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Dashboard M2 Monthly" sheetId="1" r:id="rId1"/>
    <s:sheet name="Dashboard M2 Imports Data" sheetId="2" r:id="rId2"/>
    <s:sheet name="Input DBEDT Monthly Energy" sheetId="3" r:id="rId3"/>
    <s:sheet name="Input EIA Crude Europe Brent" sheetId="4" r:id="rId4"/>
    <s:sheet name="Input EIA Crude WTI" sheetId="5" r:id="rId5"/>
    <s:sheet name="Input EIA Fuel Oil Price" sheetId="6" r:id="rId6"/>
    <s:sheet name="Input EIA Imports Coal Foreign" sheetId="7" r:id="rId7"/>
    <s:sheet name="Input EIA Imports Petroleum" sheetId="8" r:id="rId8"/>
    <s:sheet name="Input EIA Jet Fuel Price" sheetId="9" r:id="rId9"/>
    <s:sheet name="Input EIA SEDS" sheetId="10" r:id="rId10"/>
    <s:sheet name="Input Ethanol Monthly" sheetId="11" r:id="rId11"/>
    <s:sheet name="Input Hawaii Jet Fuel Price" sheetId="12" r:id="rId12"/>
    <s:sheet name="Carbon Coefficients" sheetId="13" r:id="rId13"/>
    <s:sheet name="Coal Foreign Imports" sheetId="14" r:id="rId14"/>
    <s:sheet name="Country Imports Petroleum" sheetId="15" r:id="rId15"/>
    <s:sheet name="Crude Oil Prices" sheetId="16" r:id="rId16"/>
    <s:sheet name="EIA Consumption" sheetId="17" r:id="rId17"/>
    <s:sheet name="EIA Expenditures" sheetId="18" r:id="rId18"/>
    <s:sheet name="EIA Imports" sheetId="19" r:id="rId19"/>
    <s:sheet name="EIA Imports Monthly" sheetId="20" r:id="rId20"/>
    <s:sheet name="EIA Petroleum Classification" sheetId="21" r:id="rId21"/>
    <s:sheet name="Hawaii Jet Fuel Price" sheetId="22" r:id="rId22"/>
    <s:sheet name="LCEF by Country" sheetId="23" r:id="rId23"/>
    <s:sheet name="LCEF by Fuel Type" sheetId="24" r:id="rId24"/>
    <s:sheet name="Unit Conversions" sheetId="25" r:id="rId25"/>
    <s:sheet name="History" sheetId="26" r:id="rId26"/>
    <s:sheet name="Dependencies" sheetId="27" r:id="rId27"/>
  </s:sheets>
  <s:definedNames/>
  <s:calcPr calcId="124519" fullCalcOnLoad="1"/>
</s:workbook>
</file>

<file path=xl/sharedStrings.xml><?xml version="1.0" encoding="utf-8"?>
<sst xmlns="http://schemas.openxmlformats.org/spreadsheetml/2006/main" uniqueCount="2030">
  <si>
    <t>Metric 2: Monthly</t>
  </si>
  <si>
    <t>Unit</t>
  </si>
  <si>
    <t>Source</t>
  </si>
  <si>
    <t>Notes</t>
  </si>
  <si>
    <t>Indexing</t>
  </si>
  <si>
    <t>Variable P(c,m): Price by energy source and month</t>
  </si>
  <si>
    <t>Total Foreign</t>
  </si>
  <si>
    <t xml:space="preserve">  Petroleum (Foreign)</t>
  </si>
  <si>
    <t xml:space="preserve">    Crude Oil (Foreign)</t>
  </si>
  <si>
    <t>($/Barrel)</t>
  </si>
  <si>
    <t>http://www.eia.gov/dnav/pet/hist/LeafHandler.ashx?n=pet&amp;s=rbrte&amp;f=m</t>
  </si>
  <si>
    <t>(Brent Spot Price FOB)</t>
  </si>
  <si>
    <t xml:space="preserve">    Jet Fuel, Kerosene Type (Foreign)</t>
  </si>
  <si>
    <t>http://tonto.eia.gov/dnav/pet/hist/LeafHandler.ashx?n=PET&amp;s=EER_EPJK_PF4_RGC_DPG&amp;f=M</t>
  </si>
  <si>
    <t>jan-mar are april numbers because they did not have data</t>
  </si>
  <si>
    <t xml:space="preserve">    Residual Fuel Oil (Foreign)</t>
  </si>
  <si>
    <t>http://tonto.eia.gov/dnav/pet/hist/LeafHandler.ashx?n=PET&amp;s=EER_EPLLPA_PF4_Y44MB_DPG&amp;f=M</t>
  </si>
  <si>
    <t xml:space="preserve">    Others (Foreign)</t>
  </si>
  <si>
    <t>http://tonto.eia.gov/dnav/pet/hist/LeafHandler.ashx?n=PET&amp;s=EMA_EPPR_PWG_NUS_DPG&amp;f=M</t>
  </si>
  <si>
    <t>used the same prices for residual fuel oil</t>
  </si>
  <si>
    <t xml:space="preserve">  Biofuels (Foreign)</t>
  </si>
  <si>
    <t xml:space="preserve">    Ethanol (Foreign)</t>
  </si>
  <si>
    <t xml:space="preserve">    Biodiesel (Foreign)</t>
  </si>
  <si>
    <t>http://hawaii.gov/dbedt/info/economic/data_reports/energy-trends</t>
  </si>
  <si>
    <t xml:space="preserve">  Coal (Foreign)</t>
  </si>
  <si>
    <t>($/Metric Ton)</t>
  </si>
  <si>
    <t>http://www.eia.gov/coal/data.cfm#prices</t>
  </si>
  <si>
    <t>Total Domestic</t>
  </si>
  <si>
    <t>all foreign use the same prices as domestic since Hawaii buys from the international market and likely pays the same price for both domestic and ofreign purchases</t>
  </si>
  <si>
    <t xml:space="preserve">  Petroleum (Domestic)</t>
  </si>
  <si>
    <t xml:space="preserve">    Petroleum (Domestic)</t>
  </si>
  <si>
    <t xml:space="preserve">    Jet Fuel, Kerosene Type (Domestic)</t>
  </si>
  <si>
    <t xml:space="preserve">    Residual Fuel Oil (Domestic)</t>
  </si>
  <si>
    <t xml:space="preserve">    Others (Domestic)</t>
  </si>
  <si>
    <t xml:space="preserve">  Biofuels (Domestic)</t>
  </si>
  <si>
    <t>Due to lack of information surrounding ethanol and biodiesel imports and production, we are classifying biofuels as foreign sourced. We recognize they may also be purchased domestically or even sourced locally. We seek input and discussion from the group on breaking these out.</t>
  </si>
  <si>
    <t xml:space="preserve">    Ethanol (Domestic)</t>
  </si>
  <si>
    <t xml:space="preserve">  Coal (Domestic)</t>
  </si>
  <si>
    <t>averqage . Based on division of expenditures number form EIA divided by imports number for EIA. These average unit prices are mich lower than researched. Possible that the coal plant secured some type of long term contract to ensure low prices for a certain time period.,</t>
  </si>
  <si>
    <t>Variable Im(c,m): Imports by month and energy source</t>
  </si>
  <si>
    <t>Total Foreign Imports</t>
  </si>
  <si>
    <t>Barrels</t>
  </si>
  <si>
    <t>Tons</t>
  </si>
  <si>
    <t>Total Domestic Purchases</t>
  </si>
  <si>
    <t>must assume all domestic is crude because EIA does not report Domestic Purchases. Luckily its not that much of the total crude consumed</t>
  </si>
  <si>
    <t>Variable EIF(c,m): Expenditures on Imported Fuels by energy source and month</t>
  </si>
  <si>
    <t xml:space="preserve">Total Foreign </t>
  </si>
  <si>
    <t>Dollars</t>
  </si>
  <si>
    <t xml:space="preserve">Total Domestic </t>
  </si>
  <si>
    <t>does not calcuclate negative expenditures if Domestic Purchases happen to be negative</t>
  </si>
  <si>
    <t>Metric 2: Import Data by Fuel Source</t>
  </si>
  <si>
    <t>ASPHALT &amp; ROAD OIL</t>
  </si>
  <si>
    <t>CRUDE OIL</t>
  </si>
  <si>
    <t>DISTILLATE FUEL</t>
  </si>
  <si>
    <t>FUEL ETHANOL</t>
  </si>
  <si>
    <t>Gasoline</t>
  </si>
  <si>
    <t>Jet Fuel</t>
  </si>
  <si>
    <t>Other Products</t>
  </si>
  <si>
    <t>Propane</t>
  </si>
  <si>
    <t>Residual Fuel Oil</t>
  </si>
  <si>
    <t>Other Imports</t>
  </si>
  <si>
    <t>Domestic Crude</t>
  </si>
  <si>
    <t>Coal</t>
  </si>
  <si>
    <t>Domestic Coal</t>
  </si>
  <si>
    <t>Consumption Data</t>
  </si>
  <si>
    <t>EIA Indexing</t>
  </si>
  <si>
    <t>ARTCP</t>
  </si>
  <si>
    <t>COICP</t>
  </si>
  <si>
    <t>DFTCP</t>
  </si>
  <si>
    <t>NA</t>
  </si>
  <si>
    <t>MGTCP</t>
  </si>
  <si>
    <t>JFTCP</t>
  </si>
  <si>
    <t>PATCP - (ARTCP + DFTCP + MGTCP + JFTCP + LGTCP + RFTCP)</t>
  </si>
  <si>
    <t>LGTCP</t>
  </si>
  <si>
    <t>RFTCP</t>
  </si>
  <si>
    <t>Petroleum (Thousand Barrels)</t>
  </si>
  <si>
    <t>Year</t>
  </si>
  <si>
    <t>Consumption</t>
  </si>
  <si>
    <t>Foreign Imports</t>
  </si>
  <si>
    <t>Domestic Petroleum Imports</t>
  </si>
  <si>
    <t>Domestic Coal Imports</t>
  </si>
  <si>
    <t>Total Foreign Expenditures</t>
  </si>
  <si>
    <t>Total Coal Expenditures</t>
  </si>
  <si>
    <t>Total Domestic Expenditures</t>
  </si>
  <si>
    <t>Average Foreign Price Per Ton</t>
  </si>
  <si>
    <t>Average Domestic Price Per Ton</t>
  </si>
  <si>
    <t>Modeling Price Per Ton</t>
  </si>
  <si>
    <t>Note: The same conflict between EIA reported Consumption and Expenditure VS EIA reported Imports is a culprit again here. When Import data are available, (2002-2011), average pricing is taken from the import dataset. Prior to 2002, pricing is taken from the EIA Consumption dataset</t>
  </si>
  <si>
    <t>a</t>
  </si>
  <si>
    <t>b</t>
  </si>
  <si>
    <t>a-b</t>
  </si>
  <si>
    <t>PATCP</t>
  </si>
  <si>
    <t>CLTCP</t>
  </si>
  <si>
    <t>CLTCV</t>
  </si>
  <si>
    <t>Why are total coal expenditures (col Q) less than total foreign expenditures (col P) for 2010 onward???</t>
  </si>
  <si>
    <t>Range for target source cells changed for red cells in table above.</t>
  </si>
  <si>
    <t>http://hawaii.gov/dbedt/info/economic/data_reports/energy-trends/Monthly_Energy_Data.xslx</t>
  </si>
  <si>
    <t>Notes: Biodiesel is presented by DEBDT on a monthly basis. Eia will begin to report on biodiesel in 2011 and it is recommended that this model switch to EIA data for consittency purposes at that point.</t>
  </si>
  <si>
    <t>Series</t>
  </si>
  <si>
    <t>Crude Oil Price</t>
  </si>
  <si>
    <t>NYMEX WTI Future Price</t>
  </si>
  <si>
    <t>$ per Barrel</t>
  </si>
  <si>
    <t>Europe Brent Spot Price</t>
  </si>
  <si>
    <t>Gasoline and Diesel Prices</t>
  </si>
  <si>
    <t>Gasoline - Regular, National</t>
  </si>
  <si>
    <t>$ per Gallon</t>
  </si>
  <si>
    <t xml:space="preserve">Gasoline -Mid Grade, National </t>
  </si>
  <si>
    <t>Gasoline -Premium, National</t>
  </si>
  <si>
    <t>Diesel, National</t>
  </si>
  <si>
    <t>Gasoline - Regular, State</t>
  </si>
  <si>
    <t xml:space="preserve">Gasoline -Mid Grade, State </t>
  </si>
  <si>
    <t>Gasoline -Premium, State</t>
  </si>
  <si>
    <t>Diesel, State</t>
  </si>
  <si>
    <t>Fuel Surcharges</t>
  </si>
  <si>
    <t>Matson Navigation Company</t>
  </si>
  <si>
    <t>Percentage</t>
  </si>
  <si>
    <t>Crude Oil</t>
  </si>
  <si>
    <t>1000 Barrels</t>
  </si>
  <si>
    <t>Distillate</t>
  </si>
  <si>
    <t>Jet Fuel, Kerosene</t>
  </si>
  <si>
    <t>Fuel Ethanol</t>
  </si>
  <si>
    <t>Other Refined Petroleum Products</t>
  </si>
  <si>
    <t>Liquid Fuel Tax Base</t>
  </si>
  <si>
    <t>Gallons</t>
  </si>
  <si>
    <t>Diesel Oil (non-hwy)</t>
  </si>
  <si>
    <t>Diesel Oil (hwy use)</t>
  </si>
  <si>
    <t>LPG (off hwy)</t>
  </si>
  <si>
    <t>LPG (hwy use)</t>
  </si>
  <si>
    <t>Small Boat (gas)</t>
  </si>
  <si>
    <t>Small Boat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</si>
  <si>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</si>
  <si>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</si>
  <si>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</si>
  <si>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</si>
  <si>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</si>
  <si>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</si>
  <si>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</si>
  <si>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</si>
  <si>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</si>
  <si>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</si>
  <si>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</si>
  <si>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</si>
  <si>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</si>
  <si>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</si>
  <si>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</si>
  <si>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Electricity Production and Sale by Utility Companies</t>
  </si>
  <si>
    <t>Electricity Consumers</t>
  </si>
  <si>
    <t>All Sectors</t>
  </si>
  <si>
    <t>Consumers</t>
  </si>
  <si>
    <t>Residential</t>
  </si>
  <si>
    <t>Commercial</t>
  </si>
  <si>
    <t>Street Lights</t>
  </si>
  <si>
    <t>Electric Meters</t>
  </si>
  <si>
    <t>All sectors</t>
  </si>
  <si>
    <t>Meters</t>
  </si>
  <si>
    <t>Electricity Sale (KWH sold)</t>
  </si>
  <si>
    <t>KWH</t>
  </si>
  <si>
    <t>Net Revenue of Utility Companies</t>
  </si>
  <si>
    <t>Electricity Retail Prices (Average Price per KWH)</t>
  </si>
  <si>
    <t>Cents/KWh</t>
  </si>
  <si>
    <t>Electricity Production</t>
  </si>
  <si>
    <t>Electricity Sent to System by Electric Utility Companies</t>
  </si>
  <si>
    <t>Electricity Generated at the Electric Utility Stations</t>
  </si>
  <si>
    <t xml:space="preserve">     - Generated by Steam</t>
  </si>
  <si>
    <t xml:space="preserve">     - Generated by Diesel</t>
  </si>
  <si>
    <t xml:space="preserve">     - Generated by Biodiesel</t>
  </si>
  <si>
    <t xml:space="preserve">     - Generated by Hydro and Wind</t>
  </si>
  <si>
    <t>Electricity Purchased from Independent Power Plant</t>
  </si>
  <si>
    <t>Electricity Used by Electric Utility Stations</t>
  </si>
  <si>
    <t>Fuel Oil Used by Utility Companies</t>
  </si>
  <si>
    <t>Barrels of Oil Consumed</t>
  </si>
  <si>
    <t>Total Cost of Oil Consumed</t>
  </si>
  <si>
    <t>Ave Cost/Bbl of Oil Consumed</t>
  </si>
  <si>
    <t>Month-end price per barrel</t>
  </si>
  <si>
    <t>Cost of Oil/KWH Generated</t>
  </si>
  <si>
    <t>Dollar/KWh</t>
  </si>
  <si>
    <t>Diesel Oil Used by Utility Companies</t>
  </si>
  <si>
    <t>Biodiesel Oil Used by Utility Companies</t>
  </si>
  <si>
    <t>Sourcekey</t>
  </si>
  <si>
    <t>RBRTE</t>
  </si>
  <si>
    <t>Date</t>
  </si>
  <si>
    <t>Europe Brent Spot Price FOB (Dollars per Barrel)</t>
  </si>
  <si>
    <t>RWTC</t>
  </si>
  <si>
    <t>Cushing, OK WTI Spot Price FOB (Dollars per Barrel)</t>
  </si>
  <si>
    <t>EMA_EPPR_PWG_NUS_DPG</t>
  </si>
  <si>
    <t>U.S. Residual Fuel Oil Wholesale/Resale Price by Refiners (Dollars per Gallon)</t>
  </si>
  <si>
    <t>Quarter</t>
  </si>
  <si>
    <t>Type</t>
  </si>
  <si>
    <t>Customs District</t>
  </si>
  <si>
    <t>Coal Origin Country</t>
  </si>
  <si>
    <t>Coal Destination Country</t>
  </si>
  <si>
    <t>Steam Coal</t>
  </si>
  <si>
    <t>Steam Revenue</t>
  </si>
  <si>
    <t>Metallurgical</t>
  </si>
  <si>
    <t>Metallurgical Revenue</t>
  </si>
  <si>
    <t>Total</t>
  </si>
  <si>
    <t>Total Revenue</t>
  </si>
  <si>
    <t>Coke</t>
  </si>
  <si>
    <t>Coke Revenue</t>
  </si>
  <si>
    <t>Coal Imports</t>
  </si>
  <si>
    <t>Honolulu, HI</t>
  </si>
  <si>
    <t>Indonesia</t>
  </si>
  <si>
    <t>United States</t>
  </si>
  <si>
    <t>.</t>
  </si>
  <si>
    <t>Australia</t>
  </si>
  <si>
    <t>Canada</t>
  </si>
  <si>
    <t>Colombia</t>
  </si>
  <si>
    <t>RPT_PERIOD</t>
  </si>
  <si>
    <t>R_S_NAME</t>
  </si>
  <si>
    <t>LINE_NUM</t>
  </si>
  <si>
    <t>PROD_CODE</t>
  </si>
  <si>
    <t>PROD_NAME</t>
  </si>
  <si>
    <t>PORT_CODE</t>
  </si>
  <si>
    <t>PORT_CITY</t>
  </si>
  <si>
    <t>PORT_STATE</t>
  </si>
  <si>
    <t>PORT_PADD</t>
  </si>
  <si>
    <t>GCTRY_CODE</t>
  </si>
  <si>
    <t>CNTRY_NAME</t>
  </si>
  <si>
    <t>QUANTITY</t>
  </si>
  <si>
    <t>SULFUR</t>
  </si>
  <si>
    <t>APIGRAVITY</t>
  </si>
  <si>
    <t>PCOMP_RNAM</t>
  </si>
  <si>
    <t>PCOMP_SITEID</t>
  </si>
  <si>
    <t>PCOMP_SNAM</t>
  </si>
  <si>
    <t>PCOMP_STAT</t>
  </si>
  <si>
    <t>STATE_NAME</t>
  </si>
  <si>
    <t>PCOMP_PADD</t>
  </si>
  <si>
    <t>CHEVRON CORP</t>
  </si>
  <si>
    <t>HONOLU/PEARL, HA</t>
  </si>
  <si>
    <t>HAWAII</t>
  </si>
  <si>
    <t>INDONESIA</t>
  </si>
  <si>
    <t>CHEVRON USA INC</t>
  </si>
  <si>
    <t>HONOLULU</t>
  </si>
  <si>
    <t>HI</t>
  </si>
  <si>
    <t>JET FUEL, KEROSENE-TYPE</t>
  </si>
  <si>
    <t>VENEZUELA</t>
  </si>
  <si>
    <t>HAWAII FUELING FACILITIES CORP</t>
  </si>
  <si>
    <t>PETRO-DIAMOND INC</t>
  </si>
  <si>
    <t>MISCELLANEOUS PRODUCTS</t>
  </si>
  <si>
    <t>KOREA, REPUBLIC OF</t>
  </si>
  <si>
    <t>SINGAPORE</t>
  </si>
  <si>
    <t>PACIFIC FUEL TRADG CORP</t>
  </si>
  <si>
    <t>ASTROLINE CORP</t>
  </si>
  <si>
    <t>MOTOR GAS BLENDING COMPONENTS</t>
  </si>
  <si>
    <t>JAPAN</t>
  </si>
  <si>
    <t>SAN DIEGO GAS &amp; ELEC CO</t>
  </si>
  <si>
    <t>RESIDUAL FUEL, &lt; 0.31% SULFUR</t>
  </si>
  <si>
    <t>RESIDUAL FUEL, 0.31-1.00% SULFUR</t>
  </si>
  <si>
    <t>MALAYSIA</t>
  </si>
  <si>
    <t>VIRGIN ISLANDS, U.S.</t>
  </si>
  <si>
    <t>CANADA</t>
  </si>
  <si>
    <t>CHINA, PEOPLES REP</t>
  </si>
  <si>
    <t>HAWAIIAN INDEP REFG INC</t>
  </si>
  <si>
    <t>EWA BEACH</t>
  </si>
  <si>
    <t>PACIFIC RESC INC</t>
  </si>
  <si>
    <t>RESIDUAL FUEL, &gt; 1.00% SULFUR</t>
  </si>
  <si>
    <t>DEFENSE FUEL SUPPLY CTR</t>
  </si>
  <si>
    <t>GREECE</t>
  </si>
  <si>
    <t>AUSTRALIA</t>
  </si>
  <si>
    <t>SAUDI ARABIA</t>
  </si>
  <si>
    <t>DISTILLATE FUEL, TOTAL</t>
  </si>
  <si>
    <t>KUWAIT</t>
  </si>
  <si>
    <t>MOTOR GAS, FINISHED UNLEADED</t>
  </si>
  <si>
    <t>UNITED AVIATION FUELS CORP</t>
  </si>
  <si>
    <t>JET FUEL, KEROSENE-TYPE (BONDED)</t>
  </si>
  <si>
    <t>ECUADOR</t>
  </si>
  <si>
    <t>BRUNEI</t>
  </si>
  <si>
    <t>BP MARINE AMERICAS</t>
  </si>
  <si>
    <t>MEXICO</t>
  </si>
  <si>
    <t>ARGENTINA</t>
  </si>
  <si>
    <t>BP N AMER PETRO INC</t>
  </si>
  <si>
    <t>KEROSENE</t>
  </si>
  <si>
    <t>TRINIDAD &amp; TOBAGO</t>
  </si>
  <si>
    <t>OMAN</t>
  </si>
  <si>
    <t>GUINEA</t>
  </si>
  <si>
    <t>HILO, HA</t>
  </si>
  <si>
    <t>NETHERLANDS ANTILLES</t>
  </si>
  <si>
    <t>BHP PETRO AMERICAS REFG INC</t>
  </si>
  <si>
    <t>PAPUA NEW GUINEA</t>
  </si>
  <si>
    <t>BHP PETRO AMERICAS HAWAII INC</t>
  </si>
  <si>
    <t>UNFINISHED OILS, RESIDUUM</t>
  </si>
  <si>
    <t>ABU ZABY</t>
  </si>
  <si>
    <t>VIETNAM</t>
  </si>
  <si>
    <t>GLENCORE LTD</t>
  </si>
  <si>
    <t>COLOMBIA</t>
  </si>
  <si>
    <t>NEW ZEALAND</t>
  </si>
  <si>
    <t>MIECO INC</t>
  </si>
  <si>
    <t>DISTILLATE, &lt;= 0.05% SUL (DOMESTIC)</t>
  </si>
  <si>
    <t>MOTOR GAS, REFORMULATED</t>
  </si>
  <si>
    <t>BAHAMAS</t>
  </si>
  <si>
    <t>DISTILLATE, &gt;  0.05% SUL (DOMESTIC)</t>
  </si>
  <si>
    <t>TESORO HAWAII CORP</t>
  </si>
  <si>
    <t>DISTILLATE, &gt;  0.05% SUL (BONDED)</t>
  </si>
  <si>
    <t>CITGO PETRO CORP</t>
  </si>
  <si>
    <t>DISTILLATE, &gt; 0.05% SUL (DOMESTIC)</t>
  </si>
  <si>
    <t>RUSSIA</t>
  </si>
  <si>
    <t>DISTILLATE, &gt; 0.05% SUL (BONDED)</t>
  </si>
  <si>
    <t>MOBIL OIL CORP</t>
  </si>
  <si>
    <t>RICHMOND</t>
  </si>
  <si>
    <t>CA</t>
  </si>
  <si>
    <t>CALIFORNIA</t>
  </si>
  <si>
    <t>ANGOLA</t>
  </si>
  <si>
    <t>MOTOR GAS, OTHER FINISHED</t>
  </si>
  <si>
    <t>QATAR</t>
  </si>
  <si>
    <t>YEMEN (SANAA)</t>
  </si>
  <si>
    <t>THAILAND</t>
  </si>
  <si>
    <t>MALTA</t>
  </si>
  <si>
    <t>UNITED AIRLINES INC</t>
  </si>
  <si>
    <t>CRUDE OIL,FOREIGN</t>
  </si>
  <si>
    <t>HONOLULU,HI</t>
  </si>
  <si>
    <t>CHINA, PEOPLE'S REP</t>
  </si>
  <si>
    <t>KERO-JET, BONDED</t>
  </si>
  <si>
    <t>INDIA</t>
  </si>
  <si>
    <t>TESORO PETRO CORP</t>
  </si>
  <si>
    <t>MOGAS, OTHER FINISHED</t>
  </si>
  <si>
    <t>SOUTH KOREA</t>
  </si>
  <si>
    <t>DIST, &lt;= 0.05% SUL (DOM.)</t>
  </si>
  <si>
    <t>RESIDUAL FUEL</t>
  </si>
  <si>
    <t>UNITED ARAB EMIRATES</t>
  </si>
  <si>
    <t>KERO-JET</t>
  </si>
  <si>
    <t>TAIWAN</t>
  </si>
  <si>
    <t>NORWAY</t>
  </si>
  <si>
    <t xml:space="preserve">CHEVRON CORP                            </t>
  </si>
  <si>
    <t xml:space="preserve">CHEVRON USA INC                         </t>
  </si>
  <si>
    <t>GABON</t>
  </si>
  <si>
    <t xml:space="preserve">TESORO HAWAII CORP                      </t>
  </si>
  <si>
    <t xml:space="preserve">HAWAII FUELING FACILITIES CORP          </t>
  </si>
  <si>
    <t>BAHRAIN</t>
  </si>
  <si>
    <t>UNITED KINGDOM</t>
  </si>
  <si>
    <t xml:space="preserve">BP WEST COAST PRODTS LLC                </t>
  </si>
  <si>
    <t xml:space="preserve">PIKE INDUS INC                          </t>
  </si>
  <si>
    <t>HONOLULU INT AP, HA</t>
  </si>
  <si>
    <t>MOTOR GAS BLENDING COMPONENTS, ALL OTHER</t>
  </si>
  <si>
    <t>MOTOR GAS, CONVENTIONAL, OTHER</t>
  </si>
  <si>
    <t>DISTILLATE, &gt; 2000 PPM SULFUR, BONDED</t>
  </si>
  <si>
    <t>YEMEN</t>
  </si>
  <si>
    <t>NIGERIA</t>
  </si>
  <si>
    <t>UNFINISHED OILS, HEAVY GAS OILS</t>
  </si>
  <si>
    <t>KOREA, SOUTH</t>
  </si>
  <si>
    <t xml:space="preserve">MIECO INC                               </t>
  </si>
  <si>
    <t xml:space="preserve">DISTILLATE, &lt;= 15 PPM SULFUR (OTHER) </t>
  </si>
  <si>
    <t xml:space="preserve">GAS CO THE                              </t>
  </si>
  <si>
    <t>PROPANE/NGL</t>
  </si>
  <si>
    <t>KAHULUI, HA</t>
  </si>
  <si>
    <t>NAWILIWV-POR, HA</t>
  </si>
  <si>
    <t>UNFINISHED OILS, KEROSENE/LIGHT GAS OILS</t>
  </si>
  <si>
    <t>LIBYA</t>
  </si>
  <si>
    <t>HAWAII - SECTION 890</t>
  </si>
  <si>
    <t>EQUATORIAL GUINEA</t>
  </si>
  <si>
    <t xml:space="preserve">ED &amp; FMAN ALCOHOL INC                   </t>
  </si>
  <si>
    <t>EL SALVADOR</t>
  </si>
  <si>
    <t xml:space="preserve">UNKNOWN PROCESSOR-HI                    </t>
  </si>
  <si>
    <t>UNKNOWN PROCESSOR-HI</t>
  </si>
  <si>
    <t>PERU</t>
  </si>
  <si>
    <t xml:space="preserve">SHELL US TRADING CO                     </t>
  </si>
  <si>
    <t xml:space="preserve">NOBLE AMERICAS CORP                     </t>
  </si>
  <si>
    <t>KAHULUI</t>
  </si>
  <si>
    <t xml:space="preserve">TESORO ALASKA CO                        </t>
  </si>
  <si>
    <t>KENAI</t>
  </si>
  <si>
    <t>AK</t>
  </si>
  <si>
    <t>ALASKA</t>
  </si>
  <si>
    <t xml:space="preserve">CARGILL INC                             </t>
  </si>
  <si>
    <t>JAMAICA</t>
  </si>
  <si>
    <t xml:space="preserve">TRAFIGURA AG                            </t>
  </si>
  <si>
    <t xml:space="preserve">UNKNOWN PROCESSOR-SD                    </t>
  </si>
  <si>
    <t>UNKNOWN PROCESSOR-SD</t>
  </si>
  <si>
    <t>SD</t>
  </si>
  <si>
    <t>SOUTH DAKOTA</t>
  </si>
  <si>
    <t xml:space="preserve">TESORO PETROLEUM CORP                   </t>
  </si>
  <si>
    <t>DISTILLATE, &gt; 500 PPM &lt;= 2000 PPM SULFUR (INCL.), OTHER</t>
  </si>
  <si>
    <t xml:space="preserve">SHELL OIL PRODUCTS US                   </t>
  </si>
  <si>
    <t xml:space="preserve">TESORO CORP                             </t>
  </si>
  <si>
    <t>MAUI</t>
  </si>
  <si>
    <t xml:space="preserve">MORGAN STANLEY CAPITAL GRP INC          </t>
  </si>
  <si>
    <t>DISTILLATE, &gt; 15 PPM &lt;= 500 PPM SULFUR (INCL.), OTHER</t>
  </si>
  <si>
    <t>BRAZIL</t>
  </si>
  <si>
    <t xml:space="preserve">GAS CO                                  </t>
  </si>
  <si>
    <t>EL SEGUND - SECTION 890</t>
  </si>
  <si>
    <t>All Other Motor Gas Blending Components</t>
  </si>
  <si>
    <t>RICHMOND CA</t>
  </si>
  <si>
    <t>Residual Fuel, 0.31-1.00% Sulfur</t>
  </si>
  <si>
    <t xml:space="preserve"> </t>
  </si>
  <si>
    <t xml:space="preserve">GLP ASPHALT LLC                         </t>
  </si>
  <si>
    <t>Asphalt &amp; Road Oil</t>
  </si>
  <si>
    <t>Jet Fuel, Kerosene-Type</t>
  </si>
  <si>
    <t>Propane/Ngl</t>
  </si>
  <si>
    <t xml:space="preserve">ED F MAN BIOFUELS INC                   </t>
  </si>
  <si>
    <t>KAPOLEI</t>
  </si>
  <si>
    <t>DOMINICAN REPUBLIC</t>
  </si>
  <si>
    <t>EL SEGUNDO</t>
  </si>
  <si>
    <t>ALGERIA</t>
  </si>
  <si>
    <t>CHAD</t>
  </si>
  <si>
    <t>Jet Fuel, Kerosene-Type (Bonded)</t>
  </si>
  <si>
    <t xml:space="preserve">CITY SERVICE VALCON                     </t>
  </si>
  <si>
    <t>CONGO (BRAZZAVILLE)</t>
  </si>
  <si>
    <t>GOLDEN EAGLE</t>
  </si>
  <si>
    <t>IRAQ</t>
  </si>
  <si>
    <t>AZERBAIJAN</t>
  </si>
  <si>
    <t>Residual Fuel, Over 1.00% Sulfur</t>
  </si>
  <si>
    <t>MGBC, Conventional Blendstock for Oxygenate Blending (CBOB)</t>
  </si>
  <si>
    <t>HONOLULU HI</t>
  </si>
  <si>
    <t>Unfinished Oils, Heavy Gas Oils</t>
  </si>
  <si>
    <t>DENMARK</t>
  </si>
  <si>
    <t>Motor Gas, Conventional, Other</t>
  </si>
  <si>
    <t>Distillate, 15 ppm Sulfur and under</t>
  </si>
  <si>
    <t>Residual Fuel, Under 0.31% Sulfur</t>
  </si>
  <si>
    <t>TURKEY</t>
  </si>
  <si>
    <t>BAHAMAS, The</t>
  </si>
  <si>
    <t xml:space="preserve">BARCLAYS BANK PLC                       </t>
  </si>
  <si>
    <t xml:space="preserve">HAWAII INDEPENDENT ENERGY               </t>
  </si>
  <si>
    <t xml:space="preserve">CHEVRON MARINE PRODUCTS LLC             </t>
  </si>
  <si>
    <t>CHILE</t>
  </si>
  <si>
    <t xml:space="preserve">SARGEANT MARINE INC                     </t>
  </si>
  <si>
    <t>EL SEGUNDO CA</t>
  </si>
  <si>
    <t>KAHULUI HI</t>
  </si>
  <si>
    <t xml:space="preserve">PAR HAWAII REFINING LLC                 </t>
  </si>
  <si>
    <t xml:space="preserve">CHEVRON USA                             </t>
  </si>
  <si>
    <t xml:space="preserve">WORLD FUEL SERVICES INC                 </t>
  </si>
  <si>
    <t>SPAIN</t>
  </si>
  <si>
    <t>GAS CO</t>
  </si>
  <si>
    <t>PAR HAWAII REFINING LLC</t>
  </si>
  <si>
    <t>SIGNATURE FLIGHT SUPPORT</t>
  </si>
  <si>
    <t>WORLD FUEL SERVICES INC</t>
  </si>
  <si>
    <t>GLP ASPHALT LLC</t>
  </si>
  <si>
    <t>TRINIDAD AND TOBAGO</t>
  </si>
  <si>
    <t>CHEVRON USA</t>
  </si>
  <si>
    <t>Distillate, &lt;= 15 Ppm Sulfur (Bonded)</t>
  </si>
  <si>
    <t>EPSILON TRADING LLC</t>
  </si>
  <si>
    <t>ISLAND ENERGY SVCS DOWNSTREAM</t>
  </si>
  <si>
    <t>CHINA</t>
  </si>
  <si>
    <t>ISLAND ENERGY SERVICES LLC</t>
  </si>
  <si>
    <t>Unfinished Oils, Residuum</t>
  </si>
  <si>
    <t>PANAMA</t>
  </si>
  <si>
    <t>KS</t>
  </si>
  <si>
    <t>ID</t>
  </si>
  <si>
    <t>TH</t>
  </si>
  <si>
    <t>RS</t>
  </si>
  <si>
    <t>SN</t>
  </si>
  <si>
    <t>EER_EPJK_PF4_RGC_DPG</t>
  </si>
  <si>
    <t>U.S. Gulf Coast Kerosene-Type Jet Fuel Spot Price FOB (Dollars per Gallon)</t>
  </si>
  <si>
    <t>State</t>
  </si>
  <si>
    <t>Description</t>
  </si>
  <si>
    <t>MSN</t>
  </si>
  <si>
    <t>Aviation gasoline blending components consumed by the industrial sector</t>
  </si>
  <si>
    <t>ABICB</t>
  </si>
  <si>
    <t>Billion Btu</t>
  </si>
  <si>
    <t>ABICP</t>
  </si>
  <si>
    <t>Thousand barrels</t>
  </si>
  <si>
    <t>Asphalt and road oil consumed by the industrial sector</t>
  </si>
  <si>
    <t>ARICB</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</si>
  <si>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</si>
  <si>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</si>
  <si>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</si>
  <si>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</si>
  <si>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</si>
  <si>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</si>
  <si>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</si>
  <si>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</si>
  <si>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</si>
  <si>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</si>
  <si>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</si>
  <si>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</si>
  <si>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</si>
  <si>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</si>
  <si>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</si>
  <si>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</si>
  <si>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</si>
  <si>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</si>
  <si>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</si>
  <si>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</si>
  <si>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</si>
  <si>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AVACB</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</si>
  <si>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</si>
  <si>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</si>
  <si>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</si>
  <si>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</si>
  <si>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</si>
  <si>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</si>
  <si>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</si>
  <si>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</si>
  <si>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</si>
  <si>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</si>
  <si>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</si>
  <si>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</si>
  <si>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</si>
  <si>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</si>
  <si>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</si>
  <si>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</si>
  <si>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</si>
  <si>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</si>
  <si>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</si>
  <si>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</si>
  <si>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</si>
  <si>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</si>
  <si>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</si>
  <si>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</si>
  <si>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</si>
  <si>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</si>
  <si>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</si>
  <si>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</si>
  <si>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</si>
  <si>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</si>
  <si>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</si>
  <si>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</si>
  <si>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</si>
  <si>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</si>
  <si>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CLACB</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</si>
  <si>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</si>
  <si>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</si>
  <si>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</si>
  <si>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</si>
  <si>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</si>
  <si>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</si>
  <si>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</si>
  <si>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</si>
  <si>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</si>
  <si>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</si>
  <si>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CLCCB</t>
  </si>
  <si>
    <t>Coal price in the commercial sector</t>
  </si>
  <si>
    <t>CLCCD</t>
  </si>
  <si>
    <t>CLCCP</t>
  </si>
  <si>
    <t>Coal expenditures in the commercial sector</t>
  </si>
  <si>
    <t>CLCCV</t>
  </si>
  <si>
    <t>Coal consumed by the electric power sector</t>
  </si>
  <si>
    <t>CLEIB</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</si>
  <si>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</si>
  <si>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</si>
  <si>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</si>
  <si>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</si>
  <si>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</si>
  <si>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</si>
  <si>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</si>
  <si>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</si>
  <si>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</si>
  <si>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</si>
  <si>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CLICB</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</si>
  <si>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</si>
  <si>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</si>
  <si>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</si>
  <si>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</si>
  <si>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</si>
  <si>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</si>
  <si>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</si>
  <si>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</si>
  <si>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</si>
  <si>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</si>
  <si>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</si>
  <si>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</si>
  <si>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</si>
  <si>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</si>
  <si>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</si>
  <si>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</si>
  <si>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</si>
  <si>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</si>
  <si>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</si>
  <si>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</si>
  <si>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</si>
  <si>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</si>
  <si>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</si>
  <si>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</si>
  <si>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</si>
  <si>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</si>
  <si>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</si>
  <si>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</si>
  <si>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</si>
  <si>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</si>
  <si>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</si>
  <si>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CLRCB</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</si>
  <si>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</si>
  <si>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</si>
  <si>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</si>
  <si>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</si>
  <si>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</si>
  <si>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</si>
  <si>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</si>
  <si>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</si>
  <si>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</si>
  <si>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</si>
  <si>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</si>
  <si>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Coal total expenditures</t>
  </si>
  <si>
    <t>Coal total end-use consumption</t>
  </si>
  <si>
    <t>CLTXB</t>
  </si>
  <si>
    <t>Coal average price, all end-use sectors</t>
  </si>
  <si>
    <t>CLTXD</t>
  </si>
  <si>
    <t>CLTXP</t>
  </si>
  <si>
    <t>Coal total end-use expenditures</t>
  </si>
  <si>
    <t>CLTXV</t>
  </si>
  <si>
    <t>Coal average price for all sectors excluding refinery fuel</t>
  </si>
  <si>
    <t>CLXCD</t>
  </si>
  <si>
    <t>Coal expenditures for all sectors excluding refinery fuel</t>
  </si>
  <si>
    <t>CLXCV</t>
  </si>
  <si>
    <t>Crude oil consumed by the industrial sector</t>
  </si>
  <si>
    <t>COICB</t>
  </si>
  <si>
    <t>Factor for converting crude oil production from physical units to Btu</t>
  </si>
  <si>
    <t>COPRK</t>
  </si>
  <si>
    <t>Million Btu per barrel</t>
  </si>
  <si>
    <t>Distillate fuel oil consumed by the transportation sector</t>
  </si>
  <si>
    <t>DFACB</t>
  </si>
  <si>
    <t>Distillate fuel oil price in the transportation sector</t>
  </si>
  <si>
    <t>DFACD</t>
  </si>
  <si>
    <t>DFACP</t>
  </si>
  <si>
    <t>Distillate fuel oil expenditures in the transportation sector</t>
  </si>
  <si>
    <t>DFACV</t>
  </si>
  <si>
    <t>Distillate fuel oil consumed by the commercial sector</t>
  </si>
  <si>
    <t>DFCCB</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</si>
  <si>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</si>
  <si>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</si>
  <si>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</si>
  <si>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</si>
  <si>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</si>
  <si>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</si>
  <si>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</si>
  <si>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</si>
  <si>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</si>
  <si>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</si>
  <si>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</si>
  <si>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</si>
  <si>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</si>
  <si>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DFICB</t>
  </si>
  <si>
    <t>Distillate fuel oil price in the industrial sector</t>
  </si>
  <si>
    <t>DFICD</t>
  </si>
  <si>
    <t>DFICP</t>
  </si>
  <si>
    <t>Distillate fuel oil expenditures in the industrial sector</t>
  </si>
  <si>
    <t>DFICV</t>
  </si>
  <si>
    <t>Distillate fuel oil consumed by the industrial sector excluding refinery fuel</t>
  </si>
  <si>
    <t>DFISB</t>
  </si>
  <si>
    <t>Distillate fuel oil consumed by the residential sector</t>
  </si>
  <si>
    <t>DFRCB</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</si>
  <si>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</si>
  <si>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</si>
  <si>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</si>
  <si>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</si>
  <si>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</si>
  <si>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</si>
  <si>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</si>
  <si>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</si>
  <si>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</si>
  <si>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</si>
  <si>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</si>
  <si>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Distillate fuel oil total expenditures</t>
  </si>
  <si>
    <t>DFTCV</t>
  </si>
  <si>
    <t>Distillate fuel oil total end-use consumption</t>
  </si>
  <si>
    <t>DFTXB</t>
  </si>
  <si>
    <t>Distillate fuel oil average price, all end-use sectors</t>
  </si>
  <si>
    <t>DFTXD</t>
  </si>
  <si>
    <t>DFTXP</t>
  </si>
  <si>
    <t>Distillate fuel oil total end-use expenditures</t>
  </si>
  <si>
    <t>DFTXV</t>
  </si>
  <si>
    <t>Distillate fuel oil and kerosene-type jet fuel consumed by the electric power sector</t>
  </si>
  <si>
    <t>DKEIB</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</si>
  <si>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</si>
  <si>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</si>
  <si>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</si>
  <si>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</si>
  <si>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</si>
  <si>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</si>
  <si>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</si>
  <si>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</si>
  <si>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</si>
  <si>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</si>
  <si>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</si>
  <si>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</si>
  <si>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</si>
  <si>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</si>
  <si>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</si>
  <si>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</si>
  <si>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</si>
  <si>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</si>
  <si>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</si>
  <si>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</si>
  <si>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</si>
  <si>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</si>
  <si>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</si>
  <si>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</si>
  <si>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</si>
  <si>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</si>
  <si>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</si>
  <si>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</si>
  <si>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EMACB</t>
  </si>
  <si>
    <t>Fuel ethanol, excluding denaturant, expenditures in the transportation sector</t>
  </si>
  <si>
    <t>EMACV</t>
  </si>
  <si>
    <t xml:space="preserve">Fuel ethanol, excluding denaturant, consumed by the commercial sector </t>
  </si>
  <si>
    <t>EMCCB</t>
  </si>
  <si>
    <t>Fuel ethanol, excluding denaturant, expenditures in the commercial sector</t>
  </si>
  <si>
    <t>EMCCV</t>
  </si>
  <si>
    <t>Biomass inputs (feedstock) for the production of fuel ethanol</t>
  </si>
  <si>
    <t>EMFDB</t>
  </si>
  <si>
    <t xml:space="preserve">Fuel ethanol, excluding denaturant, consumed by the industrial sector </t>
  </si>
  <si>
    <t>EMICB</t>
  </si>
  <si>
    <t>Fuel ethanol, excluding denaturant, expenditures in the industrial sector</t>
  </si>
  <si>
    <t>EMICV</t>
  </si>
  <si>
    <t>Energy losses and co-products from the production of fuel ethanol</t>
  </si>
  <si>
    <t>EMLCB</t>
  </si>
  <si>
    <t>Fuel ethanol, excluding denaturant, total consumption</t>
  </si>
  <si>
    <t>EMTCB</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</si>
  <si>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</si>
  <si>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</si>
  <si>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</si>
  <si>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</si>
  <si>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</si>
  <si>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</si>
  <si>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</si>
  <si>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</si>
  <si>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</si>
  <si>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</si>
  <si>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</si>
  <si>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</si>
  <si>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</si>
  <si>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</si>
  <si>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</si>
  <si>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</si>
  <si>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</si>
  <si>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</si>
  <si>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</si>
  <si>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ESACB</t>
  </si>
  <si>
    <t>Electricity price in the transportation sector</t>
  </si>
  <si>
    <t>ESACD</t>
  </si>
  <si>
    <t>ESACP</t>
  </si>
  <si>
    <t>Electricity expenditures in the transportation sector</t>
  </si>
  <si>
    <t>ESACV</t>
  </si>
  <si>
    <t>Electricity consumed by (i.e., sold to) the commercial sector</t>
  </si>
  <si>
    <t>ESCCB</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</si>
  <si>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</si>
  <si>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</si>
  <si>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</si>
  <si>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</si>
  <si>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</si>
  <si>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</si>
  <si>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</si>
  <si>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</si>
  <si>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</si>
  <si>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</si>
  <si>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</si>
  <si>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</si>
  <si>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</si>
  <si>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ESISB</t>
  </si>
  <si>
    <t>Electricity consumed by (i.e., sold to) the residential sector</t>
  </si>
  <si>
    <t>ESRCB</t>
  </si>
  <si>
    <t>Electricity price in the residential sector</t>
  </si>
  <si>
    <t>ESRCD</t>
  </si>
  <si>
    <t>ESRCP</t>
  </si>
  <si>
    <t>Electricity expenditures in the residential sector</t>
  </si>
  <si>
    <t>ESRCV</t>
  </si>
  <si>
    <t>Electricity consumed by refineries</t>
  </si>
  <si>
    <t>ESRFB</t>
  </si>
  <si>
    <t>Electricity total consumption (i.e., sold)</t>
  </si>
  <si>
    <t>ESTCB</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</si>
  <si>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</si>
  <si>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</si>
  <si>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</si>
  <si>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</si>
  <si>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</si>
  <si>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</si>
  <si>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</si>
  <si>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</si>
  <si>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</si>
  <si>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</si>
  <si>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</si>
  <si>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ESTXV</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</si>
  <si>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</si>
  <si>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</si>
  <si>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</si>
  <si>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</si>
  <si>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</si>
  <si>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</si>
  <si>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</si>
  <si>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</si>
  <si>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401o F, consumed by the industrial sector</t>
  </si>
  <si>
    <t>FNICB</t>
  </si>
  <si>
    <t>Petrochemical feedstocks, naphtha less than 401 F, price in the industrial sector</t>
  </si>
  <si>
    <t>FNICD</t>
  </si>
  <si>
    <t>Petrochemical feedstocks, naphtha less than 401o F, consumed by the industrial sector</t>
  </si>
  <si>
    <t>FNICP</t>
  </si>
  <si>
    <t>Petrochemical feedstocks, naphtha less than 401 F, expenditures in the industrial sector</t>
  </si>
  <si>
    <t>FNICV</t>
  </si>
  <si>
    <t>Petrochemical feedstocks, other oils equal to or greater than 401o F, consumed by the industrial sector</t>
  </si>
  <si>
    <t>FOICB</t>
  </si>
  <si>
    <t>Petrochemical feedstocks, other oils equal to or greater than 401o F, price in the industrial sector</t>
  </si>
  <si>
    <t>FOICD</t>
  </si>
  <si>
    <t>FOICP</t>
  </si>
  <si>
    <t>Petrochemical feedstocks, other oils equal to or greater than 401o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</si>
  <si>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</si>
  <si>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</si>
  <si>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</si>
  <si>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</si>
  <si>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</si>
  <si>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</si>
  <si>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</si>
  <si>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</si>
  <si>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</si>
  <si>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</si>
  <si>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</si>
  <si>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</si>
  <si>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</si>
  <si>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</si>
  <si>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</si>
  <si>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</si>
  <si>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</si>
  <si>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</si>
  <si>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</si>
  <si>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</si>
  <si>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</si>
  <si>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</si>
  <si>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</si>
  <si>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consumed</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</si>
  <si>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</si>
  <si>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</si>
  <si>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</si>
  <si>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</si>
  <si>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</si>
  <si>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</si>
  <si>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</si>
  <si>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</si>
  <si>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</si>
  <si>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</si>
  <si>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</si>
  <si>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</si>
  <si>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</si>
  <si>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</si>
  <si>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</si>
  <si>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</si>
  <si>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</si>
  <si>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</si>
  <si>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</si>
  <si>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</si>
  <si>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</si>
  <si>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</si>
  <si>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</si>
  <si>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</si>
  <si>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</si>
  <si>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</si>
  <si>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</si>
  <si>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</si>
  <si>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</si>
  <si>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</si>
  <si>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</si>
  <si>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</si>
  <si>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</si>
  <si>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</si>
  <si>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</si>
  <si>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</si>
  <si>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</si>
  <si>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</si>
  <si>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</si>
  <si>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</si>
  <si>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</si>
  <si>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</si>
  <si>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</si>
  <si>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</si>
  <si>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</si>
  <si>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</si>
  <si>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</si>
  <si>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</si>
  <si>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</si>
  <si>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</si>
  <si>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</si>
  <si>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</si>
  <si>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</si>
  <si>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</si>
  <si>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</si>
  <si>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</si>
  <si>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</si>
  <si>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</si>
  <si>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</si>
  <si>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</si>
  <si>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</si>
  <si>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</si>
  <si>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</si>
  <si>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</si>
  <si>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</si>
  <si>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consumed</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</si>
  <si>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</si>
  <si>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</si>
  <si>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</si>
  <si>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</si>
  <si>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</si>
  <si>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</si>
  <si>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</si>
  <si>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</si>
  <si>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</si>
  <si>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</si>
  <si>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</si>
  <si>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</si>
  <si>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</si>
  <si>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</si>
  <si>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</si>
  <si>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</si>
  <si>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</si>
  <si>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</si>
  <si>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</si>
  <si>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</si>
  <si>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JFACB</t>
  </si>
  <si>
    <t>Jet fuel price in the transportation sector</t>
  </si>
  <si>
    <t>JFACD</t>
  </si>
  <si>
    <t>JFACP</t>
  </si>
  <si>
    <t>Jet fuel expenditures in the transportation sector</t>
  </si>
  <si>
    <t>JFACV</t>
  </si>
  <si>
    <t>Jet fuel total consumption</t>
  </si>
  <si>
    <t>JFTCB</t>
  </si>
  <si>
    <t>Jet fuel average price, all sectors</t>
  </si>
  <si>
    <t>JFTCD</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</si>
  <si>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</si>
  <si>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</si>
  <si>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</si>
  <si>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</si>
  <si>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</si>
  <si>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</si>
  <si>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</si>
  <si>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</si>
  <si>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</si>
  <si>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</si>
  <si>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</si>
  <si>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</si>
  <si>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</si>
  <si>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</si>
  <si>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</si>
  <si>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</si>
  <si>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</si>
  <si>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</si>
  <si>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</si>
  <si>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</si>
  <si>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</si>
  <si>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</si>
  <si>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KSCCB</t>
  </si>
  <si>
    <t>Kerosene price in the commercial sector</t>
  </si>
  <si>
    <t>KSCCD</t>
  </si>
  <si>
    <t>KSCCP</t>
  </si>
  <si>
    <t>Kerosene expenditures in the commercial sector</t>
  </si>
  <si>
    <t>KSCCV</t>
  </si>
  <si>
    <t>Kerosene consumed by the industrial sector</t>
  </si>
  <si>
    <t>KSICB</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</si>
  <si>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</si>
  <si>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</si>
  <si>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</si>
  <si>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</si>
  <si>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</si>
  <si>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</si>
  <si>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</si>
  <si>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</si>
  <si>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</si>
  <si>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</si>
  <si>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</si>
  <si>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</si>
  <si>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</si>
  <si>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</si>
  <si>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</si>
  <si>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</si>
  <si>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</si>
  <si>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</si>
  <si>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</si>
  <si>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</si>
  <si>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</si>
  <si>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</si>
  <si>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</si>
  <si>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</si>
  <si>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</si>
  <si>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</si>
  <si>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</si>
  <si>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</si>
  <si>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</si>
  <si>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</si>
  <si>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</si>
  <si>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</si>
  <si>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</si>
  <si>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</si>
  <si>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</si>
  <si>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</si>
  <si>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</si>
  <si>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</si>
  <si>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</si>
  <si>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LUACB</t>
  </si>
  <si>
    <t>Lubricants price in the transportation sector</t>
  </si>
  <si>
    <t>LUACD</t>
  </si>
  <si>
    <t>LUACP</t>
  </si>
  <si>
    <t>Lubricants expenditures in the transportation sector</t>
  </si>
  <si>
    <t>LUACV</t>
  </si>
  <si>
    <t>Lubricants consumed by the industrial sector</t>
  </si>
  <si>
    <t>LUICB</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</si>
  <si>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</si>
  <si>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</si>
  <si>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</si>
  <si>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</si>
  <si>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</si>
  <si>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</si>
  <si>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</si>
  <si>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</si>
  <si>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</si>
  <si>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</si>
  <si>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</si>
  <si>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</si>
  <si>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</si>
  <si>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</si>
  <si>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</si>
  <si>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</si>
  <si>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</si>
  <si>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</si>
  <si>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</si>
  <si>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</si>
  <si>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</si>
  <si>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</si>
  <si>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MGACB</t>
  </si>
  <si>
    <t>Motor gasoline price in the transportation sector</t>
  </si>
  <si>
    <t>MGACD</t>
  </si>
  <si>
    <t>MGACP</t>
  </si>
  <si>
    <t>Motor gasoline expenditures in the transportation sector</t>
  </si>
  <si>
    <t>MGACV</t>
  </si>
  <si>
    <t>Motor gasoline consumed by the commercial sector</t>
  </si>
  <si>
    <t>MGCCB</t>
  </si>
  <si>
    <t>Motor gasoline price in the commercial sector</t>
  </si>
  <si>
    <t>MGCCD</t>
  </si>
  <si>
    <t>MGCCP</t>
  </si>
  <si>
    <t>Motor gasoline expenditures in the commercial sector</t>
  </si>
  <si>
    <t>MGCCV</t>
  </si>
  <si>
    <t>Motor gasoline consumed by the industrial sector</t>
  </si>
  <si>
    <t>MGICB</t>
  </si>
  <si>
    <t>Motor gasoline price in the industrial sector</t>
  </si>
  <si>
    <t>MGICD</t>
  </si>
  <si>
    <t>MGICP</t>
  </si>
  <si>
    <t>Motor gasoline expenditures in the industrial sector</t>
  </si>
  <si>
    <t>MGICV</t>
  </si>
  <si>
    <t>Motor gasoline total consumption</t>
  </si>
  <si>
    <t>MGTCB</t>
  </si>
  <si>
    <t>Motor gasoline average price, all sectors</t>
  </si>
  <si>
    <t>MGTCD</t>
  </si>
  <si>
    <t>Motor gasoline total expenditures</t>
  </si>
  <si>
    <t>MGTCV</t>
  </si>
  <si>
    <t>Motor gasoline expenditures per capita</t>
  </si>
  <si>
    <t>MGTPV</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</si>
  <si>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</si>
  <si>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</si>
  <si>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</si>
  <si>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</si>
  <si>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</si>
  <si>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</si>
  <si>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</si>
  <si>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</si>
  <si>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</si>
  <si>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</si>
  <si>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</si>
  <si>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</si>
  <si>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</si>
  <si>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</si>
  <si>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</si>
  <si>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</si>
  <si>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</si>
  <si>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</si>
  <si>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</si>
  <si>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</si>
  <si>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NGACB</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</si>
  <si>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</si>
  <si>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</si>
  <si>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</si>
  <si>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</si>
  <si>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</si>
  <si>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</si>
  <si>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</si>
  <si>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 (including supplemental gaseous fuels)</t>
  </si>
  <si>
    <t>NGCCB</t>
  </si>
  <si>
    <t>Natural gas price in the commercial sector (including supplemental gaseous fuels)</t>
  </si>
  <si>
    <t>NGCCD</t>
  </si>
  <si>
    <t>NGCCP</t>
  </si>
  <si>
    <t>Natural gas expenditures in the commercial sector (including supplemental gaseous fuels)</t>
  </si>
  <si>
    <t>NGCCV</t>
  </si>
  <si>
    <t>Natural gas consumed by the electric power sector (including supplemental gaseous fuels)</t>
  </si>
  <si>
    <t>NGEIB</t>
  </si>
  <si>
    <t>Natural gas price in the electric power sector (including supplemental gaseous fuels)</t>
  </si>
  <si>
    <t>NGEID</t>
  </si>
  <si>
    <t>Factor for converting natural gas consumed by the electric power sector from physical units to Btu</t>
  </si>
  <si>
    <t>NGEIK</t>
  </si>
  <si>
    <t>Thousand Btu per cubic foot</t>
  </si>
  <si>
    <t>NGEIP</t>
  </si>
  <si>
    <t>Natural gas expenditures in the electric power sector (including supplemental gaseous fuels)</t>
  </si>
  <si>
    <t>NGEIV</t>
  </si>
  <si>
    <t>Natural gas consumed by (delivered to) the industrial sector (including supplemental gaseous fuels)</t>
  </si>
  <si>
    <t>NGICB</t>
  </si>
  <si>
    <t>Natural gas price in the industrial sector (including supplemental gaseous fuels)</t>
  </si>
  <si>
    <t>NGICD</t>
  </si>
  <si>
    <t>NGICP</t>
  </si>
  <si>
    <t>Natural gas expenditures in the industrial sector (including supplemental gaseous fuels)</t>
  </si>
  <si>
    <t>NGICV</t>
  </si>
  <si>
    <t>Natural gas consumed by the industrial sector excluding refinery fuel (including supplemental gaseous fuels)</t>
  </si>
  <si>
    <t>NGISB</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</si>
  <si>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</si>
  <si>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</si>
  <si>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</si>
  <si>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</si>
  <si>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</si>
  <si>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</si>
  <si>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</si>
  <si>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</si>
  <si>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</si>
  <si>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</si>
  <si>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</si>
  <si>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</si>
  <si>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 (including supplemental gaseous fuels)</t>
  </si>
  <si>
    <t>NGRCB</t>
  </si>
  <si>
    <t>Natural gas price in the residential sector (including supplemental gaseous fuels)</t>
  </si>
  <si>
    <t>NGRCD</t>
  </si>
  <si>
    <t>NGRCP</t>
  </si>
  <si>
    <t>Natural gas expenditures in the residential sector (including supplemental gaseous fuels)</t>
  </si>
  <si>
    <t>NGRCV</t>
  </si>
  <si>
    <t xml:space="preserve">Natural gas consumed as refinery fuel (including supplemental gaseous fuels) </t>
  </si>
  <si>
    <t>NGRFB</t>
  </si>
  <si>
    <t>Natural gas total consumption (including supplemental gaseous fuels)</t>
  </si>
  <si>
    <t>NGTCB</t>
  </si>
  <si>
    <t>Natural gas average price, all sectors (including supplemental gaseous fuels)</t>
  </si>
  <si>
    <t>NGTCD</t>
  </si>
  <si>
    <t>Factor for converting natural gas total consumption from physical units to Btu</t>
  </si>
  <si>
    <t>NGTCK</t>
  </si>
  <si>
    <t>NGTCP</t>
  </si>
  <si>
    <t>Natural gas total expenditures (including supplemental gaseous fuels)</t>
  </si>
  <si>
    <t>NGTCV</t>
  </si>
  <si>
    <t>Natural gas total end-use consumption (including supplemental gaseous fuels)</t>
  </si>
  <si>
    <t>NGTXB</t>
  </si>
  <si>
    <t>Natural gas average price, all end-use sectors (including supplemental gaseous fuels)</t>
  </si>
  <si>
    <t>NGTXD</t>
  </si>
  <si>
    <t>Factor for converting natural gas consumed by all sectors other than electric power from physical units to Btu</t>
  </si>
  <si>
    <t>NGTXK</t>
  </si>
  <si>
    <t>NGTXP</t>
  </si>
  <si>
    <t>Natural gas total end-use expenditures (including supplemental gaseous fuels)</t>
  </si>
  <si>
    <t>NGTXV</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</si>
  <si>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</si>
  <si>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</si>
  <si>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</si>
  <si>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</si>
  <si>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</si>
  <si>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</si>
  <si>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</si>
  <si>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</si>
  <si>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</si>
  <si>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</si>
  <si>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</si>
  <si>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</si>
  <si>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</si>
  <si>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</si>
  <si>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</si>
  <si>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</si>
  <si>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</si>
  <si>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</si>
  <si>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</si>
  <si>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</si>
  <si>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</si>
  <si>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</si>
  <si>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</si>
  <si>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</si>
  <si>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</si>
  <si>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</si>
  <si>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</si>
  <si>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</si>
  <si>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</si>
  <si>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</si>
  <si>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</si>
  <si>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</si>
  <si>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</si>
  <si>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</si>
  <si>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</si>
  <si>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</si>
  <si>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</si>
  <si>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</si>
  <si>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</si>
  <si>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</si>
  <si>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</si>
  <si>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</si>
  <si>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</si>
  <si>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</si>
  <si>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</si>
  <si>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</si>
  <si>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</si>
  <si>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</si>
  <si>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</si>
  <si>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</si>
  <si>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</si>
  <si>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</si>
  <si>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</si>
  <si>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</si>
  <si>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</si>
  <si>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</si>
  <si>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</si>
  <si>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</si>
  <si>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</si>
  <si>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</si>
  <si>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</si>
  <si>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</si>
  <si>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</si>
  <si>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</si>
  <si>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</si>
  <si>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</si>
  <si>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</si>
  <si>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</si>
  <si>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</si>
  <si>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</si>
  <si>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</si>
  <si>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</si>
  <si>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</si>
  <si>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</si>
  <si>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PAACB</t>
  </si>
  <si>
    <t>All petroleum products average price in the transportation sector</t>
  </si>
  <si>
    <t>PAACD</t>
  </si>
  <si>
    <t>PAACP</t>
  </si>
  <si>
    <t>All petroleum products total expenditures in the transportation sector</t>
  </si>
  <si>
    <t>PAACV</t>
  </si>
  <si>
    <t>All petroleum products consumed by the commercial sector</t>
  </si>
  <si>
    <t>PACCB</t>
  </si>
  <si>
    <t>All petroleum products average price in the commercial sector</t>
  </si>
  <si>
    <t>PACCD</t>
  </si>
  <si>
    <t>PACCP</t>
  </si>
  <si>
    <t>All petroleum products total expenditures in the commercial sector</t>
  </si>
  <si>
    <t>PACCV</t>
  </si>
  <si>
    <t>All petroleum products consumed by the electric power sector</t>
  </si>
  <si>
    <t>PAEIB</t>
  </si>
  <si>
    <t>All petroleum products average price in the electric power sector</t>
  </si>
  <si>
    <t>PAEID</t>
  </si>
  <si>
    <t>PAEIP</t>
  </si>
  <si>
    <t>All petroleum products total expenditures in the electric power sector</t>
  </si>
  <si>
    <t>PAEIV</t>
  </si>
  <si>
    <t>All petroleum products consumed by the industrial sector</t>
  </si>
  <si>
    <t>PAICB</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</si>
  <si>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</si>
  <si>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</si>
  <si>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</si>
  <si>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</si>
  <si>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</si>
  <si>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</si>
  <si>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</si>
  <si>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</si>
  <si>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</si>
  <si>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PARCB</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</si>
  <si>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</si>
  <si>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</si>
  <si>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</si>
  <si>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</si>
  <si>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</si>
  <si>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</si>
  <si>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</si>
  <si>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</si>
  <si>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</si>
  <si>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</si>
  <si>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</si>
  <si>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</si>
  <si>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</si>
  <si>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</si>
  <si>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</si>
  <si>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</si>
  <si>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</si>
  <si>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PATXV</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</si>
  <si>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</si>
  <si>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</si>
  <si>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</si>
  <si>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</si>
  <si>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</si>
  <si>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</si>
  <si>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</si>
  <si>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</si>
  <si>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</si>
  <si>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</si>
  <si>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</si>
  <si>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</si>
  <si>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</si>
  <si>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</si>
  <si>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</si>
  <si>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</si>
  <si>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</si>
  <si>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</si>
  <si>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</si>
  <si>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</si>
  <si>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</si>
  <si>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</si>
  <si>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</si>
  <si>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</si>
  <si>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</si>
  <si>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</si>
  <si>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</si>
  <si>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</si>
  <si>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</si>
  <si>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</si>
  <si>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</si>
  <si>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</si>
  <si>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</si>
  <si>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</si>
  <si>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</si>
  <si>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</si>
  <si>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</si>
  <si>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</si>
  <si>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</si>
  <si>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</si>
  <si>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</si>
  <si>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</si>
  <si>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</si>
  <si>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</si>
  <si>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</si>
  <si>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</si>
  <si>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</si>
  <si>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</si>
  <si>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</si>
  <si>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</si>
  <si>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</si>
  <si>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</si>
  <si>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</si>
  <si>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</si>
  <si>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</si>
  <si>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</si>
  <si>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</si>
  <si>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</si>
  <si>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</si>
  <si>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</si>
  <si>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</si>
  <si>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</si>
  <si>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</si>
  <si>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</si>
  <si>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</si>
  <si>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</si>
  <si>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</si>
  <si>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</si>
  <si>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</si>
  <si>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</si>
  <si>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</si>
  <si>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</si>
  <si>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</si>
  <si>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</si>
  <si>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</si>
  <si>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</si>
  <si>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</si>
  <si>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</si>
  <si>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</si>
  <si>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</si>
  <si>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</si>
  <si>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</si>
  <si>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</si>
  <si>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</si>
  <si>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</si>
  <si>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</si>
  <si>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</si>
  <si>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</si>
  <si>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</si>
  <si>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</si>
  <si>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</si>
  <si>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</si>
  <si>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</si>
  <si>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</si>
  <si>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</si>
  <si>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</si>
  <si>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</si>
  <si>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</si>
  <si>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</si>
  <si>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</si>
  <si>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</si>
  <si>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</si>
  <si>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</si>
  <si>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</si>
  <si>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</si>
  <si>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</si>
  <si>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</si>
  <si>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</si>
  <si>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</si>
  <si>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</si>
  <si>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</si>
  <si>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</si>
  <si>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</si>
  <si>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</si>
  <si>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</si>
  <si>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</si>
  <si>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</si>
  <si>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</si>
  <si>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</si>
  <si>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</si>
  <si>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</si>
  <si>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</si>
  <si>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</si>
  <si>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</si>
  <si>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</si>
  <si>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</si>
  <si>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</si>
  <si>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</si>
  <si>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</si>
  <si>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</si>
  <si>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</si>
  <si>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</si>
  <si>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RFACB</t>
  </si>
  <si>
    <t>Residual fuel oil price in the transportation sector</t>
  </si>
  <si>
    <t>RFACD</t>
  </si>
  <si>
    <t>RFACP</t>
  </si>
  <si>
    <t>Residual fuel oil expenditures in the transportation sector</t>
  </si>
  <si>
    <t>RFACV</t>
  </si>
  <si>
    <t>Residual fuel oil consumed by the commercial sector</t>
  </si>
  <si>
    <t>RFCCB</t>
  </si>
  <si>
    <t>Residual fuel oil price in the commercial sector</t>
  </si>
  <si>
    <t>RFCCD</t>
  </si>
  <si>
    <t>RFCCP</t>
  </si>
  <si>
    <t>Residual fuel oil expenditures in the commercial sector</t>
  </si>
  <si>
    <t>RFCCV</t>
  </si>
  <si>
    <t>Residual fuel oil consumed by the electric power sector</t>
  </si>
  <si>
    <t>RFEIB</t>
  </si>
  <si>
    <t>Residual fuel oil price in the electric power sector</t>
  </si>
  <si>
    <t>RFEID</t>
  </si>
  <si>
    <t>RFEIP</t>
  </si>
  <si>
    <t>Residual fuel oil expenditures in the electric power sector</t>
  </si>
  <si>
    <t>RFEIV</t>
  </si>
  <si>
    <t>Residual fuel oil consumed by the industrial sector</t>
  </si>
  <si>
    <t>RFICB</t>
  </si>
  <si>
    <t>Residual fuel oil price in the industrial sector</t>
  </si>
  <si>
    <t>RFICD</t>
  </si>
  <si>
    <t>RFICP</t>
  </si>
  <si>
    <t>Residual fuel oil expenditures in the industrial sector</t>
  </si>
  <si>
    <t>RFICV</t>
  </si>
  <si>
    <t>Residual fuel oil consumed by the industrial sector excluding refinery fuel</t>
  </si>
  <si>
    <t>RFISB</t>
  </si>
  <si>
    <t>Residual fuel oil consumed as refinery fuel</t>
  </si>
  <si>
    <t>RFRFB</t>
  </si>
  <si>
    <t>Residual fuel oil total consumption</t>
  </si>
  <si>
    <t>RFTCB</t>
  </si>
  <si>
    <t>Residual fuel oil average price, all sectors</t>
  </si>
  <si>
    <t>RFTCD</t>
  </si>
  <si>
    <t>Residual fuel oil total expenditures</t>
  </si>
  <si>
    <t>RFTCV</t>
  </si>
  <si>
    <t>Residual fuel oil total end-use consumption</t>
  </si>
  <si>
    <t>RFTXB</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</si>
  <si>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</si>
  <si>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</si>
  <si>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</si>
  <si>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</si>
  <si>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</si>
  <si>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</si>
  <si>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</si>
  <si>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</si>
  <si>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</si>
  <si>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</si>
  <si>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</si>
  <si>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</si>
  <si>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</si>
  <si>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</si>
  <si>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</si>
  <si>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consumed</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</si>
  <si>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</si>
  <si>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</si>
  <si>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</si>
  <si>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</si>
  <si>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</si>
  <si>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</si>
  <si>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</si>
  <si>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</si>
  <si>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</si>
  <si>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</si>
  <si>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</si>
  <si>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</si>
  <si>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</si>
  <si>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</si>
  <si>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</si>
  <si>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</si>
  <si>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</si>
  <si>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</si>
  <si>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</si>
  <si>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</si>
  <si>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</si>
  <si>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</si>
  <si>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</si>
  <si>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</si>
  <si>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</si>
  <si>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</si>
  <si>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</si>
  <si>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consumed</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</si>
  <si>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</si>
  <si>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</si>
  <si>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</si>
  <si>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</si>
  <si>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</si>
  <si>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</si>
  <si>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</si>
  <si>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</si>
  <si>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</si>
  <si>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</si>
  <si>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</si>
  <si>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</si>
  <si>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</si>
  <si>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Million Btu</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</si>
  <si>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</si>
  <si>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</si>
  <si>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</si>
  <si>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</si>
  <si>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</si>
  <si>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</si>
  <si>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</si>
  <si>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</si>
  <si>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</si>
  <si>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</si>
  <si>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</si>
  <si>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</si>
  <si>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</si>
  <si>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</si>
  <si>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</si>
  <si>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</si>
  <si>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</si>
  <si>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</si>
  <si>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</si>
  <si>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</si>
  <si>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</si>
  <si>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</si>
  <si>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</si>
  <si>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</si>
  <si>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</si>
  <si>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</si>
  <si>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</si>
  <si>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</si>
  <si>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</si>
  <si>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</si>
  <si>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</si>
  <si>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</si>
  <si>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</si>
  <si>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</si>
  <si>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</si>
  <si>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</si>
  <si>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</si>
  <si>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</si>
  <si>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</si>
  <si>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</si>
  <si>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TETCV</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</si>
  <si>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</si>
  <si>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</si>
  <si>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</si>
  <si>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</si>
  <si>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</si>
  <si>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</si>
  <si>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</si>
  <si>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</si>
  <si>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</si>
  <si>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</si>
  <si>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</si>
  <si>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</si>
  <si>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</si>
  <si>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</si>
  <si>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</si>
  <si>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</si>
  <si>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</si>
  <si>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</si>
  <si>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</si>
  <si>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</si>
  <si>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</si>
  <si>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</si>
  <si>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</si>
  <si>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</si>
  <si>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</si>
  <si>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</si>
  <si>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</si>
  <si>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</si>
  <si>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</si>
  <si>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</si>
  <si>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</si>
  <si>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</si>
  <si>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</si>
  <si>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</si>
  <si>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</si>
  <si>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</si>
  <si>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</si>
  <si>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</si>
  <si>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</si>
  <si>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</si>
  <si>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</si>
  <si>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</si>
  <si>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</si>
  <si>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</si>
  <si>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</si>
  <si>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</si>
  <si>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</si>
  <si>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</si>
  <si>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</si>
  <si>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</si>
  <si>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</si>
  <si>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</si>
  <si>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</si>
  <si>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</si>
  <si>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</si>
  <si>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</si>
  <si>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energy total consumed</t>
  </si>
  <si>
    <t>WDTCB</t>
  </si>
  <si>
    <t>Waste consumed by the commercial sector, total</t>
  </si>
  <si>
    <t>WSCCB</t>
  </si>
  <si>
    <t>Waste consumed by the electric power sector</t>
  </si>
  <si>
    <t>WSEIB</t>
  </si>
  <si>
    <t>Waste energy consumed by the industrial sector, total</t>
  </si>
  <si>
    <t>WSICB</t>
  </si>
  <si>
    <t>Waste energy total consumed</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</si>
  <si>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</si>
  <si>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</si>
  <si>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</si>
  <si>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</si>
  <si>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</si>
  <si>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</si>
  <si>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</si>
  <si>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</si>
  <si>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</si>
  <si>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</si>
  <si>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</si>
  <si>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</si>
  <si>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</si>
  <si>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</si>
  <si>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</si>
  <si>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</si>
  <si>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</si>
  <si>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</si>
  <si>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</si>
  <si>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</si>
  <si>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</si>
  <si>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</si>
  <si>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</si>
  <si>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</si>
  <si>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</si>
  <si>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</si>
  <si>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</si>
  <si>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consumed</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</si>
  <si>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</si>
  <si>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</si>
  <si>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</si>
  <si>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</si>
  <si>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</si>
  <si>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</si>
  <si>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</si>
  <si>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</si>
  <si>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</si>
  <si>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</si>
  <si>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WWTXV</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</si>
  <si>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</si>
  <si>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</si>
  <si>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</si>
  <si>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</si>
  <si>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</si>
  <si>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</si>
  <si>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</si>
  <si>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</si>
  <si>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</si>
  <si>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</si>
  <si>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</si>
  <si>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</si>
  <si>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</si>
  <si>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</si>
  <si>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</si>
  <si>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</si>
  <si>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</si>
  <si>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</si>
  <si>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</si>
  <si>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consumed</t>
  </si>
  <si>
    <t>WYTCB</t>
  </si>
  <si>
    <t>Wind electricity, total net generation</t>
  </si>
  <si>
    <t>WYTCP</t>
  </si>
  <si>
    <t>Wind energy, total end-use consumption</t>
  </si>
  <si>
    <t>WYTXB</t>
  </si>
  <si>
    <t>Wind energy, total end-use net generation</t>
  </si>
  <si>
    <t>WYTXP</t>
  </si>
  <si>
    <t xml:space="preserve">http://www.afdc.energy.gov/fuels/prices.html </t>
  </si>
  <si>
    <t>Ethanol (E85) Average Price, Gulf Coast (Dollars per Gallon)</t>
  </si>
  <si>
    <t>Ethanol (E85) Average Price, Gulf Coast</t>
  </si>
  <si>
    <t>http://www.afdc.energy.gov/pdfs/afpr_jun_06.pdf</t>
  </si>
  <si>
    <t>http://www.afdc.energy.gov/pdfs/afpr_oct_06.pdf</t>
  </si>
  <si>
    <t>http://www.afdc.energy.gov/pdfs/afpr_mar_07.pdf</t>
  </si>
  <si>
    <t>http://www.afdc.energy.gov/pdfs/afpr_jul_07.pdf</t>
  </si>
  <si>
    <t>http://www.afdc.energy.gov/pdfs/afpr_oct_07.pdf</t>
  </si>
  <si>
    <t>http://www.afdc.energy.gov/pdfs/afpr_jan_08.pdf</t>
  </si>
  <si>
    <t>http://www.afdc.energy.gov/pdfs/afpr_apr_08.pdf</t>
  </si>
  <si>
    <t>http://www.afdc.energy.gov/pdfs/afpr_july_08.pdf</t>
  </si>
  <si>
    <t>http://www.afdc.energy.gov/pdfs/afpr_oct_08.pdf</t>
  </si>
  <si>
    <t>http://www.afdc.energy.gov/pdfs/afpr_jan_09.pdf</t>
  </si>
  <si>
    <t>http://www.afdc.energy.gov/pdfs/afpr_apr_09.pdf</t>
  </si>
  <si>
    <t>http://www.afdc.energy.gov/pdfs/afpr_jul_09.pdf</t>
  </si>
  <si>
    <t>http://www.afdc.energy.gov/pdfs/afpr_oct_09.pdf</t>
  </si>
  <si>
    <t>http://www.afdc.energy.gov/pdfs/afpr_jan_10.pdf</t>
  </si>
  <si>
    <t>http://www.afdc.energy.gov/pdfs/afpr_apr_10.pdf</t>
  </si>
  <si>
    <t>http://www.afdc.energy.gov/pdfs/afpr_jul_10.pdf</t>
  </si>
  <si>
    <t>http://www.afdc.energy.gov/pdfs/afpr_oct_10.pdf</t>
  </si>
  <si>
    <t>http://www.afdc.energy.gov/pdfs/afpr_jan_11.pdf</t>
  </si>
  <si>
    <t>http://www.afdc.energy.gov/pdfs/afpr_apr_11.pdf</t>
  </si>
  <si>
    <t>http://www.afdc.energy.gov/pdfs/afpr_jul_11.pdf</t>
  </si>
  <si>
    <t>http://www.afdc.energy.gov/pdfs/afpr_oct_11.pdf</t>
  </si>
  <si>
    <t>http://www.afdc.energy.gov/pdfs/afpr_jan_12.pdf</t>
  </si>
  <si>
    <t>http://www.afdc.energy.gov/uploads/publication/afpr_apr_12.pdf</t>
  </si>
  <si>
    <t>http://www.afdc.energy.gov/uploads/publication/afpr_jul_12.pdf</t>
  </si>
  <si>
    <t>http://www.afdc.energy.gov/uploads/publication/afpr_oct_12.pdf</t>
  </si>
  <si>
    <t>http://www.afdc.energy.gov/uploads/publication/alternative_fuel_price_report_jan_2013.pdf</t>
  </si>
  <si>
    <t>http://www.afdc.energy.gov/uploads/publication/alternative_fuel_price_report_april_2013.pdf</t>
  </si>
  <si>
    <t>http://www.afdc.energy.gov/uploads/publication/afpr_jul_13.pdf</t>
  </si>
  <si>
    <t>http://www.afdc.energy.gov/uploads/publication/alternative_fuel_price_report_oct_2013.pdf</t>
  </si>
  <si>
    <t>http://www.afdc.energy.gov/uploads/publication/alternative_fuel_price_report_january_2014.pdf</t>
  </si>
  <si>
    <t>http://www.afdc.energy.gov/uploads/publication/alternative_fuel_price_report_april_2014.pdf</t>
  </si>
  <si>
    <t>http://www.afdc.energy.gov/uploads/publication/alternative_fuel_price_report_july_2014.pdf</t>
  </si>
  <si>
    <t>http://www.afdc.energy.gov/uploads/publication/alternative_fuel_price_report_oct_2014.pdf</t>
  </si>
  <si>
    <t>http://www.afdc.energy.gov/uploads/publication/alternative_fuel_price_report_jan_2015.pdf</t>
  </si>
  <si>
    <t>http://www.afdc.energy.gov/uploads/publication/alternative_fuel_price_report_april_2015.pdf</t>
  </si>
  <si>
    <t>http://www.afdc.energy.gov/uploads/publication/alternative_fuel_price_report_july_2015.pdf</t>
  </si>
  <si>
    <t>http://www.afdc.energy.gov/uploads/publication/alternative_fuel_price_report_october_2015.pdf</t>
  </si>
  <si>
    <t>Source: UNKNOWN</t>
  </si>
  <si>
    <t>Hawaii Kerosene-Type Jet Fuel Wholesale/Resale Price by Refiners (Dollars per Gallon)</t>
  </si>
  <si>
    <t>http://www.epa.gov/climatechange/Downloads/ghgemissions/US-GHG-Inventory-2010-Annexes.pdf</t>
  </si>
  <si>
    <t>Natural Gas</t>
  </si>
  <si>
    <t>Carbon Content Coefficient (kgCarbon/MMBtu)</t>
  </si>
  <si>
    <t>pipelin natural gas</t>
  </si>
  <si>
    <t>kgCarbon/mmbtu</t>
  </si>
  <si>
    <t>flare gas</t>
  </si>
  <si>
    <t>Nat Gas, Weighted National Average (1029  Btu/scf)</t>
  </si>
  <si>
    <t>kgCO2/MMBtu</t>
  </si>
  <si>
    <t xml:space="preserve">http://www.eia.gov/oiaf/1605/excel/Fuel%20Emission%20Factors.xls </t>
  </si>
  <si>
    <t xml:space="preserve">Upstream Emissions, Average LNG </t>
  </si>
  <si>
    <t>Slide 26. http://www.netl.doe.gov/energy-analyses/pubs/LCA_coal&amp;NG_plants.pdf</t>
  </si>
  <si>
    <t>Total WTW Emission</t>
  </si>
  <si>
    <t>Combined sources above</t>
  </si>
  <si>
    <t>LCEF</t>
  </si>
  <si>
    <t>Residential coal</t>
  </si>
  <si>
    <t>Industrial Coking</t>
  </si>
  <si>
    <t>industrial Other</t>
  </si>
  <si>
    <t>Utility Coal</t>
  </si>
  <si>
    <t>Average Coal</t>
  </si>
  <si>
    <t xml:space="preserve">Upstream Emissions, Average Coal, </t>
  </si>
  <si>
    <t>(kgCO2/MMBtu)</t>
  </si>
  <si>
    <t>Slide 26. This is underrepresentative because it assumes unit train instead of overseaas shipping, http://www.netl.doe.gov/energy-analyses/pubs/LCA_coal&amp;NG_plants.pdf</t>
  </si>
  <si>
    <t>Total WTT Emission</t>
  </si>
  <si>
    <t>Ethanol</t>
  </si>
  <si>
    <t>kgCO2/mmbtu</t>
  </si>
  <si>
    <t>Petroleum</t>
  </si>
  <si>
    <t>asphalt</t>
  </si>
  <si>
    <t>aviation</t>
  </si>
  <si>
    <t>distil 1</t>
  </si>
  <si>
    <t>distil2</t>
  </si>
  <si>
    <t>distil4</t>
  </si>
  <si>
    <t>jet</t>
  </si>
  <si>
    <t>kero</t>
  </si>
  <si>
    <t>lpg</t>
  </si>
  <si>
    <t>lubri</t>
  </si>
  <si>
    <t>gasoline</t>
  </si>
  <si>
    <t>res 5</t>
  </si>
  <si>
    <t>res 6</t>
  </si>
  <si>
    <t>CO2 Content Coefficient (kgCO2/MMBtu)</t>
  </si>
  <si>
    <t>All Years</t>
  </si>
  <si>
    <t>Consumption by Petroleum Type (MMBtu)</t>
  </si>
  <si>
    <t>Asphat</t>
  </si>
  <si>
    <t>EIA State Energy Data 2010: consumption Table TN3. Summary of Petroleum Products in the State Energy Data System</t>
  </si>
  <si>
    <t>ARTCb</t>
  </si>
  <si>
    <t>Aviation</t>
  </si>
  <si>
    <t>AVTCb</t>
  </si>
  <si>
    <t>Distllate</t>
  </si>
  <si>
    <t>DFTCb</t>
  </si>
  <si>
    <t>JFTCb</t>
  </si>
  <si>
    <t>Kerosene</t>
  </si>
  <si>
    <t>KSTCb</t>
  </si>
  <si>
    <t>LPG</t>
  </si>
  <si>
    <t>LGTCb</t>
  </si>
  <si>
    <t>Lubricants</t>
  </si>
  <si>
    <t>LUTCb</t>
  </si>
  <si>
    <t>Motor Gasoline</t>
  </si>
  <si>
    <t>MGTCb</t>
  </si>
  <si>
    <t>RFTCb</t>
  </si>
  <si>
    <t>Other Petrol Products</t>
  </si>
  <si>
    <t>POTCb</t>
  </si>
  <si>
    <t>Total Petroleum</t>
  </si>
  <si>
    <t>PATCb</t>
  </si>
  <si>
    <t>Consumption Weights</t>
  </si>
  <si>
    <t>co2 coefficient</t>
  </si>
  <si>
    <t>(Average Used)</t>
  </si>
  <si>
    <t>Total Petroleum Average CO2 coefficient</t>
  </si>
  <si>
    <t>Geothermal</t>
  </si>
  <si>
    <t>Carbon Content Coefficient (kkgCarbon/MMBtu)</t>
  </si>
  <si>
    <t>Coefficients for 1986-1989 are 1990 numbers as data was not provided for those years</t>
  </si>
  <si>
    <t>Total Coal Imports (tons)</t>
  </si>
  <si>
    <t>price per ton</t>
  </si>
  <si>
    <t>Total Petroleum Imports, by Country (Thousand Barrels)</t>
  </si>
  <si>
    <t>Note: Total imports are assumed to equal total consumption</t>
  </si>
  <si>
    <t>conversion rate</t>
  </si>
  <si>
    <t>mmbtu/barrel</t>
  </si>
  <si>
    <t xml:space="preserve">http://www.eia.gov/forecasts/aeo/pdf/appg.pdf </t>
  </si>
  <si>
    <t>unit</t>
  </si>
  <si>
    <t>source</t>
  </si>
  <si>
    <t>thousand barrel</t>
  </si>
  <si>
    <t xml:space="preserve">http://www.eia.gov/oil_gas/petroleum/data_publications/company_level_imports/cli_explanation.html </t>
  </si>
  <si>
    <t>Total Foreign Imports of Petroleum</t>
  </si>
  <si>
    <t>Total Petroleum (Consumed=Imported)</t>
  </si>
  <si>
    <t>Total Domestically Purchased Petroleum</t>
  </si>
  <si>
    <t>Total petroleum (Consumed=Imported)</t>
  </si>
  <si>
    <t>Total Petroleum Imports, by Country (MMBTU)</t>
  </si>
  <si>
    <t>mmbtu</t>
  </si>
  <si>
    <t>Total Domestic Petroleum Consumed</t>
  </si>
  <si>
    <t>billion btu</t>
  </si>
  <si>
    <t>eia total</t>
  </si>
  <si>
    <t>difference</t>
  </si>
  <si>
    <t>Variable UE(c,y): Upstream Emissions by year and country [kgCO2e]</t>
  </si>
  <si>
    <t>Total WTT (Well-to-Tank) (kgCO2e/MMBtu)</t>
  </si>
  <si>
    <t>kgCO2e</t>
  </si>
  <si>
    <t>US</t>
  </si>
  <si>
    <t>total</t>
  </si>
  <si>
    <t>kgCO2</t>
  </si>
  <si>
    <t>total emissions attributable to life cycle fuel consumption</t>
  </si>
  <si>
    <t>Weighted LCEF</t>
  </si>
  <si>
    <t>Tailpipe Emissions</t>
  </si>
  <si>
    <t>Total Emissions Factor</t>
  </si>
  <si>
    <t>Variable UEC(c,y): Life Cycle Emissions by year and country [MMBTU]</t>
  </si>
  <si>
    <t>Total WTT (Well-to-Tank) (kgCO2/MMBtu)</t>
  </si>
  <si>
    <t>Average Petroleum Coefficient for Hawaii</t>
  </si>
  <si>
    <t>MMBtu</t>
  </si>
  <si>
    <t>total foreign</t>
  </si>
  <si>
    <t>total petroleum</t>
  </si>
  <si>
    <t>Variable UEF(c,y): Upstream Energy Factor [%]</t>
  </si>
  <si>
    <t>Coefficient</t>
  </si>
  <si>
    <t>percentage</t>
  </si>
  <si>
    <t>In some years consumption was lower than imports, likely a results of in increase in local petroleum stocks. For these years, the greater number was taken between consumption and foreign imports</t>
  </si>
  <si>
    <t>kwh</t>
  </si>
  <si>
    <t>mwh</t>
  </si>
  <si>
    <t>The conversion rates from mmbtu/barrel varies per year due to the difference in fuel mixes among different years. The rate used for each year is based on the EIA rate used, which is calculated by dividing the billion btu data for each year by the number of barrels per year for total petroleum.</t>
  </si>
  <si>
    <t>Data 1: Crude Oil</t>
  </si>
  <si>
    <t xml:space="preserve">http://www.eia.gov/state/seds/seds-states.cfm?q_state_a=HI&amp;q_state=Hawaii#undefined </t>
  </si>
  <si>
    <t>EIA SEDS Index Row</t>
  </si>
  <si>
    <t>LGACB</t>
  </si>
  <si>
    <t>LGACP</t>
  </si>
  <si>
    <t>LGCCB</t>
  </si>
  <si>
    <t>LGCCP</t>
  </si>
  <si>
    <t>LGICB</t>
  </si>
  <si>
    <t>LGICP</t>
  </si>
  <si>
    <t>LGRCB</t>
  </si>
  <si>
    <t>LGRCP</t>
  </si>
  <si>
    <t>LGTCB</t>
  </si>
  <si>
    <t>LGTXB</t>
  </si>
  <si>
    <t>LGTXP</t>
  </si>
  <si>
    <t>NNACB</t>
  </si>
  <si>
    <t>NNCCB</t>
  </si>
  <si>
    <t>NNEIB</t>
  </si>
  <si>
    <t>NNICB</t>
  </si>
  <si>
    <t>NNRCB</t>
  </si>
  <si>
    <t>POICB</t>
  </si>
  <si>
    <t>POICP</t>
  </si>
  <si>
    <t>POTCB</t>
  </si>
  <si>
    <t>POTCP</t>
  </si>
  <si>
    <t>POTXB</t>
  </si>
  <si>
    <t>POTXP</t>
  </si>
  <si>
    <t>SOHCB</t>
  </si>
  <si>
    <t>-</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</si>
  <si>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</si>
  <si>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</si>
  <si>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</si>
  <si>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</si>
  <si>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</si>
  <si>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</si>
  <si>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</si>
  <si>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</si>
  <si>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</si>
  <si>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</si>
  <si>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</si>
  <si>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</si>
  <si>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 xml:space="preserve">http://www.eia.gov/beta/state/seds/seds-data-complete.cfm?sid=HI#Prices &amp; Expenditures </t>
  </si>
  <si>
    <t>LGACD</t>
  </si>
  <si>
    <t>LGACV</t>
  </si>
  <si>
    <t>LGCCD</t>
  </si>
  <si>
    <t>LGCCV</t>
  </si>
  <si>
    <t>LGICD</t>
  </si>
  <si>
    <t>LGICV</t>
  </si>
  <si>
    <t>LGISB</t>
  </si>
  <si>
    <t>LGRCD</t>
  </si>
  <si>
    <t>LGRCV</t>
  </si>
  <si>
    <t>LGRFB</t>
  </si>
  <si>
    <t>LGTCD</t>
  </si>
  <si>
    <t>LGTCV</t>
  </si>
  <si>
    <t>LGTXD</t>
  </si>
  <si>
    <t>LGTXV</t>
  </si>
  <si>
    <t>POICD</t>
  </si>
  <si>
    <t>POICV</t>
  </si>
  <si>
    <t>POTCD</t>
  </si>
  <si>
    <t>POTCV</t>
  </si>
  <si>
    <t>POTXD</t>
  </si>
  <si>
    <t>POTXV</t>
  </si>
  <si>
    <t>EIA Petroleum Import Shipments Classified by PROD_NAME</t>
  </si>
  <si>
    <t>Year(drop)</t>
  </si>
  <si>
    <t>Country</t>
  </si>
  <si>
    <t>Quantity (ThousandBBL)</t>
  </si>
  <si>
    <t>Classification</t>
  </si>
  <si>
    <t>EIA Petroleum Import Data By Month and Classification</t>
  </si>
  <si>
    <t>TOTAL</t>
  </si>
  <si>
    <t>Percent of total</t>
  </si>
  <si>
    <t xml:space="preserve">PROD_NAME </t>
  </si>
  <si>
    <t>Data 1: Hawaii Kerosene-Type Jet Fuel Wholesale/Resale Price by Refiners (Dollars per Gallon)</t>
  </si>
  <si>
    <t>Orange indicates input data</t>
  </si>
  <si>
    <t>Yellow Indicates Intermediate Calculation</t>
  </si>
  <si>
    <t>Average HI-Specific Factor</t>
  </si>
  <si>
    <t>EMA_EPJK_PWG_SHI_DPG</t>
  </si>
  <si>
    <t>Hawaii Price Ratio</t>
  </si>
  <si>
    <t>Hawaii Adjusted Jet Fuel Price</t>
  </si>
  <si>
    <t>conversion rates</t>
  </si>
  <si>
    <t>jet fuel</t>
  </si>
  <si>
    <t>diesel</t>
  </si>
  <si>
    <t>Crude oil</t>
  </si>
  <si>
    <t>Note: Gasoline used as a proxy for crude oil</t>
  </si>
  <si>
    <t>1-raw materials extraction</t>
  </si>
  <si>
    <t>2-raw materials transport</t>
  </si>
  <si>
    <t>3-refining/proceswsing</t>
  </si>
  <si>
    <t>4-transport to retailer</t>
  </si>
  <si>
    <t>Upstream</t>
  </si>
  <si>
    <t>Total Upstream</t>
  </si>
  <si>
    <t>stages</t>
  </si>
  <si>
    <t>Raw Material Acquisition</t>
  </si>
  <si>
    <t>Raw Material Transport</t>
  </si>
  <si>
    <t>Energy Conversion Facility</t>
  </si>
  <si>
    <t>Product Transport</t>
  </si>
  <si>
    <t>Imported Crude Oil</t>
  </si>
  <si>
    <t>feedstock production</t>
  </si>
  <si>
    <t>feedstock logistics</t>
  </si>
  <si>
    <t>conversion</t>
  </si>
  <si>
    <t>distribution</t>
  </si>
  <si>
    <t>end-use</t>
  </si>
  <si>
    <t>Well-to-Well emissions</t>
  </si>
  <si>
    <t>Well to Tank</t>
  </si>
  <si>
    <t>jet fuel (kgCO2e/MMBtu)</t>
  </si>
  <si>
    <t>gasoline (kgCO2e/MMBtu)</t>
  </si>
  <si>
    <t>diesel  (kgCO2e/MMBtu)</t>
  </si>
  <si>
    <t>Algeria</t>
  </si>
  <si>
    <t>Biodiesel  (kgCO2e/MMBtu)</t>
  </si>
  <si>
    <t>Angola</t>
  </si>
  <si>
    <t>oil palm -crude palm oil(malaysia)</t>
  </si>
  <si>
    <t>oil palm - biofuel (malaysia)</t>
  </si>
  <si>
    <t>soybean (US)</t>
  </si>
  <si>
    <t>soybean(exclude soy, US)</t>
  </si>
  <si>
    <t>Domestic Crude Oil</t>
  </si>
  <si>
    <t>Oil Palm (local)</t>
  </si>
  <si>
    <t>Ecuador</t>
  </si>
  <si>
    <t>Jatropha (Local)</t>
  </si>
  <si>
    <t>Iraq</t>
  </si>
  <si>
    <t>Kuwait</t>
  </si>
  <si>
    <t>Mexico</t>
  </si>
  <si>
    <t>Biodiesel (gCO2e/MJ)</t>
  </si>
  <si>
    <t>Nigeria</t>
  </si>
  <si>
    <t>Saudi Arabia</t>
  </si>
  <si>
    <t>Venezuela</t>
  </si>
  <si>
    <t>baseline</t>
  </si>
  <si>
    <t>Source:</t>
  </si>
  <si>
    <t>http://www.netl.doe.gov/energy-analyses/pubs/PetrRefGHGEmiss_ImportSourceSpecific1.pdf</t>
  </si>
  <si>
    <t>Table A-3</t>
  </si>
  <si>
    <t xml:space="preserve">Table A-1 </t>
  </si>
  <si>
    <t xml:space="preserve">Table ES-1 </t>
  </si>
  <si>
    <t xml:space="preserve">http://www.netl.doe.gov/energy-analyses/pubs/NETL%20LCA%20Petroleum-based%20Fuels%20Nov%202008.pdf </t>
  </si>
  <si>
    <t>Additional Documentation on LCA</t>
  </si>
  <si>
    <t xml:space="preserve">http://www.uhero.hawaii.edu/assets/20120531_BiofuelLCAReportFinal_kt.pdf </t>
  </si>
  <si>
    <t>Table 7</t>
  </si>
  <si>
    <t>1: raw materials acquisition</t>
  </si>
  <si>
    <t>2: raw material transport</t>
  </si>
  <si>
    <t>Natural Gas (LNG) (lbs CO2e/MMBtu)</t>
  </si>
  <si>
    <t>Coal (Average)  (lbs CO2e/MMBtu)</t>
  </si>
  <si>
    <t>All</t>
  </si>
  <si>
    <t>Ethanol (kgCO2e/MMBtu)</t>
  </si>
  <si>
    <t>based on 100% E85 (Approx)</t>
  </si>
  <si>
    <t xml:space="preserve">http://www.netl.doe.gov/energy-analyses/pubs/NG-GHG-LCI.pdf </t>
  </si>
  <si>
    <t>Figure 3-1</t>
  </si>
  <si>
    <t>Figure 3-8</t>
  </si>
  <si>
    <t xml:space="preserve">http://www.netl.doe.gov/energy-analyses/pubs/LCA_coal&amp;NG_plants.pdf </t>
  </si>
  <si>
    <t>Ethanol (gCO2e/MJ)</t>
  </si>
  <si>
    <t>*Saudi Arabia (NETL)</t>
  </si>
  <si>
    <t>http://www.netl.doe.gov/energy-analyses/pubs/EthFrBioLCA101811Pres.pdf</t>
  </si>
  <si>
    <t>see slide 26</t>
  </si>
  <si>
    <t>http://css.snre.umich.edu/css_doc/CSS12-10.pdf</t>
  </si>
  <si>
    <t>Additional Documentation</t>
  </si>
  <si>
    <t xml:space="preserve"> http://www.eia.gov/forecasts/aeo/pdf/appg.pdf </t>
  </si>
  <si>
    <t>Petroleum products and other liquids</t>
  </si>
  <si>
    <t>US gallons per bbl</t>
  </si>
  <si>
    <t>bbl per US gallon</t>
  </si>
  <si>
    <t>Fuel</t>
  </si>
  <si>
    <t>Units</t>
  </si>
  <si>
    <t>Approximate heat Content</t>
  </si>
  <si>
    <t xml:space="preserve"> Consumption</t>
  </si>
  <si>
    <t>million Btu per Gallon</t>
  </si>
  <si>
    <t>million Btu per barrel</t>
  </si>
  <si>
    <t xml:space="preserve">    Motor gasoline</t>
  </si>
  <si>
    <t xml:space="preserve">     Jet  fuel   </t>
  </si>
  <si>
    <t xml:space="preserve">    Distillate fuel oil</t>
  </si>
  <si>
    <t xml:space="preserve">    Diesel fuel</t>
  </si>
  <si>
    <t xml:space="preserve">    Residual fuel oil              </t>
  </si>
  <si>
    <t xml:space="preserve">    Liquefied petroleum gases</t>
  </si>
  <si>
    <t xml:space="preserve">    Kerosene              </t>
  </si>
  <si>
    <t xml:space="preserve">    Petrochemical feedstocks</t>
  </si>
  <si>
    <t xml:space="preserve">    Unfinished oils</t>
  </si>
  <si>
    <t xml:space="preserve">  Ethanol                 </t>
  </si>
  <si>
    <t xml:space="preserve">  Biodiesel  </t>
  </si>
  <si>
    <t>Electricity</t>
  </si>
  <si>
    <t>Btu per KWh</t>
  </si>
  <si>
    <t>Production</t>
  </si>
  <si>
    <t>Imports</t>
  </si>
  <si>
    <t>Thousand Cubic Ft per Million btu</t>
  </si>
  <si>
    <t>Used as proxy until new data become available</t>
  </si>
  <si>
    <t>Baseline Hyopthetical Power Sector Cost $</t>
  </si>
  <si>
    <t>sheet</t>
  </si>
  <si>
    <t>date</t>
  </si>
  <si>
    <t>csv_url</t>
  </si>
  <si>
    <t>origninal_url</t>
  </si>
  <si>
    <t>description</t>
  </si>
  <si>
    <t>Input EIA SEDS</t>
  </si>
  <si>
    <t>EIA_SEDS_2016-12-01-13-52-30.csv</t>
  </si>
  <si>
    <t>EIA_SEDS_2017-06-09-14-35-27.csv</t>
  </si>
  <si>
    <t>EIA_SEDS_2017-06-09-14-51-39.csv</t>
  </si>
  <si>
    <t>EIA_SEDS_2017-07-27-13-47-59.csv</t>
  </si>
  <si>
    <t>EIA_SEDS_2018-08-25-17-24-39.csv</t>
  </si>
  <si>
    <t>Input EIA Crude WTI</t>
  </si>
  <si>
    <t>EIA_Crude_WTI_2016-12-01-13-52-30.csv</t>
  </si>
  <si>
    <t>EIA_Crude_WTI_2017-06-09-14-33-21.csv</t>
  </si>
  <si>
    <t>EIA_Crude_WTI_2017-06-09-14-35-27.csv</t>
  </si>
  <si>
    <t>EIA_Crude_WTI_2017-06-09-14-46-42.csv</t>
  </si>
  <si>
    <t>EIA_Crude_WTI_2017-07-27-14-01-59.csv</t>
  </si>
  <si>
    <t>EIA_Crude_WTI_2018-08-25-17-13-21.csv</t>
  </si>
  <si>
    <t>Input EIA Fuel Oil Price</t>
  </si>
  <si>
    <t>EIA_Fuel_Oil_Price_2016-12-01-13-52-30.csv</t>
  </si>
  <si>
    <t>EIA_Fuel_Oil_Price_2017-06-09-14-33-21.csv</t>
  </si>
  <si>
    <t>EIA_Fuel_Oil_Price_2017-06-09-14-35-27.csv</t>
  </si>
  <si>
    <t>EIA_Fuel_Oil_Price_2017-06-09-14-46-42.csv</t>
  </si>
  <si>
    <t>EIA_Fuel_Oil_Price_2017-07-27-14-01-59.csv</t>
  </si>
  <si>
    <t>EIA_Fuel_Oil_Price_2018-08-25-17-13-21.csv</t>
  </si>
  <si>
    <t>Input EIA Imports Coal Foreign</t>
  </si>
  <si>
    <t>EIA_Imports_Coal_Foreign_2016-12-01-13-52-30.csv</t>
  </si>
  <si>
    <t>EIA_Imports_Coal_Foreign_2017-06-09-14-35-27.csv</t>
  </si>
  <si>
    <t>EIA_Imports_Coal_Foreign_2017-06-09-14-51-39.csv</t>
  </si>
  <si>
    <t>EIA_Imports_Coal_Foreign_2017-07-27-14-01-59.csv</t>
  </si>
  <si>
    <t>EIA_Imports_Coal_Foreign_2018-08-25-17-24-39.csv</t>
  </si>
  <si>
    <t>Input DBEDT Monthly Energy</t>
  </si>
  <si>
    <t>DBEDT_Monthly_Energy_2017-07-27-14-01-59.csv</t>
  </si>
  <si>
    <t>DBEDT_Monthly_Energy_2018-08-25-17-13-21.csv</t>
  </si>
  <si>
    <t>Input EIA Imports Petroleum</t>
  </si>
  <si>
    <t>EIA_Imports_Petroleum_2016-12-01-13-52-30.csv</t>
  </si>
  <si>
    <t>EIA_Imports_Petroleum_2017-06-09-14-35-27.csv</t>
  </si>
  <si>
    <t>EIA_Imports_Petroleum_2017-06-09-14-51-39.csv</t>
  </si>
  <si>
    <t>EIA_Imports_Petroleum_2018-08-25-16-34-16.csv</t>
  </si>
  <si>
    <t>Input EIA Jet Fuel Price</t>
  </si>
  <si>
    <t>EIA_Jet_Fuel_Price_2016-12-01-13-52-30.csv</t>
  </si>
  <si>
    <t>EIA_Jet_Fuel_Price_2017-06-09-14-33-21.csv</t>
  </si>
  <si>
    <t>EIA_Jet_Fuel_Price_2017-06-09-14-35-27.csv</t>
  </si>
  <si>
    <t>EIA_Jet_Fuel_Price_2017-06-09-14-46-42.csv</t>
  </si>
  <si>
    <t>EIA_Jet_Fuel_Price_2017-07-27-14-01-59.csv</t>
  </si>
  <si>
    <t>EIA_Jet_Fuel_Price_2018-08-25-17-13-21.csv</t>
  </si>
  <si>
    <t>Input EIA Crude Europe Brent</t>
  </si>
  <si>
    <t>EIA_Crude_Europe_Brent_2016-12-01-13-52-30.csv</t>
  </si>
  <si>
    <t>EIA_Crude_Europe_Brent_2017-06-09-14-33-21.csv</t>
  </si>
  <si>
    <t>EIA_Crude_Europe_Brent_2017-06-09-14-35-27.csv</t>
  </si>
  <si>
    <t>EIA_Crude_Europe_Brent_2017-06-09-14-46-42.csv</t>
  </si>
  <si>
    <t>EIA_Crude_Europe_Brent_2017-07-27-14-01-59.csv</t>
  </si>
  <si>
    <t>EIA_Crude_Europe_Brent_2018-08-25-17-13-21.csv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</si>
</sst>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sharedStrings.xml" Type="http://schemas.openxmlformats.org/officeDocument/2006/relationships/sharedStrings"/><Relationship Id="rId29" Target="styles.xml" Type="http://schemas.openxmlformats.org/officeDocument/2006/relationships/styles"/><Relationship Id="rId30"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35080575" cy="14935200"/>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7.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D9D9D9"/>
    <outlinePr summaryBelow="1" summaryRight="1"/>
    <pageSetUpPr/>
  </sheetPr>
  <dimension ref="A1:TZ68"/>
  <sheetViews>
    <sheetView workbookViewId="0">
      <selection activeCell="A1" sqref="A1"/>
    </sheetView>
  </sheetViews>
  <sheetFormatPr baseColWidth="10" defaultRowHeight="15"/>
  <sheetData>
    <row r="1" spans="1:546">
      <c r="A1" t="s">
        <v>0</v>
      </c>
      <c r="G1">
        <f>YEAR(G2)</f>
        <v/>
      </c>
      <c r="H1">
        <f>YEAR(H2)</f>
        <v/>
      </c>
      <c r="I1">
        <f>YEAR(I2)</f>
        <v/>
      </c>
      <c r="J1">
        <f>YEAR(J2)</f>
        <v/>
      </c>
      <c r="K1">
        <f>YEAR(K2)</f>
        <v/>
      </c>
      <c r="L1">
        <f>YEAR(L2)</f>
        <v/>
      </c>
      <c r="M1">
        <f>YEAR(M2)</f>
        <v/>
      </c>
      <c r="N1">
        <f>YEAR(N2)</f>
        <v/>
      </c>
      <c r="O1">
        <f>YEAR(O2)</f>
        <v/>
      </c>
      <c r="P1">
        <f>YEAR(P2)</f>
        <v/>
      </c>
      <c r="Q1">
        <f>YEAR(Q2)</f>
        <v/>
      </c>
      <c r="R1">
        <f>YEAR(R2)</f>
        <v/>
      </c>
      <c r="S1">
        <f>YEAR(S2)</f>
        <v/>
      </c>
      <c r="T1">
        <f>YEAR(T2)</f>
        <v/>
      </c>
      <c r="U1">
        <f>YEAR(U2)</f>
        <v/>
      </c>
      <c r="V1">
        <f>YEAR(V2)</f>
        <v/>
      </c>
      <c r="W1">
        <f>YEAR(W2)</f>
        <v/>
      </c>
      <c r="X1">
        <f>YEAR(X2)</f>
        <v/>
      </c>
      <c r="Y1">
        <f>YEAR(Y2)</f>
        <v/>
      </c>
      <c r="Z1">
        <f>YEAR(Z2)</f>
        <v/>
      </c>
      <c r="AA1">
        <f>YEAR(AA2)</f>
        <v/>
      </c>
      <c r="AB1">
        <f>YEAR(AB2)</f>
        <v/>
      </c>
      <c r="AC1">
        <f>YEAR(AC2)</f>
        <v/>
      </c>
      <c r="AD1">
        <f>YEAR(AD2)</f>
        <v/>
      </c>
      <c r="AE1">
        <f>YEAR(AE2)</f>
        <v/>
      </c>
      <c r="AF1">
        <f>YEAR(AF2)</f>
        <v/>
      </c>
      <c r="AG1">
        <f>YEAR(AG2)</f>
        <v/>
      </c>
      <c r="AH1">
        <f>YEAR(AH2)</f>
        <v/>
      </c>
      <c r="AI1">
        <f>YEAR(AI2)</f>
        <v/>
      </c>
      <c r="AJ1">
        <f>YEAR(AJ2)</f>
        <v/>
      </c>
      <c r="AK1">
        <f>YEAR(AK2)</f>
        <v/>
      </c>
      <c r="AL1">
        <f>YEAR(AL2)</f>
        <v/>
      </c>
      <c r="AM1">
        <f>YEAR(AM2)</f>
        <v/>
      </c>
      <c r="AN1">
        <f>YEAR(AN2)</f>
        <v/>
      </c>
      <c r="AO1">
        <f>YEAR(AO2)</f>
        <v/>
      </c>
      <c r="AP1">
        <f>YEAR(AP2)</f>
        <v/>
      </c>
      <c r="AQ1">
        <f>YEAR(AQ2)</f>
        <v/>
      </c>
      <c r="AR1">
        <f>YEAR(AR2)</f>
        <v/>
      </c>
      <c r="AS1">
        <f>YEAR(AS2)</f>
        <v/>
      </c>
      <c r="AT1">
        <f>YEAR(AT2)</f>
        <v/>
      </c>
      <c r="AU1">
        <f>YEAR(AU2)</f>
        <v/>
      </c>
      <c r="AV1">
        <f>YEAR(AV2)</f>
        <v/>
      </c>
      <c r="AW1">
        <f>YEAR(AW2)</f>
        <v/>
      </c>
      <c r="AX1">
        <f>YEAR(AX2)</f>
        <v/>
      </c>
      <c r="AY1">
        <f>YEAR(AY2)</f>
        <v/>
      </c>
      <c r="AZ1">
        <f>YEAR(AZ2)</f>
        <v/>
      </c>
      <c r="BA1">
        <f>YEAR(BA2)</f>
        <v/>
      </c>
      <c r="BB1">
        <f>YEAR(BB2)</f>
        <v/>
      </c>
      <c r="BC1">
        <f>YEAR(BC2)</f>
        <v/>
      </c>
      <c r="BD1">
        <f>YEAR(BD2)</f>
        <v/>
      </c>
      <c r="BE1">
        <f>YEAR(BE2)</f>
        <v/>
      </c>
      <c r="BF1">
        <f>YEAR(BF2)</f>
        <v/>
      </c>
      <c r="BG1">
        <f>YEAR(BG2)</f>
        <v/>
      </c>
      <c r="BH1">
        <f>YEAR(BH2)</f>
        <v/>
      </c>
      <c r="BI1">
        <f>YEAR(BI2)</f>
        <v/>
      </c>
      <c r="BJ1">
        <f>YEAR(BJ2)</f>
        <v/>
      </c>
      <c r="BK1">
        <f>YEAR(BK2)</f>
        <v/>
      </c>
      <c r="BL1">
        <f>YEAR(BL2)</f>
        <v/>
      </c>
      <c r="BM1">
        <f>YEAR(BM2)</f>
        <v/>
      </c>
      <c r="BN1">
        <f>YEAR(BN2)</f>
        <v/>
      </c>
      <c r="BO1">
        <f>YEAR(BO2)</f>
        <v/>
      </c>
      <c r="BP1">
        <f>YEAR(BP2)</f>
        <v/>
      </c>
      <c r="BQ1">
        <f>YEAR(BQ2)</f>
        <v/>
      </c>
      <c r="BR1">
        <f>YEAR(BR2)</f>
        <v/>
      </c>
      <c r="BS1">
        <f>YEAR(BS2)</f>
        <v/>
      </c>
      <c r="BT1">
        <f>YEAR(BT2)</f>
        <v/>
      </c>
      <c r="BU1">
        <f>YEAR(BU2)</f>
        <v/>
      </c>
      <c r="BV1">
        <f>YEAR(BV2)</f>
        <v/>
      </c>
      <c r="BW1">
        <f>YEAR(BW2)</f>
        <v/>
      </c>
      <c r="BX1">
        <f>YEAR(BX2)</f>
        <v/>
      </c>
      <c r="BY1">
        <f>YEAR(BY2)</f>
        <v/>
      </c>
      <c r="BZ1">
        <f>YEAR(BZ2)</f>
        <v/>
      </c>
      <c r="CA1">
        <f>YEAR(CA2)</f>
        <v/>
      </c>
      <c r="CB1">
        <f>YEAR(CB2)</f>
        <v/>
      </c>
      <c r="CC1">
        <f>YEAR(CC2)</f>
        <v/>
      </c>
      <c r="CD1">
        <f>YEAR(CD2)</f>
        <v/>
      </c>
      <c r="CE1">
        <f>YEAR(CE2)</f>
        <v/>
      </c>
      <c r="CF1">
        <f>YEAR(CF2)</f>
        <v/>
      </c>
      <c r="CG1">
        <f>YEAR(CG2)</f>
        <v/>
      </c>
      <c r="CH1">
        <f>YEAR(CH2)</f>
        <v/>
      </c>
      <c r="CI1">
        <f>YEAR(CI2)</f>
        <v/>
      </c>
      <c r="CJ1">
        <f>YEAR(CJ2)</f>
        <v/>
      </c>
      <c r="CK1">
        <f>YEAR(CK2)</f>
        <v/>
      </c>
      <c r="CL1">
        <f>YEAR(CL2)</f>
        <v/>
      </c>
      <c r="CM1">
        <f>YEAR(CM2)</f>
        <v/>
      </c>
      <c r="CN1">
        <f>YEAR(CN2)</f>
        <v/>
      </c>
      <c r="CO1">
        <f>YEAR(CO2)</f>
        <v/>
      </c>
      <c r="CP1">
        <f>YEAR(CP2)</f>
        <v/>
      </c>
      <c r="CQ1">
        <f>YEAR(CQ2)</f>
        <v/>
      </c>
      <c r="CR1">
        <f>YEAR(CR2)</f>
        <v/>
      </c>
      <c r="CS1">
        <f>YEAR(CS2)</f>
        <v/>
      </c>
      <c r="CT1">
        <f>YEAR(CT2)</f>
        <v/>
      </c>
      <c r="CU1">
        <f>YEAR(CU2)</f>
        <v/>
      </c>
      <c r="CV1">
        <f>YEAR(CV2)</f>
        <v/>
      </c>
      <c r="CW1">
        <f>YEAR(CW2)</f>
        <v/>
      </c>
      <c r="CX1">
        <f>YEAR(CX2)</f>
        <v/>
      </c>
      <c r="CY1">
        <f>YEAR(CY2)</f>
        <v/>
      </c>
      <c r="CZ1">
        <f>YEAR(CZ2)</f>
        <v/>
      </c>
      <c r="DA1">
        <f>YEAR(DA2)</f>
        <v/>
      </c>
      <c r="DB1">
        <f>YEAR(DB2)</f>
        <v/>
      </c>
      <c r="DC1">
        <f>YEAR(DC2)</f>
        <v/>
      </c>
      <c r="DD1">
        <f>YEAR(DD2)</f>
        <v/>
      </c>
      <c r="DE1">
        <f>YEAR(DE2)</f>
        <v/>
      </c>
      <c r="DF1">
        <f>YEAR(DF2)</f>
        <v/>
      </c>
      <c r="DG1">
        <f>YEAR(DG2)</f>
        <v/>
      </c>
      <c r="DH1">
        <f>YEAR(DH2)</f>
        <v/>
      </c>
      <c r="DI1">
        <f>YEAR(DI2)</f>
        <v/>
      </c>
      <c r="DJ1">
        <f>YEAR(DJ2)</f>
        <v/>
      </c>
      <c r="DK1">
        <f>YEAR(DK2)</f>
        <v/>
      </c>
      <c r="DL1">
        <f>YEAR(DL2)</f>
        <v/>
      </c>
      <c r="DM1">
        <f>YEAR(DM2)</f>
        <v/>
      </c>
      <c r="DN1">
        <f>YEAR(DN2)</f>
        <v/>
      </c>
      <c r="DO1">
        <f>YEAR(DO2)</f>
        <v/>
      </c>
      <c r="DP1">
        <f>YEAR(DP2)</f>
        <v/>
      </c>
      <c r="DQ1">
        <f>YEAR(DQ2)</f>
        <v/>
      </c>
      <c r="DR1">
        <f>YEAR(DR2)</f>
        <v/>
      </c>
      <c r="DS1">
        <f>YEAR(DS2)</f>
        <v/>
      </c>
      <c r="DT1">
        <f>YEAR(DT2)</f>
        <v/>
      </c>
      <c r="DU1">
        <f>YEAR(DU2)</f>
        <v/>
      </c>
      <c r="DV1">
        <f>YEAR(DV2)</f>
        <v/>
      </c>
      <c r="DW1">
        <f>YEAR(DW2)</f>
        <v/>
      </c>
      <c r="DX1">
        <f>YEAR(DX2)</f>
        <v/>
      </c>
      <c r="DY1">
        <f>YEAR(DY2)</f>
        <v/>
      </c>
      <c r="DZ1">
        <f>YEAR(DZ2)</f>
        <v/>
      </c>
      <c r="EA1">
        <f>YEAR(EA2)</f>
        <v/>
      </c>
      <c r="EB1">
        <f>YEAR(EB2)</f>
        <v/>
      </c>
      <c r="EC1">
        <f>YEAR(EC2)</f>
        <v/>
      </c>
      <c r="ED1">
        <f>YEAR(ED2)</f>
        <v/>
      </c>
      <c r="EE1">
        <f>YEAR(EE2)</f>
        <v/>
      </c>
      <c r="EF1">
        <f>YEAR(EF2)</f>
        <v/>
      </c>
      <c r="EG1">
        <f>YEAR(EG2)</f>
        <v/>
      </c>
      <c r="EH1">
        <f>YEAR(EH2)</f>
        <v/>
      </c>
      <c r="EI1">
        <f>YEAR(EI2)</f>
        <v/>
      </c>
      <c r="EJ1">
        <f>YEAR(EJ2)</f>
        <v/>
      </c>
      <c r="EK1">
        <f>YEAR(EK2)</f>
        <v/>
      </c>
      <c r="EL1">
        <f>YEAR(EL2)</f>
        <v/>
      </c>
      <c r="EM1">
        <f>YEAR(EM2)</f>
        <v/>
      </c>
      <c r="EN1">
        <f>YEAR(EN2)</f>
        <v/>
      </c>
      <c r="EO1">
        <f>YEAR(EO2)</f>
        <v/>
      </c>
      <c r="EP1">
        <f>YEAR(EP2)</f>
        <v/>
      </c>
      <c r="EQ1">
        <f>YEAR(EQ2)</f>
        <v/>
      </c>
      <c r="ER1">
        <f>YEAR(ER2)</f>
        <v/>
      </c>
      <c r="ES1">
        <f>YEAR(ES2)</f>
        <v/>
      </c>
      <c r="ET1">
        <f>YEAR(ET2)</f>
        <v/>
      </c>
      <c r="EU1">
        <f>YEAR(EU2)</f>
        <v/>
      </c>
      <c r="EV1">
        <f>YEAR(EV2)</f>
        <v/>
      </c>
      <c r="EW1">
        <f>YEAR(EW2)</f>
        <v/>
      </c>
      <c r="EX1">
        <f>YEAR(EX2)</f>
        <v/>
      </c>
      <c r="EY1">
        <f>YEAR(EY2)</f>
        <v/>
      </c>
      <c r="EZ1">
        <f>YEAR(EZ2)</f>
        <v/>
      </c>
      <c r="FA1">
        <f>YEAR(FA2)</f>
        <v/>
      </c>
      <c r="FB1">
        <f>YEAR(FB2)</f>
        <v/>
      </c>
      <c r="FC1">
        <f>YEAR(FC2)</f>
        <v/>
      </c>
      <c r="FD1">
        <f>YEAR(FD2)</f>
        <v/>
      </c>
      <c r="FE1">
        <f>YEAR(FE2)</f>
        <v/>
      </c>
      <c r="FF1">
        <f>YEAR(FF2)</f>
        <v/>
      </c>
      <c r="FG1">
        <f>YEAR(FG2)</f>
        <v/>
      </c>
      <c r="FH1">
        <f>YEAR(FH2)</f>
        <v/>
      </c>
      <c r="FI1">
        <f>YEAR(FI2)</f>
        <v/>
      </c>
      <c r="FJ1">
        <f>YEAR(FJ2)</f>
        <v/>
      </c>
      <c r="FK1">
        <f>YEAR(FK2)</f>
        <v/>
      </c>
      <c r="FL1">
        <f>YEAR(FL2)</f>
        <v/>
      </c>
      <c r="FM1">
        <f>YEAR(FM2)</f>
        <v/>
      </c>
      <c r="FN1">
        <f>YEAR(FN2)</f>
        <v/>
      </c>
      <c r="FO1">
        <f>YEAR(FO2)</f>
        <v/>
      </c>
      <c r="FP1">
        <f>YEAR(FP2)</f>
        <v/>
      </c>
      <c r="FQ1">
        <f>YEAR(FQ2)</f>
        <v/>
      </c>
      <c r="FR1">
        <f>YEAR(FR2)</f>
        <v/>
      </c>
      <c r="FS1">
        <f>YEAR(FS2)</f>
        <v/>
      </c>
      <c r="FT1">
        <f>YEAR(FT2)</f>
        <v/>
      </c>
      <c r="FU1">
        <f>YEAR(FU2)</f>
        <v/>
      </c>
      <c r="FV1">
        <f>YEAR(FV2)</f>
        <v/>
      </c>
      <c r="FW1">
        <f>YEAR(FW2)</f>
        <v/>
      </c>
      <c r="FX1">
        <f>YEAR(FX2)</f>
        <v/>
      </c>
      <c r="FY1">
        <f>YEAR(FY2)</f>
        <v/>
      </c>
      <c r="FZ1">
        <f>YEAR(FZ2)</f>
        <v/>
      </c>
      <c r="GA1">
        <f>YEAR(GA2)</f>
        <v/>
      </c>
      <c r="GB1">
        <f>YEAR(GB2)</f>
        <v/>
      </c>
      <c r="GC1">
        <f>YEAR(GC2)</f>
        <v/>
      </c>
      <c r="GD1">
        <f>YEAR(GD2)</f>
        <v/>
      </c>
      <c r="GE1">
        <f>YEAR(GE2)</f>
        <v/>
      </c>
      <c r="GF1">
        <f>YEAR(GF2)</f>
        <v/>
      </c>
      <c r="GG1">
        <f>YEAR(GG2)</f>
        <v/>
      </c>
      <c r="GH1">
        <f>YEAR(GH2)</f>
        <v/>
      </c>
      <c r="GI1">
        <f>YEAR(GI2)</f>
        <v/>
      </c>
      <c r="GJ1">
        <f>YEAR(GJ2)</f>
        <v/>
      </c>
      <c r="GK1">
        <f>YEAR(GK2)</f>
        <v/>
      </c>
      <c r="GL1">
        <f>YEAR(GL2)</f>
        <v/>
      </c>
      <c r="GM1">
        <f>YEAR(GM2)</f>
        <v/>
      </c>
      <c r="GN1">
        <f>YEAR(GN2)</f>
        <v/>
      </c>
      <c r="GO1">
        <f>YEAR(GO2)</f>
        <v/>
      </c>
      <c r="GP1">
        <f>YEAR(GP2)</f>
        <v/>
      </c>
      <c r="GQ1">
        <f>YEAR(GQ2)</f>
        <v/>
      </c>
      <c r="GR1">
        <f>YEAR(GR2)</f>
        <v/>
      </c>
      <c r="GS1">
        <f>YEAR(GS2)</f>
        <v/>
      </c>
      <c r="GT1">
        <f>YEAR(GT2)</f>
        <v/>
      </c>
      <c r="GU1">
        <f>YEAR(GU2)</f>
        <v/>
      </c>
      <c r="GV1">
        <f>YEAR(GV2)</f>
        <v/>
      </c>
      <c r="GW1">
        <f>YEAR(GW2)</f>
        <v/>
      </c>
      <c r="GX1">
        <f>YEAR(GX2)</f>
        <v/>
      </c>
      <c r="GY1">
        <f>YEAR(GY2)</f>
        <v/>
      </c>
      <c r="GZ1">
        <f>YEAR(GZ2)</f>
        <v/>
      </c>
      <c r="HA1">
        <f>YEAR(HA2)</f>
        <v/>
      </c>
      <c r="HB1">
        <f>YEAR(HB2)</f>
        <v/>
      </c>
      <c r="HC1">
        <f>YEAR(HC2)</f>
        <v/>
      </c>
      <c r="HD1">
        <f>YEAR(HD2)</f>
        <v/>
      </c>
      <c r="HE1">
        <f>YEAR(HE2)</f>
        <v/>
      </c>
      <c r="HF1">
        <f>YEAR(HF2)</f>
        <v/>
      </c>
      <c r="HG1">
        <f>YEAR(HG2)</f>
        <v/>
      </c>
      <c r="HH1">
        <f>YEAR(HH2)</f>
        <v/>
      </c>
      <c r="HI1">
        <f>YEAR(HI2)</f>
        <v/>
      </c>
      <c r="HJ1">
        <f>YEAR(HJ2)</f>
        <v/>
      </c>
      <c r="HK1">
        <f>YEAR(HK2)</f>
        <v/>
      </c>
      <c r="HL1">
        <f>YEAR(HL2)</f>
        <v/>
      </c>
      <c r="HM1">
        <f>YEAR(HM2)</f>
        <v/>
      </c>
      <c r="HN1">
        <f>YEAR(HN2)</f>
        <v/>
      </c>
      <c r="HO1">
        <f>YEAR(HO2)</f>
        <v/>
      </c>
      <c r="HP1">
        <f>YEAR(HP2)</f>
        <v/>
      </c>
      <c r="HQ1">
        <f>YEAR(HQ2)</f>
        <v/>
      </c>
      <c r="HR1">
        <f>YEAR(HR2)</f>
        <v/>
      </c>
      <c r="HS1">
        <f>YEAR(HS2)</f>
        <v/>
      </c>
      <c r="HT1">
        <f>YEAR(HT2)</f>
        <v/>
      </c>
      <c r="HU1">
        <f>YEAR(HU2)</f>
        <v/>
      </c>
      <c r="HV1">
        <f>YEAR(HV2)</f>
        <v/>
      </c>
      <c r="HW1">
        <f>YEAR(HW2)</f>
        <v/>
      </c>
      <c r="HX1">
        <f>YEAR(HX2)</f>
        <v/>
      </c>
      <c r="HY1">
        <f>YEAR(HY2)</f>
        <v/>
      </c>
      <c r="HZ1">
        <f>YEAR(HZ2)</f>
        <v/>
      </c>
      <c r="IA1">
        <f>YEAR(IA2)</f>
        <v/>
      </c>
      <c r="IB1">
        <f>YEAR(IB2)</f>
        <v/>
      </c>
      <c r="IC1">
        <f>YEAR(IC2)</f>
        <v/>
      </c>
      <c r="ID1">
        <f>YEAR(ID2)</f>
        <v/>
      </c>
      <c r="IE1">
        <f>YEAR(IE2)</f>
        <v/>
      </c>
      <c r="IF1">
        <f>YEAR(IF2)</f>
        <v/>
      </c>
      <c r="IG1">
        <f>YEAR(IG2)</f>
        <v/>
      </c>
      <c r="IH1">
        <f>YEAR(IH2)</f>
        <v/>
      </c>
      <c r="II1">
        <f>YEAR(II2)</f>
        <v/>
      </c>
      <c r="IJ1">
        <f>YEAR(IJ2)</f>
        <v/>
      </c>
      <c r="IK1">
        <f>YEAR(IK2)</f>
        <v/>
      </c>
      <c r="IL1">
        <f>YEAR(IL2)</f>
        <v/>
      </c>
      <c r="IM1">
        <f>YEAR(IM2)</f>
        <v/>
      </c>
      <c r="IN1">
        <f>YEAR(IN2)</f>
        <v/>
      </c>
      <c r="IO1">
        <f>YEAR(IO2)</f>
        <v/>
      </c>
      <c r="IP1">
        <f>YEAR(IP2)</f>
        <v/>
      </c>
      <c r="IQ1">
        <f>YEAR(IQ2)</f>
        <v/>
      </c>
      <c r="IR1">
        <f>YEAR(IR2)</f>
        <v/>
      </c>
      <c r="IS1">
        <f>YEAR(IS2)</f>
        <v/>
      </c>
      <c r="IT1">
        <f>YEAR(IT2)</f>
        <v/>
      </c>
      <c r="IU1">
        <f>YEAR(IU2)</f>
        <v/>
      </c>
      <c r="IV1">
        <f>YEAR(IV2)</f>
        <v/>
      </c>
      <c r="IW1">
        <f>YEAR(IW2)</f>
        <v/>
      </c>
      <c r="IX1">
        <f>YEAR(IX2)</f>
        <v/>
      </c>
      <c r="IY1">
        <f>YEAR(IY2)</f>
        <v/>
      </c>
      <c r="IZ1">
        <f>YEAR(IZ2)</f>
        <v/>
      </c>
      <c r="JA1">
        <f>YEAR(JA2)</f>
        <v/>
      </c>
      <c r="JB1">
        <f>YEAR(JB2)</f>
        <v/>
      </c>
      <c r="JC1">
        <f>YEAR(JC2)</f>
        <v/>
      </c>
      <c r="JD1">
        <f>YEAR(JD2)</f>
        <v/>
      </c>
      <c r="JE1">
        <f>YEAR(JE2)</f>
        <v/>
      </c>
      <c r="JF1">
        <f>YEAR(JF2)</f>
        <v/>
      </c>
      <c r="JG1">
        <f>YEAR(JG2)</f>
        <v/>
      </c>
      <c r="JH1">
        <f>YEAR(JH2)</f>
        <v/>
      </c>
      <c r="JI1">
        <f>YEAR(JI2)</f>
        <v/>
      </c>
      <c r="JJ1">
        <f>YEAR(JJ2)</f>
        <v/>
      </c>
      <c r="JK1">
        <f>YEAR(JK2)</f>
        <v/>
      </c>
      <c r="JL1">
        <f>YEAR(JL2)</f>
        <v/>
      </c>
      <c r="JM1">
        <f>YEAR(JM2)</f>
        <v/>
      </c>
      <c r="JN1">
        <f>YEAR(JN2)</f>
        <v/>
      </c>
      <c r="JO1">
        <f>YEAR(JO2)</f>
        <v/>
      </c>
      <c r="JP1">
        <f>YEAR(JP2)</f>
        <v/>
      </c>
      <c r="JQ1">
        <f>YEAR(JQ2)</f>
        <v/>
      </c>
      <c r="JR1">
        <f>YEAR(JR2)</f>
        <v/>
      </c>
      <c r="JS1">
        <f>YEAR(JS2)</f>
        <v/>
      </c>
      <c r="JT1">
        <f>YEAR(JT2)</f>
        <v/>
      </c>
      <c r="JU1">
        <f>YEAR(JU2)</f>
        <v/>
      </c>
      <c r="JV1">
        <f>YEAR(JV2)</f>
        <v/>
      </c>
      <c r="JW1">
        <f>YEAR(JW2)</f>
        <v/>
      </c>
      <c r="JX1">
        <f>YEAR(JX2)</f>
        <v/>
      </c>
      <c r="JY1">
        <f>YEAR(JY2)</f>
        <v/>
      </c>
      <c r="JZ1">
        <f>YEAR(JZ2)</f>
        <v/>
      </c>
      <c r="KA1">
        <f>YEAR(KA2)</f>
        <v/>
      </c>
      <c r="KB1">
        <f>YEAR(KB2)</f>
        <v/>
      </c>
      <c r="KC1">
        <f>YEAR(KC2)</f>
        <v/>
      </c>
      <c r="KD1">
        <f>YEAR(KD2)</f>
        <v/>
      </c>
      <c r="KE1">
        <f>YEAR(KE2)</f>
        <v/>
      </c>
      <c r="KF1">
        <f>YEAR(KF2)</f>
        <v/>
      </c>
      <c r="KG1">
        <f>YEAR(KG2)</f>
        <v/>
      </c>
      <c r="KH1">
        <f>YEAR(KH2)</f>
        <v/>
      </c>
      <c r="KI1">
        <f>YEAR(KI2)</f>
        <v/>
      </c>
      <c r="KJ1">
        <f>YEAR(KJ2)</f>
        <v/>
      </c>
      <c r="KK1">
        <f>YEAR(KK2)</f>
        <v/>
      </c>
      <c r="KL1">
        <f>YEAR(KL2)</f>
        <v/>
      </c>
      <c r="KM1">
        <f>YEAR(KM2)</f>
        <v/>
      </c>
      <c r="KN1">
        <f>YEAR(KN2)</f>
        <v/>
      </c>
      <c r="KO1">
        <f>YEAR(KO2)</f>
        <v/>
      </c>
      <c r="KP1">
        <f>YEAR(KP2)</f>
        <v/>
      </c>
      <c r="KQ1">
        <f>YEAR(KQ2)</f>
        <v/>
      </c>
      <c r="KR1">
        <f>YEAR(KR2)</f>
        <v/>
      </c>
      <c r="KS1">
        <f>YEAR(KS2)</f>
        <v/>
      </c>
      <c r="KT1">
        <f>YEAR(KT2)</f>
        <v/>
      </c>
      <c r="KU1">
        <f>YEAR(KU2)</f>
        <v/>
      </c>
      <c r="KV1">
        <f>YEAR(KV2)</f>
        <v/>
      </c>
      <c r="KW1">
        <f>YEAR(KW2)</f>
        <v/>
      </c>
      <c r="KX1">
        <f>YEAR(KX2)</f>
        <v/>
      </c>
      <c r="KY1">
        <f>YEAR(KY2)</f>
        <v/>
      </c>
      <c r="KZ1">
        <f>YEAR(KZ2)</f>
        <v/>
      </c>
      <c r="LA1">
        <f>YEAR(LA2)</f>
        <v/>
      </c>
      <c r="LB1">
        <f>YEAR(LB2)</f>
        <v/>
      </c>
      <c r="LC1">
        <f>YEAR(LC2)</f>
        <v/>
      </c>
      <c r="LD1">
        <f>YEAR(LD2)</f>
        <v/>
      </c>
      <c r="LE1">
        <f>YEAR(LE2)</f>
        <v/>
      </c>
      <c r="LF1">
        <f>YEAR(LF2)</f>
        <v/>
      </c>
      <c r="LG1">
        <f>YEAR(LG2)</f>
        <v/>
      </c>
      <c r="LH1">
        <f>YEAR(LH2)</f>
        <v/>
      </c>
      <c r="LI1">
        <f>YEAR(LI2)</f>
        <v/>
      </c>
      <c r="LJ1">
        <f>YEAR(LJ2)</f>
        <v/>
      </c>
      <c r="LK1">
        <f>YEAR(LK2)</f>
        <v/>
      </c>
      <c r="LL1">
        <f>YEAR(LL2)</f>
        <v/>
      </c>
      <c r="LM1">
        <f>YEAR(LM2)</f>
        <v/>
      </c>
      <c r="LN1">
        <f>YEAR(LN2)</f>
        <v/>
      </c>
      <c r="LO1">
        <f>YEAR(LO2)</f>
        <v/>
      </c>
      <c r="LP1">
        <f>YEAR(LP2)</f>
        <v/>
      </c>
      <c r="LQ1">
        <f>YEAR(LQ2)</f>
        <v/>
      </c>
      <c r="LR1">
        <f>YEAR(LR2)</f>
        <v/>
      </c>
      <c r="LS1">
        <f>YEAR(LS2)</f>
        <v/>
      </c>
      <c r="LT1">
        <f>YEAR(LT2)</f>
        <v/>
      </c>
      <c r="LU1">
        <f>YEAR(LU2)</f>
        <v/>
      </c>
      <c r="LV1">
        <f>YEAR(LV2)</f>
        <v/>
      </c>
      <c r="LW1">
        <f>YEAR(LW2)</f>
        <v/>
      </c>
      <c r="LX1">
        <f>YEAR(LX2)</f>
        <v/>
      </c>
      <c r="LY1">
        <f>YEAR(LY2)</f>
        <v/>
      </c>
      <c r="LZ1">
        <f>YEAR(LZ2)</f>
        <v/>
      </c>
      <c r="MA1">
        <f>YEAR(MA2)</f>
        <v/>
      </c>
      <c r="MB1">
        <f>YEAR(MB2)</f>
        <v/>
      </c>
      <c r="MC1">
        <f>YEAR(MC2)</f>
        <v/>
      </c>
      <c r="MD1">
        <f>YEAR(MD2)</f>
        <v/>
      </c>
      <c r="ME1">
        <f>YEAR(ME2)</f>
        <v/>
      </c>
      <c r="MF1">
        <f>YEAR(MF2)</f>
        <v/>
      </c>
      <c r="MG1">
        <f>YEAR(MG2)</f>
        <v/>
      </c>
      <c r="MH1">
        <f>YEAR(MH2)</f>
        <v/>
      </c>
      <c r="MI1">
        <f>YEAR(MI2)</f>
        <v/>
      </c>
      <c r="MJ1">
        <f>YEAR(MJ2)</f>
        <v/>
      </c>
      <c r="MK1">
        <f>YEAR(MK2)</f>
        <v/>
      </c>
      <c r="ML1">
        <f>YEAR(ML2)</f>
        <v/>
      </c>
      <c r="MM1">
        <f>YEAR(MM2)</f>
        <v/>
      </c>
      <c r="MN1">
        <f>YEAR(MN2)</f>
        <v/>
      </c>
      <c r="MO1">
        <f>YEAR(MO2)</f>
        <v/>
      </c>
      <c r="MP1">
        <f>YEAR(MP2)</f>
        <v/>
      </c>
      <c r="MQ1">
        <f>YEAR(MQ2)</f>
        <v/>
      </c>
      <c r="MR1">
        <f>YEAR(MR2)</f>
        <v/>
      </c>
      <c r="MS1">
        <f>YEAR(MS2)</f>
        <v/>
      </c>
      <c r="MT1">
        <f>YEAR(MT2)</f>
        <v/>
      </c>
      <c r="MU1">
        <f>YEAR(MU2)</f>
        <v/>
      </c>
      <c r="MV1">
        <f>YEAR(MV2)</f>
        <v/>
      </c>
      <c r="MW1">
        <f>YEAR(MW2)</f>
        <v/>
      </c>
      <c r="MX1">
        <f>YEAR(MX2)</f>
        <v/>
      </c>
      <c r="MY1">
        <f>YEAR(MY2)</f>
        <v/>
      </c>
      <c r="MZ1">
        <f>YEAR(MZ2)</f>
        <v/>
      </c>
      <c r="NA1">
        <f>YEAR(NA2)</f>
        <v/>
      </c>
      <c r="NB1">
        <f>YEAR(NB2)</f>
        <v/>
      </c>
      <c r="NC1">
        <f>YEAR(NC2)</f>
        <v/>
      </c>
      <c r="ND1">
        <f>YEAR(ND2)</f>
        <v/>
      </c>
      <c r="NE1">
        <f>YEAR(NE2)</f>
        <v/>
      </c>
      <c r="NF1">
        <f>YEAR(NF2)</f>
        <v/>
      </c>
      <c r="NG1">
        <f>YEAR(NG2)</f>
        <v/>
      </c>
      <c r="NH1">
        <f>YEAR(NH2)</f>
        <v/>
      </c>
      <c r="NI1">
        <f>YEAR(NI2)</f>
        <v/>
      </c>
      <c r="NJ1">
        <f>YEAR(NJ2)</f>
        <v/>
      </c>
      <c r="NK1">
        <f>YEAR(NK2)</f>
        <v/>
      </c>
      <c r="NL1">
        <f>YEAR(NL2)</f>
        <v/>
      </c>
      <c r="NM1">
        <f>YEAR(NM2)</f>
        <v/>
      </c>
      <c r="NN1">
        <f>YEAR(NN2)</f>
        <v/>
      </c>
      <c r="NO1">
        <f>YEAR(NO2)</f>
        <v/>
      </c>
      <c r="NP1">
        <f>YEAR(NP2)</f>
        <v/>
      </c>
      <c r="NQ1">
        <f>YEAR(NQ2)</f>
        <v/>
      </c>
      <c r="NR1">
        <f>YEAR(NR2)</f>
        <v/>
      </c>
      <c r="NS1">
        <f>YEAR(NS2)</f>
        <v/>
      </c>
      <c r="NT1">
        <f>YEAR(NT2)</f>
        <v/>
      </c>
      <c r="NU1">
        <f>YEAR(NU2)</f>
        <v/>
      </c>
      <c r="NV1">
        <f>YEAR(NV2)</f>
        <v/>
      </c>
      <c r="NW1">
        <f>YEAR(NW2)</f>
        <v/>
      </c>
      <c r="NX1">
        <f>YEAR(NX2)</f>
        <v/>
      </c>
      <c r="NY1">
        <f>YEAR(NY2)</f>
        <v/>
      </c>
      <c r="NZ1">
        <f>YEAR(NZ2)</f>
        <v/>
      </c>
      <c r="OA1">
        <f>YEAR(OA2)</f>
        <v/>
      </c>
      <c r="OB1">
        <f>YEAR(OB2)</f>
        <v/>
      </c>
      <c r="OC1">
        <f>YEAR(OC2)</f>
        <v/>
      </c>
      <c r="OD1">
        <f>YEAR(OD2)</f>
        <v/>
      </c>
      <c r="OE1">
        <f>YEAR(OE2)</f>
        <v/>
      </c>
      <c r="OF1">
        <f>YEAR(OF2)</f>
        <v/>
      </c>
      <c r="OG1">
        <f>YEAR(OG2)</f>
        <v/>
      </c>
      <c r="OH1">
        <f>YEAR(OH2)</f>
        <v/>
      </c>
      <c r="OI1">
        <f>YEAR(OI2)</f>
        <v/>
      </c>
      <c r="OJ1">
        <f>YEAR(OJ2)</f>
        <v/>
      </c>
      <c r="OK1">
        <f>YEAR(OK2)</f>
        <v/>
      </c>
      <c r="OL1">
        <f>YEAR(OL2)</f>
        <v/>
      </c>
      <c r="OM1">
        <f>YEAR(OM2)</f>
        <v/>
      </c>
      <c r="ON1">
        <f>YEAR(ON2)</f>
        <v/>
      </c>
      <c r="OO1">
        <f>YEAR(OO2)</f>
        <v/>
      </c>
      <c r="OP1">
        <f>YEAR(OP2)</f>
        <v/>
      </c>
      <c r="OQ1">
        <f>YEAR(OQ2)</f>
        <v/>
      </c>
      <c r="OR1">
        <f>YEAR(OR2)</f>
        <v/>
      </c>
      <c r="OS1">
        <f>YEAR(OS2)</f>
        <v/>
      </c>
      <c r="OT1">
        <f>YEAR(OT2)</f>
        <v/>
      </c>
      <c r="OU1">
        <f>YEAR(OU2)</f>
        <v/>
      </c>
      <c r="OV1">
        <f>YEAR(OV2)</f>
        <v/>
      </c>
      <c r="OW1">
        <f>YEAR(OW2)</f>
        <v/>
      </c>
      <c r="OX1">
        <f>YEAR(OX2)</f>
        <v/>
      </c>
      <c r="OY1">
        <f>YEAR(OY2)</f>
        <v/>
      </c>
      <c r="OZ1">
        <f>YEAR(OZ2)</f>
        <v/>
      </c>
      <c r="PA1">
        <f>YEAR(PA2)</f>
        <v/>
      </c>
      <c r="PB1">
        <f>YEAR(PB2)</f>
        <v/>
      </c>
      <c r="PC1">
        <f>YEAR(PC2)</f>
        <v/>
      </c>
      <c r="PD1">
        <f>YEAR(PD2)</f>
        <v/>
      </c>
      <c r="PE1">
        <f>YEAR(PE2)</f>
        <v/>
      </c>
      <c r="PF1">
        <f>YEAR(PF2)</f>
        <v/>
      </c>
      <c r="PG1">
        <f>YEAR(PG2)</f>
        <v/>
      </c>
      <c r="PH1">
        <f>YEAR(PH2)</f>
        <v/>
      </c>
      <c r="PI1">
        <f>YEAR(PI2)</f>
        <v/>
      </c>
      <c r="PJ1">
        <f>YEAR(PJ2)</f>
        <v/>
      </c>
      <c r="PK1">
        <f>YEAR(PK2)</f>
        <v/>
      </c>
      <c r="PL1">
        <f>YEAR(PL2)</f>
        <v/>
      </c>
      <c r="PM1">
        <f>YEAR(PM2)</f>
        <v/>
      </c>
      <c r="PN1">
        <f>YEAR(PN2)</f>
        <v/>
      </c>
      <c r="PO1">
        <f>YEAR(PO2)</f>
        <v/>
      </c>
      <c r="PP1">
        <f>YEAR(PP2)</f>
        <v/>
      </c>
      <c r="PQ1">
        <f>YEAR(PQ2)</f>
        <v/>
      </c>
      <c r="PR1">
        <f>YEAR(PR2)</f>
        <v/>
      </c>
      <c r="PS1">
        <f>YEAR(PS2)</f>
        <v/>
      </c>
      <c r="PT1">
        <f>YEAR(PT2)</f>
        <v/>
      </c>
      <c r="PU1">
        <f>YEAR(PU2)</f>
        <v/>
      </c>
      <c r="PV1">
        <f>YEAR(PV2)</f>
        <v/>
      </c>
      <c r="PW1">
        <f>YEAR(PW2)</f>
        <v/>
      </c>
      <c r="PX1">
        <f>YEAR(PX2)</f>
        <v/>
      </c>
      <c r="PY1">
        <f>YEAR(PY2)</f>
        <v/>
      </c>
      <c r="PZ1">
        <f>YEAR(PZ2)</f>
        <v/>
      </c>
      <c r="QA1">
        <f>YEAR(QA2)</f>
        <v/>
      </c>
      <c r="QB1">
        <f>YEAR(QB2)</f>
        <v/>
      </c>
      <c r="QC1">
        <f>YEAR(QC2)</f>
        <v/>
      </c>
      <c r="QD1">
        <f>YEAR(QD2)</f>
        <v/>
      </c>
      <c r="QE1">
        <f>YEAR(QE2)</f>
        <v/>
      </c>
      <c r="QF1">
        <f>YEAR(QF2)</f>
        <v/>
      </c>
      <c r="QG1">
        <f>YEAR(QG2)</f>
        <v/>
      </c>
      <c r="QH1">
        <f>YEAR(QH2)</f>
        <v/>
      </c>
      <c r="QI1">
        <f>YEAR(QI2)</f>
        <v/>
      </c>
      <c r="QJ1">
        <f>YEAR(QJ2)</f>
        <v/>
      </c>
      <c r="QK1">
        <f>YEAR(QK2)</f>
        <v/>
      </c>
      <c r="QL1">
        <f>YEAR(QL2)</f>
        <v/>
      </c>
      <c r="QM1">
        <f>YEAR(QM2)</f>
        <v/>
      </c>
      <c r="QN1">
        <f>YEAR(QN2)</f>
        <v/>
      </c>
      <c r="QO1">
        <f>YEAR(QO2)</f>
        <v/>
      </c>
      <c r="QP1">
        <f>YEAR(QP2)</f>
        <v/>
      </c>
      <c r="QQ1">
        <f>YEAR(QQ2)</f>
        <v/>
      </c>
      <c r="QR1">
        <f>YEAR(QR2)</f>
        <v/>
      </c>
      <c r="QS1">
        <f>YEAR(QS2)</f>
        <v/>
      </c>
      <c r="QT1">
        <f>YEAR(QT2)</f>
        <v/>
      </c>
      <c r="QU1">
        <f>YEAR(QU2)</f>
        <v/>
      </c>
      <c r="QV1">
        <f>YEAR(QV2)</f>
        <v/>
      </c>
      <c r="QW1">
        <f>YEAR(QW2)</f>
        <v/>
      </c>
      <c r="QX1">
        <f>YEAR(QX2)</f>
        <v/>
      </c>
      <c r="QY1">
        <f>YEAR(QY2)</f>
        <v/>
      </c>
      <c r="QZ1">
        <f>YEAR(QZ2)</f>
        <v/>
      </c>
      <c r="RA1">
        <f>YEAR(RA2)</f>
        <v/>
      </c>
      <c r="RB1">
        <f>YEAR(RB2)</f>
        <v/>
      </c>
      <c r="RC1">
        <f>YEAR(RC2)</f>
        <v/>
      </c>
      <c r="RD1">
        <f>YEAR(RD2)</f>
        <v/>
      </c>
      <c r="RE1">
        <f>YEAR(RE2)</f>
        <v/>
      </c>
      <c r="RF1">
        <f>YEAR(RF2)</f>
        <v/>
      </c>
      <c r="RG1">
        <f>YEAR(RG2)</f>
        <v/>
      </c>
      <c r="RH1">
        <f>YEAR(RH2)</f>
        <v/>
      </c>
      <c r="RI1">
        <f>YEAR(RI2)</f>
        <v/>
      </c>
      <c r="RJ1">
        <f>YEAR(RJ2)</f>
        <v/>
      </c>
      <c r="RK1">
        <f>YEAR(RK2)</f>
        <v/>
      </c>
      <c r="RL1">
        <f>YEAR(RL2)</f>
        <v/>
      </c>
      <c r="RM1">
        <f>YEAR(RM2)</f>
        <v/>
      </c>
      <c r="RN1">
        <f>YEAR(RN2)</f>
        <v/>
      </c>
      <c r="RO1">
        <f>YEAR(RO2)</f>
        <v/>
      </c>
      <c r="RP1">
        <f>YEAR(RP2)</f>
        <v/>
      </c>
      <c r="RQ1">
        <f>YEAR(RQ2)</f>
        <v/>
      </c>
      <c r="RR1">
        <f>YEAR(RR2)</f>
        <v/>
      </c>
      <c r="RS1">
        <f>YEAR(RS2)</f>
        <v/>
      </c>
      <c r="RT1">
        <f>YEAR(RT2)</f>
        <v/>
      </c>
      <c r="RU1">
        <f>YEAR(RU2)</f>
        <v/>
      </c>
      <c r="RV1">
        <f>YEAR(RV2)</f>
        <v/>
      </c>
      <c r="RW1">
        <f>YEAR(RW2)</f>
        <v/>
      </c>
      <c r="RX1">
        <f>YEAR(RX2)</f>
        <v/>
      </c>
      <c r="RY1">
        <f>YEAR(RY2)</f>
        <v/>
      </c>
      <c r="RZ1">
        <f>YEAR(RZ2)</f>
        <v/>
      </c>
      <c r="SA1">
        <f>YEAR(SA2)</f>
        <v/>
      </c>
      <c r="SB1">
        <f>YEAR(SB2)</f>
        <v/>
      </c>
      <c r="SC1">
        <f>YEAR(SC2)</f>
        <v/>
      </c>
      <c r="SD1">
        <f>YEAR(SD2)</f>
        <v/>
      </c>
      <c r="SE1">
        <f>YEAR(SE2)</f>
        <v/>
      </c>
      <c r="SF1">
        <f>YEAR(SF2)</f>
        <v/>
      </c>
      <c r="SG1">
        <f>YEAR(SG2)</f>
        <v/>
      </c>
      <c r="SH1">
        <f>YEAR(SH2)</f>
        <v/>
      </c>
      <c r="SI1">
        <f>YEAR(SI2)</f>
        <v/>
      </c>
      <c r="SJ1">
        <f>YEAR(SJ2)</f>
        <v/>
      </c>
      <c r="SK1">
        <f>YEAR(SK2)</f>
        <v/>
      </c>
      <c r="SL1">
        <f>YEAR(SL2)</f>
        <v/>
      </c>
      <c r="SM1">
        <f>YEAR(SM2)</f>
        <v/>
      </c>
      <c r="SN1">
        <f>YEAR(SN2)</f>
        <v/>
      </c>
      <c r="SO1">
        <f>YEAR(SO2)</f>
        <v/>
      </c>
      <c r="SP1">
        <f>YEAR(SP2)</f>
        <v/>
      </c>
      <c r="SQ1">
        <f>YEAR(SQ2)</f>
        <v/>
      </c>
      <c r="SR1">
        <f>YEAR(SR2)</f>
        <v/>
      </c>
      <c r="SS1">
        <f>YEAR(SS2)</f>
        <v/>
      </c>
      <c r="ST1">
        <f>YEAR(ST2)</f>
        <v/>
      </c>
      <c r="SU1">
        <f>YEAR(SU2)</f>
        <v/>
      </c>
      <c r="SV1">
        <f>YEAR(SV2)</f>
        <v/>
      </c>
      <c r="SW1">
        <f>YEAR(SW2)</f>
        <v/>
      </c>
      <c r="SX1">
        <f>YEAR(SX2)</f>
        <v/>
      </c>
      <c r="SY1">
        <f>YEAR(SY2)</f>
        <v/>
      </c>
      <c r="SZ1">
        <f>YEAR(SZ2)</f>
        <v/>
      </c>
      <c r="TA1">
        <f>YEAR(TA2)</f>
        <v/>
      </c>
      <c r="TB1">
        <f>YEAR(TB2)</f>
        <v/>
      </c>
      <c r="TC1">
        <f>YEAR(TC2)</f>
        <v/>
      </c>
      <c r="TD1">
        <f>YEAR(TD2)</f>
        <v/>
      </c>
      <c r="TE1">
        <f>YEAR(TE2)</f>
        <v/>
      </c>
      <c r="TF1">
        <f>YEAR(TF2)</f>
        <v/>
      </c>
      <c r="TG1">
        <f>YEAR(TG2)</f>
        <v/>
      </c>
      <c r="TH1">
        <f>YEAR(TH2)</f>
        <v/>
      </c>
      <c r="TI1">
        <f>YEAR(TI2)</f>
        <v/>
      </c>
      <c r="TJ1">
        <f>YEAR(TJ2)</f>
        <v/>
      </c>
      <c r="TK1">
        <f>YEAR(TK2)</f>
        <v/>
      </c>
      <c r="TL1">
        <f>YEAR(TL2)</f>
        <v/>
      </c>
      <c r="TM1">
        <f>YEAR(TM2)</f>
        <v/>
      </c>
      <c r="TN1">
        <f>YEAR(TN2)</f>
        <v/>
      </c>
      <c r="TO1">
        <f>YEAR(TO2)</f>
        <v/>
      </c>
      <c r="TP1">
        <f>YEAR(TP2)</f>
        <v/>
      </c>
      <c r="TQ1">
        <f>YEAR(TQ2)</f>
        <v/>
      </c>
      <c r="TR1">
        <f>YEAR(TR2)</f>
        <v/>
      </c>
      <c r="TS1">
        <f>YEAR(TS2)</f>
        <v/>
      </c>
      <c r="TT1">
        <f>YEAR(TT2)</f>
        <v/>
      </c>
      <c r="TU1">
        <f>YEAR(TU2)</f>
        <v/>
      </c>
      <c r="TV1">
        <f>YEAR(TV2)</f>
        <v/>
      </c>
      <c r="TW1">
        <f>YEAR(TW2)</f>
        <v/>
      </c>
      <c r="TX1">
        <f>YEAR(TX2)</f>
        <v/>
      </c>
      <c r="TY1">
        <f>YEAR(TY2)</f>
        <v/>
      </c>
      <c r="TZ1">
        <f>YEAR(TZ2)</f>
        <v/>
      </c>
    </row>
    <row r="2" spans="1:546">
      <c r="B2" t="s">
        <v>1</v>
      </c>
      <c r="C2" t="s">
        <v>2</v>
      </c>
      <c r="D2" t="s">
        <v>3</v>
      </c>
      <c r="E2" t="s">
        <v>4</v>
      </c>
      <c r="F2" t="s">
        <v>3</v>
      </c>
      <c r="G2" s="1" t="n">
        <v>31427</v>
      </c>
      <c r="H2" s="1" t="n">
        <v>31458</v>
      </c>
      <c r="I2" s="1" t="n">
        <v>31486</v>
      </c>
      <c r="J2" s="1" t="n">
        <v>31517</v>
      </c>
      <c r="K2" s="1" t="n">
        <v>31547</v>
      </c>
      <c r="L2" s="1" t="n">
        <v>31578</v>
      </c>
      <c r="M2" s="1" t="n">
        <v>31608</v>
      </c>
      <c r="N2" s="1" t="n">
        <v>31639</v>
      </c>
      <c r="O2" s="1" t="n">
        <v>31670</v>
      </c>
      <c r="P2" s="1" t="n">
        <v>31700</v>
      </c>
      <c r="Q2" s="1" t="n">
        <v>31731</v>
      </c>
      <c r="R2" s="1" t="n">
        <v>31761</v>
      </c>
      <c r="S2" s="1" t="n">
        <v>31792</v>
      </c>
      <c r="T2" s="1" t="n">
        <v>31823</v>
      </c>
      <c r="U2" s="1" t="n">
        <v>31851</v>
      </c>
      <c r="V2" s="1" t="n">
        <v>31882</v>
      </c>
      <c r="W2" s="1" t="n">
        <v>31912</v>
      </c>
      <c r="X2" s="1" t="n">
        <v>31943</v>
      </c>
      <c r="Y2" s="1" t="n">
        <v>31973</v>
      </c>
      <c r="Z2" s="1" t="n">
        <v>32004</v>
      </c>
      <c r="AA2" s="1" t="n">
        <v>32035</v>
      </c>
      <c r="AB2" s="1" t="n">
        <v>32065</v>
      </c>
      <c r="AC2" s="1" t="n">
        <v>32096</v>
      </c>
      <c r="AD2" s="1" t="n">
        <v>32126</v>
      </c>
      <c r="AE2" s="1" t="n">
        <v>32157</v>
      </c>
      <c r="AF2" s="1" t="n">
        <v>32188</v>
      </c>
      <c r="AG2" s="1" t="n">
        <v>32217</v>
      </c>
      <c r="AH2" s="1" t="n">
        <v>32248</v>
      </c>
      <c r="AI2" s="1" t="n">
        <v>32278</v>
      </c>
      <c r="AJ2" s="1" t="n">
        <v>32309</v>
      </c>
      <c r="AK2" s="1" t="n">
        <v>32339</v>
      </c>
      <c r="AL2" s="1" t="n">
        <v>32370</v>
      </c>
      <c r="AM2" s="1" t="n">
        <v>32401</v>
      </c>
      <c r="AN2" s="1" t="n">
        <v>32431</v>
      </c>
      <c r="AO2" s="1" t="n">
        <v>32462</v>
      </c>
      <c r="AP2" s="1" t="n">
        <v>32492</v>
      </c>
      <c r="AQ2" s="1" t="n">
        <v>32523</v>
      </c>
      <c r="AR2" s="1" t="n">
        <v>32554</v>
      </c>
      <c r="AS2" s="1" t="n">
        <v>32582</v>
      </c>
      <c r="AT2" s="1" t="n">
        <v>32613</v>
      </c>
      <c r="AU2" s="1" t="n">
        <v>32643</v>
      </c>
      <c r="AV2" s="1" t="n">
        <v>32674</v>
      </c>
      <c r="AW2" s="1" t="n">
        <v>32704</v>
      </c>
      <c r="AX2" s="1" t="n">
        <v>32735</v>
      </c>
      <c r="AY2" s="1" t="n">
        <v>32766</v>
      </c>
      <c r="AZ2" s="1" t="n">
        <v>32796</v>
      </c>
      <c r="BA2" s="1" t="n">
        <v>32827</v>
      </c>
      <c r="BB2" s="1" t="n">
        <v>32857</v>
      </c>
      <c r="BC2" s="1" t="n">
        <v>32888</v>
      </c>
      <c r="BD2" s="1" t="n">
        <v>32919</v>
      </c>
      <c r="BE2" s="1" t="n">
        <v>32947</v>
      </c>
      <c r="BF2" s="1" t="n">
        <v>32978</v>
      </c>
      <c r="BG2" s="1" t="n">
        <v>33008</v>
      </c>
      <c r="BH2" s="1" t="n">
        <v>33039</v>
      </c>
      <c r="BI2" s="1" t="n">
        <v>33069</v>
      </c>
      <c r="BJ2" s="1" t="n">
        <v>33100</v>
      </c>
      <c r="BK2" s="1" t="n">
        <v>33131</v>
      </c>
      <c r="BL2" s="1" t="n">
        <v>33161</v>
      </c>
      <c r="BM2" s="1" t="n">
        <v>33192</v>
      </c>
      <c r="BN2" s="1" t="n">
        <v>33222</v>
      </c>
      <c r="BO2" s="1" t="n">
        <v>33253</v>
      </c>
      <c r="BP2" s="1" t="n">
        <v>33284</v>
      </c>
      <c r="BQ2" s="1" t="n">
        <v>33312</v>
      </c>
      <c r="BR2" s="1" t="n">
        <v>33343</v>
      </c>
      <c r="BS2" s="1" t="n">
        <v>33373</v>
      </c>
      <c r="BT2" s="1" t="n">
        <v>33404</v>
      </c>
      <c r="BU2" s="1" t="n">
        <v>33434</v>
      </c>
      <c r="BV2" s="1" t="n">
        <v>33465</v>
      </c>
      <c r="BW2" s="1" t="n">
        <v>33496</v>
      </c>
      <c r="BX2" s="1" t="n">
        <v>33526</v>
      </c>
      <c r="BY2" s="1" t="n">
        <v>33557</v>
      </c>
      <c r="BZ2" s="1" t="n">
        <v>33587</v>
      </c>
      <c r="CA2" s="1" t="n">
        <v>33618</v>
      </c>
      <c r="CB2" s="1" t="n">
        <v>33649</v>
      </c>
      <c r="CC2" s="1" t="n">
        <v>33678</v>
      </c>
      <c r="CD2" s="1" t="n">
        <v>33709</v>
      </c>
      <c r="CE2" s="1" t="n">
        <v>33739</v>
      </c>
      <c r="CF2" s="1" t="n">
        <v>33770</v>
      </c>
      <c r="CG2" s="1" t="n">
        <v>33800</v>
      </c>
      <c r="CH2" s="1" t="n">
        <v>33831</v>
      </c>
      <c r="CI2" s="1" t="n">
        <v>33862</v>
      </c>
      <c r="CJ2" s="1" t="n">
        <v>33892</v>
      </c>
      <c r="CK2" s="1" t="n">
        <v>33923</v>
      </c>
      <c r="CL2" s="1" t="n">
        <v>33953</v>
      </c>
      <c r="CM2" s="1" t="n">
        <v>33984</v>
      </c>
      <c r="CN2" s="1" t="n">
        <v>34015</v>
      </c>
      <c r="CO2" s="1" t="n">
        <v>34043</v>
      </c>
      <c r="CP2" s="1" t="n">
        <v>34074</v>
      </c>
      <c r="CQ2" s="1" t="n">
        <v>34104</v>
      </c>
      <c r="CR2" s="1" t="n">
        <v>34135</v>
      </c>
      <c r="CS2" s="1" t="n">
        <v>34165</v>
      </c>
      <c r="CT2" s="1" t="n">
        <v>34196</v>
      </c>
      <c r="CU2" s="1" t="n">
        <v>34227</v>
      </c>
      <c r="CV2" s="1" t="n">
        <v>34257</v>
      </c>
      <c r="CW2" s="1" t="n">
        <v>34288</v>
      </c>
      <c r="CX2" s="1" t="n">
        <v>34318</v>
      </c>
      <c r="CY2" s="1" t="n">
        <v>34349</v>
      </c>
      <c r="CZ2" s="1" t="n">
        <v>34380</v>
      </c>
      <c r="DA2" s="1" t="n">
        <v>34408</v>
      </c>
      <c r="DB2" s="1" t="n">
        <v>34439</v>
      </c>
      <c r="DC2" s="1" t="n">
        <v>34469</v>
      </c>
      <c r="DD2" s="1" t="n">
        <v>34500</v>
      </c>
      <c r="DE2" s="1" t="n">
        <v>34530</v>
      </c>
      <c r="DF2" s="1" t="n">
        <v>34561</v>
      </c>
      <c r="DG2" s="1" t="n">
        <v>34592</v>
      </c>
      <c r="DH2" s="1" t="n">
        <v>34622</v>
      </c>
      <c r="DI2" s="1" t="n">
        <v>34653</v>
      </c>
      <c r="DJ2" s="1" t="n">
        <v>34683</v>
      </c>
      <c r="DK2" s="1" t="n">
        <v>34714</v>
      </c>
      <c r="DL2" s="1" t="n">
        <v>34745</v>
      </c>
      <c r="DM2" s="1" t="n">
        <v>34773</v>
      </c>
      <c r="DN2" s="1" t="n">
        <v>34804</v>
      </c>
      <c r="DO2" s="1" t="n">
        <v>34834</v>
      </c>
      <c r="DP2" s="1" t="n">
        <v>34865</v>
      </c>
      <c r="DQ2" s="1" t="n">
        <v>34895</v>
      </c>
      <c r="DR2" s="1" t="n">
        <v>34926</v>
      </c>
      <c r="DS2" s="1" t="n">
        <v>34957</v>
      </c>
      <c r="DT2" s="1" t="n">
        <v>34987</v>
      </c>
      <c r="DU2" s="1" t="n">
        <v>35018</v>
      </c>
      <c r="DV2" s="1" t="n">
        <v>35048</v>
      </c>
      <c r="DW2" s="1" t="n">
        <v>35079</v>
      </c>
      <c r="DX2" s="1" t="n">
        <v>35110</v>
      </c>
      <c r="DY2" s="1" t="n">
        <v>35139</v>
      </c>
      <c r="DZ2" s="1" t="n">
        <v>35170</v>
      </c>
      <c r="EA2" s="1" t="n">
        <v>35200</v>
      </c>
      <c r="EB2" s="1" t="n">
        <v>35231</v>
      </c>
      <c r="EC2" s="1" t="n">
        <v>35261</v>
      </c>
      <c r="ED2" s="1" t="n">
        <v>35292</v>
      </c>
      <c r="EE2" s="1" t="n">
        <v>35323</v>
      </c>
      <c r="EF2" s="1" t="n">
        <v>35353</v>
      </c>
      <c r="EG2" s="1" t="n">
        <v>35384</v>
      </c>
      <c r="EH2" s="1" t="n">
        <v>35414</v>
      </c>
      <c r="EI2" s="1" t="n">
        <v>35445</v>
      </c>
      <c r="EJ2" s="1" t="n">
        <v>35476</v>
      </c>
      <c r="EK2" s="1" t="n">
        <v>35504</v>
      </c>
      <c r="EL2" s="1" t="n">
        <v>35535</v>
      </c>
      <c r="EM2" s="1" t="n">
        <v>35565</v>
      </c>
      <c r="EN2" s="1" t="n">
        <v>35596</v>
      </c>
      <c r="EO2" s="1" t="n">
        <v>35626</v>
      </c>
      <c r="EP2" s="1" t="n">
        <v>35657</v>
      </c>
      <c r="EQ2" s="1" t="n">
        <v>35688</v>
      </c>
      <c r="ER2" s="1" t="n">
        <v>35718</v>
      </c>
      <c r="ES2" s="1" t="n">
        <v>35749</v>
      </c>
      <c r="ET2" s="1" t="n">
        <v>35779</v>
      </c>
      <c r="EU2" s="1" t="n">
        <v>35810</v>
      </c>
      <c r="EV2" s="1" t="n">
        <v>35841</v>
      </c>
      <c r="EW2" s="1" t="n">
        <v>35869</v>
      </c>
      <c r="EX2" s="1" t="n">
        <v>35900</v>
      </c>
      <c r="EY2" s="1" t="n">
        <v>35930</v>
      </c>
      <c r="EZ2" s="1" t="n">
        <v>35961</v>
      </c>
      <c r="FA2" s="1" t="n">
        <v>35991</v>
      </c>
      <c r="FB2" s="1" t="n">
        <v>36022</v>
      </c>
      <c r="FC2" s="1" t="n">
        <v>36053</v>
      </c>
      <c r="FD2" s="1" t="n">
        <v>36083</v>
      </c>
      <c r="FE2" s="1" t="n">
        <v>36114</v>
      </c>
      <c r="FF2" s="1" t="n">
        <v>36144</v>
      </c>
      <c r="FG2" s="1" t="n">
        <v>36175</v>
      </c>
      <c r="FH2" s="1" t="n">
        <v>36206</v>
      </c>
      <c r="FI2" s="1" t="n">
        <v>36234</v>
      </c>
      <c r="FJ2" s="1" t="n">
        <v>36265</v>
      </c>
      <c r="FK2" s="1" t="n">
        <v>36295</v>
      </c>
      <c r="FL2" s="1" t="n">
        <v>36326</v>
      </c>
      <c r="FM2" s="1" t="n">
        <v>36356</v>
      </c>
      <c r="FN2" s="1" t="n">
        <v>36387</v>
      </c>
      <c r="FO2" s="1" t="n">
        <v>36418</v>
      </c>
      <c r="FP2" s="1" t="n">
        <v>36448</v>
      </c>
      <c r="FQ2" s="1" t="n">
        <v>36479</v>
      </c>
      <c r="FR2" s="1" t="n">
        <v>36509</v>
      </c>
      <c r="FS2" s="1" t="n">
        <v>36540</v>
      </c>
      <c r="FT2" s="1" t="n">
        <v>36571</v>
      </c>
      <c r="FU2" s="1" t="n">
        <v>36600</v>
      </c>
      <c r="FV2" s="1" t="n">
        <v>36631</v>
      </c>
      <c r="FW2" s="1" t="n">
        <v>36661</v>
      </c>
      <c r="FX2" s="1" t="n">
        <v>36692</v>
      </c>
      <c r="FY2" s="1" t="n">
        <v>36722</v>
      </c>
      <c r="FZ2" s="1" t="n">
        <v>36753</v>
      </c>
      <c r="GA2" s="1" t="n">
        <v>36784</v>
      </c>
      <c r="GB2" s="1" t="n">
        <v>36814</v>
      </c>
      <c r="GC2" s="1" t="n">
        <v>36845</v>
      </c>
      <c r="GD2" s="1" t="n">
        <v>36875</v>
      </c>
      <c r="GE2" s="1" t="n">
        <v>36906</v>
      </c>
      <c r="GF2" s="1" t="n">
        <v>36937</v>
      </c>
      <c r="GG2" s="1" t="n">
        <v>36965</v>
      </c>
      <c r="GH2" s="1" t="n">
        <v>36996</v>
      </c>
      <c r="GI2" s="1" t="n">
        <v>37026</v>
      </c>
      <c r="GJ2" s="1" t="n">
        <v>37057</v>
      </c>
      <c r="GK2" s="1" t="n">
        <v>37087</v>
      </c>
      <c r="GL2" s="1" t="n">
        <v>37118</v>
      </c>
      <c r="GM2" s="1" t="n">
        <v>37149</v>
      </c>
      <c r="GN2" s="1" t="n">
        <v>37179</v>
      </c>
      <c r="GO2" s="1" t="n">
        <v>37210</v>
      </c>
      <c r="GP2" s="1" t="n">
        <v>37240</v>
      </c>
      <c r="GQ2" s="1" t="n">
        <v>37271</v>
      </c>
      <c r="GR2" s="1" t="n">
        <v>37302</v>
      </c>
      <c r="GS2" s="1" t="n">
        <v>37330</v>
      </c>
      <c r="GT2" s="1" t="n">
        <v>37361</v>
      </c>
      <c r="GU2" s="1" t="n">
        <v>37391</v>
      </c>
      <c r="GV2" s="1" t="n">
        <v>37422</v>
      </c>
      <c r="GW2" s="1" t="n">
        <v>37452</v>
      </c>
      <c r="GX2" s="1" t="n">
        <v>37483</v>
      </c>
      <c r="GY2" s="1" t="n">
        <v>37514</v>
      </c>
      <c r="GZ2" s="1" t="n">
        <v>37544</v>
      </c>
      <c r="HA2" s="1" t="n">
        <v>37575</v>
      </c>
      <c r="HB2" s="1" t="n">
        <v>37605</v>
      </c>
      <c r="HC2" s="1" t="n">
        <v>37636</v>
      </c>
      <c r="HD2" s="1" t="n">
        <v>37667</v>
      </c>
      <c r="HE2" s="1" t="n">
        <v>37695</v>
      </c>
      <c r="HF2" s="1" t="n">
        <v>37726</v>
      </c>
      <c r="HG2" s="1" t="n">
        <v>37756</v>
      </c>
      <c r="HH2" s="1" t="n">
        <v>37787</v>
      </c>
      <c r="HI2" s="1" t="n">
        <v>37817</v>
      </c>
      <c r="HJ2" s="1" t="n">
        <v>37848</v>
      </c>
      <c r="HK2" s="1" t="n">
        <v>37879</v>
      </c>
      <c r="HL2" s="1" t="n">
        <v>37909</v>
      </c>
      <c r="HM2" s="1" t="n">
        <v>37940</v>
      </c>
      <c r="HN2" s="1" t="n">
        <v>37970</v>
      </c>
      <c r="HO2" s="1" t="n">
        <v>38001</v>
      </c>
      <c r="HP2" s="1" t="n">
        <v>38032</v>
      </c>
      <c r="HQ2" s="1" t="n">
        <v>38061</v>
      </c>
      <c r="HR2" s="1" t="n">
        <v>38092</v>
      </c>
      <c r="HS2" s="1" t="n">
        <v>38122</v>
      </c>
      <c r="HT2" s="1" t="n">
        <v>38153</v>
      </c>
      <c r="HU2" s="1" t="n">
        <v>38183</v>
      </c>
      <c r="HV2" s="1" t="n">
        <v>38214</v>
      </c>
      <c r="HW2" s="1" t="n">
        <v>38245</v>
      </c>
      <c r="HX2" s="1" t="n">
        <v>38275</v>
      </c>
      <c r="HY2" s="1" t="n">
        <v>38306</v>
      </c>
      <c r="HZ2" s="1" t="n">
        <v>38336</v>
      </c>
      <c r="IA2" s="1" t="n">
        <v>38367</v>
      </c>
      <c r="IB2" s="1" t="n">
        <v>38398</v>
      </c>
      <c r="IC2" s="1" t="n">
        <v>38426</v>
      </c>
      <c r="ID2" s="1" t="n">
        <v>38457</v>
      </c>
      <c r="IE2" s="1" t="n">
        <v>38487</v>
      </c>
      <c r="IF2" s="1" t="n">
        <v>38518</v>
      </c>
      <c r="IG2" s="1" t="n">
        <v>38548</v>
      </c>
      <c r="IH2" s="1" t="n">
        <v>38579</v>
      </c>
      <c r="II2" s="1" t="n">
        <v>38610</v>
      </c>
      <c r="IJ2" s="1" t="n">
        <v>38640</v>
      </c>
      <c r="IK2" s="1" t="n">
        <v>38671</v>
      </c>
      <c r="IL2" s="1" t="n">
        <v>38701</v>
      </c>
      <c r="IM2" s="1" t="n">
        <v>38732</v>
      </c>
      <c r="IN2" s="1" t="n">
        <v>38763</v>
      </c>
      <c r="IO2" s="1" t="n">
        <v>38791</v>
      </c>
      <c r="IP2" s="1" t="n">
        <v>38822</v>
      </c>
      <c r="IQ2" s="1" t="n">
        <v>38852</v>
      </c>
      <c r="IR2" s="1" t="n">
        <v>38883</v>
      </c>
      <c r="IS2" s="1" t="n">
        <v>38913</v>
      </c>
      <c r="IT2" s="1" t="n">
        <v>38944</v>
      </c>
      <c r="IU2" s="1" t="n">
        <v>38975</v>
      </c>
      <c r="IV2" s="1" t="n">
        <v>39005</v>
      </c>
      <c r="IW2" s="1" t="n">
        <v>39036</v>
      </c>
      <c r="IX2" s="1" t="n">
        <v>39066</v>
      </c>
      <c r="IY2" s="1" t="n">
        <v>39097</v>
      </c>
      <c r="IZ2" s="1" t="n">
        <v>39128</v>
      </c>
      <c r="JA2" s="1" t="n">
        <v>39156</v>
      </c>
      <c r="JB2" s="1" t="n">
        <v>39187</v>
      </c>
      <c r="JC2" s="1" t="n">
        <v>39217</v>
      </c>
      <c r="JD2" s="1" t="n">
        <v>39248</v>
      </c>
      <c r="JE2" s="1" t="n">
        <v>39278</v>
      </c>
      <c r="JF2" s="1" t="n">
        <v>39309</v>
      </c>
      <c r="JG2" s="1" t="n">
        <v>39340</v>
      </c>
      <c r="JH2" s="1" t="n">
        <v>39370</v>
      </c>
      <c r="JI2" s="1" t="n">
        <v>39401</v>
      </c>
      <c r="JJ2" s="1" t="n">
        <v>39431</v>
      </c>
      <c r="JK2" s="1" t="n">
        <v>39462</v>
      </c>
      <c r="JL2" s="1" t="n">
        <v>39493</v>
      </c>
      <c r="JM2" s="1" t="n">
        <v>39522</v>
      </c>
      <c r="JN2" s="1" t="n">
        <v>39553</v>
      </c>
      <c r="JO2" s="1" t="n">
        <v>39583</v>
      </c>
      <c r="JP2" s="1" t="n">
        <v>39614</v>
      </c>
      <c r="JQ2" s="1" t="n">
        <v>39644</v>
      </c>
      <c r="JR2" s="1" t="n">
        <v>39675</v>
      </c>
      <c r="JS2" s="1" t="n">
        <v>39706</v>
      </c>
      <c r="JT2" s="1" t="n">
        <v>39736</v>
      </c>
      <c r="JU2" s="1" t="n">
        <v>39767</v>
      </c>
      <c r="JV2" s="1" t="n">
        <v>39797</v>
      </c>
      <c r="JW2" s="1" t="n">
        <v>39828</v>
      </c>
      <c r="JX2" s="1" t="n">
        <v>39859</v>
      </c>
      <c r="JY2" s="1" t="n">
        <v>39887</v>
      </c>
      <c r="JZ2" s="1" t="n">
        <v>39918</v>
      </c>
      <c r="KA2" s="1" t="n">
        <v>39948</v>
      </c>
      <c r="KB2" s="1" t="n">
        <v>39979</v>
      </c>
      <c r="KC2" s="1" t="n">
        <v>40009</v>
      </c>
      <c r="KD2" s="1" t="n">
        <v>40040</v>
      </c>
      <c r="KE2" s="1" t="n">
        <v>40071</v>
      </c>
      <c r="KF2" s="1" t="n">
        <v>40101</v>
      </c>
      <c r="KG2" s="1" t="n">
        <v>40132</v>
      </c>
      <c r="KH2" s="1" t="n">
        <v>40162</v>
      </c>
      <c r="KI2" s="1" t="n">
        <v>40193</v>
      </c>
      <c r="KJ2" s="1" t="n">
        <v>40224</v>
      </c>
      <c r="KK2" s="1" t="n">
        <v>40252</v>
      </c>
      <c r="KL2" s="1" t="n">
        <v>40283</v>
      </c>
      <c r="KM2" s="1" t="n">
        <v>40313</v>
      </c>
      <c r="KN2" s="1" t="n">
        <v>40344</v>
      </c>
      <c r="KO2" s="1" t="n">
        <v>40374</v>
      </c>
      <c r="KP2" s="1" t="n">
        <v>40405</v>
      </c>
      <c r="KQ2" s="1" t="n">
        <v>40436</v>
      </c>
      <c r="KR2" s="1" t="n">
        <v>40466</v>
      </c>
      <c r="KS2" s="1" t="n">
        <v>40497</v>
      </c>
      <c r="KT2" s="1" t="n">
        <v>40527</v>
      </c>
      <c r="KU2" s="1" t="n">
        <v>40558</v>
      </c>
      <c r="KV2" s="1" t="n">
        <v>40589</v>
      </c>
      <c r="KW2" s="1" t="n">
        <v>40617</v>
      </c>
      <c r="KX2" s="1" t="n">
        <v>40648</v>
      </c>
      <c r="KY2" s="1" t="n">
        <v>40678</v>
      </c>
      <c r="KZ2" s="1" t="n">
        <v>40709</v>
      </c>
      <c r="LA2" s="1" t="n">
        <v>40739</v>
      </c>
      <c r="LB2" s="1" t="n">
        <v>40770</v>
      </c>
      <c r="LC2" s="1" t="n">
        <v>40801</v>
      </c>
      <c r="LD2" s="1" t="n">
        <v>40831</v>
      </c>
      <c r="LE2" s="1" t="n">
        <v>40862</v>
      </c>
      <c r="LF2" s="1" t="n">
        <v>40892</v>
      </c>
      <c r="LG2" s="1" t="n">
        <v>40923</v>
      </c>
      <c r="LH2" s="1" t="n">
        <v>40954</v>
      </c>
      <c r="LI2" s="1" t="n">
        <v>40983</v>
      </c>
      <c r="LJ2" s="1" t="n">
        <v>41014</v>
      </c>
      <c r="LK2" s="1" t="n">
        <v>41044</v>
      </c>
      <c r="LL2" s="1" t="n">
        <v>41075</v>
      </c>
      <c r="LM2" s="1" t="n">
        <v>41105</v>
      </c>
      <c r="LN2" s="1" t="n">
        <v>41136</v>
      </c>
      <c r="LO2" s="1" t="n">
        <v>41167</v>
      </c>
      <c r="LP2" s="1" t="n">
        <v>41197</v>
      </c>
      <c r="LQ2" s="1" t="n">
        <v>41228</v>
      </c>
      <c r="LR2" s="1" t="n">
        <v>41258</v>
      </c>
      <c r="LS2" s="1" t="n">
        <v>41289</v>
      </c>
      <c r="LT2" s="1" t="n">
        <v>41320</v>
      </c>
      <c r="LU2" s="1" t="n">
        <v>41348</v>
      </c>
      <c r="LV2" s="1" t="n">
        <v>41379</v>
      </c>
      <c r="LW2" s="1" t="n">
        <v>41409</v>
      </c>
      <c r="LX2" s="1" t="n">
        <v>41440</v>
      </c>
      <c r="LY2" s="1" t="n">
        <v>41470</v>
      </c>
      <c r="LZ2" s="1" t="n">
        <v>41501</v>
      </c>
      <c r="MA2" s="1" t="n">
        <v>41532</v>
      </c>
      <c r="MB2" s="1" t="n">
        <v>41562</v>
      </c>
      <c r="MC2" s="1" t="n">
        <v>41593</v>
      </c>
      <c r="MD2" s="1" t="n">
        <v>41623</v>
      </c>
      <c r="ME2" s="1" t="n">
        <v>41654</v>
      </c>
      <c r="MF2" s="1" t="n">
        <v>41685</v>
      </c>
      <c r="MG2" s="1" t="n">
        <v>41713</v>
      </c>
      <c r="MH2" s="1" t="n">
        <v>41744</v>
      </c>
      <c r="MI2" s="1" t="n">
        <v>41774</v>
      </c>
      <c r="MJ2" s="1" t="n">
        <v>41805</v>
      </c>
      <c r="MK2" s="1" t="n">
        <v>41835</v>
      </c>
      <c r="ML2" s="1" t="n">
        <v>41866</v>
      </c>
      <c r="MM2" s="1" t="n">
        <v>41897</v>
      </c>
      <c r="MN2" s="1" t="n">
        <v>41927</v>
      </c>
      <c r="MO2" s="1" t="n">
        <v>41958</v>
      </c>
      <c r="MP2" s="1" t="n">
        <v>41988</v>
      </c>
      <c r="MQ2" s="1" t="n">
        <v>42019</v>
      </c>
      <c r="MR2" s="1" t="n">
        <v>42050</v>
      </c>
      <c r="MS2" s="1" t="n">
        <v>42078</v>
      </c>
      <c r="MT2" s="1" t="n">
        <v>42109</v>
      </c>
      <c r="MU2" s="1" t="n">
        <v>42139</v>
      </c>
      <c r="MV2" s="1" t="n">
        <v>42170</v>
      </c>
      <c r="MW2" s="1" t="n">
        <v>42200</v>
      </c>
      <c r="MX2" s="1" t="n">
        <v>42231</v>
      </c>
      <c r="MY2" s="1" t="n">
        <v>42262</v>
      </c>
      <c r="MZ2" s="1" t="n">
        <v>42292</v>
      </c>
      <c r="NA2" s="1" t="n">
        <v>42323</v>
      </c>
      <c r="NB2" s="1" t="n">
        <v>42353</v>
      </c>
      <c r="NC2" s="1" t="n">
        <v>42384</v>
      </c>
      <c r="ND2" s="1" t="n">
        <v>42415</v>
      </c>
      <c r="NE2" s="1" t="n">
        <v>42444</v>
      </c>
      <c r="NF2" s="1" t="n">
        <v>42475</v>
      </c>
      <c r="NG2" s="1" t="n">
        <v>42505</v>
      </c>
      <c r="NH2" s="1" t="n">
        <v>42536</v>
      </c>
      <c r="NI2" s="1" t="n">
        <v>42566</v>
      </c>
      <c r="NJ2" s="1" t="n">
        <v>42597</v>
      </c>
      <c r="NK2" s="1" t="n">
        <v>42628</v>
      </c>
      <c r="NL2" s="1" t="n">
        <v>42658</v>
      </c>
      <c r="NM2" s="1" t="n">
        <v>42689</v>
      </c>
      <c r="NN2" s="1" t="n">
        <v>42719</v>
      </c>
      <c r="NO2" s="1" t="n">
        <v>42750</v>
      </c>
      <c r="NP2" s="1" t="n">
        <v>42781</v>
      </c>
      <c r="NQ2" s="1" t="n">
        <v>42809</v>
      </c>
      <c r="NR2" s="1" t="n">
        <v>42840</v>
      </c>
      <c r="NS2" s="1" t="n">
        <v>42870</v>
      </c>
      <c r="NT2" s="1" t="n">
        <v>42901</v>
      </c>
      <c r="NU2" s="1" t="n">
        <v>42931</v>
      </c>
      <c r="NV2" s="1" t="n">
        <v>42962</v>
      </c>
      <c r="NW2" s="1" t="n">
        <v>42993</v>
      </c>
      <c r="NX2" s="1" t="n">
        <v>43023</v>
      </c>
      <c r="NY2" s="1" t="n">
        <v>43054</v>
      </c>
      <c r="NZ2" s="1" t="n">
        <v>43084</v>
      </c>
      <c r="OA2" s="1" t="n">
        <v>43115</v>
      </c>
      <c r="OB2" s="1" t="n">
        <v>43146</v>
      </c>
      <c r="OC2" s="1" t="n">
        <v>43174</v>
      </c>
      <c r="OD2" s="1" t="n">
        <v>43205</v>
      </c>
      <c r="OE2" s="1" t="n">
        <v>43235</v>
      </c>
      <c r="OF2" s="1" t="n">
        <v>43266</v>
      </c>
      <c r="OG2" s="1" t="n">
        <v>43296</v>
      </c>
      <c r="OH2" s="1" t="n">
        <v>43327</v>
      </c>
      <c r="OI2" s="1" t="n">
        <v>43358</v>
      </c>
      <c r="OJ2" s="1" t="n">
        <v>43388</v>
      </c>
      <c r="OK2" s="1" t="n">
        <v>43419</v>
      </c>
      <c r="OL2" s="1" t="n">
        <v>43449</v>
      </c>
      <c r="OM2" s="1" t="n">
        <v>43480</v>
      </c>
      <c r="ON2" s="1" t="n">
        <v>43511</v>
      </c>
      <c r="OO2" s="1" t="n">
        <v>43539</v>
      </c>
      <c r="OP2" s="1" t="n">
        <v>43570</v>
      </c>
      <c r="OQ2" s="1" t="n">
        <v>43600</v>
      </c>
      <c r="OR2" s="1" t="n">
        <v>43631</v>
      </c>
      <c r="OS2" s="1" t="n">
        <v>43661</v>
      </c>
      <c r="OT2" s="1" t="n">
        <v>43692</v>
      </c>
      <c r="OU2" s="1" t="n">
        <v>43723</v>
      </c>
      <c r="OV2" s="1" t="n">
        <v>43753</v>
      </c>
      <c r="OW2" s="1" t="n">
        <v>43784</v>
      </c>
      <c r="OX2" s="1" t="n">
        <v>43814</v>
      </c>
      <c r="OY2" s="1" t="n">
        <v>43845</v>
      </c>
      <c r="OZ2" s="1" t="n">
        <v>43876</v>
      </c>
      <c r="PA2" s="1" t="n">
        <v>43905</v>
      </c>
      <c r="PB2" s="1" t="n">
        <v>43936</v>
      </c>
      <c r="PC2" s="1" t="n">
        <v>43966</v>
      </c>
      <c r="PD2" s="1" t="n">
        <v>43997</v>
      </c>
      <c r="PE2" s="1" t="n">
        <v>44027</v>
      </c>
      <c r="PF2" s="1" t="n">
        <v>44058</v>
      </c>
      <c r="PG2" s="1" t="n">
        <v>44089</v>
      </c>
      <c r="PH2" s="1" t="n">
        <v>44119</v>
      </c>
      <c r="PI2" s="1" t="n">
        <v>44150</v>
      </c>
      <c r="PJ2" s="1" t="n">
        <v>44180</v>
      </c>
      <c r="PK2" s="1" t="n">
        <v>44211</v>
      </c>
      <c r="PL2" s="1" t="n">
        <v>44242</v>
      </c>
      <c r="PM2" s="1" t="n">
        <v>44270</v>
      </c>
      <c r="PN2" s="1" t="n">
        <v>44301</v>
      </c>
      <c r="PO2" s="1" t="n">
        <v>44331</v>
      </c>
      <c r="PP2" s="1" t="n">
        <v>44362</v>
      </c>
      <c r="PQ2" s="1" t="n">
        <v>44392</v>
      </c>
      <c r="PR2" s="1" t="n">
        <v>44423</v>
      </c>
      <c r="PS2" s="1" t="n">
        <v>44454</v>
      </c>
      <c r="PT2" s="1" t="n">
        <v>44484</v>
      </c>
      <c r="PU2" s="1" t="n">
        <v>44515</v>
      </c>
      <c r="PV2" s="1" t="n">
        <v>44545</v>
      </c>
      <c r="PW2" s="1" t="n">
        <v>44576</v>
      </c>
      <c r="PX2" s="1" t="n">
        <v>44607</v>
      </c>
      <c r="PY2" s="1" t="n">
        <v>44635</v>
      </c>
      <c r="PZ2" s="1" t="n">
        <v>44666</v>
      </c>
      <c r="QA2" s="1" t="n">
        <v>44696</v>
      </c>
      <c r="QB2" s="1" t="n">
        <v>44727</v>
      </c>
      <c r="QC2" s="1" t="n">
        <v>44757</v>
      </c>
      <c r="QD2" s="1" t="n">
        <v>44788</v>
      </c>
      <c r="QE2" s="1" t="n">
        <v>44819</v>
      </c>
      <c r="QF2" s="1" t="n">
        <v>44849</v>
      </c>
      <c r="QG2" s="1" t="n">
        <v>44880</v>
      </c>
      <c r="QH2" s="1" t="n">
        <v>44910</v>
      </c>
      <c r="QI2" s="1" t="n">
        <v>44941</v>
      </c>
      <c r="QJ2" s="1" t="n">
        <v>44972</v>
      </c>
      <c r="QK2" s="1" t="n">
        <v>45000</v>
      </c>
      <c r="QL2" s="1" t="n">
        <v>45031</v>
      </c>
      <c r="QM2" s="1" t="n">
        <v>45061</v>
      </c>
      <c r="QN2" s="1" t="n">
        <v>45092</v>
      </c>
      <c r="QO2" s="1" t="n">
        <v>45122</v>
      </c>
      <c r="QP2" s="1" t="n">
        <v>45153</v>
      </c>
      <c r="QQ2" s="1" t="n">
        <v>45184</v>
      </c>
      <c r="QR2" s="1" t="n">
        <v>45214</v>
      </c>
      <c r="QS2" s="1" t="n">
        <v>45245</v>
      </c>
      <c r="QT2" s="1" t="n">
        <v>45275</v>
      </c>
      <c r="QU2" s="1" t="n">
        <v>45306</v>
      </c>
      <c r="QV2" s="1" t="n">
        <v>45337</v>
      </c>
      <c r="QW2" s="1" t="n">
        <v>45366</v>
      </c>
      <c r="QX2" s="1" t="n">
        <v>45397</v>
      </c>
      <c r="QY2" s="1" t="n">
        <v>45427</v>
      </c>
      <c r="QZ2" s="1" t="n">
        <v>45458</v>
      </c>
      <c r="RA2" s="1" t="n">
        <v>45488</v>
      </c>
      <c r="RB2" s="1" t="n">
        <v>45519</v>
      </c>
      <c r="RC2" s="1" t="n">
        <v>45550</v>
      </c>
      <c r="RD2" s="1" t="n">
        <v>45580</v>
      </c>
      <c r="RE2" s="1" t="n">
        <v>45611</v>
      </c>
      <c r="RF2" s="1" t="n">
        <v>45641</v>
      </c>
      <c r="RG2" s="1" t="n">
        <v>45672</v>
      </c>
      <c r="RH2" s="1" t="n">
        <v>45703</v>
      </c>
      <c r="RI2" s="1" t="n">
        <v>45731</v>
      </c>
      <c r="RJ2" s="1" t="n">
        <v>45762</v>
      </c>
      <c r="RK2" s="1" t="n">
        <v>45792</v>
      </c>
      <c r="RL2" s="1" t="n">
        <v>45823</v>
      </c>
      <c r="RM2" s="1" t="n">
        <v>45853</v>
      </c>
      <c r="RN2" s="1" t="n">
        <v>45884</v>
      </c>
      <c r="RO2" s="1" t="n">
        <v>45915</v>
      </c>
      <c r="RP2" s="1" t="n">
        <v>45945</v>
      </c>
      <c r="RQ2" s="1" t="n">
        <v>45976</v>
      </c>
      <c r="RR2" s="1" t="n">
        <v>46006</v>
      </c>
      <c r="RS2" s="1" t="n">
        <v>46037</v>
      </c>
      <c r="RT2" s="1" t="n">
        <v>46068</v>
      </c>
      <c r="RU2" s="1" t="n">
        <v>46096</v>
      </c>
      <c r="RV2" s="1" t="n">
        <v>46127</v>
      </c>
      <c r="RW2" s="1" t="n">
        <v>46157</v>
      </c>
      <c r="RX2" s="1" t="n">
        <v>46188</v>
      </c>
      <c r="RY2" s="1" t="n">
        <v>46218</v>
      </c>
      <c r="RZ2" s="1" t="n">
        <v>46249</v>
      </c>
      <c r="SA2" s="1" t="n">
        <v>46280</v>
      </c>
      <c r="SB2" s="1" t="n">
        <v>46310</v>
      </c>
      <c r="SC2" s="1" t="n">
        <v>46341</v>
      </c>
      <c r="SD2" s="1" t="n">
        <v>46371</v>
      </c>
      <c r="SE2" s="1" t="n">
        <v>46402</v>
      </c>
      <c r="SF2" s="1" t="n">
        <v>46433</v>
      </c>
      <c r="SG2" s="1" t="n">
        <v>46461</v>
      </c>
      <c r="SH2" s="1" t="n">
        <v>46492</v>
      </c>
      <c r="SI2" s="1" t="n">
        <v>46522</v>
      </c>
      <c r="SJ2" s="1" t="n">
        <v>46553</v>
      </c>
      <c r="SK2" s="1" t="n">
        <v>46583</v>
      </c>
      <c r="SL2" s="1" t="n">
        <v>46614</v>
      </c>
      <c r="SM2" s="1" t="n">
        <v>46645</v>
      </c>
      <c r="SN2" s="1" t="n">
        <v>46675</v>
      </c>
      <c r="SO2" s="1" t="n">
        <v>46706</v>
      </c>
      <c r="SP2" s="1" t="n">
        <v>46736</v>
      </c>
      <c r="SQ2" s="1" t="n">
        <v>46767</v>
      </c>
      <c r="SR2" s="1" t="n">
        <v>46798</v>
      </c>
      <c r="SS2" s="1" t="n">
        <v>46827</v>
      </c>
      <c r="ST2" s="1" t="n">
        <v>46858</v>
      </c>
      <c r="SU2" s="1" t="n">
        <v>46888</v>
      </c>
      <c r="SV2" s="1" t="n">
        <v>46919</v>
      </c>
      <c r="SW2" s="1" t="n">
        <v>46949</v>
      </c>
      <c r="SX2" s="1" t="n">
        <v>46980</v>
      </c>
      <c r="SY2" s="1" t="n">
        <v>47011</v>
      </c>
      <c r="SZ2" s="1" t="n">
        <v>47041</v>
      </c>
      <c r="TA2" s="1" t="n">
        <v>47072</v>
      </c>
      <c r="TB2" s="1" t="n">
        <v>47102</v>
      </c>
      <c r="TC2" s="1" t="n">
        <v>47133</v>
      </c>
      <c r="TD2" s="1" t="n">
        <v>47164</v>
      </c>
      <c r="TE2" s="1" t="n">
        <v>47192</v>
      </c>
      <c r="TF2" s="1" t="n">
        <v>47223</v>
      </c>
      <c r="TG2" s="1" t="n">
        <v>47253</v>
      </c>
      <c r="TH2" s="1" t="n">
        <v>47284</v>
      </c>
      <c r="TI2" s="1" t="n">
        <v>47314</v>
      </c>
      <c r="TJ2" s="1" t="n">
        <v>47345</v>
      </c>
      <c r="TK2" s="1" t="n">
        <v>47376</v>
      </c>
      <c r="TL2" s="1" t="n">
        <v>47406</v>
      </c>
      <c r="TM2" s="1" t="n">
        <v>47437</v>
      </c>
      <c r="TN2" s="1" t="n">
        <v>47467</v>
      </c>
      <c r="TO2" s="1" t="n">
        <v>47498</v>
      </c>
      <c r="TP2" s="1" t="n">
        <v>47529</v>
      </c>
      <c r="TQ2" s="1" t="n">
        <v>47557</v>
      </c>
      <c r="TR2" s="1" t="n">
        <v>47588</v>
      </c>
      <c r="TS2" s="1" t="n">
        <v>47618</v>
      </c>
      <c r="TT2" s="1" t="n">
        <v>47649</v>
      </c>
      <c r="TU2" s="1" t="n">
        <v>47679</v>
      </c>
      <c r="TV2" s="1" t="n">
        <v>47710</v>
      </c>
      <c r="TW2" s="1" t="n">
        <v>47741</v>
      </c>
      <c r="TX2" s="1" t="n">
        <v>47771</v>
      </c>
      <c r="TY2" s="1" t="n">
        <v>47802</v>
      </c>
      <c r="TZ2" s="1" t="n">
        <v>47832</v>
      </c>
    </row>
    <row r="3" spans="1:546">
      <c r="A3" t="s">
        <v>5</v>
      </c>
    </row>
    <row r="4" spans="1:546">
      <c r="A4" t="s">
        <v>6</v>
      </c>
    </row>
    <row r="5" spans="1:546">
      <c r="A5" t="s">
        <v>7</v>
      </c>
    </row>
    <row r="6" spans="1:546">
      <c r="A6" t="s">
        <v>8</v>
      </c>
      <c r="B6" t="s">
        <v>9</v>
      </c>
      <c r="C6" t="s">
        <v>10</v>
      </c>
      <c r="D6" t="s">
        <v>11</v>
      </c>
      <c r="E6">
        <f>MATCH(G$2,'Crude Oil Prices'!$A:$A,0)-COLUMN(G$1)</f>
        <v/>
      </c>
      <c r="G6">
        <f>(INDEX('Crude Oil Prices'!$C:$C,COLUMN(G$1)+$E6,1))</f>
        <v/>
      </c>
      <c r="H6">
        <f>(INDEX('Crude Oil Prices'!$C:$C,COLUMN(H$1)+$E6,1))</f>
        <v/>
      </c>
      <c r="I6">
        <f>(INDEX('Crude Oil Prices'!$C:$C,COLUMN(I$1)+$E6,1))</f>
        <v/>
      </c>
      <c r="J6">
        <f>(INDEX('Crude Oil Prices'!$C:$C,COLUMN(J$1)+$E6,1))</f>
        <v/>
      </c>
      <c r="K6">
        <f>(INDEX('Crude Oil Prices'!$C:$C,COLUMN(K$1)+$E6,1))</f>
        <v/>
      </c>
      <c r="L6">
        <f>(INDEX('Crude Oil Prices'!$C:$C,COLUMN(L$1)+$E6,1))</f>
        <v/>
      </c>
      <c r="M6">
        <f>(INDEX('Crude Oil Prices'!$C:$C,COLUMN(M$1)+$E6,1))</f>
        <v/>
      </c>
      <c r="N6">
        <f>(INDEX('Crude Oil Prices'!$C:$C,COLUMN(N$1)+$E6,1))</f>
        <v/>
      </c>
      <c r="O6">
        <f>(INDEX('Crude Oil Prices'!$C:$C,COLUMN(O$1)+$E6,1))</f>
        <v/>
      </c>
      <c r="P6">
        <f>(INDEX('Crude Oil Prices'!$C:$C,COLUMN(P$1)+$E6,1))</f>
        <v/>
      </c>
      <c r="Q6">
        <f>(INDEX('Crude Oil Prices'!$C:$C,COLUMN(Q$1)+$E6,1))</f>
        <v/>
      </c>
      <c r="R6">
        <f>(INDEX('Crude Oil Prices'!$C:$C,COLUMN(R$1)+$E6,1))</f>
        <v/>
      </c>
      <c r="S6">
        <f>(INDEX('Crude Oil Prices'!$C:$C,COLUMN(S$1)+$E6,1))</f>
        <v/>
      </c>
      <c r="T6">
        <f>(INDEX('Crude Oil Prices'!$C:$C,COLUMN(T$1)+$E6,1))</f>
        <v/>
      </c>
      <c r="U6">
        <f>(INDEX('Crude Oil Prices'!$C:$C,COLUMN(U$1)+$E6,1))</f>
        <v/>
      </c>
      <c r="V6">
        <f>(INDEX('Crude Oil Prices'!$C:$C,COLUMN(V$1)+$E6,1))</f>
        <v/>
      </c>
      <c r="W6">
        <f>(INDEX('Crude Oil Prices'!$C:$C,COLUMN(W$1)+$E6,1))</f>
        <v/>
      </c>
      <c r="X6">
        <f>(INDEX('Crude Oil Prices'!$C:$C,COLUMN(X$1)+$E6,1))</f>
        <v/>
      </c>
      <c r="Y6">
        <f>(INDEX('Crude Oil Prices'!$C:$C,COLUMN(Y$1)+$E6,1))</f>
        <v/>
      </c>
      <c r="Z6">
        <f>(INDEX('Crude Oil Prices'!$C:$C,COLUMN(Z$1)+$E6,1))</f>
        <v/>
      </c>
      <c r="AA6">
        <f>(INDEX('Crude Oil Prices'!$C:$C,COLUMN(AA$1)+$E6,1))</f>
        <v/>
      </c>
      <c r="AB6">
        <f>(INDEX('Crude Oil Prices'!$C:$C,COLUMN(AB$1)+$E6,1))</f>
        <v/>
      </c>
      <c r="AC6">
        <f>(INDEX('Crude Oil Prices'!$C:$C,COLUMN(AC$1)+$E6,1))</f>
        <v/>
      </c>
      <c r="AD6">
        <f>(INDEX('Crude Oil Prices'!$C:$C,COLUMN(AD$1)+$E6,1))</f>
        <v/>
      </c>
      <c r="AE6">
        <f>(INDEX('Crude Oil Prices'!$C:$C,COLUMN(AE$1)+$E6,1))</f>
        <v/>
      </c>
      <c r="AF6">
        <f>(INDEX('Crude Oil Prices'!$C:$C,COLUMN(AF$1)+$E6,1))</f>
        <v/>
      </c>
      <c r="AG6">
        <f>(INDEX('Crude Oil Prices'!$C:$C,COLUMN(AG$1)+$E6,1))</f>
        <v/>
      </c>
      <c r="AH6">
        <f>(INDEX('Crude Oil Prices'!$C:$C,COLUMN(AH$1)+$E6,1))</f>
        <v/>
      </c>
      <c r="AI6">
        <f>(INDEX('Crude Oil Prices'!$C:$C,COLUMN(AI$1)+$E6,1))</f>
        <v/>
      </c>
      <c r="AJ6">
        <f>(INDEX('Crude Oil Prices'!$C:$C,COLUMN(AJ$1)+$E6,1))</f>
        <v/>
      </c>
      <c r="AK6">
        <f>(INDEX('Crude Oil Prices'!$C:$C,COLUMN(AK$1)+$E6,1))</f>
        <v/>
      </c>
      <c r="AL6">
        <f>(INDEX('Crude Oil Prices'!$C:$C,COLUMN(AL$1)+$E6,1))</f>
        <v/>
      </c>
      <c r="AM6">
        <f>(INDEX('Crude Oil Prices'!$C:$C,COLUMN(AM$1)+$E6,1))</f>
        <v/>
      </c>
      <c r="AN6">
        <f>(INDEX('Crude Oil Prices'!$C:$C,COLUMN(AN$1)+$E6,1))</f>
        <v/>
      </c>
      <c r="AO6">
        <f>(INDEX('Crude Oil Prices'!$C:$C,COLUMN(AO$1)+$E6,1))</f>
        <v/>
      </c>
      <c r="AP6">
        <f>(INDEX('Crude Oil Prices'!$C:$C,COLUMN(AP$1)+$E6,1))</f>
        <v/>
      </c>
      <c r="AQ6">
        <f>(INDEX('Crude Oil Prices'!$C:$C,COLUMN(AQ$1)+$E6,1))</f>
        <v/>
      </c>
      <c r="AR6">
        <f>(INDEX('Crude Oil Prices'!$C:$C,COLUMN(AR$1)+$E6,1))</f>
        <v/>
      </c>
      <c r="AS6">
        <f>(INDEX('Crude Oil Prices'!$C:$C,COLUMN(AS$1)+$E6,1))</f>
        <v/>
      </c>
      <c r="AT6">
        <f>(INDEX('Crude Oil Prices'!$C:$C,COLUMN(AT$1)+$E6,1))</f>
        <v/>
      </c>
      <c r="AU6">
        <f>(INDEX('Crude Oil Prices'!$C:$C,COLUMN(AU$1)+$E6,1))</f>
        <v/>
      </c>
      <c r="AV6">
        <f>(INDEX('Crude Oil Prices'!$C:$C,COLUMN(AV$1)+$E6,1))</f>
        <v/>
      </c>
      <c r="AW6">
        <f>(INDEX('Crude Oil Prices'!$C:$C,COLUMN(AW$1)+$E6,1))</f>
        <v/>
      </c>
      <c r="AX6">
        <f>(INDEX('Crude Oil Prices'!$C:$C,COLUMN(AX$1)+$E6,1))</f>
        <v/>
      </c>
      <c r="AY6">
        <f>(INDEX('Crude Oil Prices'!$C:$C,COLUMN(AY$1)+$E6,1))</f>
        <v/>
      </c>
      <c r="AZ6">
        <f>(INDEX('Crude Oil Prices'!$C:$C,COLUMN(AZ$1)+$E6,1))</f>
        <v/>
      </c>
      <c r="BA6">
        <f>(INDEX('Crude Oil Prices'!$C:$C,COLUMN(BA$1)+$E6,1))</f>
        <v/>
      </c>
      <c r="BB6">
        <f>(INDEX('Crude Oil Prices'!$C:$C,COLUMN(BB$1)+$E6,1))</f>
        <v/>
      </c>
      <c r="BC6">
        <f>(INDEX('Crude Oil Prices'!$C:$C,COLUMN(BC$1)+$E6,1))</f>
        <v/>
      </c>
      <c r="BD6">
        <f>(INDEX('Crude Oil Prices'!$C:$C,COLUMN(BD$1)+$E6,1))</f>
        <v/>
      </c>
      <c r="BE6">
        <f>(INDEX('Crude Oil Prices'!$C:$C,COLUMN(BE$1)+$E6,1))</f>
        <v/>
      </c>
      <c r="BF6">
        <f>(INDEX('Crude Oil Prices'!$C:$C,COLUMN(BF$1)+$E6,1))</f>
        <v/>
      </c>
      <c r="BG6">
        <f>(INDEX('Crude Oil Prices'!$C:$C,COLUMN(BG$1)+$E6,1))</f>
        <v/>
      </c>
      <c r="BH6">
        <f>(INDEX('Crude Oil Prices'!$C:$C,COLUMN(BH$1)+$E6,1))</f>
        <v/>
      </c>
      <c r="BI6">
        <f>(INDEX('Crude Oil Prices'!$C:$C,COLUMN(BI$1)+$E6,1))</f>
        <v/>
      </c>
      <c r="BJ6">
        <f>(INDEX('Crude Oil Prices'!$C:$C,COLUMN(BJ$1)+$E6,1))</f>
        <v/>
      </c>
      <c r="BK6">
        <f>(INDEX('Crude Oil Prices'!$C:$C,COLUMN(BK$1)+$E6,1))</f>
        <v/>
      </c>
      <c r="BL6">
        <f>(INDEX('Crude Oil Prices'!$C:$C,COLUMN(BL$1)+$E6,1))</f>
        <v/>
      </c>
      <c r="BM6">
        <f>(INDEX('Crude Oil Prices'!$C:$C,COLUMN(BM$1)+$E6,1))</f>
        <v/>
      </c>
      <c r="BN6">
        <f>(INDEX('Crude Oil Prices'!$C:$C,COLUMN(BN$1)+$E6,1))</f>
        <v/>
      </c>
      <c r="BO6">
        <f>(INDEX('Crude Oil Prices'!$C:$C,COLUMN(BO$1)+$E6,1))</f>
        <v/>
      </c>
      <c r="BP6">
        <f>(INDEX('Crude Oil Prices'!$C:$C,COLUMN(BP$1)+$E6,1))</f>
        <v/>
      </c>
      <c r="BQ6">
        <f>(INDEX('Crude Oil Prices'!$C:$C,COLUMN(BQ$1)+$E6,1))</f>
        <v/>
      </c>
      <c r="BR6">
        <f>(INDEX('Crude Oil Prices'!$C:$C,COLUMN(BR$1)+$E6,1))</f>
        <v/>
      </c>
      <c r="BS6">
        <f>(INDEX('Crude Oil Prices'!$C:$C,COLUMN(BS$1)+$E6,1))</f>
        <v/>
      </c>
      <c r="BT6">
        <f>(INDEX('Crude Oil Prices'!$C:$C,COLUMN(BT$1)+$E6,1))</f>
        <v/>
      </c>
      <c r="BU6">
        <f>(INDEX('Crude Oil Prices'!$C:$C,COLUMN(BU$1)+$E6,1))</f>
        <v/>
      </c>
      <c r="BV6">
        <f>(INDEX('Crude Oil Prices'!$C:$C,COLUMN(BV$1)+$E6,1))</f>
        <v/>
      </c>
      <c r="BW6">
        <f>(INDEX('Crude Oil Prices'!$C:$C,COLUMN(BW$1)+$E6,1))</f>
        <v/>
      </c>
      <c r="BX6">
        <f>(INDEX('Crude Oil Prices'!$C:$C,COLUMN(BX$1)+$E6,1))</f>
        <v/>
      </c>
      <c r="BY6">
        <f>(INDEX('Crude Oil Prices'!$C:$C,COLUMN(BY$1)+$E6,1))</f>
        <v/>
      </c>
      <c r="BZ6">
        <f>(INDEX('Crude Oil Prices'!$C:$C,COLUMN(BZ$1)+$E6,1))</f>
        <v/>
      </c>
      <c r="CA6">
        <f>(INDEX('Crude Oil Prices'!$C:$C,COLUMN(CA$1)+$E6,1))</f>
        <v/>
      </c>
      <c r="CB6">
        <f>(INDEX('Crude Oil Prices'!$C:$C,COLUMN(CB$1)+$E6,1))</f>
        <v/>
      </c>
      <c r="CC6">
        <f>(INDEX('Crude Oil Prices'!$C:$C,COLUMN(CC$1)+$E6,1))</f>
        <v/>
      </c>
      <c r="CD6">
        <f>(INDEX('Crude Oil Prices'!$C:$C,COLUMN(CD$1)+$E6,1))</f>
        <v/>
      </c>
      <c r="CE6">
        <f>(INDEX('Crude Oil Prices'!$C:$C,COLUMN(CE$1)+$E6,1))</f>
        <v/>
      </c>
      <c r="CF6">
        <f>(INDEX('Crude Oil Prices'!$C:$C,COLUMN(CF$1)+$E6,1))</f>
        <v/>
      </c>
      <c r="CG6">
        <f>(INDEX('Crude Oil Prices'!$C:$C,COLUMN(CG$1)+$E6,1))</f>
        <v/>
      </c>
      <c r="CH6">
        <f>(INDEX('Crude Oil Prices'!$C:$C,COLUMN(CH$1)+$E6,1))</f>
        <v/>
      </c>
      <c r="CI6">
        <f>(INDEX('Crude Oil Prices'!$C:$C,COLUMN(CI$1)+$E6,1))</f>
        <v/>
      </c>
      <c r="CJ6">
        <f>(INDEX('Crude Oil Prices'!$C:$C,COLUMN(CJ$1)+$E6,1))</f>
        <v/>
      </c>
      <c r="CK6">
        <f>(INDEX('Crude Oil Prices'!$C:$C,COLUMN(CK$1)+$E6,1))</f>
        <v/>
      </c>
      <c r="CL6">
        <f>(INDEX('Crude Oil Prices'!$C:$C,COLUMN(CL$1)+$E6,1))</f>
        <v/>
      </c>
      <c r="CM6">
        <f>(INDEX('Crude Oil Prices'!$C:$C,COLUMN(CM$1)+$E6,1))</f>
        <v/>
      </c>
      <c r="CN6">
        <f>(INDEX('Crude Oil Prices'!$C:$C,COLUMN(CN$1)+$E6,1))</f>
        <v/>
      </c>
      <c r="CO6">
        <f>(INDEX('Crude Oil Prices'!$C:$C,COLUMN(CO$1)+$E6,1))</f>
        <v/>
      </c>
      <c r="CP6">
        <f>(INDEX('Crude Oil Prices'!$C:$C,COLUMN(CP$1)+$E6,1))</f>
        <v/>
      </c>
      <c r="CQ6">
        <f>(INDEX('Crude Oil Prices'!$C:$C,COLUMN(CQ$1)+$E6,1))</f>
        <v/>
      </c>
      <c r="CR6">
        <f>(INDEX('Crude Oil Prices'!$C:$C,COLUMN(CR$1)+$E6,1))</f>
        <v/>
      </c>
      <c r="CS6">
        <f>(INDEX('Crude Oil Prices'!$C:$C,COLUMN(CS$1)+$E6,1))</f>
        <v/>
      </c>
      <c r="CT6">
        <f>(INDEX('Crude Oil Prices'!$C:$C,COLUMN(CT$1)+$E6,1))</f>
        <v/>
      </c>
      <c r="CU6">
        <f>(INDEX('Crude Oil Prices'!$C:$C,COLUMN(CU$1)+$E6,1))</f>
        <v/>
      </c>
      <c r="CV6">
        <f>(INDEX('Crude Oil Prices'!$C:$C,COLUMN(CV$1)+$E6,1))</f>
        <v/>
      </c>
      <c r="CW6">
        <f>(INDEX('Crude Oil Prices'!$C:$C,COLUMN(CW$1)+$E6,1))</f>
        <v/>
      </c>
      <c r="CX6">
        <f>(INDEX('Crude Oil Prices'!$C:$C,COLUMN(CX$1)+$E6,1))</f>
        <v/>
      </c>
      <c r="CY6">
        <f>(INDEX('Crude Oil Prices'!$C:$C,COLUMN(CY$1)+$E6,1))</f>
        <v/>
      </c>
      <c r="CZ6">
        <f>(INDEX('Crude Oil Prices'!$C:$C,COLUMN(CZ$1)+$E6,1))</f>
        <v/>
      </c>
      <c r="DA6">
        <f>(INDEX('Crude Oil Prices'!$C:$C,COLUMN(DA$1)+$E6,1))</f>
        <v/>
      </c>
      <c r="DB6">
        <f>(INDEX('Crude Oil Prices'!$C:$C,COLUMN(DB$1)+$E6,1))</f>
        <v/>
      </c>
      <c r="DC6">
        <f>(INDEX('Crude Oil Prices'!$C:$C,COLUMN(DC$1)+$E6,1))</f>
        <v/>
      </c>
      <c r="DD6">
        <f>(INDEX('Crude Oil Prices'!$C:$C,COLUMN(DD$1)+$E6,1))</f>
        <v/>
      </c>
      <c r="DE6">
        <f>(INDEX('Crude Oil Prices'!$C:$C,COLUMN(DE$1)+$E6,1))</f>
        <v/>
      </c>
      <c r="DF6">
        <f>(INDEX('Crude Oil Prices'!$C:$C,COLUMN(DF$1)+$E6,1))</f>
        <v/>
      </c>
      <c r="DG6">
        <f>(INDEX('Crude Oil Prices'!$C:$C,COLUMN(DG$1)+$E6,1))</f>
        <v/>
      </c>
      <c r="DH6">
        <f>(INDEX('Crude Oil Prices'!$C:$C,COLUMN(DH$1)+$E6,1))</f>
        <v/>
      </c>
      <c r="DI6">
        <f>(INDEX('Crude Oil Prices'!$C:$C,COLUMN(DI$1)+$E6,1))</f>
        <v/>
      </c>
      <c r="DJ6">
        <f>(INDEX('Crude Oil Prices'!$C:$C,COLUMN(DJ$1)+$E6,1))</f>
        <v/>
      </c>
      <c r="DK6">
        <f>(INDEX('Crude Oil Prices'!$C:$C,COLUMN(DK$1)+$E6,1))</f>
        <v/>
      </c>
      <c r="DL6">
        <f>(INDEX('Crude Oil Prices'!$C:$C,COLUMN(DL$1)+$E6,1))</f>
        <v/>
      </c>
      <c r="DM6">
        <f>(INDEX('Crude Oil Prices'!$C:$C,COLUMN(DM$1)+$E6,1))</f>
        <v/>
      </c>
      <c r="DN6">
        <f>(INDEX('Crude Oil Prices'!$C:$C,COLUMN(DN$1)+$E6,1))</f>
        <v/>
      </c>
      <c r="DO6">
        <f>(INDEX('Crude Oil Prices'!$C:$C,COLUMN(DO$1)+$E6,1))</f>
        <v/>
      </c>
      <c r="DP6">
        <f>(INDEX('Crude Oil Prices'!$C:$C,COLUMN(DP$1)+$E6,1))</f>
        <v/>
      </c>
      <c r="DQ6">
        <f>(INDEX('Crude Oil Prices'!$C:$C,COLUMN(DQ$1)+$E6,1))</f>
        <v/>
      </c>
      <c r="DR6">
        <f>(INDEX('Crude Oil Prices'!$C:$C,COLUMN(DR$1)+$E6,1))</f>
        <v/>
      </c>
      <c r="DS6">
        <f>(INDEX('Crude Oil Prices'!$C:$C,COLUMN(DS$1)+$E6,1))</f>
        <v/>
      </c>
      <c r="DT6">
        <f>(INDEX('Crude Oil Prices'!$C:$C,COLUMN(DT$1)+$E6,1))</f>
        <v/>
      </c>
      <c r="DU6">
        <f>(INDEX('Crude Oil Prices'!$C:$C,COLUMN(DU$1)+$E6,1))</f>
        <v/>
      </c>
      <c r="DV6">
        <f>(INDEX('Crude Oil Prices'!$C:$C,COLUMN(DV$1)+$E6,1))</f>
        <v/>
      </c>
      <c r="DW6">
        <f>(INDEX('Crude Oil Prices'!$C:$C,COLUMN(DW$1)+$E6,1))</f>
        <v/>
      </c>
      <c r="DX6">
        <f>(INDEX('Crude Oil Prices'!$C:$C,COLUMN(DX$1)+$E6,1))</f>
        <v/>
      </c>
      <c r="DY6">
        <f>(INDEX('Crude Oil Prices'!$C:$C,COLUMN(DY$1)+$E6,1))</f>
        <v/>
      </c>
      <c r="DZ6">
        <f>(INDEX('Crude Oil Prices'!$C:$C,COLUMN(DZ$1)+$E6,1))</f>
        <v/>
      </c>
      <c r="EA6">
        <f>(INDEX('Crude Oil Prices'!$C:$C,COLUMN(EA$1)+$E6,1))</f>
        <v/>
      </c>
      <c r="EB6">
        <f>(INDEX('Crude Oil Prices'!$C:$C,COLUMN(EB$1)+$E6,1))</f>
        <v/>
      </c>
      <c r="EC6">
        <f>(INDEX('Crude Oil Prices'!$C:$C,COLUMN(EC$1)+$E6,1))</f>
        <v/>
      </c>
      <c r="ED6">
        <f>(INDEX('Crude Oil Prices'!$C:$C,COLUMN(ED$1)+$E6,1))</f>
        <v/>
      </c>
      <c r="EE6">
        <f>(INDEX('Crude Oil Prices'!$C:$C,COLUMN(EE$1)+$E6,1))</f>
        <v/>
      </c>
      <c r="EF6">
        <f>(INDEX('Crude Oil Prices'!$C:$C,COLUMN(EF$1)+$E6,1))</f>
        <v/>
      </c>
      <c r="EG6">
        <f>(INDEX('Crude Oil Prices'!$C:$C,COLUMN(EG$1)+$E6,1))</f>
        <v/>
      </c>
      <c r="EH6">
        <f>(INDEX('Crude Oil Prices'!$C:$C,COLUMN(EH$1)+$E6,1))</f>
        <v/>
      </c>
      <c r="EI6">
        <f>(INDEX('Crude Oil Prices'!$C:$C,COLUMN(EI$1)+$E6,1))</f>
        <v/>
      </c>
      <c r="EJ6">
        <f>(INDEX('Crude Oil Prices'!$C:$C,COLUMN(EJ$1)+$E6,1))</f>
        <v/>
      </c>
      <c r="EK6">
        <f>(INDEX('Crude Oil Prices'!$C:$C,COLUMN(EK$1)+$E6,1))</f>
        <v/>
      </c>
      <c r="EL6">
        <f>(INDEX('Crude Oil Prices'!$C:$C,COLUMN(EL$1)+$E6,1))</f>
        <v/>
      </c>
      <c r="EM6">
        <f>(INDEX('Crude Oil Prices'!$C:$C,COLUMN(EM$1)+$E6,1))</f>
        <v/>
      </c>
      <c r="EN6">
        <f>(INDEX('Crude Oil Prices'!$C:$C,COLUMN(EN$1)+$E6,1))</f>
        <v/>
      </c>
      <c r="EO6">
        <f>(INDEX('Crude Oil Prices'!$C:$C,COLUMN(EO$1)+$E6,1))</f>
        <v/>
      </c>
      <c r="EP6">
        <f>(INDEX('Crude Oil Prices'!$C:$C,COLUMN(EP$1)+$E6,1))</f>
        <v/>
      </c>
      <c r="EQ6">
        <f>(INDEX('Crude Oil Prices'!$C:$C,COLUMN(EQ$1)+$E6,1))</f>
        <v/>
      </c>
      <c r="ER6">
        <f>(INDEX('Crude Oil Prices'!$C:$C,COLUMN(ER$1)+$E6,1))</f>
        <v/>
      </c>
      <c r="ES6">
        <f>(INDEX('Crude Oil Prices'!$C:$C,COLUMN(ES$1)+$E6,1))</f>
        <v/>
      </c>
      <c r="ET6">
        <f>(INDEX('Crude Oil Prices'!$C:$C,COLUMN(ET$1)+$E6,1))</f>
        <v/>
      </c>
      <c r="EU6">
        <f>(INDEX('Crude Oil Prices'!$C:$C,COLUMN(EU$1)+$E6,1))</f>
        <v/>
      </c>
      <c r="EV6">
        <f>(INDEX('Crude Oil Prices'!$C:$C,COLUMN(EV$1)+$E6,1))</f>
        <v/>
      </c>
      <c r="EW6">
        <f>(INDEX('Crude Oil Prices'!$C:$C,COLUMN(EW$1)+$E6,1))</f>
        <v/>
      </c>
      <c r="EX6">
        <f>(INDEX('Crude Oil Prices'!$C:$C,COLUMN(EX$1)+$E6,1))</f>
        <v/>
      </c>
      <c r="EY6">
        <f>(INDEX('Crude Oil Prices'!$C:$C,COLUMN(EY$1)+$E6,1))</f>
        <v/>
      </c>
      <c r="EZ6">
        <f>(INDEX('Crude Oil Prices'!$C:$C,COLUMN(EZ$1)+$E6,1))</f>
        <v/>
      </c>
      <c r="FA6">
        <f>(INDEX('Crude Oil Prices'!$C:$C,COLUMN(FA$1)+$E6,1))</f>
        <v/>
      </c>
      <c r="FB6">
        <f>(INDEX('Crude Oil Prices'!$C:$C,COLUMN(FB$1)+$E6,1))</f>
        <v/>
      </c>
      <c r="FC6">
        <f>(INDEX('Crude Oil Prices'!$C:$C,COLUMN(FC$1)+$E6,1))</f>
        <v/>
      </c>
      <c r="FD6">
        <f>(INDEX('Crude Oil Prices'!$C:$C,COLUMN(FD$1)+$E6,1))</f>
        <v/>
      </c>
      <c r="FE6">
        <f>(INDEX('Crude Oil Prices'!$C:$C,COLUMN(FE$1)+$E6,1))</f>
        <v/>
      </c>
      <c r="FF6">
        <f>(INDEX('Crude Oil Prices'!$C:$C,COLUMN(FF$1)+$E6,1))</f>
        <v/>
      </c>
      <c r="FG6">
        <f>(INDEX('Crude Oil Prices'!$C:$C,COLUMN(FG$1)+$E6,1))</f>
        <v/>
      </c>
      <c r="FH6">
        <f>(INDEX('Crude Oil Prices'!$C:$C,COLUMN(FH$1)+$E6,1))</f>
        <v/>
      </c>
      <c r="FI6">
        <f>(INDEX('Crude Oil Prices'!$C:$C,COLUMN(FI$1)+$E6,1))</f>
        <v/>
      </c>
      <c r="FJ6">
        <f>(INDEX('Crude Oil Prices'!$C:$C,COLUMN(FJ$1)+$E6,1))</f>
        <v/>
      </c>
      <c r="FK6">
        <f>(INDEX('Crude Oil Prices'!$C:$C,COLUMN(FK$1)+$E6,1))</f>
        <v/>
      </c>
      <c r="FL6">
        <f>(INDEX('Crude Oil Prices'!$C:$C,COLUMN(FL$1)+$E6,1))</f>
        <v/>
      </c>
      <c r="FM6">
        <f>(INDEX('Crude Oil Prices'!$C:$C,COLUMN(FM$1)+$E6,1))</f>
        <v/>
      </c>
      <c r="FN6">
        <f>(INDEX('Crude Oil Prices'!$C:$C,COLUMN(FN$1)+$E6,1))</f>
        <v/>
      </c>
      <c r="FO6">
        <f>(INDEX('Crude Oil Prices'!$C:$C,COLUMN(FO$1)+$E6,1))</f>
        <v/>
      </c>
      <c r="FP6">
        <f>(INDEX('Crude Oil Prices'!$C:$C,COLUMN(FP$1)+$E6,1))</f>
        <v/>
      </c>
      <c r="FQ6">
        <f>(INDEX('Crude Oil Prices'!$C:$C,COLUMN(FQ$1)+$E6,1))</f>
        <v/>
      </c>
      <c r="FR6">
        <f>(INDEX('Crude Oil Prices'!$C:$C,COLUMN(FR$1)+$E6,1))</f>
        <v/>
      </c>
      <c r="FS6">
        <f>(INDEX('Crude Oil Prices'!$C:$C,COLUMN(FS$1)+$E6,1))</f>
        <v/>
      </c>
      <c r="FT6">
        <f>(INDEX('Crude Oil Prices'!$C:$C,COLUMN(FT$1)+$E6,1))</f>
        <v/>
      </c>
      <c r="FU6">
        <f>(INDEX('Crude Oil Prices'!$C:$C,COLUMN(FU$1)+$E6,1))</f>
        <v/>
      </c>
      <c r="FV6">
        <f>(INDEX('Crude Oil Prices'!$C:$C,COLUMN(FV$1)+$E6,1))</f>
        <v/>
      </c>
      <c r="FW6">
        <f>(INDEX('Crude Oil Prices'!$C:$C,COLUMN(FW$1)+$E6,1))</f>
        <v/>
      </c>
      <c r="FX6">
        <f>(INDEX('Crude Oil Prices'!$C:$C,COLUMN(FX$1)+$E6,1))</f>
        <v/>
      </c>
      <c r="FY6">
        <f>(INDEX('Crude Oil Prices'!$C:$C,COLUMN(FY$1)+$E6,1))</f>
        <v/>
      </c>
      <c r="FZ6">
        <f>(INDEX('Crude Oil Prices'!$C:$C,COLUMN(FZ$1)+$E6,1))</f>
        <v/>
      </c>
      <c r="GA6">
        <f>(INDEX('Crude Oil Prices'!$C:$C,COLUMN(GA$1)+$E6,1))</f>
        <v/>
      </c>
      <c r="GB6">
        <f>(INDEX('Crude Oil Prices'!$C:$C,COLUMN(GB$1)+$E6,1))</f>
        <v/>
      </c>
      <c r="GC6">
        <f>(INDEX('Crude Oil Prices'!$C:$C,COLUMN(GC$1)+$E6,1))</f>
        <v/>
      </c>
      <c r="GD6">
        <f>(INDEX('Crude Oil Prices'!$C:$C,COLUMN(GD$1)+$E6,1))</f>
        <v/>
      </c>
      <c r="GE6">
        <f>(INDEX('Crude Oil Prices'!$C:$C,COLUMN(GE$1)+$E6,1))</f>
        <v/>
      </c>
      <c r="GF6">
        <f>(INDEX('Crude Oil Prices'!$C:$C,COLUMN(GF$1)+$E6,1))</f>
        <v/>
      </c>
      <c r="GG6">
        <f>(INDEX('Crude Oil Prices'!$C:$C,COLUMN(GG$1)+$E6,1))</f>
        <v/>
      </c>
      <c r="GH6">
        <f>(INDEX('Crude Oil Prices'!$C:$C,COLUMN(GH$1)+$E6,1))</f>
        <v/>
      </c>
      <c r="GI6">
        <f>(INDEX('Crude Oil Prices'!$C:$C,COLUMN(GI$1)+$E6,1))</f>
        <v/>
      </c>
      <c r="GJ6">
        <f>(INDEX('Crude Oil Prices'!$C:$C,COLUMN(GJ$1)+$E6,1))</f>
        <v/>
      </c>
      <c r="GK6">
        <f>(INDEX('Crude Oil Prices'!$C:$C,COLUMN(GK$1)+$E6,1))</f>
        <v/>
      </c>
      <c r="GL6">
        <f>(INDEX('Crude Oil Prices'!$C:$C,COLUMN(GL$1)+$E6,1))</f>
        <v/>
      </c>
      <c r="GM6">
        <f>(INDEX('Crude Oil Prices'!$C:$C,COLUMN(GM$1)+$E6,1))</f>
        <v/>
      </c>
      <c r="GN6">
        <f>(INDEX('Crude Oil Prices'!$C:$C,COLUMN(GN$1)+$E6,1))</f>
        <v/>
      </c>
      <c r="GO6">
        <f>(INDEX('Crude Oil Prices'!$C:$C,COLUMN(GO$1)+$E6,1))</f>
        <v/>
      </c>
      <c r="GP6">
        <f>(INDEX('Crude Oil Prices'!$C:$C,COLUMN(GP$1)+$E6,1))</f>
        <v/>
      </c>
      <c r="GQ6">
        <f>(INDEX('Crude Oil Prices'!$C:$C,COLUMN(GQ$1)+$E6,1))</f>
        <v/>
      </c>
      <c r="GR6">
        <f>(INDEX('Crude Oil Prices'!$C:$C,COLUMN(GR$1)+$E6,1))</f>
        <v/>
      </c>
      <c r="GS6">
        <f>(INDEX('Crude Oil Prices'!$C:$C,COLUMN(GS$1)+$E6,1))</f>
        <v/>
      </c>
      <c r="GT6">
        <f>(INDEX('Crude Oil Prices'!$C:$C,COLUMN(GT$1)+$E6,1))</f>
        <v/>
      </c>
      <c r="GU6">
        <f>(INDEX('Crude Oil Prices'!$C:$C,COLUMN(GU$1)+$E6,1))</f>
        <v/>
      </c>
      <c r="GV6">
        <f>(INDEX('Crude Oil Prices'!$C:$C,COLUMN(GV$1)+$E6,1))</f>
        <v/>
      </c>
      <c r="GW6">
        <f>(INDEX('Crude Oil Prices'!$C:$C,COLUMN(GW$1)+$E6,1))</f>
        <v/>
      </c>
      <c r="GX6">
        <f>(INDEX('Crude Oil Prices'!$C:$C,COLUMN(GX$1)+$E6,1))</f>
        <v/>
      </c>
      <c r="GY6">
        <f>(INDEX('Crude Oil Prices'!$C:$C,COLUMN(GY$1)+$E6,1))</f>
        <v/>
      </c>
      <c r="GZ6">
        <f>(INDEX('Crude Oil Prices'!$C:$C,COLUMN(GZ$1)+$E6,1))</f>
        <v/>
      </c>
      <c r="HA6">
        <f>(INDEX('Crude Oil Prices'!$C:$C,COLUMN(HA$1)+$E6,1))</f>
        <v/>
      </c>
      <c r="HB6">
        <f>(INDEX('Crude Oil Prices'!$C:$C,COLUMN(HB$1)+$E6,1))</f>
        <v/>
      </c>
      <c r="HC6">
        <f>(INDEX('Crude Oil Prices'!$C:$C,COLUMN(HC$1)+$E6,1))</f>
        <v/>
      </c>
      <c r="HD6">
        <f>(INDEX('Crude Oil Prices'!$C:$C,COLUMN(HD$1)+$E6,1))</f>
        <v/>
      </c>
      <c r="HE6">
        <f>(INDEX('Crude Oil Prices'!$C:$C,COLUMN(HE$1)+$E6,1))</f>
        <v/>
      </c>
      <c r="HF6">
        <f>(INDEX('Crude Oil Prices'!$C:$C,COLUMN(HF$1)+$E6,1))</f>
        <v/>
      </c>
      <c r="HG6">
        <f>(INDEX('Crude Oil Prices'!$C:$C,COLUMN(HG$1)+$E6,1))</f>
        <v/>
      </c>
      <c r="HH6">
        <f>(INDEX('Crude Oil Prices'!$C:$C,COLUMN(HH$1)+$E6,1))</f>
        <v/>
      </c>
      <c r="HI6">
        <f>(INDEX('Crude Oil Prices'!$C:$C,COLUMN(HI$1)+$E6,1))</f>
        <v/>
      </c>
      <c r="HJ6">
        <f>(INDEX('Crude Oil Prices'!$C:$C,COLUMN(HJ$1)+$E6,1))</f>
        <v/>
      </c>
      <c r="HK6">
        <f>(INDEX('Crude Oil Prices'!$C:$C,COLUMN(HK$1)+$E6,1))</f>
        <v/>
      </c>
      <c r="HL6">
        <f>(INDEX('Crude Oil Prices'!$C:$C,COLUMN(HL$1)+$E6,1))</f>
        <v/>
      </c>
      <c r="HM6">
        <f>(INDEX('Crude Oil Prices'!$C:$C,COLUMN(HM$1)+$E6,1))</f>
        <v/>
      </c>
      <c r="HN6">
        <f>(INDEX('Crude Oil Prices'!$C:$C,COLUMN(HN$1)+$E6,1))</f>
        <v/>
      </c>
      <c r="HO6">
        <f>(INDEX('Crude Oil Prices'!$C:$C,COLUMN(HO$1)+$E6,1))</f>
        <v/>
      </c>
      <c r="HP6">
        <f>(INDEX('Crude Oil Prices'!$C:$C,COLUMN(HP$1)+$E6,1))</f>
        <v/>
      </c>
      <c r="HQ6">
        <f>(INDEX('Crude Oil Prices'!$C:$C,COLUMN(HQ$1)+$E6,1))</f>
        <v/>
      </c>
      <c r="HR6">
        <f>(INDEX('Crude Oil Prices'!$C:$C,COLUMN(HR$1)+$E6,1))</f>
        <v/>
      </c>
      <c r="HS6">
        <f>(INDEX('Crude Oil Prices'!$C:$C,COLUMN(HS$1)+$E6,1))</f>
        <v/>
      </c>
      <c r="HT6">
        <f>(INDEX('Crude Oil Prices'!$C:$C,COLUMN(HT$1)+$E6,1))</f>
        <v/>
      </c>
      <c r="HU6">
        <f>(INDEX('Crude Oil Prices'!$C:$C,COLUMN(HU$1)+$E6,1))</f>
        <v/>
      </c>
      <c r="HV6">
        <f>(INDEX('Crude Oil Prices'!$C:$C,COLUMN(HV$1)+$E6,1))</f>
        <v/>
      </c>
      <c r="HW6">
        <f>(INDEX('Crude Oil Prices'!$C:$C,COLUMN(HW$1)+$E6,1))</f>
        <v/>
      </c>
      <c r="HX6">
        <f>(INDEX('Crude Oil Prices'!$C:$C,COLUMN(HX$1)+$E6,1))</f>
        <v/>
      </c>
      <c r="HY6">
        <f>(INDEX('Crude Oil Prices'!$C:$C,COLUMN(HY$1)+$E6,1))</f>
        <v/>
      </c>
      <c r="HZ6">
        <f>(INDEX('Crude Oil Prices'!$C:$C,COLUMN(HZ$1)+$E6,1))</f>
        <v/>
      </c>
      <c r="IA6">
        <f>(INDEX('Crude Oil Prices'!$C:$C,COLUMN(IA$1)+$E6,1))</f>
        <v/>
      </c>
      <c r="IB6">
        <f>(INDEX('Crude Oil Prices'!$C:$C,COLUMN(IB$1)+$E6,1))</f>
        <v/>
      </c>
      <c r="IC6">
        <f>(INDEX('Crude Oil Prices'!$C:$C,COLUMN(IC$1)+$E6,1))</f>
        <v/>
      </c>
      <c r="ID6">
        <f>(INDEX('Crude Oil Prices'!$C:$C,COLUMN(ID$1)+$E6,1))</f>
        <v/>
      </c>
      <c r="IE6">
        <f>(INDEX('Crude Oil Prices'!$C:$C,COLUMN(IE$1)+$E6,1))</f>
        <v/>
      </c>
      <c r="IF6">
        <f>(INDEX('Crude Oil Prices'!$C:$C,COLUMN(IF$1)+$E6,1))</f>
        <v/>
      </c>
      <c r="IG6">
        <f>(INDEX('Crude Oil Prices'!$C:$C,COLUMN(IG$1)+$E6,1))</f>
        <v/>
      </c>
      <c r="IH6">
        <f>(INDEX('Crude Oil Prices'!$C:$C,COLUMN(IH$1)+$E6,1))</f>
        <v/>
      </c>
      <c r="II6">
        <f>(INDEX('Crude Oil Prices'!$C:$C,COLUMN(II$1)+$E6,1))</f>
        <v/>
      </c>
      <c r="IJ6">
        <f>(INDEX('Crude Oil Prices'!$C:$C,COLUMN(IJ$1)+$E6,1))</f>
        <v/>
      </c>
      <c r="IK6">
        <f>(INDEX('Crude Oil Prices'!$C:$C,COLUMN(IK$1)+$E6,1))</f>
        <v/>
      </c>
      <c r="IL6">
        <f>(INDEX('Crude Oil Prices'!$C:$C,COLUMN(IL$1)+$E6,1))</f>
        <v/>
      </c>
      <c r="IM6">
        <f>(INDEX('Crude Oil Prices'!$C:$C,COLUMN(IM$1)+$E6,1))</f>
        <v/>
      </c>
      <c r="IN6">
        <f>(INDEX('Crude Oil Prices'!$C:$C,COLUMN(IN$1)+$E6,1))</f>
        <v/>
      </c>
      <c r="IO6">
        <f>(INDEX('Crude Oil Prices'!$C:$C,COLUMN(IO$1)+$E6,1))</f>
        <v/>
      </c>
      <c r="IP6">
        <f>(INDEX('Crude Oil Prices'!$C:$C,COLUMN(IP$1)+$E6,1))</f>
        <v/>
      </c>
      <c r="IQ6">
        <f>(INDEX('Crude Oil Prices'!$C:$C,COLUMN(IQ$1)+$E6,1))</f>
        <v/>
      </c>
      <c r="IR6">
        <f>(INDEX('Crude Oil Prices'!$C:$C,COLUMN(IR$1)+$E6,1))</f>
        <v/>
      </c>
      <c r="IS6">
        <f>(INDEX('Crude Oil Prices'!$C:$C,COLUMN(IS$1)+$E6,1))</f>
        <v/>
      </c>
      <c r="IT6">
        <f>(INDEX('Crude Oil Prices'!$C:$C,COLUMN(IT$1)+$E6,1))</f>
        <v/>
      </c>
      <c r="IU6">
        <f>(INDEX('Crude Oil Prices'!$C:$C,COLUMN(IU$1)+$E6,1))</f>
        <v/>
      </c>
      <c r="IV6">
        <f>(INDEX('Crude Oil Prices'!$C:$C,COLUMN(IV$1)+$E6,1))</f>
        <v/>
      </c>
      <c r="IW6">
        <f>(INDEX('Crude Oil Prices'!$C:$C,COLUMN(IW$1)+$E6,1))</f>
        <v/>
      </c>
      <c r="IX6">
        <f>(INDEX('Crude Oil Prices'!$C:$C,COLUMN(IX$1)+$E6,1))</f>
        <v/>
      </c>
      <c r="IY6">
        <f>(INDEX('Crude Oil Prices'!$C:$C,COLUMN(IY$1)+$E6,1))</f>
        <v/>
      </c>
      <c r="IZ6">
        <f>(INDEX('Crude Oil Prices'!$C:$C,COLUMN(IZ$1)+$E6,1))</f>
        <v/>
      </c>
      <c r="JA6">
        <f>(INDEX('Crude Oil Prices'!$C:$C,COLUMN(JA$1)+$E6,1))</f>
        <v/>
      </c>
      <c r="JB6">
        <f>(INDEX('Crude Oil Prices'!$C:$C,COLUMN(JB$1)+$E6,1))</f>
        <v/>
      </c>
      <c r="JC6">
        <f>(INDEX('Crude Oil Prices'!$C:$C,COLUMN(JC$1)+$E6,1))</f>
        <v/>
      </c>
      <c r="JD6">
        <f>(INDEX('Crude Oil Prices'!$C:$C,COLUMN(JD$1)+$E6,1))</f>
        <v/>
      </c>
      <c r="JE6">
        <f>(INDEX('Crude Oil Prices'!$C:$C,COLUMN(JE$1)+$E6,1))</f>
        <v/>
      </c>
      <c r="JF6">
        <f>(INDEX('Crude Oil Prices'!$C:$C,COLUMN(JF$1)+$E6,1))</f>
        <v/>
      </c>
      <c r="JG6">
        <f>(INDEX('Crude Oil Prices'!$C:$C,COLUMN(JG$1)+$E6,1))</f>
        <v/>
      </c>
      <c r="JH6">
        <f>(INDEX('Crude Oil Prices'!$C:$C,COLUMN(JH$1)+$E6,1))</f>
        <v/>
      </c>
      <c r="JI6">
        <f>(INDEX('Crude Oil Prices'!$C:$C,COLUMN(JI$1)+$E6,1))</f>
        <v/>
      </c>
      <c r="JJ6">
        <f>(INDEX('Crude Oil Prices'!$C:$C,COLUMN(JJ$1)+$E6,1))</f>
        <v/>
      </c>
      <c r="JK6">
        <f>(INDEX('Crude Oil Prices'!$C:$C,COLUMN(JK$1)+$E6,1))</f>
        <v/>
      </c>
      <c r="JL6">
        <f>(INDEX('Crude Oil Prices'!$C:$C,COLUMN(JL$1)+$E6,1))</f>
        <v/>
      </c>
      <c r="JM6">
        <f>(INDEX('Crude Oil Prices'!$C:$C,COLUMN(JM$1)+$E6,1))</f>
        <v/>
      </c>
      <c r="JN6">
        <f>(INDEX('Crude Oil Prices'!$C:$C,COLUMN(JN$1)+$E6,1))</f>
        <v/>
      </c>
      <c r="JO6">
        <f>(INDEX('Crude Oil Prices'!$C:$C,COLUMN(JO$1)+$E6,1))</f>
        <v/>
      </c>
      <c r="JP6">
        <f>(INDEX('Crude Oil Prices'!$C:$C,COLUMN(JP$1)+$E6,1))</f>
        <v/>
      </c>
      <c r="JQ6">
        <f>(INDEX('Crude Oil Prices'!$C:$C,COLUMN(JQ$1)+$E6,1))</f>
        <v/>
      </c>
      <c r="JR6">
        <f>(INDEX('Crude Oil Prices'!$C:$C,COLUMN(JR$1)+$E6,1))</f>
        <v/>
      </c>
      <c r="JS6">
        <f>(INDEX('Crude Oil Prices'!$C:$C,COLUMN(JS$1)+$E6,1))</f>
        <v/>
      </c>
      <c r="JT6">
        <f>(INDEX('Crude Oil Prices'!$C:$C,COLUMN(JT$1)+$E6,1))</f>
        <v/>
      </c>
      <c r="JU6">
        <f>(INDEX('Crude Oil Prices'!$C:$C,COLUMN(JU$1)+$E6,1))</f>
        <v/>
      </c>
      <c r="JV6">
        <f>(INDEX('Crude Oil Prices'!$C:$C,COLUMN(JV$1)+$E6,1))</f>
        <v/>
      </c>
      <c r="JW6">
        <f>(INDEX('Crude Oil Prices'!$C:$C,COLUMN(JW$1)+$E6,1))</f>
        <v/>
      </c>
      <c r="JX6">
        <f>(INDEX('Crude Oil Prices'!$C:$C,COLUMN(JX$1)+$E6,1))</f>
        <v/>
      </c>
      <c r="JY6">
        <f>(INDEX('Crude Oil Prices'!$C:$C,COLUMN(JY$1)+$E6,1))</f>
        <v/>
      </c>
      <c r="JZ6">
        <f>(INDEX('Crude Oil Prices'!$C:$C,COLUMN(JZ$1)+$E6,1))</f>
        <v/>
      </c>
      <c r="KA6">
        <f>(INDEX('Crude Oil Prices'!$C:$C,COLUMN(KA$1)+$E6,1))</f>
        <v/>
      </c>
      <c r="KB6">
        <f>(INDEX('Crude Oil Prices'!$C:$C,COLUMN(KB$1)+$E6,1))</f>
        <v/>
      </c>
      <c r="KC6">
        <f>(INDEX('Crude Oil Prices'!$C:$C,COLUMN(KC$1)+$E6,1))</f>
        <v/>
      </c>
      <c r="KD6">
        <f>(INDEX('Crude Oil Prices'!$C:$C,COLUMN(KD$1)+$E6,1))</f>
        <v/>
      </c>
      <c r="KE6">
        <f>(INDEX('Crude Oil Prices'!$C:$C,COLUMN(KE$1)+$E6,1))</f>
        <v/>
      </c>
      <c r="KF6">
        <f>(INDEX('Crude Oil Prices'!$C:$C,COLUMN(KF$1)+$E6,1))</f>
        <v/>
      </c>
      <c r="KG6">
        <f>(INDEX('Crude Oil Prices'!$C:$C,COLUMN(KG$1)+$E6,1))</f>
        <v/>
      </c>
      <c r="KH6">
        <f>(INDEX('Crude Oil Prices'!$C:$C,COLUMN(KH$1)+$E6,1))</f>
        <v/>
      </c>
      <c r="KI6">
        <f>(INDEX('Crude Oil Prices'!$C:$C,COLUMN(KI$1)+$E6,1))</f>
        <v/>
      </c>
      <c r="KJ6">
        <f>(INDEX('Crude Oil Prices'!$C:$C,COLUMN(KJ$1)+$E6,1))</f>
        <v/>
      </c>
      <c r="KK6">
        <f>(INDEX('Crude Oil Prices'!$C:$C,COLUMN(KK$1)+$E6,1))</f>
        <v/>
      </c>
      <c r="KL6">
        <f>(INDEX('Crude Oil Prices'!$C:$C,COLUMN(KL$1)+$E6,1))</f>
        <v/>
      </c>
      <c r="KM6">
        <f>(INDEX('Crude Oil Prices'!$C:$C,COLUMN(KM$1)+$E6,1))</f>
        <v/>
      </c>
      <c r="KN6">
        <f>(INDEX('Crude Oil Prices'!$C:$C,COLUMN(KN$1)+$E6,1))</f>
        <v/>
      </c>
      <c r="KO6">
        <f>(INDEX('Crude Oil Prices'!$C:$C,COLUMN(KO$1)+$E6,1))</f>
        <v/>
      </c>
      <c r="KP6">
        <f>(INDEX('Crude Oil Prices'!$C:$C,COLUMN(KP$1)+$E6,1))</f>
        <v/>
      </c>
      <c r="KQ6">
        <f>(INDEX('Crude Oil Prices'!$C:$C,COLUMN(KQ$1)+$E6,1))</f>
        <v/>
      </c>
      <c r="KR6">
        <f>(INDEX('Crude Oil Prices'!$C:$C,COLUMN(KR$1)+$E6,1))</f>
        <v/>
      </c>
      <c r="KS6">
        <f>(INDEX('Crude Oil Prices'!$C:$C,COLUMN(KS$1)+$E6,1))</f>
        <v/>
      </c>
      <c r="KT6">
        <f>(INDEX('Crude Oil Prices'!$C:$C,COLUMN(KT$1)+$E6,1))</f>
        <v/>
      </c>
      <c r="KU6">
        <f>(INDEX('Crude Oil Prices'!$C:$C,COLUMN(KU$1)+$E6,1))</f>
        <v/>
      </c>
      <c r="KV6">
        <f>(INDEX('Crude Oil Prices'!$C:$C,COLUMN(KV$1)+$E6,1))</f>
        <v/>
      </c>
      <c r="KW6">
        <f>(INDEX('Crude Oil Prices'!$C:$C,COLUMN(KW$1)+$E6,1))</f>
        <v/>
      </c>
      <c r="KX6">
        <f>(INDEX('Crude Oil Prices'!$C:$C,COLUMN(KX$1)+$E6,1))</f>
        <v/>
      </c>
      <c r="KY6">
        <f>(INDEX('Crude Oil Prices'!$C:$C,COLUMN(KY$1)+$E6,1))</f>
        <v/>
      </c>
      <c r="KZ6">
        <f>(INDEX('Crude Oil Prices'!$C:$C,COLUMN(KZ$1)+$E6,1))</f>
        <v/>
      </c>
      <c r="LA6">
        <f>(INDEX('Crude Oil Prices'!$C:$C,COLUMN(LA$1)+$E6,1))</f>
        <v/>
      </c>
      <c r="LB6">
        <f>(INDEX('Crude Oil Prices'!$C:$C,COLUMN(LB$1)+$E6,1))</f>
        <v/>
      </c>
      <c r="LC6">
        <f>(INDEX('Crude Oil Prices'!$C:$C,COLUMN(LC$1)+$E6,1))</f>
        <v/>
      </c>
      <c r="LD6">
        <f>(INDEX('Crude Oil Prices'!$C:$C,COLUMN(LD$1)+$E6,1))</f>
        <v/>
      </c>
      <c r="LE6">
        <f>(INDEX('Crude Oil Prices'!$C:$C,COLUMN(LE$1)+$E6,1))</f>
        <v/>
      </c>
      <c r="LF6">
        <f>(INDEX('Crude Oil Prices'!$C:$C,COLUMN(LF$1)+$E6,1))</f>
        <v/>
      </c>
      <c r="LG6">
        <f>(INDEX('Crude Oil Prices'!$C:$C,COLUMN(LG$1)+$E6,1))</f>
        <v/>
      </c>
      <c r="LH6">
        <f>(INDEX('Crude Oil Prices'!$C:$C,COLUMN(LH$1)+$E6,1))</f>
        <v/>
      </c>
      <c r="LI6">
        <f>(INDEX('Crude Oil Prices'!$C:$C,COLUMN(LI$1)+$E6,1))</f>
        <v/>
      </c>
      <c r="LJ6">
        <f>(INDEX('Crude Oil Prices'!$C:$C,COLUMN(LJ$1)+$E6,1))</f>
        <v/>
      </c>
      <c r="LK6">
        <f>(INDEX('Crude Oil Prices'!$C:$C,COLUMN(LK$1)+$E6,1))</f>
        <v/>
      </c>
      <c r="LL6">
        <f>(INDEX('Crude Oil Prices'!$C:$C,COLUMN(LL$1)+$E6,1))</f>
        <v/>
      </c>
      <c r="LM6">
        <f>(INDEX('Crude Oil Prices'!$C:$C,COLUMN(LM$1)+$E6,1))</f>
        <v/>
      </c>
      <c r="LN6">
        <f>(INDEX('Crude Oil Prices'!$C:$C,COLUMN(LN$1)+$E6,1))</f>
        <v/>
      </c>
      <c r="LO6">
        <f>(INDEX('Crude Oil Prices'!$C:$C,COLUMN(LO$1)+$E6,1))</f>
        <v/>
      </c>
      <c r="LP6">
        <f>(INDEX('Crude Oil Prices'!$C:$C,COLUMN(LP$1)+$E6,1))</f>
        <v/>
      </c>
      <c r="LQ6">
        <f>(INDEX('Crude Oil Prices'!$C:$C,COLUMN(LQ$1)+$E6,1))</f>
        <v/>
      </c>
      <c r="LR6">
        <f>(INDEX('Crude Oil Prices'!$C:$C,COLUMN(LR$1)+$E6,1))</f>
        <v/>
      </c>
      <c r="LS6">
        <f>(INDEX('Crude Oil Prices'!$C:$C,COLUMN(LS$1)+$E6,1))</f>
        <v/>
      </c>
      <c r="LT6">
        <f>(INDEX('Crude Oil Prices'!$C:$C,COLUMN(LT$1)+$E6,1))</f>
        <v/>
      </c>
      <c r="LU6">
        <f>(INDEX('Crude Oil Prices'!$C:$C,COLUMN(LU$1)+$E6,1))</f>
        <v/>
      </c>
      <c r="LV6">
        <f>(INDEX('Crude Oil Prices'!$C:$C,COLUMN(LV$1)+$E6,1))</f>
        <v/>
      </c>
      <c r="LW6">
        <f>(INDEX('Crude Oil Prices'!$C:$C,COLUMN(LW$1)+$E6,1))</f>
        <v/>
      </c>
      <c r="LX6">
        <f>(INDEX('Crude Oil Prices'!$C:$C,COLUMN(LX$1)+$E6,1))</f>
        <v/>
      </c>
      <c r="LY6">
        <f>(INDEX('Crude Oil Prices'!$C:$C,COLUMN(LY$1)+$E6,1))</f>
        <v/>
      </c>
      <c r="LZ6">
        <f>(INDEX('Crude Oil Prices'!$C:$C,COLUMN(LZ$1)+$E6,1))</f>
        <v/>
      </c>
      <c r="MA6">
        <f>(INDEX('Crude Oil Prices'!$C:$C,COLUMN(MA$1)+$E6,1))</f>
        <v/>
      </c>
      <c r="MB6">
        <f>(INDEX('Crude Oil Prices'!$C:$C,COLUMN(MB$1)+$E6,1))</f>
        <v/>
      </c>
      <c r="MC6">
        <f>(INDEX('Crude Oil Prices'!$C:$C,COLUMN(MC$1)+$E6,1))</f>
        <v/>
      </c>
      <c r="MD6">
        <f>(INDEX('Crude Oil Prices'!$C:$C,COLUMN(MD$1)+$E6,1))</f>
        <v/>
      </c>
      <c r="ME6">
        <f>(INDEX('Crude Oil Prices'!$C:$C,COLUMN(ME$1)+$E6,1))</f>
        <v/>
      </c>
      <c r="MF6">
        <f>(INDEX('Crude Oil Prices'!$C:$C,COLUMN(MF$1)+$E6,1))</f>
        <v/>
      </c>
      <c r="MG6">
        <f>(INDEX('Crude Oil Prices'!$C:$C,COLUMN(MG$1)+$E6,1))</f>
        <v/>
      </c>
      <c r="MH6">
        <f>(INDEX('Crude Oil Prices'!$C:$C,COLUMN(MH$1)+$E6,1))</f>
        <v/>
      </c>
      <c r="MI6">
        <f>(INDEX('Crude Oil Prices'!$C:$C,COLUMN(MI$1)+$E6,1))</f>
        <v/>
      </c>
      <c r="MJ6">
        <f>(INDEX('Crude Oil Prices'!$C:$C,COLUMN(MJ$1)+$E6,1))</f>
        <v/>
      </c>
      <c r="MK6">
        <f>(INDEX('Crude Oil Prices'!$C:$C,COLUMN(MK$1)+$E6,1))</f>
        <v/>
      </c>
      <c r="ML6">
        <f>(INDEX('Crude Oil Prices'!$C:$C,COLUMN(ML$1)+$E6,1))</f>
        <v/>
      </c>
      <c r="MM6">
        <f>(INDEX('Crude Oil Prices'!$C:$C,COLUMN(MM$1)+$E6,1))</f>
        <v/>
      </c>
      <c r="MN6">
        <f>(INDEX('Crude Oil Prices'!$C:$C,COLUMN(MN$1)+$E6,1))</f>
        <v/>
      </c>
      <c r="MO6">
        <f>(INDEX('Crude Oil Prices'!$C:$C,COLUMN(MO$1)+$E6,1))</f>
        <v/>
      </c>
      <c r="MP6">
        <f>(INDEX('Crude Oil Prices'!$C:$C,COLUMN(MP$1)+$E6,1))</f>
        <v/>
      </c>
      <c r="MQ6">
        <f>(INDEX('Crude Oil Prices'!$C:$C,COLUMN(MQ$1)+$E6,1))</f>
        <v/>
      </c>
      <c r="MR6">
        <f>(INDEX('Crude Oil Prices'!$C:$C,COLUMN(MR$1)+$E6,1))</f>
        <v/>
      </c>
      <c r="MS6">
        <f>(INDEX('Crude Oil Prices'!$C:$C,COLUMN(MS$1)+$E6,1))</f>
        <v/>
      </c>
      <c r="MT6">
        <f>(INDEX('Crude Oil Prices'!$C:$C,COLUMN(MT$1)+$E6,1))</f>
        <v/>
      </c>
      <c r="MU6">
        <f>(INDEX('Crude Oil Prices'!$C:$C,COLUMN(MU$1)+$E6,1))</f>
        <v/>
      </c>
      <c r="MV6">
        <f>(INDEX('Crude Oil Prices'!$C:$C,COLUMN(MV$1)+$E6,1))</f>
        <v/>
      </c>
      <c r="MW6">
        <f>(INDEX('Crude Oil Prices'!$C:$C,COLUMN(MW$1)+$E6,1))</f>
        <v/>
      </c>
      <c r="MX6">
        <f>(INDEX('Crude Oil Prices'!$C:$C,COLUMN(MX$1)+$E6,1))</f>
        <v/>
      </c>
      <c r="MY6">
        <f>(INDEX('Crude Oil Prices'!$C:$C,COLUMN(MY$1)+$E6,1))</f>
        <v/>
      </c>
      <c r="MZ6">
        <f>(INDEX('Crude Oil Prices'!$C:$C,COLUMN(MZ$1)+$E6,1))</f>
        <v/>
      </c>
      <c r="NA6">
        <f>(INDEX('Crude Oil Prices'!$C:$C,COLUMN(NA$1)+$E6,1))</f>
        <v/>
      </c>
      <c r="NB6">
        <f>(INDEX('Crude Oil Prices'!$C:$C,COLUMN(NB$1)+$E6,1))</f>
        <v/>
      </c>
      <c r="NC6">
        <f>(INDEX('Crude Oil Prices'!$C:$C,COLUMN(NC$1)+$E6,1))</f>
        <v/>
      </c>
      <c r="ND6">
        <f>(INDEX('Crude Oil Prices'!$C:$C,COLUMN(ND$1)+$E6,1))</f>
        <v/>
      </c>
      <c r="NE6">
        <f>(INDEX('Crude Oil Prices'!$C:$C,COLUMN(NE$1)+$E6,1))</f>
        <v/>
      </c>
      <c r="NF6">
        <f>(INDEX('Crude Oil Prices'!$C:$C,COLUMN(NF$1)+$E6,1))</f>
        <v/>
      </c>
      <c r="NG6">
        <f>(INDEX('Crude Oil Prices'!$C:$C,COLUMN(NG$1)+$E6,1))</f>
        <v/>
      </c>
      <c r="NH6">
        <f>(INDEX('Crude Oil Prices'!$C:$C,COLUMN(NH$1)+$E6,1))</f>
        <v/>
      </c>
      <c r="NI6">
        <f>(INDEX('Crude Oil Prices'!$C:$C,COLUMN(NI$1)+$E6,1))</f>
        <v/>
      </c>
      <c r="NJ6">
        <f>(INDEX('Crude Oil Prices'!$C:$C,COLUMN(NJ$1)+$E6,1))</f>
        <v/>
      </c>
      <c r="NK6">
        <f>(INDEX('Crude Oil Prices'!$C:$C,COLUMN(NK$1)+$E6,1))</f>
        <v/>
      </c>
      <c r="NL6">
        <f>(INDEX('Crude Oil Prices'!$C:$C,COLUMN(NL$1)+$E6,1))</f>
        <v/>
      </c>
      <c r="NM6">
        <f>(INDEX('Crude Oil Prices'!$C:$C,COLUMN(NM$1)+$E6,1))</f>
        <v/>
      </c>
      <c r="NN6">
        <f>(INDEX('Crude Oil Prices'!$C:$C,COLUMN(NN$1)+$E6,1))</f>
        <v/>
      </c>
      <c r="NO6">
        <f>(INDEX('Crude Oil Prices'!$C:$C,COLUMN(NO$1)+$E6,1))</f>
        <v/>
      </c>
      <c r="NP6">
        <f>(INDEX('Crude Oil Prices'!$C:$C,COLUMN(NP$1)+$E6,1))</f>
        <v/>
      </c>
      <c r="NQ6">
        <f>(INDEX('Crude Oil Prices'!$C:$C,COLUMN(NQ$1)+$E6,1))</f>
        <v/>
      </c>
      <c r="NR6">
        <f>(INDEX('Crude Oil Prices'!$C:$C,COLUMN(NR$1)+$E6,1))</f>
        <v/>
      </c>
      <c r="NS6">
        <f>(INDEX('Crude Oil Prices'!$C:$C,COLUMN(NS$1)+$E6,1))</f>
        <v/>
      </c>
      <c r="NT6">
        <f>(INDEX('Crude Oil Prices'!$C:$C,COLUMN(NT$1)+$E6,1))</f>
        <v/>
      </c>
      <c r="NU6">
        <f>(INDEX('Crude Oil Prices'!$C:$C,COLUMN(NU$1)+$E6,1))</f>
        <v/>
      </c>
      <c r="NV6">
        <f>(INDEX('Crude Oil Prices'!$C:$C,COLUMN(NV$1)+$E6,1))</f>
        <v/>
      </c>
      <c r="NW6">
        <f>(INDEX('Crude Oil Prices'!$C:$C,COLUMN(NW$1)+$E6,1))</f>
        <v/>
      </c>
      <c r="NX6">
        <f>(INDEX('Crude Oil Prices'!$C:$C,COLUMN(NX$1)+$E6,1))</f>
        <v/>
      </c>
      <c r="NY6">
        <f>(INDEX('Crude Oil Prices'!$C:$C,COLUMN(NY$1)+$E6,1))</f>
        <v/>
      </c>
      <c r="NZ6">
        <f>(INDEX('Crude Oil Prices'!$C:$C,COLUMN(NZ$1)+$E6,1))</f>
        <v/>
      </c>
      <c r="OA6">
        <f>(INDEX('Crude Oil Prices'!$C:$C,COLUMN(OA$1)+$E6,1))</f>
        <v/>
      </c>
      <c r="OB6">
        <f>(INDEX('Crude Oil Prices'!$C:$C,COLUMN(OB$1)+$E6,1))</f>
        <v/>
      </c>
      <c r="OC6">
        <f>(INDEX('Crude Oil Prices'!$C:$C,COLUMN(OC$1)+$E6,1))</f>
        <v/>
      </c>
      <c r="OD6">
        <f>(INDEX('Crude Oil Prices'!$C:$C,COLUMN(OD$1)+$E6,1))</f>
        <v/>
      </c>
      <c r="OE6">
        <f>(INDEX('Crude Oil Prices'!$C:$C,COLUMN(OE$1)+$E6,1))</f>
        <v/>
      </c>
      <c r="OF6">
        <f>(INDEX('Crude Oil Prices'!$C:$C,COLUMN(OF$1)+$E6,1))</f>
        <v/>
      </c>
      <c r="OG6">
        <f>(INDEX('Crude Oil Prices'!$C:$C,COLUMN(OG$1)+$E6,1))</f>
        <v/>
      </c>
      <c r="OH6">
        <f>(INDEX('Crude Oil Prices'!$C:$C,COLUMN(OH$1)+$E6,1))</f>
        <v/>
      </c>
      <c r="OI6">
        <f>(INDEX('Crude Oil Prices'!$C:$C,COLUMN(OI$1)+$E6,1))</f>
        <v/>
      </c>
      <c r="OJ6">
        <f>(INDEX('Crude Oil Prices'!$C:$C,COLUMN(OJ$1)+$E6,1))</f>
        <v/>
      </c>
      <c r="OK6">
        <f>(INDEX('Crude Oil Prices'!$C:$C,COLUMN(OK$1)+$E6,1))</f>
        <v/>
      </c>
      <c r="OL6">
        <f>(INDEX('Crude Oil Prices'!$C:$C,COLUMN(OL$1)+$E6,1))</f>
        <v/>
      </c>
      <c r="OM6">
        <f>(INDEX('Crude Oil Prices'!$C:$C,COLUMN(OM$1)+$E6,1))</f>
        <v/>
      </c>
      <c r="ON6">
        <f>(INDEX('Crude Oil Prices'!$C:$C,COLUMN(ON$1)+$E6,1))</f>
        <v/>
      </c>
      <c r="OO6">
        <f>(INDEX('Crude Oil Prices'!$C:$C,COLUMN(OO$1)+$E6,1))</f>
        <v/>
      </c>
      <c r="OP6">
        <f>(INDEX('Crude Oil Prices'!$C:$C,COLUMN(OP$1)+$E6,1))</f>
        <v/>
      </c>
      <c r="OQ6">
        <f>(INDEX('Crude Oil Prices'!$C:$C,COLUMN(OQ$1)+$E6,1))</f>
        <v/>
      </c>
      <c r="OR6">
        <f>(INDEX('Crude Oil Prices'!$C:$C,COLUMN(OR$1)+$E6,1))</f>
        <v/>
      </c>
      <c r="OS6">
        <f>(INDEX('Crude Oil Prices'!$C:$C,COLUMN(OS$1)+$E6,1))</f>
        <v/>
      </c>
      <c r="OT6">
        <f>(INDEX('Crude Oil Prices'!$C:$C,COLUMN(OT$1)+$E6,1))</f>
        <v/>
      </c>
      <c r="OU6">
        <f>(INDEX('Crude Oil Prices'!$C:$C,COLUMN(OU$1)+$E6,1))</f>
        <v/>
      </c>
      <c r="OV6">
        <f>(INDEX('Crude Oil Prices'!$C:$C,COLUMN(OV$1)+$E6,1))</f>
        <v/>
      </c>
      <c r="OW6">
        <f>(INDEX('Crude Oil Prices'!$C:$C,COLUMN(OW$1)+$E6,1))</f>
        <v/>
      </c>
      <c r="OX6">
        <f>(INDEX('Crude Oil Prices'!$C:$C,COLUMN(OX$1)+$E6,1))</f>
        <v/>
      </c>
      <c r="OY6">
        <f>(INDEX('Crude Oil Prices'!$C:$C,COLUMN(OY$1)+$E6,1))</f>
        <v/>
      </c>
      <c r="OZ6">
        <f>(INDEX('Crude Oil Prices'!$C:$C,COLUMN(OZ$1)+$E6,1))</f>
        <v/>
      </c>
      <c r="PA6">
        <f>(INDEX('Crude Oil Prices'!$C:$C,COLUMN(PA$1)+$E6,1))</f>
        <v/>
      </c>
      <c r="PB6">
        <f>(INDEX('Crude Oil Prices'!$C:$C,COLUMN(PB$1)+$E6,1))</f>
        <v/>
      </c>
      <c r="PC6">
        <f>(INDEX('Crude Oil Prices'!$C:$C,COLUMN(PC$1)+$E6,1))</f>
        <v/>
      </c>
      <c r="PD6">
        <f>(INDEX('Crude Oil Prices'!$C:$C,COLUMN(PD$1)+$E6,1))</f>
        <v/>
      </c>
      <c r="PE6">
        <f>(INDEX('Crude Oil Prices'!$C:$C,COLUMN(PE$1)+$E6,1))</f>
        <v/>
      </c>
      <c r="PF6">
        <f>(INDEX('Crude Oil Prices'!$C:$C,COLUMN(PF$1)+$E6,1))</f>
        <v/>
      </c>
      <c r="PG6">
        <f>(INDEX('Crude Oil Prices'!$C:$C,COLUMN(PG$1)+$E6,1))</f>
        <v/>
      </c>
      <c r="PH6">
        <f>(INDEX('Crude Oil Prices'!$C:$C,COLUMN(PH$1)+$E6,1))</f>
        <v/>
      </c>
      <c r="PI6">
        <f>(INDEX('Crude Oil Prices'!$C:$C,COLUMN(PI$1)+$E6,1))</f>
        <v/>
      </c>
      <c r="PJ6">
        <f>(INDEX('Crude Oil Prices'!$C:$C,COLUMN(PJ$1)+$E6,1))</f>
        <v/>
      </c>
      <c r="PK6">
        <f>(INDEX('Crude Oil Prices'!$C:$C,COLUMN(PK$1)+$E6,1))</f>
        <v/>
      </c>
      <c r="PL6">
        <f>(INDEX('Crude Oil Prices'!$C:$C,COLUMN(PL$1)+$E6,1))</f>
        <v/>
      </c>
      <c r="PM6">
        <f>(INDEX('Crude Oil Prices'!$C:$C,COLUMN(PM$1)+$E6,1))</f>
        <v/>
      </c>
      <c r="PN6">
        <f>(INDEX('Crude Oil Prices'!$C:$C,COLUMN(PN$1)+$E6,1))</f>
        <v/>
      </c>
      <c r="PO6">
        <f>(INDEX('Crude Oil Prices'!$C:$C,COLUMN(PO$1)+$E6,1))</f>
        <v/>
      </c>
      <c r="PP6">
        <f>(INDEX('Crude Oil Prices'!$C:$C,COLUMN(PP$1)+$E6,1))</f>
        <v/>
      </c>
      <c r="PQ6">
        <f>(INDEX('Crude Oil Prices'!$C:$C,COLUMN(PQ$1)+$E6,1))</f>
        <v/>
      </c>
      <c r="PR6">
        <f>(INDEX('Crude Oil Prices'!$C:$C,COLUMN(PR$1)+$E6,1))</f>
        <v/>
      </c>
      <c r="PS6">
        <f>(INDEX('Crude Oil Prices'!$C:$C,COLUMN(PS$1)+$E6,1))</f>
        <v/>
      </c>
      <c r="PT6">
        <f>(INDEX('Crude Oil Prices'!$C:$C,COLUMN(PT$1)+$E6,1))</f>
        <v/>
      </c>
      <c r="PU6">
        <f>(INDEX('Crude Oil Prices'!$C:$C,COLUMN(PU$1)+$E6,1))</f>
        <v/>
      </c>
      <c r="PV6">
        <f>(INDEX('Crude Oil Prices'!$C:$C,COLUMN(PV$1)+$E6,1))</f>
        <v/>
      </c>
      <c r="PW6">
        <f>(INDEX('Crude Oil Prices'!$C:$C,COLUMN(PW$1)+$E6,1))</f>
        <v/>
      </c>
      <c r="PX6">
        <f>(INDEX('Crude Oil Prices'!$C:$C,COLUMN(PX$1)+$E6,1))</f>
        <v/>
      </c>
      <c r="PY6">
        <f>(INDEX('Crude Oil Prices'!$C:$C,COLUMN(PY$1)+$E6,1))</f>
        <v/>
      </c>
      <c r="PZ6">
        <f>(INDEX('Crude Oil Prices'!$C:$C,COLUMN(PZ$1)+$E6,1))</f>
        <v/>
      </c>
      <c r="QA6">
        <f>(INDEX('Crude Oil Prices'!$C:$C,COLUMN(QA$1)+$E6,1))</f>
        <v/>
      </c>
      <c r="QB6">
        <f>(INDEX('Crude Oil Prices'!$C:$C,COLUMN(QB$1)+$E6,1))</f>
        <v/>
      </c>
      <c r="QC6">
        <f>(INDEX('Crude Oil Prices'!$C:$C,COLUMN(QC$1)+$E6,1))</f>
        <v/>
      </c>
      <c r="QD6">
        <f>(INDEX('Crude Oil Prices'!$C:$C,COLUMN(QD$1)+$E6,1))</f>
        <v/>
      </c>
      <c r="QE6">
        <f>(INDEX('Crude Oil Prices'!$C:$C,COLUMN(QE$1)+$E6,1))</f>
        <v/>
      </c>
      <c r="QF6">
        <f>(INDEX('Crude Oil Prices'!$C:$C,COLUMN(QF$1)+$E6,1))</f>
        <v/>
      </c>
      <c r="QG6">
        <f>(INDEX('Crude Oil Prices'!$C:$C,COLUMN(QG$1)+$E6,1))</f>
        <v/>
      </c>
      <c r="QH6">
        <f>(INDEX('Crude Oil Prices'!$C:$C,COLUMN(QH$1)+$E6,1))</f>
        <v/>
      </c>
      <c r="QI6">
        <f>(INDEX('Crude Oil Prices'!$C:$C,COLUMN(QI$1)+$E6,1))</f>
        <v/>
      </c>
      <c r="QJ6">
        <f>(INDEX('Crude Oil Prices'!$C:$C,COLUMN(QJ$1)+$E6,1))</f>
        <v/>
      </c>
      <c r="QK6">
        <f>(INDEX('Crude Oil Prices'!$C:$C,COLUMN(QK$1)+$E6,1))</f>
        <v/>
      </c>
      <c r="QL6">
        <f>(INDEX('Crude Oil Prices'!$C:$C,COLUMN(QL$1)+$E6,1))</f>
        <v/>
      </c>
      <c r="QM6">
        <f>(INDEX('Crude Oil Prices'!$C:$C,COLUMN(QM$1)+$E6,1))</f>
        <v/>
      </c>
      <c r="QN6">
        <f>(INDEX('Crude Oil Prices'!$C:$C,COLUMN(QN$1)+$E6,1))</f>
        <v/>
      </c>
      <c r="QO6">
        <f>(INDEX('Crude Oil Prices'!$C:$C,COLUMN(QO$1)+$E6,1))</f>
        <v/>
      </c>
      <c r="QP6">
        <f>(INDEX('Crude Oil Prices'!$C:$C,COLUMN(QP$1)+$E6,1))</f>
        <v/>
      </c>
      <c r="QQ6">
        <f>(INDEX('Crude Oil Prices'!$C:$C,COLUMN(QQ$1)+$E6,1))</f>
        <v/>
      </c>
      <c r="QR6">
        <f>(INDEX('Crude Oil Prices'!$C:$C,COLUMN(QR$1)+$E6,1))</f>
        <v/>
      </c>
      <c r="QS6">
        <f>(INDEX('Crude Oil Prices'!$C:$C,COLUMN(QS$1)+$E6,1))</f>
        <v/>
      </c>
      <c r="QT6">
        <f>(INDEX('Crude Oil Prices'!$C:$C,COLUMN(QT$1)+$E6,1))</f>
        <v/>
      </c>
      <c r="QU6">
        <f>(INDEX('Crude Oil Prices'!$C:$C,COLUMN(QU$1)+$E6,1))</f>
        <v/>
      </c>
      <c r="QV6">
        <f>(INDEX('Crude Oil Prices'!$C:$C,COLUMN(QV$1)+$E6,1))</f>
        <v/>
      </c>
      <c r="QW6">
        <f>(INDEX('Crude Oil Prices'!$C:$C,COLUMN(QW$1)+$E6,1))</f>
        <v/>
      </c>
      <c r="QX6">
        <f>(INDEX('Crude Oil Prices'!$C:$C,COLUMN(QX$1)+$E6,1))</f>
        <v/>
      </c>
      <c r="QY6">
        <f>(INDEX('Crude Oil Prices'!$C:$C,COLUMN(QY$1)+$E6,1))</f>
        <v/>
      </c>
      <c r="QZ6">
        <f>(INDEX('Crude Oil Prices'!$C:$C,COLUMN(QZ$1)+$E6,1))</f>
        <v/>
      </c>
      <c r="RA6">
        <f>(INDEX('Crude Oil Prices'!$C:$C,COLUMN(RA$1)+$E6,1))</f>
        <v/>
      </c>
      <c r="RB6">
        <f>(INDEX('Crude Oil Prices'!$C:$C,COLUMN(RB$1)+$E6,1))</f>
        <v/>
      </c>
      <c r="RC6">
        <f>(INDEX('Crude Oil Prices'!$C:$C,COLUMN(RC$1)+$E6,1))</f>
        <v/>
      </c>
      <c r="RD6">
        <f>(INDEX('Crude Oil Prices'!$C:$C,COLUMN(RD$1)+$E6,1))</f>
        <v/>
      </c>
      <c r="RE6">
        <f>(INDEX('Crude Oil Prices'!$C:$C,COLUMN(RE$1)+$E6,1))</f>
        <v/>
      </c>
      <c r="RF6">
        <f>(INDEX('Crude Oil Prices'!$C:$C,COLUMN(RF$1)+$E6,1))</f>
        <v/>
      </c>
      <c r="RG6">
        <f>(INDEX('Crude Oil Prices'!$C:$C,COLUMN(RG$1)+$E6,1))</f>
        <v/>
      </c>
      <c r="RH6">
        <f>(INDEX('Crude Oil Prices'!$C:$C,COLUMN(RH$1)+$E6,1))</f>
        <v/>
      </c>
      <c r="RI6">
        <f>(INDEX('Crude Oil Prices'!$C:$C,COLUMN(RI$1)+$E6,1))</f>
        <v/>
      </c>
      <c r="RJ6">
        <f>(INDEX('Crude Oil Prices'!$C:$C,COLUMN(RJ$1)+$E6,1))</f>
        <v/>
      </c>
      <c r="RK6">
        <f>(INDEX('Crude Oil Prices'!$C:$C,COLUMN(RK$1)+$E6,1))</f>
        <v/>
      </c>
      <c r="RL6">
        <f>(INDEX('Crude Oil Prices'!$C:$C,COLUMN(RL$1)+$E6,1))</f>
        <v/>
      </c>
      <c r="RM6">
        <f>(INDEX('Crude Oil Prices'!$C:$C,COLUMN(RM$1)+$E6,1))</f>
        <v/>
      </c>
      <c r="RN6">
        <f>(INDEX('Crude Oil Prices'!$C:$C,COLUMN(RN$1)+$E6,1))</f>
        <v/>
      </c>
      <c r="RO6">
        <f>(INDEX('Crude Oil Prices'!$C:$C,COLUMN(RO$1)+$E6,1))</f>
        <v/>
      </c>
      <c r="RP6">
        <f>(INDEX('Crude Oil Prices'!$C:$C,COLUMN(RP$1)+$E6,1))</f>
        <v/>
      </c>
      <c r="RQ6">
        <f>(INDEX('Crude Oil Prices'!$C:$C,COLUMN(RQ$1)+$E6,1))</f>
        <v/>
      </c>
      <c r="RR6">
        <f>(INDEX('Crude Oil Prices'!$C:$C,COLUMN(RR$1)+$E6,1))</f>
        <v/>
      </c>
      <c r="RS6">
        <f>(INDEX('Crude Oil Prices'!$C:$C,COLUMN(RS$1)+$E6,1))</f>
        <v/>
      </c>
      <c r="RT6">
        <f>(INDEX('Crude Oil Prices'!$C:$C,COLUMN(RT$1)+$E6,1))</f>
        <v/>
      </c>
      <c r="RU6">
        <f>(INDEX('Crude Oil Prices'!$C:$C,COLUMN(RU$1)+$E6,1))</f>
        <v/>
      </c>
      <c r="RV6">
        <f>(INDEX('Crude Oil Prices'!$C:$C,COLUMN(RV$1)+$E6,1))</f>
        <v/>
      </c>
      <c r="RW6">
        <f>(INDEX('Crude Oil Prices'!$C:$C,COLUMN(RW$1)+$E6,1))</f>
        <v/>
      </c>
      <c r="RX6">
        <f>(INDEX('Crude Oil Prices'!$C:$C,COLUMN(RX$1)+$E6,1))</f>
        <v/>
      </c>
      <c r="RY6">
        <f>(INDEX('Crude Oil Prices'!$C:$C,COLUMN(RY$1)+$E6,1))</f>
        <v/>
      </c>
      <c r="RZ6">
        <f>(INDEX('Crude Oil Prices'!$C:$C,COLUMN(RZ$1)+$E6,1))</f>
        <v/>
      </c>
      <c r="SA6">
        <f>(INDEX('Crude Oil Prices'!$C:$C,COLUMN(SA$1)+$E6,1))</f>
        <v/>
      </c>
      <c r="SB6">
        <f>(INDEX('Crude Oil Prices'!$C:$C,COLUMN(SB$1)+$E6,1))</f>
        <v/>
      </c>
      <c r="SC6">
        <f>(INDEX('Crude Oil Prices'!$C:$C,COLUMN(SC$1)+$E6,1))</f>
        <v/>
      </c>
      <c r="SD6">
        <f>(INDEX('Crude Oil Prices'!$C:$C,COLUMN(SD$1)+$E6,1))</f>
        <v/>
      </c>
      <c r="SE6">
        <f>(INDEX('Crude Oil Prices'!$C:$C,COLUMN(SE$1)+$E6,1))</f>
        <v/>
      </c>
      <c r="SF6">
        <f>(INDEX('Crude Oil Prices'!$C:$C,COLUMN(SF$1)+$E6,1))</f>
        <v/>
      </c>
      <c r="SG6">
        <f>(INDEX('Crude Oil Prices'!$C:$C,COLUMN(SG$1)+$E6,1))</f>
        <v/>
      </c>
      <c r="SH6">
        <f>(INDEX('Crude Oil Prices'!$C:$C,COLUMN(SH$1)+$E6,1))</f>
        <v/>
      </c>
      <c r="SI6">
        <f>(INDEX('Crude Oil Prices'!$C:$C,COLUMN(SI$1)+$E6,1))</f>
        <v/>
      </c>
      <c r="SJ6">
        <f>(INDEX('Crude Oil Prices'!$C:$C,COLUMN(SJ$1)+$E6,1))</f>
        <v/>
      </c>
      <c r="SK6">
        <f>(INDEX('Crude Oil Prices'!$C:$C,COLUMN(SK$1)+$E6,1))</f>
        <v/>
      </c>
      <c r="SL6">
        <f>(INDEX('Crude Oil Prices'!$C:$C,COLUMN(SL$1)+$E6,1))</f>
        <v/>
      </c>
      <c r="SM6">
        <f>(INDEX('Crude Oil Prices'!$C:$C,COLUMN(SM$1)+$E6,1))</f>
        <v/>
      </c>
      <c r="SN6">
        <f>(INDEX('Crude Oil Prices'!$C:$C,COLUMN(SN$1)+$E6,1))</f>
        <v/>
      </c>
      <c r="SO6">
        <f>(INDEX('Crude Oil Prices'!$C:$C,COLUMN(SO$1)+$E6,1))</f>
        <v/>
      </c>
      <c r="SP6">
        <f>(INDEX('Crude Oil Prices'!$C:$C,COLUMN(SP$1)+$E6,1))</f>
        <v/>
      </c>
      <c r="SQ6">
        <f>(INDEX('Crude Oil Prices'!$C:$C,COLUMN(SQ$1)+$E6,1))</f>
        <v/>
      </c>
      <c r="SR6">
        <f>(INDEX('Crude Oil Prices'!$C:$C,COLUMN(SR$1)+$E6,1))</f>
        <v/>
      </c>
      <c r="SS6">
        <f>(INDEX('Crude Oil Prices'!$C:$C,COLUMN(SS$1)+$E6,1))</f>
        <v/>
      </c>
      <c r="ST6">
        <f>(INDEX('Crude Oil Prices'!$C:$C,COLUMN(ST$1)+$E6,1))</f>
        <v/>
      </c>
      <c r="SU6">
        <f>(INDEX('Crude Oil Prices'!$C:$C,COLUMN(SU$1)+$E6,1))</f>
        <v/>
      </c>
      <c r="SV6">
        <f>(INDEX('Crude Oil Prices'!$C:$C,COLUMN(SV$1)+$E6,1))</f>
        <v/>
      </c>
      <c r="SW6">
        <f>(INDEX('Crude Oil Prices'!$C:$C,COLUMN(SW$1)+$E6,1))</f>
        <v/>
      </c>
      <c r="SX6">
        <f>(INDEX('Crude Oil Prices'!$C:$C,COLUMN(SX$1)+$E6,1))</f>
        <v/>
      </c>
      <c r="SY6">
        <f>(INDEX('Crude Oil Prices'!$C:$C,COLUMN(SY$1)+$E6,1))</f>
        <v/>
      </c>
      <c r="SZ6">
        <f>(INDEX('Crude Oil Prices'!$C:$C,COLUMN(SZ$1)+$E6,1))</f>
        <v/>
      </c>
      <c r="TA6">
        <f>(INDEX('Crude Oil Prices'!$C:$C,COLUMN(TA$1)+$E6,1))</f>
        <v/>
      </c>
      <c r="TB6">
        <f>(INDEX('Crude Oil Prices'!$C:$C,COLUMN(TB$1)+$E6,1))</f>
        <v/>
      </c>
      <c r="TC6">
        <f>(INDEX('Crude Oil Prices'!$C:$C,COLUMN(TC$1)+$E6,1))</f>
        <v/>
      </c>
      <c r="TD6">
        <f>(INDEX('Crude Oil Prices'!$C:$C,COLUMN(TD$1)+$E6,1))</f>
        <v/>
      </c>
      <c r="TE6">
        <f>(INDEX('Crude Oil Prices'!$C:$C,COLUMN(TE$1)+$E6,1))</f>
        <v/>
      </c>
      <c r="TF6">
        <f>(INDEX('Crude Oil Prices'!$C:$C,COLUMN(TF$1)+$E6,1))</f>
        <v/>
      </c>
      <c r="TG6">
        <f>(INDEX('Crude Oil Prices'!$C:$C,COLUMN(TG$1)+$E6,1))</f>
        <v/>
      </c>
      <c r="TH6">
        <f>(INDEX('Crude Oil Prices'!$C:$C,COLUMN(TH$1)+$E6,1))</f>
        <v/>
      </c>
      <c r="TI6">
        <f>(INDEX('Crude Oil Prices'!$C:$C,COLUMN(TI$1)+$E6,1))</f>
        <v/>
      </c>
      <c r="TJ6">
        <f>(INDEX('Crude Oil Prices'!$C:$C,COLUMN(TJ$1)+$E6,1))</f>
        <v/>
      </c>
      <c r="TK6">
        <f>(INDEX('Crude Oil Prices'!$C:$C,COLUMN(TK$1)+$E6,1))</f>
        <v/>
      </c>
      <c r="TL6">
        <f>(INDEX('Crude Oil Prices'!$C:$C,COLUMN(TL$1)+$E6,1))</f>
        <v/>
      </c>
      <c r="TM6">
        <f>(INDEX('Crude Oil Prices'!$C:$C,COLUMN(TM$1)+$E6,1))</f>
        <v/>
      </c>
      <c r="TN6">
        <f>(INDEX('Crude Oil Prices'!$C:$C,COLUMN(TN$1)+$E6,1))</f>
        <v/>
      </c>
      <c r="TO6">
        <f>(INDEX('Crude Oil Prices'!$C:$C,COLUMN(TO$1)+$E6,1))</f>
        <v/>
      </c>
      <c r="TP6">
        <f>(INDEX('Crude Oil Prices'!$C:$C,COLUMN(TP$1)+$E6,1))</f>
        <v/>
      </c>
      <c r="TQ6">
        <f>(INDEX('Crude Oil Prices'!$C:$C,COLUMN(TQ$1)+$E6,1))</f>
        <v/>
      </c>
      <c r="TR6">
        <f>(INDEX('Crude Oil Prices'!$C:$C,COLUMN(TR$1)+$E6,1))</f>
        <v/>
      </c>
      <c r="TS6">
        <f>(INDEX('Crude Oil Prices'!$C:$C,COLUMN(TS$1)+$E6,1))</f>
        <v/>
      </c>
      <c r="TT6">
        <f>(INDEX('Crude Oil Prices'!$C:$C,COLUMN(TT$1)+$E6,1))</f>
        <v/>
      </c>
      <c r="TU6">
        <f>(INDEX('Crude Oil Prices'!$C:$C,COLUMN(TU$1)+$E6,1))</f>
        <v/>
      </c>
      <c r="TV6">
        <f>(INDEX('Crude Oil Prices'!$C:$C,COLUMN(TV$1)+$E6,1))</f>
        <v/>
      </c>
      <c r="TW6">
        <f>(INDEX('Crude Oil Prices'!$C:$C,COLUMN(TW$1)+$E6,1))</f>
        <v/>
      </c>
      <c r="TX6">
        <f>(INDEX('Crude Oil Prices'!$C:$C,COLUMN(TX$1)+$E6,1))</f>
        <v/>
      </c>
      <c r="TY6">
        <f>(INDEX('Crude Oil Prices'!$C:$C,COLUMN(TY$1)+$E6,1))</f>
        <v/>
      </c>
      <c r="TZ6">
        <f>(INDEX('Crude Oil Prices'!$C:$C,COLUMN(TZ$1)+$E6,1))</f>
        <v/>
      </c>
    </row>
    <row r="7" spans="1:546">
      <c r="A7" t="s">
        <v>12</v>
      </c>
      <c r="B7" t="s">
        <v>9</v>
      </c>
      <c r="C7" t="s">
        <v>13</v>
      </c>
      <c r="D7" t="s">
        <v>14</v>
      </c>
      <c r="E7">
        <f>MATCH(G$2-14,'Hawaii Jet Fuel Price'!$A:$A,0)-COLUMN(G$1)</f>
        <v/>
      </c>
      <c r="G7">
        <f>(INDEX('Hawaii Jet Fuel Price'!$B:$B,COLUMN(G$1)+$E7,1))*42</f>
        <v/>
      </c>
      <c r="H7">
        <f>(INDEX('Hawaii Jet Fuel Price'!$B:$B,COLUMN(H$1)+$E7,1))*42</f>
        <v/>
      </c>
      <c r="I7">
        <f>(INDEX('Hawaii Jet Fuel Price'!$B:$B,COLUMN(I$1)+$E7,1))*42</f>
        <v/>
      </c>
      <c r="J7">
        <f>(INDEX('Hawaii Jet Fuel Price'!$B:$B,COLUMN(J$1)+$E7,1))*42</f>
        <v/>
      </c>
      <c r="K7">
        <f>(INDEX('Hawaii Jet Fuel Price'!$B:$B,COLUMN(K$1)+$E7,1))*42</f>
        <v/>
      </c>
      <c r="L7">
        <f>(INDEX('Hawaii Jet Fuel Price'!$B:$B,COLUMN(L$1)+$E7,1))*42</f>
        <v/>
      </c>
      <c r="M7">
        <f>(INDEX('Hawaii Jet Fuel Price'!$B:$B,COLUMN(M$1)+$E7,1))*42</f>
        <v/>
      </c>
      <c r="N7">
        <f>(INDEX('Hawaii Jet Fuel Price'!$B:$B,COLUMN(N$1)+$E7,1))*42</f>
        <v/>
      </c>
      <c r="O7">
        <f>(INDEX('Hawaii Jet Fuel Price'!$B:$B,COLUMN(O$1)+$E7,1))*42</f>
        <v/>
      </c>
      <c r="P7">
        <f>(INDEX('Hawaii Jet Fuel Price'!$B:$B,COLUMN(P$1)+$E7,1))*42</f>
        <v/>
      </c>
      <c r="Q7">
        <f>(INDEX('Hawaii Jet Fuel Price'!$B:$B,COLUMN(Q$1)+$E7,1))*42</f>
        <v/>
      </c>
      <c r="R7">
        <f>(INDEX('Hawaii Jet Fuel Price'!$B:$B,COLUMN(R$1)+$E7,1))*42</f>
        <v/>
      </c>
      <c r="S7">
        <f>(INDEX('Hawaii Jet Fuel Price'!$B:$B,COLUMN(S$1)+$E7,1))*42</f>
        <v/>
      </c>
      <c r="T7">
        <f>(INDEX('Hawaii Jet Fuel Price'!$B:$B,COLUMN(T$1)+$E7,1))*42</f>
        <v/>
      </c>
      <c r="U7">
        <f>(INDEX('Hawaii Jet Fuel Price'!$B:$B,COLUMN(U$1)+$E7,1))*42</f>
        <v/>
      </c>
      <c r="V7">
        <f>(INDEX('Hawaii Jet Fuel Price'!$B:$B,COLUMN(V$1)+$E7,1))*42</f>
        <v/>
      </c>
      <c r="W7">
        <f>(INDEX('Hawaii Jet Fuel Price'!$B:$B,COLUMN(W$1)+$E7,1))*42</f>
        <v/>
      </c>
      <c r="X7">
        <f>(INDEX('Hawaii Jet Fuel Price'!$B:$B,COLUMN(X$1)+$E7,1))*42</f>
        <v/>
      </c>
      <c r="Y7">
        <f>(INDEX('Hawaii Jet Fuel Price'!$B:$B,COLUMN(Y$1)+$E7,1))*42</f>
        <v/>
      </c>
      <c r="Z7">
        <f>(INDEX('Hawaii Jet Fuel Price'!$B:$B,COLUMN(Z$1)+$E7,1))*42</f>
        <v/>
      </c>
      <c r="AA7">
        <f>(INDEX('Hawaii Jet Fuel Price'!$B:$B,COLUMN(AA$1)+$E7,1))*42</f>
        <v/>
      </c>
      <c r="AB7">
        <f>(INDEX('Hawaii Jet Fuel Price'!$B:$B,COLUMN(AB$1)+$E7,1))*42</f>
        <v/>
      </c>
      <c r="AC7">
        <f>(INDEX('Hawaii Jet Fuel Price'!$B:$B,COLUMN(AC$1)+$E7,1))*42</f>
        <v/>
      </c>
      <c r="AD7">
        <f>(INDEX('Hawaii Jet Fuel Price'!$B:$B,COLUMN(AD$1)+$E7,1))*42</f>
        <v/>
      </c>
      <c r="AE7">
        <f>(INDEX('Hawaii Jet Fuel Price'!$B:$B,COLUMN(AE$1)+$E7,1))*42</f>
        <v/>
      </c>
      <c r="AF7">
        <f>(INDEX('Hawaii Jet Fuel Price'!$B:$B,COLUMN(AF$1)+$E7,1))*42</f>
        <v/>
      </c>
      <c r="AG7">
        <f>(INDEX('Hawaii Jet Fuel Price'!$B:$B,COLUMN(AG$1)+$E7,1))*42</f>
        <v/>
      </c>
      <c r="AH7">
        <f>(INDEX('Hawaii Jet Fuel Price'!$B:$B,COLUMN(AH$1)+$E7,1))*42</f>
        <v/>
      </c>
      <c r="AI7">
        <f>(INDEX('Hawaii Jet Fuel Price'!$B:$B,COLUMN(AI$1)+$E7,1))*42</f>
        <v/>
      </c>
      <c r="AJ7">
        <f>(INDEX('Hawaii Jet Fuel Price'!$B:$B,COLUMN(AJ$1)+$E7,1))*42</f>
        <v/>
      </c>
      <c r="AK7">
        <f>(INDEX('Hawaii Jet Fuel Price'!$B:$B,COLUMN(AK$1)+$E7,1))*42</f>
        <v/>
      </c>
      <c r="AL7">
        <f>(INDEX('Hawaii Jet Fuel Price'!$B:$B,COLUMN(AL$1)+$E7,1))*42</f>
        <v/>
      </c>
      <c r="AM7">
        <f>(INDEX('Hawaii Jet Fuel Price'!$B:$B,COLUMN(AM$1)+$E7,1))*42</f>
        <v/>
      </c>
      <c r="AN7">
        <f>(INDEX('Hawaii Jet Fuel Price'!$B:$B,COLUMN(AN$1)+$E7,1))*42</f>
        <v/>
      </c>
      <c r="AO7">
        <f>(INDEX('Hawaii Jet Fuel Price'!$B:$B,COLUMN(AO$1)+$E7,1))*42</f>
        <v/>
      </c>
      <c r="AP7">
        <f>(INDEX('Hawaii Jet Fuel Price'!$B:$B,COLUMN(AP$1)+$E7,1))*42</f>
        <v/>
      </c>
      <c r="AQ7">
        <f>(INDEX('Hawaii Jet Fuel Price'!$B:$B,COLUMN(AQ$1)+$E7,1))*42</f>
        <v/>
      </c>
      <c r="AR7">
        <f>(INDEX('Hawaii Jet Fuel Price'!$B:$B,COLUMN(AR$1)+$E7,1))*42</f>
        <v/>
      </c>
      <c r="AS7">
        <f>(INDEX('Hawaii Jet Fuel Price'!$B:$B,COLUMN(AS$1)+$E7,1))*42</f>
        <v/>
      </c>
      <c r="AT7">
        <f>(INDEX('Hawaii Jet Fuel Price'!$B:$B,COLUMN(AT$1)+$E7,1))*42</f>
        <v/>
      </c>
      <c r="AU7">
        <f>(INDEX('Hawaii Jet Fuel Price'!$B:$B,COLUMN(AU$1)+$E7,1))*42</f>
        <v/>
      </c>
      <c r="AV7">
        <f>(INDEX('Hawaii Jet Fuel Price'!$B:$B,COLUMN(AV$1)+$E7,1))*42</f>
        <v/>
      </c>
      <c r="AW7">
        <f>(INDEX('Hawaii Jet Fuel Price'!$B:$B,COLUMN(AW$1)+$E7,1))*42</f>
        <v/>
      </c>
      <c r="AX7">
        <f>(INDEX('Hawaii Jet Fuel Price'!$B:$B,COLUMN(AX$1)+$E7,1))*42</f>
        <v/>
      </c>
      <c r="AY7">
        <f>(INDEX('Hawaii Jet Fuel Price'!$B:$B,COLUMN(AY$1)+$E7,1))*42</f>
        <v/>
      </c>
      <c r="AZ7">
        <f>(INDEX('Hawaii Jet Fuel Price'!$B:$B,COLUMN(AZ$1)+$E7,1))*42</f>
        <v/>
      </c>
      <c r="BA7">
        <f>(INDEX('Hawaii Jet Fuel Price'!$B:$B,COLUMN(BA$1)+$E7,1))*42</f>
        <v/>
      </c>
      <c r="BB7">
        <f>(INDEX('Hawaii Jet Fuel Price'!$B:$B,COLUMN(BB$1)+$E7,1))*42</f>
        <v/>
      </c>
      <c r="BC7">
        <f>(INDEX('Hawaii Jet Fuel Price'!$B:$B,COLUMN(BC$1)+$E7,1))*42</f>
        <v/>
      </c>
      <c r="BD7">
        <f>(INDEX('Hawaii Jet Fuel Price'!$B:$B,COLUMN(BD$1)+$E7,1))*42</f>
        <v/>
      </c>
      <c r="BE7">
        <f>(INDEX('Hawaii Jet Fuel Price'!$B:$B,COLUMN(BE$1)+$E7,1))*42</f>
        <v/>
      </c>
      <c r="BF7">
        <f>(INDEX('Hawaii Jet Fuel Price'!$B:$B,COLUMN(BF$1)+$E7,1))*42</f>
        <v/>
      </c>
      <c r="BG7">
        <f>(INDEX('Hawaii Jet Fuel Price'!$B:$B,COLUMN(BG$1)+$E7,1))*42</f>
        <v/>
      </c>
      <c r="BH7">
        <f>(INDEX('Hawaii Jet Fuel Price'!$B:$B,COLUMN(BH$1)+$E7,1))*42</f>
        <v/>
      </c>
      <c r="BI7">
        <f>(INDEX('Hawaii Jet Fuel Price'!$B:$B,COLUMN(BI$1)+$E7,1))*42</f>
        <v/>
      </c>
      <c r="BJ7">
        <f>(INDEX('Hawaii Jet Fuel Price'!$B:$B,COLUMN(BJ$1)+$E7,1))*42</f>
        <v/>
      </c>
      <c r="BK7">
        <f>(INDEX('Hawaii Jet Fuel Price'!$B:$B,COLUMN(BK$1)+$E7,1))*42</f>
        <v/>
      </c>
      <c r="BL7">
        <f>(INDEX('Hawaii Jet Fuel Price'!$B:$B,COLUMN(BL$1)+$E7,1))*42</f>
        <v/>
      </c>
      <c r="BM7">
        <f>(INDEX('Hawaii Jet Fuel Price'!$B:$B,COLUMN(BM$1)+$E7,1))*42</f>
        <v/>
      </c>
      <c r="BN7">
        <f>(INDEX('Hawaii Jet Fuel Price'!$B:$B,COLUMN(BN$1)+$E7,1))*42</f>
        <v/>
      </c>
      <c r="BO7">
        <f>(INDEX('Hawaii Jet Fuel Price'!$B:$B,COLUMN(BO$1)+$E7,1))*42</f>
        <v/>
      </c>
      <c r="BP7">
        <f>(INDEX('Hawaii Jet Fuel Price'!$B:$B,COLUMN(BP$1)+$E7,1))*42</f>
        <v/>
      </c>
      <c r="BQ7">
        <f>(INDEX('Hawaii Jet Fuel Price'!$B:$B,COLUMN(BQ$1)+$E7,1))*42</f>
        <v/>
      </c>
      <c r="BR7">
        <f>(INDEX('Hawaii Jet Fuel Price'!$B:$B,COLUMN(BR$1)+$E7,1))*42</f>
        <v/>
      </c>
      <c r="BS7">
        <f>(INDEX('Hawaii Jet Fuel Price'!$B:$B,COLUMN(BS$1)+$E7,1))*42</f>
        <v/>
      </c>
      <c r="BT7">
        <f>(INDEX('Hawaii Jet Fuel Price'!$B:$B,COLUMN(BT$1)+$E7,1))*42</f>
        <v/>
      </c>
      <c r="BU7">
        <f>(INDEX('Hawaii Jet Fuel Price'!$B:$B,COLUMN(BU$1)+$E7,1))*42</f>
        <v/>
      </c>
      <c r="BV7">
        <f>(INDEX('Hawaii Jet Fuel Price'!$B:$B,COLUMN(BV$1)+$E7,1))*42</f>
        <v/>
      </c>
      <c r="BW7">
        <f>(INDEX('Hawaii Jet Fuel Price'!$B:$B,COLUMN(BW$1)+$E7,1))*42</f>
        <v/>
      </c>
      <c r="BX7">
        <f>(INDEX('Hawaii Jet Fuel Price'!$B:$B,COLUMN(BX$1)+$E7,1))*42</f>
        <v/>
      </c>
      <c r="BY7">
        <f>(INDEX('Hawaii Jet Fuel Price'!$B:$B,COLUMN(BY$1)+$E7,1))*42</f>
        <v/>
      </c>
      <c r="BZ7">
        <f>(INDEX('Hawaii Jet Fuel Price'!$B:$B,COLUMN(BZ$1)+$E7,1))*42</f>
        <v/>
      </c>
      <c r="CA7">
        <f>(INDEX('Hawaii Jet Fuel Price'!$B:$B,COLUMN(CA$1)+$E7,1))*42</f>
        <v/>
      </c>
      <c r="CB7">
        <f>(INDEX('Hawaii Jet Fuel Price'!$B:$B,COLUMN(CB$1)+$E7,1))*42</f>
        <v/>
      </c>
      <c r="CC7">
        <f>(INDEX('Hawaii Jet Fuel Price'!$B:$B,COLUMN(CC$1)+$E7,1))*42</f>
        <v/>
      </c>
      <c r="CD7">
        <f>(INDEX('Hawaii Jet Fuel Price'!$B:$B,COLUMN(CD$1)+$E7,1))*42</f>
        <v/>
      </c>
      <c r="CE7">
        <f>(INDEX('Hawaii Jet Fuel Price'!$B:$B,COLUMN(CE$1)+$E7,1))*42</f>
        <v/>
      </c>
      <c r="CF7">
        <f>(INDEX('Hawaii Jet Fuel Price'!$B:$B,COLUMN(CF$1)+$E7,1))*42</f>
        <v/>
      </c>
      <c r="CG7">
        <f>(INDEX('Hawaii Jet Fuel Price'!$B:$B,COLUMN(CG$1)+$E7,1))*42</f>
        <v/>
      </c>
      <c r="CH7">
        <f>(INDEX('Hawaii Jet Fuel Price'!$B:$B,COLUMN(CH$1)+$E7,1))*42</f>
        <v/>
      </c>
      <c r="CI7">
        <f>(INDEX('Hawaii Jet Fuel Price'!$B:$B,COLUMN(CI$1)+$E7,1))*42</f>
        <v/>
      </c>
      <c r="CJ7">
        <f>(INDEX('Hawaii Jet Fuel Price'!$B:$B,COLUMN(CJ$1)+$E7,1))*42</f>
        <v/>
      </c>
      <c r="CK7">
        <f>(INDEX('Hawaii Jet Fuel Price'!$B:$B,COLUMN(CK$1)+$E7,1))*42</f>
        <v/>
      </c>
      <c r="CL7">
        <f>(INDEX('Hawaii Jet Fuel Price'!$B:$B,COLUMN(CL$1)+$E7,1))*42</f>
        <v/>
      </c>
      <c r="CM7">
        <f>(INDEX('Hawaii Jet Fuel Price'!$B:$B,COLUMN(CM$1)+$E7,1))*42</f>
        <v/>
      </c>
      <c r="CN7">
        <f>(INDEX('Hawaii Jet Fuel Price'!$B:$B,COLUMN(CN$1)+$E7,1))*42</f>
        <v/>
      </c>
      <c r="CO7">
        <f>(INDEX('Hawaii Jet Fuel Price'!$B:$B,COLUMN(CO$1)+$E7,1))*42</f>
        <v/>
      </c>
      <c r="CP7">
        <f>(INDEX('Hawaii Jet Fuel Price'!$B:$B,COLUMN(CP$1)+$E7,1))*42</f>
        <v/>
      </c>
      <c r="CQ7">
        <f>(INDEX('Hawaii Jet Fuel Price'!$B:$B,COLUMN(CQ$1)+$E7,1))*42</f>
        <v/>
      </c>
      <c r="CR7">
        <f>(INDEX('Hawaii Jet Fuel Price'!$B:$B,COLUMN(CR$1)+$E7,1))*42</f>
        <v/>
      </c>
      <c r="CS7">
        <f>(INDEX('Hawaii Jet Fuel Price'!$B:$B,COLUMN(CS$1)+$E7,1))*42</f>
        <v/>
      </c>
      <c r="CT7">
        <f>(INDEX('Hawaii Jet Fuel Price'!$B:$B,COLUMN(CT$1)+$E7,1))*42</f>
        <v/>
      </c>
      <c r="CU7">
        <f>(INDEX('Hawaii Jet Fuel Price'!$B:$B,COLUMN(CU$1)+$E7,1))*42</f>
        <v/>
      </c>
      <c r="CV7">
        <f>(INDEX('Hawaii Jet Fuel Price'!$B:$B,COLUMN(CV$1)+$E7,1))*42</f>
        <v/>
      </c>
      <c r="CW7">
        <f>(INDEX('Hawaii Jet Fuel Price'!$B:$B,COLUMN(CW$1)+$E7,1))*42</f>
        <v/>
      </c>
      <c r="CX7">
        <f>(INDEX('Hawaii Jet Fuel Price'!$B:$B,COLUMN(CX$1)+$E7,1))*42</f>
        <v/>
      </c>
      <c r="CY7">
        <f>(INDEX('Hawaii Jet Fuel Price'!$B:$B,COLUMN(CY$1)+$E7,1))*42</f>
        <v/>
      </c>
      <c r="CZ7">
        <f>(INDEX('Hawaii Jet Fuel Price'!$B:$B,COLUMN(CZ$1)+$E7,1))*42</f>
        <v/>
      </c>
      <c r="DA7">
        <f>(INDEX('Hawaii Jet Fuel Price'!$B:$B,COLUMN(DA$1)+$E7,1))*42</f>
        <v/>
      </c>
      <c r="DB7">
        <f>(INDEX('Hawaii Jet Fuel Price'!$B:$B,COLUMN(DB$1)+$E7,1))*42</f>
        <v/>
      </c>
      <c r="DC7">
        <f>(INDEX('Hawaii Jet Fuel Price'!$B:$B,COLUMN(DC$1)+$E7,1))*42</f>
        <v/>
      </c>
      <c r="DD7">
        <f>(INDEX('Hawaii Jet Fuel Price'!$B:$B,COLUMN(DD$1)+$E7,1))*42</f>
        <v/>
      </c>
      <c r="DE7">
        <f>(INDEX('Hawaii Jet Fuel Price'!$B:$B,COLUMN(DE$1)+$E7,1))*42</f>
        <v/>
      </c>
      <c r="DF7">
        <f>(INDEX('Hawaii Jet Fuel Price'!$B:$B,COLUMN(DF$1)+$E7,1))*42</f>
        <v/>
      </c>
      <c r="DG7">
        <f>(INDEX('Hawaii Jet Fuel Price'!$B:$B,COLUMN(DG$1)+$E7,1))*42</f>
        <v/>
      </c>
      <c r="DH7">
        <f>(INDEX('Hawaii Jet Fuel Price'!$B:$B,COLUMN(DH$1)+$E7,1))*42</f>
        <v/>
      </c>
      <c r="DI7">
        <f>(INDEX('Hawaii Jet Fuel Price'!$B:$B,COLUMN(DI$1)+$E7,1))*42</f>
        <v/>
      </c>
      <c r="DJ7">
        <f>(INDEX('Hawaii Jet Fuel Price'!$B:$B,COLUMN(DJ$1)+$E7,1))*42</f>
        <v/>
      </c>
      <c r="DK7">
        <f>(INDEX('Hawaii Jet Fuel Price'!$B:$B,COLUMN(DK$1)+$E7,1))*42</f>
        <v/>
      </c>
      <c r="DL7">
        <f>(INDEX('Hawaii Jet Fuel Price'!$B:$B,COLUMN(DL$1)+$E7,1))*42</f>
        <v/>
      </c>
      <c r="DM7">
        <f>(INDEX('Hawaii Jet Fuel Price'!$B:$B,COLUMN(DM$1)+$E7,1))*42</f>
        <v/>
      </c>
      <c r="DN7">
        <f>(INDEX('Hawaii Jet Fuel Price'!$B:$B,COLUMN(DN$1)+$E7,1))*42</f>
        <v/>
      </c>
      <c r="DO7">
        <f>(INDEX('Hawaii Jet Fuel Price'!$B:$B,COLUMN(DO$1)+$E7,1))*42</f>
        <v/>
      </c>
      <c r="DP7">
        <f>(INDEX('Hawaii Jet Fuel Price'!$B:$B,COLUMN(DP$1)+$E7,1))*42</f>
        <v/>
      </c>
      <c r="DQ7">
        <f>(INDEX('Hawaii Jet Fuel Price'!$B:$B,COLUMN(DQ$1)+$E7,1))*42</f>
        <v/>
      </c>
      <c r="DR7">
        <f>(INDEX('Hawaii Jet Fuel Price'!$B:$B,COLUMN(DR$1)+$E7,1))*42</f>
        <v/>
      </c>
      <c r="DS7">
        <f>(INDEX('Hawaii Jet Fuel Price'!$B:$B,COLUMN(DS$1)+$E7,1))*42</f>
        <v/>
      </c>
      <c r="DT7">
        <f>(INDEX('Hawaii Jet Fuel Price'!$B:$B,COLUMN(DT$1)+$E7,1))*42</f>
        <v/>
      </c>
      <c r="DU7">
        <f>(INDEX('Hawaii Jet Fuel Price'!$B:$B,COLUMN(DU$1)+$E7,1))*42</f>
        <v/>
      </c>
      <c r="DV7">
        <f>(INDEX('Hawaii Jet Fuel Price'!$B:$B,COLUMN(DV$1)+$E7,1))*42</f>
        <v/>
      </c>
      <c r="DW7">
        <f>(INDEX('Hawaii Jet Fuel Price'!$B:$B,COLUMN(DW$1)+$E7,1))*42</f>
        <v/>
      </c>
      <c r="DX7">
        <f>(INDEX('Hawaii Jet Fuel Price'!$B:$B,COLUMN(DX$1)+$E7,1))*42</f>
        <v/>
      </c>
      <c r="DY7">
        <f>(INDEX('Hawaii Jet Fuel Price'!$B:$B,COLUMN(DY$1)+$E7,1))*42</f>
        <v/>
      </c>
      <c r="DZ7">
        <f>(INDEX('Hawaii Jet Fuel Price'!$B:$B,COLUMN(DZ$1)+$E7,1))*42</f>
        <v/>
      </c>
      <c r="EA7">
        <f>(INDEX('Hawaii Jet Fuel Price'!$B:$B,COLUMN(EA$1)+$E7,1))*42</f>
        <v/>
      </c>
      <c r="EB7">
        <f>(INDEX('Hawaii Jet Fuel Price'!$B:$B,COLUMN(EB$1)+$E7,1))*42</f>
        <v/>
      </c>
      <c r="EC7">
        <f>(INDEX('Hawaii Jet Fuel Price'!$B:$B,COLUMN(EC$1)+$E7,1))*42</f>
        <v/>
      </c>
      <c r="ED7">
        <f>(INDEX('Hawaii Jet Fuel Price'!$B:$B,COLUMN(ED$1)+$E7,1))*42</f>
        <v/>
      </c>
      <c r="EE7">
        <f>(INDEX('Hawaii Jet Fuel Price'!$B:$B,COLUMN(EE$1)+$E7,1))*42</f>
        <v/>
      </c>
      <c r="EF7">
        <f>(INDEX('Hawaii Jet Fuel Price'!$B:$B,COLUMN(EF$1)+$E7,1))*42</f>
        <v/>
      </c>
      <c r="EG7">
        <f>(INDEX('Hawaii Jet Fuel Price'!$B:$B,COLUMN(EG$1)+$E7,1))*42</f>
        <v/>
      </c>
      <c r="EH7">
        <f>(INDEX('Hawaii Jet Fuel Price'!$B:$B,COLUMN(EH$1)+$E7,1))*42</f>
        <v/>
      </c>
      <c r="EI7">
        <f>(INDEX('Hawaii Jet Fuel Price'!$B:$B,COLUMN(EI$1)+$E7,1))*42</f>
        <v/>
      </c>
      <c r="EJ7">
        <f>(INDEX('Hawaii Jet Fuel Price'!$B:$B,COLUMN(EJ$1)+$E7,1))*42</f>
        <v/>
      </c>
      <c r="EK7">
        <f>(INDEX('Hawaii Jet Fuel Price'!$B:$B,COLUMN(EK$1)+$E7,1))*42</f>
        <v/>
      </c>
      <c r="EL7">
        <f>(INDEX('Hawaii Jet Fuel Price'!$B:$B,COLUMN(EL$1)+$E7,1))*42</f>
        <v/>
      </c>
      <c r="EM7">
        <f>(INDEX('Hawaii Jet Fuel Price'!$B:$B,COLUMN(EM$1)+$E7,1))*42</f>
        <v/>
      </c>
      <c r="EN7">
        <f>(INDEX('Hawaii Jet Fuel Price'!$B:$B,COLUMN(EN$1)+$E7,1))*42</f>
        <v/>
      </c>
      <c r="EO7">
        <f>(INDEX('Hawaii Jet Fuel Price'!$B:$B,COLUMN(EO$1)+$E7,1))*42</f>
        <v/>
      </c>
      <c r="EP7">
        <f>(INDEX('Hawaii Jet Fuel Price'!$B:$B,COLUMN(EP$1)+$E7,1))*42</f>
        <v/>
      </c>
      <c r="EQ7">
        <f>(INDEX('Hawaii Jet Fuel Price'!$B:$B,COLUMN(EQ$1)+$E7,1))*42</f>
        <v/>
      </c>
      <c r="ER7">
        <f>(INDEX('Hawaii Jet Fuel Price'!$B:$B,COLUMN(ER$1)+$E7,1))*42</f>
        <v/>
      </c>
      <c r="ES7">
        <f>(INDEX('Hawaii Jet Fuel Price'!$B:$B,COLUMN(ES$1)+$E7,1))*42</f>
        <v/>
      </c>
      <c r="ET7">
        <f>(INDEX('Hawaii Jet Fuel Price'!$B:$B,COLUMN(ET$1)+$E7,1))*42</f>
        <v/>
      </c>
      <c r="EU7">
        <f>(INDEX('Hawaii Jet Fuel Price'!$B:$B,COLUMN(EU$1)+$E7,1))*42</f>
        <v/>
      </c>
      <c r="EV7">
        <f>(INDEX('Hawaii Jet Fuel Price'!$B:$B,COLUMN(EV$1)+$E7,1))*42</f>
        <v/>
      </c>
      <c r="EW7">
        <f>(INDEX('Hawaii Jet Fuel Price'!$B:$B,COLUMN(EW$1)+$E7,1))*42</f>
        <v/>
      </c>
      <c r="EX7">
        <f>(INDEX('Hawaii Jet Fuel Price'!$B:$B,COLUMN(EX$1)+$E7,1))*42</f>
        <v/>
      </c>
      <c r="EY7">
        <f>(INDEX('Hawaii Jet Fuel Price'!$B:$B,COLUMN(EY$1)+$E7,1))*42</f>
        <v/>
      </c>
      <c r="EZ7">
        <f>(INDEX('Hawaii Jet Fuel Price'!$B:$B,COLUMN(EZ$1)+$E7,1))*42</f>
        <v/>
      </c>
      <c r="FA7">
        <f>(INDEX('Hawaii Jet Fuel Price'!$B:$B,COLUMN(FA$1)+$E7,1))*42</f>
        <v/>
      </c>
      <c r="FB7">
        <f>(INDEX('Hawaii Jet Fuel Price'!$B:$B,COLUMN(FB$1)+$E7,1))*42</f>
        <v/>
      </c>
      <c r="FC7">
        <f>(INDEX('Hawaii Jet Fuel Price'!$B:$B,COLUMN(FC$1)+$E7,1))*42</f>
        <v/>
      </c>
      <c r="FD7">
        <f>(INDEX('Hawaii Jet Fuel Price'!$B:$B,COLUMN(FD$1)+$E7,1))*42</f>
        <v/>
      </c>
      <c r="FE7">
        <f>(INDEX('Hawaii Jet Fuel Price'!$B:$B,COLUMN(FE$1)+$E7,1))*42</f>
        <v/>
      </c>
      <c r="FF7">
        <f>(INDEX('Hawaii Jet Fuel Price'!$B:$B,COLUMN(FF$1)+$E7,1))*42</f>
        <v/>
      </c>
      <c r="FG7">
        <f>(INDEX('Hawaii Jet Fuel Price'!$B:$B,COLUMN(FG$1)+$E7,1))*42</f>
        <v/>
      </c>
      <c r="FH7">
        <f>(INDEX('Hawaii Jet Fuel Price'!$B:$B,COLUMN(FH$1)+$E7,1))*42</f>
        <v/>
      </c>
      <c r="FI7">
        <f>(INDEX('Hawaii Jet Fuel Price'!$B:$B,COLUMN(FI$1)+$E7,1))*42</f>
        <v/>
      </c>
      <c r="FJ7">
        <f>(INDEX('Hawaii Jet Fuel Price'!$B:$B,COLUMN(FJ$1)+$E7,1))*42</f>
        <v/>
      </c>
      <c r="FK7">
        <f>(INDEX('Hawaii Jet Fuel Price'!$B:$B,COLUMN(FK$1)+$E7,1))*42</f>
        <v/>
      </c>
      <c r="FL7">
        <f>(INDEX('Hawaii Jet Fuel Price'!$B:$B,COLUMN(FL$1)+$E7,1))*42</f>
        <v/>
      </c>
      <c r="FM7">
        <f>(INDEX('Hawaii Jet Fuel Price'!$B:$B,COLUMN(FM$1)+$E7,1))*42</f>
        <v/>
      </c>
      <c r="FN7">
        <f>(INDEX('Hawaii Jet Fuel Price'!$B:$B,COLUMN(FN$1)+$E7,1))*42</f>
        <v/>
      </c>
      <c r="FO7">
        <f>(INDEX('Hawaii Jet Fuel Price'!$B:$B,COLUMN(FO$1)+$E7,1))*42</f>
        <v/>
      </c>
      <c r="FP7">
        <f>(INDEX('Hawaii Jet Fuel Price'!$B:$B,COLUMN(FP$1)+$E7,1))*42</f>
        <v/>
      </c>
      <c r="FQ7">
        <f>(INDEX('Hawaii Jet Fuel Price'!$B:$B,COLUMN(FQ$1)+$E7,1))*42</f>
        <v/>
      </c>
      <c r="FR7">
        <f>(INDEX('Hawaii Jet Fuel Price'!$B:$B,COLUMN(FR$1)+$E7,1))*42</f>
        <v/>
      </c>
      <c r="FS7">
        <f>(INDEX('Hawaii Jet Fuel Price'!$B:$B,COLUMN(FS$1)+$E7,1))*42</f>
        <v/>
      </c>
      <c r="FT7">
        <f>(INDEX('Hawaii Jet Fuel Price'!$B:$B,COLUMN(FT$1)+$E7,1))*42</f>
        <v/>
      </c>
      <c r="FU7">
        <f>(INDEX('Hawaii Jet Fuel Price'!$B:$B,COLUMN(FU$1)+$E7,1))*42</f>
        <v/>
      </c>
      <c r="FV7">
        <f>(INDEX('Hawaii Jet Fuel Price'!$B:$B,COLUMN(FV$1)+$E7,1))*42</f>
        <v/>
      </c>
      <c r="FW7">
        <f>(INDEX('Hawaii Jet Fuel Price'!$B:$B,COLUMN(FW$1)+$E7,1))*42</f>
        <v/>
      </c>
      <c r="FX7">
        <f>(INDEX('Hawaii Jet Fuel Price'!$B:$B,COLUMN(FX$1)+$E7,1))*42</f>
        <v/>
      </c>
      <c r="FY7">
        <f>(INDEX('Hawaii Jet Fuel Price'!$B:$B,COLUMN(FY$1)+$E7,1))*42</f>
        <v/>
      </c>
      <c r="FZ7">
        <f>(INDEX('Hawaii Jet Fuel Price'!$B:$B,COLUMN(FZ$1)+$E7,1))*42</f>
        <v/>
      </c>
      <c r="GA7">
        <f>(INDEX('Hawaii Jet Fuel Price'!$B:$B,COLUMN(GA$1)+$E7,1))*42</f>
        <v/>
      </c>
      <c r="GB7">
        <f>(INDEX('Hawaii Jet Fuel Price'!$B:$B,COLUMN(GB$1)+$E7,1))*42</f>
        <v/>
      </c>
      <c r="GC7">
        <f>(INDEX('Hawaii Jet Fuel Price'!$B:$B,COLUMN(GC$1)+$E7,1))*42</f>
        <v/>
      </c>
      <c r="GD7">
        <f>(INDEX('Hawaii Jet Fuel Price'!$B:$B,COLUMN(GD$1)+$E7,1))*42</f>
        <v/>
      </c>
      <c r="GE7">
        <f>(INDEX('Hawaii Jet Fuel Price'!$B:$B,COLUMN(GE$1)+$E7,1))*42</f>
        <v/>
      </c>
      <c r="GF7">
        <f>(INDEX('Hawaii Jet Fuel Price'!$B:$B,COLUMN(GF$1)+$E7,1))*42</f>
        <v/>
      </c>
      <c r="GG7">
        <f>(INDEX('Hawaii Jet Fuel Price'!$B:$B,COLUMN(GG$1)+$E7,1))*42</f>
        <v/>
      </c>
      <c r="GH7">
        <f>(INDEX('Hawaii Jet Fuel Price'!$B:$B,COLUMN(GH$1)+$E7,1))*42</f>
        <v/>
      </c>
      <c r="GI7">
        <f>(INDEX('Hawaii Jet Fuel Price'!$B:$B,COLUMN(GI$1)+$E7,1))*42</f>
        <v/>
      </c>
      <c r="GJ7">
        <f>(INDEX('Hawaii Jet Fuel Price'!$B:$B,COLUMN(GJ$1)+$E7,1))*42</f>
        <v/>
      </c>
      <c r="GK7">
        <f>(INDEX('Hawaii Jet Fuel Price'!$B:$B,COLUMN(GK$1)+$E7,1))*42</f>
        <v/>
      </c>
      <c r="GL7">
        <f>(INDEX('Hawaii Jet Fuel Price'!$B:$B,COLUMN(GL$1)+$E7,1))*42</f>
        <v/>
      </c>
      <c r="GM7">
        <f>(INDEX('Hawaii Jet Fuel Price'!$B:$B,COLUMN(GM$1)+$E7,1))*42</f>
        <v/>
      </c>
      <c r="GN7">
        <f>(INDEX('Hawaii Jet Fuel Price'!$B:$B,COLUMN(GN$1)+$E7,1))*42</f>
        <v/>
      </c>
      <c r="GO7">
        <f>(INDEX('Hawaii Jet Fuel Price'!$B:$B,COLUMN(GO$1)+$E7,1))*42</f>
        <v/>
      </c>
      <c r="GP7">
        <f>(INDEX('Hawaii Jet Fuel Price'!$B:$B,COLUMN(GP$1)+$E7,1))*42</f>
        <v/>
      </c>
      <c r="GQ7">
        <f>(INDEX('Hawaii Jet Fuel Price'!$B:$B,COLUMN(GQ$1)+$E7,1))*42</f>
        <v/>
      </c>
      <c r="GR7">
        <f>(INDEX('Hawaii Jet Fuel Price'!$B:$B,COLUMN(GR$1)+$E7,1))*42</f>
        <v/>
      </c>
      <c r="GS7">
        <f>(INDEX('Hawaii Jet Fuel Price'!$B:$B,COLUMN(GS$1)+$E7,1))*42</f>
        <v/>
      </c>
      <c r="GT7">
        <f>(INDEX('Hawaii Jet Fuel Price'!$B:$B,COLUMN(GT$1)+$E7,1))*42</f>
        <v/>
      </c>
      <c r="GU7">
        <f>(INDEX('Hawaii Jet Fuel Price'!$B:$B,COLUMN(GU$1)+$E7,1))*42</f>
        <v/>
      </c>
      <c r="GV7">
        <f>(INDEX('Hawaii Jet Fuel Price'!$B:$B,COLUMN(GV$1)+$E7,1))*42</f>
        <v/>
      </c>
      <c r="GW7">
        <f>(INDEX('Hawaii Jet Fuel Price'!$B:$B,COLUMN(GW$1)+$E7,1))*42</f>
        <v/>
      </c>
      <c r="GX7">
        <f>(INDEX('Hawaii Jet Fuel Price'!$B:$B,COLUMN(GX$1)+$E7,1))*42</f>
        <v/>
      </c>
      <c r="GY7">
        <f>(INDEX('Hawaii Jet Fuel Price'!$B:$B,COLUMN(GY$1)+$E7,1))*42</f>
        <v/>
      </c>
      <c r="GZ7">
        <f>(INDEX('Hawaii Jet Fuel Price'!$B:$B,COLUMN(GZ$1)+$E7,1))*42</f>
        <v/>
      </c>
      <c r="HA7">
        <f>(INDEX('Hawaii Jet Fuel Price'!$B:$B,COLUMN(HA$1)+$E7,1))*42</f>
        <v/>
      </c>
      <c r="HB7">
        <f>(INDEX('Hawaii Jet Fuel Price'!$B:$B,COLUMN(HB$1)+$E7,1))*42</f>
        <v/>
      </c>
      <c r="HC7">
        <f>(INDEX('Hawaii Jet Fuel Price'!$B:$B,COLUMN(HC$1)+$E7,1))*42</f>
        <v/>
      </c>
      <c r="HD7">
        <f>(INDEX('Hawaii Jet Fuel Price'!$B:$B,COLUMN(HD$1)+$E7,1))*42</f>
        <v/>
      </c>
      <c r="HE7">
        <f>(INDEX('Hawaii Jet Fuel Price'!$B:$B,COLUMN(HE$1)+$E7,1))*42</f>
        <v/>
      </c>
      <c r="HF7">
        <f>(INDEX('Hawaii Jet Fuel Price'!$B:$B,COLUMN(HF$1)+$E7,1))*42</f>
        <v/>
      </c>
      <c r="HG7">
        <f>(INDEX('Hawaii Jet Fuel Price'!$B:$B,COLUMN(HG$1)+$E7,1))*42</f>
        <v/>
      </c>
      <c r="HH7">
        <f>(INDEX('Hawaii Jet Fuel Price'!$B:$B,COLUMN(HH$1)+$E7,1))*42</f>
        <v/>
      </c>
      <c r="HI7">
        <f>(INDEX('Hawaii Jet Fuel Price'!$B:$B,COLUMN(HI$1)+$E7,1))*42</f>
        <v/>
      </c>
      <c r="HJ7">
        <f>(INDEX('Hawaii Jet Fuel Price'!$B:$B,COLUMN(HJ$1)+$E7,1))*42</f>
        <v/>
      </c>
      <c r="HK7">
        <f>(INDEX('Hawaii Jet Fuel Price'!$B:$B,COLUMN(HK$1)+$E7,1))*42</f>
        <v/>
      </c>
      <c r="HL7">
        <f>(INDEX('Hawaii Jet Fuel Price'!$B:$B,COLUMN(HL$1)+$E7,1))*42</f>
        <v/>
      </c>
      <c r="HM7">
        <f>(INDEX('Hawaii Jet Fuel Price'!$B:$B,COLUMN(HM$1)+$E7,1))*42</f>
        <v/>
      </c>
      <c r="HN7">
        <f>(INDEX('Hawaii Jet Fuel Price'!$B:$B,COLUMN(HN$1)+$E7,1))*42</f>
        <v/>
      </c>
      <c r="HO7">
        <f>(INDEX('Hawaii Jet Fuel Price'!$B:$B,COLUMN(HO$1)+$E7,1))*42</f>
        <v/>
      </c>
      <c r="HP7">
        <f>(INDEX('Hawaii Jet Fuel Price'!$B:$B,COLUMN(HP$1)+$E7,1))*42</f>
        <v/>
      </c>
      <c r="HQ7">
        <f>(INDEX('Hawaii Jet Fuel Price'!$B:$B,COLUMN(HQ$1)+$E7,1))*42</f>
        <v/>
      </c>
      <c r="HR7">
        <f>(INDEX('Hawaii Jet Fuel Price'!$B:$B,COLUMN(HR$1)+$E7,1))*42</f>
        <v/>
      </c>
      <c r="HS7">
        <f>(INDEX('Hawaii Jet Fuel Price'!$B:$B,COLUMN(HS$1)+$E7,1))*42</f>
        <v/>
      </c>
      <c r="HT7">
        <f>(INDEX('Hawaii Jet Fuel Price'!$B:$B,COLUMN(HT$1)+$E7,1))*42</f>
        <v/>
      </c>
      <c r="HU7">
        <f>(INDEX('Hawaii Jet Fuel Price'!$B:$B,COLUMN(HU$1)+$E7,1))*42</f>
        <v/>
      </c>
      <c r="HV7">
        <f>(INDEX('Hawaii Jet Fuel Price'!$B:$B,COLUMN(HV$1)+$E7,1))*42</f>
        <v/>
      </c>
      <c r="HW7">
        <f>(INDEX('Hawaii Jet Fuel Price'!$B:$B,COLUMN(HW$1)+$E7,1))*42</f>
        <v/>
      </c>
      <c r="HX7">
        <f>(INDEX('Hawaii Jet Fuel Price'!$B:$B,COLUMN(HX$1)+$E7,1))*42</f>
        <v/>
      </c>
      <c r="HY7">
        <f>(INDEX('Hawaii Jet Fuel Price'!$B:$B,COLUMN(HY$1)+$E7,1))*42</f>
        <v/>
      </c>
      <c r="HZ7">
        <f>(INDEX('Hawaii Jet Fuel Price'!$B:$B,COLUMN(HZ$1)+$E7,1))*42</f>
        <v/>
      </c>
      <c r="IA7">
        <f>(INDEX('Hawaii Jet Fuel Price'!$B:$B,COLUMN(IA$1)+$E7,1))*42</f>
        <v/>
      </c>
      <c r="IB7">
        <f>(INDEX('Hawaii Jet Fuel Price'!$B:$B,COLUMN(IB$1)+$E7,1))*42</f>
        <v/>
      </c>
      <c r="IC7">
        <f>(INDEX('Hawaii Jet Fuel Price'!$B:$B,COLUMN(IC$1)+$E7,1))*42</f>
        <v/>
      </c>
      <c r="ID7">
        <f>(INDEX('Hawaii Jet Fuel Price'!$B:$B,COLUMN(ID$1)+$E7,1))*42</f>
        <v/>
      </c>
      <c r="IE7">
        <f>(INDEX('Hawaii Jet Fuel Price'!$B:$B,COLUMN(IE$1)+$E7,1))*42</f>
        <v/>
      </c>
      <c r="IF7">
        <f>(INDEX('Hawaii Jet Fuel Price'!$B:$B,COLUMN(IF$1)+$E7,1))*42</f>
        <v/>
      </c>
      <c r="IG7">
        <f>(INDEX('Hawaii Jet Fuel Price'!$B:$B,COLUMN(IG$1)+$E7,1))*42</f>
        <v/>
      </c>
      <c r="IH7">
        <f>(INDEX('Hawaii Jet Fuel Price'!$B:$B,COLUMN(IH$1)+$E7,1))*42</f>
        <v/>
      </c>
      <c r="II7">
        <f>(INDEX('Hawaii Jet Fuel Price'!$B:$B,COLUMN(II$1)+$E7,1))*42</f>
        <v/>
      </c>
      <c r="IJ7">
        <f>(INDEX('Hawaii Jet Fuel Price'!$B:$B,COLUMN(IJ$1)+$E7,1))*42</f>
        <v/>
      </c>
      <c r="IK7">
        <f>(INDEX('Hawaii Jet Fuel Price'!$B:$B,COLUMN(IK$1)+$E7,1))*42</f>
        <v/>
      </c>
      <c r="IL7">
        <f>(INDEX('Hawaii Jet Fuel Price'!$B:$B,COLUMN(IL$1)+$E7,1))*42</f>
        <v/>
      </c>
      <c r="IM7">
        <f>(INDEX('Hawaii Jet Fuel Price'!$B:$B,COLUMN(IM$1)+$E7,1))*42</f>
        <v/>
      </c>
      <c r="IN7">
        <f>(INDEX('Hawaii Jet Fuel Price'!$B:$B,COLUMN(IN$1)+$E7,1))*42</f>
        <v/>
      </c>
      <c r="IO7">
        <f>(INDEX('Hawaii Jet Fuel Price'!$B:$B,COLUMN(IO$1)+$E7,1))*42</f>
        <v/>
      </c>
      <c r="IP7">
        <f>(INDEX('Hawaii Jet Fuel Price'!$B:$B,COLUMN(IP$1)+$E7,1))*42</f>
        <v/>
      </c>
      <c r="IQ7">
        <f>(INDEX('Hawaii Jet Fuel Price'!$B:$B,COLUMN(IQ$1)+$E7,1))*42</f>
        <v/>
      </c>
      <c r="IR7">
        <f>(INDEX('Hawaii Jet Fuel Price'!$B:$B,COLUMN(IR$1)+$E7,1))*42</f>
        <v/>
      </c>
      <c r="IS7">
        <f>(INDEX('Hawaii Jet Fuel Price'!$B:$B,COLUMN(IS$1)+$E7,1))*42</f>
        <v/>
      </c>
      <c r="IT7">
        <f>(INDEX('Hawaii Jet Fuel Price'!$B:$B,COLUMN(IT$1)+$E7,1))*42</f>
        <v/>
      </c>
      <c r="IU7">
        <f>(INDEX('Hawaii Jet Fuel Price'!$B:$B,COLUMN(IU$1)+$E7,1))*42</f>
        <v/>
      </c>
      <c r="IV7">
        <f>(INDEX('Hawaii Jet Fuel Price'!$B:$B,COLUMN(IV$1)+$E7,1))*42</f>
        <v/>
      </c>
      <c r="IW7">
        <f>(INDEX('Hawaii Jet Fuel Price'!$B:$B,COLUMN(IW$1)+$E7,1))*42</f>
        <v/>
      </c>
      <c r="IX7">
        <f>(INDEX('Hawaii Jet Fuel Price'!$B:$B,COLUMN(IX$1)+$E7,1))*42</f>
        <v/>
      </c>
      <c r="IY7">
        <f>(INDEX('Hawaii Jet Fuel Price'!$B:$B,COLUMN(IY$1)+$E7,1))*42</f>
        <v/>
      </c>
      <c r="IZ7">
        <f>(INDEX('Hawaii Jet Fuel Price'!$B:$B,COLUMN(IZ$1)+$E7,1))*42</f>
        <v/>
      </c>
      <c r="JA7">
        <f>(INDEX('Hawaii Jet Fuel Price'!$B:$B,COLUMN(JA$1)+$E7,1))*42</f>
        <v/>
      </c>
      <c r="JB7">
        <f>(INDEX('Hawaii Jet Fuel Price'!$B:$B,COLUMN(JB$1)+$E7,1))*42</f>
        <v/>
      </c>
      <c r="JC7">
        <f>(INDEX('Hawaii Jet Fuel Price'!$B:$B,COLUMN(JC$1)+$E7,1))*42</f>
        <v/>
      </c>
      <c r="JD7">
        <f>(INDEX('Hawaii Jet Fuel Price'!$B:$B,COLUMN(JD$1)+$E7,1))*42</f>
        <v/>
      </c>
      <c r="JE7">
        <f>(INDEX('Hawaii Jet Fuel Price'!$B:$B,COLUMN(JE$1)+$E7,1))*42</f>
        <v/>
      </c>
      <c r="JF7">
        <f>(INDEX('Hawaii Jet Fuel Price'!$B:$B,COLUMN(JF$1)+$E7,1))*42</f>
        <v/>
      </c>
      <c r="JG7">
        <f>(INDEX('Hawaii Jet Fuel Price'!$B:$B,COLUMN(JG$1)+$E7,1))*42</f>
        <v/>
      </c>
      <c r="JH7">
        <f>(INDEX('Hawaii Jet Fuel Price'!$B:$B,COLUMN(JH$1)+$E7,1))*42</f>
        <v/>
      </c>
      <c r="JI7">
        <f>(INDEX('Hawaii Jet Fuel Price'!$B:$B,COLUMN(JI$1)+$E7,1))*42</f>
        <v/>
      </c>
      <c r="JJ7">
        <f>(INDEX('Hawaii Jet Fuel Price'!$B:$B,COLUMN(JJ$1)+$E7,1))*42</f>
        <v/>
      </c>
      <c r="JK7">
        <f>(INDEX('Hawaii Jet Fuel Price'!$B:$B,COLUMN(JK$1)+$E7,1))*42</f>
        <v/>
      </c>
      <c r="JL7">
        <f>(INDEX('Hawaii Jet Fuel Price'!$B:$B,COLUMN(JL$1)+$E7,1))*42</f>
        <v/>
      </c>
      <c r="JM7">
        <f>(INDEX('Hawaii Jet Fuel Price'!$B:$B,COLUMN(JM$1)+$E7,1))*42</f>
        <v/>
      </c>
      <c r="JN7">
        <f>(INDEX('Hawaii Jet Fuel Price'!$B:$B,COLUMN(JN$1)+$E7,1))*42</f>
        <v/>
      </c>
      <c r="JO7">
        <f>(INDEX('Hawaii Jet Fuel Price'!$B:$B,COLUMN(JO$1)+$E7,1))*42</f>
        <v/>
      </c>
      <c r="JP7">
        <f>(INDEX('Hawaii Jet Fuel Price'!$B:$B,COLUMN(JP$1)+$E7,1))*42</f>
        <v/>
      </c>
      <c r="JQ7">
        <f>(INDEX('Hawaii Jet Fuel Price'!$B:$B,COLUMN(JQ$1)+$E7,1))*42</f>
        <v/>
      </c>
      <c r="JR7">
        <f>(INDEX('Hawaii Jet Fuel Price'!$B:$B,COLUMN(JR$1)+$E7,1))*42</f>
        <v/>
      </c>
      <c r="JS7">
        <f>(INDEX('Hawaii Jet Fuel Price'!$B:$B,COLUMN(JS$1)+$E7,1))*42</f>
        <v/>
      </c>
      <c r="JT7">
        <f>(INDEX('Hawaii Jet Fuel Price'!$B:$B,COLUMN(JT$1)+$E7,1))*42</f>
        <v/>
      </c>
      <c r="JU7">
        <f>(INDEX('Hawaii Jet Fuel Price'!$B:$B,COLUMN(JU$1)+$E7,1))*42</f>
        <v/>
      </c>
      <c r="JV7">
        <f>(INDEX('Hawaii Jet Fuel Price'!$B:$B,COLUMN(JV$1)+$E7,1))*42</f>
        <v/>
      </c>
      <c r="JW7">
        <f>(INDEX('Hawaii Jet Fuel Price'!$B:$B,COLUMN(JW$1)+$E7,1))*42</f>
        <v/>
      </c>
      <c r="JX7">
        <f>(INDEX('Hawaii Jet Fuel Price'!$B:$B,COLUMN(JX$1)+$E7,1))*42</f>
        <v/>
      </c>
      <c r="JY7">
        <f>(INDEX('Hawaii Jet Fuel Price'!$B:$B,COLUMN(JY$1)+$E7,1))*42</f>
        <v/>
      </c>
      <c r="JZ7">
        <f>(INDEX('Hawaii Jet Fuel Price'!$B:$B,COLUMN(JZ$1)+$E7,1))*42</f>
        <v/>
      </c>
      <c r="KA7">
        <f>(INDEX('Hawaii Jet Fuel Price'!$B:$B,COLUMN(KA$1)+$E7,1))*42</f>
        <v/>
      </c>
      <c r="KB7">
        <f>(INDEX('Hawaii Jet Fuel Price'!$B:$B,COLUMN(KB$1)+$E7,1))*42</f>
        <v/>
      </c>
      <c r="KC7">
        <f>(INDEX('Hawaii Jet Fuel Price'!$B:$B,COLUMN(KC$1)+$E7,1))*42</f>
        <v/>
      </c>
      <c r="KD7">
        <f>(INDEX('Hawaii Jet Fuel Price'!$B:$B,COLUMN(KD$1)+$E7,1))*42</f>
        <v/>
      </c>
      <c r="KE7">
        <f>(INDEX('Hawaii Jet Fuel Price'!$B:$B,COLUMN(KE$1)+$E7,1))*42</f>
        <v/>
      </c>
      <c r="KF7">
        <f>(INDEX('Hawaii Jet Fuel Price'!$B:$B,COLUMN(KF$1)+$E7,1))*42</f>
        <v/>
      </c>
      <c r="KG7">
        <f>(INDEX('Hawaii Jet Fuel Price'!$B:$B,COLUMN(KG$1)+$E7,1))*42</f>
        <v/>
      </c>
      <c r="KH7">
        <f>(INDEX('Hawaii Jet Fuel Price'!$B:$B,COLUMN(KH$1)+$E7,1))*42</f>
        <v/>
      </c>
      <c r="KI7">
        <f>(INDEX('Hawaii Jet Fuel Price'!$B:$B,COLUMN(KI$1)+$E7,1))*42</f>
        <v/>
      </c>
      <c r="KJ7">
        <f>(INDEX('Hawaii Jet Fuel Price'!$B:$B,COLUMN(KJ$1)+$E7,1))*42</f>
        <v/>
      </c>
      <c r="KK7">
        <f>(INDEX('Hawaii Jet Fuel Price'!$B:$B,COLUMN(KK$1)+$E7,1))*42</f>
        <v/>
      </c>
      <c r="KL7">
        <f>(INDEX('Hawaii Jet Fuel Price'!$B:$B,COLUMN(KL$1)+$E7,1))*42</f>
        <v/>
      </c>
      <c r="KM7">
        <f>(INDEX('Hawaii Jet Fuel Price'!$B:$B,COLUMN(KM$1)+$E7,1))*42</f>
        <v/>
      </c>
      <c r="KN7">
        <f>(INDEX('Hawaii Jet Fuel Price'!$B:$B,COLUMN(KN$1)+$E7,1))*42</f>
        <v/>
      </c>
      <c r="KO7">
        <f>(INDEX('Hawaii Jet Fuel Price'!$B:$B,COLUMN(KO$1)+$E7,1))*42</f>
        <v/>
      </c>
      <c r="KP7">
        <f>(INDEX('Hawaii Jet Fuel Price'!$B:$B,COLUMN(KP$1)+$E7,1))*42</f>
        <v/>
      </c>
      <c r="KQ7">
        <f>(INDEX('Hawaii Jet Fuel Price'!$B:$B,COLUMN(KQ$1)+$E7,1))*42</f>
        <v/>
      </c>
      <c r="KR7">
        <f>(INDEX('Hawaii Jet Fuel Price'!$B:$B,COLUMN(KR$1)+$E7,1))*42</f>
        <v/>
      </c>
      <c r="KS7">
        <f>(INDEX('Hawaii Jet Fuel Price'!$B:$B,COLUMN(KS$1)+$E7,1))*42</f>
        <v/>
      </c>
      <c r="KT7">
        <f>(INDEX('Hawaii Jet Fuel Price'!$B:$B,COLUMN(KT$1)+$E7,1))*42</f>
        <v/>
      </c>
      <c r="KU7">
        <f>(INDEX('Hawaii Jet Fuel Price'!$B:$B,COLUMN(KU$1)+$E7,1))*42</f>
        <v/>
      </c>
      <c r="KV7">
        <f>(INDEX('Hawaii Jet Fuel Price'!$B:$B,COLUMN(KV$1)+$E7,1))*42</f>
        <v/>
      </c>
      <c r="KW7">
        <f>(INDEX('Hawaii Jet Fuel Price'!$B:$B,COLUMN(KW$1)+$E7,1))*42</f>
        <v/>
      </c>
      <c r="KX7">
        <f>(INDEX('Hawaii Jet Fuel Price'!$B:$B,COLUMN(KX$1)+$E7,1))*42</f>
        <v/>
      </c>
      <c r="KY7">
        <f>(INDEX('Hawaii Jet Fuel Price'!$B:$B,COLUMN(KY$1)+$E7,1))*42</f>
        <v/>
      </c>
      <c r="KZ7">
        <f>(INDEX('Hawaii Jet Fuel Price'!$B:$B,COLUMN(KZ$1)+$E7,1))*42</f>
        <v/>
      </c>
      <c r="LA7">
        <f>(INDEX('Hawaii Jet Fuel Price'!$B:$B,COLUMN(LA$1)+$E7,1))*42</f>
        <v/>
      </c>
      <c r="LB7">
        <f>(INDEX('Hawaii Jet Fuel Price'!$B:$B,COLUMN(LB$1)+$E7,1))*42</f>
        <v/>
      </c>
      <c r="LC7">
        <f>(INDEX('Hawaii Jet Fuel Price'!$B:$B,COLUMN(LC$1)+$E7,1))*42</f>
        <v/>
      </c>
      <c r="LD7">
        <f>(INDEX('Hawaii Jet Fuel Price'!$B:$B,COLUMN(LD$1)+$E7,1))*42</f>
        <v/>
      </c>
      <c r="LE7">
        <f>(INDEX('Hawaii Jet Fuel Price'!$B:$B,COLUMN(LE$1)+$E7,1))*42</f>
        <v/>
      </c>
      <c r="LF7">
        <f>(INDEX('Hawaii Jet Fuel Price'!$B:$B,COLUMN(LF$1)+$E7,1))*42</f>
        <v/>
      </c>
      <c r="LG7">
        <f>(INDEX('Hawaii Jet Fuel Price'!$B:$B,COLUMN(LG$1)+$E7,1))*42</f>
        <v/>
      </c>
      <c r="LH7">
        <f>(INDEX('Hawaii Jet Fuel Price'!$B:$B,COLUMN(LH$1)+$E7,1))*42</f>
        <v/>
      </c>
      <c r="LI7">
        <f>(INDEX('Hawaii Jet Fuel Price'!$B:$B,COLUMN(LI$1)+$E7,1))*42</f>
        <v/>
      </c>
      <c r="LJ7">
        <f>(INDEX('Hawaii Jet Fuel Price'!$B:$B,COLUMN(LJ$1)+$E7,1))*42</f>
        <v/>
      </c>
      <c r="LK7">
        <f>(INDEX('Hawaii Jet Fuel Price'!$B:$B,COLUMN(LK$1)+$E7,1))*42</f>
        <v/>
      </c>
      <c r="LL7">
        <f>(INDEX('Hawaii Jet Fuel Price'!$B:$B,COLUMN(LL$1)+$E7,1))*42</f>
        <v/>
      </c>
      <c r="LM7">
        <f>(INDEX('Hawaii Jet Fuel Price'!$B:$B,COLUMN(LM$1)+$E7,1))*42</f>
        <v/>
      </c>
      <c r="LN7">
        <f>(INDEX('Hawaii Jet Fuel Price'!$B:$B,COLUMN(LN$1)+$E7,1))*42</f>
        <v/>
      </c>
      <c r="LO7">
        <f>(INDEX('Hawaii Jet Fuel Price'!$B:$B,COLUMN(LO$1)+$E7,1))*42</f>
        <v/>
      </c>
      <c r="LP7">
        <f>(INDEX('Hawaii Jet Fuel Price'!$B:$B,COLUMN(LP$1)+$E7,1))*42</f>
        <v/>
      </c>
      <c r="LQ7">
        <f>(INDEX('Hawaii Jet Fuel Price'!$B:$B,COLUMN(LQ$1)+$E7,1))*42</f>
        <v/>
      </c>
      <c r="LR7">
        <f>(INDEX('Hawaii Jet Fuel Price'!$B:$B,COLUMN(LR$1)+$E7,1))*42</f>
        <v/>
      </c>
      <c r="LS7">
        <f>(INDEX('Hawaii Jet Fuel Price'!$B:$B,COLUMN(LS$1)+$E7,1))*42</f>
        <v/>
      </c>
      <c r="LT7">
        <f>(INDEX('Hawaii Jet Fuel Price'!$B:$B,COLUMN(LT$1)+$E7,1))*42</f>
        <v/>
      </c>
      <c r="LU7">
        <f>(INDEX('Hawaii Jet Fuel Price'!$B:$B,COLUMN(LU$1)+$E7,1))*42</f>
        <v/>
      </c>
      <c r="LV7">
        <f>(INDEX('Hawaii Jet Fuel Price'!$B:$B,COLUMN(LV$1)+$E7,1))*42</f>
        <v/>
      </c>
      <c r="LW7">
        <f>(INDEX('Hawaii Jet Fuel Price'!$B:$B,COLUMN(LW$1)+$E7,1))*42</f>
        <v/>
      </c>
      <c r="LX7">
        <f>(INDEX('Hawaii Jet Fuel Price'!$B:$B,COLUMN(LX$1)+$E7,1))*42</f>
        <v/>
      </c>
      <c r="LY7">
        <f>(INDEX('Hawaii Jet Fuel Price'!$B:$B,COLUMN(LY$1)+$E7,1))*42</f>
        <v/>
      </c>
      <c r="LZ7">
        <f>(INDEX('Hawaii Jet Fuel Price'!$B:$B,COLUMN(LZ$1)+$E7,1))*42</f>
        <v/>
      </c>
      <c r="MA7">
        <f>(INDEX('Hawaii Jet Fuel Price'!$B:$B,COLUMN(MA$1)+$E7,1))*42</f>
        <v/>
      </c>
      <c r="MB7">
        <f>(INDEX('Hawaii Jet Fuel Price'!$B:$B,COLUMN(MB$1)+$E7,1))*42</f>
        <v/>
      </c>
      <c r="MC7">
        <f>(INDEX('Hawaii Jet Fuel Price'!$B:$B,COLUMN(MC$1)+$E7,1))*42</f>
        <v/>
      </c>
      <c r="MD7">
        <f>(INDEX('Hawaii Jet Fuel Price'!$B:$B,COLUMN(MD$1)+$E7,1))*42</f>
        <v/>
      </c>
      <c r="ME7">
        <f>(INDEX('Hawaii Jet Fuel Price'!$B:$B,COLUMN(ME$1)+$E7,1))*42</f>
        <v/>
      </c>
      <c r="MF7">
        <f>(INDEX('Hawaii Jet Fuel Price'!$B:$B,COLUMN(MF$1)+$E7,1))*42</f>
        <v/>
      </c>
      <c r="MG7">
        <f>(INDEX('Hawaii Jet Fuel Price'!$B:$B,COLUMN(MG$1)+$E7,1))*42</f>
        <v/>
      </c>
      <c r="MH7">
        <f>(INDEX('Hawaii Jet Fuel Price'!$B:$B,COLUMN(MH$1)+$E7,1))*42</f>
        <v/>
      </c>
      <c r="MI7">
        <f>(INDEX('Hawaii Jet Fuel Price'!$B:$B,COLUMN(MI$1)+$E7,1))*42</f>
        <v/>
      </c>
      <c r="MJ7">
        <f>(INDEX('Hawaii Jet Fuel Price'!$B:$B,COLUMN(MJ$1)+$E7,1))*42</f>
        <v/>
      </c>
      <c r="MK7">
        <f>(INDEX('Hawaii Jet Fuel Price'!$B:$B,COLUMN(MK$1)+$E7,1))*42</f>
        <v/>
      </c>
      <c r="ML7">
        <f>(INDEX('Hawaii Jet Fuel Price'!$B:$B,COLUMN(ML$1)+$E7,1))*42</f>
        <v/>
      </c>
      <c r="MM7">
        <f>(INDEX('Hawaii Jet Fuel Price'!$B:$B,COLUMN(MM$1)+$E7,1))*42</f>
        <v/>
      </c>
      <c r="MN7">
        <f>(INDEX('Hawaii Jet Fuel Price'!$B:$B,COLUMN(MN$1)+$E7,1))*42</f>
        <v/>
      </c>
      <c r="MO7">
        <f>(INDEX('Hawaii Jet Fuel Price'!$B:$B,COLUMN(MO$1)+$E7,1))*42</f>
        <v/>
      </c>
      <c r="MP7">
        <f>(INDEX('Hawaii Jet Fuel Price'!$B:$B,COLUMN(MP$1)+$E7,1))*42</f>
        <v/>
      </c>
      <c r="MQ7">
        <f>(INDEX('Hawaii Jet Fuel Price'!$B:$B,COLUMN(MQ$1)+$E7,1))*42</f>
        <v/>
      </c>
      <c r="MR7">
        <f>(INDEX('Hawaii Jet Fuel Price'!$B:$B,COLUMN(MR$1)+$E7,1))*42</f>
        <v/>
      </c>
      <c r="MS7">
        <f>(INDEX('Hawaii Jet Fuel Price'!$B:$B,COLUMN(MS$1)+$E7,1))*42</f>
        <v/>
      </c>
      <c r="MT7">
        <f>(INDEX('Hawaii Jet Fuel Price'!$B:$B,COLUMN(MT$1)+$E7,1))*42</f>
        <v/>
      </c>
      <c r="MU7">
        <f>(INDEX('Hawaii Jet Fuel Price'!$B:$B,COLUMN(MU$1)+$E7,1))*42</f>
        <v/>
      </c>
      <c r="MV7">
        <f>(INDEX('Hawaii Jet Fuel Price'!$B:$B,COLUMN(MV$1)+$E7,1))*42</f>
        <v/>
      </c>
      <c r="MW7">
        <f>(INDEX('Hawaii Jet Fuel Price'!$B:$B,COLUMN(MW$1)+$E7,1))*42</f>
        <v/>
      </c>
      <c r="MX7">
        <f>(INDEX('Hawaii Jet Fuel Price'!$B:$B,COLUMN(MX$1)+$E7,1))*42</f>
        <v/>
      </c>
      <c r="MY7">
        <f>(INDEX('Hawaii Jet Fuel Price'!$B:$B,COLUMN(MY$1)+$E7,1))*42</f>
        <v/>
      </c>
      <c r="MZ7">
        <f>(INDEX('Hawaii Jet Fuel Price'!$B:$B,COLUMN(MZ$1)+$E7,1))*42</f>
        <v/>
      </c>
      <c r="NA7">
        <f>(INDEX('Hawaii Jet Fuel Price'!$B:$B,COLUMN(NA$1)+$E7,1))*42</f>
        <v/>
      </c>
      <c r="NB7">
        <f>(INDEX('Hawaii Jet Fuel Price'!$B:$B,COLUMN(NB$1)+$E7,1))*42</f>
        <v/>
      </c>
      <c r="NC7">
        <f>(INDEX('Hawaii Jet Fuel Price'!$B:$B,COLUMN(NC$1)+$E7,1))*42</f>
        <v/>
      </c>
      <c r="ND7">
        <f>(INDEX('Hawaii Jet Fuel Price'!$B:$B,COLUMN(ND$1)+$E7,1))*42</f>
        <v/>
      </c>
      <c r="NE7">
        <f>(INDEX('Hawaii Jet Fuel Price'!$B:$B,COLUMN(NE$1)+$E7,1))*42</f>
        <v/>
      </c>
      <c r="NF7">
        <f>(INDEX('Hawaii Jet Fuel Price'!$B:$B,COLUMN(NF$1)+$E7,1))*42</f>
        <v/>
      </c>
      <c r="NG7">
        <f>(INDEX('Hawaii Jet Fuel Price'!$B:$B,COLUMN(NG$1)+$E7,1))*42</f>
        <v/>
      </c>
      <c r="NH7">
        <f>(INDEX('Hawaii Jet Fuel Price'!$B:$B,COLUMN(NH$1)+$E7,1))*42</f>
        <v/>
      </c>
      <c r="NI7">
        <f>(INDEX('Hawaii Jet Fuel Price'!$B:$B,COLUMN(NI$1)+$E7,1))*42</f>
        <v/>
      </c>
      <c r="NJ7">
        <f>(INDEX('Hawaii Jet Fuel Price'!$B:$B,COLUMN(NJ$1)+$E7,1))*42</f>
        <v/>
      </c>
      <c r="NK7">
        <f>(INDEX('Hawaii Jet Fuel Price'!$B:$B,COLUMN(NK$1)+$E7,1))*42</f>
        <v/>
      </c>
      <c r="NL7">
        <f>(INDEX('Hawaii Jet Fuel Price'!$B:$B,COLUMN(NL$1)+$E7,1))*42</f>
        <v/>
      </c>
      <c r="NM7">
        <f>(INDEX('Hawaii Jet Fuel Price'!$B:$B,COLUMN(NM$1)+$E7,1))*42</f>
        <v/>
      </c>
      <c r="NN7">
        <f>(INDEX('Hawaii Jet Fuel Price'!$B:$B,COLUMN(NN$1)+$E7,1))*42</f>
        <v/>
      </c>
      <c r="NO7">
        <f>(INDEX('Hawaii Jet Fuel Price'!$B:$B,COLUMN(NO$1)+$E7,1))*42</f>
        <v/>
      </c>
      <c r="NP7">
        <f>(INDEX('Hawaii Jet Fuel Price'!$B:$B,COLUMN(NP$1)+$E7,1))*42</f>
        <v/>
      </c>
      <c r="NQ7">
        <f>(INDEX('Hawaii Jet Fuel Price'!$B:$B,COLUMN(NQ$1)+$E7,1))*42</f>
        <v/>
      </c>
      <c r="NR7">
        <f>(INDEX('Hawaii Jet Fuel Price'!$B:$B,COLUMN(NR$1)+$E7,1))*42</f>
        <v/>
      </c>
      <c r="NS7">
        <f>(INDEX('Hawaii Jet Fuel Price'!$B:$B,COLUMN(NS$1)+$E7,1))*42</f>
        <v/>
      </c>
      <c r="NT7">
        <f>(INDEX('Hawaii Jet Fuel Price'!$B:$B,COLUMN(NT$1)+$E7,1))*42</f>
        <v/>
      </c>
      <c r="NU7">
        <f>(INDEX('Hawaii Jet Fuel Price'!$B:$B,COLUMN(NU$1)+$E7,1))*42</f>
        <v/>
      </c>
      <c r="NV7">
        <f>(INDEX('Hawaii Jet Fuel Price'!$B:$B,COLUMN(NV$1)+$E7,1))*42</f>
        <v/>
      </c>
      <c r="NW7">
        <f>(INDEX('Hawaii Jet Fuel Price'!$B:$B,COLUMN(NW$1)+$E7,1))*42</f>
        <v/>
      </c>
      <c r="NX7">
        <f>(INDEX('Hawaii Jet Fuel Price'!$B:$B,COLUMN(NX$1)+$E7,1))*42</f>
        <v/>
      </c>
      <c r="NY7">
        <f>(INDEX('Hawaii Jet Fuel Price'!$B:$B,COLUMN(NY$1)+$E7,1))*42</f>
        <v/>
      </c>
      <c r="NZ7">
        <f>(INDEX('Hawaii Jet Fuel Price'!$B:$B,COLUMN(NZ$1)+$E7,1))*42</f>
        <v/>
      </c>
      <c r="OA7">
        <f>(INDEX('Hawaii Jet Fuel Price'!$B:$B,COLUMN(OA$1)+$E7,1))*42</f>
        <v/>
      </c>
      <c r="OB7">
        <f>(INDEX('Hawaii Jet Fuel Price'!$B:$B,COLUMN(OB$1)+$E7,1))*42</f>
        <v/>
      </c>
      <c r="OC7">
        <f>(INDEX('Hawaii Jet Fuel Price'!$B:$B,COLUMN(OC$1)+$E7,1))*42</f>
        <v/>
      </c>
      <c r="OD7">
        <f>(INDEX('Hawaii Jet Fuel Price'!$B:$B,COLUMN(OD$1)+$E7,1))*42</f>
        <v/>
      </c>
      <c r="OE7">
        <f>(INDEX('Hawaii Jet Fuel Price'!$B:$B,COLUMN(OE$1)+$E7,1))*42</f>
        <v/>
      </c>
      <c r="OF7">
        <f>(INDEX('Hawaii Jet Fuel Price'!$B:$B,COLUMN(OF$1)+$E7,1))*42</f>
        <v/>
      </c>
      <c r="OG7">
        <f>(INDEX('Hawaii Jet Fuel Price'!$B:$B,COLUMN(OG$1)+$E7,1))*42</f>
        <v/>
      </c>
      <c r="OH7">
        <f>(INDEX('Hawaii Jet Fuel Price'!$B:$B,COLUMN(OH$1)+$E7,1))*42</f>
        <v/>
      </c>
      <c r="OI7">
        <f>(INDEX('Hawaii Jet Fuel Price'!$B:$B,COLUMN(OI$1)+$E7,1))*42</f>
        <v/>
      </c>
      <c r="OJ7">
        <f>(INDEX('Hawaii Jet Fuel Price'!$B:$B,COLUMN(OJ$1)+$E7,1))*42</f>
        <v/>
      </c>
      <c r="OK7">
        <f>(INDEX('Hawaii Jet Fuel Price'!$B:$B,COLUMN(OK$1)+$E7,1))*42</f>
        <v/>
      </c>
      <c r="OL7">
        <f>(INDEX('Hawaii Jet Fuel Price'!$B:$B,COLUMN(OL$1)+$E7,1))*42</f>
        <v/>
      </c>
      <c r="OM7">
        <f>(INDEX('Hawaii Jet Fuel Price'!$B:$B,COLUMN(OM$1)+$E7,1))*42</f>
        <v/>
      </c>
      <c r="ON7">
        <f>(INDEX('Hawaii Jet Fuel Price'!$B:$B,COLUMN(ON$1)+$E7,1))*42</f>
        <v/>
      </c>
      <c r="OO7">
        <f>(INDEX('Hawaii Jet Fuel Price'!$B:$B,COLUMN(OO$1)+$E7,1))*42</f>
        <v/>
      </c>
      <c r="OP7">
        <f>(INDEX('Hawaii Jet Fuel Price'!$B:$B,COLUMN(OP$1)+$E7,1))*42</f>
        <v/>
      </c>
      <c r="OQ7">
        <f>(INDEX('Hawaii Jet Fuel Price'!$B:$B,COLUMN(OQ$1)+$E7,1))*42</f>
        <v/>
      </c>
      <c r="OR7">
        <f>(INDEX('Hawaii Jet Fuel Price'!$B:$B,COLUMN(OR$1)+$E7,1))*42</f>
        <v/>
      </c>
      <c r="OS7">
        <f>(INDEX('Hawaii Jet Fuel Price'!$B:$B,COLUMN(OS$1)+$E7,1))*42</f>
        <v/>
      </c>
      <c r="OT7">
        <f>(INDEX('Hawaii Jet Fuel Price'!$B:$B,COLUMN(OT$1)+$E7,1))*42</f>
        <v/>
      </c>
      <c r="OU7">
        <f>(INDEX('Hawaii Jet Fuel Price'!$B:$B,COLUMN(OU$1)+$E7,1))*42</f>
        <v/>
      </c>
      <c r="OV7">
        <f>(INDEX('Hawaii Jet Fuel Price'!$B:$B,COLUMN(OV$1)+$E7,1))*42</f>
        <v/>
      </c>
      <c r="OW7">
        <f>(INDEX('Hawaii Jet Fuel Price'!$B:$B,COLUMN(OW$1)+$E7,1))*42</f>
        <v/>
      </c>
      <c r="OX7">
        <f>(INDEX('Hawaii Jet Fuel Price'!$B:$B,COLUMN(OX$1)+$E7,1))*42</f>
        <v/>
      </c>
      <c r="OY7">
        <f>(INDEX('Hawaii Jet Fuel Price'!$B:$B,COLUMN(OY$1)+$E7,1))*42</f>
        <v/>
      </c>
      <c r="OZ7">
        <f>(INDEX('Hawaii Jet Fuel Price'!$B:$B,COLUMN(OZ$1)+$E7,1))*42</f>
        <v/>
      </c>
      <c r="PA7">
        <f>(INDEX('Hawaii Jet Fuel Price'!$B:$B,COLUMN(PA$1)+$E7,1))*42</f>
        <v/>
      </c>
      <c r="PB7">
        <f>(INDEX('Hawaii Jet Fuel Price'!$B:$B,COLUMN(PB$1)+$E7,1))*42</f>
        <v/>
      </c>
      <c r="PC7">
        <f>(INDEX('Hawaii Jet Fuel Price'!$B:$B,COLUMN(PC$1)+$E7,1))*42</f>
        <v/>
      </c>
      <c r="PD7">
        <f>(INDEX('Hawaii Jet Fuel Price'!$B:$B,COLUMN(PD$1)+$E7,1))*42</f>
        <v/>
      </c>
      <c r="PE7">
        <f>(INDEX('Hawaii Jet Fuel Price'!$B:$B,COLUMN(PE$1)+$E7,1))*42</f>
        <v/>
      </c>
      <c r="PF7">
        <f>(INDEX('Hawaii Jet Fuel Price'!$B:$B,COLUMN(PF$1)+$E7,1))*42</f>
        <v/>
      </c>
      <c r="PG7">
        <f>(INDEX('Hawaii Jet Fuel Price'!$B:$B,COLUMN(PG$1)+$E7,1))*42</f>
        <v/>
      </c>
      <c r="PH7">
        <f>(INDEX('Hawaii Jet Fuel Price'!$B:$B,COLUMN(PH$1)+$E7,1))*42</f>
        <v/>
      </c>
      <c r="PI7">
        <f>(INDEX('Hawaii Jet Fuel Price'!$B:$B,COLUMN(PI$1)+$E7,1))*42</f>
        <v/>
      </c>
      <c r="PJ7">
        <f>(INDEX('Hawaii Jet Fuel Price'!$B:$B,COLUMN(PJ$1)+$E7,1))*42</f>
        <v/>
      </c>
      <c r="PK7">
        <f>(INDEX('Hawaii Jet Fuel Price'!$B:$B,COLUMN(PK$1)+$E7,1))*42</f>
        <v/>
      </c>
      <c r="PL7">
        <f>(INDEX('Hawaii Jet Fuel Price'!$B:$B,COLUMN(PL$1)+$E7,1))*42</f>
        <v/>
      </c>
      <c r="PM7">
        <f>(INDEX('Hawaii Jet Fuel Price'!$B:$B,COLUMN(PM$1)+$E7,1))*42</f>
        <v/>
      </c>
      <c r="PN7">
        <f>(INDEX('Hawaii Jet Fuel Price'!$B:$B,COLUMN(PN$1)+$E7,1))*42</f>
        <v/>
      </c>
      <c r="PO7">
        <f>(INDEX('Hawaii Jet Fuel Price'!$B:$B,COLUMN(PO$1)+$E7,1))*42</f>
        <v/>
      </c>
      <c r="PP7">
        <f>(INDEX('Hawaii Jet Fuel Price'!$B:$B,COLUMN(PP$1)+$E7,1))*42</f>
        <v/>
      </c>
      <c r="PQ7">
        <f>(INDEX('Hawaii Jet Fuel Price'!$B:$B,COLUMN(PQ$1)+$E7,1))*42</f>
        <v/>
      </c>
      <c r="PR7">
        <f>(INDEX('Hawaii Jet Fuel Price'!$B:$B,COLUMN(PR$1)+$E7,1))*42</f>
        <v/>
      </c>
      <c r="PS7">
        <f>(INDEX('Hawaii Jet Fuel Price'!$B:$B,COLUMN(PS$1)+$E7,1))*42</f>
        <v/>
      </c>
      <c r="PT7">
        <f>(INDEX('Hawaii Jet Fuel Price'!$B:$B,COLUMN(PT$1)+$E7,1))*42</f>
        <v/>
      </c>
      <c r="PU7">
        <f>(INDEX('Hawaii Jet Fuel Price'!$B:$B,COLUMN(PU$1)+$E7,1))*42</f>
        <v/>
      </c>
      <c r="PV7">
        <f>(INDEX('Hawaii Jet Fuel Price'!$B:$B,COLUMN(PV$1)+$E7,1))*42</f>
        <v/>
      </c>
      <c r="PW7">
        <f>(INDEX('Hawaii Jet Fuel Price'!$B:$B,COLUMN(PW$1)+$E7,1))*42</f>
        <v/>
      </c>
      <c r="PX7">
        <f>(INDEX('Hawaii Jet Fuel Price'!$B:$B,COLUMN(PX$1)+$E7,1))*42</f>
        <v/>
      </c>
      <c r="PY7">
        <f>(INDEX('Hawaii Jet Fuel Price'!$B:$B,COLUMN(PY$1)+$E7,1))*42</f>
        <v/>
      </c>
      <c r="PZ7">
        <f>(INDEX('Hawaii Jet Fuel Price'!$B:$B,COLUMN(PZ$1)+$E7,1))*42</f>
        <v/>
      </c>
      <c r="QA7">
        <f>(INDEX('Hawaii Jet Fuel Price'!$B:$B,COLUMN(QA$1)+$E7,1))*42</f>
        <v/>
      </c>
      <c r="QB7">
        <f>(INDEX('Hawaii Jet Fuel Price'!$B:$B,COLUMN(QB$1)+$E7,1))*42</f>
        <v/>
      </c>
      <c r="QC7">
        <f>(INDEX('Hawaii Jet Fuel Price'!$B:$B,COLUMN(QC$1)+$E7,1))*42</f>
        <v/>
      </c>
      <c r="QD7">
        <f>(INDEX('Hawaii Jet Fuel Price'!$B:$B,COLUMN(QD$1)+$E7,1))*42</f>
        <v/>
      </c>
      <c r="QE7">
        <f>(INDEX('Hawaii Jet Fuel Price'!$B:$B,COLUMN(QE$1)+$E7,1))*42</f>
        <v/>
      </c>
      <c r="QF7">
        <f>(INDEX('Hawaii Jet Fuel Price'!$B:$B,COLUMN(QF$1)+$E7,1))*42</f>
        <v/>
      </c>
      <c r="QG7">
        <f>(INDEX('Hawaii Jet Fuel Price'!$B:$B,COLUMN(QG$1)+$E7,1))*42</f>
        <v/>
      </c>
      <c r="QH7">
        <f>(INDEX('Hawaii Jet Fuel Price'!$B:$B,COLUMN(QH$1)+$E7,1))*42</f>
        <v/>
      </c>
      <c r="QI7">
        <f>(INDEX('Hawaii Jet Fuel Price'!$B:$B,COLUMN(QI$1)+$E7,1))*42</f>
        <v/>
      </c>
      <c r="QJ7">
        <f>(INDEX('Hawaii Jet Fuel Price'!$B:$B,COLUMN(QJ$1)+$E7,1))*42</f>
        <v/>
      </c>
      <c r="QK7">
        <f>(INDEX('Hawaii Jet Fuel Price'!$B:$B,COLUMN(QK$1)+$E7,1))*42</f>
        <v/>
      </c>
      <c r="QL7">
        <f>(INDEX('Hawaii Jet Fuel Price'!$B:$B,COLUMN(QL$1)+$E7,1))*42</f>
        <v/>
      </c>
      <c r="QM7">
        <f>(INDEX('Hawaii Jet Fuel Price'!$B:$B,COLUMN(QM$1)+$E7,1))*42</f>
        <v/>
      </c>
      <c r="QN7">
        <f>(INDEX('Hawaii Jet Fuel Price'!$B:$B,COLUMN(QN$1)+$E7,1))*42</f>
        <v/>
      </c>
      <c r="QO7">
        <f>(INDEX('Hawaii Jet Fuel Price'!$B:$B,COLUMN(QO$1)+$E7,1))*42</f>
        <v/>
      </c>
      <c r="QP7">
        <f>(INDEX('Hawaii Jet Fuel Price'!$B:$B,COLUMN(QP$1)+$E7,1))*42</f>
        <v/>
      </c>
      <c r="QQ7">
        <f>(INDEX('Hawaii Jet Fuel Price'!$B:$B,COLUMN(QQ$1)+$E7,1))*42</f>
        <v/>
      </c>
      <c r="QR7">
        <f>(INDEX('Hawaii Jet Fuel Price'!$B:$B,COLUMN(QR$1)+$E7,1))*42</f>
        <v/>
      </c>
      <c r="QS7">
        <f>(INDEX('Hawaii Jet Fuel Price'!$B:$B,COLUMN(QS$1)+$E7,1))*42</f>
        <v/>
      </c>
      <c r="QT7">
        <f>(INDEX('Hawaii Jet Fuel Price'!$B:$B,COLUMN(QT$1)+$E7,1))*42</f>
        <v/>
      </c>
      <c r="QU7">
        <f>(INDEX('Hawaii Jet Fuel Price'!$B:$B,COLUMN(QU$1)+$E7,1))*42</f>
        <v/>
      </c>
      <c r="QV7">
        <f>(INDEX('Hawaii Jet Fuel Price'!$B:$B,COLUMN(QV$1)+$E7,1))*42</f>
        <v/>
      </c>
      <c r="QW7">
        <f>(INDEX('Hawaii Jet Fuel Price'!$B:$B,COLUMN(QW$1)+$E7,1))*42</f>
        <v/>
      </c>
      <c r="QX7">
        <f>(INDEX('Hawaii Jet Fuel Price'!$B:$B,COLUMN(QX$1)+$E7,1))*42</f>
        <v/>
      </c>
      <c r="QY7">
        <f>(INDEX('Hawaii Jet Fuel Price'!$B:$B,COLUMN(QY$1)+$E7,1))*42</f>
        <v/>
      </c>
      <c r="QZ7">
        <f>(INDEX('Hawaii Jet Fuel Price'!$B:$B,COLUMN(QZ$1)+$E7,1))*42</f>
        <v/>
      </c>
      <c r="RA7">
        <f>(INDEX('Hawaii Jet Fuel Price'!$B:$B,COLUMN(RA$1)+$E7,1))*42</f>
        <v/>
      </c>
      <c r="RB7">
        <f>(INDEX('Hawaii Jet Fuel Price'!$B:$B,COLUMN(RB$1)+$E7,1))*42</f>
        <v/>
      </c>
      <c r="RC7">
        <f>(INDEX('Hawaii Jet Fuel Price'!$B:$B,COLUMN(RC$1)+$E7,1))*42</f>
        <v/>
      </c>
      <c r="RD7">
        <f>(INDEX('Hawaii Jet Fuel Price'!$B:$B,COLUMN(RD$1)+$E7,1))*42</f>
        <v/>
      </c>
      <c r="RE7">
        <f>(INDEX('Hawaii Jet Fuel Price'!$B:$B,COLUMN(RE$1)+$E7,1))*42</f>
        <v/>
      </c>
      <c r="RF7">
        <f>(INDEX('Hawaii Jet Fuel Price'!$B:$B,COLUMN(RF$1)+$E7,1))*42</f>
        <v/>
      </c>
      <c r="RG7">
        <f>(INDEX('Hawaii Jet Fuel Price'!$B:$B,COLUMN(RG$1)+$E7,1))*42</f>
        <v/>
      </c>
      <c r="RH7">
        <f>(INDEX('Hawaii Jet Fuel Price'!$B:$B,COLUMN(RH$1)+$E7,1))*42</f>
        <v/>
      </c>
      <c r="RI7">
        <f>(INDEX('Hawaii Jet Fuel Price'!$B:$B,COLUMN(RI$1)+$E7,1))*42</f>
        <v/>
      </c>
      <c r="RJ7">
        <f>(INDEX('Hawaii Jet Fuel Price'!$B:$B,COLUMN(RJ$1)+$E7,1))*42</f>
        <v/>
      </c>
      <c r="RK7">
        <f>(INDEX('Hawaii Jet Fuel Price'!$B:$B,COLUMN(RK$1)+$E7,1))*42</f>
        <v/>
      </c>
      <c r="RL7">
        <f>(INDEX('Hawaii Jet Fuel Price'!$B:$B,COLUMN(RL$1)+$E7,1))*42</f>
        <v/>
      </c>
      <c r="RM7">
        <f>(INDEX('Hawaii Jet Fuel Price'!$B:$B,COLUMN(RM$1)+$E7,1))*42</f>
        <v/>
      </c>
      <c r="RN7">
        <f>(INDEX('Hawaii Jet Fuel Price'!$B:$B,COLUMN(RN$1)+$E7,1))*42</f>
        <v/>
      </c>
      <c r="RO7">
        <f>(INDEX('Hawaii Jet Fuel Price'!$B:$B,COLUMN(RO$1)+$E7,1))*42</f>
        <v/>
      </c>
      <c r="RP7">
        <f>(INDEX('Hawaii Jet Fuel Price'!$B:$B,COLUMN(RP$1)+$E7,1))*42</f>
        <v/>
      </c>
      <c r="RQ7">
        <f>(INDEX('Hawaii Jet Fuel Price'!$B:$B,COLUMN(RQ$1)+$E7,1))*42</f>
        <v/>
      </c>
      <c r="RR7">
        <f>(INDEX('Hawaii Jet Fuel Price'!$B:$B,COLUMN(RR$1)+$E7,1))*42</f>
        <v/>
      </c>
      <c r="RS7">
        <f>(INDEX('Hawaii Jet Fuel Price'!$B:$B,COLUMN(RS$1)+$E7,1))*42</f>
        <v/>
      </c>
      <c r="RT7">
        <f>(INDEX('Hawaii Jet Fuel Price'!$B:$B,COLUMN(RT$1)+$E7,1))*42</f>
        <v/>
      </c>
      <c r="RU7">
        <f>(INDEX('Hawaii Jet Fuel Price'!$B:$B,COLUMN(RU$1)+$E7,1))*42</f>
        <v/>
      </c>
      <c r="RV7">
        <f>(INDEX('Hawaii Jet Fuel Price'!$B:$B,COLUMN(RV$1)+$E7,1))*42</f>
        <v/>
      </c>
      <c r="RW7">
        <f>(INDEX('Hawaii Jet Fuel Price'!$B:$B,COLUMN(RW$1)+$E7,1))*42</f>
        <v/>
      </c>
      <c r="RX7">
        <f>(INDEX('Hawaii Jet Fuel Price'!$B:$B,COLUMN(RX$1)+$E7,1))*42</f>
        <v/>
      </c>
      <c r="RY7">
        <f>(INDEX('Hawaii Jet Fuel Price'!$B:$B,COLUMN(RY$1)+$E7,1))*42</f>
        <v/>
      </c>
      <c r="RZ7">
        <f>(INDEX('Hawaii Jet Fuel Price'!$B:$B,COLUMN(RZ$1)+$E7,1))*42</f>
        <v/>
      </c>
      <c r="SA7">
        <f>(INDEX('Hawaii Jet Fuel Price'!$B:$B,COLUMN(SA$1)+$E7,1))*42</f>
        <v/>
      </c>
      <c r="SB7">
        <f>(INDEX('Hawaii Jet Fuel Price'!$B:$B,COLUMN(SB$1)+$E7,1))*42</f>
        <v/>
      </c>
      <c r="SC7">
        <f>(INDEX('Hawaii Jet Fuel Price'!$B:$B,COLUMN(SC$1)+$E7,1))*42</f>
        <v/>
      </c>
      <c r="SD7">
        <f>(INDEX('Hawaii Jet Fuel Price'!$B:$B,COLUMN(SD$1)+$E7,1))*42</f>
        <v/>
      </c>
      <c r="SE7">
        <f>(INDEX('Hawaii Jet Fuel Price'!$B:$B,COLUMN(SE$1)+$E7,1))*42</f>
        <v/>
      </c>
      <c r="SF7">
        <f>(INDEX('Hawaii Jet Fuel Price'!$B:$B,COLUMN(SF$1)+$E7,1))*42</f>
        <v/>
      </c>
      <c r="SG7">
        <f>(INDEX('Hawaii Jet Fuel Price'!$B:$B,COLUMN(SG$1)+$E7,1))*42</f>
        <v/>
      </c>
      <c r="SH7">
        <f>(INDEX('Hawaii Jet Fuel Price'!$B:$B,COLUMN(SH$1)+$E7,1))*42</f>
        <v/>
      </c>
      <c r="SI7">
        <f>(INDEX('Hawaii Jet Fuel Price'!$B:$B,COLUMN(SI$1)+$E7,1))*42</f>
        <v/>
      </c>
      <c r="SJ7">
        <f>(INDEX('Hawaii Jet Fuel Price'!$B:$B,COLUMN(SJ$1)+$E7,1))*42</f>
        <v/>
      </c>
      <c r="SK7">
        <f>(INDEX('Hawaii Jet Fuel Price'!$B:$B,COLUMN(SK$1)+$E7,1))*42</f>
        <v/>
      </c>
      <c r="SL7">
        <f>(INDEX('Hawaii Jet Fuel Price'!$B:$B,COLUMN(SL$1)+$E7,1))*42</f>
        <v/>
      </c>
      <c r="SM7">
        <f>(INDEX('Hawaii Jet Fuel Price'!$B:$B,COLUMN(SM$1)+$E7,1))*42</f>
        <v/>
      </c>
      <c r="SN7">
        <f>(INDEX('Hawaii Jet Fuel Price'!$B:$B,COLUMN(SN$1)+$E7,1))*42</f>
        <v/>
      </c>
      <c r="SO7">
        <f>(INDEX('Hawaii Jet Fuel Price'!$B:$B,COLUMN(SO$1)+$E7,1))*42</f>
        <v/>
      </c>
      <c r="SP7">
        <f>(INDEX('Hawaii Jet Fuel Price'!$B:$B,COLUMN(SP$1)+$E7,1))*42</f>
        <v/>
      </c>
      <c r="SQ7">
        <f>(INDEX('Hawaii Jet Fuel Price'!$B:$B,COLUMN(SQ$1)+$E7,1))*42</f>
        <v/>
      </c>
      <c r="SR7">
        <f>(INDEX('Hawaii Jet Fuel Price'!$B:$B,COLUMN(SR$1)+$E7,1))*42</f>
        <v/>
      </c>
      <c r="SS7">
        <f>(INDEX('Hawaii Jet Fuel Price'!$B:$B,COLUMN(SS$1)+$E7,1))*42</f>
        <v/>
      </c>
      <c r="ST7">
        <f>(INDEX('Hawaii Jet Fuel Price'!$B:$B,COLUMN(ST$1)+$E7,1))*42</f>
        <v/>
      </c>
      <c r="SU7">
        <f>(INDEX('Hawaii Jet Fuel Price'!$B:$B,COLUMN(SU$1)+$E7,1))*42</f>
        <v/>
      </c>
      <c r="SV7">
        <f>(INDEX('Hawaii Jet Fuel Price'!$B:$B,COLUMN(SV$1)+$E7,1))*42</f>
        <v/>
      </c>
      <c r="SW7">
        <f>(INDEX('Hawaii Jet Fuel Price'!$B:$B,COLUMN(SW$1)+$E7,1))*42</f>
        <v/>
      </c>
      <c r="SX7">
        <f>(INDEX('Hawaii Jet Fuel Price'!$B:$B,COLUMN(SX$1)+$E7,1))*42</f>
        <v/>
      </c>
      <c r="SY7">
        <f>(INDEX('Hawaii Jet Fuel Price'!$B:$B,COLUMN(SY$1)+$E7,1))*42</f>
        <v/>
      </c>
      <c r="SZ7">
        <f>(INDEX('Hawaii Jet Fuel Price'!$B:$B,COLUMN(SZ$1)+$E7,1))*42</f>
        <v/>
      </c>
      <c r="TA7">
        <f>(INDEX('Hawaii Jet Fuel Price'!$B:$B,COLUMN(TA$1)+$E7,1))*42</f>
        <v/>
      </c>
      <c r="TB7">
        <f>(INDEX('Hawaii Jet Fuel Price'!$B:$B,COLUMN(TB$1)+$E7,1))*42</f>
        <v/>
      </c>
      <c r="TC7">
        <f>(INDEX('Hawaii Jet Fuel Price'!$B:$B,COLUMN(TC$1)+$E7,1))*42</f>
        <v/>
      </c>
      <c r="TD7">
        <f>(INDEX('Hawaii Jet Fuel Price'!$B:$B,COLUMN(TD$1)+$E7,1))*42</f>
        <v/>
      </c>
      <c r="TE7">
        <f>(INDEX('Hawaii Jet Fuel Price'!$B:$B,COLUMN(TE$1)+$E7,1))*42</f>
        <v/>
      </c>
      <c r="TF7">
        <f>(INDEX('Hawaii Jet Fuel Price'!$B:$B,COLUMN(TF$1)+$E7,1))*42</f>
        <v/>
      </c>
      <c r="TG7">
        <f>(INDEX('Hawaii Jet Fuel Price'!$B:$B,COLUMN(TG$1)+$E7,1))*42</f>
        <v/>
      </c>
      <c r="TH7">
        <f>(INDEX('Hawaii Jet Fuel Price'!$B:$B,COLUMN(TH$1)+$E7,1))*42</f>
        <v/>
      </c>
      <c r="TI7">
        <f>(INDEX('Hawaii Jet Fuel Price'!$B:$B,COLUMN(TI$1)+$E7,1))*42</f>
        <v/>
      </c>
      <c r="TJ7">
        <f>(INDEX('Hawaii Jet Fuel Price'!$B:$B,COLUMN(TJ$1)+$E7,1))*42</f>
        <v/>
      </c>
      <c r="TK7">
        <f>(INDEX('Hawaii Jet Fuel Price'!$B:$B,COLUMN(TK$1)+$E7,1))*42</f>
        <v/>
      </c>
      <c r="TL7">
        <f>(INDEX('Hawaii Jet Fuel Price'!$B:$B,COLUMN(TL$1)+$E7,1))*42</f>
        <v/>
      </c>
      <c r="TM7">
        <f>(INDEX('Hawaii Jet Fuel Price'!$B:$B,COLUMN(TM$1)+$E7,1))*42</f>
        <v/>
      </c>
      <c r="TN7">
        <f>(INDEX('Hawaii Jet Fuel Price'!$B:$B,COLUMN(TN$1)+$E7,1))*42</f>
        <v/>
      </c>
      <c r="TO7">
        <f>(INDEX('Hawaii Jet Fuel Price'!$B:$B,COLUMN(TO$1)+$E7,1))*42</f>
        <v/>
      </c>
      <c r="TP7">
        <f>(INDEX('Hawaii Jet Fuel Price'!$B:$B,COLUMN(TP$1)+$E7,1))*42</f>
        <v/>
      </c>
      <c r="TQ7">
        <f>(INDEX('Hawaii Jet Fuel Price'!$B:$B,COLUMN(TQ$1)+$E7,1))*42</f>
        <v/>
      </c>
      <c r="TR7">
        <f>(INDEX('Hawaii Jet Fuel Price'!$B:$B,COLUMN(TR$1)+$E7,1))*42</f>
        <v/>
      </c>
      <c r="TS7">
        <f>(INDEX('Hawaii Jet Fuel Price'!$B:$B,COLUMN(TS$1)+$E7,1))*42</f>
        <v/>
      </c>
      <c r="TT7">
        <f>(INDEX('Hawaii Jet Fuel Price'!$B:$B,COLUMN(TT$1)+$E7,1))*42</f>
        <v/>
      </c>
      <c r="TU7">
        <f>(INDEX('Hawaii Jet Fuel Price'!$B:$B,COLUMN(TU$1)+$E7,1))*42</f>
        <v/>
      </c>
      <c r="TV7">
        <f>(INDEX('Hawaii Jet Fuel Price'!$B:$B,COLUMN(TV$1)+$E7,1))*42</f>
        <v/>
      </c>
      <c r="TW7">
        <f>(INDEX('Hawaii Jet Fuel Price'!$B:$B,COLUMN(TW$1)+$E7,1))*42</f>
        <v/>
      </c>
      <c r="TX7">
        <f>(INDEX('Hawaii Jet Fuel Price'!$B:$B,COLUMN(TX$1)+$E7,1))*42</f>
        <v/>
      </c>
      <c r="TY7">
        <f>(INDEX('Hawaii Jet Fuel Price'!$B:$B,COLUMN(TY$1)+$E7,1))*42</f>
        <v/>
      </c>
      <c r="TZ7">
        <f>(INDEX('Hawaii Jet Fuel Price'!$B:$B,COLUMN(TZ$1)+$E7,1))*42</f>
        <v/>
      </c>
    </row>
    <row r="8" spans="1:546">
      <c r="A8" t="s">
        <v>15</v>
      </c>
      <c r="B8" t="s">
        <v>9</v>
      </c>
      <c r="C8" t="s">
        <v>16</v>
      </c>
      <c r="G8">
        <f>INDEX('Input EIA Fuel Oil Price'!$B:$B,MATCH(G$2,'Input EIA Fuel Oil Price'!$A:$A,0),1)*'Unit Conversions'!$D$3</f>
        <v/>
      </c>
      <c r="H8">
        <f>INDEX('Input EIA Fuel Oil Price'!$B:$B,MATCH(H$2,'Input EIA Fuel Oil Price'!$A:$A,0),1)*'Unit Conversions'!$D$3</f>
        <v/>
      </c>
      <c r="I8">
        <f>INDEX('Input EIA Fuel Oil Price'!$B:$B,MATCH(I$2,'Input EIA Fuel Oil Price'!$A:$A,0),1)*'Unit Conversions'!$D$3</f>
        <v/>
      </c>
      <c r="J8">
        <f>INDEX('Input EIA Fuel Oil Price'!$B:$B,MATCH(J$2,'Input EIA Fuel Oil Price'!$A:$A,0),1)*'Unit Conversions'!$D$3</f>
        <v/>
      </c>
      <c r="K8">
        <f>INDEX('Input EIA Fuel Oil Price'!$B:$B,MATCH(K$2,'Input EIA Fuel Oil Price'!$A:$A,0),1)*'Unit Conversions'!$D$3</f>
        <v/>
      </c>
      <c r="L8">
        <f>INDEX('Input EIA Fuel Oil Price'!$B:$B,MATCH(L$2,'Input EIA Fuel Oil Price'!$A:$A,0),1)*'Unit Conversions'!$D$3</f>
        <v/>
      </c>
      <c r="M8">
        <f>INDEX('Input EIA Fuel Oil Price'!$B:$B,MATCH(M$2,'Input EIA Fuel Oil Price'!$A:$A,0),1)*'Unit Conversions'!$D$3</f>
        <v/>
      </c>
      <c r="N8">
        <f>INDEX('Input EIA Fuel Oil Price'!$B:$B,MATCH(N$2,'Input EIA Fuel Oil Price'!$A:$A,0),1)*'Unit Conversions'!$D$3</f>
        <v/>
      </c>
      <c r="O8">
        <f>INDEX('Input EIA Fuel Oil Price'!$B:$B,MATCH(O$2,'Input EIA Fuel Oil Price'!$A:$A,0),1)*'Unit Conversions'!$D$3</f>
        <v/>
      </c>
      <c r="P8">
        <f>INDEX('Input EIA Fuel Oil Price'!$B:$B,MATCH(P$2,'Input EIA Fuel Oil Price'!$A:$A,0),1)*'Unit Conversions'!$D$3</f>
        <v/>
      </c>
      <c r="Q8">
        <f>INDEX('Input EIA Fuel Oil Price'!$B:$B,MATCH(Q$2,'Input EIA Fuel Oil Price'!$A:$A,0),1)*'Unit Conversions'!$D$3</f>
        <v/>
      </c>
      <c r="R8">
        <f>INDEX('Input EIA Fuel Oil Price'!$B:$B,MATCH(R$2,'Input EIA Fuel Oil Price'!$A:$A,0),1)*'Unit Conversions'!$D$3</f>
        <v/>
      </c>
      <c r="S8">
        <f>INDEX('Input EIA Fuel Oil Price'!$B:$B,MATCH(S$2,'Input EIA Fuel Oil Price'!$A:$A,0),1)*'Unit Conversions'!$D$3</f>
        <v/>
      </c>
      <c r="T8">
        <f>INDEX('Input EIA Fuel Oil Price'!$B:$B,MATCH(T$2,'Input EIA Fuel Oil Price'!$A:$A,0),1)*'Unit Conversions'!$D$3</f>
        <v/>
      </c>
      <c r="U8">
        <f>INDEX('Input EIA Fuel Oil Price'!$B:$B,MATCH(U$2,'Input EIA Fuel Oil Price'!$A:$A,0),1)*'Unit Conversions'!$D$3</f>
        <v/>
      </c>
      <c r="V8">
        <f>INDEX('Input EIA Fuel Oil Price'!$B:$B,MATCH(V$2,'Input EIA Fuel Oil Price'!$A:$A,0),1)*'Unit Conversions'!$D$3</f>
        <v/>
      </c>
      <c r="W8">
        <f>INDEX('Input EIA Fuel Oil Price'!$B:$B,MATCH(W$2,'Input EIA Fuel Oil Price'!$A:$A,0),1)*'Unit Conversions'!$D$3</f>
        <v/>
      </c>
      <c r="X8">
        <f>INDEX('Input EIA Fuel Oil Price'!$B:$B,MATCH(X$2,'Input EIA Fuel Oil Price'!$A:$A,0),1)*'Unit Conversions'!$D$3</f>
        <v/>
      </c>
      <c r="Y8">
        <f>INDEX('Input EIA Fuel Oil Price'!$B:$B,MATCH(Y$2,'Input EIA Fuel Oil Price'!$A:$A,0),1)*'Unit Conversions'!$D$3</f>
        <v/>
      </c>
      <c r="Z8">
        <f>INDEX('Input EIA Fuel Oil Price'!$B:$B,MATCH(Z$2,'Input EIA Fuel Oil Price'!$A:$A,0),1)*'Unit Conversions'!$D$3</f>
        <v/>
      </c>
      <c r="AA8">
        <f>INDEX('Input EIA Fuel Oil Price'!$B:$B,MATCH(AA$2,'Input EIA Fuel Oil Price'!$A:$A,0),1)*'Unit Conversions'!$D$3</f>
        <v/>
      </c>
      <c r="AB8">
        <f>INDEX('Input EIA Fuel Oil Price'!$B:$B,MATCH(AB$2,'Input EIA Fuel Oil Price'!$A:$A,0),1)*'Unit Conversions'!$D$3</f>
        <v/>
      </c>
      <c r="AC8">
        <f>INDEX('Input EIA Fuel Oil Price'!$B:$B,MATCH(AC$2,'Input EIA Fuel Oil Price'!$A:$A,0),1)*'Unit Conversions'!$D$3</f>
        <v/>
      </c>
      <c r="AD8">
        <f>INDEX('Input EIA Fuel Oil Price'!$B:$B,MATCH(AD$2,'Input EIA Fuel Oil Price'!$A:$A,0),1)*'Unit Conversions'!$D$3</f>
        <v/>
      </c>
      <c r="AE8">
        <f>INDEX('Input EIA Fuel Oil Price'!$B:$B,MATCH(AE$2,'Input EIA Fuel Oil Price'!$A:$A,0),1)*'Unit Conversions'!$D$3</f>
        <v/>
      </c>
      <c r="AF8">
        <f>INDEX('Input EIA Fuel Oil Price'!$B:$B,MATCH(AF$2,'Input EIA Fuel Oil Price'!$A:$A,0),1)*'Unit Conversions'!$D$3</f>
        <v/>
      </c>
      <c r="AG8">
        <f>INDEX('Input EIA Fuel Oil Price'!$B:$B,MATCH(AG$2,'Input EIA Fuel Oil Price'!$A:$A,0),1)*'Unit Conversions'!$D$3</f>
        <v/>
      </c>
      <c r="AH8">
        <f>INDEX('Input EIA Fuel Oil Price'!$B:$B,MATCH(AH$2,'Input EIA Fuel Oil Price'!$A:$A,0),1)*'Unit Conversions'!$D$3</f>
        <v/>
      </c>
      <c r="AI8">
        <f>INDEX('Input EIA Fuel Oil Price'!$B:$B,MATCH(AI$2,'Input EIA Fuel Oil Price'!$A:$A,0),1)*'Unit Conversions'!$D$3</f>
        <v/>
      </c>
      <c r="AJ8">
        <f>INDEX('Input EIA Fuel Oil Price'!$B:$B,MATCH(AJ$2,'Input EIA Fuel Oil Price'!$A:$A,0),1)*'Unit Conversions'!$D$3</f>
        <v/>
      </c>
      <c r="AK8">
        <f>INDEX('Input EIA Fuel Oil Price'!$B:$B,MATCH(AK$2,'Input EIA Fuel Oil Price'!$A:$A,0),1)*'Unit Conversions'!$D$3</f>
        <v/>
      </c>
      <c r="AL8">
        <f>INDEX('Input EIA Fuel Oil Price'!$B:$B,MATCH(AL$2,'Input EIA Fuel Oil Price'!$A:$A,0),1)*'Unit Conversions'!$D$3</f>
        <v/>
      </c>
      <c r="AM8">
        <f>INDEX('Input EIA Fuel Oil Price'!$B:$B,MATCH(AM$2,'Input EIA Fuel Oil Price'!$A:$A,0),1)*'Unit Conversions'!$D$3</f>
        <v/>
      </c>
      <c r="AN8">
        <f>INDEX('Input EIA Fuel Oil Price'!$B:$B,MATCH(AN$2,'Input EIA Fuel Oil Price'!$A:$A,0),1)*'Unit Conversions'!$D$3</f>
        <v/>
      </c>
      <c r="AO8">
        <f>INDEX('Input EIA Fuel Oil Price'!$B:$B,MATCH(AO$2,'Input EIA Fuel Oil Price'!$A:$A,0),1)*'Unit Conversions'!$D$3</f>
        <v/>
      </c>
      <c r="AP8">
        <f>INDEX('Input EIA Fuel Oil Price'!$B:$B,MATCH(AP$2,'Input EIA Fuel Oil Price'!$A:$A,0),1)*'Unit Conversions'!$D$3</f>
        <v/>
      </c>
      <c r="AQ8">
        <f>INDEX('Input EIA Fuel Oil Price'!$B:$B,MATCH(AQ$2,'Input EIA Fuel Oil Price'!$A:$A,0),1)*'Unit Conversions'!$D$3</f>
        <v/>
      </c>
      <c r="AR8">
        <f>INDEX('Input EIA Fuel Oil Price'!$B:$B,MATCH(AR$2,'Input EIA Fuel Oil Price'!$A:$A,0),1)*'Unit Conversions'!$D$3</f>
        <v/>
      </c>
      <c r="AS8">
        <f>INDEX('Input EIA Fuel Oil Price'!$B:$B,MATCH(AS$2,'Input EIA Fuel Oil Price'!$A:$A,0),1)*'Unit Conversions'!$D$3</f>
        <v/>
      </c>
      <c r="AT8">
        <f>INDEX('Input EIA Fuel Oil Price'!$B:$B,MATCH(AT$2,'Input EIA Fuel Oil Price'!$A:$A,0),1)*'Unit Conversions'!$D$3</f>
        <v/>
      </c>
      <c r="AU8">
        <f>INDEX('Input EIA Fuel Oil Price'!$B:$B,MATCH(AU$2,'Input EIA Fuel Oil Price'!$A:$A,0),1)*'Unit Conversions'!$D$3</f>
        <v/>
      </c>
      <c r="AV8">
        <f>INDEX('Input EIA Fuel Oil Price'!$B:$B,MATCH(AV$2,'Input EIA Fuel Oil Price'!$A:$A,0),1)*'Unit Conversions'!$D$3</f>
        <v/>
      </c>
      <c r="AW8">
        <f>INDEX('Input EIA Fuel Oil Price'!$B:$B,MATCH(AW$2,'Input EIA Fuel Oil Price'!$A:$A,0),1)*'Unit Conversions'!$D$3</f>
        <v/>
      </c>
      <c r="AX8">
        <f>INDEX('Input EIA Fuel Oil Price'!$B:$B,MATCH(AX$2,'Input EIA Fuel Oil Price'!$A:$A,0),1)*'Unit Conversions'!$D$3</f>
        <v/>
      </c>
      <c r="AY8">
        <f>INDEX('Input EIA Fuel Oil Price'!$B:$B,MATCH(AY$2,'Input EIA Fuel Oil Price'!$A:$A,0),1)*'Unit Conversions'!$D$3</f>
        <v/>
      </c>
      <c r="AZ8">
        <f>INDEX('Input EIA Fuel Oil Price'!$B:$B,MATCH(AZ$2,'Input EIA Fuel Oil Price'!$A:$A,0),1)*'Unit Conversions'!$D$3</f>
        <v/>
      </c>
      <c r="BA8">
        <f>INDEX('Input EIA Fuel Oil Price'!$B:$B,MATCH(BA$2,'Input EIA Fuel Oil Price'!$A:$A,0),1)*'Unit Conversions'!$D$3</f>
        <v/>
      </c>
      <c r="BB8">
        <f>INDEX('Input EIA Fuel Oil Price'!$B:$B,MATCH(BB$2,'Input EIA Fuel Oil Price'!$A:$A,0),1)*'Unit Conversions'!$D$3</f>
        <v/>
      </c>
      <c r="BC8">
        <f>INDEX('Input EIA Fuel Oil Price'!$B:$B,MATCH(BC$2,'Input EIA Fuel Oil Price'!$A:$A,0),1)*'Unit Conversions'!$D$3</f>
        <v/>
      </c>
      <c r="BD8">
        <f>INDEX('Input EIA Fuel Oil Price'!$B:$B,MATCH(BD$2,'Input EIA Fuel Oil Price'!$A:$A,0),1)*'Unit Conversions'!$D$3</f>
        <v/>
      </c>
      <c r="BE8">
        <f>INDEX('Input EIA Fuel Oil Price'!$B:$B,MATCH(BE$2,'Input EIA Fuel Oil Price'!$A:$A,0),1)*'Unit Conversions'!$D$3</f>
        <v/>
      </c>
      <c r="BF8">
        <f>INDEX('Input EIA Fuel Oil Price'!$B:$B,MATCH(BF$2,'Input EIA Fuel Oil Price'!$A:$A,0),1)*'Unit Conversions'!$D$3</f>
        <v/>
      </c>
      <c r="BG8">
        <f>INDEX('Input EIA Fuel Oil Price'!$B:$B,MATCH(BG$2,'Input EIA Fuel Oil Price'!$A:$A,0),1)*'Unit Conversions'!$D$3</f>
        <v/>
      </c>
      <c r="BH8">
        <f>INDEX('Input EIA Fuel Oil Price'!$B:$B,MATCH(BH$2,'Input EIA Fuel Oil Price'!$A:$A,0),1)*'Unit Conversions'!$D$3</f>
        <v/>
      </c>
      <c r="BI8">
        <f>INDEX('Input EIA Fuel Oil Price'!$B:$B,MATCH(BI$2,'Input EIA Fuel Oil Price'!$A:$A,0),1)*'Unit Conversions'!$D$3</f>
        <v/>
      </c>
      <c r="BJ8">
        <f>INDEX('Input EIA Fuel Oil Price'!$B:$B,MATCH(BJ$2,'Input EIA Fuel Oil Price'!$A:$A,0),1)*'Unit Conversions'!$D$3</f>
        <v/>
      </c>
      <c r="BK8">
        <f>INDEX('Input EIA Fuel Oil Price'!$B:$B,MATCH(BK$2,'Input EIA Fuel Oil Price'!$A:$A,0),1)*'Unit Conversions'!$D$3</f>
        <v/>
      </c>
      <c r="BL8">
        <f>INDEX('Input EIA Fuel Oil Price'!$B:$B,MATCH(BL$2,'Input EIA Fuel Oil Price'!$A:$A,0),1)*'Unit Conversions'!$D$3</f>
        <v/>
      </c>
      <c r="BM8">
        <f>INDEX('Input EIA Fuel Oil Price'!$B:$B,MATCH(BM$2,'Input EIA Fuel Oil Price'!$A:$A,0),1)*'Unit Conversions'!$D$3</f>
        <v/>
      </c>
      <c r="BN8">
        <f>INDEX('Input EIA Fuel Oil Price'!$B:$B,MATCH(BN$2,'Input EIA Fuel Oil Price'!$A:$A,0),1)*'Unit Conversions'!$D$3</f>
        <v/>
      </c>
      <c r="BO8">
        <f>INDEX('Input EIA Fuel Oil Price'!$B:$B,MATCH(BO$2,'Input EIA Fuel Oil Price'!$A:$A,0),1)*'Unit Conversions'!$D$3</f>
        <v/>
      </c>
      <c r="BP8">
        <f>INDEX('Input EIA Fuel Oil Price'!$B:$B,MATCH(BP$2,'Input EIA Fuel Oil Price'!$A:$A,0),1)*'Unit Conversions'!$D$3</f>
        <v/>
      </c>
      <c r="BQ8">
        <f>INDEX('Input EIA Fuel Oil Price'!$B:$B,MATCH(BQ$2,'Input EIA Fuel Oil Price'!$A:$A,0),1)*'Unit Conversions'!$D$3</f>
        <v/>
      </c>
      <c r="BR8">
        <f>INDEX('Input EIA Fuel Oil Price'!$B:$B,MATCH(BR$2,'Input EIA Fuel Oil Price'!$A:$A,0),1)*'Unit Conversions'!$D$3</f>
        <v/>
      </c>
      <c r="BS8">
        <f>INDEX('Input EIA Fuel Oil Price'!$B:$B,MATCH(BS$2,'Input EIA Fuel Oil Price'!$A:$A,0),1)*'Unit Conversions'!$D$3</f>
        <v/>
      </c>
      <c r="BT8">
        <f>INDEX('Input EIA Fuel Oil Price'!$B:$B,MATCH(BT$2,'Input EIA Fuel Oil Price'!$A:$A,0),1)*'Unit Conversions'!$D$3</f>
        <v/>
      </c>
      <c r="BU8">
        <f>INDEX('Input EIA Fuel Oil Price'!$B:$B,MATCH(BU$2,'Input EIA Fuel Oil Price'!$A:$A,0),1)*'Unit Conversions'!$D$3</f>
        <v/>
      </c>
      <c r="BV8">
        <f>INDEX('Input EIA Fuel Oil Price'!$B:$B,MATCH(BV$2,'Input EIA Fuel Oil Price'!$A:$A,0),1)*'Unit Conversions'!$D$3</f>
        <v/>
      </c>
      <c r="BW8">
        <f>INDEX('Input EIA Fuel Oil Price'!$B:$B,MATCH(BW$2,'Input EIA Fuel Oil Price'!$A:$A,0),1)*'Unit Conversions'!$D$3</f>
        <v/>
      </c>
      <c r="BX8">
        <f>INDEX('Input EIA Fuel Oil Price'!$B:$B,MATCH(BX$2,'Input EIA Fuel Oil Price'!$A:$A,0),1)*'Unit Conversions'!$D$3</f>
        <v/>
      </c>
      <c r="BY8">
        <f>INDEX('Input EIA Fuel Oil Price'!$B:$B,MATCH(BY$2,'Input EIA Fuel Oil Price'!$A:$A,0),1)*'Unit Conversions'!$D$3</f>
        <v/>
      </c>
      <c r="BZ8">
        <f>INDEX('Input EIA Fuel Oil Price'!$B:$B,MATCH(BZ$2,'Input EIA Fuel Oil Price'!$A:$A,0),1)*'Unit Conversions'!$D$3</f>
        <v/>
      </c>
      <c r="CA8">
        <f>INDEX('Input EIA Fuel Oil Price'!$B:$B,MATCH(CA$2,'Input EIA Fuel Oil Price'!$A:$A,0),1)*'Unit Conversions'!$D$3</f>
        <v/>
      </c>
      <c r="CB8">
        <f>INDEX('Input EIA Fuel Oil Price'!$B:$B,MATCH(CB$2,'Input EIA Fuel Oil Price'!$A:$A,0),1)*'Unit Conversions'!$D$3</f>
        <v/>
      </c>
      <c r="CC8">
        <f>INDEX('Input EIA Fuel Oil Price'!$B:$B,MATCH(CC$2,'Input EIA Fuel Oil Price'!$A:$A,0),1)*'Unit Conversions'!$D$3</f>
        <v/>
      </c>
      <c r="CD8">
        <f>INDEX('Input EIA Fuel Oil Price'!$B:$B,MATCH(CD$2,'Input EIA Fuel Oil Price'!$A:$A,0),1)*'Unit Conversions'!$D$3</f>
        <v/>
      </c>
      <c r="CE8">
        <f>INDEX('Input EIA Fuel Oil Price'!$B:$B,MATCH(CE$2,'Input EIA Fuel Oil Price'!$A:$A,0),1)*'Unit Conversions'!$D$3</f>
        <v/>
      </c>
      <c r="CF8">
        <f>INDEX('Input EIA Fuel Oil Price'!$B:$B,MATCH(CF$2,'Input EIA Fuel Oil Price'!$A:$A,0),1)*'Unit Conversions'!$D$3</f>
        <v/>
      </c>
      <c r="CG8">
        <f>INDEX('Input EIA Fuel Oil Price'!$B:$B,MATCH(CG$2,'Input EIA Fuel Oil Price'!$A:$A,0),1)*'Unit Conversions'!$D$3</f>
        <v/>
      </c>
      <c r="CH8">
        <f>INDEX('Input EIA Fuel Oil Price'!$B:$B,MATCH(CH$2,'Input EIA Fuel Oil Price'!$A:$A,0),1)*'Unit Conversions'!$D$3</f>
        <v/>
      </c>
      <c r="CI8">
        <f>INDEX('Input EIA Fuel Oil Price'!$B:$B,MATCH(CI$2,'Input EIA Fuel Oil Price'!$A:$A,0),1)*'Unit Conversions'!$D$3</f>
        <v/>
      </c>
      <c r="CJ8">
        <f>INDEX('Input EIA Fuel Oil Price'!$B:$B,MATCH(CJ$2,'Input EIA Fuel Oil Price'!$A:$A,0),1)*'Unit Conversions'!$D$3</f>
        <v/>
      </c>
      <c r="CK8">
        <f>INDEX('Input EIA Fuel Oil Price'!$B:$B,MATCH(CK$2,'Input EIA Fuel Oil Price'!$A:$A,0),1)*'Unit Conversions'!$D$3</f>
        <v/>
      </c>
      <c r="CL8">
        <f>INDEX('Input EIA Fuel Oil Price'!$B:$B,MATCH(CL$2,'Input EIA Fuel Oil Price'!$A:$A,0),1)*'Unit Conversions'!$D$3</f>
        <v/>
      </c>
      <c r="CM8">
        <f>INDEX('Input EIA Fuel Oil Price'!$B:$B,MATCH(CM$2,'Input EIA Fuel Oil Price'!$A:$A,0),1)*'Unit Conversions'!$D$3</f>
        <v/>
      </c>
      <c r="CN8">
        <f>INDEX('Input EIA Fuel Oil Price'!$B:$B,MATCH(CN$2,'Input EIA Fuel Oil Price'!$A:$A,0),1)*'Unit Conversions'!$D$3</f>
        <v/>
      </c>
      <c r="CO8">
        <f>INDEX('Input EIA Fuel Oil Price'!$B:$B,MATCH(CO$2,'Input EIA Fuel Oil Price'!$A:$A,0),1)*'Unit Conversions'!$D$3</f>
        <v/>
      </c>
      <c r="CP8">
        <f>INDEX('Input EIA Fuel Oil Price'!$B:$B,MATCH(CP$2,'Input EIA Fuel Oil Price'!$A:$A,0),1)*'Unit Conversions'!$D$3</f>
        <v/>
      </c>
      <c r="CQ8">
        <f>INDEX('Input EIA Fuel Oil Price'!$B:$B,MATCH(CQ$2,'Input EIA Fuel Oil Price'!$A:$A,0),1)*'Unit Conversions'!$D$3</f>
        <v/>
      </c>
      <c r="CR8">
        <f>INDEX('Input EIA Fuel Oil Price'!$B:$B,MATCH(CR$2,'Input EIA Fuel Oil Price'!$A:$A,0),1)*'Unit Conversions'!$D$3</f>
        <v/>
      </c>
      <c r="CS8">
        <f>INDEX('Input EIA Fuel Oil Price'!$B:$B,MATCH(CS$2,'Input EIA Fuel Oil Price'!$A:$A,0),1)*'Unit Conversions'!$D$3</f>
        <v/>
      </c>
      <c r="CT8">
        <f>INDEX('Input EIA Fuel Oil Price'!$B:$B,MATCH(CT$2,'Input EIA Fuel Oil Price'!$A:$A,0),1)*'Unit Conversions'!$D$3</f>
        <v/>
      </c>
      <c r="CU8">
        <f>INDEX('Input EIA Fuel Oil Price'!$B:$B,MATCH(CU$2,'Input EIA Fuel Oil Price'!$A:$A,0),1)*'Unit Conversions'!$D$3</f>
        <v/>
      </c>
      <c r="CV8">
        <f>INDEX('Input EIA Fuel Oil Price'!$B:$B,MATCH(CV$2,'Input EIA Fuel Oil Price'!$A:$A,0),1)*'Unit Conversions'!$D$3</f>
        <v/>
      </c>
      <c r="CW8">
        <f>INDEX('Input EIA Fuel Oil Price'!$B:$B,MATCH(CW$2,'Input EIA Fuel Oil Price'!$A:$A,0),1)*'Unit Conversions'!$D$3</f>
        <v/>
      </c>
      <c r="CX8">
        <f>INDEX('Input EIA Fuel Oil Price'!$B:$B,MATCH(CX$2,'Input EIA Fuel Oil Price'!$A:$A,0),1)*'Unit Conversions'!$D$3</f>
        <v/>
      </c>
      <c r="CY8">
        <f>INDEX('Input EIA Fuel Oil Price'!$B:$B,MATCH(CY$2,'Input EIA Fuel Oil Price'!$A:$A,0),1)*'Unit Conversions'!$D$3</f>
        <v/>
      </c>
      <c r="CZ8">
        <f>INDEX('Input EIA Fuel Oil Price'!$B:$B,MATCH(CZ$2,'Input EIA Fuel Oil Price'!$A:$A,0),1)*'Unit Conversions'!$D$3</f>
        <v/>
      </c>
      <c r="DA8">
        <f>INDEX('Input EIA Fuel Oil Price'!$B:$B,MATCH(DA$2,'Input EIA Fuel Oil Price'!$A:$A,0),1)*'Unit Conversions'!$D$3</f>
        <v/>
      </c>
      <c r="DB8">
        <f>INDEX('Input EIA Fuel Oil Price'!$B:$B,MATCH(DB$2,'Input EIA Fuel Oil Price'!$A:$A,0),1)*'Unit Conversions'!$D$3</f>
        <v/>
      </c>
      <c r="DC8">
        <f>INDEX('Input EIA Fuel Oil Price'!$B:$B,MATCH(DC$2,'Input EIA Fuel Oil Price'!$A:$A,0),1)*'Unit Conversions'!$D$3</f>
        <v/>
      </c>
      <c r="DD8">
        <f>INDEX('Input EIA Fuel Oil Price'!$B:$B,MATCH(DD$2,'Input EIA Fuel Oil Price'!$A:$A,0),1)*'Unit Conversions'!$D$3</f>
        <v/>
      </c>
      <c r="DE8">
        <f>INDEX('Input EIA Fuel Oil Price'!$B:$B,MATCH(DE$2,'Input EIA Fuel Oil Price'!$A:$A,0),1)*'Unit Conversions'!$D$3</f>
        <v/>
      </c>
      <c r="DF8">
        <f>INDEX('Input EIA Fuel Oil Price'!$B:$B,MATCH(DF$2,'Input EIA Fuel Oil Price'!$A:$A,0),1)*'Unit Conversions'!$D$3</f>
        <v/>
      </c>
      <c r="DG8">
        <f>INDEX('Input EIA Fuel Oil Price'!$B:$B,MATCH(DG$2,'Input EIA Fuel Oil Price'!$A:$A,0),1)*'Unit Conversions'!$D$3</f>
        <v/>
      </c>
      <c r="DH8">
        <f>INDEX('Input EIA Fuel Oil Price'!$B:$B,MATCH(DH$2,'Input EIA Fuel Oil Price'!$A:$A,0),1)*'Unit Conversions'!$D$3</f>
        <v/>
      </c>
      <c r="DI8">
        <f>INDEX('Input EIA Fuel Oil Price'!$B:$B,MATCH(DI$2,'Input EIA Fuel Oil Price'!$A:$A,0),1)*'Unit Conversions'!$D$3</f>
        <v/>
      </c>
      <c r="DJ8">
        <f>INDEX('Input EIA Fuel Oil Price'!$B:$B,MATCH(DJ$2,'Input EIA Fuel Oil Price'!$A:$A,0),1)*'Unit Conversions'!$D$3</f>
        <v/>
      </c>
      <c r="DK8">
        <f>INDEX('Input EIA Fuel Oil Price'!$B:$B,MATCH(DK$2,'Input EIA Fuel Oil Price'!$A:$A,0),1)*'Unit Conversions'!$D$3</f>
        <v/>
      </c>
      <c r="DL8">
        <f>INDEX('Input EIA Fuel Oil Price'!$B:$B,MATCH(DL$2,'Input EIA Fuel Oil Price'!$A:$A,0),1)*'Unit Conversions'!$D$3</f>
        <v/>
      </c>
      <c r="DM8">
        <f>INDEX('Input EIA Fuel Oil Price'!$B:$B,MATCH(DM$2,'Input EIA Fuel Oil Price'!$A:$A,0),1)*'Unit Conversions'!$D$3</f>
        <v/>
      </c>
      <c r="DN8">
        <f>INDEX('Input EIA Fuel Oil Price'!$B:$B,MATCH(DN$2,'Input EIA Fuel Oil Price'!$A:$A,0),1)*'Unit Conversions'!$D$3</f>
        <v/>
      </c>
      <c r="DO8">
        <f>INDEX('Input EIA Fuel Oil Price'!$B:$B,MATCH(DO$2,'Input EIA Fuel Oil Price'!$A:$A,0),1)*'Unit Conversions'!$D$3</f>
        <v/>
      </c>
      <c r="DP8">
        <f>INDEX('Input EIA Fuel Oil Price'!$B:$B,MATCH(DP$2,'Input EIA Fuel Oil Price'!$A:$A,0),1)*'Unit Conversions'!$D$3</f>
        <v/>
      </c>
      <c r="DQ8">
        <f>INDEX('Input EIA Fuel Oil Price'!$B:$B,MATCH(DQ$2,'Input EIA Fuel Oil Price'!$A:$A,0),1)*'Unit Conversions'!$D$3</f>
        <v/>
      </c>
      <c r="DR8">
        <f>INDEX('Input EIA Fuel Oil Price'!$B:$B,MATCH(DR$2,'Input EIA Fuel Oil Price'!$A:$A,0),1)*'Unit Conversions'!$D$3</f>
        <v/>
      </c>
      <c r="DS8">
        <f>INDEX('Input EIA Fuel Oil Price'!$B:$B,MATCH(DS$2,'Input EIA Fuel Oil Price'!$A:$A,0),1)*'Unit Conversions'!$D$3</f>
        <v/>
      </c>
      <c r="DT8">
        <f>INDEX('Input EIA Fuel Oil Price'!$B:$B,MATCH(DT$2,'Input EIA Fuel Oil Price'!$A:$A,0),1)*'Unit Conversions'!$D$3</f>
        <v/>
      </c>
      <c r="DU8">
        <f>INDEX('Input EIA Fuel Oil Price'!$B:$B,MATCH(DU$2,'Input EIA Fuel Oil Price'!$A:$A,0),1)*'Unit Conversions'!$D$3</f>
        <v/>
      </c>
      <c r="DV8">
        <f>INDEX('Input EIA Fuel Oil Price'!$B:$B,MATCH(DV$2,'Input EIA Fuel Oil Price'!$A:$A,0),1)*'Unit Conversions'!$D$3</f>
        <v/>
      </c>
      <c r="DW8">
        <f>INDEX('Input EIA Fuel Oil Price'!$B:$B,MATCH(DW$2,'Input EIA Fuel Oil Price'!$A:$A,0),1)*'Unit Conversions'!$D$3</f>
        <v/>
      </c>
      <c r="DX8">
        <f>INDEX('Input EIA Fuel Oil Price'!$B:$B,MATCH(DX$2,'Input EIA Fuel Oil Price'!$A:$A,0),1)*'Unit Conversions'!$D$3</f>
        <v/>
      </c>
      <c r="DY8">
        <f>INDEX('Input EIA Fuel Oil Price'!$B:$B,MATCH(DY$2,'Input EIA Fuel Oil Price'!$A:$A,0),1)*'Unit Conversions'!$D$3</f>
        <v/>
      </c>
      <c r="DZ8">
        <f>INDEX('Input EIA Fuel Oil Price'!$B:$B,MATCH(DZ$2,'Input EIA Fuel Oil Price'!$A:$A,0),1)*'Unit Conversions'!$D$3</f>
        <v/>
      </c>
      <c r="EA8">
        <f>INDEX('Input EIA Fuel Oil Price'!$B:$B,MATCH(EA$2,'Input EIA Fuel Oil Price'!$A:$A,0),1)*'Unit Conversions'!$D$3</f>
        <v/>
      </c>
      <c r="EB8">
        <f>INDEX('Input EIA Fuel Oil Price'!$B:$B,MATCH(EB$2,'Input EIA Fuel Oil Price'!$A:$A,0),1)*'Unit Conversions'!$D$3</f>
        <v/>
      </c>
      <c r="EC8">
        <f>INDEX('Input EIA Fuel Oil Price'!$B:$B,MATCH(EC$2,'Input EIA Fuel Oil Price'!$A:$A,0),1)*'Unit Conversions'!$D$3</f>
        <v/>
      </c>
      <c r="ED8">
        <f>INDEX('Input EIA Fuel Oil Price'!$B:$B,MATCH(ED$2,'Input EIA Fuel Oil Price'!$A:$A,0),1)*'Unit Conversions'!$D$3</f>
        <v/>
      </c>
      <c r="EE8">
        <f>INDEX('Input EIA Fuel Oil Price'!$B:$B,MATCH(EE$2,'Input EIA Fuel Oil Price'!$A:$A,0),1)*'Unit Conversions'!$D$3</f>
        <v/>
      </c>
      <c r="EF8">
        <f>INDEX('Input EIA Fuel Oil Price'!$B:$B,MATCH(EF$2,'Input EIA Fuel Oil Price'!$A:$A,0),1)*'Unit Conversions'!$D$3</f>
        <v/>
      </c>
      <c r="EG8">
        <f>INDEX('Input EIA Fuel Oil Price'!$B:$B,MATCH(EG$2,'Input EIA Fuel Oil Price'!$A:$A,0),1)*'Unit Conversions'!$D$3</f>
        <v/>
      </c>
      <c r="EH8">
        <f>INDEX('Input EIA Fuel Oil Price'!$B:$B,MATCH(EH$2,'Input EIA Fuel Oil Price'!$A:$A,0),1)*'Unit Conversions'!$D$3</f>
        <v/>
      </c>
      <c r="EI8">
        <f>INDEX('Input EIA Fuel Oil Price'!$B:$B,MATCH(EI$2,'Input EIA Fuel Oil Price'!$A:$A,0),1)*'Unit Conversions'!$D$3</f>
        <v/>
      </c>
      <c r="EJ8">
        <f>INDEX('Input EIA Fuel Oil Price'!$B:$B,MATCH(EJ$2,'Input EIA Fuel Oil Price'!$A:$A,0),1)*'Unit Conversions'!$D$3</f>
        <v/>
      </c>
      <c r="EK8">
        <f>INDEX('Input EIA Fuel Oil Price'!$B:$B,MATCH(EK$2,'Input EIA Fuel Oil Price'!$A:$A,0),1)*'Unit Conversions'!$D$3</f>
        <v/>
      </c>
      <c r="EL8">
        <f>INDEX('Input EIA Fuel Oil Price'!$B:$B,MATCH(EL$2,'Input EIA Fuel Oil Price'!$A:$A,0),1)*'Unit Conversions'!$D$3</f>
        <v/>
      </c>
      <c r="EM8">
        <f>INDEX('Input EIA Fuel Oil Price'!$B:$B,MATCH(EM$2,'Input EIA Fuel Oil Price'!$A:$A,0),1)*'Unit Conversions'!$D$3</f>
        <v/>
      </c>
      <c r="EN8">
        <f>INDEX('Input EIA Fuel Oil Price'!$B:$B,MATCH(EN$2,'Input EIA Fuel Oil Price'!$A:$A,0),1)*'Unit Conversions'!$D$3</f>
        <v/>
      </c>
      <c r="EO8">
        <f>INDEX('Input EIA Fuel Oil Price'!$B:$B,MATCH(EO$2,'Input EIA Fuel Oil Price'!$A:$A,0),1)*'Unit Conversions'!$D$3</f>
        <v/>
      </c>
      <c r="EP8">
        <f>INDEX('Input EIA Fuel Oil Price'!$B:$B,MATCH(EP$2,'Input EIA Fuel Oil Price'!$A:$A,0),1)*'Unit Conversions'!$D$3</f>
        <v/>
      </c>
      <c r="EQ8">
        <f>INDEX('Input EIA Fuel Oil Price'!$B:$B,MATCH(EQ$2,'Input EIA Fuel Oil Price'!$A:$A,0),1)*'Unit Conversions'!$D$3</f>
        <v/>
      </c>
      <c r="ER8">
        <f>INDEX('Input EIA Fuel Oil Price'!$B:$B,MATCH(ER$2,'Input EIA Fuel Oil Price'!$A:$A,0),1)*'Unit Conversions'!$D$3</f>
        <v/>
      </c>
      <c r="ES8">
        <f>INDEX('Input EIA Fuel Oil Price'!$B:$B,MATCH(ES$2,'Input EIA Fuel Oil Price'!$A:$A,0),1)*'Unit Conversions'!$D$3</f>
        <v/>
      </c>
      <c r="ET8">
        <f>INDEX('Input EIA Fuel Oil Price'!$B:$B,MATCH(ET$2,'Input EIA Fuel Oil Price'!$A:$A,0),1)*'Unit Conversions'!$D$3</f>
        <v/>
      </c>
      <c r="EU8">
        <f>INDEX('Input EIA Fuel Oil Price'!$B:$B,MATCH(EU$2,'Input EIA Fuel Oil Price'!$A:$A,0),1)*'Unit Conversions'!$D$3</f>
        <v/>
      </c>
      <c r="EV8">
        <f>INDEX('Input EIA Fuel Oil Price'!$B:$B,MATCH(EV$2,'Input EIA Fuel Oil Price'!$A:$A,0),1)*'Unit Conversions'!$D$3</f>
        <v/>
      </c>
      <c r="EW8">
        <f>INDEX('Input EIA Fuel Oil Price'!$B:$B,MATCH(EW$2,'Input EIA Fuel Oil Price'!$A:$A,0),1)*'Unit Conversions'!$D$3</f>
        <v/>
      </c>
      <c r="EX8">
        <f>INDEX('Input EIA Fuel Oil Price'!$B:$B,MATCH(EX$2,'Input EIA Fuel Oil Price'!$A:$A,0),1)*'Unit Conversions'!$D$3</f>
        <v/>
      </c>
      <c r="EY8">
        <f>INDEX('Input EIA Fuel Oil Price'!$B:$B,MATCH(EY$2,'Input EIA Fuel Oil Price'!$A:$A,0),1)*'Unit Conversions'!$D$3</f>
        <v/>
      </c>
      <c r="EZ8">
        <f>INDEX('Input EIA Fuel Oil Price'!$B:$B,MATCH(EZ$2,'Input EIA Fuel Oil Price'!$A:$A,0),1)*'Unit Conversions'!$D$3</f>
        <v/>
      </c>
      <c r="FA8">
        <f>INDEX('Input EIA Fuel Oil Price'!$B:$B,MATCH(FA$2,'Input EIA Fuel Oil Price'!$A:$A,0),1)*'Unit Conversions'!$D$3</f>
        <v/>
      </c>
      <c r="FB8">
        <f>INDEX('Input EIA Fuel Oil Price'!$B:$B,MATCH(FB$2,'Input EIA Fuel Oil Price'!$A:$A,0),1)*'Unit Conversions'!$D$3</f>
        <v/>
      </c>
      <c r="FC8">
        <f>INDEX('Input EIA Fuel Oil Price'!$B:$B,MATCH(FC$2,'Input EIA Fuel Oil Price'!$A:$A,0),1)*'Unit Conversions'!$D$3</f>
        <v/>
      </c>
      <c r="FD8">
        <f>INDEX('Input EIA Fuel Oil Price'!$B:$B,MATCH(FD$2,'Input EIA Fuel Oil Price'!$A:$A,0),1)*'Unit Conversions'!$D$3</f>
        <v/>
      </c>
      <c r="FE8">
        <f>INDEX('Input EIA Fuel Oil Price'!$B:$B,MATCH(FE$2,'Input EIA Fuel Oil Price'!$A:$A,0),1)*'Unit Conversions'!$D$3</f>
        <v/>
      </c>
      <c r="FF8">
        <f>INDEX('Input EIA Fuel Oil Price'!$B:$B,MATCH(FF$2,'Input EIA Fuel Oil Price'!$A:$A,0),1)*'Unit Conversions'!$D$3</f>
        <v/>
      </c>
      <c r="FG8">
        <f>INDEX('Input EIA Fuel Oil Price'!$B:$B,MATCH(FG$2,'Input EIA Fuel Oil Price'!$A:$A,0),1)*'Unit Conversions'!$D$3</f>
        <v/>
      </c>
      <c r="FH8">
        <f>INDEX('Input EIA Fuel Oil Price'!$B:$B,MATCH(FH$2,'Input EIA Fuel Oil Price'!$A:$A,0),1)*'Unit Conversions'!$D$3</f>
        <v/>
      </c>
      <c r="FI8">
        <f>INDEX('Input EIA Fuel Oil Price'!$B:$B,MATCH(FI$2,'Input EIA Fuel Oil Price'!$A:$A,0),1)*'Unit Conversions'!$D$3</f>
        <v/>
      </c>
      <c r="FJ8">
        <f>INDEX('Input EIA Fuel Oil Price'!$B:$B,MATCH(FJ$2,'Input EIA Fuel Oil Price'!$A:$A,0),1)*'Unit Conversions'!$D$3</f>
        <v/>
      </c>
      <c r="FK8">
        <f>INDEX('Input EIA Fuel Oil Price'!$B:$B,MATCH(FK$2,'Input EIA Fuel Oil Price'!$A:$A,0),1)*'Unit Conversions'!$D$3</f>
        <v/>
      </c>
      <c r="FL8">
        <f>INDEX('Input EIA Fuel Oil Price'!$B:$B,MATCH(FL$2,'Input EIA Fuel Oil Price'!$A:$A,0),1)*'Unit Conversions'!$D$3</f>
        <v/>
      </c>
      <c r="FM8">
        <f>INDEX('Input EIA Fuel Oil Price'!$B:$B,MATCH(FM$2,'Input EIA Fuel Oil Price'!$A:$A,0),1)*'Unit Conversions'!$D$3</f>
        <v/>
      </c>
      <c r="FN8">
        <f>INDEX('Input EIA Fuel Oil Price'!$B:$B,MATCH(FN$2,'Input EIA Fuel Oil Price'!$A:$A,0),1)*'Unit Conversions'!$D$3</f>
        <v/>
      </c>
      <c r="FO8">
        <f>INDEX('Input EIA Fuel Oil Price'!$B:$B,MATCH(FO$2,'Input EIA Fuel Oil Price'!$A:$A,0),1)*'Unit Conversions'!$D$3</f>
        <v/>
      </c>
      <c r="FP8">
        <f>INDEX('Input EIA Fuel Oil Price'!$B:$B,MATCH(FP$2,'Input EIA Fuel Oil Price'!$A:$A,0),1)*'Unit Conversions'!$D$3</f>
        <v/>
      </c>
      <c r="FQ8">
        <f>INDEX('Input EIA Fuel Oil Price'!$B:$B,MATCH(FQ$2,'Input EIA Fuel Oil Price'!$A:$A,0),1)*'Unit Conversions'!$D$3</f>
        <v/>
      </c>
      <c r="FR8">
        <f>INDEX('Input EIA Fuel Oil Price'!$B:$B,MATCH(FR$2,'Input EIA Fuel Oil Price'!$A:$A,0),1)*'Unit Conversions'!$D$3</f>
        <v/>
      </c>
      <c r="FS8">
        <f>INDEX('Input EIA Fuel Oil Price'!$B:$B,MATCH(FS$2,'Input EIA Fuel Oil Price'!$A:$A,0),1)*'Unit Conversions'!$D$3</f>
        <v/>
      </c>
      <c r="FT8">
        <f>INDEX('Input EIA Fuel Oil Price'!$B:$B,MATCH(FT$2,'Input EIA Fuel Oil Price'!$A:$A,0),1)*'Unit Conversions'!$D$3</f>
        <v/>
      </c>
      <c r="FU8">
        <f>INDEX('Input EIA Fuel Oil Price'!$B:$B,MATCH(FU$2,'Input EIA Fuel Oil Price'!$A:$A,0),1)*'Unit Conversions'!$D$3</f>
        <v/>
      </c>
      <c r="FV8">
        <f>INDEX('Input EIA Fuel Oil Price'!$B:$B,MATCH(FV$2,'Input EIA Fuel Oil Price'!$A:$A,0),1)*'Unit Conversions'!$D$3</f>
        <v/>
      </c>
      <c r="FW8">
        <f>INDEX('Input EIA Fuel Oil Price'!$B:$B,MATCH(FW$2,'Input EIA Fuel Oil Price'!$A:$A,0),1)*'Unit Conversions'!$D$3</f>
        <v/>
      </c>
      <c r="FX8">
        <f>INDEX('Input EIA Fuel Oil Price'!$B:$B,MATCH(FX$2,'Input EIA Fuel Oil Price'!$A:$A,0),1)*'Unit Conversions'!$D$3</f>
        <v/>
      </c>
      <c r="FY8">
        <f>INDEX('Input EIA Fuel Oil Price'!$B:$B,MATCH(FY$2,'Input EIA Fuel Oil Price'!$A:$A,0),1)*'Unit Conversions'!$D$3</f>
        <v/>
      </c>
      <c r="FZ8">
        <f>INDEX('Input EIA Fuel Oil Price'!$B:$B,MATCH(FZ$2,'Input EIA Fuel Oil Price'!$A:$A,0),1)*'Unit Conversions'!$D$3</f>
        <v/>
      </c>
      <c r="GA8">
        <f>INDEX('Input EIA Fuel Oil Price'!$B:$B,MATCH(GA$2,'Input EIA Fuel Oil Price'!$A:$A,0),1)*'Unit Conversions'!$D$3</f>
        <v/>
      </c>
      <c r="GB8">
        <f>INDEX('Input EIA Fuel Oil Price'!$B:$B,MATCH(GB$2,'Input EIA Fuel Oil Price'!$A:$A,0),1)*'Unit Conversions'!$D$3</f>
        <v/>
      </c>
      <c r="GC8">
        <f>INDEX('Input EIA Fuel Oil Price'!$B:$B,MATCH(GC$2,'Input EIA Fuel Oil Price'!$A:$A,0),1)*'Unit Conversions'!$D$3</f>
        <v/>
      </c>
      <c r="GD8">
        <f>INDEX('Input EIA Fuel Oil Price'!$B:$B,MATCH(GD$2,'Input EIA Fuel Oil Price'!$A:$A,0),1)*'Unit Conversions'!$D$3</f>
        <v/>
      </c>
      <c r="GE8">
        <f>INDEX('Input EIA Fuel Oil Price'!$B:$B,MATCH(GE$2,'Input EIA Fuel Oil Price'!$A:$A,0),1)*'Unit Conversions'!$D$3</f>
        <v/>
      </c>
      <c r="GF8">
        <f>INDEX('Input EIA Fuel Oil Price'!$B:$B,MATCH(GF$2,'Input EIA Fuel Oil Price'!$A:$A,0),1)*'Unit Conversions'!$D$3</f>
        <v/>
      </c>
      <c r="GG8">
        <f>INDEX('Input EIA Fuel Oil Price'!$B:$B,MATCH(GG$2,'Input EIA Fuel Oil Price'!$A:$A,0),1)*'Unit Conversions'!$D$3</f>
        <v/>
      </c>
      <c r="GH8">
        <f>INDEX('Input EIA Fuel Oil Price'!$B:$B,MATCH(GH$2,'Input EIA Fuel Oil Price'!$A:$A,0),1)*'Unit Conversions'!$D$3</f>
        <v/>
      </c>
      <c r="GI8">
        <f>INDEX('Input EIA Fuel Oil Price'!$B:$B,MATCH(GI$2,'Input EIA Fuel Oil Price'!$A:$A,0),1)*'Unit Conversions'!$D$3</f>
        <v/>
      </c>
      <c r="GJ8">
        <f>INDEX('Input EIA Fuel Oil Price'!$B:$B,MATCH(GJ$2,'Input EIA Fuel Oil Price'!$A:$A,0),1)*'Unit Conversions'!$D$3</f>
        <v/>
      </c>
      <c r="GK8">
        <f>INDEX('Input EIA Fuel Oil Price'!$B:$B,MATCH(GK$2,'Input EIA Fuel Oil Price'!$A:$A,0),1)*'Unit Conversions'!$D$3</f>
        <v/>
      </c>
      <c r="GL8">
        <f>INDEX('Input EIA Fuel Oil Price'!$B:$B,MATCH(GL$2,'Input EIA Fuel Oil Price'!$A:$A,0),1)*'Unit Conversions'!$D$3</f>
        <v/>
      </c>
      <c r="GM8">
        <f>INDEX('Input EIA Fuel Oil Price'!$B:$B,MATCH(GM$2,'Input EIA Fuel Oil Price'!$A:$A,0),1)*'Unit Conversions'!$D$3</f>
        <v/>
      </c>
      <c r="GN8">
        <f>INDEX('Input EIA Fuel Oil Price'!$B:$B,MATCH(GN$2,'Input EIA Fuel Oil Price'!$A:$A,0),1)*'Unit Conversions'!$D$3</f>
        <v/>
      </c>
      <c r="GO8">
        <f>INDEX('Input EIA Fuel Oil Price'!$B:$B,MATCH(GO$2,'Input EIA Fuel Oil Price'!$A:$A,0),1)*'Unit Conversions'!$D$3</f>
        <v/>
      </c>
      <c r="GP8">
        <f>INDEX('Input EIA Fuel Oil Price'!$B:$B,MATCH(GP$2,'Input EIA Fuel Oil Price'!$A:$A,0),1)*'Unit Conversions'!$D$3</f>
        <v/>
      </c>
      <c r="GQ8">
        <f>INDEX('Input EIA Fuel Oil Price'!$B:$B,MATCH(GQ$2,'Input EIA Fuel Oil Price'!$A:$A,0),1)*'Unit Conversions'!$D$3</f>
        <v/>
      </c>
      <c r="GR8">
        <f>INDEX('Input EIA Fuel Oil Price'!$B:$B,MATCH(GR$2,'Input EIA Fuel Oil Price'!$A:$A,0),1)*'Unit Conversions'!$D$3</f>
        <v/>
      </c>
      <c r="GS8">
        <f>INDEX('Input EIA Fuel Oil Price'!$B:$B,MATCH(GS$2,'Input EIA Fuel Oil Price'!$A:$A,0),1)*'Unit Conversions'!$D$3</f>
        <v/>
      </c>
      <c r="GT8">
        <f>INDEX('Input EIA Fuel Oil Price'!$B:$B,MATCH(GT$2,'Input EIA Fuel Oil Price'!$A:$A,0),1)*'Unit Conversions'!$D$3</f>
        <v/>
      </c>
      <c r="GU8">
        <f>INDEX('Input EIA Fuel Oil Price'!$B:$B,MATCH(GU$2,'Input EIA Fuel Oil Price'!$A:$A,0),1)*'Unit Conversions'!$D$3</f>
        <v/>
      </c>
      <c r="GV8">
        <f>INDEX('Input EIA Fuel Oil Price'!$B:$B,MATCH(GV$2,'Input EIA Fuel Oil Price'!$A:$A,0),1)*'Unit Conversions'!$D$3</f>
        <v/>
      </c>
      <c r="GW8">
        <f>INDEX('Input EIA Fuel Oil Price'!$B:$B,MATCH(GW$2,'Input EIA Fuel Oil Price'!$A:$A,0),1)*'Unit Conversions'!$D$3</f>
        <v/>
      </c>
      <c r="GX8">
        <f>INDEX('Input EIA Fuel Oil Price'!$B:$B,MATCH(GX$2,'Input EIA Fuel Oil Price'!$A:$A,0),1)*'Unit Conversions'!$D$3</f>
        <v/>
      </c>
      <c r="GY8">
        <f>INDEX('Input EIA Fuel Oil Price'!$B:$B,MATCH(GY$2,'Input EIA Fuel Oil Price'!$A:$A,0),1)*'Unit Conversions'!$D$3</f>
        <v/>
      </c>
      <c r="GZ8">
        <f>INDEX('Input EIA Fuel Oil Price'!$B:$B,MATCH(GZ$2,'Input EIA Fuel Oil Price'!$A:$A,0),1)*'Unit Conversions'!$D$3</f>
        <v/>
      </c>
      <c r="HA8">
        <f>INDEX('Input EIA Fuel Oil Price'!$B:$B,MATCH(HA$2,'Input EIA Fuel Oil Price'!$A:$A,0),1)*'Unit Conversions'!$D$3</f>
        <v/>
      </c>
      <c r="HB8">
        <f>INDEX('Input EIA Fuel Oil Price'!$B:$B,MATCH(HB$2,'Input EIA Fuel Oil Price'!$A:$A,0),1)*'Unit Conversions'!$D$3</f>
        <v/>
      </c>
      <c r="HC8">
        <f>INDEX('Input EIA Fuel Oil Price'!$B:$B,MATCH(HC$2,'Input EIA Fuel Oil Price'!$A:$A,0),1)*'Unit Conversions'!$D$3</f>
        <v/>
      </c>
      <c r="HD8">
        <f>INDEX('Input EIA Fuel Oil Price'!$B:$B,MATCH(HD$2,'Input EIA Fuel Oil Price'!$A:$A,0),1)*'Unit Conversions'!$D$3</f>
        <v/>
      </c>
      <c r="HE8">
        <f>INDEX('Input EIA Fuel Oil Price'!$B:$B,MATCH(HE$2,'Input EIA Fuel Oil Price'!$A:$A,0),1)*'Unit Conversions'!$D$3</f>
        <v/>
      </c>
      <c r="HF8">
        <f>INDEX('Input EIA Fuel Oil Price'!$B:$B,MATCH(HF$2,'Input EIA Fuel Oil Price'!$A:$A,0),1)*'Unit Conversions'!$D$3</f>
        <v/>
      </c>
      <c r="HG8">
        <f>INDEX('Input EIA Fuel Oil Price'!$B:$B,MATCH(HG$2,'Input EIA Fuel Oil Price'!$A:$A,0),1)*'Unit Conversions'!$D$3</f>
        <v/>
      </c>
      <c r="HH8">
        <f>INDEX('Input EIA Fuel Oil Price'!$B:$B,MATCH(HH$2,'Input EIA Fuel Oil Price'!$A:$A,0),1)*'Unit Conversions'!$D$3</f>
        <v/>
      </c>
      <c r="HI8">
        <f>INDEX('Input EIA Fuel Oil Price'!$B:$B,MATCH(HI$2,'Input EIA Fuel Oil Price'!$A:$A,0),1)*'Unit Conversions'!$D$3</f>
        <v/>
      </c>
      <c r="HJ8">
        <f>INDEX('Input EIA Fuel Oil Price'!$B:$B,MATCH(HJ$2,'Input EIA Fuel Oil Price'!$A:$A,0),1)*'Unit Conversions'!$D$3</f>
        <v/>
      </c>
      <c r="HK8">
        <f>INDEX('Input EIA Fuel Oil Price'!$B:$B,MATCH(HK$2,'Input EIA Fuel Oil Price'!$A:$A,0),1)*'Unit Conversions'!$D$3</f>
        <v/>
      </c>
      <c r="HL8">
        <f>INDEX('Input EIA Fuel Oil Price'!$B:$B,MATCH(HL$2,'Input EIA Fuel Oil Price'!$A:$A,0),1)*'Unit Conversions'!$D$3</f>
        <v/>
      </c>
      <c r="HM8">
        <f>INDEX('Input EIA Fuel Oil Price'!$B:$B,MATCH(HM$2,'Input EIA Fuel Oil Price'!$A:$A,0),1)*'Unit Conversions'!$D$3</f>
        <v/>
      </c>
      <c r="HN8">
        <f>INDEX('Input EIA Fuel Oil Price'!$B:$B,MATCH(HN$2,'Input EIA Fuel Oil Price'!$A:$A,0),1)*'Unit Conversions'!$D$3</f>
        <v/>
      </c>
      <c r="HO8">
        <f>INDEX('Input EIA Fuel Oil Price'!$B:$B,MATCH(HO$2,'Input EIA Fuel Oil Price'!$A:$A,0),1)*'Unit Conversions'!$D$3</f>
        <v/>
      </c>
      <c r="HP8">
        <f>INDEX('Input EIA Fuel Oil Price'!$B:$B,MATCH(HP$2,'Input EIA Fuel Oil Price'!$A:$A,0),1)*'Unit Conversions'!$D$3</f>
        <v/>
      </c>
      <c r="HQ8">
        <f>INDEX('Input EIA Fuel Oil Price'!$B:$B,MATCH(HQ$2,'Input EIA Fuel Oil Price'!$A:$A,0),1)*'Unit Conversions'!$D$3</f>
        <v/>
      </c>
      <c r="HR8">
        <f>INDEX('Input EIA Fuel Oil Price'!$B:$B,MATCH(HR$2,'Input EIA Fuel Oil Price'!$A:$A,0),1)*'Unit Conversions'!$D$3</f>
        <v/>
      </c>
      <c r="HS8">
        <f>INDEX('Input EIA Fuel Oil Price'!$B:$B,MATCH(HS$2,'Input EIA Fuel Oil Price'!$A:$A,0),1)*'Unit Conversions'!$D$3</f>
        <v/>
      </c>
      <c r="HT8">
        <f>INDEX('Input EIA Fuel Oil Price'!$B:$B,MATCH(HT$2,'Input EIA Fuel Oil Price'!$A:$A,0),1)*'Unit Conversions'!$D$3</f>
        <v/>
      </c>
      <c r="HU8">
        <f>INDEX('Input EIA Fuel Oil Price'!$B:$B,MATCH(HU$2,'Input EIA Fuel Oil Price'!$A:$A,0),1)*'Unit Conversions'!$D$3</f>
        <v/>
      </c>
      <c r="HV8">
        <f>INDEX('Input EIA Fuel Oil Price'!$B:$B,MATCH(HV$2,'Input EIA Fuel Oil Price'!$A:$A,0),1)*'Unit Conversions'!$D$3</f>
        <v/>
      </c>
      <c r="HW8">
        <f>INDEX('Input EIA Fuel Oil Price'!$B:$B,MATCH(HW$2,'Input EIA Fuel Oil Price'!$A:$A,0),1)*'Unit Conversions'!$D$3</f>
        <v/>
      </c>
      <c r="HX8">
        <f>INDEX('Input EIA Fuel Oil Price'!$B:$B,MATCH(HX$2,'Input EIA Fuel Oil Price'!$A:$A,0),1)*'Unit Conversions'!$D$3</f>
        <v/>
      </c>
      <c r="HY8">
        <f>INDEX('Input EIA Fuel Oil Price'!$B:$B,MATCH(HY$2,'Input EIA Fuel Oil Price'!$A:$A,0),1)*'Unit Conversions'!$D$3</f>
        <v/>
      </c>
      <c r="HZ8">
        <f>INDEX('Input EIA Fuel Oil Price'!$B:$B,MATCH(HZ$2,'Input EIA Fuel Oil Price'!$A:$A,0),1)*'Unit Conversions'!$D$3</f>
        <v/>
      </c>
      <c r="IA8">
        <f>INDEX('Input EIA Fuel Oil Price'!$B:$B,MATCH(IA$2,'Input EIA Fuel Oil Price'!$A:$A,0),1)*'Unit Conversions'!$D$3</f>
        <v/>
      </c>
      <c r="IB8">
        <f>INDEX('Input EIA Fuel Oil Price'!$B:$B,MATCH(IB$2,'Input EIA Fuel Oil Price'!$A:$A,0),1)*'Unit Conversions'!$D$3</f>
        <v/>
      </c>
      <c r="IC8">
        <f>INDEX('Input EIA Fuel Oil Price'!$B:$B,MATCH(IC$2,'Input EIA Fuel Oil Price'!$A:$A,0),1)*'Unit Conversions'!$D$3</f>
        <v/>
      </c>
      <c r="ID8">
        <f>INDEX('Input EIA Fuel Oil Price'!$B:$B,MATCH(ID$2,'Input EIA Fuel Oil Price'!$A:$A,0),1)*'Unit Conversions'!$D$3</f>
        <v/>
      </c>
      <c r="IE8">
        <f>INDEX('Input EIA Fuel Oil Price'!$B:$B,MATCH(IE$2,'Input EIA Fuel Oil Price'!$A:$A,0),1)*'Unit Conversions'!$D$3</f>
        <v/>
      </c>
      <c r="IF8">
        <f>INDEX('Input EIA Fuel Oil Price'!$B:$B,MATCH(IF$2,'Input EIA Fuel Oil Price'!$A:$A,0),1)*'Unit Conversions'!$D$3</f>
        <v/>
      </c>
      <c r="IG8">
        <f>INDEX('Input EIA Fuel Oil Price'!$B:$B,MATCH(IG$2,'Input EIA Fuel Oil Price'!$A:$A,0),1)*'Unit Conversions'!$D$3</f>
        <v/>
      </c>
      <c r="IH8">
        <f>INDEX('Input EIA Fuel Oil Price'!$B:$B,MATCH(IH$2,'Input EIA Fuel Oil Price'!$A:$A,0),1)*'Unit Conversions'!$D$3</f>
        <v/>
      </c>
      <c r="II8">
        <f>INDEX('Input EIA Fuel Oil Price'!$B:$B,MATCH(II$2,'Input EIA Fuel Oil Price'!$A:$A,0),1)*'Unit Conversions'!$D$3</f>
        <v/>
      </c>
      <c r="IJ8">
        <f>INDEX('Input EIA Fuel Oil Price'!$B:$B,MATCH(IJ$2,'Input EIA Fuel Oil Price'!$A:$A,0),1)*'Unit Conversions'!$D$3</f>
        <v/>
      </c>
      <c r="IK8">
        <f>INDEX('Input EIA Fuel Oil Price'!$B:$B,MATCH(IK$2,'Input EIA Fuel Oil Price'!$A:$A,0),1)*'Unit Conversions'!$D$3</f>
        <v/>
      </c>
      <c r="IL8">
        <f>INDEX('Input EIA Fuel Oil Price'!$B:$B,MATCH(IL$2,'Input EIA Fuel Oil Price'!$A:$A,0),1)*'Unit Conversions'!$D$3</f>
        <v/>
      </c>
      <c r="IM8">
        <f>INDEX('Input EIA Fuel Oil Price'!$B:$B,MATCH(IM$2,'Input EIA Fuel Oil Price'!$A:$A,0),1)*'Unit Conversions'!$D$3</f>
        <v/>
      </c>
      <c r="IN8">
        <f>INDEX('Input EIA Fuel Oil Price'!$B:$B,MATCH(IN$2,'Input EIA Fuel Oil Price'!$A:$A,0),1)*'Unit Conversions'!$D$3</f>
        <v/>
      </c>
      <c r="IO8">
        <f>INDEX('Input EIA Fuel Oil Price'!$B:$B,MATCH(IO$2,'Input EIA Fuel Oil Price'!$A:$A,0),1)*'Unit Conversions'!$D$3</f>
        <v/>
      </c>
      <c r="IP8">
        <f>INDEX('Input EIA Fuel Oil Price'!$B:$B,MATCH(IP$2,'Input EIA Fuel Oil Price'!$A:$A,0),1)*'Unit Conversions'!$D$3</f>
        <v/>
      </c>
      <c r="IQ8">
        <f>INDEX('Input EIA Fuel Oil Price'!$B:$B,MATCH(IQ$2,'Input EIA Fuel Oil Price'!$A:$A,0),1)*'Unit Conversions'!$D$3</f>
        <v/>
      </c>
      <c r="IR8">
        <f>INDEX('Input EIA Fuel Oil Price'!$B:$B,MATCH(IR$2,'Input EIA Fuel Oil Price'!$A:$A,0),1)*'Unit Conversions'!$D$3</f>
        <v/>
      </c>
      <c r="IS8">
        <f>INDEX('Input EIA Fuel Oil Price'!$B:$B,MATCH(IS$2,'Input EIA Fuel Oil Price'!$A:$A,0),1)*'Unit Conversions'!$D$3</f>
        <v/>
      </c>
      <c r="IT8">
        <f>INDEX('Input EIA Fuel Oil Price'!$B:$B,MATCH(IT$2,'Input EIA Fuel Oil Price'!$A:$A,0),1)*'Unit Conversions'!$D$3</f>
        <v/>
      </c>
      <c r="IU8">
        <f>INDEX('Input EIA Fuel Oil Price'!$B:$B,MATCH(IU$2,'Input EIA Fuel Oil Price'!$A:$A,0),1)*'Unit Conversions'!$D$3</f>
        <v/>
      </c>
      <c r="IV8">
        <f>INDEX('Input EIA Fuel Oil Price'!$B:$B,MATCH(IV$2,'Input EIA Fuel Oil Price'!$A:$A,0),1)*'Unit Conversions'!$D$3</f>
        <v/>
      </c>
      <c r="IW8">
        <f>INDEX('Input EIA Fuel Oil Price'!$B:$B,MATCH(IW$2,'Input EIA Fuel Oil Price'!$A:$A,0),1)*'Unit Conversions'!$D$3</f>
        <v/>
      </c>
      <c r="IX8">
        <f>INDEX('Input EIA Fuel Oil Price'!$B:$B,MATCH(IX$2,'Input EIA Fuel Oil Price'!$A:$A,0),1)*'Unit Conversions'!$D$3</f>
        <v/>
      </c>
      <c r="IY8">
        <f>INDEX('Input EIA Fuel Oil Price'!$B:$B,MATCH(IY$2,'Input EIA Fuel Oil Price'!$A:$A,0),1)*'Unit Conversions'!$D$3</f>
        <v/>
      </c>
      <c r="IZ8">
        <f>INDEX('Input EIA Fuel Oil Price'!$B:$B,MATCH(IZ$2,'Input EIA Fuel Oil Price'!$A:$A,0),1)*'Unit Conversions'!$D$3</f>
        <v/>
      </c>
      <c r="JA8">
        <f>INDEX('Input EIA Fuel Oil Price'!$B:$B,MATCH(JA$2,'Input EIA Fuel Oil Price'!$A:$A,0),1)*'Unit Conversions'!$D$3</f>
        <v/>
      </c>
      <c r="JB8">
        <f>INDEX('Input EIA Fuel Oil Price'!$B:$B,MATCH(JB$2,'Input EIA Fuel Oil Price'!$A:$A,0),1)*'Unit Conversions'!$D$3</f>
        <v/>
      </c>
      <c r="JC8">
        <f>INDEX('Input EIA Fuel Oil Price'!$B:$B,MATCH(JC$2,'Input EIA Fuel Oil Price'!$A:$A,0),1)*'Unit Conversions'!$D$3</f>
        <v/>
      </c>
      <c r="JD8">
        <f>INDEX('Input EIA Fuel Oil Price'!$B:$B,MATCH(JD$2,'Input EIA Fuel Oil Price'!$A:$A,0),1)*'Unit Conversions'!$D$3</f>
        <v/>
      </c>
      <c r="JE8">
        <f>INDEX('Input EIA Fuel Oil Price'!$B:$B,MATCH(JE$2,'Input EIA Fuel Oil Price'!$A:$A,0),1)*'Unit Conversions'!$D$3</f>
        <v/>
      </c>
      <c r="JF8">
        <f>INDEX('Input EIA Fuel Oil Price'!$B:$B,MATCH(JF$2,'Input EIA Fuel Oil Price'!$A:$A,0),1)*'Unit Conversions'!$D$3</f>
        <v/>
      </c>
      <c r="JG8">
        <f>INDEX('Input EIA Fuel Oil Price'!$B:$B,MATCH(JG$2,'Input EIA Fuel Oil Price'!$A:$A,0),1)*'Unit Conversions'!$D$3</f>
        <v/>
      </c>
      <c r="JH8">
        <f>INDEX('Input EIA Fuel Oil Price'!$B:$B,MATCH(JH$2,'Input EIA Fuel Oil Price'!$A:$A,0),1)*'Unit Conversions'!$D$3</f>
        <v/>
      </c>
      <c r="JI8">
        <f>INDEX('Input EIA Fuel Oil Price'!$B:$B,MATCH(JI$2,'Input EIA Fuel Oil Price'!$A:$A,0),1)*'Unit Conversions'!$D$3</f>
        <v/>
      </c>
      <c r="JJ8">
        <f>INDEX('Input EIA Fuel Oil Price'!$B:$B,MATCH(JJ$2,'Input EIA Fuel Oil Price'!$A:$A,0),1)*'Unit Conversions'!$D$3</f>
        <v/>
      </c>
      <c r="JK8">
        <f>INDEX('Input EIA Fuel Oil Price'!$B:$B,MATCH(JK$2,'Input EIA Fuel Oil Price'!$A:$A,0),1)*'Unit Conversions'!$D$3</f>
        <v/>
      </c>
      <c r="JL8">
        <f>INDEX('Input EIA Fuel Oil Price'!$B:$B,MATCH(JL$2,'Input EIA Fuel Oil Price'!$A:$A,0),1)*'Unit Conversions'!$D$3</f>
        <v/>
      </c>
      <c r="JM8">
        <f>INDEX('Input EIA Fuel Oil Price'!$B:$B,MATCH(JM$2,'Input EIA Fuel Oil Price'!$A:$A,0),1)*'Unit Conversions'!$D$3</f>
        <v/>
      </c>
      <c r="JN8">
        <f>INDEX('Input EIA Fuel Oil Price'!$B:$B,MATCH(JN$2,'Input EIA Fuel Oil Price'!$A:$A,0),1)*'Unit Conversions'!$D$3</f>
        <v/>
      </c>
      <c r="JO8">
        <f>INDEX('Input EIA Fuel Oil Price'!$B:$B,MATCH(JO$2,'Input EIA Fuel Oil Price'!$A:$A,0),1)*'Unit Conversions'!$D$3</f>
        <v/>
      </c>
      <c r="JP8">
        <f>INDEX('Input EIA Fuel Oil Price'!$B:$B,MATCH(JP$2,'Input EIA Fuel Oil Price'!$A:$A,0),1)*'Unit Conversions'!$D$3</f>
        <v/>
      </c>
      <c r="JQ8">
        <f>INDEX('Input EIA Fuel Oil Price'!$B:$B,MATCH(JQ$2,'Input EIA Fuel Oil Price'!$A:$A,0),1)*'Unit Conversions'!$D$3</f>
        <v/>
      </c>
      <c r="JR8">
        <f>INDEX('Input EIA Fuel Oil Price'!$B:$B,MATCH(JR$2,'Input EIA Fuel Oil Price'!$A:$A,0),1)*'Unit Conversions'!$D$3</f>
        <v/>
      </c>
      <c r="JS8">
        <f>INDEX('Input EIA Fuel Oil Price'!$B:$B,MATCH(JS$2,'Input EIA Fuel Oil Price'!$A:$A,0),1)*'Unit Conversions'!$D$3</f>
        <v/>
      </c>
      <c r="JT8">
        <f>INDEX('Input EIA Fuel Oil Price'!$B:$B,MATCH(JT$2,'Input EIA Fuel Oil Price'!$A:$A,0),1)*'Unit Conversions'!$D$3</f>
        <v/>
      </c>
      <c r="JU8">
        <f>INDEX('Input EIA Fuel Oil Price'!$B:$B,MATCH(JU$2,'Input EIA Fuel Oil Price'!$A:$A,0),1)*'Unit Conversions'!$D$3</f>
        <v/>
      </c>
      <c r="JV8">
        <f>INDEX('Input EIA Fuel Oil Price'!$B:$B,MATCH(JV$2,'Input EIA Fuel Oil Price'!$A:$A,0),1)*'Unit Conversions'!$D$3</f>
        <v/>
      </c>
      <c r="JW8">
        <f>INDEX('Input EIA Fuel Oil Price'!$B:$B,MATCH(JW$2,'Input EIA Fuel Oil Price'!$A:$A,0),1)*'Unit Conversions'!$D$3</f>
        <v/>
      </c>
      <c r="JX8">
        <f>INDEX('Input EIA Fuel Oil Price'!$B:$B,MATCH(JX$2,'Input EIA Fuel Oil Price'!$A:$A,0),1)*'Unit Conversions'!$D$3</f>
        <v/>
      </c>
      <c r="JY8">
        <f>INDEX('Input EIA Fuel Oil Price'!$B:$B,MATCH(JY$2,'Input EIA Fuel Oil Price'!$A:$A,0),1)*'Unit Conversions'!$D$3</f>
        <v/>
      </c>
      <c r="JZ8">
        <f>INDEX('Input EIA Fuel Oil Price'!$B:$B,MATCH(JZ$2,'Input EIA Fuel Oil Price'!$A:$A,0),1)*'Unit Conversions'!$D$3</f>
        <v/>
      </c>
      <c r="KA8">
        <f>INDEX('Input EIA Fuel Oil Price'!$B:$B,MATCH(KA$2,'Input EIA Fuel Oil Price'!$A:$A,0),1)*'Unit Conversions'!$D$3</f>
        <v/>
      </c>
      <c r="KB8">
        <f>INDEX('Input EIA Fuel Oil Price'!$B:$B,MATCH(KB$2,'Input EIA Fuel Oil Price'!$A:$A,0),1)*'Unit Conversions'!$D$3</f>
        <v/>
      </c>
      <c r="KC8">
        <f>INDEX('Input EIA Fuel Oil Price'!$B:$B,MATCH(KC$2,'Input EIA Fuel Oil Price'!$A:$A,0),1)*'Unit Conversions'!$D$3</f>
        <v/>
      </c>
      <c r="KD8">
        <f>INDEX('Input EIA Fuel Oil Price'!$B:$B,MATCH(KD$2,'Input EIA Fuel Oil Price'!$A:$A,0),1)*'Unit Conversions'!$D$3</f>
        <v/>
      </c>
      <c r="KE8">
        <f>INDEX('Input EIA Fuel Oil Price'!$B:$B,MATCH(KE$2,'Input EIA Fuel Oil Price'!$A:$A,0),1)*'Unit Conversions'!$D$3</f>
        <v/>
      </c>
      <c r="KF8">
        <f>INDEX('Input EIA Fuel Oil Price'!$B:$B,MATCH(KF$2,'Input EIA Fuel Oil Price'!$A:$A,0),1)*'Unit Conversions'!$D$3</f>
        <v/>
      </c>
      <c r="KG8">
        <f>INDEX('Input EIA Fuel Oil Price'!$B:$B,MATCH(KG$2,'Input EIA Fuel Oil Price'!$A:$A,0),1)*'Unit Conversions'!$D$3</f>
        <v/>
      </c>
      <c r="KH8">
        <f>INDEX('Input EIA Fuel Oil Price'!$B:$B,MATCH(KH$2,'Input EIA Fuel Oil Price'!$A:$A,0),1)*'Unit Conversions'!$D$3</f>
        <v/>
      </c>
      <c r="KI8">
        <f>INDEX('Input EIA Fuel Oil Price'!$B:$B,MATCH(KI$2,'Input EIA Fuel Oil Price'!$A:$A,0),1)*'Unit Conversions'!$D$3</f>
        <v/>
      </c>
      <c r="KJ8">
        <f>INDEX('Input EIA Fuel Oil Price'!$B:$B,MATCH(KJ$2,'Input EIA Fuel Oil Price'!$A:$A,0),1)*'Unit Conversions'!$D$3</f>
        <v/>
      </c>
      <c r="KK8">
        <f>INDEX('Input EIA Fuel Oil Price'!$B:$B,MATCH(KK$2,'Input EIA Fuel Oil Price'!$A:$A,0),1)*'Unit Conversions'!$D$3</f>
        <v/>
      </c>
      <c r="KL8">
        <f>INDEX('Input EIA Fuel Oil Price'!$B:$B,MATCH(KL$2,'Input EIA Fuel Oil Price'!$A:$A,0),1)*'Unit Conversions'!$D$3</f>
        <v/>
      </c>
      <c r="KM8">
        <f>INDEX('Input EIA Fuel Oil Price'!$B:$B,MATCH(KM$2,'Input EIA Fuel Oil Price'!$A:$A,0),1)*'Unit Conversions'!$D$3</f>
        <v/>
      </c>
      <c r="KN8">
        <f>INDEX('Input EIA Fuel Oil Price'!$B:$B,MATCH(KN$2,'Input EIA Fuel Oil Price'!$A:$A,0),1)*'Unit Conversions'!$D$3</f>
        <v/>
      </c>
      <c r="KO8">
        <f>INDEX('Input EIA Fuel Oil Price'!$B:$B,MATCH(KO$2,'Input EIA Fuel Oil Price'!$A:$A,0),1)*'Unit Conversions'!$D$3</f>
        <v/>
      </c>
      <c r="KP8">
        <f>INDEX('Input EIA Fuel Oil Price'!$B:$B,MATCH(KP$2,'Input EIA Fuel Oil Price'!$A:$A,0),1)*'Unit Conversions'!$D$3</f>
        <v/>
      </c>
      <c r="KQ8">
        <f>INDEX('Input EIA Fuel Oil Price'!$B:$B,MATCH(KQ$2,'Input EIA Fuel Oil Price'!$A:$A,0),1)*'Unit Conversions'!$D$3</f>
        <v/>
      </c>
      <c r="KR8">
        <f>INDEX('Input EIA Fuel Oil Price'!$B:$B,MATCH(KR$2,'Input EIA Fuel Oil Price'!$A:$A,0),1)*'Unit Conversions'!$D$3</f>
        <v/>
      </c>
      <c r="KS8">
        <f>INDEX('Input EIA Fuel Oil Price'!$B:$B,MATCH(KS$2,'Input EIA Fuel Oil Price'!$A:$A,0),1)*'Unit Conversions'!$D$3</f>
        <v/>
      </c>
      <c r="KT8">
        <f>INDEX('Input EIA Fuel Oil Price'!$B:$B,MATCH(KT$2,'Input EIA Fuel Oil Price'!$A:$A,0),1)*'Unit Conversions'!$D$3</f>
        <v/>
      </c>
      <c r="KU8">
        <f>INDEX('Input EIA Fuel Oil Price'!$B:$B,MATCH(KU$2,'Input EIA Fuel Oil Price'!$A:$A,0),1)*'Unit Conversions'!$D$3</f>
        <v/>
      </c>
      <c r="KV8">
        <f>INDEX('Input EIA Fuel Oil Price'!$B:$B,MATCH(KV$2,'Input EIA Fuel Oil Price'!$A:$A,0),1)*'Unit Conversions'!$D$3</f>
        <v/>
      </c>
      <c r="KW8">
        <f>INDEX('Input EIA Fuel Oil Price'!$B:$B,MATCH(KW$2,'Input EIA Fuel Oil Price'!$A:$A,0),1)*'Unit Conversions'!$D$3</f>
        <v/>
      </c>
      <c r="KX8">
        <f>INDEX('Input EIA Fuel Oil Price'!$B:$B,MATCH(KX$2,'Input EIA Fuel Oil Price'!$A:$A,0),1)*'Unit Conversions'!$D$3</f>
        <v/>
      </c>
      <c r="KY8">
        <f>INDEX('Input EIA Fuel Oil Price'!$B:$B,MATCH(KY$2,'Input EIA Fuel Oil Price'!$A:$A,0),1)*'Unit Conversions'!$D$3</f>
        <v/>
      </c>
      <c r="KZ8">
        <f>INDEX('Input EIA Fuel Oil Price'!$B:$B,MATCH(KZ$2,'Input EIA Fuel Oil Price'!$A:$A,0),1)*'Unit Conversions'!$D$3</f>
        <v/>
      </c>
      <c r="LA8">
        <f>INDEX('Input EIA Fuel Oil Price'!$B:$B,MATCH(LA$2,'Input EIA Fuel Oil Price'!$A:$A,0),1)*'Unit Conversions'!$D$3</f>
        <v/>
      </c>
      <c r="LB8">
        <f>INDEX('Input EIA Fuel Oil Price'!$B:$B,MATCH(LB$2,'Input EIA Fuel Oil Price'!$A:$A,0),1)*'Unit Conversions'!$D$3</f>
        <v/>
      </c>
      <c r="LC8">
        <f>INDEX('Input EIA Fuel Oil Price'!$B:$B,MATCH(LC$2,'Input EIA Fuel Oil Price'!$A:$A,0),1)*'Unit Conversions'!$D$3</f>
        <v/>
      </c>
      <c r="LD8">
        <f>INDEX('Input EIA Fuel Oil Price'!$B:$B,MATCH(LD$2,'Input EIA Fuel Oil Price'!$A:$A,0),1)*'Unit Conversions'!$D$3</f>
        <v/>
      </c>
      <c r="LE8">
        <f>INDEX('Input EIA Fuel Oil Price'!$B:$B,MATCH(LE$2,'Input EIA Fuel Oil Price'!$A:$A,0),1)*'Unit Conversions'!$D$3</f>
        <v/>
      </c>
      <c r="LF8">
        <f>INDEX('Input EIA Fuel Oil Price'!$B:$B,MATCH(LF$2,'Input EIA Fuel Oil Price'!$A:$A,0),1)*'Unit Conversions'!$D$3</f>
        <v/>
      </c>
      <c r="LG8">
        <f>INDEX('Input EIA Fuel Oil Price'!$B:$B,MATCH(LG$2,'Input EIA Fuel Oil Price'!$A:$A,0),1)*'Unit Conversions'!$D$3</f>
        <v/>
      </c>
      <c r="LH8">
        <f>INDEX('Input EIA Fuel Oil Price'!$B:$B,MATCH(LH$2,'Input EIA Fuel Oil Price'!$A:$A,0),1)*'Unit Conversions'!$D$3</f>
        <v/>
      </c>
      <c r="LI8">
        <f>INDEX('Input EIA Fuel Oil Price'!$B:$B,MATCH(LI$2,'Input EIA Fuel Oil Price'!$A:$A,0),1)*'Unit Conversions'!$D$3</f>
        <v/>
      </c>
      <c r="LJ8">
        <f>INDEX('Input EIA Fuel Oil Price'!$B:$B,MATCH(LJ$2,'Input EIA Fuel Oil Price'!$A:$A,0),1)*'Unit Conversions'!$D$3</f>
        <v/>
      </c>
      <c r="LK8">
        <f>INDEX('Input EIA Fuel Oil Price'!$B:$B,MATCH(LK$2,'Input EIA Fuel Oil Price'!$A:$A,0),1)*'Unit Conversions'!$D$3</f>
        <v/>
      </c>
      <c r="LL8">
        <f>INDEX('Input EIA Fuel Oil Price'!$B:$B,MATCH(LL$2,'Input EIA Fuel Oil Price'!$A:$A,0),1)*'Unit Conversions'!$D$3</f>
        <v/>
      </c>
      <c r="LM8">
        <f>INDEX('Input EIA Fuel Oil Price'!$B:$B,MATCH(LM$2,'Input EIA Fuel Oil Price'!$A:$A,0),1)*'Unit Conversions'!$D$3</f>
        <v/>
      </c>
      <c r="LN8">
        <f>INDEX('Input EIA Fuel Oil Price'!$B:$B,MATCH(LN$2,'Input EIA Fuel Oil Price'!$A:$A,0),1)*'Unit Conversions'!$D$3</f>
        <v/>
      </c>
      <c r="LO8">
        <f>INDEX('Input EIA Fuel Oil Price'!$B:$B,MATCH(LO$2,'Input EIA Fuel Oil Price'!$A:$A,0),1)*'Unit Conversions'!$D$3</f>
        <v/>
      </c>
      <c r="LP8">
        <f>INDEX('Input EIA Fuel Oil Price'!$B:$B,MATCH(LP$2,'Input EIA Fuel Oil Price'!$A:$A,0),1)*'Unit Conversions'!$D$3</f>
        <v/>
      </c>
      <c r="LQ8">
        <f>INDEX('Input EIA Fuel Oil Price'!$B:$B,MATCH(LQ$2,'Input EIA Fuel Oil Price'!$A:$A,0),1)*'Unit Conversions'!$D$3</f>
        <v/>
      </c>
      <c r="LR8">
        <f>INDEX('Input EIA Fuel Oil Price'!$B:$B,MATCH(LR$2,'Input EIA Fuel Oil Price'!$A:$A,0),1)*'Unit Conversions'!$D$3</f>
        <v/>
      </c>
      <c r="LS8">
        <f>INDEX('Input EIA Fuel Oil Price'!$B:$B,MATCH(LS$2,'Input EIA Fuel Oil Price'!$A:$A,0),1)*'Unit Conversions'!$D$3</f>
        <v/>
      </c>
      <c r="LT8">
        <f>INDEX('Input EIA Fuel Oil Price'!$B:$B,MATCH(LT$2,'Input EIA Fuel Oil Price'!$A:$A,0),1)*'Unit Conversions'!$D$3</f>
        <v/>
      </c>
      <c r="LU8">
        <f>INDEX('Input EIA Fuel Oil Price'!$B:$B,MATCH(LU$2,'Input EIA Fuel Oil Price'!$A:$A,0),1)*'Unit Conversions'!$D$3</f>
        <v/>
      </c>
      <c r="LV8">
        <f>INDEX('Input EIA Fuel Oil Price'!$B:$B,MATCH(LV$2,'Input EIA Fuel Oil Price'!$A:$A,0),1)*'Unit Conversions'!$D$3</f>
        <v/>
      </c>
      <c r="LW8">
        <f>INDEX('Input EIA Fuel Oil Price'!$B:$B,MATCH(LW$2,'Input EIA Fuel Oil Price'!$A:$A,0),1)*'Unit Conversions'!$D$3</f>
        <v/>
      </c>
      <c r="LX8">
        <f>INDEX('Input EIA Fuel Oil Price'!$B:$B,MATCH(LX$2,'Input EIA Fuel Oil Price'!$A:$A,0),1)*'Unit Conversions'!$D$3</f>
        <v/>
      </c>
      <c r="LY8">
        <f>INDEX('Input EIA Fuel Oil Price'!$B:$B,MATCH(LY$2,'Input EIA Fuel Oil Price'!$A:$A,0),1)*'Unit Conversions'!$D$3</f>
        <v/>
      </c>
      <c r="LZ8">
        <f>INDEX('Input EIA Fuel Oil Price'!$B:$B,MATCH(LZ$2,'Input EIA Fuel Oil Price'!$A:$A,0),1)*'Unit Conversions'!$D$3</f>
        <v/>
      </c>
      <c r="MA8">
        <f>INDEX('Input EIA Fuel Oil Price'!$B:$B,MATCH(MA$2,'Input EIA Fuel Oil Price'!$A:$A,0),1)*'Unit Conversions'!$D$3</f>
        <v/>
      </c>
      <c r="MB8">
        <f>INDEX('Input EIA Fuel Oil Price'!$B:$B,MATCH(MB$2,'Input EIA Fuel Oil Price'!$A:$A,0),1)*'Unit Conversions'!$D$3</f>
        <v/>
      </c>
      <c r="MC8">
        <f>INDEX('Input EIA Fuel Oil Price'!$B:$B,MATCH(MC$2,'Input EIA Fuel Oil Price'!$A:$A,0),1)*'Unit Conversions'!$D$3</f>
        <v/>
      </c>
      <c r="MD8">
        <f>INDEX('Input EIA Fuel Oil Price'!$B:$B,MATCH(MD$2,'Input EIA Fuel Oil Price'!$A:$A,0),1)*'Unit Conversions'!$D$3</f>
        <v/>
      </c>
      <c r="ME8">
        <f>INDEX('Input EIA Fuel Oil Price'!$B:$B,MATCH(ME$2,'Input EIA Fuel Oil Price'!$A:$A,0),1)*'Unit Conversions'!$D$3</f>
        <v/>
      </c>
      <c r="MF8">
        <f>INDEX('Input EIA Fuel Oil Price'!$B:$B,MATCH(MF$2,'Input EIA Fuel Oil Price'!$A:$A,0),1)*'Unit Conversions'!$D$3</f>
        <v/>
      </c>
      <c r="MG8">
        <f>INDEX('Input EIA Fuel Oil Price'!$B:$B,MATCH(MG$2,'Input EIA Fuel Oil Price'!$A:$A,0),1)*'Unit Conversions'!$D$3</f>
        <v/>
      </c>
      <c r="MH8">
        <f>INDEX('Input EIA Fuel Oil Price'!$B:$B,MATCH(MH$2,'Input EIA Fuel Oil Price'!$A:$A,0),1)*'Unit Conversions'!$D$3</f>
        <v/>
      </c>
      <c r="MI8">
        <f>INDEX('Input EIA Fuel Oil Price'!$B:$B,MATCH(MI$2,'Input EIA Fuel Oil Price'!$A:$A,0),1)*'Unit Conversions'!$D$3</f>
        <v/>
      </c>
      <c r="MJ8">
        <f>INDEX('Input EIA Fuel Oil Price'!$B:$B,MATCH(MJ$2,'Input EIA Fuel Oil Price'!$A:$A,0),1)*'Unit Conversions'!$D$3</f>
        <v/>
      </c>
      <c r="MK8">
        <f>INDEX('Input EIA Fuel Oil Price'!$B:$B,MATCH(MK$2,'Input EIA Fuel Oil Price'!$A:$A,0),1)*'Unit Conversions'!$D$3</f>
        <v/>
      </c>
      <c r="ML8">
        <f>INDEX('Input EIA Fuel Oil Price'!$B:$B,MATCH(ML$2,'Input EIA Fuel Oil Price'!$A:$A,0),1)*'Unit Conversions'!$D$3</f>
        <v/>
      </c>
      <c r="MM8">
        <f>INDEX('Input EIA Fuel Oil Price'!$B:$B,MATCH(MM$2,'Input EIA Fuel Oil Price'!$A:$A,0),1)*'Unit Conversions'!$D$3</f>
        <v/>
      </c>
      <c r="MN8">
        <f>INDEX('Input EIA Fuel Oil Price'!$B:$B,MATCH(MN$2,'Input EIA Fuel Oil Price'!$A:$A,0),1)*'Unit Conversions'!$D$3</f>
        <v/>
      </c>
      <c r="MO8">
        <f>INDEX('Input EIA Fuel Oil Price'!$B:$B,MATCH(MO$2,'Input EIA Fuel Oil Price'!$A:$A,0),1)*'Unit Conversions'!$D$3</f>
        <v/>
      </c>
      <c r="MP8">
        <f>INDEX('Input EIA Fuel Oil Price'!$B:$B,MATCH(MP$2,'Input EIA Fuel Oil Price'!$A:$A,0),1)*'Unit Conversions'!$D$3</f>
        <v/>
      </c>
      <c r="MQ8">
        <f>INDEX('Input EIA Fuel Oil Price'!$B:$B,MATCH(MQ$2,'Input EIA Fuel Oil Price'!$A:$A,0),1)*'Unit Conversions'!$D$3</f>
        <v/>
      </c>
      <c r="MR8">
        <f>INDEX('Input EIA Fuel Oil Price'!$B:$B,MATCH(MR$2,'Input EIA Fuel Oil Price'!$A:$A,0),1)*'Unit Conversions'!$D$3</f>
        <v/>
      </c>
      <c r="MS8">
        <f>INDEX('Input EIA Fuel Oil Price'!$B:$B,MATCH(MS$2,'Input EIA Fuel Oil Price'!$A:$A,0),1)*'Unit Conversions'!$D$3</f>
        <v/>
      </c>
      <c r="MT8">
        <f>INDEX('Input EIA Fuel Oil Price'!$B:$B,MATCH(MT$2,'Input EIA Fuel Oil Price'!$A:$A,0),1)*'Unit Conversions'!$D$3</f>
        <v/>
      </c>
      <c r="MU8">
        <f>INDEX('Input EIA Fuel Oil Price'!$B:$B,MATCH(MU$2,'Input EIA Fuel Oil Price'!$A:$A,0),1)*'Unit Conversions'!$D$3</f>
        <v/>
      </c>
      <c r="MV8">
        <f>INDEX('Input EIA Fuel Oil Price'!$B:$B,MATCH(MV$2,'Input EIA Fuel Oil Price'!$A:$A,0),1)*'Unit Conversions'!$D$3</f>
        <v/>
      </c>
      <c r="MW8">
        <f>INDEX('Input EIA Fuel Oil Price'!$B:$B,MATCH(MW$2,'Input EIA Fuel Oil Price'!$A:$A,0),1)*'Unit Conversions'!$D$3</f>
        <v/>
      </c>
      <c r="MX8">
        <f>INDEX('Input EIA Fuel Oil Price'!$B:$B,MATCH(MX$2,'Input EIA Fuel Oil Price'!$A:$A,0),1)*'Unit Conversions'!$D$3</f>
        <v/>
      </c>
      <c r="MY8">
        <f>INDEX('Input EIA Fuel Oil Price'!$B:$B,MATCH(MY$2,'Input EIA Fuel Oil Price'!$A:$A,0),1)*'Unit Conversions'!$D$3</f>
        <v/>
      </c>
      <c r="MZ8">
        <f>INDEX('Input EIA Fuel Oil Price'!$B:$B,MATCH(MZ$2,'Input EIA Fuel Oil Price'!$A:$A,0),1)*'Unit Conversions'!$D$3</f>
        <v/>
      </c>
      <c r="NA8">
        <f>INDEX('Input EIA Fuel Oil Price'!$B:$B,MATCH(NA$2,'Input EIA Fuel Oil Price'!$A:$A,0),1)*'Unit Conversions'!$D$3</f>
        <v/>
      </c>
      <c r="NB8">
        <f>INDEX('Input EIA Fuel Oil Price'!$B:$B,MATCH(NB$2,'Input EIA Fuel Oil Price'!$A:$A,0),1)*'Unit Conversions'!$D$3</f>
        <v/>
      </c>
      <c r="NC8">
        <f>INDEX('Input EIA Fuel Oil Price'!$B:$B,MATCH(NC$2,'Input EIA Fuel Oil Price'!$A:$A,0),1)*'Unit Conversions'!$D$3</f>
        <v/>
      </c>
      <c r="ND8">
        <f>INDEX('Input EIA Fuel Oil Price'!$B:$B,MATCH(ND$2,'Input EIA Fuel Oil Price'!$A:$A,0),1)*'Unit Conversions'!$D$3</f>
        <v/>
      </c>
      <c r="NE8">
        <f>INDEX('Input EIA Fuel Oil Price'!$B:$B,MATCH(NE$2,'Input EIA Fuel Oil Price'!$A:$A,0),1)*'Unit Conversions'!$D$3</f>
        <v/>
      </c>
      <c r="NF8">
        <f>INDEX('Input EIA Fuel Oil Price'!$B:$B,MATCH(NF$2,'Input EIA Fuel Oil Price'!$A:$A,0),1)*'Unit Conversions'!$D$3</f>
        <v/>
      </c>
      <c r="NG8">
        <f>INDEX('Input EIA Fuel Oil Price'!$B:$B,MATCH(NG$2,'Input EIA Fuel Oil Price'!$A:$A,0),1)*'Unit Conversions'!$D$3</f>
        <v/>
      </c>
      <c r="NH8">
        <f>INDEX('Input EIA Fuel Oil Price'!$B:$B,MATCH(NH$2,'Input EIA Fuel Oil Price'!$A:$A,0),1)*'Unit Conversions'!$D$3</f>
        <v/>
      </c>
      <c r="NI8">
        <f>INDEX('Input EIA Fuel Oil Price'!$B:$B,MATCH(NI$2,'Input EIA Fuel Oil Price'!$A:$A,0),1)*'Unit Conversions'!$D$3</f>
        <v/>
      </c>
      <c r="NJ8">
        <f>INDEX('Input EIA Fuel Oil Price'!$B:$B,MATCH(NJ$2,'Input EIA Fuel Oil Price'!$A:$A,0),1)*'Unit Conversions'!$D$3</f>
        <v/>
      </c>
      <c r="NK8">
        <f>INDEX('Input EIA Fuel Oil Price'!$B:$B,MATCH(NK$2,'Input EIA Fuel Oil Price'!$A:$A,0),1)*'Unit Conversions'!$D$3</f>
        <v/>
      </c>
      <c r="NL8">
        <f>INDEX('Input EIA Fuel Oil Price'!$B:$B,MATCH(NL$2,'Input EIA Fuel Oil Price'!$A:$A,0),1)*'Unit Conversions'!$D$3</f>
        <v/>
      </c>
      <c r="NM8">
        <f>INDEX('Input EIA Fuel Oil Price'!$B:$B,MATCH(NM$2,'Input EIA Fuel Oil Price'!$A:$A,0),1)*'Unit Conversions'!$D$3</f>
        <v/>
      </c>
      <c r="NN8">
        <f>INDEX('Input EIA Fuel Oil Price'!$B:$B,MATCH(NN$2,'Input EIA Fuel Oil Price'!$A:$A,0),1)*'Unit Conversions'!$D$3</f>
        <v/>
      </c>
      <c r="NO8">
        <f>INDEX('Input EIA Fuel Oil Price'!$B:$B,MATCH(NO$2,'Input EIA Fuel Oil Price'!$A:$A,0),1)*'Unit Conversions'!$D$3</f>
        <v/>
      </c>
      <c r="NP8">
        <f>INDEX('Input EIA Fuel Oil Price'!$B:$B,MATCH(NP$2,'Input EIA Fuel Oil Price'!$A:$A,0),1)*'Unit Conversions'!$D$3</f>
        <v/>
      </c>
      <c r="NQ8">
        <f>INDEX('Input EIA Fuel Oil Price'!$B:$B,MATCH(NQ$2,'Input EIA Fuel Oil Price'!$A:$A,0),1)*'Unit Conversions'!$D$3</f>
        <v/>
      </c>
      <c r="NR8">
        <f>INDEX('Input EIA Fuel Oil Price'!$B:$B,MATCH(NR$2,'Input EIA Fuel Oil Price'!$A:$A,0),1)*'Unit Conversions'!$D$3</f>
        <v/>
      </c>
      <c r="NS8">
        <f>INDEX('Input EIA Fuel Oil Price'!$B:$B,MATCH(NS$2,'Input EIA Fuel Oil Price'!$A:$A,0),1)*'Unit Conversions'!$D$3</f>
        <v/>
      </c>
      <c r="NT8">
        <f>INDEX('Input EIA Fuel Oil Price'!$B:$B,MATCH(NT$2,'Input EIA Fuel Oil Price'!$A:$A,0),1)*'Unit Conversions'!$D$3</f>
        <v/>
      </c>
      <c r="NU8">
        <f>INDEX('Input EIA Fuel Oil Price'!$B:$B,MATCH(NU$2,'Input EIA Fuel Oil Price'!$A:$A,0),1)*'Unit Conversions'!$D$3</f>
        <v/>
      </c>
      <c r="NV8">
        <f>INDEX('Input EIA Fuel Oil Price'!$B:$B,MATCH(NV$2,'Input EIA Fuel Oil Price'!$A:$A,0),1)*'Unit Conversions'!$D$3</f>
        <v/>
      </c>
      <c r="NW8">
        <f>INDEX('Input EIA Fuel Oil Price'!$B:$B,MATCH(NW$2,'Input EIA Fuel Oil Price'!$A:$A,0),1)*'Unit Conversions'!$D$3</f>
        <v/>
      </c>
      <c r="NX8">
        <f>INDEX('Input EIA Fuel Oil Price'!$B:$B,MATCH(NX$2,'Input EIA Fuel Oil Price'!$A:$A,0),1)*'Unit Conversions'!$D$3</f>
        <v/>
      </c>
      <c r="NY8">
        <f>INDEX('Input EIA Fuel Oil Price'!$B:$B,MATCH(NY$2,'Input EIA Fuel Oil Price'!$A:$A,0),1)*'Unit Conversions'!$D$3</f>
        <v/>
      </c>
      <c r="NZ8">
        <f>INDEX('Input EIA Fuel Oil Price'!$B:$B,MATCH(NZ$2,'Input EIA Fuel Oil Price'!$A:$A,0),1)*'Unit Conversions'!$D$3</f>
        <v/>
      </c>
      <c r="OA8">
        <f>INDEX('Input EIA Fuel Oil Price'!$B:$B,MATCH(OA$2,'Input EIA Fuel Oil Price'!$A:$A,0),1)*'Unit Conversions'!$D$3</f>
        <v/>
      </c>
      <c r="OB8">
        <f>INDEX('Input EIA Fuel Oil Price'!$B:$B,MATCH(OB$2,'Input EIA Fuel Oil Price'!$A:$A,0),1)*'Unit Conversions'!$D$3</f>
        <v/>
      </c>
      <c r="OC8">
        <f>INDEX('Input EIA Fuel Oil Price'!$B:$B,MATCH(OC$2,'Input EIA Fuel Oil Price'!$A:$A,0),1)*'Unit Conversions'!$D$3</f>
        <v/>
      </c>
      <c r="OD8">
        <f>INDEX('Input EIA Fuel Oil Price'!$B:$B,MATCH(OD$2,'Input EIA Fuel Oil Price'!$A:$A,0),1)*'Unit Conversions'!$D$3</f>
        <v/>
      </c>
      <c r="OE8">
        <f>INDEX('Input EIA Fuel Oil Price'!$B:$B,MATCH(OE$2,'Input EIA Fuel Oil Price'!$A:$A,0),1)*'Unit Conversions'!$D$3</f>
        <v/>
      </c>
      <c r="OF8">
        <f>INDEX('Input EIA Fuel Oil Price'!$B:$B,MATCH(OF$2,'Input EIA Fuel Oil Price'!$A:$A,0),1)*'Unit Conversions'!$D$3</f>
        <v/>
      </c>
      <c r="OG8">
        <f>INDEX('Input EIA Fuel Oil Price'!$B:$B,MATCH(OG$2,'Input EIA Fuel Oil Price'!$A:$A,0),1)*'Unit Conversions'!$D$3</f>
        <v/>
      </c>
      <c r="OH8">
        <f>INDEX('Input EIA Fuel Oil Price'!$B:$B,MATCH(OH$2,'Input EIA Fuel Oil Price'!$A:$A,0),1)*'Unit Conversions'!$D$3</f>
        <v/>
      </c>
      <c r="OI8">
        <f>INDEX('Input EIA Fuel Oil Price'!$B:$B,MATCH(OI$2,'Input EIA Fuel Oil Price'!$A:$A,0),1)*'Unit Conversions'!$D$3</f>
        <v/>
      </c>
      <c r="OJ8">
        <f>INDEX('Input EIA Fuel Oil Price'!$B:$B,MATCH(OJ$2,'Input EIA Fuel Oil Price'!$A:$A,0),1)*'Unit Conversions'!$D$3</f>
        <v/>
      </c>
      <c r="OK8">
        <f>INDEX('Input EIA Fuel Oil Price'!$B:$B,MATCH(OK$2,'Input EIA Fuel Oil Price'!$A:$A,0),1)*'Unit Conversions'!$D$3</f>
        <v/>
      </c>
      <c r="OL8">
        <f>INDEX('Input EIA Fuel Oil Price'!$B:$B,MATCH(OL$2,'Input EIA Fuel Oil Price'!$A:$A,0),1)*'Unit Conversions'!$D$3</f>
        <v/>
      </c>
      <c r="OM8">
        <f>INDEX('Input EIA Fuel Oil Price'!$B:$B,MATCH(OM$2,'Input EIA Fuel Oil Price'!$A:$A,0),1)*'Unit Conversions'!$D$3</f>
        <v/>
      </c>
      <c r="ON8">
        <f>INDEX('Input EIA Fuel Oil Price'!$B:$B,MATCH(ON$2,'Input EIA Fuel Oil Price'!$A:$A,0),1)*'Unit Conversions'!$D$3</f>
        <v/>
      </c>
      <c r="OO8">
        <f>INDEX('Input EIA Fuel Oil Price'!$B:$B,MATCH(OO$2,'Input EIA Fuel Oil Price'!$A:$A,0),1)*'Unit Conversions'!$D$3</f>
        <v/>
      </c>
      <c r="OP8">
        <f>INDEX('Input EIA Fuel Oil Price'!$B:$B,MATCH(OP$2,'Input EIA Fuel Oil Price'!$A:$A,0),1)*'Unit Conversions'!$D$3</f>
        <v/>
      </c>
      <c r="OQ8">
        <f>INDEX('Input EIA Fuel Oil Price'!$B:$B,MATCH(OQ$2,'Input EIA Fuel Oil Price'!$A:$A,0),1)*'Unit Conversions'!$D$3</f>
        <v/>
      </c>
      <c r="OR8">
        <f>INDEX('Input EIA Fuel Oil Price'!$B:$B,MATCH(OR$2,'Input EIA Fuel Oil Price'!$A:$A,0),1)*'Unit Conversions'!$D$3</f>
        <v/>
      </c>
      <c r="OS8">
        <f>INDEX('Input EIA Fuel Oil Price'!$B:$B,MATCH(OS$2,'Input EIA Fuel Oil Price'!$A:$A,0),1)*'Unit Conversions'!$D$3</f>
        <v/>
      </c>
      <c r="OT8">
        <f>INDEX('Input EIA Fuel Oil Price'!$B:$B,MATCH(OT$2,'Input EIA Fuel Oil Price'!$A:$A,0),1)*'Unit Conversions'!$D$3</f>
        <v/>
      </c>
      <c r="OU8">
        <f>INDEX('Input EIA Fuel Oil Price'!$B:$B,MATCH(OU$2,'Input EIA Fuel Oil Price'!$A:$A,0),1)*'Unit Conversions'!$D$3</f>
        <v/>
      </c>
      <c r="OV8">
        <f>INDEX('Input EIA Fuel Oil Price'!$B:$B,MATCH(OV$2,'Input EIA Fuel Oil Price'!$A:$A,0),1)*'Unit Conversions'!$D$3</f>
        <v/>
      </c>
      <c r="OW8">
        <f>INDEX('Input EIA Fuel Oil Price'!$B:$B,MATCH(OW$2,'Input EIA Fuel Oil Price'!$A:$A,0),1)*'Unit Conversions'!$D$3</f>
        <v/>
      </c>
      <c r="OX8">
        <f>INDEX('Input EIA Fuel Oil Price'!$B:$B,MATCH(OX$2,'Input EIA Fuel Oil Price'!$A:$A,0),1)*'Unit Conversions'!$D$3</f>
        <v/>
      </c>
      <c r="OY8">
        <f>INDEX('Input EIA Fuel Oil Price'!$B:$B,MATCH(OY$2,'Input EIA Fuel Oil Price'!$A:$A,0),1)*'Unit Conversions'!$D$3</f>
        <v/>
      </c>
      <c r="OZ8">
        <f>INDEX('Input EIA Fuel Oil Price'!$B:$B,MATCH(OZ$2,'Input EIA Fuel Oil Price'!$A:$A,0),1)*'Unit Conversions'!$D$3</f>
        <v/>
      </c>
      <c r="PA8">
        <f>INDEX('Input EIA Fuel Oil Price'!$B:$B,MATCH(PA$2,'Input EIA Fuel Oil Price'!$A:$A,0),1)*'Unit Conversions'!$D$3</f>
        <v/>
      </c>
      <c r="PB8">
        <f>INDEX('Input EIA Fuel Oil Price'!$B:$B,MATCH(PB$2,'Input EIA Fuel Oil Price'!$A:$A,0),1)*'Unit Conversions'!$D$3</f>
        <v/>
      </c>
      <c r="PC8">
        <f>INDEX('Input EIA Fuel Oil Price'!$B:$B,MATCH(PC$2,'Input EIA Fuel Oil Price'!$A:$A,0),1)*'Unit Conversions'!$D$3</f>
        <v/>
      </c>
      <c r="PD8">
        <f>INDEX('Input EIA Fuel Oil Price'!$B:$B,MATCH(PD$2,'Input EIA Fuel Oil Price'!$A:$A,0),1)*'Unit Conversions'!$D$3</f>
        <v/>
      </c>
      <c r="PE8">
        <f>INDEX('Input EIA Fuel Oil Price'!$B:$B,MATCH(PE$2,'Input EIA Fuel Oil Price'!$A:$A,0),1)*'Unit Conversions'!$D$3</f>
        <v/>
      </c>
      <c r="PF8">
        <f>INDEX('Input EIA Fuel Oil Price'!$B:$B,MATCH(PF$2,'Input EIA Fuel Oil Price'!$A:$A,0),1)*'Unit Conversions'!$D$3</f>
        <v/>
      </c>
      <c r="PG8">
        <f>INDEX('Input EIA Fuel Oil Price'!$B:$B,MATCH(PG$2,'Input EIA Fuel Oil Price'!$A:$A,0),1)*'Unit Conversions'!$D$3</f>
        <v/>
      </c>
      <c r="PH8">
        <f>INDEX('Input EIA Fuel Oil Price'!$B:$B,MATCH(PH$2,'Input EIA Fuel Oil Price'!$A:$A,0),1)*'Unit Conversions'!$D$3</f>
        <v/>
      </c>
      <c r="PI8">
        <f>INDEX('Input EIA Fuel Oil Price'!$B:$B,MATCH(PI$2,'Input EIA Fuel Oil Price'!$A:$A,0),1)*'Unit Conversions'!$D$3</f>
        <v/>
      </c>
      <c r="PJ8">
        <f>INDEX('Input EIA Fuel Oil Price'!$B:$B,MATCH(PJ$2,'Input EIA Fuel Oil Price'!$A:$A,0),1)*'Unit Conversions'!$D$3</f>
        <v/>
      </c>
      <c r="PK8">
        <f>INDEX('Input EIA Fuel Oil Price'!$B:$B,MATCH(PK$2,'Input EIA Fuel Oil Price'!$A:$A,0),1)*'Unit Conversions'!$D$3</f>
        <v/>
      </c>
      <c r="PL8">
        <f>INDEX('Input EIA Fuel Oil Price'!$B:$B,MATCH(PL$2,'Input EIA Fuel Oil Price'!$A:$A,0),1)*'Unit Conversions'!$D$3</f>
        <v/>
      </c>
      <c r="PM8">
        <f>INDEX('Input EIA Fuel Oil Price'!$B:$B,MATCH(PM$2,'Input EIA Fuel Oil Price'!$A:$A,0),1)*'Unit Conversions'!$D$3</f>
        <v/>
      </c>
      <c r="PN8">
        <f>INDEX('Input EIA Fuel Oil Price'!$B:$B,MATCH(PN$2,'Input EIA Fuel Oil Price'!$A:$A,0),1)*'Unit Conversions'!$D$3</f>
        <v/>
      </c>
      <c r="PO8">
        <f>INDEX('Input EIA Fuel Oil Price'!$B:$B,MATCH(PO$2,'Input EIA Fuel Oil Price'!$A:$A,0),1)*'Unit Conversions'!$D$3</f>
        <v/>
      </c>
      <c r="PP8">
        <f>INDEX('Input EIA Fuel Oil Price'!$B:$B,MATCH(PP$2,'Input EIA Fuel Oil Price'!$A:$A,0),1)*'Unit Conversions'!$D$3</f>
        <v/>
      </c>
      <c r="PQ8">
        <f>INDEX('Input EIA Fuel Oil Price'!$B:$B,MATCH(PQ$2,'Input EIA Fuel Oil Price'!$A:$A,0),1)*'Unit Conversions'!$D$3</f>
        <v/>
      </c>
      <c r="PR8">
        <f>INDEX('Input EIA Fuel Oil Price'!$B:$B,MATCH(PR$2,'Input EIA Fuel Oil Price'!$A:$A,0),1)*'Unit Conversions'!$D$3</f>
        <v/>
      </c>
      <c r="PS8">
        <f>INDEX('Input EIA Fuel Oil Price'!$B:$B,MATCH(PS$2,'Input EIA Fuel Oil Price'!$A:$A,0),1)*'Unit Conversions'!$D$3</f>
        <v/>
      </c>
      <c r="PT8">
        <f>INDEX('Input EIA Fuel Oil Price'!$B:$B,MATCH(PT$2,'Input EIA Fuel Oil Price'!$A:$A,0),1)*'Unit Conversions'!$D$3</f>
        <v/>
      </c>
      <c r="PU8">
        <f>INDEX('Input EIA Fuel Oil Price'!$B:$B,MATCH(PU$2,'Input EIA Fuel Oil Price'!$A:$A,0),1)*'Unit Conversions'!$D$3</f>
        <v/>
      </c>
      <c r="PV8">
        <f>INDEX('Input EIA Fuel Oil Price'!$B:$B,MATCH(PV$2,'Input EIA Fuel Oil Price'!$A:$A,0),1)*'Unit Conversions'!$D$3</f>
        <v/>
      </c>
      <c r="PW8">
        <f>INDEX('Input EIA Fuel Oil Price'!$B:$B,MATCH(PW$2,'Input EIA Fuel Oil Price'!$A:$A,0),1)*'Unit Conversions'!$D$3</f>
        <v/>
      </c>
      <c r="PX8">
        <f>INDEX('Input EIA Fuel Oil Price'!$B:$B,MATCH(PX$2,'Input EIA Fuel Oil Price'!$A:$A,0),1)*'Unit Conversions'!$D$3</f>
        <v/>
      </c>
      <c r="PY8">
        <f>INDEX('Input EIA Fuel Oil Price'!$B:$B,MATCH(PY$2,'Input EIA Fuel Oil Price'!$A:$A,0),1)*'Unit Conversions'!$D$3</f>
        <v/>
      </c>
      <c r="PZ8">
        <f>INDEX('Input EIA Fuel Oil Price'!$B:$B,MATCH(PZ$2,'Input EIA Fuel Oil Price'!$A:$A,0),1)*'Unit Conversions'!$D$3</f>
        <v/>
      </c>
      <c r="QA8">
        <f>INDEX('Input EIA Fuel Oil Price'!$B:$B,MATCH(QA$2,'Input EIA Fuel Oil Price'!$A:$A,0),1)*'Unit Conversions'!$D$3</f>
        <v/>
      </c>
      <c r="QB8">
        <f>INDEX('Input EIA Fuel Oil Price'!$B:$B,MATCH(QB$2,'Input EIA Fuel Oil Price'!$A:$A,0),1)*'Unit Conversions'!$D$3</f>
        <v/>
      </c>
      <c r="QC8">
        <f>INDEX('Input EIA Fuel Oil Price'!$B:$B,MATCH(QC$2,'Input EIA Fuel Oil Price'!$A:$A,0),1)*'Unit Conversions'!$D$3</f>
        <v/>
      </c>
      <c r="QD8">
        <f>INDEX('Input EIA Fuel Oil Price'!$B:$B,MATCH(QD$2,'Input EIA Fuel Oil Price'!$A:$A,0),1)*'Unit Conversions'!$D$3</f>
        <v/>
      </c>
      <c r="QE8">
        <f>INDEX('Input EIA Fuel Oil Price'!$B:$B,MATCH(QE$2,'Input EIA Fuel Oil Price'!$A:$A,0),1)*'Unit Conversions'!$D$3</f>
        <v/>
      </c>
      <c r="QF8">
        <f>INDEX('Input EIA Fuel Oil Price'!$B:$B,MATCH(QF$2,'Input EIA Fuel Oil Price'!$A:$A,0),1)*'Unit Conversions'!$D$3</f>
        <v/>
      </c>
      <c r="QG8">
        <f>INDEX('Input EIA Fuel Oil Price'!$B:$B,MATCH(QG$2,'Input EIA Fuel Oil Price'!$A:$A,0),1)*'Unit Conversions'!$D$3</f>
        <v/>
      </c>
      <c r="QH8">
        <f>INDEX('Input EIA Fuel Oil Price'!$B:$B,MATCH(QH$2,'Input EIA Fuel Oil Price'!$A:$A,0),1)*'Unit Conversions'!$D$3</f>
        <v/>
      </c>
      <c r="QI8">
        <f>INDEX('Input EIA Fuel Oil Price'!$B:$B,MATCH(QI$2,'Input EIA Fuel Oil Price'!$A:$A,0),1)*'Unit Conversions'!$D$3</f>
        <v/>
      </c>
      <c r="QJ8">
        <f>INDEX('Input EIA Fuel Oil Price'!$B:$B,MATCH(QJ$2,'Input EIA Fuel Oil Price'!$A:$A,0),1)*'Unit Conversions'!$D$3</f>
        <v/>
      </c>
      <c r="QK8">
        <f>INDEX('Input EIA Fuel Oil Price'!$B:$B,MATCH(QK$2,'Input EIA Fuel Oil Price'!$A:$A,0),1)*'Unit Conversions'!$D$3</f>
        <v/>
      </c>
      <c r="QL8">
        <f>INDEX('Input EIA Fuel Oil Price'!$B:$B,MATCH(QL$2,'Input EIA Fuel Oil Price'!$A:$A,0),1)*'Unit Conversions'!$D$3</f>
        <v/>
      </c>
      <c r="QM8">
        <f>INDEX('Input EIA Fuel Oil Price'!$B:$B,MATCH(QM$2,'Input EIA Fuel Oil Price'!$A:$A,0),1)*'Unit Conversions'!$D$3</f>
        <v/>
      </c>
      <c r="QN8">
        <f>INDEX('Input EIA Fuel Oil Price'!$B:$B,MATCH(QN$2,'Input EIA Fuel Oil Price'!$A:$A,0),1)*'Unit Conversions'!$D$3</f>
        <v/>
      </c>
      <c r="QO8">
        <f>INDEX('Input EIA Fuel Oil Price'!$B:$B,MATCH(QO$2,'Input EIA Fuel Oil Price'!$A:$A,0),1)*'Unit Conversions'!$D$3</f>
        <v/>
      </c>
      <c r="QP8">
        <f>INDEX('Input EIA Fuel Oil Price'!$B:$B,MATCH(QP$2,'Input EIA Fuel Oil Price'!$A:$A,0),1)*'Unit Conversions'!$D$3</f>
        <v/>
      </c>
      <c r="QQ8">
        <f>INDEX('Input EIA Fuel Oil Price'!$B:$B,MATCH(QQ$2,'Input EIA Fuel Oil Price'!$A:$A,0),1)*'Unit Conversions'!$D$3</f>
        <v/>
      </c>
      <c r="QR8">
        <f>INDEX('Input EIA Fuel Oil Price'!$B:$B,MATCH(QR$2,'Input EIA Fuel Oil Price'!$A:$A,0),1)*'Unit Conversions'!$D$3</f>
        <v/>
      </c>
      <c r="QS8">
        <f>INDEX('Input EIA Fuel Oil Price'!$B:$B,MATCH(QS$2,'Input EIA Fuel Oil Price'!$A:$A,0),1)*'Unit Conversions'!$D$3</f>
        <v/>
      </c>
      <c r="QT8">
        <f>INDEX('Input EIA Fuel Oil Price'!$B:$B,MATCH(QT$2,'Input EIA Fuel Oil Price'!$A:$A,0),1)*'Unit Conversions'!$D$3</f>
        <v/>
      </c>
      <c r="QU8">
        <f>INDEX('Input EIA Fuel Oil Price'!$B:$B,MATCH(QU$2,'Input EIA Fuel Oil Price'!$A:$A,0),1)*'Unit Conversions'!$D$3</f>
        <v/>
      </c>
      <c r="QV8">
        <f>INDEX('Input EIA Fuel Oil Price'!$B:$B,MATCH(QV$2,'Input EIA Fuel Oil Price'!$A:$A,0),1)*'Unit Conversions'!$D$3</f>
        <v/>
      </c>
      <c r="QW8">
        <f>INDEX('Input EIA Fuel Oil Price'!$B:$B,MATCH(QW$2,'Input EIA Fuel Oil Price'!$A:$A,0),1)*'Unit Conversions'!$D$3</f>
        <v/>
      </c>
      <c r="QX8">
        <f>INDEX('Input EIA Fuel Oil Price'!$B:$B,MATCH(QX$2,'Input EIA Fuel Oil Price'!$A:$A,0),1)*'Unit Conversions'!$D$3</f>
        <v/>
      </c>
      <c r="QY8">
        <f>INDEX('Input EIA Fuel Oil Price'!$B:$B,MATCH(QY$2,'Input EIA Fuel Oil Price'!$A:$A,0),1)*'Unit Conversions'!$D$3</f>
        <v/>
      </c>
      <c r="QZ8">
        <f>INDEX('Input EIA Fuel Oil Price'!$B:$B,MATCH(QZ$2,'Input EIA Fuel Oil Price'!$A:$A,0),1)*'Unit Conversions'!$D$3</f>
        <v/>
      </c>
      <c r="RA8">
        <f>INDEX('Input EIA Fuel Oil Price'!$B:$B,MATCH(RA$2,'Input EIA Fuel Oil Price'!$A:$A,0),1)*'Unit Conversions'!$D$3</f>
        <v/>
      </c>
      <c r="RB8">
        <f>INDEX('Input EIA Fuel Oil Price'!$B:$B,MATCH(RB$2,'Input EIA Fuel Oil Price'!$A:$A,0),1)*'Unit Conversions'!$D$3</f>
        <v/>
      </c>
      <c r="RC8">
        <f>INDEX('Input EIA Fuel Oil Price'!$B:$B,MATCH(RC$2,'Input EIA Fuel Oil Price'!$A:$A,0),1)*'Unit Conversions'!$D$3</f>
        <v/>
      </c>
      <c r="RD8">
        <f>INDEX('Input EIA Fuel Oil Price'!$B:$B,MATCH(RD$2,'Input EIA Fuel Oil Price'!$A:$A,0),1)*'Unit Conversions'!$D$3</f>
        <v/>
      </c>
      <c r="RE8">
        <f>INDEX('Input EIA Fuel Oil Price'!$B:$B,MATCH(RE$2,'Input EIA Fuel Oil Price'!$A:$A,0),1)*'Unit Conversions'!$D$3</f>
        <v/>
      </c>
      <c r="RF8">
        <f>INDEX('Input EIA Fuel Oil Price'!$B:$B,MATCH(RF$2,'Input EIA Fuel Oil Price'!$A:$A,0),1)*'Unit Conversions'!$D$3</f>
        <v/>
      </c>
      <c r="RG8">
        <f>INDEX('Input EIA Fuel Oil Price'!$B:$B,MATCH(RG$2,'Input EIA Fuel Oil Price'!$A:$A,0),1)*'Unit Conversions'!$D$3</f>
        <v/>
      </c>
      <c r="RH8">
        <f>INDEX('Input EIA Fuel Oil Price'!$B:$B,MATCH(RH$2,'Input EIA Fuel Oil Price'!$A:$A,0),1)*'Unit Conversions'!$D$3</f>
        <v/>
      </c>
      <c r="RI8">
        <f>INDEX('Input EIA Fuel Oil Price'!$B:$B,MATCH(RI$2,'Input EIA Fuel Oil Price'!$A:$A,0),1)*'Unit Conversions'!$D$3</f>
        <v/>
      </c>
      <c r="RJ8">
        <f>INDEX('Input EIA Fuel Oil Price'!$B:$B,MATCH(RJ$2,'Input EIA Fuel Oil Price'!$A:$A,0),1)*'Unit Conversions'!$D$3</f>
        <v/>
      </c>
      <c r="RK8">
        <f>INDEX('Input EIA Fuel Oil Price'!$B:$B,MATCH(RK$2,'Input EIA Fuel Oil Price'!$A:$A,0),1)*'Unit Conversions'!$D$3</f>
        <v/>
      </c>
      <c r="RL8">
        <f>INDEX('Input EIA Fuel Oil Price'!$B:$B,MATCH(RL$2,'Input EIA Fuel Oil Price'!$A:$A,0),1)*'Unit Conversions'!$D$3</f>
        <v/>
      </c>
      <c r="RM8">
        <f>INDEX('Input EIA Fuel Oil Price'!$B:$B,MATCH(RM$2,'Input EIA Fuel Oil Price'!$A:$A,0),1)*'Unit Conversions'!$D$3</f>
        <v/>
      </c>
      <c r="RN8">
        <f>INDEX('Input EIA Fuel Oil Price'!$B:$B,MATCH(RN$2,'Input EIA Fuel Oil Price'!$A:$A,0),1)*'Unit Conversions'!$D$3</f>
        <v/>
      </c>
      <c r="RO8">
        <f>INDEX('Input EIA Fuel Oil Price'!$B:$B,MATCH(RO$2,'Input EIA Fuel Oil Price'!$A:$A,0),1)*'Unit Conversions'!$D$3</f>
        <v/>
      </c>
      <c r="RP8">
        <f>INDEX('Input EIA Fuel Oil Price'!$B:$B,MATCH(RP$2,'Input EIA Fuel Oil Price'!$A:$A,0),1)*'Unit Conversions'!$D$3</f>
        <v/>
      </c>
      <c r="RQ8">
        <f>INDEX('Input EIA Fuel Oil Price'!$B:$B,MATCH(RQ$2,'Input EIA Fuel Oil Price'!$A:$A,0),1)*'Unit Conversions'!$D$3</f>
        <v/>
      </c>
      <c r="RR8">
        <f>INDEX('Input EIA Fuel Oil Price'!$B:$B,MATCH(RR$2,'Input EIA Fuel Oil Price'!$A:$A,0),1)*'Unit Conversions'!$D$3</f>
        <v/>
      </c>
      <c r="RS8">
        <f>INDEX('Input EIA Fuel Oil Price'!$B:$B,MATCH(RS$2,'Input EIA Fuel Oil Price'!$A:$A,0),1)*'Unit Conversions'!$D$3</f>
        <v/>
      </c>
      <c r="RT8">
        <f>INDEX('Input EIA Fuel Oil Price'!$B:$B,MATCH(RT$2,'Input EIA Fuel Oil Price'!$A:$A,0),1)*'Unit Conversions'!$D$3</f>
        <v/>
      </c>
      <c r="RU8">
        <f>INDEX('Input EIA Fuel Oil Price'!$B:$B,MATCH(RU$2,'Input EIA Fuel Oil Price'!$A:$A,0),1)*'Unit Conversions'!$D$3</f>
        <v/>
      </c>
      <c r="RV8">
        <f>INDEX('Input EIA Fuel Oil Price'!$B:$B,MATCH(RV$2,'Input EIA Fuel Oil Price'!$A:$A,0),1)*'Unit Conversions'!$D$3</f>
        <v/>
      </c>
      <c r="RW8">
        <f>INDEX('Input EIA Fuel Oil Price'!$B:$B,MATCH(RW$2,'Input EIA Fuel Oil Price'!$A:$A,0),1)*'Unit Conversions'!$D$3</f>
        <v/>
      </c>
      <c r="RX8">
        <f>INDEX('Input EIA Fuel Oil Price'!$B:$B,MATCH(RX$2,'Input EIA Fuel Oil Price'!$A:$A,0),1)*'Unit Conversions'!$D$3</f>
        <v/>
      </c>
      <c r="RY8">
        <f>INDEX('Input EIA Fuel Oil Price'!$B:$B,MATCH(RY$2,'Input EIA Fuel Oil Price'!$A:$A,0),1)*'Unit Conversions'!$D$3</f>
        <v/>
      </c>
      <c r="RZ8">
        <f>INDEX('Input EIA Fuel Oil Price'!$B:$B,MATCH(RZ$2,'Input EIA Fuel Oil Price'!$A:$A,0),1)*'Unit Conversions'!$D$3</f>
        <v/>
      </c>
      <c r="SA8">
        <f>INDEX('Input EIA Fuel Oil Price'!$B:$B,MATCH(SA$2,'Input EIA Fuel Oil Price'!$A:$A,0),1)*'Unit Conversions'!$D$3</f>
        <v/>
      </c>
      <c r="SB8">
        <f>INDEX('Input EIA Fuel Oil Price'!$B:$B,MATCH(SB$2,'Input EIA Fuel Oil Price'!$A:$A,0),1)*'Unit Conversions'!$D$3</f>
        <v/>
      </c>
      <c r="SC8">
        <f>INDEX('Input EIA Fuel Oil Price'!$B:$B,MATCH(SC$2,'Input EIA Fuel Oil Price'!$A:$A,0),1)*'Unit Conversions'!$D$3</f>
        <v/>
      </c>
      <c r="SD8">
        <f>INDEX('Input EIA Fuel Oil Price'!$B:$B,MATCH(SD$2,'Input EIA Fuel Oil Price'!$A:$A,0),1)*'Unit Conversions'!$D$3</f>
        <v/>
      </c>
      <c r="SE8">
        <f>INDEX('Input EIA Fuel Oil Price'!$B:$B,MATCH(SE$2,'Input EIA Fuel Oil Price'!$A:$A,0),1)*'Unit Conversions'!$D$3</f>
        <v/>
      </c>
      <c r="SF8">
        <f>INDEX('Input EIA Fuel Oil Price'!$B:$B,MATCH(SF$2,'Input EIA Fuel Oil Price'!$A:$A,0),1)*'Unit Conversions'!$D$3</f>
        <v/>
      </c>
      <c r="SG8">
        <f>INDEX('Input EIA Fuel Oil Price'!$B:$B,MATCH(SG$2,'Input EIA Fuel Oil Price'!$A:$A,0),1)*'Unit Conversions'!$D$3</f>
        <v/>
      </c>
      <c r="SH8">
        <f>INDEX('Input EIA Fuel Oil Price'!$B:$B,MATCH(SH$2,'Input EIA Fuel Oil Price'!$A:$A,0),1)*'Unit Conversions'!$D$3</f>
        <v/>
      </c>
      <c r="SI8">
        <f>INDEX('Input EIA Fuel Oil Price'!$B:$B,MATCH(SI$2,'Input EIA Fuel Oil Price'!$A:$A,0),1)*'Unit Conversions'!$D$3</f>
        <v/>
      </c>
      <c r="SJ8">
        <f>INDEX('Input EIA Fuel Oil Price'!$B:$B,MATCH(SJ$2,'Input EIA Fuel Oil Price'!$A:$A,0),1)*'Unit Conversions'!$D$3</f>
        <v/>
      </c>
      <c r="SK8">
        <f>INDEX('Input EIA Fuel Oil Price'!$B:$B,MATCH(SK$2,'Input EIA Fuel Oil Price'!$A:$A,0),1)*'Unit Conversions'!$D$3</f>
        <v/>
      </c>
      <c r="SL8">
        <f>INDEX('Input EIA Fuel Oil Price'!$B:$B,MATCH(SL$2,'Input EIA Fuel Oil Price'!$A:$A,0),1)*'Unit Conversions'!$D$3</f>
        <v/>
      </c>
      <c r="SM8">
        <f>INDEX('Input EIA Fuel Oil Price'!$B:$B,MATCH(SM$2,'Input EIA Fuel Oil Price'!$A:$A,0),1)*'Unit Conversions'!$D$3</f>
        <v/>
      </c>
      <c r="SN8">
        <f>INDEX('Input EIA Fuel Oil Price'!$B:$B,MATCH(SN$2,'Input EIA Fuel Oil Price'!$A:$A,0),1)*'Unit Conversions'!$D$3</f>
        <v/>
      </c>
      <c r="SO8">
        <f>INDEX('Input EIA Fuel Oil Price'!$B:$B,MATCH(SO$2,'Input EIA Fuel Oil Price'!$A:$A,0),1)*'Unit Conversions'!$D$3</f>
        <v/>
      </c>
      <c r="SP8">
        <f>INDEX('Input EIA Fuel Oil Price'!$B:$B,MATCH(SP$2,'Input EIA Fuel Oil Price'!$A:$A,0),1)*'Unit Conversions'!$D$3</f>
        <v/>
      </c>
      <c r="SQ8">
        <f>INDEX('Input EIA Fuel Oil Price'!$B:$B,MATCH(SQ$2,'Input EIA Fuel Oil Price'!$A:$A,0),1)*'Unit Conversions'!$D$3</f>
        <v/>
      </c>
      <c r="SR8">
        <f>INDEX('Input EIA Fuel Oil Price'!$B:$B,MATCH(SR$2,'Input EIA Fuel Oil Price'!$A:$A,0),1)*'Unit Conversions'!$D$3</f>
        <v/>
      </c>
      <c r="SS8">
        <f>INDEX('Input EIA Fuel Oil Price'!$B:$B,MATCH(SS$2,'Input EIA Fuel Oil Price'!$A:$A,0),1)*'Unit Conversions'!$D$3</f>
        <v/>
      </c>
      <c r="ST8">
        <f>INDEX('Input EIA Fuel Oil Price'!$B:$B,MATCH(ST$2,'Input EIA Fuel Oil Price'!$A:$A,0),1)*'Unit Conversions'!$D$3</f>
        <v/>
      </c>
      <c r="SU8">
        <f>INDEX('Input EIA Fuel Oil Price'!$B:$B,MATCH(SU$2,'Input EIA Fuel Oil Price'!$A:$A,0),1)*'Unit Conversions'!$D$3</f>
        <v/>
      </c>
      <c r="SV8">
        <f>INDEX('Input EIA Fuel Oil Price'!$B:$B,MATCH(SV$2,'Input EIA Fuel Oil Price'!$A:$A,0),1)*'Unit Conversions'!$D$3</f>
        <v/>
      </c>
      <c r="SW8">
        <f>INDEX('Input EIA Fuel Oil Price'!$B:$B,MATCH(SW$2,'Input EIA Fuel Oil Price'!$A:$A,0),1)*'Unit Conversions'!$D$3</f>
        <v/>
      </c>
      <c r="SX8">
        <f>INDEX('Input EIA Fuel Oil Price'!$B:$B,MATCH(SX$2,'Input EIA Fuel Oil Price'!$A:$A,0),1)*'Unit Conversions'!$D$3</f>
        <v/>
      </c>
      <c r="SY8">
        <f>INDEX('Input EIA Fuel Oil Price'!$B:$B,MATCH(SY$2,'Input EIA Fuel Oil Price'!$A:$A,0),1)*'Unit Conversions'!$D$3</f>
        <v/>
      </c>
      <c r="SZ8">
        <f>INDEX('Input EIA Fuel Oil Price'!$B:$B,MATCH(SZ$2,'Input EIA Fuel Oil Price'!$A:$A,0),1)*'Unit Conversions'!$D$3</f>
        <v/>
      </c>
      <c r="TA8">
        <f>INDEX('Input EIA Fuel Oil Price'!$B:$B,MATCH(TA$2,'Input EIA Fuel Oil Price'!$A:$A,0),1)*'Unit Conversions'!$D$3</f>
        <v/>
      </c>
      <c r="TB8">
        <f>INDEX('Input EIA Fuel Oil Price'!$B:$B,MATCH(TB$2,'Input EIA Fuel Oil Price'!$A:$A,0),1)*'Unit Conversions'!$D$3</f>
        <v/>
      </c>
      <c r="TC8">
        <f>INDEX('Input EIA Fuel Oil Price'!$B:$B,MATCH(TC$2,'Input EIA Fuel Oil Price'!$A:$A,0),1)*'Unit Conversions'!$D$3</f>
        <v/>
      </c>
      <c r="TD8">
        <f>INDEX('Input EIA Fuel Oil Price'!$B:$B,MATCH(TD$2,'Input EIA Fuel Oil Price'!$A:$A,0),1)*'Unit Conversions'!$D$3</f>
        <v/>
      </c>
      <c r="TE8">
        <f>INDEX('Input EIA Fuel Oil Price'!$B:$B,MATCH(TE$2,'Input EIA Fuel Oil Price'!$A:$A,0),1)*'Unit Conversions'!$D$3</f>
        <v/>
      </c>
      <c r="TF8">
        <f>INDEX('Input EIA Fuel Oil Price'!$B:$B,MATCH(TF$2,'Input EIA Fuel Oil Price'!$A:$A,0),1)*'Unit Conversions'!$D$3</f>
        <v/>
      </c>
      <c r="TG8">
        <f>INDEX('Input EIA Fuel Oil Price'!$B:$B,MATCH(TG$2,'Input EIA Fuel Oil Price'!$A:$A,0),1)*'Unit Conversions'!$D$3</f>
        <v/>
      </c>
      <c r="TH8">
        <f>INDEX('Input EIA Fuel Oil Price'!$B:$B,MATCH(TH$2,'Input EIA Fuel Oil Price'!$A:$A,0),1)*'Unit Conversions'!$D$3</f>
        <v/>
      </c>
      <c r="TI8">
        <f>INDEX('Input EIA Fuel Oil Price'!$B:$B,MATCH(TI$2,'Input EIA Fuel Oil Price'!$A:$A,0),1)*'Unit Conversions'!$D$3</f>
        <v/>
      </c>
      <c r="TJ8">
        <f>INDEX('Input EIA Fuel Oil Price'!$B:$B,MATCH(TJ$2,'Input EIA Fuel Oil Price'!$A:$A,0),1)*'Unit Conversions'!$D$3</f>
        <v/>
      </c>
      <c r="TK8">
        <f>INDEX('Input EIA Fuel Oil Price'!$B:$B,MATCH(TK$2,'Input EIA Fuel Oil Price'!$A:$A,0),1)*'Unit Conversions'!$D$3</f>
        <v/>
      </c>
      <c r="TL8">
        <f>INDEX('Input EIA Fuel Oil Price'!$B:$B,MATCH(TL$2,'Input EIA Fuel Oil Price'!$A:$A,0),1)*'Unit Conversions'!$D$3</f>
        <v/>
      </c>
      <c r="TM8">
        <f>INDEX('Input EIA Fuel Oil Price'!$B:$B,MATCH(TM$2,'Input EIA Fuel Oil Price'!$A:$A,0),1)*'Unit Conversions'!$D$3</f>
        <v/>
      </c>
      <c r="TN8">
        <f>INDEX('Input EIA Fuel Oil Price'!$B:$B,MATCH(TN$2,'Input EIA Fuel Oil Price'!$A:$A,0),1)*'Unit Conversions'!$D$3</f>
        <v/>
      </c>
      <c r="TO8">
        <f>INDEX('Input EIA Fuel Oil Price'!$B:$B,MATCH(TO$2,'Input EIA Fuel Oil Price'!$A:$A,0),1)*'Unit Conversions'!$D$3</f>
        <v/>
      </c>
      <c r="TP8">
        <f>INDEX('Input EIA Fuel Oil Price'!$B:$B,MATCH(TP$2,'Input EIA Fuel Oil Price'!$A:$A,0),1)*'Unit Conversions'!$D$3</f>
        <v/>
      </c>
      <c r="TQ8">
        <f>INDEX('Input EIA Fuel Oil Price'!$B:$B,MATCH(TQ$2,'Input EIA Fuel Oil Price'!$A:$A,0),1)*'Unit Conversions'!$D$3</f>
        <v/>
      </c>
      <c r="TR8">
        <f>INDEX('Input EIA Fuel Oil Price'!$B:$B,MATCH(TR$2,'Input EIA Fuel Oil Price'!$A:$A,0),1)*'Unit Conversions'!$D$3</f>
        <v/>
      </c>
      <c r="TS8">
        <f>INDEX('Input EIA Fuel Oil Price'!$B:$B,MATCH(TS$2,'Input EIA Fuel Oil Price'!$A:$A,0),1)*'Unit Conversions'!$D$3</f>
        <v/>
      </c>
      <c r="TT8">
        <f>INDEX('Input EIA Fuel Oil Price'!$B:$B,MATCH(TT$2,'Input EIA Fuel Oil Price'!$A:$A,0),1)*'Unit Conversions'!$D$3</f>
        <v/>
      </c>
      <c r="TU8">
        <f>INDEX('Input EIA Fuel Oil Price'!$B:$B,MATCH(TU$2,'Input EIA Fuel Oil Price'!$A:$A,0),1)*'Unit Conversions'!$D$3</f>
        <v/>
      </c>
      <c r="TV8">
        <f>INDEX('Input EIA Fuel Oil Price'!$B:$B,MATCH(TV$2,'Input EIA Fuel Oil Price'!$A:$A,0),1)*'Unit Conversions'!$D$3</f>
        <v/>
      </c>
      <c r="TW8">
        <f>INDEX('Input EIA Fuel Oil Price'!$B:$B,MATCH(TW$2,'Input EIA Fuel Oil Price'!$A:$A,0),1)*'Unit Conversions'!$D$3</f>
        <v/>
      </c>
      <c r="TX8">
        <f>INDEX('Input EIA Fuel Oil Price'!$B:$B,MATCH(TX$2,'Input EIA Fuel Oil Price'!$A:$A,0),1)*'Unit Conversions'!$D$3</f>
        <v/>
      </c>
      <c r="TY8">
        <f>INDEX('Input EIA Fuel Oil Price'!$B:$B,MATCH(TY$2,'Input EIA Fuel Oil Price'!$A:$A,0),1)*'Unit Conversions'!$D$3</f>
        <v/>
      </c>
      <c r="TZ8">
        <f>INDEX('Input EIA Fuel Oil Price'!$B:$B,MATCH(TZ$2,'Input EIA Fuel Oil Price'!$A:$A,0),1)*'Unit Conversions'!$D$3</f>
        <v/>
      </c>
    </row>
    <row r="9" spans="1:546">
      <c r="A9" t="s">
        <v>17</v>
      </c>
      <c r="B9" t="s">
        <v>9</v>
      </c>
      <c r="C9" t="s">
        <v>18</v>
      </c>
      <c r="D9" t="s">
        <v>19</v>
      </c>
      <c r="G9">
        <f>INDEX('Input EIA Fuel Oil Price'!$B:$B,MATCH(G$2,'Input EIA Fuel Oil Price'!$A:$A,0),1)*'Unit Conversions'!$D$3</f>
        <v/>
      </c>
      <c r="H9">
        <f>INDEX('Input EIA Fuel Oil Price'!$B:$B,MATCH(H$2,'Input EIA Fuel Oil Price'!$A:$A,0),1)*'Unit Conversions'!$D$3</f>
        <v/>
      </c>
      <c r="I9">
        <f>INDEX('Input EIA Fuel Oil Price'!$B:$B,MATCH(I$2,'Input EIA Fuel Oil Price'!$A:$A,0),1)*'Unit Conversions'!$D$3</f>
        <v/>
      </c>
      <c r="J9">
        <f>INDEX('Input EIA Fuel Oil Price'!$B:$B,MATCH(J$2,'Input EIA Fuel Oil Price'!$A:$A,0),1)*'Unit Conversions'!$D$3</f>
        <v/>
      </c>
      <c r="K9">
        <f>INDEX('Input EIA Fuel Oil Price'!$B:$B,MATCH(K$2,'Input EIA Fuel Oil Price'!$A:$A,0),1)*'Unit Conversions'!$D$3</f>
        <v/>
      </c>
      <c r="L9">
        <f>INDEX('Input EIA Fuel Oil Price'!$B:$B,MATCH(L$2,'Input EIA Fuel Oil Price'!$A:$A,0),1)*'Unit Conversions'!$D$3</f>
        <v/>
      </c>
      <c r="M9">
        <f>INDEX('Input EIA Fuel Oil Price'!$B:$B,MATCH(M$2,'Input EIA Fuel Oil Price'!$A:$A,0),1)*'Unit Conversions'!$D$3</f>
        <v/>
      </c>
      <c r="N9">
        <f>INDEX('Input EIA Fuel Oil Price'!$B:$B,MATCH(N$2,'Input EIA Fuel Oil Price'!$A:$A,0),1)*'Unit Conversions'!$D$3</f>
        <v/>
      </c>
      <c r="O9">
        <f>INDEX('Input EIA Fuel Oil Price'!$B:$B,MATCH(O$2,'Input EIA Fuel Oil Price'!$A:$A,0),1)*'Unit Conversions'!$D$3</f>
        <v/>
      </c>
      <c r="P9">
        <f>INDEX('Input EIA Fuel Oil Price'!$B:$B,MATCH(P$2,'Input EIA Fuel Oil Price'!$A:$A,0),1)*'Unit Conversions'!$D$3</f>
        <v/>
      </c>
      <c r="Q9">
        <f>INDEX('Input EIA Fuel Oil Price'!$B:$B,MATCH(Q$2,'Input EIA Fuel Oil Price'!$A:$A,0),1)*'Unit Conversions'!$D$3</f>
        <v/>
      </c>
      <c r="R9">
        <f>INDEX('Input EIA Fuel Oil Price'!$B:$B,MATCH(R$2,'Input EIA Fuel Oil Price'!$A:$A,0),1)*'Unit Conversions'!$D$3</f>
        <v/>
      </c>
      <c r="S9">
        <f>INDEX('Input EIA Fuel Oil Price'!$B:$B,MATCH(S$2,'Input EIA Fuel Oil Price'!$A:$A,0),1)*'Unit Conversions'!$D$3</f>
        <v/>
      </c>
      <c r="T9">
        <f>INDEX('Input EIA Fuel Oil Price'!$B:$B,MATCH(T$2,'Input EIA Fuel Oil Price'!$A:$A,0),1)*'Unit Conversions'!$D$3</f>
        <v/>
      </c>
      <c r="U9">
        <f>INDEX('Input EIA Fuel Oil Price'!$B:$B,MATCH(U$2,'Input EIA Fuel Oil Price'!$A:$A,0),1)*'Unit Conversions'!$D$3</f>
        <v/>
      </c>
      <c r="V9">
        <f>INDEX('Input EIA Fuel Oil Price'!$B:$B,MATCH(V$2,'Input EIA Fuel Oil Price'!$A:$A,0),1)*'Unit Conversions'!$D$3</f>
        <v/>
      </c>
      <c r="W9">
        <f>INDEX('Input EIA Fuel Oil Price'!$B:$B,MATCH(W$2,'Input EIA Fuel Oil Price'!$A:$A,0),1)*'Unit Conversions'!$D$3</f>
        <v/>
      </c>
      <c r="X9">
        <f>INDEX('Input EIA Fuel Oil Price'!$B:$B,MATCH(X$2,'Input EIA Fuel Oil Price'!$A:$A,0),1)*'Unit Conversions'!$D$3</f>
        <v/>
      </c>
      <c r="Y9">
        <f>INDEX('Input EIA Fuel Oil Price'!$B:$B,MATCH(Y$2,'Input EIA Fuel Oil Price'!$A:$A,0),1)*'Unit Conversions'!$D$3</f>
        <v/>
      </c>
      <c r="Z9">
        <f>INDEX('Input EIA Fuel Oil Price'!$B:$B,MATCH(Z$2,'Input EIA Fuel Oil Price'!$A:$A,0),1)*'Unit Conversions'!$D$3</f>
        <v/>
      </c>
      <c r="AA9">
        <f>INDEX('Input EIA Fuel Oil Price'!$B:$B,MATCH(AA$2,'Input EIA Fuel Oil Price'!$A:$A,0),1)*'Unit Conversions'!$D$3</f>
        <v/>
      </c>
      <c r="AB9">
        <f>INDEX('Input EIA Fuel Oil Price'!$B:$B,MATCH(AB$2,'Input EIA Fuel Oil Price'!$A:$A,0),1)*'Unit Conversions'!$D$3</f>
        <v/>
      </c>
      <c r="AC9">
        <f>INDEX('Input EIA Fuel Oil Price'!$B:$B,MATCH(AC$2,'Input EIA Fuel Oil Price'!$A:$A,0),1)*'Unit Conversions'!$D$3</f>
        <v/>
      </c>
      <c r="AD9">
        <f>INDEX('Input EIA Fuel Oil Price'!$B:$B,MATCH(AD$2,'Input EIA Fuel Oil Price'!$A:$A,0),1)*'Unit Conversions'!$D$3</f>
        <v/>
      </c>
      <c r="AE9">
        <f>INDEX('Input EIA Fuel Oil Price'!$B:$B,MATCH(AE$2,'Input EIA Fuel Oil Price'!$A:$A,0),1)*'Unit Conversions'!$D$3</f>
        <v/>
      </c>
      <c r="AF9">
        <f>INDEX('Input EIA Fuel Oil Price'!$B:$B,MATCH(AF$2,'Input EIA Fuel Oil Price'!$A:$A,0),1)*'Unit Conversions'!$D$3</f>
        <v/>
      </c>
      <c r="AG9">
        <f>INDEX('Input EIA Fuel Oil Price'!$B:$B,MATCH(AG$2,'Input EIA Fuel Oil Price'!$A:$A,0),1)*'Unit Conversions'!$D$3</f>
        <v/>
      </c>
      <c r="AH9">
        <f>INDEX('Input EIA Fuel Oil Price'!$B:$B,MATCH(AH$2,'Input EIA Fuel Oil Price'!$A:$A,0),1)*'Unit Conversions'!$D$3</f>
        <v/>
      </c>
      <c r="AI9">
        <f>INDEX('Input EIA Fuel Oil Price'!$B:$B,MATCH(AI$2,'Input EIA Fuel Oil Price'!$A:$A,0),1)*'Unit Conversions'!$D$3</f>
        <v/>
      </c>
      <c r="AJ9">
        <f>INDEX('Input EIA Fuel Oil Price'!$B:$B,MATCH(AJ$2,'Input EIA Fuel Oil Price'!$A:$A,0),1)*'Unit Conversions'!$D$3</f>
        <v/>
      </c>
      <c r="AK9">
        <f>INDEX('Input EIA Fuel Oil Price'!$B:$B,MATCH(AK$2,'Input EIA Fuel Oil Price'!$A:$A,0),1)*'Unit Conversions'!$D$3</f>
        <v/>
      </c>
      <c r="AL9">
        <f>INDEX('Input EIA Fuel Oil Price'!$B:$B,MATCH(AL$2,'Input EIA Fuel Oil Price'!$A:$A,0),1)*'Unit Conversions'!$D$3</f>
        <v/>
      </c>
      <c r="AM9">
        <f>INDEX('Input EIA Fuel Oil Price'!$B:$B,MATCH(AM$2,'Input EIA Fuel Oil Price'!$A:$A,0),1)*'Unit Conversions'!$D$3</f>
        <v/>
      </c>
      <c r="AN9">
        <f>INDEX('Input EIA Fuel Oil Price'!$B:$B,MATCH(AN$2,'Input EIA Fuel Oil Price'!$A:$A,0),1)*'Unit Conversions'!$D$3</f>
        <v/>
      </c>
      <c r="AO9">
        <f>INDEX('Input EIA Fuel Oil Price'!$B:$B,MATCH(AO$2,'Input EIA Fuel Oil Price'!$A:$A,0),1)*'Unit Conversions'!$D$3</f>
        <v/>
      </c>
      <c r="AP9">
        <f>INDEX('Input EIA Fuel Oil Price'!$B:$B,MATCH(AP$2,'Input EIA Fuel Oil Price'!$A:$A,0),1)*'Unit Conversions'!$D$3</f>
        <v/>
      </c>
      <c r="AQ9">
        <f>INDEX('Input EIA Fuel Oil Price'!$B:$B,MATCH(AQ$2,'Input EIA Fuel Oil Price'!$A:$A,0),1)*'Unit Conversions'!$D$3</f>
        <v/>
      </c>
      <c r="AR9">
        <f>INDEX('Input EIA Fuel Oil Price'!$B:$B,MATCH(AR$2,'Input EIA Fuel Oil Price'!$A:$A,0),1)*'Unit Conversions'!$D$3</f>
        <v/>
      </c>
      <c r="AS9">
        <f>INDEX('Input EIA Fuel Oil Price'!$B:$B,MATCH(AS$2,'Input EIA Fuel Oil Price'!$A:$A,0),1)*'Unit Conversions'!$D$3</f>
        <v/>
      </c>
      <c r="AT9">
        <f>INDEX('Input EIA Fuel Oil Price'!$B:$B,MATCH(AT$2,'Input EIA Fuel Oil Price'!$A:$A,0),1)*'Unit Conversions'!$D$3</f>
        <v/>
      </c>
      <c r="AU9">
        <f>INDEX('Input EIA Fuel Oil Price'!$B:$B,MATCH(AU$2,'Input EIA Fuel Oil Price'!$A:$A,0),1)*'Unit Conversions'!$D$3</f>
        <v/>
      </c>
      <c r="AV9">
        <f>INDEX('Input EIA Fuel Oil Price'!$B:$B,MATCH(AV$2,'Input EIA Fuel Oil Price'!$A:$A,0),1)*'Unit Conversions'!$D$3</f>
        <v/>
      </c>
      <c r="AW9">
        <f>INDEX('Input EIA Fuel Oil Price'!$B:$B,MATCH(AW$2,'Input EIA Fuel Oil Price'!$A:$A,0),1)*'Unit Conversions'!$D$3</f>
        <v/>
      </c>
      <c r="AX9">
        <f>INDEX('Input EIA Fuel Oil Price'!$B:$B,MATCH(AX$2,'Input EIA Fuel Oil Price'!$A:$A,0),1)*'Unit Conversions'!$D$3</f>
        <v/>
      </c>
      <c r="AY9">
        <f>INDEX('Input EIA Fuel Oil Price'!$B:$B,MATCH(AY$2,'Input EIA Fuel Oil Price'!$A:$A,0),1)*'Unit Conversions'!$D$3</f>
        <v/>
      </c>
      <c r="AZ9">
        <f>INDEX('Input EIA Fuel Oil Price'!$B:$B,MATCH(AZ$2,'Input EIA Fuel Oil Price'!$A:$A,0),1)*'Unit Conversions'!$D$3</f>
        <v/>
      </c>
      <c r="BA9">
        <f>INDEX('Input EIA Fuel Oil Price'!$B:$B,MATCH(BA$2,'Input EIA Fuel Oil Price'!$A:$A,0),1)*'Unit Conversions'!$D$3</f>
        <v/>
      </c>
      <c r="BB9">
        <f>INDEX('Input EIA Fuel Oil Price'!$B:$B,MATCH(BB$2,'Input EIA Fuel Oil Price'!$A:$A,0),1)*'Unit Conversions'!$D$3</f>
        <v/>
      </c>
      <c r="BC9">
        <f>INDEX('Input EIA Fuel Oil Price'!$B:$B,MATCH(BC$2,'Input EIA Fuel Oil Price'!$A:$A,0),1)*'Unit Conversions'!$D$3</f>
        <v/>
      </c>
      <c r="BD9">
        <f>INDEX('Input EIA Fuel Oil Price'!$B:$B,MATCH(BD$2,'Input EIA Fuel Oil Price'!$A:$A,0),1)*'Unit Conversions'!$D$3</f>
        <v/>
      </c>
      <c r="BE9">
        <f>INDEX('Input EIA Fuel Oil Price'!$B:$B,MATCH(BE$2,'Input EIA Fuel Oil Price'!$A:$A,0),1)*'Unit Conversions'!$D$3</f>
        <v/>
      </c>
      <c r="BF9">
        <f>INDEX('Input EIA Fuel Oil Price'!$B:$B,MATCH(BF$2,'Input EIA Fuel Oil Price'!$A:$A,0),1)*'Unit Conversions'!$D$3</f>
        <v/>
      </c>
      <c r="BG9">
        <f>INDEX('Input EIA Fuel Oil Price'!$B:$B,MATCH(BG$2,'Input EIA Fuel Oil Price'!$A:$A,0),1)*'Unit Conversions'!$D$3</f>
        <v/>
      </c>
      <c r="BH9">
        <f>INDEX('Input EIA Fuel Oil Price'!$B:$B,MATCH(BH$2,'Input EIA Fuel Oil Price'!$A:$A,0),1)*'Unit Conversions'!$D$3</f>
        <v/>
      </c>
      <c r="BI9">
        <f>INDEX('Input EIA Fuel Oil Price'!$B:$B,MATCH(BI$2,'Input EIA Fuel Oil Price'!$A:$A,0),1)*'Unit Conversions'!$D$3</f>
        <v/>
      </c>
      <c r="BJ9">
        <f>INDEX('Input EIA Fuel Oil Price'!$B:$B,MATCH(BJ$2,'Input EIA Fuel Oil Price'!$A:$A,0),1)*'Unit Conversions'!$D$3</f>
        <v/>
      </c>
      <c r="BK9">
        <f>INDEX('Input EIA Fuel Oil Price'!$B:$B,MATCH(BK$2,'Input EIA Fuel Oil Price'!$A:$A,0),1)*'Unit Conversions'!$D$3</f>
        <v/>
      </c>
      <c r="BL9">
        <f>INDEX('Input EIA Fuel Oil Price'!$B:$B,MATCH(BL$2,'Input EIA Fuel Oil Price'!$A:$A,0),1)*'Unit Conversions'!$D$3</f>
        <v/>
      </c>
      <c r="BM9">
        <f>INDEX('Input EIA Fuel Oil Price'!$B:$B,MATCH(BM$2,'Input EIA Fuel Oil Price'!$A:$A,0),1)*'Unit Conversions'!$D$3</f>
        <v/>
      </c>
      <c r="BN9">
        <f>INDEX('Input EIA Fuel Oil Price'!$B:$B,MATCH(BN$2,'Input EIA Fuel Oil Price'!$A:$A,0),1)*'Unit Conversions'!$D$3</f>
        <v/>
      </c>
      <c r="BO9">
        <f>INDEX('Input EIA Fuel Oil Price'!$B:$B,MATCH(BO$2,'Input EIA Fuel Oil Price'!$A:$A,0),1)*'Unit Conversions'!$D$3</f>
        <v/>
      </c>
      <c r="BP9">
        <f>INDEX('Input EIA Fuel Oil Price'!$B:$B,MATCH(BP$2,'Input EIA Fuel Oil Price'!$A:$A,0),1)*'Unit Conversions'!$D$3</f>
        <v/>
      </c>
      <c r="BQ9">
        <f>INDEX('Input EIA Fuel Oil Price'!$B:$B,MATCH(BQ$2,'Input EIA Fuel Oil Price'!$A:$A,0),1)*'Unit Conversions'!$D$3</f>
        <v/>
      </c>
      <c r="BR9">
        <f>INDEX('Input EIA Fuel Oil Price'!$B:$B,MATCH(BR$2,'Input EIA Fuel Oil Price'!$A:$A,0),1)*'Unit Conversions'!$D$3</f>
        <v/>
      </c>
      <c r="BS9">
        <f>INDEX('Input EIA Fuel Oil Price'!$B:$B,MATCH(BS$2,'Input EIA Fuel Oil Price'!$A:$A,0),1)*'Unit Conversions'!$D$3</f>
        <v/>
      </c>
      <c r="BT9">
        <f>INDEX('Input EIA Fuel Oil Price'!$B:$B,MATCH(BT$2,'Input EIA Fuel Oil Price'!$A:$A,0),1)*'Unit Conversions'!$D$3</f>
        <v/>
      </c>
      <c r="BU9">
        <f>INDEX('Input EIA Fuel Oil Price'!$B:$B,MATCH(BU$2,'Input EIA Fuel Oil Price'!$A:$A,0),1)*'Unit Conversions'!$D$3</f>
        <v/>
      </c>
      <c r="BV9">
        <f>INDEX('Input EIA Fuel Oil Price'!$B:$B,MATCH(BV$2,'Input EIA Fuel Oil Price'!$A:$A,0),1)*'Unit Conversions'!$D$3</f>
        <v/>
      </c>
      <c r="BW9">
        <f>INDEX('Input EIA Fuel Oil Price'!$B:$B,MATCH(BW$2,'Input EIA Fuel Oil Price'!$A:$A,0),1)*'Unit Conversions'!$D$3</f>
        <v/>
      </c>
      <c r="BX9">
        <f>INDEX('Input EIA Fuel Oil Price'!$B:$B,MATCH(BX$2,'Input EIA Fuel Oil Price'!$A:$A,0),1)*'Unit Conversions'!$D$3</f>
        <v/>
      </c>
      <c r="BY9">
        <f>INDEX('Input EIA Fuel Oil Price'!$B:$B,MATCH(BY$2,'Input EIA Fuel Oil Price'!$A:$A,0),1)*'Unit Conversions'!$D$3</f>
        <v/>
      </c>
      <c r="BZ9">
        <f>INDEX('Input EIA Fuel Oil Price'!$B:$B,MATCH(BZ$2,'Input EIA Fuel Oil Price'!$A:$A,0),1)*'Unit Conversions'!$D$3</f>
        <v/>
      </c>
      <c r="CA9">
        <f>INDEX('Input EIA Fuel Oil Price'!$B:$B,MATCH(CA$2,'Input EIA Fuel Oil Price'!$A:$A,0),1)*'Unit Conversions'!$D$3</f>
        <v/>
      </c>
      <c r="CB9">
        <f>INDEX('Input EIA Fuel Oil Price'!$B:$B,MATCH(CB$2,'Input EIA Fuel Oil Price'!$A:$A,0),1)*'Unit Conversions'!$D$3</f>
        <v/>
      </c>
      <c r="CC9">
        <f>INDEX('Input EIA Fuel Oil Price'!$B:$B,MATCH(CC$2,'Input EIA Fuel Oil Price'!$A:$A,0),1)*'Unit Conversions'!$D$3</f>
        <v/>
      </c>
      <c r="CD9">
        <f>INDEX('Input EIA Fuel Oil Price'!$B:$B,MATCH(CD$2,'Input EIA Fuel Oil Price'!$A:$A,0),1)*'Unit Conversions'!$D$3</f>
        <v/>
      </c>
      <c r="CE9">
        <f>INDEX('Input EIA Fuel Oil Price'!$B:$B,MATCH(CE$2,'Input EIA Fuel Oil Price'!$A:$A,0),1)*'Unit Conversions'!$D$3</f>
        <v/>
      </c>
      <c r="CF9">
        <f>INDEX('Input EIA Fuel Oil Price'!$B:$B,MATCH(CF$2,'Input EIA Fuel Oil Price'!$A:$A,0),1)*'Unit Conversions'!$D$3</f>
        <v/>
      </c>
      <c r="CG9">
        <f>INDEX('Input EIA Fuel Oil Price'!$B:$B,MATCH(CG$2,'Input EIA Fuel Oil Price'!$A:$A,0),1)*'Unit Conversions'!$D$3</f>
        <v/>
      </c>
      <c r="CH9">
        <f>INDEX('Input EIA Fuel Oil Price'!$B:$B,MATCH(CH$2,'Input EIA Fuel Oil Price'!$A:$A,0),1)*'Unit Conversions'!$D$3</f>
        <v/>
      </c>
      <c r="CI9">
        <f>INDEX('Input EIA Fuel Oil Price'!$B:$B,MATCH(CI$2,'Input EIA Fuel Oil Price'!$A:$A,0),1)*'Unit Conversions'!$D$3</f>
        <v/>
      </c>
      <c r="CJ9">
        <f>INDEX('Input EIA Fuel Oil Price'!$B:$B,MATCH(CJ$2,'Input EIA Fuel Oil Price'!$A:$A,0),1)*'Unit Conversions'!$D$3</f>
        <v/>
      </c>
      <c r="CK9">
        <f>INDEX('Input EIA Fuel Oil Price'!$B:$B,MATCH(CK$2,'Input EIA Fuel Oil Price'!$A:$A,0),1)*'Unit Conversions'!$D$3</f>
        <v/>
      </c>
      <c r="CL9">
        <f>INDEX('Input EIA Fuel Oil Price'!$B:$B,MATCH(CL$2,'Input EIA Fuel Oil Price'!$A:$A,0),1)*'Unit Conversions'!$D$3</f>
        <v/>
      </c>
      <c r="CM9">
        <f>INDEX('Input EIA Fuel Oil Price'!$B:$B,MATCH(CM$2,'Input EIA Fuel Oil Price'!$A:$A,0),1)*'Unit Conversions'!$D$3</f>
        <v/>
      </c>
      <c r="CN9">
        <f>INDEX('Input EIA Fuel Oil Price'!$B:$B,MATCH(CN$2,'Input EIA Fuel Oil Price'!$A:$A,0),1)*'Unit Conversions'!$D$3</f>
        <v/>
      </c>
      <c r="CO9">
        <f>INDEX('Input EIA Fuel Oil Price'!$B:$B,MATCH(CO$2,'Input EIA Fuel Oil Price'!$A:$A,0),1)*'Unit Conversions'!$D$3</f>
        <v/>
      </c>
      <c r="CP9">
        <f>INDEX('Input EIA Fuel Oil Price'!$B:$B,MATCH(CP$2,'Input EIA Fuel Oil Price'!$A:$A,0),1)*'Unit Conversions'!$D$3</f>
        <v/>
      </c>
      <c r="CQ9">
        <f>INDEX('Input EIA Fuel Oil Price'!$B:$B,MATCH(CQ$2,'Input EIA Fuel Oil Price'!$A:$A,0),1)*'Unit Conversions'!$D$3</f>
        <v/>
      </c>
      <c r="CR9">
        <f>INDEX('Input EIA Fuel Oil Price'!$B:$B,MATCH(CR$2,'Input EIA Fuel Oil Price'!$A:$A,0),1)*'Unit Conversions'!$D$3</f>
        <v/>
      </c>
      <c r="CS9">
        <f>INDEX('Input EIA Fuel Oil Price'!$B:$B,MATCH(CS$2,'Input EIA Fuel Oil Price'!$A:$A,0),1)*'Unit Conversions'!$D$3</f>
        <v/>
      </c>
      <c r="CT9">
        <f>INDEX('Input EIA Fuel Oil Price'!$B:$B,MATCH(CT$2,'Input EIA Fuel Oil Price'!$A:$A,0),1)*'Unit Conversions'!$D$3</f>
        <v/>
      </c>
      <c r="CU9">
        <f>INDEX('Input EIA Fuel Oil Price'!$B:$B,MATCH(CU$2,'Input EIA Fuel Oil Price'!$A:$A,0),1)*'Unit Conversions'!$D$3</f>
        <v/>
      </c>
      <c r="CV9">
        <f>INDEX('Input EIA Fuel Oil Price'!$B:$B,MATCH(CV$2,'Input EIA Fuel Oil Price'!$A:$A,0),1)*'Unit Conversions'!$D$3</f>
        <v/>
      </c>
      <c r="CW9">
        <f>INDEX('Input EIA Fuel Oil Price'!$B:$B,MATCH(CW$2,'Input EIA Fuel Oil Price'!$A:$A,0),1)*'Unit Conversions'!$D$3</f>
        <v/>
      </c>
      <c r="CX9">
        <f>INDEX('Input EIA Fuel Oil Price'!$B:$B,MATCH(CX$2,'Input EIA Fuel Oil Price'!$A:$A,0),1)*'Unit Conversions'!$D$3</f>
        <v/>
      </c>
      <c r="CY9">
        <f>INDEX('Input EIA Fuel Oil Price'!$B:$B,MATCH(CY$2,'Input EIA Fuel Oil Price'!$A:$A,0),1)*'Unit Conversions'!$D$3</f>
        <v/>
      </c>
      <c r="CZ9">
        <f>INDEX('Input EIA Fuel Oil Price'!$B:$B,MATCH(CZ$2,'Input EIA Fuel Oil Price'!$A:$A,0),1)*'Unit Conversions'!$D$3</f>
        <v/>
      </c>
      <c r="DA9">
        <f>INDEX('Input EIA Fuel Oil Price'!$B:$B,MATCH(DA$2,'Input EIA Fuel Oil Price'!$A:$A,0),1)*'Unit Conversions'!$D$3</f>
        <v/>
      </c>
      <c r="DB9">
        <f>INDEX('Input EIA Fuel Oil Price'!$B:$B,MATCH(DB$2,'Input EIA Fuel Oil Price'!$A:$A,0),1)*'Unit Conversions'!$D$3</f>
        <v/>
      </c>
      <c r="DC9">
        <f>INDEX('Input EIA Fuel Oil Price'!$B:$B,MATCH(DC$2,'Input EIA Fuel Oil Price'!$A:$A,0),1)*'Unit Conversions'!$D$3</f>
        <v/>
      </c>
      <c r="DD9">
        <f>INDEX('Input EIA Fuel Oil Price'!$B:$B,MATCH(DD$2,'Input EIA Fuel Oil Price'!$A:$A,0),1)*'Unit Conversions'!$D$3</f>
        <v/>
      </c>
      <c r="DE9">
        <f>INDEX('Input EIA Fuel Oil Price'!$B:$B,MATCH(DE$2,'Input EIA Fuel Oil Price'!$A:$A,0),1)*'Unit Conversions'!$D$3</f>
        <v/>
      </c>
      <c r="DF9">
        <f>INDEX('Input EIA Fuel Oil Price'!$B:$B,MATCH(DF$2,'Input EIA Fuel Oil Price'!$A:$A,0),1)*'Unit Conversions'!$D$3</f>
        <v/>
      </c>
      <c r="DG9">
        <f>INDEX('Input EIA Fuel Oil Price'!$B:$B,MATCH(DG$2,'Input EIA Fuel Oil Price'!$A:$A,0),1)*'Unit Conversions'!$D$3</f>
        <v/>
      </c>
      <c r="DH9">
        <f>INDEX('Input EIA Fuel Oil Price'!$B:$B,MATCH(DH$2,'Input EIA Fuel Oil Price'!$A:$A,0),1)*'Unit Conversions'!$D$3</f>
        <v/>
      </c>
      <c r="DI9">
        <f>INDEX('Input EIA Fuel Oil Price'!$B:$B,MATCH(DI$2,'Input EIA Fuel Oil Price'!$A:$A,0),1)*'Unit Conversions'!$D$3</f>
        <v/>
      </c>
      <c r="DJ9">
        <f>INDEX('Input EIA Fuel Oil Price'!$B:$B,MATCH(DJ$2,'Input EIA Fuel Oil Price'!$A:$A,0),1)*'Unit Conversions'!$D$3</f>
        <v/>
      </c>
      <c r="DK9">
        <f>INDEX('Input EIA Fuel Oil Price'!$B:$B,MATCH(DK$2,'Input EIA Fuel Oil Price'!$A:$A,0),1)*'Unit Conversions'!$D$3</f>
        <v/>
      </c>
      <c r="DL9">
        <f>INDEX('Input EIA Fuel Oil Price'!$B:$B,MATCH(DL$2,'Input EIA Fuel Oil Price'!$A:$A,0),1)*'Unit Conversions'!$D$3</f>
        <v/>
      </c>
      <c r="DM9">
        <f>INDEX('Input EIA Fuel Oil Price'!$B:$B,MATCH(DM$2,'Input EIA Fuel Oil Price'!$A:$A,0),1)*'Unit Conversions'!$D$3</f>
        <v/>
      </c>
      <c r="DN9">
        <f>INDEX('Input EIA Fuel Oil Price'!$B:$B,MATCH(DN$2,'Input EIA Fuel Oil Price'!$A:$A,0),1)*'Unit Conversions'!$D$3</f>
        <v/>
      </c>
      <c r="DO9">
        <f>INDEX('Input EIA Fuel Oil Price'!$B:$B,MATCH(DO$2,'Input EIA Fuel Oil Price'!$A:$A,0),1)*'Unit Conversions'!$D$3</f>
        <v/>
      </c>
      <c r="DP9">
        <f>INDEX('Input EIA Fuel Oil Price'!$B:$B,MATCH(DP$2,'Input EIA Fuel Oil Price'!$A:$A,0),1)*'Unit Conversions'!$D$3</f>
        <v/>
      </c>
      <c r="DQ9">
        <f>INDEX('Input EIA Fuel Oil Price'!$B:$B,MATCH(DQ$2,'Input EIA Fuel Oil Price'!$A:$A,0),1)*'Unit Conversions'!$D$3</f>
        <v/>
      </c>
      <c r="DR9">
        <f>INDEX('Input EIA Fuel Oil Price'!$B:$B,MATCH(DR$2,'Input EIA Fuel Oil Price'!$A:$A,0),1)*'Unit Conversions'!$D$3</f>
        <v/>
      </c>
      <c r="DS9">
        <f>INDEX('Input EIA Fuel Oil Price'!$B:$B,MATCH(DS$2,'Input EIA Fuel Oil Price'!$A:$A,0),1)*'Unit Conversions'!$D$3</f>
        <v/>
      </c>
      <c r="DT9">
        <f>INDEX('Input EIA Fuel Oil Price'!$B:$B,MATCH(DT$2,'Input EIA Fuel Oil Price'!$A:$A,0),1)*'Unit Conversions'!$D$3</f>
        <v/>
      </c>
      <c r="DU9">
        <f>INDEX('Input EIA Fuel Oil Price'!$B:$B,MATCH(DU$2,'Input EIA Fuel Oil Price'!$A:$A,0),1)*'Unit Conversions'!$D$3</f>
        <v/>
      </c>
      <c r="DV9">
        <f>INDEX('Input EIA Fuel Oil Price'!$B:$B,MATCH(DV$2,'Input EIA Fuel Oil Price'!$A:$A,0),1)*'Unit Conversions'!$D$3</f>
        <v/>
      </c>
      <c r="DW9">
        <f>INDEX('Input EIA Fuel Oil Price'!$B:$B,MATCH(DW$2,'Input EIA Fuel Oil Price'!$A:$A,0),1)*'Unit Conversions'!$D$3</f>
        <v/>
      </c>
      <c r="DX9">
        <f>INDEX('Input EIA Fuel Oil Price'!$B:$B,MATCH(DX$2,'Input EIA Fuel Oil Price'!$A:$A,0),1)*'Unit Conversions'!$D$3</f>
        <v/>
      </c>
      <c r="DY9">
        <f>INDEX('Input EIA Fuel Oil Price'!$B:$B,MATCH(DY$2,'Input EIA Fuel Oil Price'!$A:$A,0),1)*'Unit Conversions'!$D$3</f>
        <v/>
      </c>
      <c r="DZ9">
        <f>INDEX('Input EIA Fuel Oil Price'!$B:$B,MATCH(DZ$2,'Input EIA Fuel Oil Price'!$A:$A,0),1)*'Unit Conversions'!$D$3</f>
        <v/>
      </c>
      <c r="EA9">
        <f>INDEX('Input EIA Fuel Oil Price'!$B:$B,MATCH(EA$2,'Input EIA Fuel Oil Price'!$A:$A,0),1)*'Unit Conversions'!$D$3</f>
        <v/>
      </c>
      <c r="EB9">
        <f>INDEX('Input EIA Fuel Oil Price'!$B:$B,MATCH(EB$2,'Input EIA Fuel Oil Price'!$A:$A,0),1)*'Unit Conversions'!$D$3</f>
        <v/>
      </c>
      <c r="EC9">
        <f>INDEX('Input EIA Fuel Oil Price'!$B:$B,MATCH(EC$2,'Input EIA Fuel Oil Price'!$A:$A,0),1)*'Unit Conversions'!$D$3</f>
        <v/>
      </c>
      <c r="ED9">
        <f>INDEX('Input EIA Fuel Oil Price'!$B:$B,MATCH(ED$2,'Input EIA Fuel Oil Price'!$A:$A,0),1)*'Unit Conversions'!$D$3</f>
        <v/>
      </c>
      <c r="EE9">
        <f>INDEX('Input EIA Fuel Oil Price'!$B:$B,MATCH(EE$2,'Input EIA Fuel Oil Price'!$A:$A,0),1)*'Unit Conversions'!$D$3</f>
        <v/>
      </c>
      <c r="EF9">
        <f>INDEX('Input EIA Fuel Oil Price'!$B:$B,MATCH(EF$2,'Input EIA Fuel Oil Price'!$A:$A,0),1)*'Unit Conversions'!$D$3</f>
        <v/>
      </c>
      <c r="EG9">
        <f>INDEX('Input EIA Fuel Oil Price'!$B:$B,MATCH(EG$2,'Input EIA Fuel Oil Price'!$A:$A,0),1)*'Unit Conversions'!$D$3</f>
        <v/>
      </c>
      <c r="EH9">
        <f>INDEX('Input EIA Fuel Oil Price'!$B:$B,MATCH(EH$2,'Input EIA Fuel Oil Price'!$A:$A,0),1)*'Unit Conversions'!$D$3</f>
        <v/>
      </c>
      <c r="EI9">
        <f>INDEX('Input EIA Fuel Oil Price'!$B:$B,MATCH(EI$2,'Input EIA Fuel Oil Price'!$A:$A,0),1)*'Unit Conversions'!$D$3</f>
        <v/>
      </c>
      <c r="EJ9">
        <f>INDEX('Input EIA Fuel Oil Price'!$B:$B,MATCH(EJ$2,'Input EIA Fuel Oil Price'!$A:$A,0),1)*'Unit Conversions'!$D$3</f>
        <v/>
      </c>
      <c r="EK9">
        <f>INDEX('Input EIA Fuel Oil Price'!$B:$B,MATCH(EK$2,'Input EIA Fuel Oil Price'!$A:$A,0),1)*'Unit Conversions'!$D$3</f>
        <v/>
      </c>
      <c r="EL9">
        <f>INDEX('Input EIA Fuel Oil Price'!$B:$B,MATCH(EL$2,'Input EIA Fuel Oil Price'!$A:$A,0),1)*'Unit Conversions'!$D$3</f>
        <v/>
      </c>
      <c r="EM9">
        <f>INDEX('Input EIA Fuel Oil Price'!$B:$B,MATCH(EM$2,'Input EIA Fuel Oil Price'!$A:$A,0),1)*'Unit Conversions'!$D$3</f>
        <v/>
      </c>
      <c r="EN9">
        <f>INDEX('Input EIA Fuel Oil Price'!$B:$B,MATCH(EN$2,'Input EIA Fuel Oil Price'!$A:$A,0),1)*'Unit Conversions'!$D$3</f>
        <v/>
      </c>
      <c r="EO9">
        <f>INDEX('Input EIA Fuel Oil Price'!$B:$B,MATCH(EO$2,'Input EIA Fuel Oil Price'!$A:$A,0),1)*'Unit Conversions'!$D$3</f>
        <v/>
      </c>
      <c r="EP9">
        <f>INDEX('Input EIA Fuel Oil Price'!$B:$B,MATCH(EP$2,'Input EIA Fuel Oil Price'!$A:$A,0),1)*'Unit Conversions'!$D$3</f>
        <v/>
      </c>
      <c r="EQ9">
        <f>INDEX('Input EIA Fuel Oil Price'!$B:$B,MATCH(EQ$2,'Input EIA Fuel Oil Price'!$A:$A,0),1)*'Unit Conversions'!$D$3</f>
        <v/>
      </c>
      <c r="ER9">
        <f>INDEX('Input EIA Fuel Oil Price'!$B:$B,MATCH(ER$2,'Input EIA Fuel Oil Price'!$A:$A,0),1)*'Unit Conversions'!$D$3</f>
        <v/>
      </c>
      <c r="ES9">
        <f>INDEX('Input EIA Fuel Oil Price'!$B:$B,MATCH(ES$2,'Input EIA Fuel Oil Price'!$A:$A,0),1)*'Unit Conversions'!$D$3</f>
        <v/>
      </c>
      <c r="ET9">
        <f>INDEX('Input EIA Fuel Oil Price'!$B:$B,MATCH(ET$2,'Input EIA Fuel Oil Price'!$A:$A,0),1)*'Unit Conversions'!$D$3</f>
        <v/>
      </c>
      <c r="EU9">
        <f>INDEX('Input EIA Fuel Oil Price'!$B:$B,MATCH(EU$2,'Input EIA Fuel Oil Price'!$A:$A,0),1)*'Unit Conversions'!$D$3</f>
        <v/>
      </c>
      <c r="EV9">
        <f>INDEX('Input EIA Fuel Oil Price'!$B:$B,MATCH(EV$2,'Input EIA Fuel Oil Price'!$A:$A,0),1)*'Unit Conversions'!$D$3</f>
        <v/>
      </c>
      <c r="EW9">
        <f>INDEX('Input EIA Fuel Oil Price'!$B:$B,MATCH(EW$2,'Input EIA Fuel Oil Price'!$A:$A,0),1)*'Unit Conversions'!$D$3</f>
        <v/>
      </c>
      <c r="EX9">
        <f>INDEX('Input EIA Fuel Oil Price'!$B:$B,MATCH(EX$2,'Input EIA Fuel Oil Price'!$A:$A,0),1)*'Unit Conversions'!$D$3</f>
        <v/>
      </c>
      <c r="EY9">
        <f>INDEX('Input EIA Fuel Oil Price'!$B:$B,MATCH(EY$2,'Input EIA Fuel Oil Price'!$A:$A,0),1)*'Unit Conversions'!$D$3</f>
        <v/>
      </c>
      <c r="EZ9">
        <f>INDEX('Input EIA Fuel Oil Price'!$B:$B,MATCH(EZ$2,'Input EIA Fuel Oil Price'!$A:$A,0),1)*'Unit Conversions'!$D$3</f>
        <v/>
      </c>
      <c r="FA9">
        <f>INDEX('Input EIA Fuel Oil Price'!$B:$B,MATCH(FA$2,'Input EIA Fuel Oil Price'!$A:$A,0),1)*'Unit Conversions'!$D$3</f>
        <v/>
      </c>
      <c r="FB9">
        <f>INDEX('Input EIA Fuel Oil Price'!$B:$B,MATCH(FB$2,'Input EIA Fuel Oil Price'!$A:$A,0),1)*'Unit Conversions'!$D$3</f>
        <v/>
      </c>
      <c r="FC9">
        <f>INDEX('Input EIA Fuel Oil Price'!$B:$B,MATCH(FC$2,'Input EIA Fuel Oil Price'!$A:$A,0),1)*'Unit Conversions'!$D$3</f>
        <v/>
      </c>
      <c r="FD9">
        <f>INDEX('Input EIA Fuel Oil Price'!$B:$B,MATCH(FD$2,'Input EIA Fuel Oil Price'!$A:$A,0),1)*'Unit Conversions'!$D$3</f>
        <v/>
      </c>
      <c r="FE9">
        <f>INDEX('Input EIA Fuel Oil Price'!$B:$B,MATCH(FE$2,'Input EIA Fuel Oil Price'!$A:$A,0),1)*'Unit Conversions'!$D$3</f>
        <v/>
      </c>
      <c r="FF9">
        <f>INDEX('Input EIA Fuel Oil Price'!$B:$B,MATCH(FF$2,'Input EIA Fuel Oil Price'!$A:$A,0),1)*'Unit Conversions'!$D$3</f>
        <v/>
      </c>
      <c r="FG9">
        <f>INDEX('Input EIA Fuel Oil Price'!$B:$B,MATCH(FG$2,'Input EIA Fuel Oil Price'!$A:$A,0),1)*'Unit Conversions'!$D$3</f>
        <v/>
      </c>
      <c r="FH9">
        <f>INDEX('Input EIA Fuel Oil Price'!$B:$B,MATCH(FH$2,'Input EIA Fuel Oil Price'!$A:$A,0),1)*'Unit Conversions'!$D$3</f>
        <v/>
      </c>
      <c r="FI9">
        <f>INDEX('Input EIA Fuel Oil Price'!$B:$B,MATCH(FI$2,'Input EIA Fuel Oil Price'!$A:$A,0),1)*'Unit Conversions'!$D$3</f>
        <v/>
      </c>
      <c r="FJ9">
        <f>INDEX('Input EIA Fuel Oil Price'!$B:$B,MATCH(FJ$2,'Input EIA Fuel Oil Price'!$A:$A,0),1)*'Unit Conversions'!$D$3</f>
        <v/>
      </c>
      <c r="FK9">
        <f>INDEX('Input EIA Fuel Oil Price'!$B:$B,MATCH(FK$2,'Input EIA Fuel Oil Price'!$A:$A,0),1)*'Unit Conversions'!$D$3</f>
        <v/>
      </c>
      <c r="FL9">
        <f>INDEX('Input EIA Fuel Oil Price'!$B:$B,MATCH(FL$2,'Input EIA Fuel Oil Price'!$A:$A,0),1)*'Unit Conversions'!$D$3</f>
        <v/>
      </c>
      <c r="FM9">
        <f>INDEX('Input EIA Fuel Oil Price'!$B:$B,MATCH(FM$2,'Input EIA Fuel Oil Price'!$A:$A,0),1)*'Unit Conversions'!$D$3</f>
        <v/>
      </c>
      <c r="FN9">
        <f>INDEX('Input EIA Fuel Oil Price'!$B:$B,MATCH(FN$2,'Input EIA Fuel Oil Price'!$A:$A,0),1)*'Unit Conversions'!$D$3</f>
        <v/>
      </c>
      <c r="FO9">
        <f>INDEX('Input EIA Fuel Oil Price'!$B:$B,MATCH(FO$2,'Input EIA Fuel Oil Price'!$A:$A,0),1)*'Unit Conversions'!$D$3</f>
        <v/>
      </c>
      <c r="FP9">
        <f>INDEX('Input EIA Fuel Oil Price'!$B:$B,MATCH(FP$2,'Input EIA Fuel Oil Price'!$A:$A,0),1)*'Unit Conversions'!$D$3</f>
        <v/>
      </c>
      <c r="FQ9">
        <f>INDEX('Input EIA Fuel Oil Price'!$B:$B,MATCH(FQ$2,'Input EIA Fuel Oil Price'!$A:$A,0),1)*'Unit Conversions'!$D$3</f>
        <v/>
      </c>
      <c r="FR9">
        <f>INDEX('Input EIA Fuel Oil Price'!$B:$B,MATCH(FR$2,'Input EIA Fuel Oil Price'!$A:$A,0),1)*'Unit Conversions'!$D$3</f>
        <v/>
      </c>
      <c r="FS9">
        <f>INDEX('Input EIA Fuel Oil Price'!$B:$B,MATCH(FS$2,'Input EIA Fuel Oil Price'!$A:$A,0),1)*'Unit Conversions'!$D$3</f>
        <v/>
      </c>
      <c r="FT9">
        <f>INDEX('Input EIA Fuel Oil Price'!$B:$B,MATCH(FT$2,'Input EIA Fuel Oil Price'!$A:$A,0),1)*'Unit Conversions'!$D$3</f>
        <v/>
      </c>
      <c r="FU9">
        <f>INDEX('Input EIA Fuel Oil Price'!$B:$B,MATCH(FU$2,'Input EIA Fuel Oil Price'!$A:$A,0),1)*'Unit Conversions'!$D$3</f>
        <v/>
      </c>
      <c r="FV9">
        <f>INDEX('Input EIA Fuel Oil Price'!$B:$B,MATCH(FV$2,'Input EIA Fuel Oil Price'!$A:$A,0),1)*'Unit Conversions'!$D$3</f>
        <v/>
      </c>
      <c r="FW9">
        <f>INDEX('Input EIA Fuel Oil Price'!$B:$B,MATCH(FW$2,'Input EIA Fuel Oil Price'!$A:$A,0),1)*'Unit Conversions'!$D$3</f>
        <v/>
      </c>
      <c r="FX9">
        <f>INDEX('Input EIA Fuel Oil Price'!$B:$B,MATCH(FX$2,'Input EIA Fuel Oil Price'!$A:$A,0),1)*'Unit Conversions'!$D$3</f>
        <v/>
      </c>
      <c r="FY9">
        <f>INDEX('Input EIA Fuel Oil Price'!$B:$B,MATCH(FY$2,'Input EIA Fuel Oil Price'!$A:$A,0),1)*'Unit Conversions'!$D$3</f>
        <v/>
      </c>
      <c r="FZ9">
        <f>INDEX('Input EIA Fuel Oil Price'!$B:$B,MATCH(FZ$2,'Input EIA Fuel Oil Price'!$A:$A,0),1)*'Unit Conversions'!$D$3</f>
        <v/>
      </c>
      <c r="GA9">
        <f>INDEX('Input EIA Fuel Oil Price'!$B:$B,MATCH(GA$2,'Input EIA Fuel Oil Price'!$A:$A,0),1)*'Unit Conversions'!$D$3</f>
        <v/>
      </c>
      <c r="GB9">
        <f>INDEX('Input EIA Fuel Oil Price'!$B:$B,MATCH(GB$2,'Input EIA Fuel Oil Price'!$A:$A,0),1)*'Unit Conversions'!$D$3</f>
        <v/>
      </c>
      <c r="GC9">
        <f>INDEX('Input EIA Fuel Oil Price'!$B:$B,MATCH(GC$2,'Input EIA Fuel Oil Price'!$A:$A,0),1)*'Unit Conversions'!$D$3</f>
        <v/>
      </c>
      <c r="GD9">
        <f>INDEX('Input EIA Fuel Oil Price'!$B:$B,MATCH(GD$2,'Input EIA Fuel Oil Price'!$A:$A,0),1)*'Unit Conversions'!$D$3</f>
        <v/>
      </c>
      <c r="GE9">
        <f>INDEX('Input EIA Fuel Oil Price'!$B:$B,MATCH(GE$2,'Input EIA Fuel Oil Price'!$A:$A,0),1)*'Unit Conversions'!$D$3</f>
        <v/>
      </c>
      <c r="GF9">
        <f>INDEX('Input EIA Fuel Oil Price'!$B:$B,MATCH(GF$2,'Input EIA Fuel Oil Price'!$A:$A,0),1)*'Unit Conversions'!$D$3</f>
        <v/>
      </c>
      <c r="GG9">
        <f>INDEX('Input EIA Fuel Oil Price'!$B:$B,MATCH(GG$2,'Input EIA Fuel Oil Price'!$A:$A,0),1)*'Unit Conversions'!$D$3</f>
        <v/>
      </c>
      <c r="GH9">
        <f>INDEX('Input EIA Fuel Oil Price'!$B:$B,MATCH(GH$2,'Input EIA Fuel Oil Price'!$A:$A,0),1)*'Unit Conversions'!$D$3</f>
        <v/>
      </c>
      <c r="GI9">
        <f>INDEX('Input EIA Fuel Oil Price'!$B:$B,MATCH(GI$2,'Input EIA Fuel Oil Price'!$A:$A,0),1)*'Unit Conversions'!$D$3</f>
        <v/>
      </c>
      <c r="GJ9">
        <f>INDEX('Input EIA Fuel Oil Price'!$B:$B,MATCH(GJ$2,'Input EIA Fuel Oil Price'!$A:$A,0),1)*'Unit Conversions'!$D$3</f>
        <v/>
      </c>
      <c r="GK9">
        <f>INDEX('Input EIA Fuel Oil Price'!$B:$B,MATCH(GK$2,'Input EIA Fuel Oil Price'!$A:$A,0),1)*'Unit Conversions'!$D$3</f>
        <v/>
      </c>
      <c r="GL9">
        <f>INDEX('Input EIA Fuel Oil Price'!$B:$B,MATCH(GL$2,'Input EIA Fuel Oil Price'!$A:$A,0),1)*'Unit Conversions'!$D$3</f>
        <v/>
      </c>
      <c r="GM9">
        <f>INDEX('Input EIA Fuel Oil Price'!$B:$B,MATCH(GM$2,'Input EIA Fuel Oil Price'!$A:$A,0),1)*'Unit Conversions'!$D$3</f>
        <v/>
      </c>
      <c r="GN9">
        <f>INDEX('Input EIA Fuel Oil Price'!$B:$B,MATCH(GN$2,'Input EIA Fuel Oil Price'!$A:$A,0),1)*'Unit Conversions'!$D$3</f>
        <v/>
      </c>
      <c r="GO9">
        <f>INDEX('Input EIA Fuel Oil Price'!$B:$B,MATCH(GO$2,'Input EIA Fuel Oil Price'!$A:$A,0),1)*'Unit Conversions'!$D$3</f>
        <v/>
      </c>
      <c r="GP9">
        <f>INDEX('Input EIA Fuel Oil Price'!$B:$B,MATCH(GP$2,'Input EIA Fuel Oil Price'!$A:$A,0),1)*'Unit Conversions'!$D$3</f>
        <v/>
      </c>
      <c r="GQ9">
        <f>INDEX('Input EIA Fuel Oil Price'!$B:$B,MATCH(GQ$2,'Input EIA Fuel Oil Price'!$A:$A,0),1)*'Unit Conversions'!$D$3</f>
        <v/>
      </c>
      <c r="GR9">
        <f>INDEX('Input EIA Fuel Oil Price'!$B:$B,MATCH(GR$2,'Input EIA Fuel Oil Price'!$A:$A,0),1)*'Unit Conversions'!$D$3</f>
        <v/>
      </c>
      <c r="GS9">
        <f>INDEX('Input EIA Fuel Oil Price'!$B:$B,MATCH(GS$2,'Input EIA Fuel Oil Price'!$A:$A,0),1)*'Unit Conversions'!$D$3</f>
        <v/>
      </c>
      <c r="GT9">
        <f>INDEX('Input EIA Fuel Oil Price'!$B:$B,MATCH(GT$2,'Input EIA Fuel Oil Price'!$A:$A,0),1)*'Unit Conversions'!$D$3</f>
        <v/>
      </c>
      <c r="GU9">
        <f>INDEX('Input EIA Fuel Oil Price'!$B:$B,MATCH(GU$2,'Input EIA Fuel Oil Price'!$A:$A,0),1)*'Unit Conversions'!$D$3</f>
        <v/>
      </c>
      <c r="GV9">
        <f>INDEX('Input EIA Fuel Oil Price'!$B:$B,MATCH(GV$2,'Input EIA Fuel Oil Price'!$A:$A,0),1)*'Unit Conversions'!$D$3</f>
        <v/>
      </c>
      <c r="GW9">
        <f>INDEX('Input EIA Fuel Oil Price'!$B:$B,MATCH(GW$2,'Input EIA Fuel Oil Price'!$A:$A,0),1)*'Unit Conversions'!$D$3</f>
        <v/>
      </c>
      <c r="GX9">
        <f>INDEX('Input EIA Fuel Oil Price'!$B:$B,MATCH(GX$2,'Input EIA Fuel Oil Price'!$A:$A,0),1)*'Unit Conversions'!$D$3</f>
        <v/>
      </c>
      <c r="GY9">
        <f>INDEX('Input EIA Fuel Oil Price'!$B:$B,MATCH(GY$2,'Input EIA Fuel Oil Price'!$A:$A,0),1)*'Unit Conversions'!$D$3</f>
        <v/>
      </c>
      <c r="GZ9">
        <f>INDEX('Input EIA Fuel Oil Price'!$B:$B,MATCH(GZ$2,'Input EIA Fuel Oil Price'!$A:$A,0),1)*'Unit Conversions'!$D$3</f>
        <v/>
      </c>
      <c r="HA9">
        <f>INDEX('Input EIA Fuel Oil Price'!$B:$B,MATCH(HA$2,'Input EIA Fuel Oil Price'!$A:$A,0),1)*'Unit Conversions'!$D$3</f>
        <v/>
      </c>
      <c r="HB9">
        <f>INDEX('Input EIA Fuel Oil Price'!$B:$B,MATCH(HB$2,'Input EIA Fuel Oil Price'!$A:$A,0),1)*'Unit Conversions'!$D$3</f>
        <v/>
      </c>
      <c r="HC9">
        <f>INDEX('Input EIA Fuel Oil Price'!$B:$B,MATCH(HC$2,'Input EIA Fuel Oil Price'!$A:$A,0),1)*'Unit Conversions'!$D$3</f>
        <v/>
      </c>
      <c r="HD9">
        <f>INDEX('Input EIA Fuel Oil Price'!$B:$B,MATCH(HD$2,'Input EIA Fuel Oil Price'!$A:$A,0),1)*'Unit Conversions'!$D$3</f>
        <v/>
      </c>
      <c r="HE9">
        <f>INDEX('Input EIA Fuel Oil Price'!$B:$B,MATCH(HE$2,'Input EIA Fuel Oil Price'!$A:$A,0),1)*'Unit Conversions'!$D$3</f>
        <v/>
      </c>
      <c r="HF9">
        <f>INDEX('Input EIA Fuel Oil Price'!$B:$B,MATCH(HF$2,'Input EIA Fuel Oil Price'!$A:$A,0),1)*'Unit Conversions'!$D$3</f>
        <v/>
      </c>
      <c r="HG9">
        <f>INDEX('Input EIA Fuel Oil Price'!$B:$B,MATCH(HG$2,'Input EIA Fuel Oil Price'!$A:$A,0),1)*'Unit Conversions'!$D$3</f>
        <v/>
      </c>
      <c r="HH9">
        <f>INDEX('Input EIA Fuel Oil Price'!$B:$B,MATCH(HH$2,'Input EIA Fuel Oil Price'!$A:$A,0),1)*'Unit Conversions'!$D$3</f>
        <v/>
      </c>
      <c r="HI9">
        <f>INDEX('Input EIA Fuel Oil Price'!$B:$B,MATCH(HI$2,'Input EIA Fuel Oil Price'!$A:$A,0),1)*'Unit Conversions'!$D$3</f>
        <v/>
      </c>
      <c r="HJ9">
        <f>INDEX('Input EIA Fuel Oil Price'!$B:$B,MATCH(HJ$2,'Input EIA Fuel Oil Price'!$A:$A,0),1)*'Unit Conversions'!$D$3</f>
        <v/>
      </c>
      <c r="HK9">
        <f>INDEX('Input EIA Fuel Oil Price'!$B:$B,MATCH(HK$2,'Input EIA Fuel Oil Price'!$A:$A,0),1)*'Unit Conversions'!$D$3</f>
        <v/>
      </c>
      <c r="HL9">
        <f>INDEX('Input EIA Fuel Oil Price'!$B:$B,MATCH(HL$2,'Input EIA Fuel Oil Price'!$A:$A,0),1)*'Unit Conversions'!$D$3</f>
        <v/>
      </c>
      <c r="HM9">
        <f>INDEX('Input EIA Fuel Oil Price'!$B:$B,MATCH(HM$2,'Input EIA Fuel Oil Price'!$A:$A,0),1)*'Unit Conversions'!$D$3</f>
        <v/>
      </c>
      <c r="HN9">
        <f>INDEX('Input EIA Fuel Oil Price'!$B:$B,MATCH(HN$2,'Input EIA Fuel Oil Price'!$A:$A,0),1)*'Unit Conversions'!$D$3</f>
        <v/>
      </c>
      <c r="HO9">
        <f>INDEX('Input EIA Fuel Oil Price'!$B:$B,MATCH(HO$2,'Input EIA Fuel Oil Price'!$A:$A,0),1)*'Unit Conversions'!$D$3</f>
        <v/>
      </c>
      <c r="HP9">
        <f>INDEX('Input EIA Fuel Oil Price'!$B:$B,MATCH(HP$2,'Input EIA Fuel Oil Price'!$A:$A,0),1)*'Unit Conversions'!$D$3</f>
        <v/>
      </c>
      <c r="HQ9">
        <f>INDEX('Input EIA Fuel Oil Price'!$B:$B,MATCH(HQ$2,'Input EIA Fuel Oil Price'!$A:$A,0),1)*'Unit Conversions'!$D$3</f>
        <v/>
      </c>
      <c r="HR9">
        <f>INDEX('Input EIA Fuel Oil Price'!$B:$B,MATCH(HR$2,'Input EIA Fuel Oil Price'!$A:$A,0),1)*'Unit Conversions'!$D$3</f>
        <v/>
      </c>
      <c r="HS9">
        <f>INDEX('Input EIA Fuel Oil Price'!$B:$B,MATCH(HS$2,'Input EIA Fuel Oil Price'!$A:$A,0),1)*'Unit Conversions'!$D$3</f>
        <v/>
      </c>
      <c r="HT9">
        <f>INDEX('Input EIA Fuel Oil Price'!$B:$B,MATCH(HT$2,'Input EIA Fuel Oil Price'!$A:$A,0),1)*'Unit Conversions'!$D$3</f>
        <v/>
      </c>
      <c r="HU9">
        <f>INDEX('Input EIA Fuel Oil Price'!$B:$B,MATCH(HU$2,'Input EIA Fuel Oil Price'!$A:$A,0),1)*'Unit Conversions'!$D$3</f>
        <v/>
      </c>
      <c r="HV9">
        <f>INDEX('Input EIA Fuel Oil Price'!$B:$B,MATCH(HV$2,'Input EIA Fuel Oil Price'!$A:$A,0),1)*'Unit Conversions'!$D$3</f>
        <v/>
      </c>
      <c r="HW9">
        <f>INDEX('Input EIA Fuel Oil Price'!$B:$B,MATCH(HW$2,'Input EIA Fuel Oil Price'!$A:$A,0),1)*'Unit Conversions'!$D$3</f>
        <v/>
      </c>
      <c r="HX9">
        <f>INDEX('Input EIA Fuel Oil Price'!$B:$B,MATCH(HX$2,'Input EIA Fuel Oil Price'!$A:$A,0),1)*'Unit Conversions'!$D$3</f>
        <v/>
      </c>
      <c r="HY9">
        <f>INDEX('Input EIA Fuel Oil Price'!$B:$B,MATCH(HY$2,'Input EIA Fuel Oil Price'!$A:$A,0),1)*'Unit Conversions'!$D$3</f>
        <v/>
      </c>
      <c r="HZ9">
        <f>INDEX('Input EIA Fuel Oil Price'!$B:$B,MATCH(HZ$2,'Input EIA Fuel Oil Price'!$A:$A,0),1)*'Unit Conversions'!$D$3</f>
        <v/>
      </c>
      <c r="IA9">
        <f>INDEX('Input EIA Fuel Oil Price'!$B:$B,MATCH(IA$2,'Input EIA Fuel Oil Price'!$A:$A,0),1)*'Unit Conversions'!$D$3</f>
        <v/>
      </c>
      <c r="IB9">
        <f>INDEX('Input EIA Fuel Oil Price'!$B:$B,MATCH(IB$2,'Input EIA Fuel Oil Price'!$A:$A,0),1)*'Unit Conversions'!$D$3</f>
        <v/>
      </c>
      <c r="IC9">
        <f>INDEX('Input EIA Fuel Oil Price'!$B:$B,MATCH(IC$2,'Input EIA Fuel Oil Price'!$A:$A,0),1)*'Unit Conversions'!$D$3</f>
        <v/>
      </c>
      <c r="ID9">
        <f>INDEX('Input EIA Fuel Oil Price'!$B:$B,MATCH(ID$2,'Input EIA Fuel Oil Price'!$A:$A,0),1)*'Unit Conversions'!$D$3</f>
        <v/>
      </c>
      <c r="IE9">
        <f>INDEX('Input EIA Fuel Oil Price'!$B:$B,MATCH(IE$2,'Input EIA Fuel Oil Price'!$A:$A,0),1)*'Unit Conversions'!$D$3</f>
        <v/>
      </c>
      <c r="IF9">
        <f>INDEX('Input EIA Fuel Oil Price'!$B:$B,MATCH(IF$2,'Input EIA Fuel Oil Price'!$A:$A,0),1)*'Unit Conversions'!$D$3</f>
        <v/>
      </c>
      <c r="IG9">
        <f>INDEX('Input EIA Fuel Oil Price'!$B:$B,MATCH(IG$2,'Input EIA Fuel Oil Price'!$A:$A,0),1)*'Unit Conversions'!$D$3</f>
        <v/>
      </c>
      <c r="IH9">
        <f>INDEX('Input EIA Fuel Oil Price'!$B:$B,MATCH(IH$2,'Input EIA Fuel Oil Price'!$A:$A,0),1)*'Unit Conversions'!$D$3</f>
        <v/>
      </c>
      <c r="II9">
        <f>INDEX('Input EIA Fuel Oil Price'!$B:$B,MATCH(II$2,'Input EIA Fuel Oil Price'!$A:$A,0),1)*'Unit Conversions'!$D$3</f>
        <v/>
      </c>
      <c r="IJ9">
        <f>INDEX('Input EIA Fuel Oil Price'!$B:$B,MATCH(IJ$2,'Input EIA Fuel Oil Price'!$A:$A,0),1)*'Unit Conversions'!$D$3</f>
        <v/>
      </c>
      <c r="IK9">
        <f>INDEX('Input EIA Fuel Oil Price'!$B:$B,MATCH(IK$2,'Input EIA Fuel Oil Price'!$A:$A,0),1)*'Unit Conversions'!$D$3</f>
        <v/>
      </c>
      <c r="IL9">
        <f>INDEX('Input EIA Fuel Oil Price'!$B:$B,MATCH(IL$2,'Input EIA Fuel Oil Price'!$A:$A,0),1)*'Unit Conversions'!$D$3</f>
        <v/>
      </c>
      <c r="IM9">
        <f>INDEX('Input EIA Fuel Oil Price'!$B:$B,MATCH(IM$2,'Input EIA Fuel Oil Price'!$A:$A,0),1)*'Unit Conversions'!$D$3</f>
        <v/>
      </c>
      <c r="IN9">
        <f>INDEX('Input EIA Fuel Oil Price'!$B:$B,MATCH(IN$2,'Input EIA Fuel Oil Price'!$A:$A,0),1)*'Unit Conversions'!$D$3</f>
        <v/>
      </c>
      <c r="IO9">
        <f>INDEX('Input EIA Fuel Oil Price'!$B:$B,MATCH(IO$2,'Input EIA Fuel Oil Price'!$A:$A,0),1)*'Unit Conversions'!$D$3</f>
        <v/>
      </c>
      <c r="IP9">
        <f>INDEX('Input EIA Fuel Oil Price'!$B:$B,MATCH(IP$2,'Input EIA Fuel Oil Price'!$A:$A,0),1)*'Unit Conversions'!$D$3</f>
        <v/>
      </c>
      <c r="IQ9">
        <f>INDEX('Input EIA Fuel Oil Price'!$B:$B,MATCH(IQ$2,'Input EIA Fuel Oil Price'!$A:$A,0),1)*'Unit Conversions'!$D$3</f>
        <v/>
      </c>
      <c r="IR9">
        <f>INDEX('Input EIA Fuel Oil Price'!$B:$B,MATCH(IR$2,'Input EIA Fuel Oil Price'!$A:$A,0),1)*'Unit Conversions'!$D$3</f>
        <v/>
      </c>
      <c r="IS9">
        <f>INDEX('Input EIA Fuel Oil Price'!$B:$B,MATCH(IS$2,'Input EIA Fuel Oil Price'!$A:$A,0),1)*'Unit Conversions'!$D$3</f>
        <v/>
      </c>
      <c r="IT9">
        <f>INDEX('Input EIA Fuel Oil Price'!$B:$B,MATCH(IT$2,'Input EIA Fuel Oil Price'!$A:$A,0),1)*'Unit Conversions'!$D$3</f>
        <v/>
      </c>
      <c r="IU9">
        <f>INDEX('Input EIA Fuel Oil Price'!$B:$B,MATCH(IU$2,'Input EIA Fuel Oil Price'!$A:$A,0),1)*'Unit Conversions'!$D$3</f>
        <v/>
      </c>
      <c r="IV9">
        <f>INDEX('Input EIA Fuel Oil Price'!$B:$B,MATCH(IV$2,'Input EIA Fuel Oil Price'!$A:$A,0),1)*'Unit Conversions'!$D$3</f>
        <v/>
      </c>
      <c r="IW9">
        <f>INDEX('Input EIA Fuel Oil Price'!$B:$B,MATCH(IW$2,'Input EIA Fuel Oil Price'!$A:$A,0),1)*'Unit Conversions'!$D$3</f>
        <v/>
      </c>
      <c r="IX9">
        <f>INDEX('Input EIA Fuel Oil Price'!$B:$B,MATCH(IX$2,'Input EIA Fuel Oil Price'!$A:$A,0),1)*'Unit Conversions'!$D$3</f>
        <v/>
      </c>
      <c r="IY9">
        <f>INDEX('Input EIA Fuel Oil Price'!$B:$B,MATCH(IY$2,'Input EIA Fuel Oil Price'!$A:$A,0),1)*'Unit Conversions'!$D$3</f>
        <v/>
      </c>
      <c r="IZ9">
        <f>INDEX('Input EIA Fuel Oil Price'!$B:$B,MATCH(IZ$2,'Input EIA Fuel Oil Price'!$A:$A,0),1)*'Unit Conversions'!$D$3</f>
        <v/>
      </c>
      <c r="JA9">
        <f>INDEX('Input EIA Fuel Oil Price'!$B:$B,MATCH(JA$2,'Input EIA Fuel Oil Price'!$A:$A,0),1)*'Unit Conversions'!$D$3</f>
        <v/>
      </c>
      <c r="JB9">
        <f>INDEX('Input EIA Fuel Oil Price'!$B:$B,MATCH(JB$2,'Input EIA Fuel Oil Price'!$A:$A,0),1)*'Unit Conversions'!$D$3</f>
        <v/>
      </c>
      <c r="JC9">
        <f>INDEX('Input EIA Fuel Oil Price'!$B:$B,MATCH(JC$2,'Input EIA Fuel Oil Price'!$A:$A,0),1)*'Unit Conversions'!$D$3</f>
        <v/>
      </c>
      <c r="JD9">
        <f>INDEX('Input EIA Fuel Oil Price'!$B:$B,MATCH(JD$2,'Input EIA Fuel Oil Price'!$A:$A,0),1)*'Unit Conversions'!$D$3</f>
        <v/>
      </c>
      <c r="JE9">
        <f>INDEX('Input EIA Fuel Oil Price'!$B:$B,MATCH(JE$2,'Input EIA Fuel Oil Price'!$A:$A,0),1)*'Unit Conversions'!$D$3</f>
        <v/>
      </c>
      <c r="JF9">
        <f>INDEX('Input EIA Fuel Oil Price'!$B:$B,MATCH(JF$2,'Input EIA Fuel Oil Price'!$A:$A,0),1)*'Unit Conversions'!$D$3</f>
        <v/>
      </c>
      <c r="JG9">
        <f>INDEX('Input EIA Fuel Oil Price'!$B:$B,MATCH(JG$2,'Input EIA Fuel Oil Price'!$A:$A,0),1)*'Unit Conversions'!$D$3</f>
        <v/>
      </c>
      <c r="JH9">
        <f>INDEX('Input EIA Fuel Oil Price'!$B:$B,MATCH(JH$2,'Input EIA Fuel Oil Price'!$A:$A,0),1)*'Unit Conversions'!$D$3</f>
        <v/>
      </c>
      <c r="JI9">
        <f>INDEX('Input EIA Fuel Oil Price'!$B:$B,MATCH(JI$2,'Input EIA Fuel Oil Price'!$A:$A,0),1)*'Unit Conversions'!$D$3</f>
        <v/>
      </c>
      <c r="JJ9">
        <f>INDEX('Input EIA Fuel Oil Price'!$B:$B,MATCH(JJ$2,'Input EIA Fuel Oil Price'!$A:$A,0),1)*'Unit Conversions'!$D$3</f>
        <v/>
      </c>
      <c r="JK9">
        <f>INDEX('Input EIA Fuel Oil Price'!$B:$B,MATCH(JK$2,'Input EIA Fuel Oil Price'!$A:$A,0),1)*'Unit Conversions'!$D$3</f>
        <v/>
      </c>
      <c r="JL9">
        <f>INDEX('Input EIA Fuel Oil Price'!$B:$B,MATCH(JL$2,'Input EIA Fuel Oil Price'!$A:$A,0),1)*'Unit Conversions'!$D$3</f>
        <v/>
      </c>
      <c r="JM9">
        <f>INDEX('Input EIA Fuel Oil Price'!$B:$B,MATCH(JM$2,'Input EIA Fuel Oil Price'!$A:$A,0),1)*'Unit Conversions'!$D$3</f>
        <v/>
      </c>
      <c r="JN9">
        <f>INDEX('Input EIA Fuel Oil Price'!$B:$B,MATCH(JN$2,'Input EIA Fuel Oil Price'!$A:$A,0),1)*'Unit Conversions'!$D$3</f>
        <v/>
      </c>
      <c r="JO9">
        <f>INDEX('Input EIA Fuel Oil Price'!$B:$B,MATCH(JO$2,'Input EIA Fuel Oil Price'!$A:$A,0),1)*'Unit Conversions'!$D$3</f>
        <v/>
      </c>
      <c r="JP9">
        <f>INDEX('Input EIA Fuel Oil Price'!$B:$B,MATCH(JP$2,'Input EIA Fuel Oil Price'!$A:$A,0),1)*'Unit Conversions'!$D$3</f>
        <v/>
      </c>
      <c r="JQ9">
        <f>INDEX('Input EIA Fuel Oil Price'!$B:$B,MATCH(JQ$2,'Input EIA Fuel Oil Price'!$A:$A,0),1)*'Unit Conversions'!$D$3</f>
        <v/>
      </c>
      <c r="JR9">
        <f>INDEX('Input EIA Fuel Oil Price'!$B:$B,MATCH(JR$2,'Input EIA Fuel Oil Price'!$A:$A,0),1)*'Unit Conversions'!$D$3</f>
        <v/>
      </c>
      <c r="JS9">
        <f>INDEX('Input EIA Fuel Oil Price'!$B:$B,MATCH(JS$2,'Input EIA Fuel Oil Price'!$A:$A,0),1)*'Unit Conversions'!$D$3</f>
        <v/>
      </c>
      <c r="JT9">
        <f>INDEX('Input EIA Fuel Oil Price'!$B:$B,MATCH(JT$2,'Input EIA Fuel Oil Price'!$A:$A,0),1)*'Unit Conversions'!$D$3</f>
        <v/>
      </c>
      <c r="JU9">
        <f>INDEX('Input EIA Fuel Oil Price'!$B:$B,MATCH(JU$2,'Input EIA Fuel Oil Price'!$A:$A,0),1)*'Unit Conversions'!$D$3</f>
        <v/>
      </c>
      <c r="JV9">
        <f>INDEX('Input EIA Fuel Oil Price'!$B:$B,MATCH(JV$2,'Input EIA Fuel Oil Price'!$A:$A,0),1)*'Unit Conversions'!$D$3</f>
        <v/>
      </c>
      <c r="JW9">
        <f>INDEX('Input EIA Fuel Oil Price'!$B:$B,MATCH(JW$2,'Input EIA Fuel Oil Price'!$A:$A,0),1)*'Unit Conversions'!$D$3</f>
        <v/>
      </c>
      <c r="JX9">
        <f>INDEX('Input EIA Fuel Oil Price'!$B:$B,MATCH(JX$2,'Input EIA Fuel Oil Price'!$A:$A,0),1)*'Unit Conversions'!$D$3</f>
        <v/>
      </c>
      <c r="JY9">
        <f>INDEX('Input EIA Fuel Oil Price'!$B:$B,MATCH(JY$2,'Input EIA Fuel Oil Price'!$A:$A,0),1)*'Unit Conversions'!$D$3</f>
        <v/>
      </c>
      <c r="JZ9">
        <f>INDEX('Input EIA Fuel Oil Price'!$B:$B,MATCH(JZ$2,'Input EIA Fuel Oil Price'!$A:$A,0),1)*'Unit Conversions'!$D$3</f>
        <v/>
      </c>
      <c r="KA9">
        <f>INDEX('Input EIA Fuel Oil Price'!$B:$B,MATCH(KA$2,'Input EIA Fuel Oil Price'!$A:$A,0),1)*'Unit Conversions'!$D$3</f>
        <v/>
      </c>
      <c r="KB9">
        <f>INDEX('Input EIA Fuel Oil Price'!$B:$B,MATCH(KB$2,'Input EIA Fuel Oil Price'!$A:$A,0),1)*'Unit Conversions'!$D$3</f>
        <v/>
      </c>
      <c r="KC9">
        <f>INDEX('Input EIA Fuel Oil Price'!$B:$B,MATCH(KC$2,'Input EIA Fuel Oil Price'!$A:$A,0),1)*'Unit Conversions'!$D$3</f>
        <v/>
      </c>
      <c r="KD9">
        <f>INDEX('Input EIA Fuel Oil Price'!$B:$B,MATCH(KD$2,'Input EIA Fuel Oil Price'!$A:$A,0),1)*'Unit Conversions'!$D$3</f>
        <v/>
      </c>
      <c r="KE9">
        <f>INDEX('Input EIA Fuel Oil Price'!$B:$B,MATCH(KE$2,'Input EIA Fuel Oil Price'!$A:$A,0),1)*'Unit Conversions'!$D$3</f>
        <v/>
      </c>
      <c r="KF9">
        <f>INDEX('Input EIA Fuel Oil Price'!$B:$B,MATCH(KF$2,'Input EIA Fuel Oil Price'!$A:$A,0),1)*'Unit Conversions'!$D$3</f>
        <v/>
      </c>
      <c r="KG9">
        <f>INDEX('Input EIA Fuel Oil Price'!$B:$B,MATCH(KG$2,'Input EIA Fuel Oil Price'!$A:$A,0),1)*'Unit Conversions'!$D$3</f>
        <v/>
      </c>
      <c r="KH9">
        <f>INDEX('Input EIA Fuel Oil Price'!$B:$B,MATCH(KH$2,'Input EIA Fuel Oil Price'!$A:$A,0),1)*'Unit Conversions'!$D$3</f>
        <v/>
      </c>
      <c r="KI9">
        <f>INDEX('Input EIA Fuel Oil Price'!$B:$B,MATCH(KI$2,'Input EIA Fuel Oil Price'!$A:$A,0),1)*'Unit Conversions'!$D$3</f>
        <v/>
      </c>
      <c r="KJ9">
        <f>INDEX('Input EIA Fuel Oil Price'!$B:$B,MATCH(KJ$2,'Input EIA Fuel Oil Price'!$A:$A,0),1)*'Unit Conversions'!$D$3</f>
        <v/>
      </c>
      <c r="KK9">
        <f>INDEX('Input EIA Fuel Oil Price'!$B:$B,MATCH(KK$2,'Input EIA Fuel Oil Price'!$A:$A,0),1)*'Unit Conversions'!$D$3</f>
        <v/>
      </c>
      <c r="KL9">
        <f>INDEX('Input EIA Fuel Oil Price'!$B:$B,MATCH(KL$2,'Input EIA Fuel Oil Price'!$A:$A,0),1)*'Unit Conversions'!$D$3</f>
        <v/>
      </c>
      <c r="KM9">
        <f>INDEX('Input EIA Fuel Oil Price'!$B:$B,MATCH(KM$2,'Input EIA Fuel Oil Price'!$A:$A,0),1)*'Unit Conversions'!$D$3</f>
        <v/>
      </c>
      <c r="KN9">
        <f>INDEX('Input EIA Fuel Oil Price'!$B:$B,MATCH(KN$2,'Input EIA Fuel Oil Price'!$A:$A,0),1)*'Unit Conversions'!$D$3</f>
        <v/>
      </c>
      <c r="KO9">
        <f>INDEX('Input EIA Fuel Oil Price'!$B:$B,MATCH(KO$2,'Input EIA Fuel Oil Price'!$A:$A,0),1)*'Unit Conversions'!$D$3</f>
        <v/>
      </c>
      <c r="KP9">
        <f>INDEX('Input EIA Fuel Oil Price'!$B:$B,MATCH(KP$2,'Input EIA Fuel Oil Price'!$A:$A,0),1)*'Unit Conversions'!$D$3</f>
        <v/>
      </c>
      <c r="KQ9">
        <f>INDEX('Input EIA Fuel Oil Price'!$B:$B,MATCH(KQ$2,'Input EIA Fuel Oil Price'!$A:$A,0),1)*'Unit Conversions'!$D$3</f>
        <v/>
      </c>
      <c r="KR9">
        <f>INDEX('Input EIA Fuel Oil Price'!$B:$B,MATCH(KR$2,'Input EIA Fuel Oil Price'!$A:$A,0),1)*'Unit Conversions'!$D$3</f>
        <v/>
      </c>
      <c r="KS9">
        <f>INDEX('Input EIA Fuel Oil Price'!$B:$B,MATCH(KS$2,'Input EIA Fuel Oil Price'!$A:$A,0),1)*'Unit Conversions'!$D$3</f>
        <v/>
      </c>
      <c r="KT9">
        <f>INDEX('Input EIA Fuel Oil Price'!$B:$B,MATCH(KT$2,'Input EIA Fuel Oil Price'!$A:$A,0),1)*'Unit Conversions'!$D$3</f>
        <v/>
      </c>
      <c r="KU9">
        <f>INDEX('Input EIA Fuel Oil Price'!$B:$B,MATCH(KU$2,'Input EIA Fuel Oil Price'!$A:$A,0),1)*'Unit Conversions'!$D$3</f>
        <v/>
      </c>
      <c r="KV9">
        <f>INDEX('Input EIA Fuel Oil Price'!$B:$B,MATCH(KV$2,'Input EIA Fuel Oil Price'!$A:$A,0),1)*'Unit Conversions'!$D$3</f>
        <v/>
      </c>
      <c r="KW9">
        <f>INDEX('Input EIA Fuel Oil Price'!$B:$B,MATCH(KW$2,'Input EIA Fuel Oil Price'!$A:$A,0),1)*'Unit Conversions'!$D$3</f>
        <v/>
      </c>
      <c r="KX9">
        <f>INDEX('Input EIA Fuel Oil Price'!$B:$B,MATCH(KX$2,'Input EIA Fuel Oil Price'!$A:$A,0),1)*'Unit Conversions'!$D$3</f>
        <v/>
      </c>
      <c r="KY9">
        <f>INDEX('Input EIA Fuel Oil Price'!$B:$B,MATCH(KY$2,'Input EIA Fuel Oil Price'!$A:$A,0),1)*'Unit Conversions'!$D$3</f>
        <v/>
      </c>
      <c r="KZ9">
        <f>INDEX('Input EIA Fuel Oil Price'!$B:$B,MATCH(KZ$2,'Input EIA Fuel Oil Price'!$A:$A,0),1)*'Unit Conversions'!$D$3</f>
        <v/>
      </c>
      <c r="LA9">
        <f>INDEX('Input EIA Fuel Oil Price'!$B:$B,MATCH(LA$2,'Input EIA Fuel Oil Price'!$A:$A,0),1)*'Unit Conversions'!$D$3</f>
        <v/>
      </c>
      <c r="LB9">
        <f>INDEX('Input EIA Fuel Oil Price'!$B:$B,MATCH(LB$2,'Input EIA Fuel Oil Price'!$A:$A,0),1)*'Unit Conversions'!$D$3</f>
        <v/>
      </c>
      <c r="LC9">
        <f>INDEX('Input EIA Fuel Oil Price'!$B:$B,MATCH(LC$2,'Input EIA Fuel Oil Price'!$A:$A,0),1)*'Unit Conversions'!$D$3</f>
        <v/>
      </c>
      <c r="LD9">
        <f>INDEX('Input EIA Fuel Oil Price'!$B:$B,MATCH(LD$2,'Input EIA Fuel Oil Price'!$A:$A,0),1)*'Unit Conversions'!$D$3</f>
        <v/>
      </c>
      <c r="LE9">
        <f>INDEX('Input EIA Fuel Oil Price'!$B:$B,MATCH(LE$2,'Input EIA Fuel Oil Price'!$A:$A,0),1)*'Unit Conversions'!$D$3</f>
        <v/>
      </c>
      <c r="LF9">
        <f>INDEX('Input EIA Fuel Oil Price'!$B:$B,MATCH(LF$2,'Input EIA Fuel Oil Price'!$A:$A,0),1)*'Unit Conversions'!$D$3</f>
        <v/>
      </c>
      <c r="LG9">
        <f>INDEX('Input EIA Fuel Oil Price'!$B:$B,MATCH(LG$2,'Input EIA Fuel Oil Price'!$A:$A,0),1)*'Unit Conversions'!$D$3</f>
        <v/>
      </c>
      <c r="LH9">
        <f>INDEX('Input EIA Fuel Oil Price'!$B:$B,MATCH(LH$2,'Input EIA Fuel Oil Price'!$A:$A,0),1)*'Unit Conversions'!$D$3</f>
        <v/>
      </c>
      <c r="LI9">
        <f>INDEX('Input EIA Fuel Oil Price'!$B:$B,MATCH(LI$2,'Input EIA Fuel Oil Price'!$A:$A,0),1)*'Unit Conversions'!$D$3</f>
        <v/>
      </c>
      <c r="LJ9">
        <f>INDEX('Input EIA Fuel Oil Price'!$B:$B,MATCH(LJ$2,'Input EIA Fuel Oil Price'!$A:$A,0),1)*'Unit Conversions'!$D$3</f>
        <v/>
      </c>
      <c r="LK9">
        <f>INDEX('Input EIA Fuel Oil Price'!$B:$B,MATCH(LK$2,'Input EIA Fuel Oil Price'!$A:$A,0),1)*'Unit Conversions'!$D$3</f>
        <v/>
      </c>
      <c r="LL9">
        <f>INDEX('Input EIA Fuel Oil Price'!$B:$B,MATCH(LL$2,'Input EIA Fuel Oil Price'!$A:$A,0),1)*'Unit Conversions'!$D$3</f>
        <v/>
      </c>
      <c r="LM9">
        <f>INDEX('Input EIA Fuel Oil Price'!$B:$B,MATCH(LM$2,'Input EIA Fuel Oil Price'!$A:$A,0),1)*'Unit Conversions'!$D$3</f>
        <v/>
      </c>
      <c r="LN9">
        <f>INDEX('Input EIA Fuel Oil Price'!$B:$B,MATCH(LN$2,'Input EIA Fuel Oil Price'!$A:$A,0),1)*'Unit Conversions'!$D$3</f>
        <v/>
      </c>
      <c r="LO9">
        <f>INDEX('Input EIA Fuel Oil Price'!$B:$B,MATCH(LO$2,'Input EIA Fuel Oil Price'!$A:$A,0),1)*'Unit Conversions'!$D$3</f>
        <v/>
      </c>
      <c r="LP9">
        <f>INDEX('Input EIA Fuel Oil Price'!$B:$B,MATCH(LP$2,'Input EIA Fuel Oil Price'!$A:$A,0),1)*'Unit Conversions'!$D$3</f>
        <v/>
      </c>
      <c r="LQ9">
        <f>INDEX('Input EIA Fuel Oil Price'!$B:$B,MATCH(LQ$2,'Input EIA Fuel Oil Price'!$A:$A,0),1)*'Unit Conversions'!$D$3</f>
        <v/>
      </c>
      <c r="LR9">
        <f>INDEX('Input EIA Fuel Oil Price'!$B:$B,MATCH(LR$2,'Input EIA Fuel Oil Price'!$A:$A,0),1)*'Unit Conversions'!$D$3</f>
        <v/>
      </c>
      <c r="LS9">
        <f>INDEX('Input EIA Fuel Oil Price'!$B:$B,MATCH(LS$2,'Input EIA Fuel Oil Price'!$A:$A,0),1)*'Unit Conversions'!$D$3</f>
        <v/>
      </c>
      <c r="LT9">
        <f>INDEX('Input EIA Fuel Oil Price'!$B:$B,MATCH(LT$2,'Input EIA Fuel Oil Price'!$A:$A,0),1)*'Unit Conversions'!$D$3</f>
        <v/>
      </c>
      <c r="LU9">
        <f>INDEX('Input EIA Fuel Oil Price'!$B:$B,MATCH(LU$2,'Input EIA Fuel Oil Price'!$A:$A,0),1)*'Unit Conversions'!$D$3</f>
        <v/>
      </c>
      <c r="LV9">
        <f>INDEX('Input EIA Fuel Oil Price'!$B:$B,MATCH(LV$2,'Input EIA Fuel Oil Price'!$A:$A,0),1)*'Unit Conversions'!$D$3</f>
        <v/>
      </c>
      <c r="LW9">
        <f>INDEX('Input EIA Fuel Oil Price'!$B:$B,MATCH(LW$2,'Input EIA Fuel Oil Price'!$A:$A,0),1)*'Unit Conversions'!$D$3</f>
        <v/>
      </c>
      <c r="LX9">
        <f>INDEX('Input EIA Fuel Oil Price'!$B:$B,MATCH(LX$2,'Input EIA Fuel Oil Price'!$A:$A,0),1)*'Unit Conversions'!$D$3</f>
        <v/>
      </c>
      <c r="LY9">
        <f>INDEX('Input EIA Fuel Oil Price'!$B:$B,MATCH(LY$2,'Input EIA Fuel Oil Price'!$A:$A,0),1)*'Unit Conversions'!$D$3</f>
        <v/>
      </c>
      <c r="LZ9">
        <f>INDEX('Input EIA Fuel Oil Price'!$B:$B,MATCH(LZ$2,'Input EIA Fuel Oil Price'!$A:$A,0),1)*'Unit Conversions'!$D$3</f>
        <v/>
      </c>
      <c r="MA9">
        <f>INDEX('Input EIA Fuel Oil Price'!$B:$B,MATCH(MA$2,'Input EIA Fuel Oil Price'!$A:$A,0),1)*'Unit Conversions'!$D$3</f>
        <v/>
      </c>
      <c r="MB9">
        <f>INDEX('Input EIA Fuel Oil Price'!$B:$B,MATCH(MB$2,'Input EIA Fuel Oil Price'!$A:$A,0),1)*'Unit Conversions'!$D$3</f>
        <v/>
      </c>
      <c r="MC9">
        <f>INDEX('Input EIA Fuel Oil Price'!$B:$B,MATCH(MC$2,'Input EIA Fuel Oil Price'!$A:$A,0),1)*'Unit Conversions'!$D$3</f>
        <v/>
      </c>
      <c r="MD9">
        <f>INDEX('Input EIA Fuel Oil Price'!$B:$B,MATCH(MD$2,'Input EIA Fuel Oil Price'!$A:$A,0),1)*'Unit Conversions'!$D$3</f>
        <v/>
      </c>
      <c r="ME9">
        <f>INDEX('Input EIA Fuel Oil Price'!$B:$B,MATCH(ME$2,'Input EIA Fuel Oil Price'!$A:$A,0),1)*'Unit Conversions'!$D$3</f>
        <v/>
      </c>
      <c r="MF9">
        <f>INDEX('Input EIA Fuel Oil Price'!$B:$B,MATCH(MF$2,'Input EIA Fuel Oil Price'!$A:$A,0),1)*'Unit Conversions'!$D$3</f>
        <v/>
      </c>
      <c r="MG9">
        <f>INDEX('Input EIA Fuel Oil Price'!$B:$B,MATCH(MG$2,'Input EIA Fuel Oil Price'!$A:$A,0),1)*'Unit Conversions'!$D$3</f>
        <v/>
      </c>
      <c r="MH9">
        <f>INDEX('Input EIA Fuel Oil Price'!$B:$B,MATCH(MH$2,'Input EIA Fuel Oil Price'!$A:$A,0),1)*'Unit Conversions'!$D$3</f>
        <v/>
      </c>
      <c r="MI9">
        <f>INDEX('Input EIA Fuel Oil Price'!$B:$B,MATCH(MI$2,'Input EIA Fuel Oil Price'!$A:$A,0),1)*'Unit Conversions'!$D$3</f>
        <v/>
      </c>
      <c r="MJ9">
        <f>INDEX('Input EIA Fuel Oil Price'!$B:$B,MATCH(MJ$2,'Input EIA Fuel Oil Price'!$A:$A,0),1)*'Unit Conversions'!$D$3</f>
        <v/>
      </c>
      <c r="MK9">
        <f>INDEX('Input EIA Fuel Oil Price'!$B:$B,MATCH(MK$2,'Input EIA Fuel Oil Price'!$A:$A,0),1)*'Unit Conversions'!$D$3</f>
        <v/>
      </c>
      <c r="ML9">
        <f>INDEX('Input EIA Fuel Oil Price'!$B:$B,MATCH(ML$2,'Input EIA Fuel Oil Price'!$A:$A,0),1)*'Unit Conversions'!$D$3</f>
        <v/>
      </c>
      <c r="MM9">
        <f>INDEX('Input EIA Fuel Oil Price'!$B:$B,MATCH(MM$2,'Input EIA Fuel Oil Price'!$A:$A,0),1)*'Unit Conversions'!$D$3</f>
        <v/>
      </c>
      <c r="MN9">
        <f>INDEX('Input EIA Fuel Oil Price'!$B:$B,MATCH(MN$2,'Input EIA Fuel Oil Price'!$A:$A,0),1)*'Unit Conversions'!$D$3</f>
        <v/>
      </c>
      <c r="MO9">
        <f>INDEX('Input EIA Fuel Oil Price'!$B:$B,MATCH(MO$2,'Input EIA Fuel Oil Price'!$A:$A,0),1)*'Unit Conversions'!$D$3</f>
        <v/>
      </c>
      <c r="MP9">
        <f>INDEX('Input EIA Fuel Oil Price'!$B:$B,MATCH(MP$2,'Input EIA Fuel Oil Price'!$A:$A,0),1)*'Unit Conversions'!$D$3</f>
        <v/>
      </c>
      <c r="MQ9">
        <f>INDEX('Input EIA Fuel Oil Price'!$B:$B,MATCH(MQ$2,'Input EIA Fuel Oil Price'!$A:$A,0),1)*'Unit Conversions'!$D$3</f>
        <v/>
      </c>
      <c r="MR9">
        <f>INDEX('Input EIA Fuel Oil Price'!$B:$B,MATCH(MR$2,'Input EIA Fuel Oil Price'!$A:$A,0),1)*'Unit Conversions'!$D$3</f>
        <v/>
      </c>
      <c r="MS9">
        <f>INDEX('Input EIA Fuel Oil Price'!$B:$B,MATCH(MS$2,'Input EIA Fuel Oil Price'!$A:$A,0),1)*'Unit Conversions'!$D$3</f>
        <v/>
      </c>
      <c r="MT9">
        <f>INDEX('Input EIA Fuel Oil Price'!$B:$B,MATCH(MT$2,'Input EIA Fuel Oil Price'!$A:$A,0),1)*'Unit Conversions'!$D$3</f>
        <v/>
      </c>
      <c r="MU9">
        <f>INDEX('Input EIA Fuel Oil Price'!$B:$B,MATCH(MU$2,'Input EIA Fuel Oil Price'!$A:$A,0),1)*'Unit Conversions'!$D$3</f>
        <v/>
      </c>
      <c r="MV9">
        <f>INDEX('Input EIA Fuel Oil Price'!$B:$B,MATCH(MV$2,'Input EIA Fuel Oil Price'!$A:$A,0),1)*'Unit Conversions'!$D$3</f>
        <v/>
      </c>
      <c r="MW9">
        <f>INDEX('Input EIA Fuel Oil Price'!$B:$B,MATCH(MW$2,'Input EIA Fuel Oil Price'!$A:$A,0),1)*'Unit Conversions'!$D$3</f>
        <v/>
      </c>
      <c r="MX9">
        <f>INDEX('Input EIA Fuel Oil Price'!$B:$B,MATCH(MX$2,'Input EIA Fuel Oil Price'!$A:$A,0),1)*'Unit Conversions'!$D$3</f>
        <v/>
      </c>
      <c r="MY9">
        <f>INDEX('Input EIA Fuel Oil Price'!$B:$B,MATCH(MY$2,'Input EIA Fuel Oil Price'!$A:$A,0),1)*'Unit Conversions'!$D$3</f>
        <v/>
      </c>
      <c r="MZ9">
        <f>INDEX('Input EIA Fuel Oil Price'!$B:$B,MATCH(MZ$2,'Input EIA Fuel Oil Price'!$A:$A,0),1)*'Unit Conversions'!$D$3</f>
        <v/>
      </c>
      <c r="NA9">
        <f>INDEX('Input EIA Fuel Oil Price'!$B:$B,MATCH(NA$2,'Input EIA Fuel Oil Price'!$A:$A,0),1)*'Unit Conversions'!$D$3</f>
        <v/>
      </c>
      <c r="NB9">
        <f>INDEX('Input EIA Fuel Oil Price'!$B:$B,MATCH(NB$2,'Input EIA Fuel Oil Price'!$A:$A,0),1)*'Unit Conversions'!$D$3</f>
        <v/>
      </c>
      <c r="NC9">
        <f>INDEX('Input EIA Fuel Oil Price'!$B:$B,MATCH(NC$2,'Input EIA Fuel Oil Price'!$A:$A,0),1)*'Unit Conversions'!$D$3</f>
        <v/>
      </c>
      <c r="ND9">
        <f>INDEX('Input EIA Fuel Oil Price'!$B:$B,MATCH(ND$2,'Input EIA Fuel Oil Price'!$A:$A,0),1)*'Unit Conversions'!$D$3</f>
        <v/>
      </c>
      <c r="NE9">
        <f>INDEX('Input EIA Fuel Oil Price'!$B:$B,MATCH(NE$2,'Input EIA Fuel Oil Price'!$A:$A,0),1)*'Unit Conversions'!$D$3</f>
        <v/>
      </c>
      <c r="NF9">
        <f>INDEX('Input EIA Fuel Oil Price'!$B:$B,MATCH(NF$2,'Input EIA Fuel Oil Price'!$A:$A,0),1)*'Unit Conversions'!$D$3</f>
        <v/>
      </c>
      <c r="NG9">
        <f>INDEX('Input EIA Fuel Oil Price'!$B:$B,MATCH(NG$2,'Input EIA Fuel Oil Price'!$A:$A,0),1)*'Unit Conversions'!$D$3</f>
        <v/>
      </c>
      <c r="NH9">
        <f>INDEX('Input EIA Fuel Oil Price'!$B:$B,MATCH(NH$2,'Input EIA Fuel Oil Price'!$A:$A,0),1)*'Unit Conversions'!$D$3</f>
        <v/>
      </c>
      <c r="NI9">
        <f>INDEX('Input EIA Fuel Oil Price'!$B:$B,MATCH(NI$2,'Input EIA Fuel Oil Price'!$A:$A,0),1)*'Unit Conversions'!$D$3</f>
        <v/>
      </c>
      <c r="NJ9">
        <f>INDEX('Input EIA Fuel Oil Price'!$B:$B,MATCH(NJ$2,'Input EIA Fuel Oil Price'!$A:$A,0),1)*'Unit Conversions'!$D$3</f>
        <v/>
      </c>
      <c r="NK9">
        <f>INDEX('Input EIA Fuel Oil Price'!$B:$B,MATCH(NK$2,'Input EIA Fuel Oil Price'!$A:$A,0),1)*'Unit Conversions'!$D$3</f>
        <v/>
      </c>
      <c r="NL9">
        <f>INDEX('Input EIA Fuel Oil Price'!$B:$B,MATCH(NL$2,'Input EIA Fuel Oil Price'!$A:$A,0),1)*'Unit Conversions'!$D$3</f>
        <v/>
      </c>
      <c r="NM9">
        <f>INDEX('Input EIA Fuel Oil Price'!$B:$B,MATCH(NM$2,'Input EIA Fuel Oil Price'!$A:$A,0),1)*'Unit Conversions'!$D$3</f>
        <v/>
      </c>
      <c r="NN9">
        <f>INDEX('Input EIA Fuel Oil Price'!$B:$B,MATCH(NN$2,'Input EIA Fuel Oil Price'!$A:$A,0),1)*'Unit Conversions'!$D$3</f>
        <v/>
      </c>
      <c r="NO9">
        <f>INDEX('Input EIA Fuel Oil Price'!$B:$B,MATCH(NO$2,'Input EIA Fuel Oil Price'!$A:$A,0),1)*'Unit Conversions'!$D$3</f>
        <v/>
      </c>
      <c r="NP9">
        <f>INDEX('Input EIA Fuel Oil Price'!$B:$B,MATCH(NP$2,'Input EIA Fuel Oil Price'!$A:$A,0),1)*'Unit Conversions'!$D$3</f>
        <v/>
      </c>
      <c r="NQ9">
        <f>INDEX('Input EIA Fuel Oil Price'!$B:$B,MATCH(NQ$2,'Input EIA Fuel Oil Price'!$A:$A,0),1)*'Unit Conversions'!$D$3</f>
        <v/>
      </c>
      <c r="NR9">
        <f>INDEX('Input EIA Fuel Oil Price'!$B:$B,MATCH(NR$2,'Input EIA Fuel Oil Price'!$A:$A,0),1)*'Unit Conversions'!$D$3</f>
        <v/>
      </c>
      <c r="NS9">
        <f>INDEX('Input EIA Fuel Oil Price'!$B:$B,MATCH(NS$2,'Input EIA Fuel Oil Price'!$A:$A,0),1)*'Unit Conversions'!$D$3</f>
        <v/>
      </c>
      <c r="NT9">
        <f>INDEX('Input EIA Fuel Oil Price'!$B:$B,MATCH(NT$2,'Input EIA Fuel Oil Price'!$A:$A,0),1)*'Unit Conversions'!$D$3</f>
        <v/>
      </c>
      <c r="NU9">
        <f>INDEX('Input EIA Fuel Oil Price'!$B:$B,MATCH(NU$2,'Input EIA Fuel Oil Price'!$A:$A,0),1)*'Unit Conversions'!$D$3</f>
        <v/>
      </c>
      <c r="NV9">
        <f>INDEX('Input EIA Fuel Oil Price'!$B:$B,MATCH(NV$2,'Input EIA Fuel Oil Price'!$A:$A,0),1)*'Unit Conversions'!$D$3</f>
        <v/>
      </c>
      <c r="NW9">
        <f>INDEX('Input EIA Fuel Oil Price'!$B:$B,MATCH(NW$2,'Input EIA Fuel Oil Price'!$A:$A,0),1)*'Unit Conversions'!$D$3</f>
        <v/>
      </c>
      <c r="NX9">
        <f>INDEX('Input EIA Fuel Oil Price'!$B:$B,MATCH(NX$2,'Input EIA Fuel Oil Price'!$A:$A,0),1)*'Unit Conversions'!$D$3</f>
        <v/>
      </c>
      <c r="NY9">
        <f>INDEX('Input EIA Fuel Oil Price'!$B:$B,MATCH(NY$2,'Input EIA Fuel Oil Price'!$A:$A,0),1)*'Unit Conversions'!$D$3</f>
        <v/>
      </c>
      <c r="NZ9">
        <f>INDEX('Input EIA Fuel Oil Price'!$B:$B,MATCH(NZ$2,'Input EIA Fuel Oil Price'!$A:$A,0),1)*'Unit Conversions'!$D$3</f>
        <v/>
      </c>
      <c r="OA9">
        <f>INDEX('Input EIA Fuel Oil Price'!$B:$B,MATCH(OA$2,'Input EIA Fuel Oil Price'!$A:$A,0),1)*'Unit Conversions'!$D$3</f>
        <v/>
      </c>
      <c r="OB9">
        <f>INDEX('Input EIA Fuel Oil Price'!$B:$B,MATCH(OB$2,'Input EIA Fuel Oil Price'!$A:$A,0),1)*'Unit Conversions'!$D$3</f>
        <v/>
      </c>
      <c r="OC9">
        <f>INDEX('Input EIA Fuel Oil Price'!$B:$B,MATCH(OC$2,'Input EIA Fuel Oil Price'!$A:$A,0),1)*'Unit Conversions'!$D$3</f>
        <v/>
      </c>
      <c r="OD9">
        <f>INDEX('Input EIA Fuel Oil Price'!$B:$B,MATCH(OD$2,'Input EIA Fuel Oil Price'!$A:$A,0),1)*'Unit Conversions'!$D$3</f>
        <v/>
      </c>
      <c r="OE9">
        <f>INDEX('Input EIA Fuel Oil Price'!$B:$B,MATCH(OE$2,'Input EIA Fuel Oil Price'!$A:$A,0),1)*'Unit Conversions'!$D$3</f>
        <v/>
      </c>
      <c r="OF9">
        <f>INDEX('Input EIA Fuel Oil Price'!$B:$B,MATCH(OF$2,'Input EIA Fuel Oil Price'!$A:$A,0),1)*'Unit Conversions'!$D$3</f>
        <v/>
      </c>
      <c r="OG9">
        <f>INDEX('Input EIA Fuel Oil Price'!$B:$B,MATCH(OG$2,'Input EIA Fuel Oil Price'!$A:$A,0),1)*'Unit Conversions'!$D$3</f>
        <v/>
      </c>
      <c r="OH9">
        <f>INDEX('Input EIA Fuel Oil Price'!$B:$B,MATCH(OH$2,'Input EIA Fuel Oil Price'!$A:$A,0),1)*'Unit Conversions'!$D$3</f>
        <v/>
      </c>
      <c r="OI9">
        <f>INDEX('Input EIA Fuel Oil Price'!$B:$B,MATCH(OI$2,'Input EIA Fuel Oil Price'!$A:$A,0),1)*'Unit Conversions'!$D$3</f>
        <v/>
      </c>
      <c r="OJ9">
        <f>INDEX('Input EIA Fuel Oil Price'!$B:$B,MATCH(OJ$2,'Input EIA Fuel Oil Price'!$A:$A,0),1)*'Unit Conversions'!$D$3</f>
        <v/>
      </c>
      <c r="OK9">
        <f>INDEX('Input EIA Fuel Oil Price'!$B:$B,MATCH(OK$2,'Input EIA Fuel Oil Price'!$A:$A,0),1)*'Unit Conversions'!$D$3</f>
        <v/>
      </c>
      <c r="OL9">
        <f>INDEX('Input EIA Fuel Oil Price'!$B:$B,MATCH(OL$2,'Input EIA Fuel Oil Price'!$A:$A,0),1)*'Unit Conversions'!$D$3</f>
        <v/>
      </c>
      <c r="OM9">
        <f>INDEX('Input EIA Fuel Oil Price'!$B:$B,MATCH(OM$2,'Input EIA Fuel Oil Price'!$A:$A,0),1)*'Unit Conversions'!$D$3</f>
        <v/>
      </c>
      <c r="ON9">
        <f>INDEX('Input EIA Fuel Oil Price'!$B:$B,MATCH(ON$2,'Input EIA Fuel Oil Price'!$A:$A,0),1)*'Unit Conversions'!$D$3</f>
        <v/>
      </c>
      <c r="OO9">
        <f>INDEX('Input EIA Fuel Oil Price'!$B:$B,MATCH(OO$2,'Input EIA Fuel Oil Price'!$A:$A,0),1)*'Unit Conversions'!$D$3</f>
        <v/>
      </c>
      <c r="OP9">
        <f>INDEX('Input EIA Fuel Oil Price'!$B:$B,MATCH(OP$2,'Input EIA Fuel Oil Price'!$A:$A,0),1)*'Unit Conversions'!$D$3</f>
        <v/>
      </c>
      <c r="OQ9">
        <f>INDEX('Input EIA Fuel Oil Price'!$B:$B,MATCH(OQ$2,'Input EIA Fuel Oil Price'!$A:$A,0),1)*'Unit Conversions'!$D$3</f>
        <v/>
      </c>
      <c r="OR9">
        <f>INDEX('Input EIA Fuel Oil Price'!$B:$B,MATCH(OR$2,'Input EIA Fuel Oil Price'!$A:$A,0),1)*'Unit Conversions'!$D$3</f>
        <v/>
      </c>
      <c r="OS9">
        <f>INDEX('Input EIA Fuel Oil Price'!$B:$B,MATCH(OS$2,'Input EIA Fuel Oil Price'!$A:$A,0),1)*'Unit Conversions'!$D$3</f>
        <v/>
      </c>
      <c r="OT9">
        <f>INDEX('Input EIA Fuel Oil Price'!$B:$B,MATCH(OT$2,'Input EIA Fuel Oil Price'!$A:$A,0),1)*'Unit Conversions'!$D$3</f>
        <v/>
      </c>
      <c r="OU9">
        <f>INDEX('Input EIA Fuel Oil Price'!$B:$B,MATCH(OU$2,'Input EIA Fuel Oil Price'!$A:$A,0),1)*'Unit Conversions'!$D$3</f>
        <v/>
      </c>
      <c r="OV9">
        <f>INDEX('Input EIA Fuel Oil Price'!$B:$B,MATCH(OV$2,'Input EIA Fuel Oil Price'!$A:$A,0),1)*'Unit Conversions'!$D$3</f>
        <v/>
      </c>
      <c r="OW9">
        <f>INDEX('Input EIA Fuel Oil Price'!$B:$B,MATCH(OW$2,'Input EIA Fuel Oil Price'!$A:$A,0),1)*'Unit Conversions'!$D$3</f>
        <v/>
      </c>
      <c r="OX9">
        <f>INDEX('Input EIA Fuel Oil Price'!$B:$B,MATCH(OX$2,'Input EIA Fuel Oil Price'!$A:$A,0),1)*'Unit Conversions'!$D$3</f>
        <v/>
      </c>
      <c r="OY9">
        <f>INDEX('Input EIA Fuel Oil Price'!$B:$B,MATCH(OY$2,'Input EIA Fuel Oil Price'!$A:$A,0),1)*'Unit Conversions'!$D$3</f>
        <v/>
      </c>
      <c r="OZ9">
        <f>INDEX('Input EIA Fuel Oil Price'!$B:$B,MATCH(OZ$2,'Input EIA Fuel Oil Price'!$A:$A,0),1)*'Unit Conversions'!$D$3</f>
        <v/>
      </c>
      <c r="PA9">
        <f>INDEX('Input EIA Fuel Oil Price'!$B:$B,MATCH(PA$2,'Input EIA Fuel Oil Price'!$A:$A,0),1)*'Unit Conversions'!$D$3</f>
        <v/>
      </c>
      <c r="PB9">
        <f>INDEX('Input EIA Fuel Oil Price'!$B:$B,MATCH(PB$2,'Input EIA Fuel Oil Price'!$A:$A,0),1)*'Unit Conversions'!$D$3</f>
        <v/>
      </c>
      <c r="PC9">
        <f>INDEX('Input EIA Fuel Oil Price'!$B:$B,MATCH(PC$2,'Input EIA Fuel Oil Price'!$A:$A,0),1)*'Unit Conversions'!$D$3</f>
        <v/>
      </c>
      <c r="PD9">
        <f>INDEX('Input EIA Fuel Oil Price'!$B:$B,MATCH(PD$2,'Input EIA Fuel Oil Price'!$A:$A,0),1)*'Unit Conversions'!$D$3</f>
        <v/>
      </c>
      <c r="PE9">
        <f>INDEX('Input EIA Fuel Oil Price'!$B:$B,MATCH(PE$2,'Input EIA Fuel Oil Price'!$A:$A,0),1)*'Unit Conversions'!$D$3</f>
        <v/>
      </c>
      <c r="PF9">
        <f>INDEX('Input EIA Fuel Oil Price'!$B:$B,MATCH(PF$2,'Input EIA Fuel Oil Price'!$A:$A,0),1)*'Unit Conversions'!$D$3</f>
        <v/>
      </c>
      <c r="PG9">
        <f>INDEX('Input EIA Fuel Oil Price'!$B:$B,MATCH(PG$2,'Input EIA Fuel Oil Price'!$A:$A,0),1)*'Unit Conversions'!$D$3</f>
        <v/>
      </c>
      <c r="PH9">
        <f>INDEX('Input EIA Fuel Oil Price'!$B:$B,MATCH(PH$2,'Input EIA Fuel Oil Price'!$A:$A,0),1)*'Unit Conversions'!$D$3</f>
        <v/>
      </c>
      <c r="PI9">
        <f>INDEX('Input EIA Fuel Oil Price'!$B:$B,MATCH(PI$2,'Input EIA Fuel Oil Price'!$A:$A,0),1)*'Unit Conversions'!$D$3</f>
        <v/>
      </c>
      <c r="PJ9">
        <f>INDEX('Input EIA Fuel Oil Price'!$B:$B,MATCH(PJ$2,'Input EIA Fuel Oil Price'!$A:$A,0),1)*'Unit Conversions'!$D$3</f>
        <v/>
      </c>
      <c r="PK9">
        <f>INDEX('Input EIA Fuel Oil Price'!$B:$B,MATCH(PK$2,'Input EIA Fuel Oil Price'!$A:$A,0),1)*'Unit Conversions'!$D$3</f>
        <v/>
      </c>
      <c r="PL9">
        <f>INDEX('Input EIA Fuel Oil Price'!$B:$B,MATCH(PL$2,'Input EIA Fuel Oil Price'!$A:$A,0),1)*'Unit Conversions'!$D$3</f>
        <v/>
      </c>
      <c r="PM9">
        <f>INDEX('Input EIA Fuel Oil Price'!$B:$B,MATCH(PM$2,'Input EIA Fuel Oil Price'!$A:$A,0),1)*'Unit Conversions'!$D$3</f>
        <v/>
      </c>
      <c r="PN9">
        <f>INDEX('Input EIA Fuel Oil Price'!$B:$B,MATCH(PN$2,'Input EIA Fuel Oil Price'!$A:$A,0),1)*'Unit Conversions'!$D$3</f>
        <v/>
      </c>
      <c r="PO9">
        <f>INDEX('Input EIA Fuel Oil Price'!$B:$B,MATCH(PO$2,'Input EIA Fuel Oil Price'!$A:$A,0),1)*'Unit Conversions'!$D$3</f>
        <v/>
      </c>
      <c r="PP9">
        <f>INDEX('Input EIA Fuel Oil Price'!$B:$B,MATCH(PP$2,'Input EIA Fuel Oil Price'!$A:$A,0),1)*'Unit Conversions'!$D$3</f>
        <v/>
      </c>
      <c r="PQ9">
        <f>INDEX('Input EIA Fuel Oil Price'!$B:$B,MATCH(PQ$2,'Input EIA Fuel Oil Price'!$A:$A,0),1)*'Unit Conversions'!$D$3</f>
        <v/>
      </c>
      <c r="PR9">
        <f>INDEX('Input EIA Fuel Oil Price'!$B:$B,MATCH(PR$2,'Input EIA Fuel Oil Price'!$A:$A,0),1)*'Unit Conversions'!$D$3</f>
        <v/>
      </c>
      <c r="PS9">
        <f>INDEX('Input EIA Fuel Oil Price'!$B:$B,MATCH(PS$2,'Input EIA Fuel Oil Price'!$A:$A,0),1)*'Unit Conversions'!$D$3</f>
        <v/>
      </c>
      <c r="PT9">
        <f>INDEX('Input EIA Fuel Oil Price'!$B:$B,MATCH(PT$2,'Input EIA Fuel Oil Price'!$A:$A,0),1)*'Unit Conversions'!$D$3</f>
        <v/>
      </c>
      <c r="PU9">
        <f>INDEX('Input EIA Fuel Oil Price'!$B:$B,MATCH(PU$2,'Input EIA Fuel Oil Price'!$A:$A,0),1)*'Unit Conversions'!$D$3</f>
        <v/>
      </c>
      <c r="PV9">
        <f>INDEX('Input EIA Fuel Oil Price'!$B:$B,MATCH(PV$2,'Input EIA Fuel Oil Price'!$A:$A,0),1)*'Unit Conversions'!$D$3</f>
        <v/>
      </c>
      <c r="PW9">
        <f>INDEX('Input EIA Fuel Oil Price'!$B:$B,MATCH(PW$2,'Input EIA Fuel Oil Price'!$A:$A,0),1)*'Unit Conversions'!$D$3</f>
        <v/>
      </c>
      <c r="PX9">
        <f>INDEX('Input EIA Fuel Oil Price'!$B:$B,MATCH(PX$2,'Input EIA Fuel Oil Price'!$A:$A,0),1)*'Unit Conversions'!$D$3</f>
        <v/>
      </c>
      <c r="PY9">
        <f>INDEX('Input EIA Fuel Oil Price'!$B:$B,MATCH(PY$2,'Input EIA Fuel Oil Price'!$A:$A,0),1)*'Unit Conversions'!$D$3</f>
        <v/>
      </c>
      <c r="PZ9">
        <f>INDEX('Input EIA Fuel Oil Price'!$B:$B,MATCH(PZ$2,'Input EIA Fuel Oil Price'!$A:$A,0),1)*'Unit Conversions'!$D$3</f>
        <v/>
      </c>
      <c r="QA9">
        <f>INDEX('Input EIA Fuel Oil Price'!$B:$B,MATCH(QA$2,'Input EIA Fuel Oil Price'!$A:$A,0),1)*'Unit Conversions'!$D$3</f>
        <v/>
      </c>
      <c r="QB9">
        <f>INDEX('Input EIA Fuel Oil Price'!$B:$B,MATCH(QB$2,'Input EIA Fuel Oil Price'!$A:$A,0),1)*'Unit Conversions'!$D$3</f>
        <v/>
      </c>
      <c r="QC9">
        <f>INDEX('Input EIA Fuel Oil Price'!$B:$B,MATCH(QC$2,'Input EIA Fuel Oil Price'!$A:$A,0),1)*'Unit Conversions'!$D$3</f>
        <v/>
      </c>
      <c r="QD9">
        <f>INDEX('Input EIA Fuel Oil Price'!$B:$B,MATCH(QD$2,'Input EIA Fuel Oil Price'!$A:$A,0),1)*'Unit Conversions'!$D$3</f>
        <v/>
      </c>
      <c r="QE9">
        <f>INDEX('Input EIA Fuel Oil Price'!$B:$B,MATCH(QE$2,'Input EIA Fuel Oil Price'!$A:$A,0),1)*'Unit Conversions'!$D$3</f>
        <v/>
      </c>
      <c r="QF9">
        <f>INDEX('Input EIA Fuel Oil Price'!$B:$B,MATCH(QF$2,'Input EIA Fuel Oil Price'!$A:$A,0),1)*'Unit Conversions'!$D$3</f>
        <v/>
      </c>
      <c r="QG9">
        <f>INDEX('Input EIA Fuel Oil Price'!$B:$B,MATCH(QG$2,'Input EIA Fuel Oil Price'!$A:$A,0),1)*'Unit Conversions'!$D$3</f>
        <v/>
      </c>
      <c r="QH9">
        <f>INDEX('Input EIA Fuel Oil Price'!$B:$B,MATCH(QH$2,'Input EIA Fuel Oil Price'!$A:$A,0),1)*'Unit Conversions'!$D$3</f>
        <v/>
      </c>
      <c r="QI9">
        <f>INDEX('Input EIA Fuel Oil Price'!$B:$B,MATCH(QI$2,'Input EIA Fuel Oil Price'!$A:$A,0),1)*'Unit Conversions'!$D$3</f>
        <v/>
      </c>
      <c r="QJ9">
        <f>INDEX('Input EIA Fuel Oil Price'!$B:$B,MATCH(QJ$2,'Input EIA Fuel Oil Price'!$A:$A,0),1)*'Unit Conversions'!$D$3</f>
        <v/>
      </c>
      <c r="QK9">
        <f>INDEX('Input EIA Fuel Oil Price'!$B:$B,MATCH(QK$2,'Input EIA Fuel Oil Price'!$A:$A,0),1)*'Unit Conversions'!$D$3</f>
        <v/>
      </c>
      <c r="QL9">
        <f>INDEX('Input EIA Fuel Oil Price'!$B:$B,MATCH(QL$2,'Input EIA Fuel Oil Price'!$A:$A,0),1)*'Unit Conversions'!$D$3</f>
        <v/>
      </c>
      <c r="QM9">
        <f>INDEX('Input EIA Fuel Oil Price'!$B:$B,MATCH(QM$2,'Input EIA Fuel Oil Price'!$A:$A,0),1)*'Unit Conversions'!$D$3</f>
        <v/>
      </c>
      <c r="QN9">
        <f>INDEX('Input EIA Fuel Oil Price'!$B:$B,MATCH(QN$2,'Input EIA Fuel Oil Price'!$A:$A,0),1)*'Unit Conversions'!$D$3</f>
        <v/>
      </c>
      <c r="QO9">
        <f>INDEX('Input EIA Fuel Oil Price'!$B:$B,MATCH(QO$2,'Input EIA Fuel Oil Price'!$A:$A,0),1)*'Unit Conversions'!$D$3</f>
        <v/>
      </c>
      <c r="QP9">
        <f>INDEX('Input EIA Fuel Oil Price'!$B:$B,MATCH(QP$2,'Input EIA Fuel Oil Price'!$A:$A,0),1)*'Unit Conversions'!$D$3</f>
        <v/>
      </c>
      <c r="QQ9">
        <f>INDEX('Input EIA Fuel Oil Price'!$B:$B,MATCH(QQ$2,'Input EIA Fuel Oil Price'!$A:$A,0),1)*'Unit Conversions'!$D$3</f>
        <v/>
      </c>
      <c r="QR9">
        <f>INDEX('Input EIA Fuel Oil Price'!$B:$B,MATCH(QR$2,'Input EIA Fuel Oil Price'!$A:$A,0),1)*'Unit Conversions'!$D$3</f>
        <v/>
      </c>
      <c r="QS9">
        <f>INDEX('Input EIA Fuel Oil Price'!$B:$B,MATCH(QS$2,'Input EIA Fuel Oil Price'!$A:$A,0),1)*'Unit Conversions'!$D$3</f>
        <v/>
      </c>
      <c r="QT9">
        <f>INDEX('Input EIA Fuel Oil Price'!$B:$B,MATCH(QT$2,'Input EIA Fuel Oil Price'!$A:$A,0),1)*'Unit Conversions'!$D$3</f>
        <v/>
      </c>
      <c r="QU9">
        <f>INDEX('Input EIA Fuel Oil Price'!$B:$B,MATCH(QU$2,'Input EIA Fuel Oil Price'!$A:$A,0),1)*'Unit Conversions'!$D$3</f>
        <v/>
      </c>
      <c r="QV9">
        <f>INDEX('Input EIA Fuel Oil Price'!$B:$B,MATCH(QV$2,'Input EIA Fuel Oil Price'!$A:$A,0),1)*'Unit Conversions'!$D$3</f>
        <v/>
      </c>
      <c r="QW9">
        <f>INDEX('Input EIA Fuel Oil Price'!$B:$B,MATCH(QW$2,'Input EIA Fuel Oil Price'!$A:$A,0),1)*'Unit Conversions'!$D$3</f>
        <v/>
      </c>
      <c r="QX9">
        <f>INDEX('Input EIA Fuel Oil Price'!$B:$B,MATCH(QX$2,'Input EIA Fuel Oil Price'!$A:$A,0),1)*'Unit Conversions'!$D$3</f>
        <v/>
      </c>
      <c r="QY9">
        <f>INDEX('Input EIA Fuel Oil Price'!$B:$B,MATCH(QY$2,'Input EIA Fuel Oil Price'!$A:$A,0),1)*'Unit Conversions'!$D$3</f>
        <v/>
      </c>
      <c r="QZ9">
        <f>INDEX('Input EIA Fuel Oil Price'!$B:$B,MATCH(QZ$2,'Input EIA Fuel Oil Price'!$A:$A,0),1)*'Unit Conversions'!$D$3</f>
        <v/>
      </c>
      <c r="RA9">
        <f>INDEX('Input EIA Fuel Oil Price'!$B:$B,MATCH(RA$2,'Input EIA Fuel Oil Price'!$A:$A,0),1)*'Unit Conversions'!$D$3</f>
        <v/>
      </c>
      <c r="RB9">
        <f>INDEX('Input EIA Fuel Oil Price'!$B:$B,MATCH(RB$2,'Input EIA Fuel Oil Price'!$A:$A,0),1)*'Unit Conversions'!$D$3</f>
        <v/>
      </c>
      <c r="RC9">
        <f>INDEX('Input EIA Fuel Oil Price'!$B:$B,MATCH(RC$2,'Input EIA Fuel Oil Price'!$A:$A,0),1)*'Unit Conversions'!$D$3</f>
        <v/>
      </c>
      <c r="RD9">
        <f>INDEX('Input EIA Fuel Oil Price'!$B:$B,MATCH(RD$2,'Input EIA Fuel Oil Price'!$A:$A,0),1)*'Unit Conversions'!$D$3</f>
        <v/>
      </c>
      <c r="RE9">
        <f>INDEX('Input EIA Fuel Oil Price'!$B:$B,MATCH(RE$2,'Input EIA Fuel Oil Price'!$A:$A,0),1)*'Unit Conversions'!$D$3</f>
        <v/>
      </c>
      <c r="RF9">
        <f>INDEX('Input EIA Fuel Oil Price'!$B:$B,MATCH(RF$2,'Input EIA Fuel Oil Price'!$A:$A,0),1)*'Unit Conversions'!$D$3</f>
        <v/>
      </c>
      <c r="RG9">
        <f>INDEX('Input EIA Fuel Oil Price'!$B:$B,MATCH(RG$2,'Input EIA Fuel Oil Price'!$A:$A,0),1)*'Unit Conversions'!$D$3</f>
        <v/>
      </c>
      <c r="RH9">
        <f>INDEX('Input EIA Fuel Oil Price'!$B:$B,MATCH(RH$2,'Input EIA Fuel Oil Price'!$A:$A,0),1)*'Unit Conversions'!$D$3</f>
        <v/>
      </c>
      <c r="RI9">
        <f>INDEX('Input EIA Fuel Oil Price'!$B:$B,MATCH(RI$2,'Input EIA Fuel Oil Price'!$A:$A,0),1)*'Unit Conversions'!$D$3</f>
        <v/>
      </c>
      <c r="RJ9">
        <f>INDEX('Input EIA Fuel Oil Price'!$B:$B,MATCH(RJ$2,'Input EIA Fuel Oil Price'!$A:$A,0),1)*'Unit Conversions'!$D$3</f>
        <v/>
      </c>
      <c r="RK9">
        <f>INDEX('Input EIA Fuel Oil Price'!$B:$B,MATCH(RK$2,'Input EIA Fuel Oil Price'!$A:$A,0),1)*'Unit Conversions'!$D$3</f>
        <v/>
      </c>
      <c r="RL9">
        <f>INDEX('Input EIA Fuel Oil Price'!$B:$B,MATCH(RL$2,'Input EIA Fuel Oil Price'!$A:$A,0),1)*'Unit Conversions'!$D$3</f>
        <v/>
      </c>
      <c r="RM9">
        <f>INDEX('Input EIA Fuel Oil Price'!$B:$B,MATCH(RM$2,'Input EIA Fuel Oil Price'!$A:$A,0),1)*'Unit Conversions'!$D$3</f>
        <v/>
      </c>
      <c r="RN9">
        <f>INDEX('Input EIA Fuel Oil Price'!$B:$B,MATCH(RN$2,'Input EIA Fuel Oil Price'!$A:$A,0),1)*'Unit Conversions'!$D$3</f>
        <v/>
      </c>
      <c r="RO9">
        <f>INDEX('Input EIA Fuel Oil Price'!$B:$B,MATCH(RO$2,'Input EIA Fuel Oil Price'!$A:$A,0),1)*'Unit Conversions'!$D$3</f>
        <v/>
      </c>
      <c r="RP9">
        <f>INDEX('Input EIA Fuel Oil Price'!$B:$B,MATCH(RP$2,'Input EIA Fuel Oil Price'!$A:$A,0),1)*'Unit Conversions'!$D$3</f>
        <v/>
      </c>
      <c r="RQ9">
        <f>INDEX('Input EIA Fuel Oil Price'!$B:$B,MATCH(RQ$2,'Input EIA Fuel Oil Price'!$A:$A,0),1)*'Unit Conversions'!$D$3</f>
        <v/>
      </c>
      <c r="RR9">
        <f>INDEX('Input EIA Fuel Oil Price'!$B:$B,MATCH(RR$2,'Input EIA Fuel Oil Price'!$A:$A,0),1)*'Unit Conversions'!$D$3</f>
        <v/>
      </c>
      <c r="RS9">
        <f>INDEX('Input EIA Fuel Oil Price'!$B:$B,MATCH(RS$2,'Input EIA Fuel Oil Price'!$A:$A,0),1)*'Unit Conversions'!$D$3</f>
        <v/>
      </c>
      <c r="RT9">
        <f>INDEX('Input EIA Fuel Oil Price'!$B:$B,MATCH(RT$2,'Input EIA Fuel Oil Price'!$A:$A,0),1)*'Unit Conversions'!$D$3</f>
        <v/>
      </c>
      <c r="RU9">
        <f>INDEX('Input EIA Fuel Oil Price'!$B:$B,MATCH(RU$2,'Input EIA Fuel Oil Price'!$A:$A,0),1)*'Unit Conversions'!$D$3</f>
        <v/>
      </c>
      <c r="RV9">
        <f>INDEX('Input EIA Fuel Oil Price'!$B:$B,MATCH(RV$2,'Input EIA Fuel Oil Price'!$A:$A,0),1)*'Unit Conversions'!$D$3</f>
        <v/>
      </c>
      <c r="RW9">
        <f>INDEX('Input EIA Fuel Oil Price'!$B:$B,MATCH(RW$2,'Input EIA Fuel Oil Price'!$A:$A,0),1)*'Unit Conversions'!$D$3</f>
        <v/>
      </c>
      <c r="RX9">
        <f>INDEX('Input EIA Fuel Oil Price'!$B:$B,MATCH(RX$2,'Input EIA Fuel Oil Price'!$A:$A,0),1)*'Unit Conversions'!$D$3</f>
        <v/>
      </c>
      <c r="RY9">
        <f>INDEX('Input EIA Fuel Oil Price'!$B:$B,MATCH(RY$2,'Input EIA Fuel Oil Price'!$A:$A,0),1)*'Unit Conversions'!$D$3</f>
        <v/>
      </c>
      <c r="RZ9">
        <f>INDEX('Input EIA Fuel Oil Price'!$B:$B,MATCH(RZ$2,'Input EIA Fuel Oil Price'!$A:$A,0),1)*'Unit Conversions'!$D$3</f>
        <v/>
      </c>
      <c r="SA9">
        <f>INDEX('Input EIA Fuel Oil Price'!$B:$B,MATCH(SA$2,'Input EIA Fuel Oil Price'!$A:$A,0),1)*'Unit Conversions'!$D$3</f>
        <v/>
      </c>
      <c r="SB9">
        <f>INDEX('Input EIA Fuel Oil Price'!$B:$B,MATCH(SB$2,'Input EIA Fuel Oil Price'!$A:$A,0),1)*'Unit Conversions'!$D$3</f>
        <v/>
      </c>
      <c r="SC9">
        <f>INDEX('Input EIA Fuel Oil Price'!$B:$B,MATCH(SC$2,'Input EIA Fuel Oil Price'!$A:$A,0),1)*'Unit Conversions'!$D$3</f>
        <v/>
      </c>
      <c r="SD9">
        <f>INDEX('Input EIA Fuel Oil Price'!$B:$B,MATCH(SD$2,'Input EIA Fuel Oil Price'!$A:$A,0),1)*'Unit Conversions'!$D$3</f>
        <v/>
      </c>
      <c r="SE9">
        <f>INDEX('Input EIA Fuel Oil Price'!$B:$B,MATCH(SE$2,'Input EIA Fuel Oil Price'!$A:$A,0),1)*'Unit Conversions'!$D$3</f>
        <v/>
      </c>
      <c r="SF9">
        <f>INDEX('Input EIA Fuel Oil Price'!$B:$B,MATCH(SF$2,'Input EIA Fuel Oil Price'!$A:$A,0),1)*'Unit Conversions'!$D$3</f>
        <v/>
      </c>
      <c r="SG9">
        <f>INDEX('Input EIA Fuel Oil Price'!$B:$B,MATCH(SG$2,'Input EIA Fuel Oil Price'!$A:$A,0),1)*'Unit Conversions'!$D$3</f>
        <v/>
      </c>
      <c r="SH9">
        <f>INDEX('Input EIA Fuel Oil Price'!$B:$B,MATCH(SH$2,'Input EIA Fuel Oil Price'!$A:$A,0),1)*'Unit Conversions'!$D$3</f>
        <v/>
      </c>
      <c r="SI9">
        <f>INDEX('Input EIA Fuel Oil Price'!$B:$B,MATCH(SI$2,'Input EIA Fuel Oil Price'!$A:$A,0),1)*'Unit Conversions'!$D$3</f>
        <v/>
      </c>
      <c r="SJ9">
        <f>INDEX('Input EIA Fuel Oil Price'!$B:$B,MATCH(SJ$2,'Input EIA Fuel Oil Price'!$A:$A,0),1)*'Unit Conversions'!$D$3</f>
        <v/>
      </c>
      <c r="SK9">
        <f>INDEX('Input EIA Fuel Oil Price'!$B:$B,MATCH(SK$2,'Input EIA Fuel Oil Price'!$A:$A,0),1)*'Unit Conversions'!$D$3</f>
        <v/>
      </c>
      <c r="SL9">
        <f>INDEX('Input EIA Fuel Oil Price'!$B:$B,MATCH(SL$2,'Input EIA Fuel Oil Price'!$A:$A,0),1)*'Unit Conversions'!$D$3</f>
        <v/>
      </c>
      <c r="SM9">
        <f>INDEX('Input EIA Fuel Oil Price'!$B:$B,MATCH(SM$2,'Input EIA Fuel Oil Price'!$A:$A,0),1)*'Unit Conversions'!$D$3</f>
        <v/>
      </c>
      <c r="SN9">
        <f>INDEX('Input EIA Fuel Oil Price'!$B:$B,MATCH(SN$2,'Input EIA Fuel Oil Price'!$A:$A,0),1)*'Unit Conversions'!$D$3</f>
        <v/>
      </c>
      <c r="SO9">
        <f>INDEX('Input EIA Fuel Oil Price'!$B:$B,MATCH(SO$2,'Input EIA Fuel Oil Price'!$A:$A,0),1)*'Unit Conversions'!$D$3</f>
        <v/>
      </c>
      <c r="SP9">
        <f>INDEX('Input EIA Fuel Oil Price'!$B:$B,MATCH(SP$2,'Input EIA Fuel Oil Price'!$A:$A,0),1)*'Unit Conversions'!$D$3</f>
        <v/>
      </c>
      <c r="SQ9">
        <f>INDEX('Input EIA Fuel Oil Price'!$B:$B,MATCH(SQ$2,'Input EIA Fuel Oil Price'!$A:$A,0),1)*'Unit Conversions'!$D$3</f>
        <v/>
      </c>
      <c r="SR9">
        <f>INDEX('Input EIA Fuel Oil Price'!$B:$B,MATCH(SR$2,'Input EIA Fuel Oil Price'!$A:$A,0),1)*'Unit Conversions'!$D$3</f>
        <v/>
      </c>
      <c r="SS9">
        <f>INDEX('Input EIA Fuel Oil Price'!$B:$B,MATCH(SS$2,'Input EIA Fuel Oil Price'!$A:$A,0),1)*'Unit Conversions'!$D$3</f>
        <v/>
      </c>
      <c r="ST9">
        <f>INDEX('Input EIA Fuel Oil Price'!$B:$B,MATCH(ST$2,'Input EIA Fuel Oil Price'!$A:$A,0),1)*'Unit Conversions'!$D$3</f>
        <v/>
      </c>
      <c r="SU9">
        <f>INDEX('Input EIA Fuel Oil Price'!$B:$B,MATCH(SU$2,'Input EIA Fuel Oil Price'!$A:$A,0),1)*'Unit Conversions'!$D$3</f>
        <v/>
      </c>
      <c r="SV9">
        <f>INDEX('Input EIA Fuel Oil Price'!$B:$B,MATCH(SV$2,'Input EIA Fuel Oil Price'!$A:$A,0),1)*'Unit Conversions'!$D$3</f>
        <v/>
      </c>
      <c r="SW9">
        <f>INDEX('Input EIA Fuel Oil Price'!$B:$B,MATCH(SW$2,'Input EIA Fuel Oil Price'!$A:$A,0),1)*'Unit Conversions'!$D$3</f>
        <v/>
      </c>
      <c r="SX9">
        <f>INDEX('Input EIA Fuel Oil Price'!$B:$B,MATCH(SX$2,'Input EIA Fuel Oil Price'!$A:$A,0),1)*'Unit Conversions'!$D$3</f>
        <v/>
      </c>
      <c r="SY9">
        <f>INDEX('Input EIA Fuel Oil Price'!$B:$B,MATCH(SY$2,'Input EIA Fuel Oil Price'!$A:$A,0),1)*'Unit Conversions'!$D$3</f>
        <v/>
      </c>
      <c r="SZ9">
        <f>INDEX('Input EIA Fuel Oil Price'!$B:$B,MATCH(SZ$2,'Input EIA Fuel Oil Price'!$A:$A,0),1)*'Unit Conversions'!$D$3</f>
        <v/>
      </c>
      <c r="TA9">
        <f>INDEX('Input EIA Fuel Oil Price'!$B:$B,MATCH(TA$2,'Input EIA Fuel Oil Price'!$A:$A,0),1)*'Unit Conversions'!$D$3</f>
        <v/>
      </c>
      <c r="TB9">
        <f>INDEX('Input EIA Fuel Oil Price'!$B:$B,MATCH(TB$2,'Input EIA Fuel Oil Price'!$A:$A,0),1)*'Unit Conversions'!$D$3</f>
        <v/>
      </c>
      <c r="TC9">
        <f>INDEX('Input EIA Fuel Oil Price'!$B:$B,MATCH(TC$2,'Input EIA Fuel Oil Price'!$A:$A,0),1)*'Unit Conversions'!$D$3</f>
        <v/>
      </c>
      <c r="TD9">
        <f>INDEX('Input EIA Fuel Oil Price'!$B:$B,MATCH(TD$2,'Input EIA Fuel Oil Price'!$A:$A,0),1)*'Unit Conversions'!$D$3</f>
        <v/>
      </c>
      <c r="TE9">
        <f>INDEX('Input EIA Fuel Oil Price'!$B:$B,MATCH(TE$2,'Input EIA Fuel Oil Price'!$A:$A,0),1)*'Unit Conversions'!$D$3</f>
        <v/>
      </c>
      <c r="TF9">
        <f>INDEX('Input EIA Fuel Oil Price'!$B:$B,MATCH(TF$2,'Input EIA Fuel Oil Price'!$A:$A,0),1)*'Unit Conversions'!$D$3</f>
        <v/>
      </c>
      <c r="TG9">
        <f>INDEX('Input EIA Fuel Oil Price'!$B:$B,MATCH(TG$2,'Input EIA Fuel Oil Price'!$A:$A,0),1)*'Unit Conversions'!$D$3</f>
        <v/>
      </c>
      <c r="TH9">
        <f>INDEX('Input EIA Fuel Oil Price'!$B:$B,MATCH(TH$2,'Input EIA Fuel Oil Price'!$A:$A,0),1)*'Unit Conversions'!$D$3</f>
        <v/>
      </c>
      <c r="TI9">
        <f>INDEX('Input EIA Fuel Oil Price'!$B:$B,MATCH(TI$2,'Input EIA Fuel Oil Price'!$A:$A,0),1)*'Unit Conversions'!$D$3</f>
        <v/>
      </c>
      <c r="TJ9">
        <f>INDEX('Input EIA Fuel Oil Price'!$B:$B,MATCH(TJ$2,'Input EIA Fuel Oil Price'!$A:$A,0),1)*'Unit Conversions'!$D$3</f>
        <v/>
      </c>
      <c r="TK9">
        <f>INDEX('Input EIA Fuel Oil Price'!$B:$B,MATCH(TK$2,'Input EIA Fuel Oil Price'!$A:$A,0),1)*'Unit Conversions'!$D$3</f>
        <v/>
      </c>
      <c r="TL9">
        <f>INDEX('Input EIA Fuel Oil Price'!$B:$B,MATCH(TL$2,'Input EIA Fuel Oil Price'!$A:$A,0),1)*'Unit Conversions'!$D$3</f>
        <v/>
      </c>
      <c r="TM9">
        <f>INDEX('Input EIA Fuel Oil Price'!$B:$B,MATCH(TM$2,'Input EIA Fuel Oil Price'!$A:$A,0),1)*'Unit Conversions'!$D$3</f>
        <v/>
      </c>
      <c r="TN9">
        <f>INDEX('Input EIA Fuel Oil Price'!$B:$B,MATCH(TN$2,'Input EIA Fuel Oil Price'!$A:$A,0),1)*'Unit Conversions'!$D$3</f>
        <v/>
      </c>
      <c r="TO9">
        <f>INDEX('Input EIA Fuel Oil Price'!$B:$B,MATCH(TO$2,'Input EIA Fuel Oil Price'!$A:$A,0),1)*'Unit Conversions'!$D$3</f>
        <v/>
      </c>
      <c r="TP9">
        <f>INDEX('Input EIA Fuel Oil Price'!$B:$B,MATCH(TP$2,'Input EIA Fuel Oil Price'!$A:$A,0),1)*'Unit Conversions'!$D$3</f>
        <v/>
      </c>
      <c r="TQ9">
        <f>INDEX('Input EIA Fuel Oil Price'!$B:$B,MATCH(TQ$2,'Input EIA Fuel Oil Price'!$A:$A,0),1)*'Unit Conversions'!$D$3</f>
        <v/>
      </c>
      <c r="TR9">
        <f>INDEX('Input EIA Fuel Oil Price'!$B:$B,MATCH(TR$2,'Input EIA Fuel Oil Price'!$A:$A,0),1)*'Unit Conversions'!$D$3</f>
        <v/>
      </c>
      <c r="TS9">
        <f>INDEX('Input EIA Fuel Oil Price'!$B:$B,MATCH(TS$2,'Input EIA Fuel Oil Price'!$A:$A,0),1)*'Unit Conversions'!$D$3</f>
        <v/>
      </c>
      <c r="TT9">
        <f>INDEX('Input EIA Fuel Oil Price'!$B:$B,MATCH(TT$2,'Input EIA Fuel Oil Price'!$A:$A,0),1)*'Unit Conversions'!$D$3</f>
        <v/>
      </c>
      <c r="TU9">
        <f>INDEX('Input EIA Fuel Oil Price'!$B:$B,MATCH(TU$2,'Input EIA Fuel Oil Price'!$A:$A,0),1)*'Unit Conversions'!$D$3</f>
        <v/>
      </c>
      <c r="TV9">
        <f>INDEX('Input EIA Fuel Oil Price'!$B:$B,MATCH(TV$2,'Input EIA Fuel Oil Price'!$A:$A,0),1)*'Unit Conversions'!$D$3</f>
        <v/>
      </c>
      <c r="TW9">
        <f>INDEX('Input EIA Fuel Oil Price'!$B:$B,MATCH(TW$2,'Input EIA Fuel Oil Price'!$A:$A,0),1)*'Unit Conversions'!$D$3</f>
        <v/>
      </c>
      <c r="TX9">
        <f>INDEX('Input EIA Fuel Oil Price'!$B:$B,MATCH(TX$2,'Input EIA Fuel Oil Price'!$A:$A,0),1)*'Unit Conversions'!$D$3</f>
        <v/>
      </c>
      <c r="TY9">
        <f>INDEX('Input EIA Fuel Oil Price'!$B:$B,MATCH(TY$2,'Input EIA Fuel Oil Price'!$A:$A,0),1)*'Unit Conversions'!$D$3</f>
        <v/>
      </c>
      <c r="TZ9">
        <f>INDEX('Input EIA Fuel Oil Price'!$B:$B,MATCH(TZ$2,'Input EIA Fuel Oil Price'!$A:$A,0),1)*'Unit Conversions'!$D$3</f>
        <v/>
      </c>
    </row>
    <row r="10" spans="1:546">
      <c r="A10" t="s">
        <v>20</v>
      </c>
    </row>
    <row r="11" spans="1:546">
      <c r="A11" t="s">
        <v>21</v>
      </c>
      <c r="B11" t="s">
        <v>9</v>
      </c>
      <c r="C11">
        <f>'Input Ethanol Monthly'!$A$4</f>
        <v/>
      </c>
      <c r="D11">
        <f>MATCH(DATE(YEAR($C$11),MONTH($C$11),15),$2:2)</f>
        <v/>
      </c>
      <c r="E11">
        <f>MATCH($C$11,'Input Ethanol Monthly'!$A:$A,0)-$D$11</f>
        <v/>
      </c>
      <c r="G11">
        <f>IF(COLUMN(G$1)+$E11&gt;3,INDEX('Input Ethanol Monthly'!$B:$B,COLUMN(G$1)+$E11,1)*42,NA())</f>
        <v/>
      </c>
      <c r="H11">
        <f>IF(COLUMN(H$1)+$E11&gt;3,INDEX('Input Ethanol Monthly'!$B:$B,COLUMN(H$1)+$E11,1)*42,NA())</f>
        <v/>
      </c>
      <c r="I11">
        <f>IF(COLUMN(I$1)+$E11&gt;3,INDEX('Input Ethanol Monthly'!$B:$B,COLUMN(I$1)+$E11,1)*42,NA())</f>
        <v/>
      </c>
      <c r="J11">
        <f>IF(COLUMN(J$1)+$E11&gt;3,INDEX('Input Ethanol Monthly'!$B:$B,COLUMN(J$1)+$E11,1)*42,NA())</f>
        <v/>
      </c>
      <c r="K11">
        <f>IF(COLUMN(K$1)+$E11&gt;3,INDEX('Input Ethanol Monthly'!$B:$B,COLUMN(K$1)+$E11,1)*42,NA())</f>
        <v/>
      </c>
      <c r="L11">
        <f>IF(COLUMN(L$1)+$E11&gt;3,INDEX('Input Ethanol Monthly'!$B:$B,COLUMN(L$1)+$E11,1)*42,NA())</f>
        <v/>
      </c>
      <c r="M11">
        <f>IF(COLUMN(M$1)+$E11&gt;3,INDEX('Input Ethanol Monthly'!$B:$B,COLUMN(M$1)+$E11,1)*42,NA())</f>
        <v/>
      </c>
      <c r="N11">
        <f>IF(COLUMN(N$1)+$E11&gt;3,INDEX('Input Ethanol Monthly'!$B:$B,COLUMN(N$1)+$E11,1)*42,NA())</f>
        <v/>
      </c>
      <c r="O11">
        <f>IF(COLUMN(O$1)+$E11&gt;3,INDEX('Input Ethanol Monthly'!$B:$B,COLUMN(O$1)+$E11,1)*42,NA())</f>
        <v/>
      </c>
      <c r="P11">
        <f>IF(COLUMN(P$1)+$E11&gt;3,INDEX('Input Ethanol Monthly'!$B:$B,COLUMN(P$1)+$E11,1)*42,NA())</f>
        <v/>
      </c>
      <c r="Q11">
        <f>IF(COLUMN(Q$1)+$E11&gt;3,INDEX('Input Ethanol Monthly'!$B:$B,COLUMN(Q$1)+$E11,1)*42,NA())</f>
        <v/>
      </c>
      <c r="R11">
        <f>IF(COLUMN(R$1)+$E11&gt;3,INDEX('Input Ethanol Monthly'!$B:$B,COLUMN(R$1)+$E11,1)*42,NA())</f>
        <v/>
      </c>
      <c r="S11">
        <f>IF(COLUMN(S$1)+$E11&gt;3,INDEX('Input Ethanol Monthly'!$B:$B,COLUMN(S$1)+$E11,1)*42,NA())</f>
        <v/>
      </c>
      <c r="T11">
        <f>IF(COLUMN(T$1)+$E11&gt;3,INDEX('Input Ethanol Monthly'!$B:$B,COLUMN(T$1)+$E11,1)*42,NA())</f>
        <v/>
      </c>
      <c r="U11">
        <f>IF(COLUMN(U$1)+$E11&gt;3,INDEX('Input Ethanol Monthly'!$B:$B,COLUMN(U$1)+$E11,1)*42,NA())</f>
        <v/>
      </c>
      <c r="V11">
        <f>IF(COLUMN(V$1)+$E11&gt;3,INDEX('Input Ethanol Monthly'!$B:$B,COLUMN(V$1)+$E11,1)*42,NA())</f>
        <v/>
      </c>
      <c r="W11">
        <f>IF(COLUMN(W$1)+$E11&gt;3,INDEX('Input Ethanol Monthly'!$B:$B,COLUMN(W$1)+$E11,1)*42,NA())</f>
        <v/>
      </c>
      <c r="X11">
        <f>IF(COLUMN(X$1)+$E11&gt;3,INDEX('Input Ethanol Monthly'!$B:$B,COLUMN(X$1)+$E11,1)*42,NA())</f>
        <v/>
      </c>
      <c r="Y11">
        <f>IF(COLUMN(Y$1)+$E11&gt;3,INDEX('Input Ethanol Monthly'!$B:$B,COLUMN(Y$1)+$E11,1)*42,NA())</f>
        <v/>
      </c>
      <c r="Z11">
        <f>IF(COLUMN(Z$1)+$E11&gt;3,INDEX('Input Ethanol Monthly'!$B:$B,COLUMN(Z$1)+$E11,1)*42,NA())</f>
        <v/>
      </c>
      <c r="AA11">
        <f>IF(COLUMN(AA$1)+$E11&gt;3,INDEX('Input Ethanol Monthly'!$B:$B,COLUMN(AA$1)+$E11,1)*42,NA())</f>
        <v/>
      </c>
      <c r="AB11">
        <f>IF(COLUMN(AB$1)+$E11&gt;3,INDEX('Input Ethanol Monthly'!$B:$B,COLUMN(AB$1)+$E11,1)*42,NA())</f>
        <v/>
      </c>
      <c r="AC11">
        <f>IF(COLUMN(AC$1)+$E11&gt;3,INDEX('Input Ethanol Monthly'!$B:$B,COLUMN(AC$1)+$E11,1)*42,NA())</f>
        <v/>
      </c>
      <c r="AD11">
        <f>IF(COLUMN(AD$1)+$E11&gt;3,INDEX('Input Ethanol Monthly'!$B:$B,COLUMN(AD$1)+$E11,1)*42,NA())</f>
        <v/>
      </c>
      <c r="AE11">
        <f>IF(COLUMN(AE$1)+$E11&gt;3,INDEX('Input Ethanol Monthly'!$B:$B,COLUMN(AE$1)+$E11,1)*42,NA())</f>
        <v/>
      </c>
      <c r="AF11">
        <f>IF(COLUMN(AF$1)+$E11&gt;3,INDEX('Input Ethanol Monthly'!$B:$B,COLUMN(AF$1)+$E11,1)*42,NA())</f>
        <v/>
      </c>
      <c r="AG11">
        <f>IF(COLUMN(AG$1)+$E11&gt;3,INDEX('Input Ethanol Monthly'!$B:$B,COLUMN(AG$1)+$E11,1)*42,NA())</f>
        <v/>
      </c>
      <c r="AH11">
        <f>IF(COLUMN(AH$1)+$E11&gt;3,INDEX('Input Ethanol Monthly'!$B:$B,COLUMN(AH$1)+$E11,1)*42,NA())</f>
        <v/>
      </c>
      <c r="AI11">
        <f>IF(COLUMN(AI$1)+$E11&gt;3,INDEX('Input Ethanol Monthly'!$B:$B,COLUMN(AI$1)+$E11,1)*42,NA())</f>
        <v/>
      </c>
      <c r="AJ11">
        <f>IF(COLUMN(AJ$1)+$E11&gt;3,INDEX('Input Ethanol Monthly'!$B:$B,COLUMN(AJ$1)+$E11,1)*42,NA())</f>
        <v/>
      </c>
      <c r="AK11">
        <f>IF(COLUMN(AK$1)+$E11&gt;3,INDEX('Input Ethanol Monthly'!$B:$B,COLUMN(AK$1)+$E11,1)*42,NA())</f>
        <v/>
      </c>
      <c r="AL11">
        <f>IF(COLUMN(AL$1)+$E11&gt;3,INDEX('Input Ethanol Monthly'!$B:$B,COLUMN(AL$1)+$E11,1)*42,NA())</f>
        <v/>
      </c>
      <c r="AM11">
        <f>IF(COLUMN(AM$1)+$E11&gt;3,INDEX('Input Ethanol Monthly'!$B:$B,COLUMN(AM$1)+$E11,1)*42,NA())</f>
        <v/>
      </c>
      <c r="AN11">
        <f>IF(COLUMN(AN$1)+$E11&gt;3,INDEX('Input Ethanol Monthly'!$B:$B,COLUMN(AN$1)+$E11,1)*42,NA())</f>
        <v/>
      </c>
      <c r="AO11">
        <f>IF(COLUMN(AO$1)+$E11&gt;3,INDEX('Input Ethanol Monthly'!$B:$B,COLUMN(AO$1)+$E11,1)*42,NA())</f>
        <v/>
      </c>
      <c r="AP11">
        <f>IF(COLUMN(AP$1)+$E11&gt;3,INDEX('Input Ethanol Monthly'!$B:$B,COLUMN(AP$1)+$E11,1)*42,NA())</f>
        <v/>
      </c>
      <c r="AQ11">
        <f>IF(COLUMN(AQ$1)+$E11&gt;3,INDEX('Input Ethanol Monthly'!$B:$B,COLUMN(AQ$1)+$E11,1)*42,NA())</f>
        <v/>
      </c>
      <c r="AR11">
        <f>IF(COLUMN(AR$1)+$E11&gt;3,INDEX('Input Ethanol Monthly'!$B:$B,COLUMN(AR$1)+$E11,1)*42,NA())</f>
        <v/>
      </c>
      <c r="AS11">
        <f>IF(COLUMN(AS$1)+$E11&gt;3,INDEX('Input Ethanol Monthly'!$B:$B,COLUMN(AS$1)+$E11,1)*42,NA())</f>
        <v/>
      </c>
      <c r="AT11">
        <f>IF(COLUMN(AT$1)+$E11&gt;3,INDEX('Input Ethanol Monthly'!$B:$B,COLUMN(AT$1)+$E11,1)*42,NA())</f>
        <v/>
      </c>
      <c r="AU11">
        <f>IF(COLUMN(AU$1)+$E11&gt;3,INDEX('Input Ethanol Monthly'!$B:$B,COLUMN(AU$1)+$E11,1)*42,NA())</f>
        <v/>
      </c>
      <c r="AV11">
        <f>IF(COLUMN(AV$1)+$E11&gt;3,INDEX('Input Ethanol Monthly'!$B:$B,COLUMN(AV$1)+$E11,1)*42,NA())</f>
        <v/>
      </c>
      <c r="AW11">
        <f>IF(COLUMN(AW$1)+$E11&gt;3,INDEX('Input Ethanol Monthly'!$B:$B,COLUMN(AW$1)+$E11,1)*42,NA())</f>
        <v/>
      </c>
      <c r="AX11">
        <f>IF(COLUMN(AX$1)+$E11&gt;3,INDEX('Input Ethanol Monthly'!$B:$B,COLUMN(AX$1)+$E11,1)*42,NA())</f>
        <v/>
      </c>
      <c r="AY11">
        <f>IF(COLUMN(AY$1)+$E11&gt;3,INDEX('Input Ethanol Monthly'!$B:$B,COLUMN(AY$1)+$E11,1)*42,NA())</f>
        <v/>
      </c>
      <c r="AZ11">
        <f>IF(COLUMN(AZ$1)+$E11&gt;3,INDEX('Input Ethanol Monthly'!$B:$B,COLUMN(AZ$1)+$E11,1)*42,NA())</f>
        <v/>
      </c>
      <c r="BA11">
        <f>IF(COLUMN(BA$1)+$E11&gt;3,INDEX('Input Ethanol Monthly'!$B:$B,COLUMN(BA$1)+$E11,1)*42,NA())</f>
        <v/>
      </c>
      <c r="BB11">
        <f>IF(COLUMN(BB$1)+$E11&gt;3,INDEX('Input Ethanol Monthly'!$B:$B,COLUMN(BB$1)+$E11,1)*42,NA())</f>
        <v/>
      </c>
      <c r="BC11">
        <f>IF(COLUMN(BC$1)+$E11&gt;3,INDEX('Input Ethanol Monthly'!$B:$B,COLUMN(BC$1)+$E11,1)*42,NA())</f>
        <v/>
      </c>
      <c r="BD11">
        <f>IF(COLUMN(BD$1)+$E11&gt;3,INDEX('Input Ethanol Monthly'!$B:$B,COLUMN(BD$1)+$E11,1)*42,NA())</f>
        <v/>
      </c>
      <c r="BE11">
        <f>IF(COLUMN(BE$1)+$E11&gt;3,INDEX('Input Ethanol Monthly'!$B:$B,COLUMN(BE$1)+$E11,1)*42,NA())</f>
        <v/>
      </c>
      <c r="BF11">
        <f>IF(COLUMN(BF$1)+$E11&gt;3,INDEX('Input Ethanol Monthly'!$B:$B,COLUMN(BF$1)+$E11,1)*42,NA())</f>
        <v/>
      </c>
      <c r="BG11">
        <f>IF(COLUMN(BG$1)+$E11&gt;3,INDEX('Input Ethanol Monthly'!$B:$B,COLUMN(BG$1)+$E11,1)*42,NA())</f>
        <v/>
      </c>
      <c r="BH11">
        <f>IF(COLUMN(BH$1)+$E11&gt;3,INDEX('Input Ethanol Monthly'!$B:$B,COLUMN(BH$1)+$E11,1)*42,NA())</f>
        <v/>
      </c>
      <c r="BI11">
        <f>IF(COLUMN(BI$1)+$E11&gt;3,INDEX('Input Ethanol Monthly'!$B:$B,COLUMN(BI$1)+$E11,1)*42,NA())</f>
        <v/>
      </c>
      <c r="BJ11">
        <f>IF(COLUMN(BJ$1)+$E11&gt;3,INDEX('Input Ethanol Monthly'!$B:$B,COLUMN(BJ$1)+$E11,1)*42,NA())</f>
        <v/>
      </c>
      <c r="BK11">
        <f>IF(COLUMN(BK$1)+$E11&gt;3,INDEX('Input Ethanol Monthly'!$B:$B,COLUMN(BK$1)+$E11,1)*42,NA())</f>
        <v/>
      </c>
      <c r="BL11">
        <f>IF(COLUMN(BL$1)+$E11&gt;3,INDEX('Input Ethanol Monthly'!$B:$B,COLUMN(BL$1)+$E11,1)*42,NA())</f>
        <v/>
      </c>
      <c r="BM11">
        <f>IF(COLUMN(BM$1)+$E11&gt;3,INDEX('Input Ethanol Monthly'!$B:$B,COLUMN(BM$1)+$E11,1)*42,NA())</f>
        <v/>
      </c>
      <c r="BN11">
        <f>IF(COLUMN(BN$1)+$E11&gt;3,INDEX('Input Ethanol Monthly'!$B:$B,COLUMN(BN$1)+$E11,1)*42,NA())</f>
        <v/>
      </c>
      <c r="BO11">
        <f>IF(COLUMN(BO$1)+$E11&gt;3,INDEX('Input Ethanol Monthly'!$B:$B,COLUMN(BO$1)+$E11,1)*42,NA())</f>
        <v/>
      </c>
      <c r="BP11">
        <f>IF(COLUMN(BP$1)+$E11&gt;3,INDEX('Input Ethanol Monthly'!$B:$B,COLUMN(BP$1)+$E11,1)*42,NA())</f>
        <v/>
      </c>
      <c r="BQ11">
        <f>IF(COLUMN(BQ$1)+$E11&gt;3,INDEX('Input Ethanol Monthly'!$B:$B,COLUMN(BQ$1)+$E11,1)*42,NA())</f>
        <v/>
      </c>
      <c r="BR11">
        <f>IF(COLUMN(BR$1)+$E11&gt;3,INDEX('Input Ethanol Monthly'!$B:$B,COLUMN(BR$1)+$E11,1)*42,NA())</f>
        <v/>
      </c>
      <c r="BS11">
        <f>IF(COLUMN(BS$1)+$E11&gt;3,INDEX('Input Ethanol Monthly'!$B:$B,COLUMN(BS$1)+$E11,1)*42,NA())</f>
        <v/>
      </c>
      <c r="BT11">
        <f>IF(COLUMN(BT$1)+$E11&gt;3,INDEX('Input Ethanol Monthly'!$B:$B,COLUMN(BT$1)+$E11,1)*42,NA())</f>
        <v/>
      </c>
      <c r="BU11">
        <f>IF(COLUMN(BU$1)+$E11&gt;3,INDEX('Input Ethanol Monthly'!$B:$B,COLUMN(BU$1)+$E11,1)*42,NA())</f>
        <v/>
      </c>
      <c r="BV11">
        <f>IF(COLUMN(BV$1)+$E11&gt;3,INDEX('Input Ethanol Monthly'!$B:$B,COLUMN(BV$1)+$E11,1)*42,NA())</f>
        <v/>
      </c>
      <c r="BW11">
        <f>IF(COLUMN(BW$1)+$E11&gt;3,INDEX('Input Ethanol Monthly'!$B:$B,COLUMN(BW$1)+$E11,1)*42,NA())</f>
        <v/>
      </c>
      <c r="BX11">
        <f>IF(COLUMN(BX$1)+$E11&gt;3,INDEX('Input Ethanol Monthly'!$B:$B,COLUMN(BX$1)+$E11,1)*42,NA())</f>
        <v/>
      </c>
      <c r="BY11">
        <f>IF(COLUMN(BY$1)+$E11&gt;3,INDEX('Input Ethanol Monthly'!$B:$B,COLUMN(BY$1)+$E11,1)*42,NA())</f>
        <v/>
      </c>
      <c r="BZ11">
        <f>IF(COLUMN(BZ$1)+$E11&gt;3,INDEX('Input Ethanol Monthly'!$B:$B,COLUMN(BZ$1)+$E11,1)*42,NA())</f>
        <v/>
      </c>
      <c r="CA11">
        <f>IF(COLUMN(CA$1)+$E11&gt;3,INDEX('Input Ethanol Monthly'!$B:$B,COLUMN(CA$1)+$E11,1)*42,NA())</f>
        <v/>
      </c>
      <c r="CB11">
        <f>IF(COLUMN(CB$1)+$E11&gt;3,INDEX('Input Ethanol Monthly'!$B:$B,COLUMN(CB$1)+$E11,1)*42,NA())</f>
        <v/>
      </c>
      <c r="CC11">
        <f>IF(COLUMN(CC$1)+$E11&gt;3,INDEX('Input Ethanol Monthly'!$B:$B,COLUMN(CC$1)+$E11,1)*42,NA())</f>
        <v/>
      </c>
      <c r="CD11">
        <f>IF(COLUMN(CD$1)+$E11&gt;3,INDEX('Input Ethanol Monthly'!$B:$B,COLUMN(CD$1)+$E11,1)*42,NA())</f>
        <v/>
      </c>
      <c r="CE11">
        <f>IF(COLUMN(CE$1)+$E11&gt;3,INDEX('Input Ethanol Monthly'!$B:$B,COLUMN(CE$1)+$E11,1)*42,NA())</f>
        <v/>
      </c>
      <c r="CF11">
        <f>IF(COLUMN(CF$1)+$E11&gt;3,INDEX('Input Ethanol Monthly'!$B:$B,COLUMN(CF$1)+$E11,1)*42,NA())</f>
        <v/>
      </c>
      <c r="CG11">
        <f>IF(COLUMN(CG$1)+$E11&gt;3,INDEX('Input Ethanol Monthly'!$B:$B,COLUMN(CG$1)+$E11,1)*42,NA())</f>
        <v/>
      </c>
      <c r="CH11">
        <f>IF(COLUMN(CH$1)+$E11&gt;3,INDEX('Input Ethanol Monthly'!$B:$B,COLUMN(CH$1)+$E11,1)*42,NA())</f>
        <v/>
      </c>
      <c r="CI11">
        <f>IF(COLUMN(CI$1)+$E11&gt;3,INDEX('Input Ethanol Monthly'!$B:$B,COLUMN(CI$1)+$E11,1)*42,NA())</f>
        <v/>
      </c>
      <c r="CJ11">
        <f>IF(COLUMN(CJ$1)+$E11&gt;3,INDEX('Input Ethanol Monthly'!$B:$B,COLUMN(CJ$1)+$E11,1)*42,NA())</f>
        <v/>
      </c>
      <c r="CK11">
        <f>IF(COLUMN(CK$1)+$E11&gt;3,INDEX('Input Ethanol Monthly'!$B:$B,COLUMN(CK$1)+$E11,1)*42,NA())</f>
        <v/>
      </c>
      <c r="CL11">
        <f>IF(COLUMN(CL$1)+$E11&gt;3,INDEX('Input Ethanol Monthly'!$B:$B,COLUMN(CL$1)+$E11,1)*42,NA())</f>
        <v/>
      </c>
      <c r="CM11">
        <f>IF(COLUMN(CM$1)+$E11&gt;3,INDEX('Input Ethanol Monthly'!$B:$B,COLUMN(CM$1)+$E11,1)*42,NA())</f>
        <v/>
      </c>
      <c r="CN11">
        <f>IF(COLUMN(CN$1)+$E11&gt;3,INDEX('Input Ethanol Monthly'!$B:$B,COLUMN(CN$1)+$E11,1)*42,NA())</f>
        <v/>
      </c>
      <c r="CO11">
        <f>IF(COLUMN(CO$1)+$E11&gt;3,INDEX('Input Ethanol Monthly'!$B:$B,COLUMN(CO$1)+$E11,1)*42,NA())</f>
        <v/>
      </c>
      <c r="CP11">
        <f>IF(COLUMN(CP$1)+$E11&gt;3,INDEX('Input Ethanol Monthly'!$B:$B,COLUMN(CP$1)+$E11,1)*42,NA())</f>
        <v/>
      </c>
      <c r="CQ11">
        <f>IF(COLUMN(CQ$1)+$E11&gt;3,INDEX('Input Ethanol Monthly'!$B:$B,COLUMN(CQ$1)+$E11,1)*42,NA())</f>
        <v/>
      </c>
      <c r="CR11">
        <f>IF(COLUMN(CR$1)+$E11&gt;3,INDEX('Input Ethanol Monthly'!$B:$B,COLUMN(CR$1)+$E11,1)*42,NA())</f>
        <v/>
      </c>
      <c r="CS11">
        <f>IF(COLUMN(CS$1)+$E11&gt;3,INDEX('Input Ethanol Monthly'!$B:$B,COLUMN(CS$1)+$E11,1)*42,NA())</f>
        <v/>
      </c>
      <c r="CT11">
        <f>IF(COLUMN(CT$1)+$E11&gt;3,INDEX('Input Ethanol Monthly'!$B:$B,COLUMN(CT$1)+$E11,1)*42,NA())</f>
        <v/>
      </c>
      <c r="CU11">
        <f>IF(COLUMN(CU$1)+$E11&gt;3,INDEX('Input Ethanol Monthly'!$B:$B,COLUMN(CU$1)+$E11,1)*42,NA())</f>
        <v/>
      </c>
      <c r="CV11">
        <f>IF(COLUMN(CV$1)+$E11&gt;3,INDEX('Input Ethanol Monthly'!$B:$B,COLUMN(CV$1)+$E11,1)*42,NA())</f>
        <v/>
      </c>
      <c r="CW11">
        <f>IF(COLUMN(CW$1)+$E11&gt;3,INDEX('Input Ethanol Monthly'!$B:$B,COLUMN(CW$1)+$E11,1)*42,NA())</f>
        <v/>
      </c>
      <c r="CX11">
        <f>IF(COLUMN(CX$1)+$E11&gt;3,INDEX('Input Ethanol Monthly'!$B:$B,COLUMN(CX$1)+$E11,1)*42,NA())</f>
        <v/>
      </c>
      <c r="CY11">
        <f>IF(COLUMN(CY$1)+$E11&gt;3,INDEX('Input Ethanol Monthly'!$B:$B,COLUMN(CY$1)+$E11,1)*42,NA())</f>
        <v/>
      </c>
      <c r="CZ11">
        <f>IF(COLUMN(CZ$1)+$E11&gt;3,INDEX('Input Ethanol Monthly'!$B:$B,COLUMN(CZ$1)+$E11,1)*42,NA())</f>
        <v/>
      </c>
      <c r="DA11">
        <f>IF(COLUMN(DA$1)+$E11&gt;3,INDEX('Input Ethanol Monthly'!$B:$B,COLUMN(DA$1)+$E11,1)*42,NA())</f>
        <v/>
      </c>
      <c r="DB11">
        <f>IF(COLUMN(DB$1)+$E11&gt;3,INDEX('Input Ethanol Monthly'!$B:$B,COLUMN(DB$1)+$E11,1)*42,NA())</f>
        <v/>
      </c>
      <c r="DC11">
        <f>IF(COLUMN(DC$1)+$E11&gt;3,INDEX('Input Ethanol Monthly'!$B:$B,COLUMN(DC$1)+$E11,1)*42,NA())</f>
        <v/>
      </c>
      <c r="DD11">
        <f>IF(COLUMN(DD$1)+$E11&gt;3,INDEX('Input Ethanol Monthly'!$B:$B,COLUMN(DD$1)+$E11,1)*42,NA())</f>
        <v/>
      </c>
      <c r="DE11">
        <f>IF(COLUMN(DE$1)+$E11&gt;3,INDEX('Input Ethanol Monthly'!$B:$B,COLUMN(DE$1)+$E11,1)*42,NA())</f>
        <v/>
      </c>
      <c r="DF11">
        <f>IF(COLUMN(DF$1)+$E11&gt;3,INDEX('Input Ethanol Monthly'!$B:$B,COLUMN(DF$1)+$E11,1)*42,NA())</f>
        <v/>
      </c>
      <c r="DG11">
        <f>IF(COLUMN(DG$1)+$E11&gt;3,INDEX('Input Ethanol Monthly'!$B:$B,COLUMN(DG$1)+$E11,1)*42,NA())</f>
        <v/>
      </c>
      <c r="DH11">
        <f>IF(COLUMN(DH$1)+$E11&gt;3,INDEX('Input Ethanol Monthly'!$B:$B,COLUMN(DH$1)+$E11,1)*42,NA())</f>
        <v/>
      </c>
      <c r="DI11">
        <f>IF(COLUMN(DI$1)+$E11&gt;3,INDEX('Input Ethanol Monthly'!$B:$B,COLUMN(DI$1)+$E11,1)*42,NA())</f>
        <v/>
      </c>
      <c r="DJ11">
        <f>IF(COLUMN(DJ$1)+$E11&gt;3,INDEX('Input Ethanol Monthly'!$B:$B,COLUMN(DJ$1)+$E11,1)*42,NA())</f>
        <v/>
      </c>
      <c r="DK11">
        <f>IF(COLUMN(DK$1)+$E11&gt;3,INDEX('Input Ethanol Monthly'!$B:$B,COLUMN(DK$1)+$E11,1)*42,NA())</f>
        <v/>
      </c>
      <c r="DL11">
        <f>IF(COLUMN(DL$1)+$E11&gt;3,INDEX('Input Ethanol Monthly'!$B:$B,COLUMN(DL$1)+$E11,1)*42,NA())</f>
        <v/>
      </c>
      <c r="DM11">
        <f>IF(COLUMN(DM$1)+$E11&gt;3,INDEX('Input Ethanol Monthly'!$B:$B,COLUMN(DM$1)+$E11,1)*42,NA())</f>
        <v/>
      </c>
      <c r="DN11">
        <f>IF(COLUMN(DN$1)+$E11&gt;3,INDEX('Input Ethanol Monthly'!$B:$B,COLUMN(DN$1)+$E11,1)*42,NA())</f>
        <v/>
      </c>
      <c r="DO11">
        <f>IF(COLUMN(DO$1)+$E11&gt;3,INDEX('Input Ethanol Monthly'!$B:$B,COLUMN(DO$1)+$E11,1)*42,NA())</f>
        <v/>
      </c>
      <c r="DP11">
        <f>IF(COLUMN(DP$1)+$E11&gt;3,INDEX('Input Ethanol Monthly'!$B:$B,COLUMN(DP$1)+$E11,1)*42,NA())</f>
        <v/>
      </c>
      <c r="DQ11">
        <f>IF(COLUMN(DQ$1)+$E11&gt;3,INDEX('Input Ethanol Monthly'!$B:$B,COLUMN(DQ$1)+$E11,1)*42,NA())</f>
        <v/>
      </c>
      <c r="DR11">
        <f>IF(COLUMN(DR$1)+$E11&gt;3,INDEX('Input Ethanol Monthly'!$B:$B,COLUMN(DR$1)+$E11,1)*42,NA())</f>
        <v/>
      </c>
      <c r="DS11">
        <f>IF(COLUMN(DS$1)+$E11&gt;3,INDEX('Input Ethanol Monthly'!$B:$B,COLUMN(DS$1)+$E11,1)*42,NA())</f>
        <v/>
      </c>
      <c r="DT11">
        <f>IF(COLUMN(DT$1)+$E11&gt;3,INDEX('Input Ethanol Monthly'!$B:$B,COLUMN(DT$1)+$E11,1)*42,NA())</f>
        <v/>
      </c>
      <c r="DU11">
        <f>IF(COLUMN(DU$1)+$E11&gt;3,INDEX('Input Ethanol Monthly'!$B:$B,COLUMN(DU$1)+$E11,1)*42,NA())</f>
        <v/>
      </c>
      <c r="DV11">
        <f>IF(COLUMN(DV$1)+$E11&gt;3,INDEX('Input Ethanol Monthly'!$B:$B,COLUMN(DV$1)+$E11,1)*42,NA())</f>
        <v/>
      </c>
      <c r="DW11">
        <f>IF(COLUMN(DW$1)+$E11&gt;3,INDEX('Input Ethanol Monthly'!$B:$B,COLUMN(DW$1)+$E11,1)*42,NA())</f>
        <v/>
      </c>
      <c r="DX11">
        <f>IF(COLUMN(DX$1)+$E11&gt;3,INDEX('Input Ethanol Monthly'!$B:$B,COLUMN(DX$1)+$E11,1)*42,NA())</f>
        <v/>
      </c>
      <c r="DY11">
        <f>IF(COLUMN(DY$1)+$E11&gt;3,INDEX('Input Ethanol Monthly'!$B:$B,COLUMN(DY$1)+$E11,1)*42,NA())</f>
        <v/>
      </c>
      <c r="DZ11">
        <f>IF(COLUMN(DZ$1)+$E11&gt;3,INDEX('Input Ethanol Monthly'!$B:$B,COLUMN(DZ$1)+$E11,1)*42,NA())</f>
        <v/>
      </c>
      <c r="EA11">
        <f>IF(COLUMN(EA$1)+$E11&gt;3,INDEX('Input Ethanol Monthly'!$B:$B,COLUMN(EA$1)+$E11,1)*42,NA())</f>
        <v/>
      </c>
      <c r="EB11">
        <f>IF(COLUMN(EB$1)+$E11&gt;3,INDEX('Input Ethanol Monthly'!$B:$B,COLUMN(EB$1)+$E11,1)*42,NA())</f>
        <v/>
      </c>
      <c r="EC11">
        <f>IF(COLUMN(EC$1)+$E11&gt;3,INDEX('Input Ethanol Monthly'!$B:$B,COLUMN(EC$1)+$E11,1)*42,NA())</f>
        <v/>
      </c>
      <c r="ED11">
        <f>IF(COLUMN(ED$1)+$E11&gt;3,INDEX('Input Ethanol Monthly'!$B:$B,COLUMN(ED$1)+$E11,1)*42,NA())</f>
        <v/>
      </c>
      <c r="EE11">
        <f>IF(COLUMN(EE$1)+$E11&gt;3,INDEX('Input Ethanol Monthly'!$B:$B,COLUMN(EE$1)+$E11,1)*42,NA())</f>
        <v/>
      </c>
      <c r="EF11">
        <f>IF(COLUMN(EF$1)+$E11&gt;3,INDEX('Input Ethanol Monthly'!$B:$B,COLUMN(EF$1)+$E11,1)*42,NA())</f>
        <v/>
      </c>
      <c r="EG11">
        <f>IF(COLUMN(EG$1)+$E11&gt;3,INDEX('Input Ethanol Monthly'!$B:$B,COLUMN(EG$1)+$E11,1)*42,NA())</f>
        <v/>
      </c>
      <c r="EH11">
        <f>IF(COLUMN(EH$1)+$E11&gt;3,INDEX('Input Ethanol Monthly'!$B:$B,COLUMN(EH$1)+$E11,1)*42,NA())</f>
        <v/>
      </c>
      <c r="EI11">
        <f>IF(COLUMN(EI$1)+$E11&gt;3,INDEX('Input Ethanol Monthly'!$B:$B,COLUMN(EI$1)+$E11,1)*42,NA())</f>
        <v/>
      </c>
      <c r="EJ11">
        <f>IF(COLUMN(EJ$1)+$E11&gt;3,INDEX('Input Ethanol Monthly'!$B:$B,COLUMN(EJ$1)+$E11,1)*42,NA())</f>
        <v/>
      </c>
      <c r="EK11">
        <f>IF(COLUMN(EK$1)+$E11&gt;3,INDEX('Input Ethanol Monthly'!$B:$B,COLUMN(EK$1)+$E11,1)*42,NA())</f>
        <v/>
      </c>
      <c r="EL11">
        <f>IF(COLUMN(EL$1)+$E11&gt;3,INDEX('Input Ethanol Monthly'!$B:$B,COLUMN(EL$1)+$E11,1)*42,NA())</f>
        <v/>
      </c>
      <c r="EM11">
        <f>IF(COLUMN(EM$1)+$E11&gt;3,INDEX('Input Ethanol Monthly'!$B:$B,COLUMN(EM$1)+$E11,1)*42,NA())</f>
        <v/>
      </c>
      <c r="EN11">
        <f>IF(COLUMN(EN$1)+$E11&gt;3,INDEX('Input Ethanol Monthly'!$B:$B,COLUMN(EN$1)+$E11,1)*42,NA())</f>
        <v/>
      </c>
      <c r="EO11">
        <f>IF(COLUMN(EO$1)+$E11&gt;3,INDEX('Input Ethanol Monthly'!$B:$B,COLUMN(EO$1)+$E11,1)*42,NA())</f>
        <v/>
      </c>
      <c r="EP11">
        <f>IF(COLUMN(EP$1)+$E11&gt;3,INDEX('Input Ethanol Monthly'!$B:$B,COLUMN(EP$1)+$E11,1)*42,NA())</f>
        <v/>
      </c>
      <c r="EQ11">
        <f>IF(COLUMN(EQ$1)+$E11&gt;3,INDEX('Input Ethanol Monthly'!$B:$B,COLUMN(EQ$1)+$E11,1)*42,NA())</f>
        <v/>
      </c>
      <c r="ER11">
        <f>IF(COLUMN(ER$1)+$E11&gt;3,INDEX('Input Ethanol Monthly'!$B:$B,COLUMN(ER$1)+$E11,1)*42,NA())</f>
        <v/>
      </c>
      <c r="ES11">
        <f>IF(COLUMN(ES$1)+$E11&gt;3,INDEX('Input Ethanol Monthly'!$B:$B,COLUMN(ES$1)+$E11,1)*42,NA())</f>
        <v/>
      </c>
      <c r="ET11">
        <f>IF(COLUMN(ET$1)+$E11&gt;3,INDEX('Input Ethanol Monthly'!$B:$B,COLUMN(ET$1)+$E11,1)*42,NA())</f>
        <v/>
      </c>
      <c r="EU11">
        <f>IF(COLUMN(EU$1)+$E11&gt;3,INDEX('Input Ethanol Monthly'!$B:$B,COLUMN(EU$1)+$E11,1)*42,NA())</f>
        <v/>
      </c>
      <c r="EV11">
        <f>IF(COLUMN(EV$1)+$E11&gt;3,INDEX('Input Ethanol Monthly'!$B:$B,COLUMN(EV$1)+$E11,1)*42,NA())</f>
        <v/>
      </c>
      <c r="EW11">
        <f>IF(COLUMN(EW$1)+$E11&gt;3,INDEX('Input Ethanol Monthly'!$B:$B,COLUMN(EW$1)+$E11,1)*42,NA())</f>
        <v/>
      </c>
      <c r="EX11">
        <f>IF(COLUMN(EX$1)+$E11&gt;3,INDEX('Input Ethanol Monthly'!$B:$B,COLUMN(EX$1)+$E11,1)*42,NA())</f>
        <v/>
      </c>
      <c r="EY11">
        <f>IF(COLUMN(EY$1)+$E11&gt;3,INDEX('Input Ethanol Monthly'!$B:$B,COLUMN(EY$1)+$E11,1)*42,NA())</f>
        <v/>
      </c>
      <c r="EZ11">
        <f>IF(COLUMN(EZ$1)+$E11&gt;3,INDEX('Input Ethanol Monthly'!$B:$B,COLUMN(EZ$1)+$E11,1)*42,NA())</f>
        <v/>
      </c>
      <c r="FA11">
        <f>IF(COLUMN(FA$1)+$E11&gt;3,INDEX('Input Ethanol Monthly'!$B:$B,COLUMN(FA$1)+$E11,1)*42,NA())</f>
        <v/>
      </c>
      <c r="FB11">
        <f>IF(COLUMN(FB$1)+$E11&gt;3,INDEX('Input Ethanol Monthly'!$B:$B,COLUMN(FB$1)+$E11,1)*42,NA())</f>
        <v/>
      </c>
      <c r="FC11">
        <f>IF(COLUMN(FC$1)+$E11&gt;3,INDEX('Input Ethanol Monthly'!$B:$B,COLUMN(FC$1)+$E11,1)*42,NA())</f>
        <v/>
      </c>
      <c r="FD11">
        <f>IF(COLUMN(FD$1)+$E11&gt;3,INDEX('Input Ethanol Monthly'!$B:$B,COLUMN(FD$1)+$E11,1)*42,NA())</f>
        <v/>
      </c>
      <c r="FE11">
        <f>IF(COLUMN(FE$1)+$E11&gt;3,INDEX('Input Ethanol Monthly'!$B:$B,COLUMN(FE$1)+$E11,1)*42,NA())</f>
        <v/>
      </c>
      <c r="FF11">
        <f>IF(COLUMN(FF$1)+$E11&gt;3,INDEX('Input Ethanol Monthly'!$B:$B,COLUMN(FF$1)+$E11,1)*42,NA())</f>
        <v/>
      </c>
      <c r="FG11">
        <f>IF(COLUMN(FG$1)+$E11&gt;3,INDEX('Input Ethanol Monthly'!$B:$B,COLUMN(FG$1)+$E11,1)*42,NA())</f>
        <v/>
      </c>
      <c r="FH11">
        <f>IF(COLUMN(FH$1)+$E11&gt;3,INDEX('Input Ethanol Monthly'!$B:$B,COLUMN(FH$1)+$E11,1)*42,NA())</f>
        <v/>
      </c>
      <c r="FI11">
        <f>IF(COLUMN(FI$1)+$E11&gt;3,INDEX('Input Ethanol Monthly'!$B:$B,COLUMN(FI$1)+$E11,1)*42,NA())</f>
        <v/>
      </c>
      <c r="FJ11">
        <f>IF(COLUMN(FJ$1)+$E11&gt;3,INDEX('Input Ethanol Monthly'!$B:$B,COLUMN(FJ$1)+$E11,1)*42,NA())</f>
        <v/>
      </c>
      <c r="FK11">
        <f>IF(COLUMN(FK$1)+$E11&gt;3,INDEX('Input Ethanol Monthly'!$B:$B,COLUMN(FK$1)+$E11,1)*42,NA())</f>
        <v/>
      </c>
      <c r="FL11">
        <f>IF(COLUMN(FL$1)+$E11&gt;3,INDEX('Input Ethanol Monthly'!$B:$B,COLUMN(FL$1)+$E11,1)*42,NA())</f>
        <v/>
      </c>
      <c r="FM11">
        <f>IF(COLUMN(FM$1)+$E11&gt;3,INDEX('Input Ethanol Monthly'!$B:$B,COLUMN(FM$1)+$E11,1)*42,NA())</f>
        <v/>
      </c>
      <c r="FN11">
        <f>IF(COLUMN(FN$1)+$E11&gt;3,INDEX('Input Ethanol Monthly'!$B:$B,COLUMN(FN$1)+$E11,1)*42,NA())</f>
        <v/>
      </c>
      <c r="FO11">
        <f>IF(COLUMN(FO$1)+$E11&gt;3,INDEX('Input Ethanol Monthly'!$B:$B,COLUMN(FO$1)+$E11,1)*42,NA())</f>
        <v/>
      </c>
      <c r="FP11">
        <f>IF(COLUMN(FP$1)+$E11&gt;3,INDEX('Input Ethanol Monthly'!$B:$B,COLUMN(FP$1)+$E11,1)*42,NA())</f>
        <v/>
      </c>
      <c r="FQ11">
        <f>IF(COLUMN(FQ$1)+$E11&gt;3,INDEX('Input Ethanol Monthly'!$B:$B,COLUMN(FQ$1)+$E11,1)*42,NA())</f>
        <v/>
      </c>
      <c r="FR11">
        <f>IF(COLUMN(FR$1)+$E11&gt;3,INDEX('Input Ethanol Monthly'!$B:$B,COLUMN(FR$1)+$E11,1)*42,NA())</f>
        <v/>
      </c>
      <c r="FS11">
        <f>IF(COLUMN(FS$1)+$E11&gt;3,INDEX('Input Ethanol Monthly'!$B:$B,COLUMN(FS$1)+$E11,1)*42,NA())</f>
        <v/>
      </c>
      <c r="FT11">
        <f>IF(COLUMN(FT$1)+$E11&gt;3,INDEX('Input Ethanol Monthly'!$B:$B,COLUMN(FT$1)+$E11,1)*42,NA())</f>
        <v/>
      </c>
      <c r="FU11">
        <f>IF(COLUMN(FU$1)+$E11&gt;3,INDEX('Input Ethanol Monthly'!$B:$B,COLUMN(FU$1)+$E11,1)*42,NA())</f>
        <v/>
      </c>
      <c r="FV11">
        <f>IF(COLUMN(FV$1)+$E11&gt;3,INDEX('Input Ethanol Monthly'!$B:$B,COLUMN(FV$1)+$E11,1)*42,NA())</f>
        <v/>
      </c>
      <c r="FW11">
        <f>IF(COLUMN(FW$1)+$E11&gt;3,INDEX('Input Ethanol Monthly'!$B:$B,COLUMN(FW$1)+$E11,1)*42,NA())</f>
        <v/>
      </c>
      <c r="FX11">
        <f>IF(COLUMN(FX$1)+$E11&gt;3,INDEX('Input Ethanol Monthly'!$B:$B,COLUMN(FX$1)+$E11,1)*42,NA())</f>
        <v/>
      </c>
      <c r="FY11">
        <f>IF(COLUMN(FY$1)+$E11&gt;3,INDEX('Input Ethanol Monthly'!$B:$B,COLUMN(FY$1)+$E11,1)*42,NA())</f>
        <v/>
      </c>
      <c r="FZ11">
        <f>IF(COLUMN(FZ$1)+$E11&gt;3,INDEX('Input Ethanol Monthly'!$B:$B,COLUMN(FZ$1)+$E11,1)*42,NA())</f>
        <v/>
      </c>
      <c r="GA11">
        <f>IF(COLUMN(GA$1)+$E11&gt;3,INDEX('Input Ethanol Monthly'!$B:$B,COLUMN(GA$1)+$E11,1)*42,NA())</f>
        <v/>
      </c>
      <c r="GB11">
        <f>IF(COLUMN(GB$1)+$E11&gt;3,INDEX('Input Ethanol Monthly'!$B:$B,COLUMN(GB$1)+$E11,1)*42,NA())</f>
        <v/>
      </c>
      <c r="GC11">
        <f>IF(COLUMN(GC$1)+$E11&gt;3,INDEX('Input Ethanol Monthly'!$B:$B,COLUMN(GC$1)+$E11,1)*42,NA())</f>
        <v/>
      </c>
      <c r="GD11">
        <f>IF(COLUMN(GD$1)+$E11&gt;3,INDEX('Input Ethanol Monthly'!$B:$B,COLUMN(GD$1)+$E11,1)*42,NA())</f>
        <v/>
      </c>
      <c r="GE11">
        <f>IF(COLUMN(GE$1)+$E11&gt;3,INDEX('Input Ethanol Monthly'!$B:$B,COLUMN(GE$1)+$E11,1)*42,NA())</f>
        <v/>
      </c>
      <c r="GF11">
        <f>IF(COLUMN(GF$1)+$E11&gt;3,INDEX('Input Ethanol Monthly'!$B:$B,COLUMN(GF$1)+$E11,1)*42,NA())</f>
        <v/>
      </c>
      <c r="GG11">
        <f>IF(COLUMN(GG$1)+$E11&gt;3,INDEX('Input Ethanol Monthly'!$B:$B,COLUMN(GG$1)+$E11,1)*42,NA())</f>
        <v/>
      </c>
      <c r="GH11">
        <f>IF(COLUMN(GH$1)+$E11&gt;3,INDEX('Input Ethanol Monthly'!$B:$B,COLUMN(GH$1)+$E11,1)*42,NA())</f>
        <v/>
      </c>
      <c r="GI11">
        <f>IF(COLUMN(GI$1)+$E11&gt;3,INDEX('Input Ethanol Monthly'!$B:$B,COLUMN(GI$1)+$E11,1)*42,NA())</f>
        <v/>
      </c>
      <c r="GJ11">
        <f>IF(COLUMN(GJ$1)+$E11&gt;3,INDEX('Input Ethanol Monthly'!$B:$B,COLUMN(GJ$1)+$E11,1)*42,NA())</f>
        <v/>
      </c>
      <c r="GK11">
        <f>IF(COLUMN(GK$1)+$E11&gt;3,INDEX('Input Ethanol Monthly'!$B:$B,COLUMN(GK$1)+$E11,1)*42,NA())</f>
        <v/>
      </c>
      <c r="GL11">
        <f>IF(COLUMN(GL$1)+$E11&gt;3,INDEX('Input Ethanol Monthly'!$B:$B,COLUMN(GL$1)+$E11,1)*42,NA())</f>
        <v/>
      </c>
      <c r="GM11">
        <f>IF(COLUMN(GM$1)+$E11&gt;3,INDEX('Input Ethanol Monthly'!$B:$B,COLUMN(GM$1)+$E11,1)*42,NA())</f>
        <v/>
      </c>
      <c r="GN11">
        <f>IF(COLUMN(GN$1)+$E11&gt;3,INDEX('Input Ethanol Monthly'!$B:$B,COLUMN(GN$1)+$E11,1)*42,NA())</f>
        <v/>
      </c>
      <c r="GO11">
        <f>IF(COLUMN(GO$1)+$E11&gt;3,INDEX('Input Ethanol Monthly'!$B:$B,COLUMN(GO$1)+$E11,1)*42,NA())</f>
        <v/>
      </c>
      <c r="GP11">
        <f>IF(COLUMN(GP$1)+$E11&gt;3,INDEX('Input Ethanol Monthly'!$B:$B,COLUMN(GP$1)+$E11,1)*42,NA())</f>
        <v/>
      </c>
      <c r="GQ11">
        <f>IF(COLUMN(GQ$1)+$E11&gt;3,INDEX('Input Ethanol Monthly'!$B:$B,COLUMN(GQ$1)+$E11,1)*42,NA())</f>
        <v/>
      </c>
      <c r="GR11">
        <f>IF(COLUMN(GR$1)+$E11&gt;3,INDEX('Input Ethanol Monthly'!$B:$B,COLUMN(GR$1)+$E11,1)*42,NA())</f>
        <v/>
      </c>
      <c r="GS11">
        <f>IF(COLUMN(GS$1)+$E11&gt;3,INDEX('Input Ethanol Monthly'!$B:$B,COLUMN(GS$1)+$E11,1)*42,NA())</f>
        <v/>
      </c>
      <c r="GT11">
        <f>IF(COLUMN(GT$1)+$E11&gt;3,INDEX('Input Ethanol Monthly'!$B:$B,COLUMN(GT$1)+$E11,1)*42,NA())</f>
        <v/>
      </c>
      <c r="GU11">
        <f>IF(COLUMN(GU$1)+$E11&gt;3,INDEX('Input Ethanol Monthly'!$B:$B,COLUMN(GU$1)+$E11,1)*42,NA())</f>
        <v/>
      </c>
      <c r="GV11">
        <f>IF(COLUMN(GV$1)+$E11&gt;3,INDEX('Input Ethanol Monthly'!$B:$B,COLUMN(GV$1)+$E11,1)*42,NA())</f>
        <v/>
      </c>
      <c r="GW11">
        <f>IF(COLUMN(GW$1)+$E11&gt;3,INDEX('Input Ethanol Monthly'!$B:$B,COLUMN(GW$1)+$E11,1)*42,NA())</f>
        <v/>
      </c>
      <c r="GX11">
        <f>IF(COLUMN(GX$1)+$E11&gt;3,INDEX('Input Ethanol Monthly'!$B:$B,COLUMN(GX$1)+$E11,1)*42,NA())</f>
        <v/>
      </c>
      <c r="GY11">
        <f>IF(COLUMN(GY$1)+$E11&gt;3,INDEX('Input Ethanol Monthly'!$B:$B,COLUMN(GY$1)+$E11,1)*42,NA())</f>
        <v/>
      </c>
      <c r="GZ11">
        <f>IF(COLUMN(GZ$1)+$E11&gt;3,INDEX('Input Ethanol Monthly'!$B:$B,COLUMN(GZ$1)+$E11,1)*42,NA())</f>
        <v/>
      </c>
      <c r="HA11">
        <f>IF(COLUMN(HA$1)+$E11&gt;3,INDEX('Input Ethanol Monthly'!$B:$B,COLUMN(HA$1)+$E11,1)*42,NA())</f>
        <v/>
      </c>
      <c r="HB11">
        <f>IF(COLUMN(HB$1)+$E11&gt;3,INDEX('Input Ethanol Monthly'!$B:$B,COLUMN(HB$1)+$E11,1)*42,NA())</f>
        <v/>
      </c>
      <c r="HC11">
        <f>IF(COLUMN(HC$1)+$E11&gt;3,INDEX('Input Ethanol Monthly'!$B:$B,COLUMN(HC$1)+$E11,1)*42,NA())</f>
        <v/>
      </c>
      <c r="HD11">
        <f>IF(COLUMN(HD$1)+$E11&gt;3,INDEX('Input Ethanol Monthly'!$B:$B,COLUMN(HD$1)+$E11,1)*42,NA())</f>
        <v/>
      </c>
      <c r="HE11">
        <f>IF(COLUMN(HE$1)+$E11&gt;3,INDEX('Input Ethanol Monthly'!$B:$B,COLUMN(HE$1)+$E11,1)*42,NA())</f>
        <v/>
      </c>
      <c r="HF11">
        <f>IF(COLUMN(HF$1)+$E11&gt;3,INDEX('Input Ethanol Monthly'!$B:$B,COLUMN(HF$1)+$E11,1)*42,NA())</f>
        <v/>
      </c>
      <c r="HG11">
        <f>IF(COLUMN(HG$1)+$E11&gt;3,INDEX('Input Ethanol Monthly'!$B:$B,COLUMN(HG$1)+$E11,1)*42,NA())</f>
        <v/>
      </c>
      <c r="HH11">
        <f>IF(COLUMN(HH$1)+$E11&gt;3,INDEX('Input Ethanol Monthly'!$B:$B,COLUMN(HH$1)+$E11,1)*42,NA())</f>
        <v/>
      </c>
      <c r="HI11">
        <f>IF(COLUMN(HI$1)+$E11&gt;3,INDEX('Input Ethanol Monthly'!$B:$B,COLUMN(HI$1)+$E11,1)*42,NA())</f>
        <v/>
      </c>
      <c r="HJ11">
        <f>IF(COLUMN(HJ$1)+$E11&gt;3,INDEX('Input Ethanol Monthly'!$B:$B,COLUMN(HJ$1)+$E11,1)*42,NA())</f>
        <v/>
      </c>
      <c r="HK11">
        <f>IF(COLUMN(HK$1)+$E11&gt;3,INDEX('Input Ethanol Monthly'!$B:$B,COLUMN(HK$1)+$E11,1)*42,NA())</f>
        <v/>
      </c>
      <c r="HL11">
        <f>IF(COLUMN(HL$1)+$E11&gt;3,INDEX('Input Ethanol Monthly'!$B:$B,COLUMN(HL$1)+$E11,1)*42,NA())</f>
        <v/>
      </c>
      <c r="HM11">
        <f>IF(COLUMN(HM$1)+$E11&gt;3,INDEX('Input Ethanol Monthly'!$B:$B,COLUMN(HM$1)+$E11,1)*42,NA())</f>
        <v/>
      </c>
      <c r="HN11">
        <f>IF(COLUMN(HN$1)+$E11&gt;3,INDEX('Input Ethanol Monthly'!$B:$B,COLUMN(HN$1)+$E11,1)*42,NA())</f>
        <v/>
      </c>
      <c r="HO11">
        <f>IF(COLUMN(HO$1)+$E11&gt;3,INDEX('Input Ethanol Monthly'!$B:$B,COLUMN(HO$1)+$E11,1)*42,NA())</f>
        <v/>
      </c>
      <c r="HP11">
        <f>IF(COLUMN(HP$1)+$E11&gt;3,INDEX('Input Ethanol Monthly'!$B:$B,COLUMN(HP$1)+$E11,1)*42,NA())</f>
        <v/>
      </c>
      <c r="HQ11">
        <f>IF(COLUMN(HQ$1)+$E11&gt;3,INDEX('Input Ethanol Monthly'!$B:$B,COLUMN(HQ$1)+$E11,1)*42,NA())</f>
        <v/>
      </c>
      <c r="HR11">
        <f>IF(COLUMN(HR$1)+$E11&gt;3,INDEX('Input Ethanol Monthly'!$B:$B,COLUMN(HR$1)+$E11,1)*42,NA())</f>
        <v/>
      </c>
      <c r="HS11">
        <f>IF(COLUMN(HS$1)+$E11&gt;3,INDEX('Input Ethanol Monthly'!$B:$B,COLUMN(HS$1)+$E11,1)*42,NA())</f>
        <v/>
      </c>
      <c r="HT11">
        <f>IF(COLUMN(HT$1)+$E11&gt;3,INDEX('Input Ethanol Monthly'!$B:$B,COLUMN(HT$1)+$E11,1)*42,NA())</f>
        <v/>
      </c>
      <c r="HU11">
        <f>IF(COLUMN(HU$1)+$E11&gt;3,INDEX('Input Ethanol Monthly'!$B:$B,COLUMN(HU$1)+$E11,1)*42,NA())</f>
        <v/>
      </c>
      <c r="HV11">
        <f>IF(COLUMN(HV$1)+$E11&gt;3,INDEX('Input Ethanol Monthly'!$B:$B,COLUMN(HV$1)+$E11,1)*42,NA())</f>
        <v/>
      </c>
      <c r="HW11">
        <f>IF(COLUMN(HW$1)+$E11&gt;3,INDEX('Input Ethanol Monthly'!$B:$B,COLUMN(HW$1)+$E11,1)*42,NA())</f>
        <v/>
      </c>
      <c r="HX11">
        <f>IF(COLUMN(HX$1)+$E11&gt;3,INDEX('Input Ethanol Monthly'!$B:$B,COLUMN(HX$1)+$E11,1)*42,NA())</f>
        <v/>
      </c>
      <c r="HY11">
        <f>IF(COLUMN(HY$1)+$E11&gt;3,INDEX('Input Ethanol Monthly'!$B:$B,COLUMN(HY$1)+$E11,1)*42,NA())</f>
        <v/>
      </c>
      <c r="HZ11">
        <f>IF(COLUMN(HZ$1)+$E11&gt;3,INDEX('Input Ethanol Monthly'!$B:$B,COLUMN(HZ$1)+$E11,1)*42,NA())</f>
        <v/>
      </c>
      <c r="IA11">
        <f>IF(COLUMN(IA$1)+$E11&gt;3,INDEX('Input Ethanol Monthly'!$B:$B,COLUMN(IA$1)+$E11,1)*42,NA())</f>
        <v/>
      </c>
      <c r="IB11">
        <f>IF(COLUMN(IB$1)+$E11&gt;3,INDEX('Input Ethanol Monthly'!$B:$B,COLUMN(IB$1)+$E11,1)*42,NA())</f>
        <v/>
      </c>
      <c r="IC11">
        <f>IF(COLUMN(IC$1)+$E11&gt;3,INDEX('Input Ethanol Monthly'!$B:$B,COLUMN(IC$1)+$E11,1)*42,NA())</f>
        <v/>
      </c>
      <c r="ID11">
        <f>IF(COLUMN(ID$1)+$E11&gt;3,INDEX('Input Ethanol Monthly'!$B:$B,COLUMN(ID$1)+$E11,1)*42,NA())</f>
        <v/>
      </c>
      <c r="IE11">
        <f>IF(COLUMN(IE$1)+$E11&gt;3,INDEX('Input Ethanol Monthly'!$B:$B,COLUMN(IE$1)+$E11,1)*42,NA())</f>
        <v/>
      </c>
      <c r="IF11">
        <f>IF(COLUMN(IF$1)+$E11&gt;3,INDEX('Input Ethanol Monthly'!$B:$B,COLUMN(IF$1)+$E11,1)*42,NA())</f>
        <v/>
      </c>
      <c r="IG11">
        <f>IF(COLUMN(IG$1)+$E11&gt;3,INDEX('Input Ethanol Monthly'!$B:$B,COLUMN(IG$1)+$E11,1)*42,NA())</f>
        <v/>
      </c>
      <c r="IH11">
        <f>IF(COLUMN(IH$1)+$E11&gt;3,INDEX('Input Ethanol Monthly'!$B:$B,COLUMN(IH$1)+$E11,1)*42,NA())</f>
        <v/>
      </c>
      <c r="II11">
        <f>IF(COLUMN(II$1)+$E11&gt;3,INDEX('Input Ethanol Monthly'!$B:$B,COLUMN(II$1)+$E11,1)*42,NA())</f>
        <v/>
      </c>
      <c r="IJ11">
        <f>IF(COLUMN(IJ$1)+$E11&gt;3,INDEX('Input Ethanol Monthly'!$B:$B,COLUMN(IJ$1)+$E11,1)*42,NA())</f>
        <v/>
      </c>
      <c r="IK11">
        <f>IF(COLUMN(IK$1)+$E11&gt;3,INDEX('Input Ethanol Monthly'!$B:$B,COLUMN(IK$1)+$E11,1)*42,NA())</f>
        <v/>
      </c>
      <c r="IL11">
        <f>IF(COLUMN(IL$1)+$E11&gt;3,INDEX('Input Ethanol Monthly'!$B:$B,COLUMN(IL$1)+$E11,1)*42,NA())</f>
        <v/>
      </c>
      <c r="IM11">
        <f>IF(COLUMN(IM$1)+$E11&gt;3,INDEX('Input Ethanol Monthly'!$B:$B,COLUMN(IM$1)+$E11,1)*42,NA())</f>
        <v/>
      </c>
      <c r="IN11">
        <f>IF(COLUMN(IN$1)+$E11&gt;3,INDEX('Input Ethanol Monthly'!$B:$B,COLUMN(IN$1)+$E11,1)*42,NA())</f>
        <v/>
      </c>
      <c r="IO11">
        <f>IF(COLUMN(IO$1)+$E11&gt;3,INDEX('Input Ethanol Monthly'!$B:$B,COLUMN(IO$1)+$E11,1)*42,NA())</f>
        <v/>
      </c>
      <c r="IP11">
        <f>IF(COLUMN(IP$1)+$E11&gt;3,INDEX('Input Ethanol Monthly'!$B:$B,COLUMN(IP$1)+$E11,1)*42,NA())</f>
        <v/>
      </c>
      <c r="IQ11">
        <f>IF(COLUMN(IQ$1)+$E11&gt;3,INDEX('Input Ethanol Monthly'!$B:$B,COLUMN(IQ$1)+$E11,1)*42,NA())</f>
        <v/>
      </c>
      <c r="IR11">
        <f>IF(COLUMN(IR$1)+$E11&gt;3,INDEX('Input Ethanol Monthly'!$B:$B,COLUMN(IR$1)+$E11,1)*42,NA())</f>
        <v/>
      </c>
      <c r="IS11">
        <f>IF(COLUMN(IS$1)+$E11&gt;3,INDEX('Input Ethanol Monthly'!$B:$B,COLUMN(IS$1)+$E11,1)*42,NA())</f>
        <v/>
      </c>
      <c r="IT11">
        <f>IF(COLUMN(IT$1)+$E11&gt;3,INDEX('Input Ethanol Monthly'!$B:$B,COLUMN(IT$1)+$E11,1)*42,NA())</f>
        <v/>
      </c>
      <c r="IU11">
        <f>IF(COLUMN(IU$1)+$E11&gt;3,INDEX('Input Ethanol Monthly'!$B:$B,COLUMN(IU$1)+$E11,1)*42,NA())</f>
        <v/>
      </c>
      <c r="IV11">
        <f>IF(COLUMN(IV$1)+$E11&gt;3,INDEX('Input Ethanol Monthly'!$B:$B,COLUMN(IV$1)+$E11,1)*42,NA())</f>
        <v/>
      </c>
      <c r="IW11">
        <f>IF(COLUMN(IW$1)+$E11&gt;3,INDEX('Input Ethanol Monthly'!$B:$B,COLUMN(IW$1)+$E11,1)*42,NA())</f>
        <v/>
      </c>
      <c r="IX11">
        <f>IF(COLUMN(IX$1)+$E11&gt;3,INDEX('Input Ethanol Monthly'!$B:$B,COLUMN(IX$1)+$E11,1)*42,NA())</f>
        <v/>
      </c>
      <c r="IY11">
        <f>IF(COLUMN(IY$1)+$E11&gt;3,INDEX('Input Ethanol Monthly'!$B:$B,COLUMN(IY$1)+$E11,1)*42,NA())</f>
        <v/>
      </c>
      <c r="IZ11">
        <f>IF(COLUMN(IZ$1)+$E11&gt;3,INDEX('Input Ethanol Monthly'!$B:$B,COLUMN(IZ$1)+$E11,1)*42,NA())</f>
        <v/>
      </c>
      <c r="JA11">
        <f>IF(COLUMN(JA$1)+$E11&gt;3,INDEX('Input Ethanol Monthly'!$B:$B,COLUMN(JA$1)+$E11,1)*42,NA())</f>
        <v/>
      </c>
      <c r="JB11">
        <f>IF(COLUMN(JB$1)+$E11&gt;3,INDEX('Input Ethanol Monthly'!$B:$B,COLUMN(JB$1)+$E11,1)*42,NA())</f>
        <v/>
      </c>
      <c r="JC11">
        <f>IF(COLUMN(JC$1)+$E11&gt;3,INDEX('Input Ethanol Monthly'!$B:$B,COLUMN(JC$1)+$E11,1)*42,NA())</f>
        <v/>
      </c>
      <c r="JD11">
        <f>IF(COLUMN(JD$1)+$E11&gt;3,INDEX('Input Ethanol Monthly'!$B:$B,COLUMN(JD$1)+$E11,1)*42,NA())</f>
        <v/>
      </c>
      <c r="JE11">
        <f>IF(COLUMN(JE$1)+$E11&gt;3,INDEX('Input Ethanol Monthly'!$B:$B,COLUMN(JE$1)+$E11,1)*42,NA())</f>
        <v/>
      </c>
      <c r="JF11">
        <f>IF(COLUMN(JF$1)+$E11&gt;3,INDEX('Input Ethanol Monthly'!$B:$B,COLUMN(JF$1)+$E11,1)*42,NA())</f>
        <v/>
      </c>
      <c r="JG11">
        <f>IF(COLUMN(JG$1)+$E11&gt;3,INDEX('Input Ethanol Monthly'!$B:$B,COLUMN(JG$1)+$E11,1)*42,NA())</f>
        <v/>
      </c>
      <c r="JH11">
        <f>IF(COLUMN(JH$1)+$E11&gt;3,INDEX('Input Ethanol Monthly'!$B:$B,COLUMN(JH$1)+$E11,1)*42,NA())</f>
        <v/>
      </c>
      <c r="JI11">
        <f>IF(COLUMN(JI$1)+$E11&gt;3,INDEX('Input Ethanol Monthly'!$B:$B,COLUMN(JI$1)+$E11,1)*42,NA())</f>
        <v/>
      </c>
      <c r="JJ11">
        <f>IF(COLUMN(JJ$1)+$E11&gt;3,INDEX('Input Ethanol Monthly'!$B:$B,COLUMN(JJ$1)+$E11,1)*42,NA())</f>
        <v/>
      </c>
      <c r="JK11">
        <f>IF(COLUMN(JK$1)+$E11&gt;3,INDEX('Input Ethanol Monthly'!$B:$B,COLUMN(JK$1)+$E11,1)*42,NA())</f>
        <v/>
      </c>
      <c r="JL11">
        <f>IF(COLUMN(JL$1)+$E11&gt;3,INDEX('Input Ethanol Monthly'!$B:$B,COLUMN(JL$1)+$E11,1)*42,NA())</f>
        <v/>
      </c>
      <c r="JM11">
        <f>IF(COLUMN(JM$1)+$E11&gt;3,INDEX('Input Ethanol Monthly'!$B:$B,COLUMN(JM$1)+$E11,1)*42,NA())</f>
        <v/>
      </c>
      <c r="JN11">
        <f>IF(COLUMN(JN$1)+$E11&gt;3,INDEX('Input Ethanol Monthly'!$B:$B,COLUMN(JN$1)+$E11,1)*42,NA())</f>
        <v/>
      </c>
      <c r="JO11">
        <f>IF(COLUMN(JO$1)+$E11&gt;3,INDEX('Input Ethanol Monthly'!$B:$B,COLUMN(JO$1)+$E11,1)*42,NA())</f>
        <v/>
      </c>
      <c r="JP11">
        <f>IF(COLUMN(JP$1)+$E11&gt;3,INDEX('Input Ethanol Monthly'!$B:$B,COLUMN(JP$1)+$E11,1)*42,NA())</f>
        <v/>
      </c>
      <c r="JQ11">
        <f>IF(COLUMN(JQ$1)+$E11&gt;3,INDEX('Input Ethanol Monthly'!$B:$B,COLUMN(JQ$1)+$E11,1)*42,NA())</f>
        <v/>
      </c>
      <c r="JR11">
        <f>IF(COLUMN(JR$1)+$E11&gt;3,INDEX('Input Ethanol Monthly'!$B:$B,COLUMN(JR$1)+$E11,1)*42,NA())</f>
        <v/>
      </c>
      <c r="JS11">
        <f>IF(COLUMN(JS$1)+$E11&gt;3,INDEX('Input Ethanol Monthly'!$B:$B,COLUMN(JS$1)+$E11,1)*42,NA())</f>
        <v/>
      </c>
      <c r="JT11">
        <f>IF(COLUMN(JT$1)+$E11&gt;3,INDEX('Input Ethanol Monthly'!$B:$B,COLUMN(JT$1)+$E11,1)*42,NA())</f>
        <v/>
      </c>
      <c r="JU11">
        <f>IF(COLUMN(JU$1)+$E11&gt;3,INDEX('Input Ethanol Monthly'!$B:$B,COLUMN(JU$1)+$E11,1)*42,NA())</f>
        <v/>
      </c>
      <c r="JV11">
        <f>IF(COLUMN(JV$1)+$E11&gt;3,INDEX('Input Ethanol Monthly'!$B:$B,COLUMN(JV$1)+$E11,1)*42,NA())</f>
        <v/>
      </c>
      <c r="JW11">
        <f>IF(COLUMN(JW$1)+$E11&gt;3,INDEX('Input Ethanol Monthly'!$B:$B,COLUMN(JW$1)+$E11,1)*42,NA())</f>
        <v/>
      </c>
      <c r="JX11">
        <f>IF(COLUMN(JX$1)+$E11&gt;3,INDEX('Input Ethanol Monthly'!$B:$B,COLUMN(JX$1)+$E11,1)*42,NA())</f>
        <v/>
      </c>
      <c r="JY11">
        <f>IF(COLUMN(JY$1)+$E11&gt;3,INDEX('Input Ethanol Monthly'!$B:$B,COLUMN(JY$1)+$E11,1)*42,NA())</f>
        <v/>
      </c>
      <c r="JZ11">
        <f>IF(COLUMN(JZ$1)+$E11&gt;3,INDEX('Input Ethanol Monthly'!$B:$B,COLUMN(JZ$1)+$E11,1)*42,NA())</f>
        <v/>
      </c>
      <c r="KA11">
        <f>IF(COLUMN(KA$1)+$E11&gt;3,INDEX('Input Ethanol Monthly'!$B:$B,COLUMN(KA$1)+$E11,1)*42,NA())</f>
        <v/>
      </c>
      <c r="KB11">
        <f>IF(COLUMN(KB$1)+$E11&gt;3,INDEX('Input Ethanol Monthly'!$B:$B,COLUMN(KB$1)+$E11,1)*42,NA())</f>
        <v/>
      </c>
      <c r="KC11">
        <f>IF(COLUMN(KC$1)+$E11&gt;3,INDEX('Input Ethanol Monthly'!$B:$B,COLUMN(KC$1)+$E11,1)*42,NA())</f>
        <v/>
      </c>
      <c r="KD11">
        <f>IF(COLUMN(KD$1)+$E11&gt;3,INDEX('Input Ethanol Monthly'!$B:$B,COLUMN(KD$1)+$E11,1)*42,NA())</f>
        <v/>
      </c>
      <c r="KE11">
        <f>IF(COLUMN(KE$1)+$E11&gt;3,INDEX('Input Ethanol Monthly'!$B:$B,COLUMN(KE$1)+$E11,1)*42,NA())</f>
        <v/>
      </c>
      <c r="KF11">
        <f>IF(COLUMN(KF$1)+$E11&gt;3,INDEX('Input Ethanol Monthly'!$B:$B,COLUMN(KF$1)+$E11,1)*42,NA())</f>
        <v/>
      </c>
      <c r="KG11">
        <f>IF(COLUMN(KG$1)+$E11&gt;3,INDEX('Input Ethanol Monthly'!$B:$B,COLUMN(KG$1)+$E11,1)*42,NA())</f>
        <v/>
      </c>
      <c r="KH11">
        <f>IF(COLUMN(KH$1)+$E11&gt;3,INDEX('Input Ethanol Monthly'!$B:$B,COLUMN(KH$1)+$E11,1)*42,NA())</f>
        <v/>
      </c>
      <c r="KI11">
        <f>IF(COLUMN(KI$1)+$E11&gt;3,INDEX('Input Ethanol Monthly'!$B:$B,COLUMN(KI$1)+$E11,1)*42,NA())</f>
        <v/>
      </c>
      <c r="KJ11">
        <f>IF(COLUMN(KJ$1)+$E11&gt;3,INDEX('Input Ethanol Monthly'!$B:$B,COLUMN(KJ$1)+$E11,1)*42,NA())</f>
        <v/>
      </c>
      <c r="KK11">
        <f>IF(COLUMN(KK$1)+$E11&gt;3,INDEX('Input Ethanol Monthly'!$B:$B,COLUMN(KK$1)+$E11,1)*42,NA())</f>
        <v/>
      </c>
      <c r="KL11">
        <f>IF(COLUMN(KL$1)+$E11&gt;3,INDEX('Input Ethanol Monthly'!$B:$B,COLUMN(KL$1)+$E11,1)*42,NA())</f>
        <v/>
      </c>
      <c r="KM11">
        <f>IF(COLUMN(KM$1)+$E11&gt;3,INDEX('Input Ethanol Monthly'!$B:$B,COLUMN(KM$1)+$E11,1)*42,NA())</f>
        <v/>
      </c>
      <c r="KN11">
        <f>IF(COLUMN(KN$1)+$E11&gt;3,INDEX('Input Ethanol Monthly'!$B:$B,COLUMN(KN$1)+$E11,1)*42,NA())</f>
        <v/>
      </c>
      <c r="KO11">
        <f>IF(COLUMN(KO$1)+$E11&gt;3,INDEX('Input Ethanol Monthly'!$B:$B,COLUMN(KO$1)+$E11,1)*42,NA())</f>
        <v/>
      </c>
      <c r="KP11">
        <f>IF(COLUMN(KP$1)+$E11&gt;3,INDEX('Input Ethanol Monthly'!$B:$B,COLUMN(KP$1)+$E11,1)*42,NA())</f>
        <v/>
      </c>
      <c r="KQ11">
        <f>IF(COLUMN(KQ$1)+$E11&gt;3,INDEX('Input Ethanol Monthly'!$B:$B,COLUMN(KQ$1)+$E11,1)*42,NA())</f>
        <v/>
      </c>
      <c r="KR11">
        <f>IF(COLUMN(KR$1)+$E11&gt;3,INDEX('Input Ethanol Monthly'!$B:$B,COLUMN(KR$1)+$E11,1)*42,NA())</f>
        <v/>
      </c>
      <c r="KS11">
        <f>IF(COLUMN(KS$1)+$E11&gt;3,INDEX('Input Ethanol Monthly'!$B:$B,COLUMN(KS$1)+$E11,1)*42,NA())</f>
        <v/>
      </c>
      <c r="KT11">
        <f>IF(COLUMN(KT$1)+$E11&gt;3,INDEX('Input Ethanol Monthly'!$B:$B,COLUMN(KT$1)+$E11,1)*42,NA())</f>
        <v/>
      </c>
      <c r="KU11">
        <f>IF(COLUMN(KU$1)+$E11&gt;3,INDEX('Input Ethanol Monthly'!$B:$B,COLUMN(KU$1)+$E11,1)*42,NA())</f>
        <v/>
      </c>
      <c r="KV11">
        <f>IF(COLUMN(KV$1)+$E11&gt;3,INDEX('Input Ethanol Monthly'!$B:$B,COLUMN(KV$1)+$E11,1)*42,NA())</f>
        <v/>
      </c>
      <c r="KW11">
        <f>IF(COLUMN(KW$1)+$E11&gt;3,INDEX('Input Ethanol Monthly'!$B:$B,COLUMN(KW$1)+$E11,1)*42,NA())</f>
        <v/>
      </c>
      <c r="KX11">
        <f>IF(COLUMN(KX$1)+$E11&gt;3,INDEX('Input Ethanol Monthly'!$B:$B,COLUMN(KX$1)+$E11,1)*42,NA())</f>
        <v/>
      </c>
      <c r="KY11">
        <f>IF(COLUMN(KY$1)+$E11&gt;3,INDEX('Input Ethanol Monthly'!$B:$B,COLUMN(KY$1)+$E11,1)*42,NA())</f>
        <v/>
      </c>
      <c r="KZ11">
        <f>IF(COLUMN(KZ$1)+$E11&gt;3,INDEX('Input Ethanol Monthly'!$B:$B,COLUMN(KZ$1)+$E11,1)*42,NA())</f>
        <v/>
      </c>
      <c r="LA11">
        <f>IF(COLUMN(LA$1)+$E11&gt;3,INDEX('Input Ethanol Monthly'!$B:$B,COLUMN(LA$1)+$E11,1)*42,NA())</f>
        <v/>
      </c>
      <c r="LB11">
        <f>IF(COLUMN(LB$1)+$E11&gt;3,INDEX('Input Ethanol Monthly'!$B:$B,COLUMN(LB$1)+$E11,1)*42,NA())</f>
        <v/>
      </c>
      <c r="LC11">
        <f>IF(COLUMN(LC$1)+$E11&gt;3,INDEX('Input Ethanol Monthly'!$B:$B,COLUMN(LC$1)+$E11,1)*42,NA())</f>
        <v/>
      </c>
      <c r="LD11">
        <f>IF(COLUMN(LD$1)+$E11&gt;3,INDEX('Input Ethanol Monthly'!$B:$B,COLUMN(LD$1)+$E11,1)*42,NA())</f>
        <v/>
      </c>
      <c r="LE11">
        <f>IF(COLUMN(LE$1)+$E11&gt;3,INDEX('Input Ethanol Monthly'!$B:$B,COLUMN(LE$1)+$E11,1)*42,NA())</f>
        <v/>
      </c>
      <c r="LF11">
        <f>IF(COLUMN(LF$1)+$E11&gt;3,INDEX('Input Ethanol Monthly'!$B:$B,COLUMN(LF$1)+$E11,1)*42,NA())</f>
        <v/>
      </c>
      <c r="LG11">
        <f>IF(COLUMN(LG$1)+$E11&gt;3,INDEX('Input Ethanol Monthly'!$B:$B,COLUMN(LG$1)+$E11,1)*42,NA())</f>
        <v/>
      </c>
      <c r="LH11">
        <f>IF(COLUMN(LH$1)+$E11&gt;3,INDEX('Input Ethanol Monthly'!$B:$B,COLUMN(LH$1)+$E11,1)*42,NA())</f>
        <v/>
      </c>
      <c r="LI11">
        <f>IF(COLUMN(LI$1)+$E11&gt;3,INDEX('Input Ethanol Monthly'!$B:$B,COLUMN(LI$1)+$E11,1)*42,NA())</f>
        <v/>
      </c>
      <c r="LJ11">
        <f>IF(COLUMN(LJ$1)+$E11&gt;3,INDEX('Input Ethanol Monthly'!$B:$B,COLUMN(LJ$1)+$E11,1)*42,NA())</f>
        <v/>
      </c>
      <c r="LK11">
        <f>IF(COLUMN(LK$1)+$E11&gt;3,INDEX('Input Ethanol Monthly'!$B:$B,COLUMN(LK$1)+$E11,1)*42,NA())</f>
        <v/>
      </c>
      <c r="LL11">
        <f>IF(COLUMN(LL$1)+$E11&gt;3,INDEX('Input Ethanol Monthly'!$B:$B,COLUMN(LL$1)+$E11,1)*42,NA())</f>
        <v/>
      </c>
      <c r="LM11">
        <f>IF(COLUMN(LM$1)+$E11&gt;3,INDEX('Input Ethanol Monthly'!$B:$B,COLUMN(LM$1)+$E11,1)*42,NA())</f>
        <v/>
      </c>
      <c r="LN11">
        <f>IF(COLUMN(LN$1)+$E11&gt;3,INDEX('Input Ethanol Monthly'!$B:$B,COLUMN(LN$1)+$E11,1)*42,NA())</f>
        <v/>
      </c>
      <c r="LO11">
        <f>IF(COLUMN(LO$1)+$E11&gt;3,INDEX('Input Ethanol Monthly'!$B:$B,COLUMN(LO$1)+$E11,1)*42,NA())</f>
        <v/>
      </c>
      <c r="LP11">
        <f>IF(COLUMN(LP$1)+$E11&gt;3,INDEX('Input Ethanol Monthly'!$B:$B,COLUMN(LP$1)+$E11,1)*42,NA())</f>
        <v/>
      </c>
      <c r="LQ11">
        <f>IF(COLUMN(LQ$1)+$E11&gt;3,INDEX('Input Ethanol Monthly'!$B:$B,COLUMN(LQ$1)+$E11,1)*42,NA())</f>
        <v/>
      </c>
      <c r="LR11">
        <f>IF(COLUMN(LR$1)+$E11&gt;3,INDEX('Input Ethanol Monthly'!$B:$B,COLUMN(LR$1)+$E11,1)*42,NA())</f>
        <v/>
      </c>
      <c r="LS11">
        <f>IF(COLUMN(LS$1)+$E11&gt;3,INDEX('Input Ethanol Monthly'!$B:$B,COLUMN(LS$1)+$E11,1)*42,NA())</f>
        <v/>
      </c>
      <c r="LT11">
        <f>IF(COLUMN(LT$1)+$E11&gt;3,INDEX('Input Ethanol Monthly'!$B:$B,COLUMN(LT$1)+$E11,1)*42,NA())</f>
        <v/>
      </c>
      <c r="LU11">
        <f>IF(COLUMN(LU$1)+$E11&gt;3,INDEX('Input Ethanol Monthly'!$B:$B,COLUMN(LU$1)+$E11,1)*42,NA())</f>
        <v/>
      </c>
      <c r="LV11">
        <f>IF(COLUMN(LV$1)+$E11&gt;3,INDEX('Input Ethanol Monthly'!$B:$B,COLUMN(LV$1)+$E11,1)*42,NA())</f>
        <v/>
      </c>
      <c r="LW11">
        <f>IF(COLUMN(LW$1)+$E11&gt;3,INDEX('Input Ethanol Monthly'!$B:$B,COLUMN(LW$1)+$E11,1)*42,NA())</f>
        <v/>
      </c>
      <c r="LX11">
        <f>IF(COLUMN(LX$1)+$E11&gt;3,INDEX('Input Ethanol Monthly'!$B:$B,COLUMN(LX$1)+$E11,1)*42,NA())</f>
        <v/>
      </c>
      <c r="LY11">
        <f>IF(COLUMN(LY$1)+$E11&gt;3,INDEX('Input Ethanol Monthly'!$B:$B,COLUMN(LY$1)+$E11,1)*42,NA())</f>
        <v/>
      </c>
      <c r="LZ11">
        <f>IF(COLUMN(LZ$1)+$E11&gt;3,INDEX('Input Ethanol Monthly'!$B:$B,COLUMN(LZ$1)+$E11,1)*42,NA())</f>
        <v/>
      </c>
      <c r="MA11">
        <f>IF(COLUMN(MA$1)+$E11&gt;3,INDEX('Input Ethanol Monthly'!$B:$B,COLUMN(MA$1)+$E11,1)*42,NA())</f>
        <v/>
      </c>
      <c r="MB11">
        <f>IF(COLUMN(MB$1)+$E11&gt;3,INDEX('Input Ethanol Monthly'!$B:$B,COLUMN(MB$1)+$E11,1)*42,NA())</f>
        <v/>
      </c>
      <c r="MC11">
        <f>IF(COLUMN(MC$1)+$E11&gt;3,INDEX('Input Ethanol Monthly'!$B:$B,COLUMN(MC$1)+$E11,1)*42,NA())</f>
        <v/>
      </c>
      <c r="MD11">
        <f>IF(COLUMN(MD$1)+$E11&gt;3,INDEX('Input Ethanol Monthly'!$B:$B,COLUMN(MD$1)+$E11,1)*42,NA())</f>
        <v/>
      </c>
      <c r="ME11">
        <f>IF(COLUMN(ME$1)+$E11&gt;3,INDEX('Input Ethanol Monthly'!$B:$B,COLUMN(ME$1)+$E11,1)*42,NA())</f>
        <v/>
      </c>
      <c r="MF11">
        <f>IF(COLUMN(MF$1)+$E11&gt;3,INDEX('Input Ethanol Monthly'!$B:$B,COLUMN(MF$1)+$E11,1)*42,NA())</f>
        <v/>
      </c>
      <c r="MG11">
        <f>IF(COLUMN(MG$1)+$E11&gt;3,INDEX('Input Ethanol Monthly'!$B:$B,COLUMN(MG$1)+$E11,1)*42,NA())</f>
        <v/>
      </c>
      <c r="MH11">
        <f>IF(COLUMN(MH$1)+$E11&gt;3,INDEX('Input Ethanol Monthly'!$B:$B,COLUMN(MH$1)+$E11,1)*42,NA())</f>
        <v/>
      </c>
      <c r="MI11">
        <f>IF(COLUMN(MI$1)+$E11&gt;3,INDEX('Input Ethanol Monthly'!$B:$B,COLUMN(MI$1)+$E11,1)*42,NA())</f>
        <v/>
      </c>
      <c r="MJ11">
        <f>IF(COLUMN(MJ$1)+$E11&gt;3,INDEX('Input Ethanol Monthly'!$B:$B,COLUMN(MJ$1)+$E11,1)*42,NA())</f>
        <v/>
      </c>
      <c r="MK11">
        <f>IF(COLUMN(MK$1)+$E11&gt;3,INDEX('Input Ethanol Monthly'!$B:$B,COLUMN(MK$1)+$E11,1)*42,NA())</f>
        <v/>
      </c>
      <c r="ML11">
        <f>IF(COLUMN(ML$1)+$E11&gt;3,INDEX('Input Ethanol Monthly'!$B:$B,COLUMN(ML$1)+$E11,1)*42,NA())</f>
        <v/>
      </c>
      <c r="MM11">
        <f>IF(COLUMN(MM$1)+$E11&gt;3,INDEX('Input Ethanol Monthly'!$B:$B,COLUMN(MM$1)+$E11,1)*42,NA())</f>
        <v/>
      </c>
      <c r="MN11">
        <f>IF(COLUMN(MN$1)+$E11&gt;3,INDEX('Input Ethanol Monthly'!$B:$B,COLUMN(MN$1)+$E11,1)*42,NA())</f>
        <v/>
      </c>
      <c r="MO11">
        <f>IF(COLUMN(MO$1)+$E11&gt;3,INDEX('Input Ethanol Monthly'!$B:$B,COLUMN(MO$1)+$E11,1)*42,NA())</f>
        <v/>
      </c>
      <c r="MP11">
        <f>IF(COLUMN(MP$1)+$E11&gt;3,INDEX('Input Ethanol Monthly'!$B:$B,COLUMN(MP$1)+$E11,1)*42,NA())</f>
        <v/>
      </c>
      <c r="MQ11">
        <f>IF(COLUMN(MQ$1)+$E11&gt;3,INDEX('Input Ethanol Monthly'!$B:$B,COLUMN(MQ$1)+$E11,1)*42,NA())</f>
        <v/>
      </c>
      <c r="MR11">
        <f>IF(COLUMN(MR$1)+$E11&gt;3,INDEX('Input Ethanol Monthly'!$B:$B,COLUMN(MR$1)+$E11,1)*42,NA())</f>
        <v/>
      </c>
      <c r="MS11">
        <f>IF(COLUMN(MS$1)+$E11&gt;3,INDEX('Input Ethanol Monthly'!$B:$B,COLUMN(MS$1)+$E11,1)*42,NA())</f>
        <v/>
      </c>
      <c r="MT11">
        <f>IF(COLUMN(MT$1)+$E11&gt;3,INDEX('Input Ethanol Monthly'!$B:$B,COLUMN(MT$1)+$E11,1)*42,NA())</f>
        <v/>
      </c>
      <c r="MU11">
        <f>IF(COLUMN(MU$1)+$E11&gt;3,INDEX('Input Ethanol Monthly'!$B:$B,COLUMN(MU$1)+$E11,1)*42,NA())</f>
        <v/>
      </c>
      <c r="MV11">
        <f>IF(COLUMN(MV$1)+$E11&gt;3,INDEX('Input Ethanol Monthly'!$B:$B,COLUMN(MV$1)+$E11,1)*42,NA())</f>
        <v/>
      </c>
      <c r="MW11">
        <f>IF(COLUMN(MW$1)+$E11&gt;3,INDEX('Input Ethanol Monthly'!$B:$B,COLUMN(MW$1)+$E11,1)*42,NA())</f>
        <v/>
      </c>
      <c r="MX11">
        <f>IF(COLUMN(MX$1)+$E11&gt;3,INDEX('Input Ethanol Monthly'!$B:$B,COLUMN(MX$1)+$E11,1)*42,NA())</f>
        <v/>
      </c>
      <c r="MY11">
        <f>IF(COLUMN(MY$1)+$E11&gt;3,INDEX('Input Ethanol Monthly'!$B:$B,COLUMN(MY$1)+$E11,1)*42,NA())</f>
        <v/>
      </c>
      <c r="MZ11">
        <f>IF(COLUMN(MZ$1)+$E11&gt;3,INDEX('Input Ethanol Monthly'!$B:$B,COLUMN(MZ$1)+$E11,1)*42,NA())</f>
        <v/>
      </c>
      <c r="NA11">
        <f>IF(COLUMN(NA$1)+$E11&gt;3,INDEX('Input Ethanol Monthly'!$B:$B,COLUMN(NA$1)+$E11,1)*42,NA())</f>
        <v/>
      </c>
      <c r="NB11">
        <f>IF(COLUMN(NB$1)+$E11&gt;3,INDEX('Input Ethanol Monthly'!$B:$B,COLUMN(NB$1)+$E11,1)*42,NA())</f>
        <v/>
      </c>
      <c r="NC11">
        <f>IF(COLUMN(NC$1)+$E11&gt;3,INDEX('Input Ethanol Monthly'!$B:$B,COLUMN(NC$1)+$E11,1)*42,NA())</f>
        <v/>
      </c>
      <c r="ND11">
        <f>IF(COLUMN(ND$1)+$E11&gt;3,INDEX('Input Ethanol Monthly'!$B:$B,COLUMN(ND$1)+$E11,1)*42,NA())</f>
        <v/>
      </c>
      <c r="NE11">
        <f>IF(COLUMN(NE$1)+$E11&gt;3,INDEX('Input Ethanol Monthly'!$B:$B,COLUMN(NE$1)+$E11,1)*42,NA())</f>
        <v/>
      </c>
      <c r="NF11">
        <f>IF(COLUMN(NF$1)+$E11&gt;3,INDEX('Input Ethanol Monthly'!$B:$B,COLUMN(NF$1)+$E11,1)*42,NA())</f>
        <v/>
      </c>
      <c r="NG11">
        <f>IF(COLUMN(NG$1)+$E11&gt;3,INDEX('Input Ethanol Monthly'!$B:$B,COLUMN(NG$1)+$E11,1)*42,NA())</f>
        <v/>
      </c>
      <c r="NH11">
        <f>IF(COLUMN(NH$1)+$E11&gt;3,INDEX('Input Ethanol Monthly'!$B:$B,COLUMN(NH$1)+$E11,1)*42,NA())</f>
        <v/>
      </c>
      <c r="NI11">
        <f>IF(COLUMN(NI$1)+$E11&gt;3,INDEX('Input Ethanol Monthly'!$B:$B,COLUMN(NI$1)+$E11,1)*42,NA())</f>
        <v/>
      </c>
      <c r="NJ11">
        <f>IF(COLUMN(NJ$1)+$E11&gt;3,INDEX('Input Ethanol Monthly'!$B:$B,COLUMN(NJ$1)+$E11,1)*42,NA())</f>
        <v/>
      </c>
      <c r="NK11">
        <f>IF(COLUMN(NK$1)+$E11&gt;3,INDEX('Input Ethanol Monthly'!$B:$B,COLUMN(NK$1)+$E11,1)*42,NA())</f>
        <v/>
      </c>
      <c r="NL11">
        <f>IF(COLUMN(NL$1)+$E11&gt;3,INDEX('Input Ethanol Monthly'!$B:$B,COLUMN(NL$1)+$E11,1)*42,NA())</f>
        <v/>
      </c>
      <c r="NM11">
        <f>IF(COLUMN(NM$1)+$E11&gt;3,INDEX('Input Ethanol Monthly'!$B:$B,COLUMN(NM$1)+$E11,1)*42,NA())</f>
        <v/>
      </c>
      <c r="NN11">
        <f>IF(COLUMN(NN$1)+$E11&gt;3,INDEX('Input Ethanol Monthly'!$B:$B,COLUMN(NN$1)+$E11,1)*42,NA())</f>
        <v/>
      </c>
      <c r="NO11">
        <f>IF(COLUMN(NO$1)+$E11&gt;3,INDEX('Input Ethanol Monthly'!$B:$B,COLUMN(NO$1)+$E11,1)*42,NA())</f>
        <v/>
      </c>
      <c r="NP11">
        <f>IF(COLUMN(NP$1)+$E11&gt;3,INDEX('Input Ethanol Monthly'!$B:$B,COLUMN(NP$1)+$E11,1)*42,NA())</f>
        <v/>
      </c>
      <c r="NQ11">
        <f>IF(COLUMN(NQ$1)+$E11&gt;3,INDEX('Input Ethanol Monthly'!$B:$B,COLUMN(NQ$1)+$E11,1)*42,NA())</f>
        <v/>
      </c>
      <c r="NR11">
        <f>IF(COLUMN(NR$1)+$E11&gt;3,INDEX('Input Ethanol Monthly'!$B:$B,COLUMN(NR$1)+$E11,1)*42,NA())</f>
        <v/>
      </c>
      <c r="NS11">
        <f>IF(COLUMN(NS$1)+$E11&gt;3,INDEX('Input Ethanol Monthly'!$B:$B,COLUMN(NS$1)+$E11,1)*42,NA())</f>
        <v/>
      </c>
      <c r="NT11">
        <f>IF(COLUMN(NT$1)+$E11&gt;3,INDEX('Input Ethanol Monthly'!$B:$B,COLUMN(NT$1)+$E11,1)*42,NA())</f>
        <v/>
      </c>
      <c r="NU11">
        <f>IF(COLUMN(NU$1)+$E11&gt;3,INDEX('Input Ethanol Monthly'!$B:$B,COLUMN(NU$1)+$E11,1)*42,NA())</f>
        <v/>
      </c>
      <c r="NV11">
        <f>IF(COLUMN(NV$1)+$E11&gt;3,INDEX('Input Ethanol Monthly'!$B:$B,COLUMN(NV$1)+$E11,1)*42,NA())</f>
        <v/>
      </c>
      <c r="NW11">
        <f>IF(COLUMN(NW$1)+$E11&gt;3,INDEX('Input Ethanol Monthly'!$B:$B,COLUMN(NW$1)+$E11,1)*42,NA())</f>
        <v/>
      </c>
      <c r="NX11">
        <f>IF(COLUMN(NX$1)+$E11&gt;3,INDEX('Input Ethanol Monthly'!$B:$B,COLUMN(NX$1)+$E11,1)*42,NA())</f>
        <v/>
      </c>
      <c r="NY11">
        <f>IF(COLUMN(NY$1)+$E11&gt;3,INDEX('Input Ethanol Monthly'!$B:$B,COLUMN(NY$1)+$E11,1)*42,NA())</f>
        <v/>
      </c>
      <c r="NZ11">
        <f>IF(COLUMN(NZ$1)+$E11&gt;3,INDEX('Input Ethanol Monthly'!$B:$B,COLUMN(NZ$1)+$E11,1)*42,NA())</f>
        <v/>
      </c>
      <c r="OA11">
        <f>IF(COLUMN(OA$1)+$E11&gt;3,INDEX('Input Ethanol Monthly'!$B:$B,COLUMN(OA$1)+$E11,1)*42,NA())</f>
        <v/>
      </c>
      <c r="OB11">
        <f>IF(COLUMN(OB$1)+$E11&gt;3,INDEX('Input Ethanol Monthly'!$B:$B,COLUMN(OB$1)+$E11,1)*42,NA())</f>
        <v/>
      </c>
      <c r="OC11">
        <f>IF(COLUMN(OC$1)+$E11&gt;3,INDEX('Input Ethanol Monthly'!$B:$B,COLUMN(OC$1)+$E11,1)*42,NA())</f>
        <v/>
      </c>
      <c r="OD11">
        <f>IF(COLUMN(OD$1)+$E11&gt;3,INDEX('Input Ethanol Monthly'!$B:$B,COLUMN(OD$1)+$E11,1)*42,NA())</f>
        <v/>
      </c>
      <c r="OE11">
        <f>IF(COLUMN(OE$1)+$E11&gt;3,INDEX('Input Ethanol Monthly'!$B:$B,COLUMN(OE$1)+$E11,1)*42,NA())</f>
        <v/>
      </c>
      <c r="OF11">
        <f>IF(COLUMN(OF$1)+$E11&gt;3,INDEX('Input Ethanol Monthly'!$B:$B,COLUMN(OF$1)+$E11,1)*42,NA())</f>
        <v/>
      </c>
      <c r="OG11">
        <f>IF(COLUMN(OG$1)+$E11&gt;3,INDEX('Input Ethanol Monthly'!$B:$B,COLUMN(OG$1)+$E11,1)*42,NA())</f>
        <v/>
      </c>
      <c r="OH11">
        <f>IF(COLUMN(OH$1)+$E11&gt;3,INDEX('Input Ethanol Monthly'!$B:$B,COLUMN(OH$1)+$E11,1)*42,NA())</f>
        <v/>
      </c>
      <c r="OI11">
        <f>IF(COLUMN(OI$1)+$E11&gt;3,INDEX('Input Ethanol Monthly'!$B:$B,COLUMN(OI$1)+$E11,1)*42,NA())</f>
        <v/>
      </c>
      <c r="OJ11">
        <f>IF(COLUMN(OJ$1)+$E11&gt;3,INDEX('Input Ethanol Monthly'!$B:$B,COLUMN(OJ$1)+$E11,1)*42,NA())</f>
        <v/>
      </c>
      <c r="OK11">
        <f>IF(COLUMN(OK$1)+$E11&gt;3,INDEX('Input Ethanol Monthly'!$B:$B,COLUMN(OK$1)+$E11,1)*42,NA())</f>
        <v/>
      </c>
      <c r="OL11">
        <f>IF(COLUMN(OL$1)+$E11&gt;3,INDEX('Input Ethanol Monthly'!$B:$B,COLUMN(OL$1)+$E11,1)*42,NA())</f>
        <v/>
      </c>
      <c r="OM11">
        <f>IF(COLUMN(OM$1)+$E11&gt;3,INDEX('Input Ethanol Monthly'!$B:$B,COLUMN(OM$1)+$E11,1)*42,NA())</f>
        <v/>
      </c>
      <c r="ON11">
        <f>IF(COLUMN(ON$1)+$E11&gt;3,INDEX('Input Ethanol Monthly'!$B:$B,COLUMN(ON$1)+$E11,1)*42,NA())</f>
        <v/>
      </c>
      <c r="OO11">
        <f>IF(COLUMN(OO$1)+$E11&gt;3,INDEX('Input Ethanol Monthly'!$B:$B,COLUMN(OO$1)+$E11,1)*42,NA())</f>
        <v/>
      </c>
      <c r="OP11">
        <f>IF(COLUMN(OP$1)+$E11&gt;3,INDEX('Input Ethanol Monthly'!$B:$B,COLUMN(OP$1)+$E11,1)*42,NA())</f>
        <v/>
      </c>
      <c r="OQ11">
        <f>IF(COLUMN(OQ$1)+$E11&gt;3,INDEX('Input Ethanol Monthly'!$B:$B,COLUMN(OQ$1)+$E11,1)*42,NA())</f>
        <v/>
      </c>
      <c r="OR11">
        <f>IF(COLUMN(OR$1)+$E11&gt;3,INDEX('Input Ethanol Monthly'!$B:$B,COLUMN(OR$1)+$E11,1)*42,NA())</f>
        <v/>
      </c>
      <c r="OS11">
        <f>IF(COLUMN(OS$1)+$E11&gt;3,INDEX('Input Ethanol Monthly'!$B:$B,COLUMN(OS$1)+$E11,1)*42,NA())</f>
        <v/>
      </c>
      <c r="OT11">
        <f>IF(COLUMN(OT$1)+$E11&gt;3,INDEX('Input Ethanol Monthly'!$B:$B,COLUMN(OT$1)+$E11,1)*42,NA())</f>
        <v/>
      </c>
      <c r="OU11">
        <f>IF(COLUMN(OU$1)+$E11&gt;3,INDEX('Input Ethanol Monthly'!$B:$B,COLUMN(OU$1)+$E11,1)*42,NA())</f>
        <v/>
      </c>
      <c r="OV11">
        <f>IF(COLUMN(OV$1)+$E11&gt;3,INDEX('Input Ethanol Monthly'!$B:$B,COLUMN(OV$1)+$E11,1)*42,NA())</f>
        <v/>
      </c>
      <c r="OW11">
        <f>IF(COLUMN(OW$1)+$E11&gt;3,INDEX('Input Ethanol Monthly'!$B:$B,COLUMN(OW$1)+$E11,1)*42,NA())</f>
        <v/>
      </c>
      <c r="OX11">
        <f>IF(COLUMN(OX$1)+$E11&gt;3,INDEX('Input Ethanol Monthly'!$B:$B,COLUMN(OX$1)+$E11,1)*42,NA())</f>
        <v/>
      </c>
      <c r="OY11">
        <f>IF(COLUMN(OY$1)+$E11&gt;3,INDEX('Input Ethanol Monthly'!$B:$B,COLUMN(OY$1)+$E11,1)*42,NA())</f>
        <v/>
      </c>
      <c r="OZ11">
        <f>IF(COLUMN(OZ$1)+$E11&gt;3,INDEX('Input Ethanol Monthly'!$B:$B,COLUMN(OZ$1)+$E11,1)*42,NA())</f>
        <v/>
      </c>
      <c r="PA11">
        <f>IF(COLUMN(PA$1)+$E11&gt;3,INDEX('Input Ethanol Monthly'!$B:$B,COLUMN(PA$1)+$E11,1)*42,NA())</f>
        <v/>
      </c>
      <c r="PB11">
        <f>IF(COLUMN(PB$1)+$E11&gt;3,INDEX('Input Ethanol Monthly'!$B:$B,COLUMN(PB$1)+$E11,1)*42,NA())</f>
        <v/>
      </c>
      <c r="PC11">
        <f>IF(COLUMN(PC$1)+$E11&gt;3,INDEX('Input Ethanol Monthly'!$B:$B,COLUMN(PC$1)+$E11,1)*42,NA())</f>
        <v/>
      </c>
      <c r="PD11">
        <f>IF(COLUMN(PD$1)+$E11&gt;3,INDEX('Input Ethanol Monthly'!$B:$B,COLUMN(PD$1)+$E11,1)*42,NA())</f>
        <v/>
      </c>
      <c r="PE11">
        <f>IF(COLUMN(PE$1)+$E11&gt;3,INDEX('Input Ethanol Monthly'!$B:$B,COLUMN(PE$1)+$E11,1)*42,NA())</f>
        <v/>
      </c>
      <c r="PF11">
        <f>IF(COLUMN(PF$1)+$E11&gt;3,INDEX('Input Ethanol Monthly'!$B:$B,COLUMN(PF$1)+$E11,1)*42,NA())</f>
        <v/>
      </c>
      <c r="PG11">
        <f>IF(COLUMN(PG$1)+$E11&gt;3,INDEX('Input Ethanol Monthly'!$B:$B,COLUMN(PG$1)+$E11,1)*42,NA())</f>
        <v/>
      </c>
      <c r="PH11">
        <f>IF(COLUMN(PH$1)+$E11&gt;3,INDEX('Input Ethanol Monthly'!$B:$B,COLUMN(PH$1)+$E11,1)*42,NA())</f>
        <v/>
      </c>
      <c r="PI11">
        <f>IF(COLUMN(PI$1)+$E11&gt;3,INDEX('Input Ethanol Monthly'!$B:$B,COLUMN(PI$1)+$E11,1)*42,NA())</f>
        <v/>
      </c>
      <c r="PJ11">
        <f>IF(COLUMN(PJ$1)+$E11&gt;3,INDEX('Input Ethanol Monthly'!$B:$B,COLUMN(PJ$1)+$E11,1)*42,NA())</f>
        <v/>
      </c>
      <c r="PK11">
        <f>IF(COLUMN(PK$1)+$E11&gt;3,INDEX('Input Ethanol Monthly'!$B:$B,COLUMN(PK$1)+$E11,1)*42,NA())</f>
        <v/>
      </c>
      <c r="PL11">
        <f>IF(COLUMN(PL$1)+$E11&gt;3,INDEX('Input Ethanol Monthly'!$B:$B,COLUMN(PL$1)+$E11,1)*42,NA())</f>
        <v/>
      </c>
      <c r="PM11">
        <f>IF(COLUMN(PM$1)+$E11&gt;3,INDEX('Input Ethanol Monthly'!$B:$B,COLUMN(PM$1)+$E11,1)*42,NA())</f>
        <v/>
      </c>
      <c r="PN11">
        <f>IF(COLUMN(PN$1)+$E11&gt;3,INDEX('Input Ethanol Monthly'!$B:$B,COLUMN(PN$1)+$E11,1)*42,NA())</f>
        <v/>
      </c>
      <c r="PO11">
        <f>IF(COLUMN(PO$1)+$E11&gt;3,INDEX('Input Ethanol Monthly'!$B:$B,COLUMN(PO$1)+$E11,1)*42,NA())</f>
        <v/>
      </c>
      <c r="PP11">
        <f>IF(COLUMN(PP$1)+$E11&gt;3,INDEX('Input Ethanol Monthly'!$B:$B,COLUMN(PP$1)+$E11,1)*42,NA())</f>
        <v/>
      </c>
      <c r="PQ11">
        <f>IF(COLUMN(PQ$1)+$E11&gt;3,INDEX('Input Ethanol Monthly'!$B:$B,COLUMN(PQ$1)+$E11,1)*42,NA())</f>
        <v/>
      </c>
      <c r="PR11">
        <f>IF(COLUMN(PR$1)+$E11&gt;3,INDEX('Input Ethanol Monthly'!$B:$B,COLUMN(PR$1)+$E11,1)*42,NA())</f>
        <v/>
      </c>
      <c r="PS11">
        <f>IF(COLUMN(PS$1)+$E11&gt;3,INDEX('Input Ethanol Monthly'!$B:$B,COLUMN(PS$1)+$E11,1)*42,NA())</f>
        <v/>
      </c>
      <c r="PT11">
        <f>IF(COLUMN(PT$1)+$E11&gt;3,INDEX('Input Ethanol Monthly'!$B:$B,COLUMN(PT$1)+$E11,1)*42,NA())</f>
        <v/>
      </c>
      <c r="PU11">
        <f>IF(COLUMN(PU$1)+$E11&gt;3,INDEX('Input Ethanol Monthly'!$B:$B,COLUMN(PU$1)+$E11,1)*42,NA())</f>
        <v/>
      </c>
      <c r="PV11">
        <f>IF(COLUMN(PV$1)+$E11&gt;3,INDEX('Input Ethanol Monthly'!$B:$B,COLUMN(PV$1)+$E11,1)*42,NA())</f>
        <v/>
      </c>
      <c r="PW11">
        <f>IF(COLUMN(PW$1)+$E11&gt;3,INDEX('Input Ethanol Monthly'!$B:$B,COLUMN(PW$1)+$E11,1)*42,NA())</f>
        <v/>
      </c>
      <c r="PX11">
        <f>IF(COLUMN(PX$1)+$E11&gt;3,INDEX('Input Ethanol Monthly'!$B:$B,COLUMN(PX$1)+$E11,1)*42,NA())</f>
        <v/>
      </c>
      <c r="PY11">
        <f>IF(COLUMN(PY$1)+$E11&gt;3,INDEX('Input Ethanol Monthly'!$B:$B,COLUMN(PY$1)+$E11,1)*42,NA())</f>
        <v/>
      </c>
      <c r="PZ11">
        <f>IF(COLUMN(PZ$1)+$E11&gt;3,INDEX('Input Ethanol Monthly'!$B:$B,COLUMN(PZ$1)+$E11,1)*42,NA())</f>
        <v/>
      </c>
      <c r="QA11">
        <f>IF(COLUMN(QA$1)+$E11&gt;3,INDEX('Input Ethanol Monthly'!$B:$B,COLUMN(QA$1)+$E11,1)*42,NA())</f>
        <v/>
      </c>
      <c r="QB11">
        <f>IF(COLUMN(QB$1)+$E11&gt;3,INDEX('Input Ethanol Monthly'!$B:$B,COLUMN(QB$1)+$E11,1)*42,NA())</f>
        <v/>
      </c>
      <c r="QC11">
        <f>IF(COLUMN(QC$1)+$E11&gt;3,INDEX('Input Ethanol Monthly'!$B:$B,COLUMN(QC$1)+$E11,1)*42,NA())</f>
        <v/>
      </c>
      <c r="QD11">
        <f>IF(COLUMN(QD$1)+$E11&gt;3,INDEX('Input Ethanol Monthly'!$B:$B,COLUMN(QD$1)+$E11,1)*42,NA())</f>
        <v/>
      </c>
      <c r="QE11">
        <f>IF(COLUMN(QE$1)+$E11&gt;3,INDEX('Input Ethanol Monthly'!$B:$B,COLUMN(QE$1)+$E11,1)*42,NA())</f>
        <v/>
      </c>
      <c r="QF11">
        <f>IF(COLUMN(QF$1)+$E11&gt;3,INDEX('Input Ethanol Monthly'!$B:$B,COLUMN(QF$1)+$E11,1)*42,NA())</f>
        <v/>
      </c>
      <c r="QG11">
        <f>IF(COLUMN(QG$1)+$E11&gt;3,INDEX('Input Ethanol Monthly'!$B:$B,COLUMN(QG$1)+$E11,1)*42,NA())</f>
        <v/>
      </c>
      <c r="QH11">
        <f>IF(COLUMN(QH$1)+$E11&gt;3,INDEX('Input Ethanol Monthly'!$B:$B,COLUMN(QH$1)+$E11,1)*42,NA())</f>
        <v/>
      </c>
      <c r="QI11">
        <f>IF(COLUMN(QI$1)+$E11&gt;3,INDEX('Input Ethanol Monthly'!$B:$B,COLUMN(QI$1)+$E11,1)*42,NA())</f>
        <v/>
      </c>
      <c r="QJ11">
        <f>IF(COLUMN(QJ$1)+$E11&gt;3,INDEX('Input Ethanol Monthly'!$B:$B,COLUMN(QJ$1)+$E11,1)*42,NA())</f>
        <v/>
      </c>
      <c r="QK11">
        <f>IF(COLUMN(QK$1)+$E11&gt;3,INDEX('Input Ethanol Monthly'!$B:$B,COLUMN(QK$1)+$E11,1)*42,NA())</f>
        <v/>
      </c>
      <c r="QL11">
        <f>IF(COLUMN(QL$1)+$E11&gt;3,INDEX('Input Ethanol Monthly'!$B:$B,COLUMN(QL$1)+$E11,1)*42,NA())</f>
        <v/>
      </c>
      <c r="QM11">
        <f>IF(COLUMN(QM$1)+$E11&gt;3,INDEX('Input Ethanol Monthly'!$B:$B,COLUMN(QM$1)+$E11,1)*42,NA())</f>
        <v/>
      </c>
      <c r="QN11">
        <f>IF(COLUMN(QN$1)+$E11&gt;3,INDEX('Input Ethanol Monthly'!$B:$B,COLUMN(QN$1)+$E11,1)*42,NA())</f>
        <v/>
      </c>
      <c r="QO11">
        <f>IF(COLUMN(QO$1)+$E11&gt;3,INDEX('Input Ethanol Monthly'!$B:$B,COLUMN(QO$1)+$E11,1)*42,NA())</f>
        <v/>
      </c>
      <c r="QP11">
        <f>IF(COLUMN(QP$1)+$E11&gt;3,INDEX('Input Ethanol Monthly'!$B:$B,COLUMN(QP$1)+$E11,1)*42,NA())</f>
        <v/>
      </c>
      <c r="QQ11">
        <f>IF(COLUMN(QQ$1)+$E11&gt;3,INDEX('Input Ethanol Monthly'!$B:$B,COLUMN(QQ$1)+$E11,1)*42,NA())</f>
        <v/>
      </c>
      <c r="QR11">
        <f>IF(COLUMN(QR$1)+$E11&gt;3,INDEX('Input Ethanol Monthly'!$B:$B,COLUMN(QR$1)+$E11,1)*42,NA())</f>
        <v/>
      </c>
      <c r="QS11">
        <f>IF(COLUMN(QS$1)+$E11&gt;3,INDEX('Input Ethanol Monthly'!$B:$B,COLUMN(QS$1)+$E11,1)*42,NA())</f>
        <v/>
      </c>
      <c r="QT11">
        <f>IF(COLUMN(QT$1)+$E11&gt;3,INDEX('Input Ethanol Monthly'!$B:$B,COLUMN(QT$1)+$E11,1)*42,NA())</f>
        <v/>
      </c>
      <c r="QU11">
        <f>IF(COLUMN(QU$1)+$E11&gt;3,INDEX('Input Ethanol Monthly'!$B:$B,COLUMN(QU$1)+$E11,1)*42,NA())</f>
        <v/>
      </c>
      <c r="QV11">
        <f>IF(COLUMN(QV$1)+$E11&gt;3,INDEX('Input Ethanol Monthly'!$B:$B,COLUMN(QV$1)+$E11,1)*42,NA())</f>
        <v/>
      </c>
      <c r="QW11">
        <f>IF(COLUMN(QW$1)+$E11&gt;3,INDEX('Input Ethanol Monthly'!$B:$B,COLUMN(QW$1)+$E11,1)*42,NA())</f>
        <v/>
      </c>
      <c r="QX11">
        <f>IF(COLUMN(QX$1)+$E11&gt;3,INDEX('Input Ethanol Monthly'!$B:$B,COLUMN(QX$1)+$E11,1)*42,NA())</f>
        <v/>
      </c>
      <c r="QY11">
        <f>IF(COLUMN(QY$1)+$E11&gt;3,INDEX('Input Ethanol Monthly'!$B:$B,COLUMN(QY$1)+$E11,1)*42,NA())</f>
        <v/>
      </c>
      <c r="QZ11">
        <f>IF(COLUMN(QZ$1)+$E11&gt;3,INDEX('Input Ethanol Monthly'!$B:$B,COLUMN(QZ$1)+$E11,1)*42,NA())</f>
        <v/>
      </c>
      <c r="RA11">
        <f>IF(COLUMN(RA$1)+$E11&gt;3,INDEX('Input Ethanol Monthly'!$B:$B,COLUMN(RA$1)+$E11,1)*42,NA())</f>
        <v/>
      </c>
      <c r="RB11">
        <f>IF(COLUMN(RB$1)+$E11&gt;3,INDEX('Input Ethanol Monthly'!$B:$B,COLUMN(RB$1)+$E11,1)*42,NA())</f>
        <v/>
      </c>
      <c r="RC11">
        <f>IF(COLUMN(RC$1)+$E11&gt;3,INDEX('Input Ethanol Monthly'!$B:$B,COLUMN(RC$1)+$E11,1)*42,NA())</f>
        <v/>
      </c>
      <c r="RD11">
        <f>IF(COLUMN(RD$1)+$E11&gt;3,INDEX('Input Ethanol Monthly'!$B:$B,COLUMN(RD$1)+$E11,1)*42,NA())</f>
        <v/>
      </c>
      <c r="RE11">
        <f>IF(COLUMN(RE$1)+$E11&gt;3,INDEX('Input Ethanol Monthly'!$B:$B,COLUMN(RE$1)+$E11,1)*42,NA())</f>
        <v/>
      </c>
      <c r="RF11">
        <f>IF(COLUMN(RF$1)+$E11&gt;3,INDEX('Input Ethanol Monthly'!$B:$B,COLUMN(RF$1)+$E11,1)*42,NA())</f>
        <v/>
      </c>
      <c r="RG11">
        <f>IF(COLUMN(RG$1)+$E11&gt;3,INDEX('Input Ethanol Monthly'!$B:$B,COLUMN(RG$1)+$E11,1)*42,NA())</f>
        <v/>
      </c>
      <c r="RH11">
        <f>IF(COLUMN(RH$1)+$E11&gt;3,INDEX('Input Ethanol Monthly'!$B:$B,COLUMN(RH$1)+$E11,1)*42,NA())</f>
        <v/>
      </c>
      <c r="RI11">
        <f>IF(COLUMN(RI$1)+$E11&gt;3,INDEX('Input Ethanol Monthly'!$B:$B,COLUMN(RI$1)+$E11,1)*42,NA())</f>
        <v/>
      </c>
      <c r="RJ11">
        <f>IF(COLUMN(RJ$1)+$E11&gt;3,INDEX('Input Ethanol Monthly'!$B:$B,COLUMN(RJ$1)+$E11,1)*42,NA())</f>
        <v/>
      </c>
      <c r="RK11">
        <f>IF(COLUMN(RK$1)+$E11&gt;3,INDEX('Input Ethanol Monthly'!$B:$B,COLUMN(RK$1)+$E11,1)*42,NA())</f>
        <v/>
      </c>
      <c r="RL11">
        <f>IF(COLUMN(RL$1)+$E11&gt;3,INDEX('Input Ethanol Monthly'!$B:$B,COLUMN(RL$1)+$E11,1)*42,NA())</f>
        <v/>
      </c>
      <c r="RM11">
        <f>IF(COLUMN(RM$1)+$E11&gt;3,INDEX('Input Ethanol Monthly'!$B:$B,COLUMN(RM$1)+$E11,1)*42,NA())</f>
        <v/>
      </c>
      <c r="RN11">
        <f>IF(COLUMN(RN$1)+$E11&gt;3,INDEX('Input Ethanol Monthly'!$B:$B,COLUMN(RN$1)+$E11,1)*42,NA())</f>
        <v/>
      </c>
      <c r="RO11">
        <f>IF(COLUMN(RO$1)+$E11&gt;3,INDEX('Input Ethanol Monthly'!$B:$B,COLUMN(RO$1)+$E11,1)*42,NA())</f>
        <v/>
      </c>
      <c r="RP11">
        <f>IF(COLUMN(RP$1)+$E11&gt;3,INDEX('Input Ethanol Monthly'!$B:$B,COLUMN(RP$1)+$E11,1)*42,NA())</f>
        <v/>
      </c>
      <c r="RQ11">
        <f>IF(COLUMN(RQ$1)+$E11&gt;3,INDEX('Input Ethanol Monthly'!$B:$B,COLUMN(RQ$1)+$E11,1)*42,NA())</f>
        <v/>
      </c>
      <c r="RR11">
        <f>IF(COLUMN(RR$1)+$E11&gt;3,INDEX('Input Ethanol Monthly'!$B:$B,COLUMN(RR$1)+$E11,1)*42,NA())</f>
        <v/>
      </c>
      <c r="RS11">
        <f>IF(COLUMN(RS$1)+$E11&gt;3,INDEX('Input Ethanol Monthly'!$B:$B,COLUMN(RS$1)+$E11,1)*42,NA())</f>
        <v/>
      </c>
      <c r="RT11">
        <f>IF(COLUMN(RT$1)+$E11&gt;3,INDEX('Input Ethanol Monthly'!$B:$B,COLUMN(RT$1)+$E11,1)*42,NA())</f>
        <v/>
      </c>
      <c r="RU11">
        <f>IF(COLUMN(RU$1)+$E11&gt;3,INDEX('Input Ethanol Monthly'!$B:$B,COLUMN(RU$1)+$E11,1)*42,NA())</f>
        <v/>
      </c>
      <c r="RV11">
        <f>IF(COLUMN(RV$1)+$E11&gt;3,INDEX('Input Ethanol Monthly'!$B:$B,COLUMN(RV$1)+$E11,1)*42,NA())</f>
        <v/>
      </c>
      <c r="RW11">
        <f>IF(COLUMN(RW$1)+$E11&gt;3,INDEX('Input Ethanol Monthly'!$B:$B,COLUMN(RW$1)+$E11,1)*42,NA())</f>
        <v/>
      </c>
      <c r="RX11">
        <f>IF(COLUMN(RX$1)+$E11&gt;3,INDEX('Input Ethanol Monthly'!$B:$B,COLUMN(RX$1)+$E11,1)*42,NA())</f>
        <v/>
      </c>
      <c r="RY11">
        <f>IF(COLUMN(RY$1)+$E11&gt;3,INDEX('Input Ethanol Monthly'!$B:$B,COLUMN(RY$1)+$E11,1)*42,NA())</f>
        <v/>
      </c>
      <c r="RZ11">
        <f>IF(COLUMN(RZ$1)+$E11&gt;3,INDEX('Input Ethanol Monthly'!$B:$B,COLUMN(RZ$1)+$E11,1)*42,NA())</f>
        <v/>
      </c>
      <c r="SA11">
        <f>IF(COLUMN(SA$1)+$E11&gt;3,INDEX('Input Ethanol Monthly'!$B:$B,COLUMN(SA$1)+$E11,1)*42,NA())</f>
        <v/>
      </c>
      <c r="SB11">
        <f>IF(COLUMN(SB$1)+$E11&gt;3,INDEX('Input Ethanol Monthly'!$B:$B,COLUMN(SB$1)+$E11,1)*42,NA())</f>
        <v/>
      </c>
      <c r="SC11">
        <f>IF(COLUMN(SC$1)+$E11&gt;3,INDEX('Input Ethanol Monthly'!$B:$B,COLUMN(SC$1)+$E11,1)*42,NA())</f>
        <v/>
      </c>
      <c r="SD11">
        <f>IF(COLUMN(SD$1)+$E11&gt;3,INDEX('Input Ethanol Monthly'!$B:$B,COLUMN(SD$1)+$E11,1)*42,NA())</f>
        <v/>
      </c>
      <c r="SE11">
        <f>IF(COLUMN(SE$1)+$E11&gt;3,INDEX('Input Ethanol Monthly'!$B:$B,COLUMN(SE$1)+$E11,1)*42,NA())</f>
        <v/>
      </c>
      <c r="SF11">
        <f>IF(COLUMN(SF$1)+$E11&gt;3,INDEX('Input Ethanol Monthly'!$B:$B,COLUMN(SF$1)+$E11,1)*42,NA())</f>
        <v/>
      </c>
      <c r="SG11">
        <f>IF(COLUMN(SG$1)+$E11&gt;3,INDEX('Input Ethanol Monthly'!$B:$B,COLUMN(SG$1)+$E11,1)*42,NA())</f>
        <v/>
      </c>
      <c r="SH11">
        <f>IF(COLUMN(SH$1)+$E11&gt;3,INDEX('Input Ethanol Monthly'!$B:$B,COLUMN(SH$1)+$E11,1)*42,NA())</f>
        <v/>
      </c>
      <c r="SI11">
        <f>IF(COLUMN(SI$1)+$E11&gt;3,INDEX('Input Ethanol Monthly'!$B:$B,COLUMN(SI$1)+$E11,1)*42,NA())</f>
        <v/>
      </c>
      <c r="SJ11">
        <f>IF(COLUMN(SJ$1)+$E11&gt;3,INDEX('Input Ethanol Monthly'!$B:$B,COLUMN(SJ$1)+$E11,1)*42,NA())</f>
        <v/>
      </c>
      <c r="SK11">
        <f>IF(COLUMN(SK$1)+$E11&gt;3,INDEX('Input Ethanol Monthly'!$B:$B,COLUMN(SK$1)+$E11,1)*42,NA())</f>
        <v/>
      </c>
      <c r="SL11">
        <f>IF(COLUMN(SL$1)+$E11&gt;3,INDEX('Input Ethanol Monthly'!$B:$B,COLUMN(SL$1)+$E11,1)*42,NA())</f>
        <v/>
      </c>
      <c r="SM11">
        <f>IF(COLUMN(SM$1)+$E11&gt;3,INDEX('Input Ethanol Monthly'!$B:$B,COLUMN(SM$1)+$E11,1)*42,NA())</f>
        <v/>
      </c>
      <c r="SN11">
        <f>IF(COLUMN(SN$1)+$E11&gt;3,INDEX('Input Ethanol Monthly'!$B:$B,COLUMN(SN$1)+$E11,1)*42,NA())</f>
        <v/>
      </c>
      <c r="SO11">
        <f>IF(COLUMN(SO$1)+$E11&gt;3,INDEX('Input Ethanol Monthly'!$B:$B,COLUMN(SO$1)+$E11,1)*42,NA())</f>
        <v/>
      </c>
      <c r="SP11">
        <f>IF(COLUMN(SP$1)+$E11&gt;3,INDEX('Input Ethanol Monthly'!$B:$B,COLUMN(SP$1)+$E11,1)*42,NA())</f>
        <v/>
      </c>
      <c r="SQ11">
        <f>IF(COLUMN(SQ$1)+$E11&gt;3,INDEX('Input Ethanol Monthly'!$B:$B,COLUMN(SQ$1)+$E11,1)*42,NA())</f>
        <v/>
      </c>
      <c r="SR11">
        <f>IF(COLUMN(SR$1)+$E11&gt;3,INDEX('Input Ethanol Monthly'!$B:$B,COLUMN(SR$1)+$E11,1)*42,NA())</f>
        <v/>
      </c>
      <c r="SS11">
        <f>IF(COLUMN(SS$1)+$E11&gt;3,INDEX('Input Ethanol Monthly'!$B:$B,COLUMN(SS$1)+$E11,1)*42,NA())</f>
        <v/>
      </c>
      <c r="ST11">
        <f>IF(COLUMN(ST$1)+$E11&gt;3,INDEX('Input Ethanol Monthly'!$B:$B,COLUMN(ST$1)+$E11,1)*42,NA())</f>
        <v/>
      </c>
      <c r="SU11">
        <f>IF(COLUMN(SU$1)+$E11&gt;3,INDEX('Input Ethanol Monthly'!$B:$B,COLUMN(SU$1)+$E11,1)*42,NA())</f>
        <v/>
      </c>
      <c r="SV11">
        <f>IF(COLUMN(SV$1)+$E11&gt;3,INDEX('Input Ethanol Monthly'!$B:$B,COLUMN(SV$1)+$E11,1)*42,NA())</f>
        <v/>
      </c>
      <c r="SW11">
        <f>IF(COLUMN(SW$1)+$E11&gt;3,INDEX('Input Ethanol Monthly'!$B:$B,COLUMN(SW$1)+$E11,1)*42,NA())</f>
        <v/>
      </c>
      <c r="SX11">
        <f>IF(COLUMN(SX$1)+$E11&gt;3,INDEX('Input Ethanol Monthly'!$B:$B,COLUMN(SX$1)+$E11,1)*42,NA())</f>
        <v/>
      </c>
      <c r="SY11">
        <f>IF(COLUMN(SY$1)+$E11&gt;3,INDEX('Input Ethanol Monthly'!$B:$B,COLUMN(SY$1)+$E11,1)*42,NA())</f>
        <v/>
      </c>
      <c r="SZ11">
        <f>IF(COLUMN(SZ$1)+$E11&gt;3,INDEX('Input Ethanol Monthly'!$B:$B,COLUMN(SZ$1)+$E11,1)*42,NA())</f>
        <v/>
      </c>
      <c r="TA11">
        <f>IF(COLUMN(TA$1)+$E11&gt;3,INDEX('Input Ethanol Monthly'!$B:$B,COLUMN(TA$1)+$E11,1)*42,NA())</f>
        <v/>
      </c>
      <c r="TB11">
        <f>IF(COLUMN(TB$1)+$E11&gt;3,INDEX('Input Ethanol Monthly'!$B:$B,COLUMN(TB$1)+$E11,1)*42,NA())</f>
        <v/>
      </c>
      <c r="TC11">
        <f>IF(COLUMN(TC$1)+$E11&gt;3,INDEX('Input Ethanol Monthly'!$B:$B,COLUMN(TC$1)+$E11,1)*42,NA())</f>
        <v/>
      </c>
      <c r="TD11">
        <f>IF(COLUMN(TD$1)+$E11&gt;3,INDEX('Input Ethanol Monthly'!$B:$B,COLUMN(TD$1)+$E11,1)*42,NA())</f>
        <v/>
      </c>
      <c r="TE11">
        <f>IF(COLUMN(TE$1)+$E11&gt;3,INDEX('Input Ethanol Monthly'!$B:$B,COLUMN(TE$1)+$E11,1)*42,NA())</f>
        <v/>
      </c>
      <c r="TF11">
        <f>IF(COLUMN(TF$1)+$E11&gt;3,INDEX('Input Ethanol Monthly'!$B:$B,COLUMN(TF$1)+$E11,1)*42,NA())</f>
        <v/>
      </c>
      <c r="TG11">
        <f>IF(COLUMN(TG$1)+$E11&gt;3,INDEX('Input Ethanol Monthly'!$B:$B,COLUMN(TG$1)+$E11,1)*42,NA())</f>
        <v/>
      </c>
      <c r="TH11">
        <f>IF(COLUMN(TH$1)+$E11&gt;3,INDEX('Input Ethanol Monthly'!$B:$B,COLUMN(TH$1)+$E11,1)*42,NA())</f>
        <v/>
      </c>
      <c r="TI11">
        <f>IF(COLUMN(TI$1)+$E11&gt;3,INDEX('Input Ethanol Monthly'!$B:$B,COLUMN(TI$1)+$E11,1)*42,NA())</f>
        <v/>
      </c>
      <c r="TJ11">
        <f>IF(COLUMN(TJ$1)+$E11&gt;3,INDEX('Input Ethanol Monthly'!$B:$B,COLUMN(TJ$1)+$E11,1)*42,NA())</f>
        <v/>
      </c>
      <c r="TK11">
        <f>IF(COLUMN(TK$1)+$E11&gt;3,INDEX('Input Ethanol Monthly'!$B:$B,COLUMN(TK$1)+$E11,1)*42,NA())</f>
        <v/>
      </c>
      <c r="TL11">
        <f>IF(COLUMN(TL$1)+$E11&gt;3,INDEX('Input Ethanol Monthly'!$B:$B,COLUMN(TL$1)+$E11,1)*42,NA())</f>
        <v/>
      </c>
      <c r="TM11">
        <f>IF(COLUMN(TM$1)+$E11&gt;3,INDEX('Input Ethanol Monthly'!$B:$B,COLUMN(TM$1)+$E11,1)*42,NA())</f>
        <v/>
      </c>
      <c r="TN11">
        <f>IF(COLUMN(TN$1)+$E11&gt;3,INDEX('Input Ethanol Monthly'!$B:$B,COLUMN(TN$1)+$E11,1)*42,NA())</f>
        <v/>
      </c>
      <c r="TO11">
        <f>IF(COLUMN(TO$1)+$E11&gt;3,INDEX('Input Ethanol Monthly'!$B:$B,COLUMN(TO$1)+$E11,1)*42,NA())</f>
        <v/>
      </c>
      <c r="TP11">
        <f>IF(COLUMN(TP$1)+$E11&gt;3,INDEX('Input Ethanol Monthly'!$B:$B,COLUMN(TP$1)+$E11,1)*42,NA())</f>
        <v/>
      </c>
      <c r="TQ11">
        <f>IF(COLUMN(TQ$1)+$E11&gt;3,INDEX('Input Ethanol Monthly'!$B:$B,COLUMN(TQ$1)+$E11,1)*42,NA())</f>
        <v/>
      </c>
      <c r="TR11">
        <f>IF(COLUMN(TR$1)+$E11&gt;3,INDEX('Input Ethanol Monthly'!$B:$B,COLUMN(TR$1)+$E11,1)*42,NA())</f>
        <v/>
      </c>
      <c r="TS11">
        <f>IF(COLUMN(TS$1)+$E11&gt;3,INDEX('Input Ethanol Monthly'!$B:$B,COLUMN(TS$1)+$E11,1)*42,NA())</f>
        <v/>
      </c>
      <c r="TT11">
        <f>IF(COLUMN(TT$1)+$E11&gt;3,INDEX('Input Ethanol Monthly'!$B:$B,COLUMN(TT$1)+$E11,1)*42,NA())</f>
        <v/>
      </c>
      <c r="TU11">
        <f>IF(COLUMN(TU$1)+$E11&gt;3,INDEX('Input Ethanol Monthly'!$B:$B,COLUMN(TU$1)+$E11,1)*42,NA())</f>
        <v/>
      </c>
      <c r="TV11">
        <f>IF(COLUMN(TV$1)+$E11&gt;3,INDEX('Input Ethanol Monthly'!$B:$B,COLUMN(TV$1)+$E11,1)*42,NA())</f>
        <v/>
      </c>
      <c r="TW11">
        <f>IF(COLUMN(TW$1)+$E11&gt;3,INDEX('Input Ethanol Monthly'!$B:$B,COLUMN(TW$1)+$E11,1)*42,NA())</f>
        <v/>
      </c>
      <c r="TX11">
        <f>IF(COLUMN(TX$1)+$E11&gt;3,INDEX('Input Ethanol Monthly'!$B:$B,COLUMN(TX$1)+$E11,1)*42,NA())</f>
        <v/>
      </c>
      <c r="TY11">
        <f>IF(COLUMN(TY$1)+$E11&gt;3,INDEX('Input Ethanol Monthly'!$B:$B,COLUMN(TY$1)+$E11,1)*42,NA())</f>
        <v/>
      </c>
      <c r="TZ11">
        <f>IF(COLUMN(TZ$1)+$E11&gt;3,INDEX('Input Ethanol Monthly'!$B:$B,COLUMN(TZ$1)+$E11,1)*42,NA())</f>
        <v/>
      </c>
    </row>
    <row r="12" spans="1:546">
      <c r="A12" t="s">
        <v>22</v>
      </c>
      <c r="B12" t="s">
        <v>9</v>
      </c>
      <c r="C12" t="s">
        <v>23</v>
      </c>
      <c r="IM12">
        <f>'Input DBEDT Monthly Energy'!C$114</f>
        <v/>
      </c>
      <c r="IN12">
        <f>'Input DBEDT Monthly Energy'!D$114</f>
        <v/>
      </c>
      <c r="IO12">
        <f>'Input DBEDT Monthly Energy'!E$114</f>
        <v/>
      </c>
      <c r="IP12">
        <f>'Input DBEDT Monthly Energy'!F$114</f>
        <v/>
      </c>
      <c r="IQ12">
        <f>'Input DBEDT Monthly Energy'!G$114</f>
        <v/>
      </c>
      <c r="IR12">
        <f>'Input DBEDT Monthly Energy'!H$114</f>
        <v/>
      </c>
      <c r="IS12">
        <f>'Input DBEDT Monthly Energy'!I$114</f>
        <v/>
      </c>
      <c r="IT12">
        <f>'Input DBEDT Monthly Energy'!J$114</f>
        <v/>
      </c>
      <c r="IU12">
        <f>'Input DBEDT Monthly Energy'!K$114</f>
        <v/>
      </c>
      <c r="IV12">
        <f>'Input DBEDT Monthly Energy'!L$114</f>
        <v/>
      </c>
      <c r="IW12">
        <f>'Input DBEDT Monthly Energy'!M$114</f>
        <v/>
      </c>
      <c r="IX12">
        <f>'Input DBEDT Monthly Energy'!N$114</f>
        <v/>
      </c>
      <c r="IY12">
        <f>'Input DBEDT Monthly Energy'!O$114</f>
        <v/>
      </c>
      <c r="IZ12">
        <f>'Input DBEDT Monthly Energy'!P$114</f>
        <v/>
      </c>
      <c r="JA12">
        <f>'Input DBEDT Monthly Energy'!Q$114</f>
        <v/>
      </c>
      <c r="JB12">
        <f>'Input DBEDT Monthly Energy'!R$114</f>
        <v/>
      </c>
      <c r="JC12">
        <f>'Input DBEDT Monthly Energy'!S$114</f>
        <v/>
      </c>
      <c r="JD12">
        <f>'Input DBEDT Monthly Energy'!T$114</f>
        <v/>
      </c>
      <c r="JE12">
        <f>'Input DBEDT Monthly Energy'!U$114</f>
        <v/>
      </c>
      <c r="JF12">
        <f>'Input DBEDT Monthly Energy'!V$114</f>
        <v/>
      </c>
      <c r="JG12">
        <f>'Input DBEDT Monthly Energy'!W$114</f>
        <v/>
      </c>
      <c r="JH12">
        <f>'Input DBEDT Monthly Energy'!X$114</f>
        <v/>
      </c>
      <c r="JI12">
        <f>'Input DBEDT Monthly Energy'!Y$114</f>
        <v/>
      </c>
      <c r="JJ12">
        <f>'Input DBEDT Monthly Energy'!Z$114</f>
        <v/>
      </c>
      <c r="JK12">
        <f>'Input DBEDT Monthly Energy'!AA$114</f>
        <v/>
      </c>
      <c r="JL12">
        <f>'Input DBEDT Monthly Energy'!AB$114</f>
        <v/>
      </c>
      <c r="JM12">
        <f>'Input DBEDT Monthly Energy'!AC$114</f>
        <v/>
      </c>
      <c r="JN12">
        <f>'Input DBEDT Monthly Energy'!AD$114</f>
        <v/>
      </c>
      <c r="JO12">
        <f>'Input DBEDT Monthly Energy'!AE$114</f>
        <v/>
      </c>
      <c r="JP12">
        <f>'Input DBEDT Monthly Energy'!AF$114</f>
        <v/>
      </c>
      <c r="JQ12">
        <f>'Input DBEDT Monthly Energy'!AG$114</f>
        <v/>
      </c>
      <c r="JR12">
        <f>'Input DBEDT Monthly Energy'!AH$114</f>
        <v/>
      </c>
      <c r="JS12">
        <f>'Input DBEDT Monthly Energy'!AI$114</f>
        <v/>
      </c>
      <c r="JT12">
        <f>'Input DBEDT Monthly Energy'!AJ$114</f>
        <v/>
      </c>
      <c r="JU12">
        <f>'Input DBEDT Monthly Energy'!AK$114</f>
        <v/>
      </c>
      <c r="JV12">
        <f>'Input DBEDT Monthly Energy'!AL$114</f>
        <v/>
      </c>
      <c r="JW12">
        <f>'Input DBEDT Monthly Energy'!AM$114</f>
        <v/>
      </c>
      <c r="JX12">
        <f>'Input DBEDT Monthly Energy'!AN$114</f>
        <v/>
      </c>
      <c r="JY12">
        <f>'Input DBEDT Monthly Energy'!AO$114</f>
        <v/>
      </c>
      <c r="JZ12">
        <f>'Input DBEDT Monthly Energy'!AP$114</f>
        <v/>
      </c>
      <c r="KA12">
        <f>'Input DBEDT Monthly Energy'!AQ$114</f>
        <v/>
      </c>
      <c r="KB12">
        <f>'Input DBEDT Monthly Energy'!AR$114</f>
        <v/>
      </c>
      <c r="KC12">
        <f>'Input DBEDT Monthly Energy'!AS$114</f>
        <v/>
      </c>
      <c r="KD12">
        <f>'Input DBEDT Monthly Energy'!AT$114</f>
        <v/>
      </c>
      <c r="KE12">
        <f>'Input DBEDT Monthly Energy'!AU$114</f>
        <v/>
      </c>
      <c r="KF12">
        <f>'Input DBEDT Monthly Energy'!AV$114</f>
        <v/>
      </c>
      <c r="KG12">
        <f>'Input DBEDT Monthly Energy'!AW$114</f>
        <v/>
      </c>
      <c r="KH12">
        <f>'Input DBEDT Monthly Energy'!AX$114</f>
        <v/>
      </c>
      <c r="KI12">
        <f>'Input DBEDT Monthly Energy'!AY$114</f>
        <v/>
      </c>
      <c r="KJ12">
        <f>'Input DBEDT Monthly Energy'!AZ$114</f>
        <v/>
      </c>
      <c r="KK12">
        <f>'Input DBEDT Monthly Energy'!BA$114</f>
        <v/>
      </c>
      <c r="KL12">
        <f>'Input DBEDT Monthly Energy'!BB$114</f>
        <v/>
      </c>
      <c r="KM12">
        <f>'Input DBEDT Monthly Energy'!BC$114</f>
        <v/>
      </c>
      <c r="KN12">
        <f>'Input DBEDT Monthly Energy'!BD$114</f>
        <v/>
      </c>
      <c r="KO12">
        <f>'Input DBEDT Monthly Energy'!BE$114</f>
        <v/>
      </c>
      <c r="KP12">
        <f>'Input DBEDT Monthly Energy'!BF$114</f>
        <v/>
      </c>
      <c r="KQ12">
        <f>'Input DBEDT Monthly Energy'!BG$114</f>
        <v/>
      </c>
      <c r="KR12">
        <f>'Input DBEDT Monthly Energy'!BH$114</f>
        <v/>
      </c>
      <c r="KS12">
        <f>'Input DBEDT Monthly Energy'!BI$114</f>
        <v/>
      </c>
      <c r="KT12">
        <f>'Input DBEDT Monthly Energy'!BJ$114</f>
        <v/>
      </c>
      <c r="KU12">
        <f>'Input DBEDT Monthly Energy'!BK$114</f>
        <v/>
      </c>
      <c r="KV12">
        <f>'Input DBEDT Monthly Energy'!BL$114</f>
        <v/>
      </c>
      <c r="KW12">
        <f>'Input DBEDT Monthly Energy'!BM$114</f>
        <v/>
      </c>
      <c r="KX12">
        <f>'Input DBEDT Monthly Energy'!BN$114</f>
        <v/>
      </c>
      <c r="KY12">
        <f>'Input DBEDT Monthly Energy'!BO$114</f>
        <v/>
      </c>
      <c r="KZ12">
        <f>'Input DBEDT Monthly Energy'!BP$114</f>
        <v/>
      </c>
      <c r="LA12">
        <f>'Input DBEDT Monthly Energy'!BQ$114</f>
        <v/>
      </c>
      <c r="LB12">
        <f>'Input DBEDT Monthly Energy'!BR$114</f>
        <v/>
      </c>
      <c r="LC12">
        <f>'Input DBEDT Monthly Energy'!BS$114</f>
        <v/>
      </c>
      <c r="LD12">
        <f>'Input DBEDT Monthly Energy'!BT$114</f>
        <v/>
      </c>
      <c r="LE12">
        <f>'Input DBEDT Monthly Energy'!BU$114</f>
        <v/>
      </c>
      <c r="LF12">
        <f>'Input DBEDT Monthly Energy'!BV$114</f>
        <v/>
      </c>
      <c r="LG12">
        <f>'Input DBEDT Monthly Energy'!BW$114</f>
        <v/>
      </c>
      <c r="LH12">
        <f>'Input DBEDT Monthly Energy'!BX$114</f>
        <v/>
      </c>
      <c r="LI12">
        <f>'Input DBEDT Monthly Energy'!BY$114</f>
        <v/>
      </c>
      <c r="LJ12">
        <f>'Input DBEDT Monthly Energy'!BZ$114</f>
        <v/>
      </c>
      <c r="LK12">
        <f>'Input DBEDT Monthly Energy'!CA$114</f>
        <v/>
      </c>
      <c r="LL12">
        <f>'Input DBEDT Monthly Energy'!CB$114</f>
        <v/>
      </c>
      <c r="LM12">
        <f>'Input DBEDT Monthly Energy'!CC$114</f>
        <v/>
      </c>
      <c r="LN12">
        <f>'Input DBEDT Monthly Energy'!CD$114</f>
        <v/>
      </c>
      <c r="LO12">
        <f>'Input DBEDT Monthly Energy'!CE$114</f>
        <v/>
      </c>
      <c r="LP12">
        <f>'Input DBEDT Monthly Energy'!CF$114</f>
        <v/>
      </c>
      <c r="LQ12">
        <f>'Input DBEDT Monthly Energy'!CG$114</f>
        <v/>
      </c>
      <c r="LR12">
        <f>'Input DBEDT Monthly Energy'!CH$114</f>
        <v/>
      </c>
      <c r="LS12">
        <f>'Input DBEDT Monthly Energy'!CI$114</f>
        <v/>
      </c>
      <c r="LT12">
        <f>'Input DBEDT Monthly Energy'!CJ$114</f>
        <v/>
      </c>
      <c r="LU12">
        <f>'Input DBEDT Monthly Energy'!CK$114</f>
        <v/>
      </c>
      <c r="LV12">
        <f>'Input DBEDT Monthly Energy'!CL$114</f>
        <v/>
      </c>
      <c r="LW12">
        <f>'Input DBEDT Monthly Energy'!CM$114</f>
        <v/>
      </c>
      <c r="LX12">
        <f>'Input DBEDT Monthly Energy'!CN$114</f>
        <v/>
      </c>
      <c r="LY12">
        <f>'Input DBEDT Monthly Energy'!CO$114</f>
        <v/>
      </c>
      <c r="LZ12">
        <f>'Input DBEDT Monthly Energy'!CP$114</f>
        <v/>
      </c>
      <c r="MA12">
        <f>'Input DBEDT Monthly Energy'!CQ$114</f>
        <v/>
      </c>
      <c r="MB12">
        <f>'Input DBEDT Monthly Energy'!CR$114</f>
        <v/>
      </c>
      <c r="MC12">
        <f>'Input DBEDT Monthly Energy'!CS$114</f>
        <v/>
      </c>
      <c r="MD12">
        <f>'Input DBEDT Monthly Energy'!CT$114</f>
        <v/>
      </c>
      <c r="ME12">
        <f>'Input DBEDT Monthly Energy'!CU$114</f>
        <v/>
      </c>
      <c r="MF12">
        <f>'Input DBEDT Monthly Energy'!CV$114</f>
        <v/>
      </c>
      <c r="MG12">
        <f>'Input DBEDT Monthly Energy'!CW$114</f>
        <v/>
      </c>
      <c r="MH12">
        <f>'Input DBEDT Monthly Energy'!CX$114</f>
        <v/>
      </c>
      <c r="MI12">
        <f>'Input DBEDT Monthly Energy'!CY$114</f>
        <v/>
      </c>
      <c r="MJ12">
        <f>'Input DBEDT Monthly Energy'!CZ$114</f>
        <v/>
      </c>
      <c r="MK12">
        <f>'Input DBEDT Monthly Energy'!DA$114</f>
        <v/>
      </c>
      <c r="ML12">
        <f>'Input DBEDT Monthly Energy'!DB$114</f>
        <v/>
      </c>
      <c r="MM12">
        <f>'Input DBEDT Monthly Energy'!DC$114</f>
        <v/>
      </c>
      <c r="MN12">
        <f>'Input DBEDT Monthly Energy'!DD$114</f>
        <v/>
      </c>
      <c r="MO12">
        <f>'Input DBEDT Monthly Energy'!DE$114</f>
        <v/>
      </c>
      <c r="MP12">
        <f>'Input DBEDT Monthly Energy'!DF$114</f>
        <v/>
      </c>
      <c r="MQ12">
        <f>'Input DBEDT Monthly Energy'!DG$114</f>
        <v/>
      </c>
      <c r="MR12">
        <f>'Input DBEDT Monthly Energy'!DH$114</f>
        <v/>
      </c>
      <c r="MS12">
        <f>'Input DBEDT Monthly Energy'!DI$114</f>
        <v/>
      </c>
      <c r="MT12">
        <f>'Input DBEDT Monthly Energy'!DJ$114</f>
        <v/>
      </c>
      <c r="MU12">
        <f>'Input DBEDT Monthly Energy'!DK$114</f>
        <v/>
      </c>
      <c r="MV12">
        <f>'Input DBEDT Monthly Energy'!DL$114</f>
        <v/>
      </c>
      <c r="MW12">
        <f>'Input DBEDT Monthly Energy'!DM$114</f>
        <v/>
      </c>
      <c r="MX12">
        <f>'Input DBEDT Monthly Energy'!DN$114</f>
        <v/>
      </c>
      <c r="MY12">
        <f>'Input DBEDT Monthly Energy'!DO$114</f>
        <v/>
      </c>
      <c r="MZ12">
        <f>'Input DBEDT Monthly Energy'!DP$114</f>
        <v/>
      </c>
      <c r="NA12">
        <f>'Input DBEDT Monthly Energy'!DQ$114</f>
        <v/>
      </c>
      <c r="NB12">
        <f>'Input DBEDT Monthly Energy'!DR$114</f>
        <v/>
      </c>
      <c r="NC12">
        <f>'Input DBEDT Monthly Energy'!DS$114</f>
        <v/>
      </c>
      <c r="ND12">
        <f>'Input DBEDT Monthly Energy'!DT$114</f>
        <v/>
      </c>
      <c r="NE12">
        <f>'Input DBEDT Monthly Energy'!DU$114</f>
        <v/>
      </c>
      <c r="NF12">
        <f>'Input DBEDT Monthly Energy'!DV$114</f>
        <v/>
      </c>
      <c r="NG12">
        <f>'Input DBEDT Monthly Energy'!DW$114</f>
        <v/>
      </c>
      <c r="NH12">
        <f>'Input DBEDT Monthly Energy'!DX$114</f>
        <v/>
      </c>
      <c r="NI12">
        <f>'Input DBEDT Monthly Energy'!DY$114</f>
        <v/>
      </c>
      <c r="NJ12">
        <f>'Input DBEDT Monthly Energy'!DZ$114</f>
        <v/>
      </c>
      <c r="NK12">
        <f>'Input DBEDT Monthly Energy'!EA$114</f>
        <v/>
      </c>
      <c r="NL12">
        <f>'Input DBEDT Monthly Energy'!EB$114</f>
        <v/>
      </c>
      <c r="NM12">
        <f>'Input DBEDT Monthly Energy'!EC$114</f>
        <v/>
      </c>
      <c r="NN12">
        <f>'Input DBEDT Monthly Energy'!ED$114</f>
        <v/>
      </c>
      <c r="NO12">
        <f>'Input DBEDT Monthly Energy'!EE$114</f>
        <v/>
      </c>
      <c r="NP12">
        <f>'Input DBEDT Monthly Energy'!EF$114</f>
        <v/>
      </c>
      <c r="NQ12">
        <f>'Input DBEDT Monthly Energy'!EG$114</f>
        <v/>
      </c>
      <c r="NR12">
        <f>'Input DBEDT Monthly Energy'!EH$114</f>
        <v/>
      </c>
      <c r="NS12">
        <f>'Input DBEDT Monthly Energy'!EI$114</f>
        <v/>
      </c>
      <c r="NT12">
        <f>'Input DBEDT Monthly Energy'!EJ$114</f>
        <v/>
      </c>
      <c r="NU12">
        <f>'Input DBEDT Monthly Energy'!EK$114</f>
        <v/>
      </c>
      <c r="NV12">
        <f>'Input DBEDT Monthly Energy'!EL$114</f>
        <v/>
      </c>
      <c r="NW12">
        <f>'Input DBEDT Monthly Energy'!EM$114</f>
        <v/>
      </c>
      <c r="NX12">
        <f>'Input DBEDT Monthly Energy'!EN$114</f>
        <v/>
      </c>
      <c r="NY12">
        <f>'Input DBEDT Monthly Energy'!EO$114</f>
        <v/>
      </c>
      <c r="NZ12">
        <f>'Input DBEDT Monthly Energy'!EP$114</f>
        <v/>
      </c>
      <c r="OA12">
        <f>'Input DBEDT Monthly Energy'!EQ$114</f>
        <v/>
      </c>
      <c r="OB12">
        <f>'Input DBEDT Monthly Energy'!ER$114</f>
        <v/>
      </c>
      <c r="OC12">
        <f>'Input DBEDT Monthly Energy'!ES$114</f>
        <v/>
      </c>
      <c r="OD12">
        <f>'Input DBEDT Monthly Energy'!ET$114</f>
        <v/>
      </c>
      <c r="OE12">
        <f>'Input DBEDT Monthly Energy'!EU$114</f>
        <v/>
      </c>
      <c r="OF12">
        <f>'Input DBEDT Monthly Energy'!EV$114</f>
        <v/>
      </c>
      <c r="OG12">
        <f>'Input DBEDT Monthly Energy'!EW$114</f>
        <v/>
      </c>
      <c r="OH12">
        <f>'Input DBEDT Monthly Energy'!EX$114</f>
        <v/>
      </c>
      <c r="OI12">
        <f>'Input DBEDT Monthly Energy'!EY$114</f>
        <v/>
      </c>
      <c r="OJ12">
        <f>'Input DBEDT Monthly Energy'!EZ$114</f>
        <v/>
      </c>
      <c r="OK12">
        <f>'Input DBEDT Monthly Energy'!FA$114</f>
        <v/>
      </c>
      <c r="OL12">
        <f>'Input DBEDT Monthly Energy'!FB$114</f>
        <v/>
      </c>
      <c r="OM12">
        <f>'Input DBEDT Monthly Energy'!FC$114</f>
        <v/>
      </c>
      <c r="ON12">
        <f>'Input DBEDT Monthly Energy'!FD$114</f>
        <v/>
      </c>
      <c r="OO12">
        <f>'Input DBEDT Monthly Energy'!FE$114</f>
        <v/>
      </c>
      <c r="OP12">
        <f>'Input DBEDT Monthly Energy'!FF$114</f>
        <v/>
      </c>
      <c r="OQ12">
        <f>'Input DBEDT Monthly Energy'!FG$114</f>
        <v/>
      </c>
      <c r="OR12">
        <f>'Input DBEDT Monthly Energy'!FH$114</f>
        <v/>
      </c>
      <c r="OS12">
        <f>'Input DBEDT Monthly Energy'!FI$114</f>
        <v/>
      </c>
      <c r="OT12">
        <f>'Input DBEDT Monthly Energy'!FJ$114</f>
        <v/>
      </c>
      <c r="OU12">
        <f>'Input DBEDT Monthly Energy'!FK$114</f>
        <v/>
      </c>
      <c r="OV12">
        <f>'Input DBEDT Monthly Energy'!FL$114</f>
        <v/>
      </c>
      <c r="OW12">
        <f>'Input DBEDT Monthly Energy'!FM$114</f>
        <v/>
      </c>
      <c r="OX12">
        <f>'Input DBEDT Monthly Energy'!FN$114</f>
        <v/>
      </c>
      <c r="OY12">
        <f>'Input DBEDT Monthly Energy'!FO$114</f>
        <v/>
      </c>
      <c r="OZ12">
        <f>'Input DBEDT Monthly Energy'!FP$114</f>
        <v/>
      </c>
      <c r="PA12">
        <f>'Input DBEDT Monthly Energy'!FQ$114</f>
        <v/>
      </c>
      <c r="PB12">
        <f>'Input DBEDT Monthly Energy'!FR$114</f>
        <v/>
      </c>
      <c r="PC12">
        <f>'Input DBEDT Monthly Energy'!FS$114</f>
        <v/>
      </c>
      <c r="PD12">
        <f>'Input DBEDT Monthly Energy'!FT$114</f>
        <v/>
      </c>
      <c r="PE12">
        <f>'Input DBEDT Monthly Energy'!FU$114</f>
        <v/>
      </c>
      <c r="PF12">
        <f>'Input DBEDT Monthly Energy'!FV$114</f>
        <v/>
      </c>
      <c r="PG12">
        <f>'Input DBEDT Monthly Energy'!FW$114</f>
        <v/>
      </c>
      <c r="PH12">
        <f>'Input DBEDT Monthly Energy'!FX$114</f>
        <v/>
      </c>
      <c r="PI12">
        <f>'Input DBEDT Monthly Energy'!FY$114</f>
        <v/>
      </c>
      <c r="PJ12">
        <f>'Input DBEDT Monthly Energy'!FZ$114</f>
        <v/>
      </c>
      <c r="PK12">
        <f>'Input DBEDT Monthly Energy'!GA$114</f>
        <v/>
      </c>
      <c r="PL12">
        <f>'Input DBEDT Monthly Energy'!GB$114</f>
        <v/>
      </c>
      <c r="PM12">
        <f>'Input DBEDT Monthly Energy'!GC$114</f>
        <v/>
      </c>
      <c r="PN12">
        <f>'Input DBEDT Monthly Energy'!GD$114</f>
        <v/>
      </c>
      <c r="PO12">
        <f>'Input DBEDT Monthly Energy'!GE$114</f>
        <v/>
      </c>
      <c r="PP12">
        <f>'Input DBEDT Monthly Energy'!GF$114</f>
        <v/>
      </c>
      <c r="PQ12">
        <f>'Input DBEDT Monthly Energy'!GG$114</f>
        <v/>
      </c>
      <c r="PR12">
        <f>'Input DBEDT Monthly Energy'!GH$114</f>
        <v/>
      </c>
      <c r="PS12">
        <f>'Input DBEDT Monthly Energy'!GI$114</f>
        <v/>
      </c>
      <c r="PT12">
        <f>'Input DBEDT Monthly Energy'!GJ$114</f>
        <v/>
      </c>
      <c r="PU12">
        <f>'Input DBEDT Monthly Energy'!GK$114</f>
        <v/>
      </c>
      <c r="PV12">
        <f>'Input DBEDT Monthly Energy'!GL$114</f>
        <v/>
      </c>
      <c r="PW12">
        <f>'Input DBEDT Monthly Energy'!GM$114</f>
        <v/>
      </c>
      <c r="PX12">
        <f>'Input DBEDT Monthly Energy'!GN$114</f>
        <v/>
      </c>
      <c r="PY12">
        <f>'Input DBEDT Monthly Energy'!GO$114</f>
        <v/>
      </c>
      <c r="PZ12">
        <f>'Input DBEDT Monthly Energy'!GP$114</f>
        <v/>
      </c>
      <c r="QA12">
        <f>'Input DBEDT Monthly Energy'!GQ$114</f>
        <v/>
      </c>
      <c r="QB12">
        <f>'Input DBEDT Monthly Energy'!GR$114</f>
        <v/>
      </c>
      <c r="QC12">
        <f>'Input DBEDT Monthly Energy'!GS$114</f>
        <v/>
      </c>
      <c r="QD12">
        <f>'Input DBEDT Monthly Energy'!GT$114</f>
        <v/>
      </c>
      <c r="QE12">
        <f>'Input DBEDT Monthly Energy'!GU$114</f>
        <v/>
      </c>
      <c r="QF12">
        <f>'Input DBEDT Monthly Energy'!GV$114</f>
        <v/>
      </c>
      <c r="QG12">
        <f>'Input DBEDT Monthly Energy'!GW$114</f>
        <v/>
      </c>
      <c r="QH12">
        <f>'Input DBEDT Monthly Energy'!GX$114</f>
        <v/>
      </c>
      <c r="QI12">
        <f>'Input DBEDT Monthly Energy'!GY$114</f>
        <v/>
      </c>
      <c r="QJ12">
        <f>'Input DBEDT Monthly Energy'!GZ$114</f>
        <v/>
      </c>
      <c r="QK12">
        <f>'Input DBEDT Monthly Energy'!HA$114</f>
        <v/>
      </c>
      <c r="QL12">
        <f>'Input DBEDT Monthly Energy'!HB$114</f>
        <v/>
      </c>
      <c r="QM12">
        <f>'Input DBEDT Monthly Energy'!HC$114</f>
        <v/>
      </c>
      <c r="QN12">
        <f>'Input DBEDT Monthly Energy'!HD$114</f>
        <v/>
      </c>
      <c r="QO12">
        <f>'Input DBEDT Monthly Energy'!HE$114</f>
        <v/>
      </c>
      <c r="QP12">
        <f>'Input DBEDT Monthly Energy'!HF$114</f>
        <v/>
      </c>
      <c r="QQ12">
        <f>'Input DBEDT Monthly Energy'!HG$114</f>
        <v/>
      </c>
      <c r="QR12">
        <f>'Input DBEDT Monthly Energy'!HH$114</f>
        <v/>
      </c>
      <c r="QS12">
        <f>'Input DBEDT Monthly Energy'!HI$114</f>
        <v/>
      </c>
      <c r="QT12">
        <f>'Input DBEDT Monthly Energy'!HJ$114</f>
        <v/>
      </c>
      <c r="QU12">
        <f>'Input DBEDT Monthly Energy'!HK$114</f>
        <v/>
      </c>
      <c r="QV12">
        <f>'Input DBEDT Monthly Energy'!HL$114</f>
        <v/>
      </c>
      <c r="QW12">
        <f>'Input DBEDT Monthly Energy'!HM$114</f>
        <v/>
      </c>
      <c r="QX12">
        <f>'Input DBEDT Monthly Energy'!HN$114</f>
        <v/>
      </c>
      <c r="QY12">
        <f>'Input DBEDT Monthly Energy'!HO$114</f>
        <v/>
      </c>
      <c r="QZ12">
        <f>'Input DBEDT Monthly Energy'!HP$114</f>
        <v/>
      </c>
      <c r="RA12">
        <f>'Input DBEDT Monthly Energy'!HQ$114</f>
        <v/>
      </c>
      <c r="RB12">
        <f>'Input DBEDT Monthly Energy'!HR$114</f>
        <v/>
      </c>
      <c r="RC12">
        <f>'Input DBEDT Monthly Energy'!HS$114</f>
        <v/>
      </c>
      <c r="RD12">
        <f>'Input DBEDT Monthly Energy'!HT$114</f>
        <v/>
      </c>
      <c r="RE12">
        <f>'Input DBEDT Monthly Energy'!HU$114</f>
        <v/>
      </c>
      <c r="RF12">
        <f>'Input DBEDT Monthly Energy'!HV$114</f>
        <v/>
      </c>
      <c r="RG12">
        <f>'Input DBEDT Monthly Energy'!HW$114</f>
        <v/>
      </c>
      <c r="RH12">
        <f>'Input DBEDT Monthly Energy'!HX$114</f>
        <v/>
      </c>
      <c r="RI12">
        <f>'Input DBEDT Monthly Energy'!HY$114</f>
        <v/>
      </c>
      <c r="RJ12">
        <f>'Input DBEDT Monthly Energy'!HZ$114</f>
        <v/>
      </c>
      <c r="RK12">
        <f>'Input DBEDT Monthly Energy'!IA$114</f>
        <v/>
      </c>
      <c r="RL12">
        <f>'Input DBEDT Monthly Energy'!IB$114</f>
        <v/>
      </c>
      <c r="RM12">
        <f>'Input DBEDT Monthly Energy'!IC$114</f>
        <v/>
      </c>
      <c r="RN12">
        <f>'Input DBEDT Monthly Energy'!ID$114</f>
        <v/>
      </c>
      <c r="RO12">
        <f>'Input DBEDT Monthly Energy'!IE$114</f>
        <v/>
      </c>
      <c r="RP12">
        <f>'Input DBEDT Monthly Energy'!IF$114</f>
        <v/>
      </c>
      <c r="RQ12">
        <f>'Input DBEDT Monthly Energy'!IG$114</f>
        <v/>
      </c>
      <c r="RR12">
        <f>'Input DBEDT Monthly Energy'!IH$114</f>
        <v/>
      </c>
      <c r="RS12">
        <f>'Input DBEDT Monthly Energy'!II$114</f>
        <v/>
      </c>
      <c r="RT12">
        <f>'Input DBEDT Monthly Energy'!IJ$114</f>
        <v/>
      </c>
      <c r="RU12">
        <f>'Input DBEDT Monthly Energy'!IK$114</f>
        <v/>
      </c>
      <c r="RV12">
        <f>'Input DBEDT Monthly Energy'!IL$114</f>
        <v/>
      </c>
      <c r="RW12">
        <f>'Input DBEDT Monthly Energy'!IM$114</f>
        <v/>
      </c>
      <c r="RX12">
        <f>'Input DBEDT Monthly Energy'!IN$114</f>
        <v/>
      </c>
      <c r="RY12">
        <f>'Input DBEDT Monthly Energy'!IO$114</f>
        <v/>
      </c>
      <c r="RZ12">
        <f>'Input DBEDT Monthly Energy'!IP$114</f>
        <v/>
      </c>
      <c r="SA12">
        <f>'Input DBEDT Monthly Energy'!IQ$114</f>
        <v/>
      </c>
      <c r="SB12">
        <f>'Input DBEDT Monthly Energy'!IR$114</f>
        <v/>
      </c>
      <c r="SC12">
        <f>'Input DBEDT Monthly Energy'!IS$114</f>
        <v/>
      </c>
      <c r="SD12">
        <f>'Input DBEDT Monthly Energy'!IT$114</f>
        <v/>
      </c>
      <c r="SE12">
        <f>'Input DBEDT Monthly Energy'!IU$114</f>
        <v/>
      </c>
      <c r="SF12">
        <f>'Input DBEDT Monthly Energy'!IV$114</f>
        <v/>
      </c>
      <c r="SG12">
        <f>'Input DBEDT Monthly Energy'!IW$114</f>
        <v/>
      </c>
      <c r="SH12">
        <f>'Input DBEDT Monthly Energy'!IX$114</f>
        <v/>
      </c>
      <c r="SI12">
        <f>'Input DBEDT Monthly Energy'!IY$114</f>
        <v/>
      </c>
      <c r="SJ12">
        <f>'Input DBEDT Monthly Energy'!IZ$114</f>
        <v/>
      </c>
      <c r="SK12">
        <f>'Input DBEDT Monthly Energy'!JA$114</f>
        <v/>
      </c>
      <c r="SL12">
        <f>'Input DBEDT Monthly Energy'!JB$114</f>
        <v/>
      </c>
      <c r="SM12">
        <f>'Input DBEDT Monthly Energy'!JC$114</f>
        <v/>
      </c>
      <c r="SN12">
        <f>'Input DBEDT Monthly Energy'!JD$114</f>
        <v/>
      </c>
      <c r="SO12">
        <f>'Input DBEDT Monthly Energy'!JE$114</f>
        <v/>
      </c>
      <c r="SP12">
        <f>'Input DBEDT Monthly Energy'!JF$114</f>
        <v/>
      </c>
      <c r="SQ12">
        <f>'Input DBEDT Monthly Energy'!JG$114</f>
        <v/>
      </c>
      <c r="SR12">
        <f>'Input DBEDT Monthly Energy'!JH$114</f>
        <v/>
      </c>
      <c r="SS12">
        <f>'Input DBEDT Monthly Energy'!JI$114</f>
        <v/>
      </c>
      <c r="ST12">
        <f>'Input DBEDT Monthly Energy'!JJ$114</f>
        <v/>
      </c>
      <c r="SU12">
        <f>'Input DBEDT Monthly Energy'!JK$114</f>
        <v/>
      </c>
      <c r="SV12">
        <f>'Input DBEDT Monthly Energy'!JL$114</f>
        <v/>
      </c>
      <c r="SW12">
        <f>'Input DBEDT Monthly Energy'!JM$114</f>
        <v/>
      </c>
      <c r="SX12">
        <f>'Input DBEDT Monthly Energy'!JN$114</f>
        <v/>
      </c>
      <c r="SY12">
        <f>'Input DBEDT Monthly Energy'!JO$114</f>
        <v/>
      </c>
      <c r="SZ12">
        <f>'Input DBEDT Monthly Energy'!JP$114</f>
        <v/>
      </c>
      <c r="TA12">
        <f>'Input DBEDT Monthly Energy'!JQ$114</f>
        <v/>
      </c>
      <c r="TB12">
        <f>'Input DBEDT Monthly Energy'!JR$114</f>
        <v/>
      </c>
      <c r="TC12">
        <f>'Input DBEDT Monthly Energy'!JS$114</f>
        <v/>
      </c>
      <c r="TD12">
        <f>'Input DBEDT Monthly Energy'!JT$114</f>
        <v/>
      </c>
      <c r="TE12">
        <f>'Input DBEDT Monthly Energy'!JU$114</f>
        <v/>
      </c>
      <c r="TF12">
        <f>'Input DBEDT Monthly Energy'!JV$114</f>
        <v/>
      </c>
      <c r="TG12">
        <f>'Input DBEDT Monthly Energy'!JW$114</f>
        <v/>
      </c>
      <c r="TH12">
        <f>'Input DBEDT Monthly Energy'!JX$114</f>
        <v/>
      </c>
      <c r="TI12">
        <f>'Input DBEDT Monthly Energy'!JY$114</f>
        <v/>
      </c>
      <c r="TJ12">
        <f>'Input DBEDT Monthly Energy'!JZ$114</f>
        <v/>
      </c>
      <c r="TK12">
        <f>'Input DBEDT Monthly Energy'!KA$114</f>
        <v/>
      </c>
      <c r="TL12">
        <f>'Input DBEDT Monthly Energy'!KB$114</f>
        <v/>
      </c>
      <c r="TM12">
        <f>'Input DBEDT Monthly Energy'!KC$114</f>
        <v/>
      </c>
      <c r="TN12">
        <f>'Input DBEDT Monthly Energy'!KD$114</f>
        <v/>
      </c>
      <c r="TO12">
        <f>'Input DBEDT Monthly Energy'!KE$114</f>
        <v/>
      </c>
      <c r="TP12">
        <f>'Input DBEDT Monthly Energy'!KF$114</f>
        <v/>
      </c>
      <c r="TQ12">
        <f>'Input DBEDT Monthly Energy'!KG$114</f>
        <v/>
      </c>
      <c r="TR12">
        <f>'Input DBEDT Monthly Energy'!KH$114</f>
        <v/>
      </c>
      <c r="TS12">
        <f>'Input DBEDT Monthly Energy'!KI$114</f>
        <v/>
      </c>
      <c r="TT12">
        <f>'Input DBEDT Monthly Energy'!KJ$114</f>
        <v/>
      </c>
      <c r="TU12">
        <f>'Input DBEDT Monthly Energy'!KK$114</f>
        <v/>
      </c>
      <c r="TV12">
        <f>'Input DBEDT Monthly Energy'!KL$114</f>
        <v/>
      </c>
      <c r="TW12">
        <f>'Input DBEDT Monthly Energy'!KM$114</f>
        <v/>
      </c>
      <c r="TX12">
        <f>'Input DBEDT Monthly Energy'!KN$114</f>
        <v/>
      </c>
      <c r="TY12">
        <f>'Input DBEDT Monthly Energy'!KO$114</f>
        <v/>
      </c>
      <c r="TZ12">
        <f>'Input DBEDT Monthly Energy'!KP$114</f>
        <v/>
      </c>
    </row>
    <row r="13" spans="1:546">
      <c r="A13" t="s">
        <v>24</v>
      </c>
      <c r="B13" t="s">
        <v>25</v>
      </c>
      <c r="C13" t="s">
        <v>26</v>
      </c>
      <c r="BC13">
        <f>VLOOKUP(BC1,'Dashboard M2 Imports Data'!$O$44:$Y$74,11,FALSE)</f>
        <v/>
      </c>
      <c r="BD13">
        <f>VLOOKUP(BD1,'Dashboard M2 Imports Data'!$O$44:$Y$74,11,FALSE)</f>
        <v/>
      </c>
      <c r="BE13">
        <f>VLOOKUP(BE1,'Dashboard M2 Imports Data'!$O$44:$Y$74,11,FALSE)</f>
        <v/>
      </c>
      <c r="BF13">
        <f>VLOOKUP(BF1,'Dashboard M2 Imports Data'!$O$44:$Y$74,11,FALSE)</f>
        <v/>
      </c>
      <c r="BG13">
        <f>VLOOKUP(BG1,'Dashboard M2 Imports Data'!$O$44:$Y$74,11,FALSE)</f>
        <v/>
      </c>
      <c r="BH13">
        <f>VLOOKUP(BH1,'Dashboard M2 Imports Data'!$O$44:$Y$74,11,FALSE)</f>
        <v/>
      </c>
      <c r="BI13">
        <f>VLOOKUP(BI1,'Dashboard M2 Imports Data'!$O$44:$Y$74,11,FALSE)</f>
        <v/>
      </c>
      <c r="BJ13">
        <f>VLOOKUP(BJ1,'Dashboard M2 Imports Data'!$O$44:$Y$74,11,FALSE)</f>
        <v/>
      </c>
      <c r="BK13">
        <f>VLOOKUP(BK1,'Dashboard M2 Imports Data'!$O$44:$Y$74,11,FALSE)</f>
        <v/>
      </c>
      <c r="BL13">
        <f>VLOOKUP(BL1,'Dashboard M2 Imports Data'!$O$44:$Y$74,11,FALSE)</f>
        <v/>
      </c>
      <c r="BM13">
        <f>VLOOKUP(BM1,'Dashboard M2 Imports Data'!$O$44:$Y$74,11,FALSE)</f>
        <v/>
      </c>
      <c r="BN13">
        <f>VLOOKUP(BN1,'Dashboard M2 Imports Data'!$O$44:$Y$74,11,FALSE)</f>
        <v/>
      </c>
      <c r="BO13">
        <f>VLOOKUP(BO1,'Dashboard M2 Imports Data'!$O$44:$Y$74,11,FALSE)</f>
        <v/>
      </c>
      <c r="BP13">
        <f>VLOOKUP(BP1,'Dashboard M2 Imports Data'!$O$44:$Y$74,11,FALSE)</f>
        <v/>
      </c>
      <c r="BQ13">
        <f>VLOOKUP(BQ1,'Dashboard M2 Imports Data'!$O$44:$Y$74,11,FALSE)</f>
        <v/>
      </c>
      <c r="BR13">
        <f>VLOOKUP(BR1,'Dashboard M2 Imports Data'!$O$44:$Y$74,11,FALSE)</f>
        <v/>
      </c>
      <c r="BS13">
        <f>VLOOKUP(BS1,'Dashboard M2 Imports Data'!$O$44:$Y$74,11,FALSE)</f>
        <v/>
      </c>
      <c r="BT13">
        <f>VLOOKUP(BT1,'Dashboard M2 Imports Data'!$O$44:$Y$74,11,FALSE)</f>
        <v/>
      </c>
      <c r="BU13">
        <f>VLOOKUP(BU1,'Dashboard M2 Imports Data'!$O$44:$Y$74,11,FALSE)</f>
        <v/>
      </c>
      <c r="BV13">
        <f>VLOOKUP(BV1,'Dashboard M2 Imports Data'!$O$44:$Y$74,11,FALSE)</f>
        <v/>
      </c>
      <c r="BW13">
        <f>VLOOKUP(BW1,'Dashboard M2 Imports Data'!$O$44:$Y$74,11,FALSE)</f>
        <v/>
      </c>
      <c r="BX13">
        <f>VLOOKUP(BX1,'Dashboard M2 Imports Data'!$O$44:$Y$74,11,FALSE)</f>
        <v/>
      </c>
      <c r="BY13">
        <f>VLOOKUP(BY1,'Dashboard M2 Imports Data'!$O$44:$Y$74,11,FALSE)</f>
        <v/>
      </c>
      <c r="BZ13">
        <f>VLOOKUP(BZ1,'Dashboard M2 Imports Data'!$O$44:$Y$74,11,FALSE)</f>
        <v/>
      </c>
      <c r="CA13">
        <f>VLOOKUP(CA1,'Dashboard M2 Imports Data'!$O$44:$Y$74,11,FALSE)</f>
        <v/>
      </c>
      <c r="CB13">
        <f>VLOOKUP(CB1,'Dashboard M2 Imports Data'!$O$44:$Y$74,11,FALSE)</f>
        <v/>
      </c>
      <c r="CC13">
        <f>VLOOKUP(CC1,'Dashboard M2 Imports Data'!$O$44:$Y$74,11,FALSE)</f>
        <v/>
      </c>
      <c r="CD13">
        <f>VLOOKUP(CD1,'Dashboard M2 Imports Data'!$O$44:$Y$74,11,FALSE)</f>
        <v/>
      </c>
      <c r="CE13">
        <f>VLOOKUP(CE1,'Dashboard M2 Imports Data'!$O$44:$Y$74,11,FALSE)</f>
        <v/>
      </c>
      <c r="CF13">
        <f>VLOOKUP(CF1,'Dashboard M2 Imports Data'!$O$44:$Y$74,11,FALSE)</f>
        <v/>
      </c>
      <c r="CG13">
        <f>VLOOKUP(CG1,'Dashboard M2 Imports Data'!$O$44:$Y$74,11,FALSE)</f>
        <v/>
      </c>
      <c r="CH13">
        <f>VLOOKUP(CH1,'Dashboard M2 Imports Data'!$O$44:$Y$74,11,FALSE)</f>
        <v/>
      </c>
      <c r="CI13">
        <f>VLOOKUP(CI1,'Dashboard M2 Imports Data'!$O$44:$Y$74,11,FALSE)</f>
        <v/>
      </c>
      <c r="CJ13">
        <f>VLOOKUP(CJ1,'Dashboard M2 Imports Data'!$O$44:$Y$74,11,FALSE)</f>
        <v/>
      </c>
      <c r="CK13">
        <f>VLOOKUP(CK1,'Dashboard M2 Imports Data'!$O$44:$Y$74,11,FALSE)</f>
        <v/>
      </c>
      <c r="CL13">
        <f>VLOOKUP(CL1,'Dashboard M2 Imports Data'!$O$44:$Y$74,11,FALSE)</f>
        <v/>
      </c>
      <c r="CM13">
        <f>VLOOKUP(CM1,'Dashboard M2 Imports Data'!$O$44:$Y$74,11,FALSE)</f>
        <v/>
      </c>
      <c r="CN13">
        <f>VLOOKUP(CN1,'Dashboard M2 Imports Data'!$O$44:$Y$74,11,FALSE)</f>
        <v/>
      </c>
      <c r="CO13">
        <f>VLOOKUP(CO1,'Dashboard M2 Imports Data'!$O$44:$Y$74,11,FALSE)</f>
        <v/>
      </c>
      <c r="CP13">
        <f>VLOOKUP(CP1,'Dashboard M2 Imports Data'!$O$44:$Y$74,11,FALSE)</f>
        <v/>
      </c>
      <c r="CQ13">
        <f>VLOOKUP(CQ1,'Dashboard M2 Imports Data'!$O$44:$Y$74,11,FALSE)</f>
        <v/>
      </c>
      <c r="CR13">
        <f>VLOOKUP(CR1,'Dashboard M2 Imports Data'!$O$44:$Y$74,11,FALSE)</f>
        <v/>
      </c>
      <c r="CS13">
        <f>VLOOKUP(CS1,'Dashboard M2 Imports Data'!$O$44:$Y$74,11,FALSE)</f>
        <v/>
      </c>
      <c r="CT13">
        <f>VLOOKUP(CT1,'Dashboard M2 Imports Data'!$O$44:$Y$74,11,FALSE)</f>
        <v/>
      </c>
      <c r="CU13">
        <f>VLOOKUP(CU1,'Dashboard M2 Imports Data'!$O$44:$Y$74,11,FALSE)</f>
        <v/>
      </c>
      <c r="CV13">
        <f>VLOOKUP(CV1,'Dashboard M2 Imports Data'!$O$44:$Y$74,11,FALSE)</f>
        <v/>
      </c>
      <c r="CW13">
        <f>VLOOKUP(CW1,'Dashboard M2 Imports Data'!$O$44:$Y$74,11,FALSE)</f>
        <v/>
      </c>
      <c r="CX13">
        <f>VLOOKUP(CX1,'Dashboard M2 Imports Data'!$O$44:$Y$74,11,FALSE)</f>
        <v/>
      </c>
      <c r="CY13">
        <f>VLOOKUP(CY1,'Dashboard M2 Imports Data'!$O$44:$Y$74,11,FALSE)</f>
        <v/>
      </c>
      <c r="CZ13">
        <f>VLOOKUP(CZ1,'Dashboard M2 Imports Data'!$O$44:$Y$74,11,FALSE)</f>
        <v/>
      </c>
      <c r="DA13">
        <f>VLOOKUP(DA1,'Dashboard M2 Imports Data'!$O$44:$Y$74,11,FALSE)</f>
        <v/>
      </c>
      <c r="DB13">
        <f>VLOOKUP(DB1,'Dashboard M2 Imports Data'!$O$44:$Y$74,11,FALSE)</f>
        <v/>
      </c>
      <c r="DC13">
        <f>VLOOKUP(DC1,'Dashboard M2 Imports Data'!$O$44:$Y$74,11,FALSE)</f>
        <v/>
      </c>
      <c r="DD13">
        <f>VLOOKUP(DD1,'Dashboard M2 Imports Data'!$O$44:$Y$74,11,FALSE)</f>
        <v/>
      </c>
      <c r="DE13">
        <f>VLOOKUP(DE1,'Dashboard M2 Imports Data'!$O$44:$Y$74,11,FALSE)</f>
        <v/>
      </c>
      <c r="DF13">
        <f>VLOOKUP(DF1,'Dashboard M2 Imports Data'!$O$44:$Y$74,11,FALSE)</f>
        <v/>
      </c>
      <c r="DG13">
        <f>VLOOKUP(DG1,'Dashboard M2 Imports Data'!$O$44:$Y$74,11,FALSE)</f>
        <v/>
      </c>
      <c r="DH13">
        <f>VLOOKUP(DH1,'Dashboard M2 Imports Data'!$O$44:$Y$74,11,FALSE)</f>
        <v/>
      </c>
      <c r="DI13">
        <f>VLOOKUP(DI1,'Dashboard M2 Imports Data'!$O$44:$Y$74,11,FALSE)</f>
        <v/>
      </c>
      <c r="DJ13">
        <f>VLOOKUP(DJ1,'Dashboard M2 Imports Data'!$O$44:$Y$74,11,FALSE)</f>
        <v/>
      </c>
      <c r="DK13">
        <f>VLOOKUP(DK1,'Dashboard M2 Imports Data'!$O$44:$Y$74,11,FALSE)</f>
        <v/>
      </c>
      <c r="DL13">
        <f>VLOOKUP(DL1,'Dashboard M2 Imports Data'!$O$44:$Y$74,11,FALSE)</f>
        <v/>
      </c>
      <c r="DM13">
        <f>VLOOKUP(DM1,'Dashboard M2 Imports Data'!$O$44:$Y$74,11,FALSE)</f>
        <v/>
      </c>
      <c r="DN13">
        <f>VLOOKUP(DN1,'Dashboard M2 Imports Data'!$O$44:$Y$74,11,FALSE)</f>
        <v/>
      </c>
      <c r="DO13">
        <f>VLOOKUP(DO1,'Dashboard M2 Imports Data'!$O$44:$Y$74,11,FALSE)</f>
        <v/>
      </c>
      <c r="DP13">
        <f>VLOOKUP(DP1,'Dashboard M2 Imports Data'!$O$44:$Y$74,11,FALSE)</f>
        <v/>
      </c>
      <c r="DQ13">
        <f>VLOOKUP(DQ1,'Dashboard M2 Imports Data'!$O$44:$Y$74,11,FALSE)</f>
        <v/>
      </c>
      <c r="DR13">
        <f>VLOOKUP(DR1,'Dashboard M2 Imports Data'!$O$44:$Y$74,11,FALSE)</f>
        <v/>
      </c>
      <c r="DS13">
        <f>VLOOKUP(DS1,'Dashboard M2 Imports Data'!$O$44:$Y$74,11,FALSE)</f>
        <v/>
      </c>
      <c r="DT13">
        <f>VLOOKUP(DT1,'Dashboard M2 Imports Data'!$O$44:$Y$74,11,FALSE)</f>
        <v/>
      </c>
      <c r="DU13">
        <f>VLOOKUP(DU1,'Dashboard M2 Imports Data'!$O$44:$Y$74,11,FALSE)</f>
        <v/>
      </c>
      <c r="DV13">
        <f>VLOOKUP(DV1,'Dashboard M2 Imports Data'!$O$44:$Y$74,11,FALSE)</f>
        <v/>
      </c>
      <c r="DW13">
        <f>VLOOKUP(DW1,'Dashboard M2 Imports Data'!$O$44:$Y$74,11,FALSE)</f>
        <v/>
      </c>
      <c r="DX13">
        <f>VLOOKUP(DX1,'Dashboard M2 Imports Data'!$O$44:$Y$74,11,FALSE)</f>
        <v/>
      </c>
      <c r="DY13">
        <f>VLOOKUP(DY1,'Dashboard M2 Imports Data'!$O$44:$Y$74,11,FALSE)</f>
        <v/>
      </c>
      <c r="DZ13">
        <f>VLOOKUP(DZ1,'Dashboard M2 Imports Data'!$O$44:$Y$74,11,FALSE)</f>
        <v/>
      </c>
      <c r="EA13">
        <f>VLOOKUP(EA1,'Dashboard M2 Imports Data'!$O$44:$Y$74,11,FALSE)</f>
        <v/>
      </c>
      <c r="EB13">
        <f>VLOOKUP(EB1,'Dashboard M2 Imports Data'!$O$44:$Y$74,11,FALSE)</f>
        <v/>
      </c>
      <c r="EC13">
        <f>VLOOKUP(EC1,'Dashboard M2 Imports Data'!$O$44:$Y$74,11,FALSE)</f>
        <v/>
      </c>
      <c r="ED13">
        <f>VLOOKUP(ED1,'Dashboard M2 Imports Data'!$O$44:$Y$74,11,FALSE)</f>
        <v/>
      </c>
      <c r="EE13">
        <f>VLOOKUP(EE1,'Dashboard M2 Imports Data'!$O$44:$Y$74,11,FALSE)</f>
        <v/>
      </c>
      <c r="EF13">
        <f>VLOOKUP(EF1,'Dashboard M2 Imports Data'!$O$44:$Y$74,11,FALSE)</f>
        <v/>
      </c>
      <c r="EG13">
        <f>VLOOKUP(EG1,'Dashboard M2 Imports Data'!$O$44:$Y$74,11,FALSE)</f>
        <v/>
      </c>
      <c r="EH13">
        <f>VLOOKUP(EH1,'Dashboard M2 Imports Data'!$O$44:$Y$74,11,FALSE)</f>
        <v/>
      </c>
      <c r="EI13">
        <f>VLOOKUP(EI1,'Dashboard M2 Imports Data'!$O$44:$Y$74,11,FALSE)</f>
        <v/>
      </c>
      <c r="EJ13">
        <f>VLOOKUP(EJ1,'Dashboard M2 Imports Data'!$O$44:$Y$74,11,FALSE)</f>
        <v/>
      </c>
      <c r="EK13">
        <f>VLOOKUP(EK1,'Dashboard M2 Imports Data'!$O$44:$Y$74,11,FALSE)</f>
        <v/>
      </c>
      <c r="EL13">
        <f>VLOOKUP(EL1,'Dashboard M2 Imports Data'!$O$44:$Y$74,11,FALSE)</f>
        <v/>
      </c>
      <c r="EM13">
        <f>VLOOKUP(EM1,'Dashboard M2 Imports Data'!$O$44:$Y$74,11,FALSE)</f>
        <v/>
      </c>
      <c r="EN13">
        <f>VLOOKUP(EN1,'Dashboard M2 Imports Data'!$O$44:$Y$74,11,FALSE)</f>
        <v/>
      </c>
      <c r="EO13">
        <f>VLOOKUP(EO1,'Dashboard M2 Imports Data'!$O$44:$Y$74,11,FALSE)</f>
        <v/>
      </c>
      <c r="EP13">
        <f>VLOOKUP(EP1,'Dashboard M2 Imports Data'!$O$44:$Y$74,11,FALSE)</f>
        <v/>
      </c>
      <c r="EQ13">
        <f>VLOOKUP(EQ1,'Dashboard M2 Imports Data'!$O$44:$Y$74,11,FALSE)</f>
        <v/>
      </c>
      <c r="ER13">
        <f>VLOOKUP(ER1,'Dashboard M2 Imports Data'!$O$44:$Y$74,11,FALSE)</f>
        <v/>
      </c>
      <c r="ES13">
        <f>VLOOKUP(ES1,'Dashboard M2 Imports Data'!$O$44:$Y$74,11,FALSE)</f>
        <v/>
      </c>
      <c r="ET13">
        <f>VLOOKUP(ET1,'Dashboard M2 Imports Data'!$O$44:$Y$74,11,FALSE)</f>
        <v/>
      </c>
      <c r="EU13">
        <f>VLOOKUP(EU1,'Dashboard M2 Imports Data'!$O$44:$Y$74,11,FALSE)</f>
        <v/>
      </c>
      <c r="EV13">
        <f>VLOOKUP(EV1,'Dashboard M2 Imports Data'!$O$44:$Y$74,11,FALSE)</f>
        <v/>
      </c>
      <c r="EW13">
        <f>VLOOKUP(EW1,'Dashboard M2 Imports Data'!$O$44:$Y$74,11,FALSE)</f>
        <v/>
      </c>
      <c r="EX13">
        <f>VLOOKUP(EX1,'Dashboard M2 Imports Data'!$O$44:$Y$74,11,FALSE)</f>
        <v/>
      </c>
      <c r="EY13">
        <f>VLOOKUP(EY1,'Dashboard M2 Imports Data'!$O$44:$Y$74,11,FALSE)</f>
        <v/>
      </c>
      <c r="EZ13">
        <f>VLOOKUP(EZ1,'Dashboard M2 Imports Data'!$O$44:$Y$74,11,FALSE)</f>
        <v/>
      </c>
      <c r="FA13">
        <f>VLOOKUP(FA1,'Dashboard M2 Imports Data'!$O$44:$Y$74,11,FALSE)</f>
        <v/>
      </c>
      <c r="FB13">
        <f>VLOOKUP(FB1,'Dashboard M2 Imports Data'!$O$44:$Y$74,11,FALSE)</f>
        <v/>
      </c>
      <c r="FC13">
        <f>VLOOKUP(FC1,'Dashboard M2 Imports Data'!$O$44:$Y$74,11,FALSE)</f>
        <v/>
      </c>
      <c r="FD13">
        <f>VLOOKUP(FD1,'Dashboard M2 Imports Data'!$O$44:$Y$74,11,FALSE)</f>
        <v/>
      </c>
      <c r="FE13">
        <f>VLOOKUP(FE1,'Dashboard M2 Imports Data'!$O$44:$Y$74,11,FALSE)</f>
        <v/>
      </c>
      <c r="FF13">
        <f>VLOOKUP(FF1,'Dashboard M2 Imports Data'!$O$44:$Y$74,11,FALSE)</f>
        <v/>
      </c>
      <c r="FG13">
        <f>VLOOKUP(FG1,'Dashboard M2 Imports Data'!$O$44:$Y$74,11,FALSE)</f>
        <v/>
      </c>
      <c r="FH13">
        <f>VLOOKUP(FH1,'Dashboard M2 Imports Data'!$O$44:$Y$74,11,FALSE)</f>
        <v/>
      </c>
      <c r="FI13">
        <f>VLOOKUP(FI1,'Dashboard M2 Imports Data'!$O$44:$Y$74,11,FALSE)</f>
        <v/>
      </c>
      <c r="FJ13">
        <f>VLOOKUP(FJ1,'Dashboard M2 Imports Data'!$O$44:$Y$74,11,FALSE)</f>
        <v/>
      </c>
      <c r="FK13">
        <f>VLOOKUP(FK1,'Dashboard M2 Imports Data'!$O$44:$Y$74,11,FALSE)</f>
        <v/>
      </c>
      <c r="FL13">
        <f>VLOOKUP(FL1,'Dashboard M2 Imports Data'!$O$44:$Y$74,11,FALSE)</f>
        <v/>
      </c>
      <c r="FM13">
        <f>VLOOKUP(FM1,'Dashboard M2 Imports Data'!$O$44:$Y$74,11,FALSE)</f>
        <v/>
      </c>
      <c r="FN13">
        <f>VLOOKUP(FN1,'Dashboard M2 Imports Data'!$O$44:$Y$74,11,FALSE)</f>
        <v/>
      </c>
      <c r="FO13">
        <f>VLOOKUP(FO1,'Dashboard M2 Imports Data'!$O$44:$Y$74,11,FALSE)</f>
        <v/>
      </c>
      <c r="FP13">
        <f>VLOOKUP(FP1,'Dashboard M2 Imports Data'!$O$44:$Y$74,11,FALSE)</f>
        <v/>
      </c>
      <c r="FQ13">
        <f>VLOOKUP(FQ1,'Dashboard M2 Imports Data'!$O$44:$Y$74,11,FALSE)</f>
        <v/>
      </c>
      <c r="FR13">
        <f>VLOOKUP(FR1,'Dashboard M2 Imports Data'!$O$44:$Y$74,11,FALSE)</f>
        <v/>
      </c>
      <c r="FS13">
        <f>VLOOKUP(FS1,'Dashboard M2 Imports Data'!$O$44:$Y$74,11,FALSE)</f>
        <v/>
      </c>
      <c r="FT13">
        <f>VLOOKUP(FT1,'Dashboard M2 Imports Data'!$O$44:$Y$74,11,FALSE)</f>
        <v/>
      </c>
      <c r="FU13">
        <f>VLOOKUP(FU1,'Dashboard M2 Imports Data'!$O$44:$Y$74,11,FALSE)</f>
        <v/>
      </c>
      <c r="FV13">
        <f>VLOOKUP(FV1,'Dashboard M2 Imports Data'!$O$44:$Y$74,11,FALSE)</f>
        <v/>
      </c>
      <c r="FW13">
        <f>VLOOKUP(FW1,'Dashboard M2 Imports Data'!$O$44:$Y$74,11,FALSE)</f>
        <v/>
      </c>
      <c r="FX13">
        <f>VLOOKUP(FX1,'Dashboard M2 Imports Data'!$O$44:$Y$74,11,FALSE)</f>
        <v/>
      </c>
      <c r="FY13">
        <f>VLOOKUP(FY1,'Dashboard M2 Imports Data'!$O$44:$Y$74,11,FALSE)</f>
        <v/>
      </c>
      <c r="FZ13">
        <f>VLOOKUP(FZ1,'Dashboard M2 Imports Data'!$O$44:$Y$74,11,FALSE)</f>
        <v/>
      </c>
      <c r="GA13">
        <f>VLOOKUP(GA1,'Dashboard M2 Imports Data'!$O$44:$Y$74,11,FALSE)</f>
        <v/>
      </c>
      <c r="GB13">
        <f>VLOOKUP(GB1,'Dashboard M2 Imports Data'!$O$44:$Y$74,11,FALSE)</f>
        <v/>
      </c>
      <c r="GC13">
        <f>VLOOKUP(GC1,'Dashboard M2 Imports Data'!$O$44:$Y$74,11,FALSE)</f>
        <v/>
      </c>
      <c r="GD13">
        <f>VLOOKUP(GD1,'Dashboard M2 Imports Data'!$O$44:$Y$74,11,FALSE)</f>
        <v/>
      </c>
      <c r="GE13">
        <f>VLOOKUP(GE1,'Dashboard M2 Imports Data'!$O$44:$Y$74,11,FALSE)</f>
        <v/>
      </c>
      <c r="GF13">
        <f>VLOOKUP(GF1,'Dashboard M2 Imports Data'!$O$44:$Y$74,11,FALSE)</f>
        <v/>
      </c>
      <c r="GG13">
        <f>VLOOKUP(GG1,'Dashboard M2 Imports Data'!$O$44:$Y$74,11,FALSE)</f>
        <v/>
      </c>
      <c r="GH13">
        <f>VLOOKUP(GH1,'Dashboard M2 Imports Data'!$O$44:$Y$74,11,FALSE)</f>
        <v/>
      </c>
      <c r="GI13">
        <f>VLOOKUP(GI1,'Dashboard M2 Imports Data'!$O$44:$Y$74,11,FALSE)</f>
        <v/>
      </c>
      <c r="GJ13">
        <f>VLOOKUP(GJ1,'Dashboard M2 Imports Data'!$O$44:$Y$74,11,FALSE)</f>
        <v/>
      </c>
      <c r="GK13">
        <f>VLOOKUP(GK1,'Dashboard M2 Imports Data'!$O$44:$Y$74,11,FALSE)</f>
        <v/>
      </c>
      <c r="GL13">
        <f>VLOOKUP(GL1,'Dashboard M2 Imports Data'!$O$44:$Y$74,11,FALSE)</f>
        <v/>
      </c>
      <c r="GM13">
        <f>VLOOKUP(GM1,'Dashboard M2 Imports Data'!$O$44:$Y$74,11,FALSE)</f>
        <v/>
      </c>
      <c r="GN13">
        <f>VLOOKUP(GN1,'Dashboard M2 Imports Data'!$O$44:$Y$74,11,FALSE)</f>
        <v/>
      </c>
      <c r="GO13">
        <f>VLOOKUP(GO1,'Dashboard M2 Imports Data'!$O$44:$Y$74,11,FALSE)</f>
        <v/>
      </c>
      <c r="GP13">
        <f>VLOOKUP(GP1,'Dashboard M2 Imports Data'!$O$44:$Y$74,11,FALSE)</f>
        <v/>
      </c>
      <c r="GQ13">
        <f>VLOOKUP(GQ1,'Dashboard M2 Imports Data'!$O$44:$Y$74,11,FALSE)</f>
        <v/>
      </c>
      <c r="GR13">
        <f>VLOOKUP(GR1,'Dashboard M2 Imports Data'!$O$44:$Y$74,11,FALSE)</f>
        <v/>
      </c>
      <c r="GS13">
        <f>VLOOKUP(GS1,'Dashboard M2 Imports Data'!$O$44:$Y$74,11,FALSE)</f>
        <v/>
      </c>
      <c r="GT13">
        <f>VLOOKUP(GT1,'Dashboard M2 Imports Data'!$O$44:$Y$74,11,FALSE)</f>
        <v/>
      </c>
      <c r="GU13">
        <f>VLOOKUP(GU1,'Dashboard M2 Imports Data'!$O$44:$Y$74,11,FALSE)</f>
        <v/>
      </c>
      <c r="GV13">
        <f>VLOOKUP(GV1,'Dashboard M2 Imports Data'!$O$44:$Y$74,11,FALSE)</f>
        <v/>
      </c>
      <c r="GW13">
        <f>VLOOKUP(GW1,'Dashboard M2 Imports Data'!$O$44:$Y$74,11,FALSE)</f>
        <v/>
      </c>
      <c r="GX13">
        <f>VLOOKUP(GX1,'Dashboard M2 Imports Data'!$O$44:$Y$74,11,FALSE)</f>
        <v/>
      </c>
      <c r="GY13">
        <f>VLOOKUP(GY1,'Dashboard M2 Imports Data'!$O$44:$Y$74,11,FALSE)</f>
        <v/>
      </c>
      <c r="GZ13">
        <f>VLOOKUP(GZ1,'Dashboard M2 Imports Data'!$O$44:$Y$74,11,FALSE)</f>
        <v/>
      </c>
      <c r="HA13">
        <f>VLOOKUP(HA1,'Dashboard M2 Imports Data'!$O$44:$Y$74,11,FALSE)</f>
        <v/>
      </c>
      <c r="HB13">
        <f>VLOOKUP(HB1,'Dashboard M2 Imports Data'!$O$44:$Y$74,11,FALSE)</f>
        <v/>
      </c>
      <c r="HC13">
        <f>VLOOKUP(HC1,'Dashboard M2 Imports Data'!$O$44:$Y$74,11,FALSE)</f>
        <v/>
      </c>
      <c r="HD13">
        <f>VLOOKUP(HD1,'Dashboard M2 Imports Data'!$O$44:$Y$74,11,FALSE)</f>
        <v/>
      </c>
      <c r="HE13">
        <f>VLOOKUP(HE1,'Dashboard M2 Imports Data'!$O$44:$Y$74,11,FALSE)</f>
        <v/>
      </c>
      <c r="HF13">
        <f>VLOOKUP(HF1,'Dashboard M2 Imports Data'!$O$44:$Y$74,11,FALSE)</f>
        <v/>
      </c>
      <c r="HG13">
        <f>VLOOKUP(HG1,'Dashboard M2 Imports Data'!$O$44:$Y$74,11,FALSE)</f>
        <v/>
      </c>
      <c r="HH13">
        <f>VLOOKUP(HH1,'Dashboard M2 Imports Data'!$O$44:$Y$74,11,FALSE)</f>
        <v/>
      </c>
      <c r="HI13">
        <f>VLOOKUP(HI1,'Dashboard M2 Imports Data'!$O$44:$Y$74,11,FALSE)</f>
        <v/>
      </c>
      <c r="HJ13">
        <f>VLOOKUP(HJ1,'Dashboard M2 Imports Data'!$O$44:$Y$74,11,FALSE)</f>
        <v/>
      </c>
      <c r="HK13">
        <f>VLOOKUP(HK1,'Dashboard M2 Imports Data'!$O$44:$Y$74,11,FALSE)</f>
        <v/>
      </c>
      <c r="HL13">
        <f>VLOOKUP(HL1,'Dashboard M2 Imports Data'!$O$44:$Y$74,11,FALSE)</f>
        <v/>
      </c>
      <c r="HM13">
        <f>VLOOKUP(HM1,'Dashboard M2 Imports Data'!$O$44:$Y$74,11,FALSE)</f>
        <v/>
      </c>
      <c r="HN13">
        <f>VLOOKUP(HN1,'Dashboard M2 Imports Data'!$O$44:$Y$74,11,FALSE)</f>
        <v/>
      </c>
      <c r="HO13">
        <f>VLOOKUP(HO1,'Dashboard M2 Imports Data'!$O$44:$Y$74,11,FALSE)</f>
        <v/>
      </c>
      <c r="HP13">
        <f>VLOOKUP(HP1,'Dashboard M2 Imports Data'!$O$44:$Y$74,11,FALSE)</f>
        <v/>
      </c>
      <c r="HQ13">
        <f>VLOOKUP(HQ1,'Dashboard M2 Imports Data'!$O$44:$Y$74,11,FALSE)</f>
        <v/>
      </c>
      <c r="HR13">
        <f>VLOOKUP(HR1,'Dashboard M2 Imports Data'!$O$44:$Y$74,11,FALSE)</f>
        <v/>
      </c>
      <c r="HS13">
        <f>VLOOKUP(HS1,'Dashboard M2 Imports Data'!$O$44:$Y$74,11,FALSE)</f>
        <v/>
      </c>
      <c r="HT13">
        <f>VLOOKUP(HT1,'Dashboard M2 Imports Data'!$O$44:$Y$74,11,FALSE)</f>
        <v/>
      </c>
      <c r="HU13">
        <f>VLOOKUP(HU1,'Dashboard M2 Imports Data'!$O$44:$Y$74,11,FALSE)</f>
        <v/>
      </c>
      <c r="HV13">
        <f>VLOOKUP(HV1,'Dashboard M2 Imports Data'!$O$44:$Y$74,11,FALSE)</f>
        <v/>
      </c>
      <c r="HW13">
        <f>VLOOKUP(HW1,'Dashboard M2 Imports Data'!$O$44:$Y$74,11,FALSE)</f>
        <v/>
      </c>
      <c r="HX13">
        <f>VLOOKUP(HX1,'Dashboard M2 Imports Data'!$O$44:$Y$74,11,FALSE)</f>
        <v/>
      </c>
      <c r="HY13">
        <f>VLOOKUP(HY1,'Dashboard M2 Imports Data'!$O$44:$Y$74,11,FALSE)</f>
        <v/>
      </c>
      <c r="HZ13">
        <f>VLOOKUP(HZ1,'Dashboard M2 Imports Data'!$O$44:$Y$74,11,FALSE)</f>
        <v/>
      </c>
      <c r="IA13">
        <f>VLOOKUP(IA1,'Dashboard M2 Imports Data'!$O$44:$Y$74,11,FALSE)</f>
        <v/>
      </c>
      <c r="IB13">
        <f>VLOOKUP(IB1,'Dashboard M2 Imports Data'!$O$44:$Y$74,11,FALSE)</f>
        <v/>
      </c>
      <c r="IC13">
        <f>VLOOKUP(IC1,'Dashboard M2 Imports Data'!$O$44:$Y$74,11,FALSE)</f>
        <v/>
      </c>
      <c r="ID13">
        <f>VLOOKUP(ID1,'Dashboard M2 Imports Data'!$O$44:$Y$74,11,FALSE)</f>
        <v/>
      </c>
      <c r="IE13">
        <f>VLOOKUP(IE1,'Dashboard M2 Imports Data'!$O$44:$Y$74,11,FALSE)</f>
        <v/>
      </c>
      <c r="IF13">
        <f>VLOOKUP(IF1,'Dashboard M2 Imports Data'!$O$44:$Y$74,11,FALSE)</f>
        <v/>
      </c>
      <c r="IG13">
        <f>VLOOKUP(IG1,'Dashboard M2 Imports Data'!$O$44:$Y$74,11,FALSE)</f>
        <v/>
      </c>
      <c r="IH13">
        <f>VLOOKUP(IH1,'Dashboard M2 Imports Data'!$O$44:$Y$74,11,FALSE)</f>
        <v/>
      </c>
      <c r="II13">
        <f>VLOOKUP(II1,'Dashboard M2 Imports Data'!$O$44:$Y$74,11,FALSE)</f>
        <v/>
      </c>
      <c r="IJ13">
        <f>VLOOKUP(IJ1,'Dashboard M2 Imports Data'!$O$44:$Y$74,11,FALSE)</f>
        <v/>
      </c>
      <c r="IK13">
        <f>VLOOKUP(IK1,'Dashboard M2 Imports Data'!$O$44:$Y$74,11,FALSE)</f>
        <v/>
      </c>
      <c r="IL13">
        <f>VLOOKUP(IL1,'Dashboard M2 Imports Data'!$O$44:$Y$74,11,FALSE)</f>
        <v/>
      </c>
      <c r="IM13">
        <f>VLOOKUP(IM1,'Dashboard M2 Imports Data'!$O$44:$Y$74,11,FALSE)</f>
        <v/>
      </c>
      <c r="IN13">
        <f>VLOOKUP(IN1,'Dashboard M2 Imports Data'!$O$44:$Y$74,11,FALSE)</f>
        <v/>
      </c>
      <c r="IO13">
        <f>VLOOKUP(IO1,'Dashboard M2 Imports Data'!$O$44:$Y$74,11,FALSE)</f>
        <v/>
      </c>
      <c r="IP13">
        <f>VLOOKUP(IP1,'Dashboard M2 Imports Data'!$O$44:$Y$74,11,FALSE)</f>
        <v/>
      </c>
      <c r="IQ13">
        <f>VLOOKUP(IQ1,'Dashboard M2 Imports Data'!$O$44:$Y$74,11,FALSE)</f>
        <v/>
      </c>
      <c r="IR13">
        <f>VLOOKUP(IR1,'Dashboard M2 Imports Data'!$O$44:$Y$74,11,FALSE)</f>
        <v/>
      </c>
      <c r="IS13">
        <f>VLOOKUP(IS1,'Dashboard M2 Imports Data'!$O$44:$Y$74,11,FALSE)</f>
        <v/>
      </c>
      <c r="IT13">
        <f>VLOOKUP(IT1,'Dashboard M2 Imports Data'!$O$44:$Y$74,11,FALSE)</f>
        <v/>
      </c>
      <c r="IU13">
        <f>VLOOKUP(IU1,'Dashboard M2 Imports Data'!$O$44:$Y$74,11,FALSE)</f>
        <v/>
      </c>
      <c r="IV13">
        <f>VLOOKUP(IV1,'Dashboard M2 Imports Data'!$O$44:$Y$74,11,FALSE)</f>
        <v/>
      </c>
      <c r="IW13">
        <f>VLOOKUP(IW1,'Dashboard M2 Imports Data'!$O$44:$Y$74,11,FALSE)</f>
        <v/>
      </c>
      <c r="IX13">
        <f>VLOOKUP(IX1,'Dashboard M2 Imports Data'!$O$44:$Y$74,11,FALSE)</f>
        <v/>
      </c>
      <c r="IY13">
        <f>VLOOKUP(IY1,'Dashboard M2 Imports Data'!$O$44:$Y$74,11,FALSE)</f>
        <v/>
      </c>
      <c r="IZ13">
        <f>VLOOKUP(IZ1,'Dashboard M2 Imports Data'!$O$44:$Y$74,11,FALSE)</f>
        <v/>
      </c>
      <c r="JA13">
        <f>VLOOKUP(JA1,'Dashboard M2 Imports Data'!$O$44:$Y$74,11,FALSE)</f>
        <v/>
      </c>
      <c r="JB13">
        <f>VLOOKUP(JB1,'Dashboard M2 Imports Data'!$O$44:$Y$74,11,FALSE)</f>
        <v/>
      </c>
      <c r="JC13">
        <f>VLOOKUP(JC1,'Dashboard M2 Imports Data'!$O$44:$Y$74,11,FALSE)</f>
        <v/>
      </c>
      <c r="JD13">
        <f>VLOOKUP(JD1,'Dashboard M2 Imports Data'!$O$44:$Y$74,11,FALSE)</f>
        <v/>
      </c>
      <c r="JE13">
        <f>VLOOKUP(JE1,'Dashboard M2 Imports Data'!$O$44:$Y$74,11,FALSE)</f>
        <v/>
      </c>
      <c r="JF13">
        <f>VLOOKUP(JF1,'Dashboard M2 Imports Data'!$O$44:$Y$74,11,FALSE)</f>
        <v/>
      </c>
      <c r="JG13">
        <f>VLOOKUP(JG1,'Dashboard M2 Imports Data'!$O$44:$Y$74,11,FALSE)</f>
        <v/>
      </c>
      <c r="JH13">
        <f>VLOOKUP(JH1,'Dashboard M2 Imports Data'!$O$44:$Y$74,11,FALSE)</f>
        <v/>
      </c>
      <c r="JI13">
        <f>VLOOKUP(JI1,'Dashboard M2 Imports Data'!$O$44:$Y$74,11,FALSE)</f>
        <v/>
      </c>
      <c r="JJ13">
        <f>VLOOKUP(JJ1,'Dashboard M2 Imports Data'!$O$44:$Y$74,11,FALSE)</f>
        <v/>
      </c>
      <c r="JK13">
        <f>VLOOKUP(JK1,'Dashboard M2 Imports Data'!$O$44:$Y$74,11,FALSE)</f>
        <v/>
      </c>
      <c r="JL13">
        <f>VLOOKUP(JL1,'Dashboard M2 Imports Data'!$O$44:$Y$74,11,FALSE)</f>
        <v/>
      </c>
      <c r="JM13">
        <f>VLOOKUP(JM1,'Dashboard M2 Imports Data'!$O$44:$Y$74,11,FALSE)</f>
        <v/>
      </c>
      <c r="JN13">
        <f>VLOOKUP(JN1,'Dashboard M2 Imports Data'!$O$44:$Y$74,11,FALSE)</f>
        <v/>
      </c>
      <c r="JO13">
        <f>VLOOKUP(JO1,'Dashboard M2 Imports Data'!$O$44:$Y$74,11,FALSE)</f>
        <v/>
      </c>
      <c r="JP13">
        <f>VLOOKUP(JP1,'Dashboard M2 Imports Data'!$O$44:$Y$74,11,FALSE)</f>
        <v/>
      </c>
      <c r="JQ13">
        <f>VLOOKUP(JQ1,'Dashboard M2 Imports Data'!$O$44:$Y$74,11,FALSE)</f>
        <v/>
      </c>
      <c r="JR13">
        <f>VLOOKUP(JR1,'Dashboard M2 Imports Data'!$O$44:$Y$74,11,FALSE)</f>
        <v/>
      </c>
      <c r="JS13">
        <f>VLOOKUP(JS1,'Dashboard M2 Imports Data'!$O$44:$Y$74,11,FALSE)</f>
        <v/>
      </c>
      <c r="JT13">
        <f>VLOOKUP(JT1,'Dashboard M2 Imports Data'!$O$44:$Y$74,11,FALSE)</f>
        <v/>
      </c>
      <c r="JU13">
        <f>VLOOKUP(JU1,'Dashboard M2 Imports Data'!$O$44:$Y$74,11,FALSE)</f>
        <v/>
      </c>
      <c r="JV13">
        <f>VLOOKUP(JV1,'Dashboard M2 Imports Data'!$O$44:$Y$74,11,FALSE)</f>
        <v/>
      </c>
      <c r="JW13">
        <f>VLOOKUP(JW1,'Dashboard M2 Imports Data'!$O$44:$Y$74,11,FALSE)</f>
        <v/>
      </c>
      <c r="JX13">
        <f>VLOOKUP(JX1,'Dashboard M2 Imports Data'!$O$44:$Y$74,11,FALSE)</f>
        <v/>
      </c>
      <c r="JY13">
        <f>VLOOKUP(JY1,'Dashboard M2 Imports Data'!$O$44:$Y$74,11,FALSE)</f>
        <v/>
      </c>
      <c r="JZ13">
        <f>VLOOKUP(JZ1,'Dashboard M2 Imports Data'!$O$44:$Y$74,11,FALSE)</f>
        <v/>
      </c>
      <c r="KA13">
        <f>VLOOKUP(KA1,'Dashboard M2 Imports Data'!$O$44:$Y$74,11,FALSE)</f>
        <v/>
      </c>
      <c r="KB13">
        <f>VLOOKUP(KB1,'Dashboard M2 Imports Data'!$O$44:$Y$74,11,FALSE)</f>
        <v/>
      </c>
      <c r="KC13">
        <f>VLOOKUP(KC1,'Dashboard M2 Imports Data'!$O$44:$Y$74,11,FALSE)</f>
        <v/>
      </c>
      <c r="KD13">
        <f>VLOOKUP(KD1,'Dashboard M2 Imports Data'!$O$44:$Y$74,11,FALSE)</f>
        <v/>
      </c>
      <c r="KE13">
        <f>VLOOKUP(KE1,'Dashboard M2 Imports Data'!$O$44:$Y$74,11,FALSE)</f>
        <v/>
      </c>
      <c r="KF13">
        <f>VLOOKUP(KF1,'Dashboard M2 Imports Data'!$O$44:$Y$74,11,FALSE)</f>
        <v/>
      </c>
      <c r="KG13">
        <f>VLOOKUP(KG1,'Dashboard M2 Imports Data'!$O$44:$Y$74,11,FALSE)</f>
        <v/>
      </c>
      <c r="KH13">
        <f>VLOOKUP(KH1,'Dashboard M2 Imports Data'!$O$44:$Y$74,11,FALSE)</f>
        <v/>
      </c>
      <c r="KI13">
        <f>VLOOKUP(KI1,'Dashboard M2 Imports Data'!$O$44:$Y$74,11,FALSE)</f>
        <v/>
      </c>
      <c r="KJ13">
        <f>VLOOKUP(KJ1,'Dashboard M2 Imports Data'!$O$44:$Y$74,11,FALSE)</f>
        <v/>
      </c>
      <c r="KK13">
        <f>VLOOKUP(KK1,'Dashboard M2 Imports Data'!$O$44:$Y$74,11,FALSE)</f>
        <v/>
      </c>
      <c r="KL13">
        <f>VLOOKUP(KL1,'Dashboard M2 Imports Data'!$O$44:$Y$74,11,FALSE)</f>
        <v/>
      </c>
      <c r="KM13">
        <f>VLOOKUP(KM1,'Dashboard M2 Imports Data'!$O$44:$Y$74,11,FALSE)</f>
        <v/>
      </c>
      <c r="KN13">
        <f>VLOOKUP(KN1,'Dashboard M2 Imports Data'!$O$44:$Y$74,11,FALSE)</f>
        <v/>
      </c>
      <c r="KO13">
        <f>VLOOKUP(KO1,'Dashboard M2 Imports Data'!$O$44:$Y$74,11,FALSE)</f>
        <v/>
      </c>
      <c r="KP13">
        <f>VLOOKUP(KP1,'Dashboard M2 Imports Data'!$O$44:$Y$74,11,FALSE)</f>
        <v/>
      </c>
      <c r="KQ13">
        <f>VLOOKUP(KQ1,'Dashboard M2 Imports Data'!$O$44:$Y$74,11,FALSE)</f>
        <v/>
      </c>
      <c r="KR13">
        <f>VLOOKUP(KR1,'Dashboard M2 Imports Data'!$O$44:$Y$74,11,FALSE)</f>
        <v/>
      </c>
      <c r="KS13">
        <f>VLOOKUP(KS1,'Dashboard M2 Imports Data'!$O$44:$Y$74,11,FALSE)</f>
        <v/>
      </c>
      <c r="KT13">
        <f>VLOOKUP(KT1,'Dashboard M2 Imports Data'!$O$44:$Y$74,11,FALSE)</f>
        <v/>
      </c>
      <c r="KU13">
        <f>VLOOKUP(KU1,'Dashboard M2 Imports Data'!$O$44:$Y$74,11,FALSE)</f>
        <v/>
      </c>
      <c r="KV13">
        <f>VLOOKUP(KV1,'Dashboard M2 Imports Data'!$O$44:$Y$74,11,FALSE)</f>
        <v/>
      </c>
      <c r="KW13">
        <f>VLOOKUP(KW1,'Dashboard M2 Imports Data'!$O$44:$Y$74,11,FALSE)</f>
        <v/>
      </c>
      <c r="KX13">
        <f>VLOOKUP(KX1,'Dashboard M2 Imports Data'!$O$44:$Y$74,11,FALSE)</f>
        <v/>
      </c>
      <c r="KY13">
        <f>VLOOKUP(KY1,'Dashboard M2 Imports Data'!$O$44:$Y$74,11,FALSE)</f>
        <v/>
      </c>
      <c r="KZ13">
        <f>VLOOKUP(KZ1,'Dashboard M2 Imports Data'!$O$44:$Y$74,11,FALSE)</f>
        <v/>
      </c>
      <c r="LA13">
        <f>VLOOKUP(LA1,'Dashboard M2 Imports Data'!$O$44:$Y$74,11,FALSE)</f>
        <v/>
      </c>
      <c r="LB13">
        <f>VLOOKUP(LB1,'Dashboard M2 Imports Data'!$O$44:$Y$74,11,FALSE)</f>
        <v/>
      </c>
      <c r="LC13">
        <f>VLOOKUP(LC1,'Dashboard M2 Imports Data'!$O$44:$Y$74,11,FALSE)</f>
        <v/>
      </c>
      <c r="LD13">
        <f>VLOOKUP(LD1,'Dashboard M2 Imports Data'!$O$44:$Y$74,11,FALSE)</f>
        <v/>
      </c>
      <c r="LE13">
        <f>VLOOKUP(LE1,'Dashboard M2 Imports Data'!$O$44:$Y$74,11,FALSE)</f>
        <v/>
      </c>
      <c r="LF13">
        <f>VLOOKUP(LF1,'Dashboard M2 Imports Data'!$O$44:$Y$74,11,FALSE)</f>
        <v/>
      </c>
      <c r="LG13">
        <f>VLOOKUP(LG1,'Dashboard M2 Imports Data'!$O$44:$Y$74,11,FALSE)</f>
        <v/>
      </c>
      <c r="LH13">
        <f>VLOOKUP(LH1,'Dashboard M2 Imports Data'!$O$44:$Y$74,11,FALSE)</f>
        <v/>
      </c>
      <c r="LI13">
        <f>VLOOKUP(LI1,'Dashboard M2 Imports Data'!$O$44:$Y$74,11,FALSE)</f>
        <v/>
      </c>
      <c r="LJ13">
        <f>VLOOKUP(LJ1,'Dashboard M2 Imports Data'!$O$44:$Y$74,11,FALSE)</f>
        <v/>
      </c>
      <c r="LK13">
        <f>VLOOKUP(LK1,'Dashboard M2 Imports Data'!$O$44:$Y$74,11,FALSE)</f>
        <v/>
      </c>
      <c r="LL13">
        <f>VLOOKUP(LL1,'Dashboard M2 Imports Data'!$O$44:$Y$74,11,FALSE)</f>
        <v/>
      </c>
      <c r="LM13">
        <f>VLOOKUP(LM1,'Dashboard M2 Imports Data'!$O$44:$Y$74,11,FALSE)</f>
        <v/>
      </c>
      <c r="LN13">
        <f>VLOOKUP(LN1,'Dashboard M2 Imports Data'!$O$44:$Y$74,11,FALSE)</f>
        <v/>
      </c>
      <c r="LO13">
        <f>VLOOKUP(LO1,'Dashboard M2 Imports Data'!$O$44:$Y$74,11,FALSE)</f>
        <v/>
      </c>
      <c r="LP13">
        <f>VLOOKUP(LP1,'Dashboard M2 Imports Data'!$O$44:$Y$74,11,FALSE)</f>
        <v/>
      </c>
      <c r="LQ13">
        <f>VLOOKUP(LQ1,'Dashboard M2 Imports Data'!$O$44:$Y$74,11,FALSE)</f>
        <v/>
      </c>
      <c r="LR13">
        <f>VLOOKUP(LR1,'Dashboard M2 Imports Data'!$O$44:$Y$74,11,FALSE)</f>
        <v/>
      </c>
      <c r="LS13">
        <f>VLOOKUP(LS1,'Dashboard M2 Imports Data'!$O$44:$Y$74,11,FALSE)</f>
        <v/>
      </c>
      <c r="LT13">
        <f>VLOOKUP(LT1,'Dashboard M2 Imports Data'!$O$44:$Y$74,11,FALSE)</f>
        <v/>
      </c>
      <c r="LU13">
        <f>VLOOKUP(LU1,'Dashboard M2 Imports Data'!$O$44:$Y$74,11,FALSE)</f>
        <v/>
      </c>
      <c r="LV13">
        <f>VLOOKUP(LV1,'Dashboard M2 Imports Data'!$O$44:$Y$74,11,FALSE)</f>
        <v/>
      </c>
      <c r="LW13">
        <f>VLOOKUP(LW1,'Dashboard M2 Imports Data'!$O$44:$Y$74,11,FALSE)</f>
        <v/>
      </c>
      <c r="LX13">
        <f>VLOOKUP(LX1,'Dashboard M2 Imports Data'!$O$44:$Y$74,11,FALSE)</f>
        <v/>
      </c>
      <c r="LY13">
        <f>VLOOKUP(LY1,'Dashboard M2 Imports Data'!$O$44:$Y$74,11,FALSE)</f>
        <v/>
      </c>
      <c r="LZ13">
        <f>VLOOKUP(LZ1,'Dashboard M2 Imports Data'!$O$44:$Y$74,11,FALSE)</f>
        <v/>
      </c>
      <c r="MA13">
        <f>VLOOKUP(MA1,'Dashboard M2 Imports Data'!$O$44:$Y$74,11,FALSE)</f>
        <v/>
      </c>
      <c r="MB13">
        <f>VLOOKUP(MB1,'Dashboard M2 Imports Data'!$O$44:$Y$74,11,FALSE)</f>
        <v/>
      </c>
      <c r="MC13">
        <f>VLOOKUP(MC1,'Dashboard M2 Imports Data'!$O$44:$Y$74,11,FALSE)</f>
        <v/>
      </c>
      <c r="MD13">
        <f>VLOOKUP(MD1,'Dashboard M2 Imports Data'!$O$44:$Y$74,11,FALSE)</f>
        <v/>
      </c>
      <c r="ME13">
        <f>VLOOKUP(ME1,'Dashboard M2 Imports Data'!$O$44:$Y$74,11,FALSE)</f>
        <v/>
      </c>
      <c r="MF13">
        <f>VLOOKUP(MF1,'Dashboard M2 Imports Data'!$O$44:$Y$74,11,FALSE)</f>
        <v/>
      </c>
      <c r="MG13">
        <f>VLOOKUP(MG1,'Dashboard M2 Imports Data'!$O$44:$Y$74,11,FALSE)</f>
        <v/>
      </c>
      <c r="MH13">
        <f>VLOOKUP(MH1,'Dashboard M2 Imports Data'!$O$44:$Y$74,11,FALSE)</f>
        <v/>
      </c>
      <c r="MI13">
        <f>VLOOKUP(MI1,'Dashboard M2 Imports Data'!$O$44:$Y$74,11,FALSE)</f>
        <v/>
      </c>
      <c r="MJ13">
        <f>VLOOKUP(MJ1,'Dashboard M2 Imports Data'!$O$44:$Y$74,11,FALSE)</f>
        <v/>
      </c>
      <c r="MK13">
        <f>VLOOKUP(MK1,'Dashboard M2 Imports Data'!$O$44:$Y$74,11,FALSE)</f>
        <v/>
      </c>
      <c r="ML13">
        <f>VLOOKUP(ML1,'Dashboard M2 Imports Data'!$O$44:$Y$74,11,FALSE)</f>
        <v/>
      </c>
      <c r="MM13">
        <f>VLOOKUP(MM1,'Dashboard M2 Imports Data'!$O$44:$Y$74,11,FALSE)</f>
        <v/>
      </c>
      <c r="MN13">
        <f>VLOOKUP(MN1,'Dashboard M2 Imports Data'!$O$44:$Y$74,11,FALSE)</f>
        <v/>
      </c>
      <c r="MO13">
        <f>VLOOKUP(MO1,'Dashboard M2 Imports Data'!$O$44:$Y$74,11,FALSE)</f>
        <v/>
      </c>
      <c r="MP13">
        <f>VLOOKUP(MP1,'Dashboard M2 Imports Data'!$O$44:$Y$74,11,FALSE)</f>
        <v/>
      </c>
      <c r="MQ13">
        <f>VLOOKUP(MQ1,'Dashboard M2 Imports Data'!$O$44:$Y$74,11,FALSE)</f>
        <v/>
      </c>
      <c r="MR13">
        <f>VLOOKUP(MR1,'Dashboard M2 Imports Data'!$O$44:$Y$74,11,FALSE)</f>
        <v/>
      </c>
      <c r="MS13">
        <f>VLOOKUP(MS1,'Dashboard M2 Imports Data'!$O$44:$Y$74,11,FALSE)</f>
        <v/>
      </c>
      <c r="MT13">
        <f>VLOOKUP(MT1,'Dashboard M2 Imports Data'!$O$44:$Y$74,11,FALSE)</f>
        <v/>
      </c>
      <c r="MU13">
        <f>VLOOKUP(MU1,'Dashboard M2 Imports Data'!$O$44:$Y$74,11,FALSE)</f>
        <v/>
      </c>
      <c r="MV13">
        <f>VLOOKUP(MV1,'Dashboard M2 Imports Data'!$O$44:$Y$74,11,FALSE)</f>
        <v/>
      </c>
      <c r="MW13">
        <f>VLOOKUP(MW1,'Dashboard M2 Imports Data'!$O$44:$Y$74,11,FALSE)</f>
        <v/>
      </c>
      <c r="MX13">
        <f>VLOOKUP(MX1,'Dashboard M2 Imports Data'!$O$44:$Y$74,11,FALSE)</f>
        <v/>
      </c>
      <c r="MY13">
        <f>VLOOKUP(MY1,'Dashboard M2 Imports Data'!$O$44:$Y$74,11,FALSE)</f>
        <v/>
      </c>
      <c r="MZ13">
        <f>VLOOKUP(MZ1,'Dashboard M2 Imports Data'!$O$44:$Y$74,11,FALSE)</f>
        <v/>
      </c>
      <c r="NA13">
        <f>VLOOKUP(NA1,'Dashboard M2 Imports Data'!$O$44:$Y$74,11,FALSE)</f>
        <v/>
      </c>
      <c r="NB13">
        <f>VLOOKUP(NB1,'Dashboard M2 Imports Data'!$O$44:$Y$74,11,FALSE)</f>
        <v/>
      </c>
      <c r="NC13">
        <f>VLOOKUP(NC1,'Dashboard M2 Imports Data'!$O$44:$Y$74,11,FALSE)</f>
        <v/>
      </c>
      <c r="ND13">
        <f>VLOOKUP(ND1,'Dashboard M2 Imports Data'!$O$44:$Y$74,11,FALSE)</f>
        <v/>
      </c>
      <c r="NE13">
        <f>VLOOKUP(NE1,'Dashboard M2 Imports Data'!$O$44:$Y$74,11,FALSE)</f>
        <v/>
      </c>
      <c r="NF13">
        <f>VLOOKUP(NF1,'Dashboard M2 Imports Data'!$O$44:$Y$74,11,FALSE)</f>
        <v/>
      </c>
      <c r="NG13">
        <f>VLOOKUP(NG1,'Dashboard M2 Imports Data'!$O$44:$Y$74,11,FALSE)</f>
        <v/>
      </c>
      <c r="NH13">
        <f>VLOOKUP(NH1,'Dashboard M2 Imports Data'!$O$44:$Y$74,11,FALSE)</f>
        <v/>
      </c>
      <c r="NI13">
        <f>VLOOKUP(NI1,'Dashboard M2 Imports Data'!$O$44:$Y$74,11,FALSE)</f>
        <v/>
      </c>
      <c r="NJ13">
        <f>VLOOKUP(NJ1,'Dashboard M2 Imports Data'!$O$44:$Y$74,11,FALSE)</f>
        <v/>
      </c>
      <c r="NK13">
        <f>VLOOKUP(NK1,'Dashboard M2 Imports Data'!$O$44:$Y$74,11,FALSE)</f>
        <v/>
      </c>
      <c r="NL13">
        <f>VLOOKUP(NL1,'Dashboard M2 Imports Data'!$O$44:$Y$74,11,FALSE)</f>
        <v/>
      </c>
      <c r="NM13">
        <f>VLOOKUP(NM1,'Dashboard M2 Imports Data'!$O$44:$Y$74,11,FALSE)</f>
        <v/>
      </c>
      <c r="NN13">
        <f>VLOOKUP(NN1,'Dashboard M2 Imports Data'!$O$44:$Y$74,11,FALSE)</f>
        <v/>
      </c>
      <c r="NO13">
        <f>VLOOKUP(NO1,'Dashboard M2 Imports Data'!$O$44:$Y$74,11,FALSE)</f>
        <v/>
      </c>
      <c r="NP13">
        <f>VLOOKUP(NP1,'Dashboard M2 Imports Data'!$O$44:$Y$74,11,FALSE)</f>
        <v/>
      </c>
      <c r="NQ13">
        <f>VLOOKUP(NQ1,'Dashboard M2 Imports Data'!$O$44:$Y$74,11,FALSE)</f>
        <v/>
      </c>
      <c r="NR13">
        <f>VLOOKUP(NR1,'Dashboard M2 Imports Data'!$O$44:$Y$74,11,FALSE)</f>
        <v/>
      </c>
      <c r="NS13">
        <f>VLOOKUP(NS1,'Dashboard M2 Imports Data'!$O$44:$Y$74,11,FALSE)</f>
        <v/>
      </c>
      <c r="NT13">
        <f>VLOOKUP(NT1,'Dashboard M2 Imports Data'!$O$44:$Y$74,11,FALSE)</f>
        <v/>
      </c>
      <c r="NU13">
        <f>VLOOKUP(NU1,'Dashboard M2 Imports Data'!$O$44:$Y$74,11,FALSE)</f>
        <v/>
      </c>
      <c r="NV13">
        <f>VLOOKUP(NV1,'Dashboard M2 Imports Data'!$O$44:$Y$74,11,FALSE)</f>
        <v/>
      </c>
      <c r="NW13">
        <f>VLOOKUP(NW1,'Dashboard M2 Imports Data'!$O$44:$Y$74,11,FALSE)</f>
        <v/>
      </c>
      <c r="NX13">
        <f>VLOOKUP(NX1,'Dashboard M2 Imports Data'!$O$44:$Y$74,11,FALSE)</f>
        <v/>
      </c>
      <c r="NY13">
        <f>VLOOKUP(NY1,'Dashboard M2 Imports Data'!$O$44:$Y$74,11,FALSE)</f>
        <v/>
      </c>
      <c r="NZ13">
        <f>VLOOKUP(NZ1,'Dashboard M2 Imports Data'!$O$44:$Y$74,11,FALSE)</f>
        <v/>
      </c>
      <c r="OA13">
        <f>VLOOKUP(OA1,'Dashboard M2 Imports Data'!$O$44:$Y$74,11,FALSE)</f>
        <v/>
      </c>
      <c r="OB13">
        <f>VLOOKUP(OB1,'Dashboard M2 Imports Data'!$O$44:$Y$74,11,FALSE)</f>
        <v/>
      </c>
      <c r="OC13">
        <f>VLOOKUP(OC1,'Dashboard M2 Imports Data'!$O$44:$Y$74,11,FALSE)</f>
        <v/>
      </c>
      <c r="OD13">
        <f>VLOOKUP(OD1,'Dashboard M2 Imports Data'!$O$44:$Y$74,11,FALSE)</f>
        <v/>
      </c>
      <c r="OE13">
        <f>VLOOKUP(OE1,'Dashboard M2 Imports Data'!$O$44:$Y$74,11,FALSE)</f>
        <v/>
      </c>
      <c r="OF13">
        <f>VLOOKUP(OF1,'Dashboard M2 Imports Data'!$O$44:$Y$74,11,FALSE)</f>
        <v/>
      </c>
      <c r="OG13">
        <f>VLOOKUP(OG1,'Dashboard M2 Imports Data'!$O$44:$Y$74,11,FALSE)</f>
        <v/>
      </c>
      <c r="OH13">
        <f>VLOOKUP(OH1,'Dashboard M2 Imports Data'!$O$44:$Y$74,11,FALSE)</f>
        <v/>
      </c>
      <c r="OI13">
        <f>VLOOKUP(OI1,'Dashboard M2 Imports Data'!$O$44:$Y$74,11,FALSE)</f>
        <v/>
      </c>
      <c r="OJ13">
        <f>VLOOKUP(OJ1,'Dashboard M2 Imports Data'!$O$44:$Y$74,11,FALSE)</f>
        <v/>
      </c>
      <c r="OK13">
        <f>VLOOKUP(OK1,'Dashboard M2 Imports Data'!$O$44:$Y$74,11,FALSE)</f>
        <v/>
      </c>
      <c r="OL13">
        <f>VLOOKUP(OL1,'Dashboard M2 Imports Data'!$O$44:$Y$74,11,FALSE)</f>
        <v/>
      </c>
      <c r="OM13">
        <f>VLOOKUP(OM1,'Dashboard M2 Imports Data'!$O$44:$Y$74,11,FALSE)</f>
        <v/>
      </c>
      <c r="ON13">
        <f>VLOOKUP(ON1,'Dashboard M2 Imports Data'!$O$44:$Y$74,11,FALSE)</f>
        <v/>
      </c>
      <c r="OO13">
        <f>VLOOKUP(OO1,'Dashboard M2 Imports Data'!$O$44:$Y$74,11,FALSE)</f>
        <v/>
      </c>
      <c r="OP13">
        <f>VLOOKUP(OP1,'Dashboard M2 Imports Data'!$O$44:$Y$74,11,FALSE)</f>
        <v/>
      </c>
      <c r="OQ13">
        <f>VLOOKUP(OQ1,'Dashboard M2 Imports Data'!$O$44:$Y$74,11,FALSE)</f>
        <v/>
      </c>
      <c r="OR13">
        <f>VLOOKUP(OR1,'Dashboard M2 Imports Data'!$O$44:$Y$74,11,FALSE)</f>
        <v/>
      </c>
      <c r="OS13">
        <f>VLOOKUP(OS1,'Dashboard M2 Imports Data'!$O$44:$Y$74,11,FALSE)</f>
        <v/>
      </c>
      <c r="OT13">
        <f>VLOOKUP(OT1,'Dashboard M2 Imports Data'!$O$44:$Y$74,11,FALSE)</f>
        <v/>
      </c>
      <c r="OU13">
        <f>VLOOKUP(OU1,'Dashboard M2 Imports Data'!$O$44:$Y$74,11,FALSE)</f>
        <v/>
      </c>
      <c r="OV13">
        <f>VLOOKUP(OV1,'Dashboard M2 Imports Data'!$O$44:$Y$74,11,FALSE)</f>
        <v/>
      </c>
      <c r="OW13">
        <f>VLOOKUP(OW1,'Dashboard M2 Imports Data'!$O$44:$Y$74,11,FALSE)</f>
        <v/>
      </c>
      <c r="OX13">
        <f>VLOOKUP(OX1,'Dashboard M2 Imports Data'!$O$44:$Y$74,11,FALSE)</f>
        <v/>
      </c>
      <c r="OY13">
        <f>VLOOKUP(OY1,'Dashboard M2 Imports Data'!$O$44:$Y$74,11,FALSE)</f>
        <v/>
      </c>
      <c r="OZ13">
        <f>VLOOKUP(OZ1,'Dashboard M2 Imports Data'!$O$44:$Y$74,11,FALSE)</f>
        <v/>
      </c>
      <c r="PA13">
        <f>VLOOKUP(PA1,'Dashboard M2 Imports Data'!$O$44:$Y$74,11,FALSE)</f>
        <v/>
      </c>
      <c r="PB13">
        <f>VLOOKUP(PB1,'Dashboard M2 Imports Data'!$O$44:$Y$74,11,FALSE)</f>
        <v/>
      </c>
      <c r="PC13">
        <f>VLOOKUP(PC1,'Dashboard M2 Imports Data'!$O$44:$Y$74,11,FALSE)</f>
        <v/>
      </c>
      <c r="PD13">
        <f>VLOOKUP(PD1,'Dashboard M2 Imports Data'!$O$44:$Y$74,11,FALSE)</f>
        <v/>
      </c>
      <c r="PE13">
        <f>VLOOKUP(PE1,'Dashboard M2 Imports Data'!$O$44:$Y$74,11,FALSE)</f>
        <v/>
      </c>
      <c r="PF13">
        <f>VLOOKUP(PF1,'Dashboard M2 Imports Data'!$O$44:$Y$74,11,FALSE)</f>
        <v/>
      </c>
      <c r="PG13">
        <f>VLOOKUP(PG1,'Dashboard M2 Imports Data'!$O$44:$Y$74,11,FALSE)</f>
        <v/>
      </c>
      <c r="PH13">
        <f>VLOOKUP(PH1,'Dashboard M2 Imports Data'!$O$44:$Y$74,11,FALSE)</f>
        <v/>
      </c>
      <c r="PI13">
        <f>VLOOKUP(PI1,'Dashboard M2 Imports Data'!$O$44:$Y$74,11,FALSE)</f>
        <v/>
      </c>
      <c r="PJ13">
        <f>VLOOKUP(PJ1,'Dashboard M2 Imports Data'!$O$44:$Y$74,11,FALSE)</f>
        <v/>
      </c>
      <c r="PK13">
        <f>VLOOKUP(PK1,'Dashboard M2 Imports Data'!$O$44:$Y$74,11,FALSE)</f>
        <v/>
      </c>
      <c r="PL13">
        <f>VLOOKUP(PL1,'Dashboard M2 Imports Data'!$O$44:$Y$74,11,FALSE)</f>
        <v/>
      </c>
      <c r="PM13">
        <f>VLOOKUP(PM1,'Dashboard M2 Imports Data'!$O$44:$Y$74,11,FALSE)</f>
        <v/>
      </c>
      <c r="PN13">
        <f>VLOOKUP(PN1,'Dashboard M2 Imports Data'!$O$44:$Y$74,11,FALSE)</f>
        <v/>
      </c>
      <c r="PO13">
        <f>VLOOKUP(PO1,'Dashboard M2 Imports Data'!$O$44:$Y$74,11,FALSE)</f>
        <v/>
      </c>
      <c r="PP13">
        <f>VLOOKUP(PP1,'Dashboard M2 Imports Data'!$O$44:$Y$74,11,FALSE)</f>
        <v/>
      </c>
      <c r="PQ13">
        <f>VLOOKUP(PQ1,'Dashboard M2 Imports Data'!$O$44:$Y$74,11,FALSE)</f>
        <v/>
      </c>
      <c r="PR13">
        <f>VLOOKUP(PR1,'Dashboard M2 Imports Data'!$O$44:$Y$74,11,FALSE)</f>
        <v/>
      </c>
      <c r="PS13">
        <f>VLOOKUP(PS1,'Dashboard M2 Imports Data'!$O$44:$Y$74,11,FALSE)</f>
        <v/>
      </c>
      <c r="PT13">
        <f>VLOOKUP(PT1,'Dashboard M2 Imports Data'!$O$44:$Y$74,11,FALSE)</f>
        <v/>
      </c>
      <c r="PU13">
        <f>VLOOKUP(PU1,'Dashboard M2 Imports Data'!$O$44:$Y$74,11,FALSE)</f>
        <v/>
      </c>
      <c r="PV13">
        <f>VLOOKUP(PV1,'Dashboard M2 Imports Data'!$O$44:$Y$74,11,FALSE)</f>
        <v/>
      </c>
      <c r="PW13">
        <f>VLOOKUP(PW1,'Dashboard M2 Imports Data'!$O$44:$Y$74,11,FALSE)</f>
        <v/>
      </c>
      <c r="PX13">
        <f>VLOOKUP(PX1,'Dashboard M2 Imports Data'!$O$44:$Y$74,11,FALSE)</f>
        <v/>
      </c>
      <c r="PY13">
        <f>VLOOKUP(PY1,'Dashboard M2 Imports Data'!$O$44:$Y$74,11,FALSE)</f>
        <v/>
      </c>
      <c r="PZ13">
        <f>VLOOKUP(PZ1,'Dashboard M2 Imports Data'!$O$44:$Y$74,11,FALSE)</f>
        <v/>
      </c>
      <c r="QA13">
        <f>VLOOKUP(QA1,'Dashboard M2 Imports Data'!$O$44:$Y$74,11,FALSE)</f>
        <v/>
      </c>
      <c r="QB13">
        <f>VLOOKUP(QB1,'Dashboard M2 Imports Data'!$O$44:$Y$74,11,FALSE)</f>
        <v/>
      </c>
      <c r="QC13">
        <f>VLOOKUP(QC1,'Dashboard M2 Imports Data'!$O$44:$Y$74,11,FALSE)</f>
        <v/>
      </c>
      <c r="QD13">
        <f>VLOOKUP(QD1,'Dashboard M2 Imports Data'!$O$44:$Y$74,11,FALSE)</f>
        <v/>
      </c>
      <c r="QE13">
        <f>VLOOKUP(QE1,'Dashboard M2 Imports Data'!$O$44:$Y$74,11,FALSE)</f>
        <v/>
      </c>
      <c r="QF13">
        <f>VLOOKUP(QF1,'Dashboard M2 Imports Data'!$O$44:$Y$74,11,FALSE)</f>
        <v/>
      </c>
      <c r="QG13">
        <f>VLOOKUP(QG1,'Dashboard M2 Imports Data'!$O$44:$Y$74,11,FALSE)</f>
        <v/>
      </c>
      <c r="QH13">
        <f>VLOOKUP(QH1,'Dashboard M2 Imports Data'!$O$44:$Y$74,11,FALSE)</f>
        <v/>
      </c>
      <c r="QI13">
        <f>VLOOKUP(QI1,'Dashboard M2 Imports Data'!$O$44:$Y$74,11,FALSE)</f>
        <v/>
      </c>
      <c r="QJ13">
        <f>VLOOKUP(QJ1,'Dashboard M2 Imports Data'!$O$44:$Y$74,11,FALSE)</f>
        <v/>
      </c>
      <c r="QK13">
        <f>VLOOKUP(QK1,'Dashboard M2 Imports Data'!$O$44:$Y$74,11,FALSE)</f>
        <v/>
      </c>
      <c r="QL13">
        <f>VLOOKUP(QL1,'Dashboard M2 Imports Data'!$O$44:$Y$74,11,FALSE)</f>
        <v/>
      </c>
      <c r="QM13">
        <f>VLOOKUP(QM1,'Dashboard M2 Imports Data'!$O$44:$Y$74,11,FALSE)</f>
        <v/>
      </c>
      <c r="QN13">
        <f>VLOOKUP(QN1,'Dashboard M2 Imports Data'!$O$44:$Y$74,11,FALSE)</f>
        <v/>
      </c>
      <c r="QO13">
        <f>VLOOKUP(QO1,'Dashboard M2 Imports Data'!$O$44:$Y$74,11,FALSE)</f>
        <v/>
      </c>
      <c r="QP13">
        <f>VLOOKUP(QP1,'Dashboard M2 Imports Data'!$O$44:$Y$74,11,FALSE)</f>
        <v/>
      </c>
      <c r="QQ13">
        <f>VLOOKUP(QQ1,'Dashboard M2 Imports Data'!$O$44:$Y$74,11,FALSE)</f>
        <v/>
      </c>
      <c r="QR13">
        <f>VLOOKUP(QR1,'Dashboard M2 Imports Data'!$O$44:$Y$74,11,FALSE)</f>
        <v/>
      </c>
      <c r="QS13">
        <f>VLOOKUP(QS1,'Dashboard M2 Imports Data'!$O$44:$Y$74,11,FALSE)</f>
        <v/>
      </c>
      <c r="QT13">
        <f>VLOOKUP(QT1,'Dashboard M2 Imports Data'!$O$44:$Y$74,11,FALSE)</f>
        <v/>
      </c>
      <c r="QU13">
        <f>VLOOKUP(QU1,'Dashboard M2 Imports Data'!$O$44:$Y$74,11,FALSE)</f>
        <v/>
      </c>
      <c r="QV13">
        <f>VLOOKUP(QV1,'Dashboard M2 Imports Data'!$O$44:$Y$74,11,FALSE)</f>
        <v/>
      </c>
      <c r="QW13">
        <f>VLOOKUP(QW1,'Dashboard M2 Imports Data'!$O$44:$Y$74,11,FALSE)</f>
        <v/>
      </c>
      <c r="QX13">
        <f>VLOOKUP(QX1,'Dashboard M2 Imports Data'!$O$44:$Y$74,11,FALSE)</f>
        <v/>
      </c>
      <c r="QY13">
        <f>VLOOKUP(QY1,'Dashboard M2 Imports Data'!$O$44:$Y$74,11,FALSE)</f>
        <v/>
      </c>
      <c r="QZ13">
        <f>VLOOKUP(QZ1,'Dashboard M2 Imports Data'!$O$44:$Y$74,11,FALSE)</f>
        <v/>
      </c>
      <c r="RA13">
        <f>VLOOKUP(RA1,'Dashboard M2 Imports Data'!$O$44:$Y$74,11,FALSE)</f>
        <v/>
      </c>
      <c r="RB13">
        <f>VLOOKUP(RB1,'Dashboard M2 Imports Data'!$O$44:$Y$74,11,FALSE)</f>
        <v/>
      </c>
      <c r="RC13">
        <f>VLOOKUP(RC1,'Dashboard M2 Imports Data'!$O$44:$Y$74,11,FALSE)</f>
        <v/>
      </c>
      <c r="RD13">
        <f>VLOOKUP(RD1,'Dashboard M2 Imports Data'!$O$44:$Y$74,11,FALSE)</f>
        <v/>
      </c>
      <c r="RE13">
        <f>VLOOKUP(RE1,'Dashboard M2 Imports Data'!$O$44:$Y$74,11,FALSE)</f>
        <v/>
      </c>
      <c r="RF13">
        <f>VLOOKUP(RF1,'Dashboard M2 Imports Data'!$O$44:$Y$74,11,FALSE)</f>
        <v/>
      </c>
      <c r="RG13">
        <f>VLOOKUP(RG1,'Dashboard M2 Imports Data'!$O$44:$Y$74,11,FALSE)</f>
        <v/>
      </c>
      <c r="RH13">
        <f>VLOOKUP(RH1,'Dashboard M2 Imports Data'!$O$44:$Y$74,11,FALSE)</f>
        <v/>
      </c>
      <c r="RI13">
        <f>VLOOKUP(RI1,'Dashboard M2 Imports Data'!$O$44:$Y$74,11,FALSE)</f>
        <v/>
      </c>
      <c r="RJ13">
        <f>VLOOKUP(RJ1,'Dashboard M2 Imports Data'!$O$44:$Y$74,11,FALSE)</f>
        <v/>
      </c>
      <c r="RK13">
        <f>VLOOKUP(RK1,'Dashboard M2 Imports Data'!$O$44:$Y$74,11,FALSE)</f>
        <v/>
      </c>
      <c r="RL13">
        <f>VLOOKUP(RL1,'Dashboard M2 Imports Data'!$O$44:$Y$74,11,FALSE)</f>
        <v/>
      </c>
      <c r="RM13">
        <f>VLOOKUP(RM1,'Dashboard M2 Imports Data'!$O$44:$Y$74,11,FALSE)</f>
        <v/>
      </c>
      <c r="RN13">
        <f>VLOOKUP(RN1,'Dashboard M2 Imports Data'!$O$44:$Y$74,11,FALSE)</f>
        <v/>
      </c>
      <c r="RO13">
        <f>VLOOKUP(RO1,'Dashboard M2 Imports Data'!$O$44:$Y$74,11,FALSE)</f>
        <v/>
      </c>
      <c r="RP13">
        <f>VLOOKUP(RP1,'Dashboard M2 Imports Data'!$O$44:$Y$74,11,FALSE)</f>
        <v/>
      </c>
      <c r="RQ13">
        <f>VLOOKUP(RQ1,'Dashboard M2 Imports Data'!$O$44:$Y$74,11,FALSE)</f>
        <v/>
      </c>
      <c r="RR13">
        <f>VLOOKUP(RR1,'Dashboard M2 Imports Data'!$O$44:$Y$74,11,FALSE)</f>
        <v/>
      </c>
      <c r="RS13">
        <f>VLOOKUP(RS1,'Dashboard M2 Imports Data'!$O$44:$Y$74,11,FALSE)</f>
        <v/>
      </c>
      <c r="RT13">
        <f>VLOOKUP(RT1,'Dashboard M2 Imports Data'!$O$44:$Y$74,11,FALSE)</f>
        <v/>
      </c>
      <c r="RU13">
        <f>VLOOKUP(RU1,'Dashboard M2 Imports Data'!$O$44:$Y$74,11,FALSE)</f>
        <v/>
      </c>
      <c r="RV13">
        <f>VLOOKUP(RV1,'Dashboard M2 Imports Data'!$O$44:$Y$74,11,FALSE)</f>
        <v/>
      </c>
      <c r="RW13">
        <f>VLOOKUP(RW1,'Dashboard M2 Imports Data'!$O$44:$Y$74,11,FALSE)</f>
        <v/>
      </c>
      <c r="RX13">
        <f>VLOOKUP(RX1,'Dashboard M2 Imports Data'!$O$44:$Y$74,11,FALSE)</f>
        <v/>
      </c>
      <c r="RY13">
        <f>VLOOKUP(RY1,'Dashboard M2 Imports Data'!$O$44:$Y$74,11,FALSE)</f>
        <v/>
      </c>
      <c r="RZ13">
        <f>VLOOKUP(RZ1,'Dashboard M2 Imports Data'!$O$44:$Y$74,11,FALSE)</f>
        <v/>
      </c>
      <c r="SA13">
        <f>VLOOKUP(SA1,'Dashboard M2 Imports Data'!$O$44:$Y$74,11,FALSE)</f>
        <v/>
      </c>
      <c r="SB13">
        <f>VLOOKUP(SB1,'Dashboard M2 Imports Data'!$O$44:$Y$74,11,FALSE)</f>
        <v/>
      </c>
      <c r="SC13">
        <f>VLOOKUP(SC1,'Dashboard M2 Imports Data'!$O$44:$Y$74,11,FALSE)</f>
        <v/>
      </c>
      <c r="SD13">
        <f>VLOOKUP(SD1,'Dashboard M2 Imports Data'!$O$44:$Y$74,11,FALSE)</f>
        <v/>
      </c>
      <c r="SE13">
        <f>VLOOKUP(SE1,'Dashboard M2 Imports Data'!$O$44:$Y$74,11,FALSE)</f>
        <v/>
      </c>
      <c r="SF13">
        <f>VLOOKUP(SF1,'Dashboard M2 Imports Data'!$O$44:$Y$74,11,FALSE)</f>
        <v/>
      </c>
      <c r="SG13">
        <f>VLOOKUP(SG1,'Dashboard M2 Imports Data'!$O$44:$Y$74,11,FALSE)</f>
        <v/>
      </c>
      <c r="SH13">
        <f>VLOOKUP(SH1,'Dashboard M2 Imports Data'!$O$44:$Y$74,11,FALSE)</f>
        <v/>
      </c>
      <c r="SI13">
        <f>VLOOKUP(SI1,'Dashboard M2 Imports Data'!$O$44:$Y$74,11,FALSE)</f>
        <v/>
      </c>
      <c r="SJ13">
        <f>VLOOKUP(SJ1,'Dashboard M2 Imports Data'!$O$44:$Y$74,11,FALSE)</f>
        <v/>
      </c>
      <c r="SK13">
        <f>VLOOKUP(SK1,'Dashboard M2 Imports Data'!$O$44:$Y$74,11,FALSE)</f>
        <v/>
      </c>
      <c r="SL13">
        <f>VLOOKUP(SL1,'Dashboard M2 Imports Data'!$O$44:$Y$74,11,FALSE)</f>
        <v/>
      </c>
      <c r="SM13">
        <f>VLOOKUP(SM1,'Dashboard M2 Imports Data'!$O$44:$Y$74,11,FALSE)</f>
        <v/>
      </c>
      <c r="SN13">
        <f>VLOOKUP(SN1,'Dashboard M2 Imports Data'!$O$44:$Y$74,11,FALSE)</f>
        <v/>
      </c>
      <c r="SO13">
        <f>VLOOKUP(SO1,'Dashboard M2 Imports Data'!$O$44:$Y$74,11,FALSE)</f>
        <v/>
      </c>
      <c r="SP13">
        <f>VLOOKUP(SP1,'Dashboard M2 Imports Data'!$O$44:$Y$74,11,FALSE)</f>
        <v/>
      </c>
      <c r="SQ13">
        <f>VLOOKUP(SQ1,'Dashboard M2 Imports Data'!$O$44:$Y$74,11,FALSE)</f>
        <v/>
      </c>
      <c r="SR13">
        <f>VLOOKUP(SR1,'Dashboard M2 Imports Data'!$O$44:$Y$74,11,FALSE)</f>
        <v/>
      </c>
      <c r="SS13">
        <f>VLOOKUP(SS1,'Dashboard M2 Imports Data'!$O$44:$Y$74,11,FALSE)</f>
        <v/>
      </c>
      <c r="ST13">
        <f>VLOOKUP(ST1,'Dashboard M2 Imports Data'!$O$44:$Y$74,11,FALSE)</f>
        <v/>
      </c>
      <c r="SU13">
        <f>VLOOKUP(SU1,'Dashboard M2 Imports Data'!$O$44:$Y$74,11,FALSE)</f>
        <v/>
      </c>
      <c r="SV13">
        <f>VLOOKUP(SV1,'Dashboard M2 Imports Data'!$O$44:$Y$74,11,FALSE)</f>
        <v/>
      </c>
      <c r="SW13">
        <f>VLOOKUP(SW1,'Dashboard M2 Imports Data'!$O$44:$Y$74,11,FALSE)</f>
        <v/>
      </c>
      <c r="SX13">
        <f>VLOOKUP(SX1,'Dashboard M2 Imports Data'!$O$44:$Y$74,11,FALSE)</f>
        <v/>
      </c>
      <c r="SY13">
        <f>VLOOKUP(SY1,'Dashboard M2 Imports Data'!$O$44:$Y$74,11,FALSE)</f>
        <v/>
      </c>
      <c r="SZ13">
        <f>VLOOKUP(SZ1,'Dashboard M2 Imports Data'!$O$44:$Y$74,11,FALSE)</f>
        <v/>
      </c>
      <c r="TA13">
        <f>VLOOKUP(TA1,'Dashboard M2 Imports Data'!$O$44:$Y$74,11,FALSE)</f>
        <v/>
      </c>
      <c r="TB13">
        <f>VLOOKUP(TB1,'Dashboard M2 Imports Data'!$O$44:$Y$74,11,FALSE)</f>
        <v/>
      </c>
      <c r="TC13">
        <f>VLOOKUP(TC1,'Dashboard M2 Imports Data'!$O$44:$Y$74,11,FALSE)</f>
        <v/>
      </c>
      <c r="TD13">
        <f>VLOOKUP(TD1,'Dashboard M2 Imports Data'!$O$44:$Y$74,11,FALSE)</f>
        <v/>
      </c>
      <c r="TE13">
        <f>VLOOKUP(TE1,'Dashboard M2 Imports Data'!$O$44:$Y$74,11,FALSE)</f>
        <v/>
      </c>
      <c r="TF13">
        <f>VLOOKUP(TF1,'Dashboard M2 Imports Data'!$O$44:$Y$74,11,FALSE)</f>
        <v/>
      </c>
      <c r="TG13">
        <f>VLOOKUP(TG1,'Dashboard M2 Imports Data'!$O$44:$Y$74,11,FALSE)</f>
        <v/>
      </c>
      <c r="TH13">
        <f>VLOOKUP(TH1,'Dashboard M2 Imports Data'!$O$44:$Y$74,11,FALSE)</f>
        <v/>
      </c>
      <c r="TI13">
        <f>VLOOKUP(TI1,'Dashboard M2 Imports Data'!$O$44:$Y$74,11,FALSE)</f>
        <v/>
      </c>
      <c r="TJ13">
        <f>VLOOKUP(TJ1,'Dashboard M2 Imports Data'!$O$44:$Y$74,11,FALSE)</f>
        <v/>
      </c>
      <c r="TK13">
        <f>VLOOKUP(TK1,'Dashboard M2 Imports Data'!$O$44:$Y$74,11,FALSE)</f>
        <v/>
      </c>
      <c r="TL13">
        <f>VLOOKUP(TL1,'Dashboard M2 Imports Data'!$O$44:$Y$74,11,FALSE)</f>
        <v/>
      </c>
      <c r="TM13">
        <f>VLOOKUP(TM1,'Dashboard M2 Imports Data'!$O$44:$Y$74,11,FALSE)</f>
        <v/>
      </c>
      <c r="TN13">
        <f>VLOOKUP(TN1,'Dashboard M2 Imports Data'!$O$44:$Y$74,11,FALSE)</f>
        <v/>
      </c>
      <c r="TO13">
        <f>VLOOKUP(TO1,'Dashboard M2 Imports Data'!$O$44:$Y$74,11,FALSE)</f>
        <v/>
      </c>
      <c r="TP13">
        <f>VLOOKUP(TP1,'Dashboard M2 Imports Data'!$O$44:$Y$74,11,FALSE)</f>
        <v/>
      </c>
      <c r="TQ13">
        <f>VLOOKUP(TQ1,'Dashboard M2 Imports Data'!$O$44:$Y$74,11,FALSE)</f>
        <v/>
      </c>
      <c r="TR13">
        <f>VLOOKUP(TR1,'Dashboard M2 Imports Data'!$O$44:$Y$74,11,FALSE)</f>
        <v/>
      </c>
      <c r="TS13">
        <f>VLOOKUP(TS1,'Dashboard M2 Imports Data'!$O$44:$Y$74,11,FALSE)</f>
        <v/>
      </c>
      <c r="TT13">
        <f>VLOOKUP(TT1,'Dashboard M2 Imports Data'!$O$44:$Y$74,11,FALSE)</f>
        <v/>
      </c>
      <c r="TU13">
        <f>VLOOKUP(TU1,'Dashboard M2 Imports Data'!$O$44:$Y$74,11,FALSE)</f>
        <v/>
      </c>
      <c r="TV13">
        <f>VLOOKUP(TV1,'Dashboard M2 Imports Data'!$O$44:$Y$74,11,FALSE)</f>
        <v/>
      </c>
      <c r="TW13">
        <f>VLOOKUP(TW1,'Dashboard M2 Imports Data'!$O$44:$Y$74,11,FALSE)</f>
        <v/>
      </c>
      <c r="TX13">
        <f>VLOOKUP(TX1,'Dashboard M2 Imports Data'!$O$44:$Y$74,11,FALSE)</f>
        <v/>
      </c>
      <c r="TY13">
        <f>VLOOKUP(TY1,'Dashboard M2 Imports Data'!$O$44:$Y$74,11,FALSE)</f>
        <v/>
      </c>
      <c r="TZ13">
        <f>VLOOKUP(TZ1,'Dashboard M2 Imports Data'!$O$44:$Y$74,11,FALSE)</f>
        <v/>
      </c>
    </row>
    <row r="14" spans="1:546">
      <c r="A14" t="s">
        <v>27</v>
      </c>
      <c r="D14" t="s">
        <v>28</v>
      </c>
    </row>
    <row r="15" spans="1:546">
      <c r="A15" t="s">
        <v>29</v>
      </c>
    </row>
    <row r="16" spans="1:546">
      <c r="A16" t="s">
        <v>30</v>
      </c>
      <c r="B16" t="s">
        <v>9</v>
      </c>
      <c r="C16" t="s">
        <v>10</v>
      </c>
      <c r="D16" t="s">
        <v>11</v>
      </c>
      <c r="E16">
        <f>MATCH(G$2,'Crude Oil Prices'!$A:$A,0)-COLUMN(G$1)</f>
        <v/>
      </c>
      <c r="G16">
        <f>(INDEX('Crude Oil Prices'!$C:$C,COLUMN(G$1)+$E16,1))</f>
        <v/>
      </c>
      <c r="H16">
        <f>(INDEX('Crude Oil Prices'!$C:$C,COLUMN(H$1)+$E16,1))</f>
        <v/>
      </c>
      <c r="I16">
        <f>(INDEX('Crude Oil Prices'!$C:$C,COLUMN(I$1)+$E16,1))</f>
        <v/>
      </c>
      <c r="J16">
        <f>(INDEX('Crude Oil Prices'!$C:$C,COLUMN(J$1)+$E16,1))</f>
        <v/>
      </c>
      <c r="K16">
        <f>(INDEX('Crude Oil Prices'!$C:$C,COLUMN(K$1)+$E16,1))</f>
        <v/>
      </c>
      <c r="L16">
        <f>(INDEX('Crude Oil Prices'!$C:$C,COLUMN(L$1)+$E16,1))</f>
        <v/>
      </c>
      <c r="M16">
        <f>(INDEX('Crude Oil Prices'!$C:$C,COLUMN(M$1)+$E16,1))</f>
        <v/>
      </c>
      <c r="N16">
        <f>(INDEX('Crude Oil Prices'!$C:$C,COLUMN(N$1)+$E16,1))</f>
        <v/>
      </c>
      <c r="O16">
        <f>(INDEX('Crude Oil Prices'!$C:$C,COLUMN(O$1)+$E16,1))</f>
        <v/>
      </c>
      <c r="P16">
        <f>(INDEX('Crude Oil Prices'!$C:$C,COLUMN(P$1)+$E16,1))</f>
        <v/>
      </c>
      <c r="Q16">
        <f>(INDEX('Crude Oil Prices'!$C:$C,COLUMN(Q$1)+$E16,1))</f>
        <v/>
      </c>
      <c r="R16">
        <f>(INDEX('Crude Oil Prices'!$C:$C,COLUMN(R$1)+$E16,1))</f>
        <v/>
      </c>
      <c r="S16">
        <f>(INDEX('Crude Oil Prices'!$C:$C,COLUMN(S$1)+$E16,1))</f>
        <v/>
      </c>
      <c r="T16">
        <f>(INDEX('Crude Oil Prices'!$C:$C,COLUMN(T$1)+$E16,1))</f>
        <v/>
      </c>
      <c r="U16">
        <f>(INDEX('Crude Oil Prices'!$C:$C,COLUMN(U$1)+$E16,1))</f>
        <v/>
      </c>
      <c r="V16">
        <f>(INDEX('Crude Oil Prices'!$C:$C,COLUMN(V$1)+$E16,1))</f>
        <v/>
      </c>
      <c r="W16">
        <f>(INDEX('Crude Oil Prices'!$C:$C,COLUMN(W$1)+$E16,1))</f>
        <v/>
      </c>
      <c r="X16">
        <f>(INDEX('Crude Oil Prices'!$C:$C,COLUMN(X$1)+$E16,1))</f>
        <v/>
      </c>
      <c r="Y16">
        <f>(INDEX('Crude Oil Prices'!$C:$C,COLUMN(Y$1)+$E16,1))</f>
        <v/>
      </c>
      <c r="Z16">
        <f>(INDEX('Crude Oil Prices'!$C:$C,COLUMN(Z$1)+$E16,1))</f>
        <v/>
      </c>
      <c r="AA16">
        <f>(INDEX('Crude Oil Prices'!$C:$C,COLUMN(AA$1)+$E16,1))</f>
        <v/>
      </c>
      <c r="AB16">
        <f>(INDEX('Crude Oil Prices'!$C:$C,COLUMN(AB$1)+$E16,1))</f>
        <v/>
      </c>
      <c r="AC16">
        <f>(INDEX('Crude Oil Prices'!$C:$C,COLUMN(AC$1)+$E16,1))</f>
        <v/>
      </c>
      <c r="AD16">
        <f>(INDEX('Crude Oil Prices'!$C:$C,COLUMN(AD$1)+$E16,1))</f>
        <v/>
      </c>
      <c r="AE16">
        <f>(INDEX('Crude Oil Prices'!$C:$C,COLUMN(AE$1)+$E16,1))</f>
        <v/>
      </c>
      <c r="AF16">
        <f>(INDEX('Crude Oil Prices'!$C:$C,COLUMN(AF$1)+$E16,1))</f>
        <v/>
      </c>
      <c r="AG16">
        <f>(INDEX('Crude Oil Prices'!$C:$C,COLUMN(AG$1)+$E16,1))</f>
        <v/>
      </c>
      <c r="AH16">
        <f>(INDEX('Crude Oil Prices'!$C:$C,COLUMN(AH$1)+$E16,1))</f>
        <v/>
      </c>
      <c r="AI16">
        <f>(INDEX('Crude Oil Prices'!$C:$C,COLUMN(AI$1)+$E16,1))</f>
        <v/>
      </c>
      <c r="AJ16">
        <f>(INDEX('Crude Oil Prices'!$C:$C,COLUMN(AJ$1)+$E16,1))</f>
        <v/>
      </c>
      <c r="AK16">
        <f>(INDEX('Crude Oil Prices'!$C:$C,COLUMN(AK$1)+$E16,1))</f>
        <v/>
      </c>
      <c r="AL16">
        <f>(INDEX('Crude Oil Prices'!$C:$C,COLUMN(AL$1)+$E16,1))</f>
        <v/>
      </c>
      <c r="AM16">
        <f>(INDEX('Crude Oil Prices'!$C:$C,COLUMN(AM$1)+$E16,1))</f>
        <v/>
      </c>
      <c r="AN16">
        <f>(INDEX('Crude Oil Prices'!$C:$C,COLUMN(AN$1)+$E16,1))</f>
        <v/>
      </c>
      <c r="AO16">
        <f>(INDEX('Crude Oil Prices'!$C:$C,COLUMN(AO$1)+$E16,1))</f>
        <v/>
      </c>
      <c r="AP16">
        <f>(INDEX('Crude Oil Prices'!$C:$C,COLUMN(AP$1)+$E16,1))</f>
        <v/>
      </c>
      <c r="AQ16">
        <f>(INDEX('Crude Oil Prices'!$C:$C,COLUMN(AQ$1)+$E16,1))</f>
        <v/>
      </c>
      <c r="AR16">
        <f>(INDEX('Crude Oil Prices'!$C:$C,COLUMN(AR$1)+$E16,1))</f>
        <v/>
      </c>
      <c r="AS16">
        <f>(INDEX('Crude Oil Prices'!$C:$C,COLUMN(AS$1)+$E16,1))</f>
        <v/>
      </c>
      <c r="AT16">
        <f>(INDEX('Crude Oil Prices'!$C:$C,COLUMN(AT$1)+$E16,1))</f>
        <v/>
      </c>
      <c r="AU16">
        <f>(INDEX('Crude Oil Prices'!$C:$C,COLUMN(AU$1)+$E16,1))</f>
        <v/>
      </c>
      <c r="AV16">
        <f>(INDEX('Crude Oil Prices'!$C:$C,COLUMN(AV$1)+$E16,1))</f>
        <v/>
      </c>
      <c r="AW16">
        <f>(INDEX('Crude Oil Prices'!$C:$C,COLUMN(AW$1)+$E16,1))</f>
        <v/>
      </c>
      <c r="AX16">
        <f>(INDEX('Crude Oil Prices'!$C:$C,COLUMN(AX$1)+$E16,1))</f>
        <v/>
      </c>
      <c r="AY16">
        <f>(INDEX('Crude Oil Prices'!$C:$C,COLUMN(AY$1)+$E16,1))</f>
        <v/>
      </c>
      <c r="AZ16">
        <f>(INDEX('Crude Oil Prices'!$C:$C,COLUMN(AZ$1)+$E16,1))</f>
        <v/>
      </c>
      <c r="BA16">
        <f>(INDEX('Crude Oil Prices'!$C:$C,COLUMN(BA$1)+$E16,1))</f>
        <v/>
      </c>
      <c r="BB16">
        <f>(INDEX('Crude Oil Prices'!$C:$C,COLUMN(BB$1)+$E16,1))</f>
        <v/>
      </c>
      <c r="BC16">
        <f>(INDEX('Crude Oil Prices'!$C:$C,COLUMN(BC$1)+$E16,1))</f>
        <v/>
      </c>
      <c r="BD16">
        <f>(INDEX('Crude Oil Prices'!$C:$C,COLUMN(BD$1)+$E16,1))</f>
        <v/>
      </c>
      <c r="BE16">
        <f>(INDEX('Crude Oil Prices'!$C:$C,COLUMN(BE$1)+$E16,1))</f>
        <v/>
      </c>
      <c r="BF16">
        <f>(INDEX('Crude Oil Prices'!$C:$C,COLUMN(BF$1)+$E16,1))</f>
        <v/>
      </c>
      <c r="BG16">
        <f>(INDEX('Crude Oil Prices'!$C:$C,COLUMN(BG$1)+$E16,1))</f>
        <v/>
      </c>
      <c r="BH16">
        <f>(INDEX('Crude Oil Prices'!$C:$C,COLUMN(BH$1)+$E16,1))</f>
        <v/>
      </c>
      <c r="BI16">
        <f>(INDEX('Crude Oil Prices'!$C:$C,COLUMN(BI$1)+$E16,1))</f>
        <v/>
      </c>
      <c r="BJ16">
        <f>(INDEX('Crude Oil Prices'!$C:$C,COLUMN(BJ$1)+$E16,1))</f>
        <v/>
      </c>
      <c r="BK16">
        <f>(INDEX('Crude Oil Prices'!$C:$C,COLUMN(BK$1)+$E16,1))</f>
        <v/>
      </c>
      <c r="BL16">
        <f>(INDEX('Crude Oil Prices'!$C:$C,COLUMN(BL$1)+$E16,1))</f>
        <v/>
      </c>
      <c r="BM16">
        <f>(INDEX('Crude Oil Prices'!$C:$C,COLUMN(BM$1)+$E16,1))</f>
        <v/>
      </c>
      <c r="BN16">
        <f>(INDEX('Crude Oil Prices'!$C:$C,COLUMN(BN$1)+$E16,1))</f>
        <v/>
      </c>
      <c r="BO16">
        <f>(INDEX('Crude Oil Prices'!$C:$C,COLUMN(BO$1)+$E16,1))</f>
        <v/>
      </c>
      <c r="BP16">
        <f>(INDEX('Crude Oil Prices'!$C:$C,COLUMN(BP$1)+$E16,1))</f>
        <v/>
      </c>
      <c r="BQ16">
        <f>(INDEX('Crude Oil Prices'!$C:$C,COLUMN(BQ$1)+$E16,1))</f>
        <v/>
      </c>
      <c r="BR16">
        <f>(INDEX('Crude Oil Prices'!$C:$C,COLUMN(BR$1)+$E16,1))</f>
        <v/>
      </c>
      <c r="BS16">
        <f>(INDEX('Crude Oil Prices'!$C:$C,COLUMN(BS$1)+$E16,1))</f>
        <v/>
      </c>
      <c r="BT16">
        <f>(INDEX('Crude Oil Prices'!$C:$C,COLUMN(BT$1)+$E16,1))</f>
        <v/>
      </c>
      <c r="BU16">
        <f>(INDEX('Crude Oil Prices'!$C:$C,COLUMN(BU$1)+$E16,1))</f>
        <v/>
      </c>
      <c r="BV16">
        <f>(INDEX('Crude Oil Prices'!$C:$C,COLUMN(BV$1)+$E16,1))</f>
        <v/>
      </c>
      <c r="BW16">
        <f>(INDEX('Crude Oil Prices'!$C:$C,COLUMN(BW$1)+$E16,1))</f>
        <v/>
      </c>
      <c r="BX16">
        <f>(INDEX('Crude Oil Prices'!$C:$C,COLUMN(BX$1)+$E16,1))</f>
        <v/>
      </c>
      <c r="BY16">
        <f>(INDEX('Crude Oil Prices'!$C:$C,COLUMN(BY$1)+$E16,1))</f>
        <v/>
      </c>
      <c r="BZ16">
        <f>(INDEX('Crude Oil Prices'!$C:$C,COLUMN(BZ$1)+$E16,1))</f>
        <v/>
      </c>
      <c r="CA16">
        <f>(INDEX('Crude Oil Prices'!$C:$C,COLUMN(CA$1)+$E16,1))</f>
        <v/>
      </c>
      <c r="CB16">
        <f>(INDEX('Crude Oil Prices'!$C:$C,COLUMN(CB$1)+$E16,1))</f>
        <v/>
      </c>
      <c r="CC16">
        <f>(INDEX('Crude Oil Prices'!$C:$C,COLUMN(CC$1)+$E16,1))</f>
        <v/>
      </c>
      <c r="CD16">
        <f>(INDEX('Crude Oil Prices'!$C:$C,COLUMN(CD$1)+$E16,1))</f>
        <v/>
      </c>
      <c r="CE16">
        <f>(INDEX('Crude Oil Prices'!$C:$C,COLUMN(CE$1)+$E16,1))</f>
        <v/>
      </c>
      <c r="CF16">
        <f>(INDEX('Crude Oil Prices'!$C:$C,COLUMN(CF$1)+$E16,1))</f>
        <v/>
      </c>
      <c r="CG16">
        <f>(INDEX('Crude Oil Prices'!$C:$C,COLUMN(CG$1)+$E16,1))</f>
        <v/>
      </c>
      <c r="CH16">
        <f>(INDEX('Crude Oil Prices'!$C:$C,COLUMN(CH$1)+$E16,1))</f>
        <v/>
      </c>
      <c r="CI16">
        <f>(INDEX('Crude Oil Prices'!$C:$C,COLUMN(CI$1)+$E16,1))</f>
        <v/>
      </c>
      <c r="CJ16">
        <f>(INDEX('Crude Oil Prices'!$C:$C,COLUMN(CJ$1)+$E16,1))</f>
        <v/>
      </c>
      <c r="CK16">
        <f>(INDEX('Crude Oil Prices'!$C:$C,COLUMN(CK$1)+$E16,1))</f>
        <v/>
      </c>
      <c r="CL16">
        <f>(INDEX('Crude Oil Prices'!$C:$C,COLUMN(CL$1)+$E16,1))</f>
        <v/>
      </c>
      <c r="CM16">
        <f>(INDEX('Crude Oil Prices'!$C:$C,COLUMN(CM$1)+$E16,1))</f>
        <v/>
      </c>
      <c r="CN16">
        <f>(INDEX('Crude Oil Prices'!$C:$C,COLUMN(CN$1)+$E16,1))</f>
        <v/>
      </c>
      <c r="CO16">
        <f>(INDEX('Crude Oil Prices'!$C:$C,COLUMN(CO$1)+$E16,1))</f>
        <v/>
      </c>
      <c r="CP16">
        <f>(INDEX('Crude Oil Prices'!$C:$C,COLUMN(CP$1)+$E16,1))</f>
        <v/>
      </c>
      <c r="CQ16">
        <f>(INDEX('Crude Oil Prices'!$C:$C,COLUMN(CQ$1)+$E16,1))</f>
        <v/>
      </c>
      <c r="CR16">
        <f>(INDEX('Crude Oil Prices'!$C:$C,COLUMN(CR$1)+$E16,1))</f>
        <v/>
      </c>
      <c r="CS16">
        <f>(INDEX('Crude Oil Prices'!$C:$C,COLUMN(CS$1)+$E16,1))</f>
        <v/>
      </c>
      <c r="CT16">
        <f>(INDEX('Crude Oil Prices'!$C:$C,COLUMN(CT$1)+$E16,1))</f>
        <v/>
      </c>
      <c r="CU16">
        <f>(INDEX('Crude Oil Prices'!$C:$C,COLUMN(CU$1)+$E16,1))</f>
        <v/>
      </c>
      <c r="CV16">
        <f>(INDEX('Crude Oil Prices'!$C:$C,COLUMN(CV$1)+$E16,1))</f>
        <v/>
      </c>
      <c r="CW16">
        <f>(INDEX('Crude Oil Prices'!$C:$C,COLUMN(CW$1)+$E16,1))</f>
        <v/>
      </c>
      <c r="CX16">
        <f>(INDEX('Crude Oil Prices'!$C:$C,COLUMN(CX$1)+$E16,1))</f>
        <v/>
      </c>
      <c r="CY16">
        <f>(INDEX('Crude Oil Prices'!$C:$C,COLUMN(CY$1)+$E16,1))</f>
        <v/>
      </c>
      <c r="CZ16">
        <f>(INDEX('Crude Oil Prices'!$C:$C,COLUMN(CZ$1)+$E16,1))</f>
        <v/>
      </c>
      <c r="DA16">
        <f>(INDEX('Crude Oil Prices'!$C:$C,COLUMN(DA$1)+$E16,1))</f>
        <v/>
      </c>
      <c r="DB16">
        <f>(INDEX('Crude Oil Prices'!$C:$C,COLUMN(DB$1)+$E16,1))</f>
        <v/>
      </c>
      <c r="DC16">
        <f>(INDEX('Crude Oil Prices'!$C:$C,COLUMN(DC$1)+$E16,1))</f>
        <v/>
      </c>
      <c r="DD16">
        <f>(INDEX('Crude Oil Prices'!$C:$C,COLUMN(DD$1)+$E16,1))</f>
        <v/>
      </c>
      <c r="DE16">
        <f>(INDEX('Crude Oil Prices'!$C:$C,COLUMN(DE$1)+$E16,1))</f>
        <v/>
      </c>
      <c r="DF16">
        <f>(INDEX('Crude Oil Prices'!$C:$C,COLUMN(DF$1)+$E16,1))</f>
        <v/>
      </c>
      <c r="DG16">
        <f>(INDEX('Crude Oil Prices'!$C:$C,COLUMN(DG$1)+$E16,1))</f>
        <v/>
      </c>
      <c r="DH16">
        <f>(INDEX('Crude Oil Prices'!$C:$C,COLUMN(DH$1)+$E16,1))</f>
        <v/>
      </c>
      <c r="DI16">
        <f>(INDEX('Crude Oil Prices'!$C:$C,COLUMN(DI$1)+$E16,1))</f>
        <v/>
      </c>
      <c r="DJ16">
        <f>(INDEX('Crude Oil Prices'!$C:$C,COLUMN(DJ$1)+$E16,1))</f>
        <v/>
      </c>
      <c r="DK16">
        <f>(INDEX('Crude Oil Prices'!$C:$C,COLUMN(DK$1)+$E16,1))</f>
        <v/>
      </c>
      <c r="DL16">
        <f>(INDEX('Crude Oil Prices'!$C:$C,COLUMN(DL$1)+$E16,1))</f>
        <v/>
      </c>
      <c r="DM16">
        <f>(INDEX('Crude Oil Prices'!$C:$C,COLUMN(DM$1)+$E16,1))</f>
        <v/>
      </c>
      <c r="DN16">
        <f>(INDEX('Crude Oil Prices'!$C:$C,COLUMN(DN$1)+$E16,1))</f>
        <v/>
      </c>
      <c r="DO16">
        <f>(INDEX('Crude Oil Prices'!$C:$C,COLUMN(DO$1)+$E16,1))</f>
        <v/>
      </c>
      <c r="DP16">
        <f>(INDEX('Crude Oil Prices'!$C:$C,COLUMN(DP$1)+$E16,1))</f>
        <v/>
      </c>
      <c r="DQ16">
        <f>(INDEX('Crude Oil Prices'!$C:$C,COLUMN(DQ$1)+$E16,1))</f>
        <v/>
      </c>
      <c r="DR16">
        <f>(INDEX('Crude Oil Prices'!$C:$C,COLUMN(DR$1)+$E16,1))</f>
        <v/>
      </c>
      <c r="DS16">
        <f>(INDEX('Crude Oil Prices'!$C:$C,COLUMN(DS$1)+$E16,1))</f>
        <v/>
      </c>
      <c r="DT16">
        <f>(INDEX('Crude Oil Prices'!$C:$C,COLUMN(DT$1)+$E16,1))</f>
        <v/>
      </c>
      <c r="DU16">
        <f>(INDEX('Crude Oil Prices'!$C:$C,COLUMN(DU$1)+$E16,1))</f>
        <v/>
      </c>
      <c r="DV16">
        <f>(INDEX('Crude Oil Prices'!$C:$C,COLUMN(DV$1)+$E16,1))</f>
        <v/>
      </c>
      <c r="DW16">
        <f>(INDEX('Crude Oil Prices'!$C:$C,COLUMN(DW$1)+$E16,1))</f>
        <v/>
      </c>
      <c r="DX16">
        <f>(INDEX('Crude Oil Prices'!$C:$C,COLUMN(DX$1)+$E16,1))</f>
        <v/>
      </c>
      <c r="DY16">
        <f>(INDEX('Crude Oil Prices'!$C:$C,COLUMN(DY$1)+$E16,1))</f>
        <v/>
      </c>
      <c r="DZ16">
        <f>(INDEX('Crude Oil Prices'!$C:$C,COLUMN(DZ$1)+$E16,1))</f>
        <v/>
      </c>
      <c r="EA16">
        <f>(INDEX('Crude Oil Prices'!$C:$C,COLUMN(EA$1)+$E16,1))</f>
        <v/>
      </c>
      <c r="EB16">
        <f>(INDEX('Crude Oil Prices'!$C:$C,COLUMN(EB$1)+$E16,1))</f>
        <v/>
      </c>
      <c r="EC16">
        <f>(INDEX('Crude Oil Prices'!$C:$C,COLUMN(EC$1)+$E16,1))</f>
        <v/>
      </c>
      <c r="ED16">
        <f>(INDEX('Crude Oil Prices'!$C:$C,COLUMN(ED$1)+$E16,1))</f>
        <v/>
      </c>
      <c r="EE16">
        <f>(INDEX('Crude Oil Prices'!$C:$C,COLUMN(EE$1)+$E16,1))</f>
        <v/>
      </c>
      <c r="EF16">
        <f>(INDEX('Crude Oil Prices'!$C:$C,COLUMN(EF$1)+$E16,1))</f>
        <v/>
      </c>
      <c r="EG16">
        <f>(INDEX('Crude Oil Prices'!$C:$C,COLUMN(EG$1)+$E16,1))</f>
        <v/>
      </c>
      <c r="EH16">
        <f>(INDEX('Crude Oil Prices'!$C:$C,COLUMN(EH$1)+$E16,1))</f>
        <v/>
      </c>
      <c r="EI16">
        <f>(INDEX('Crude Oil Prices'!$C:$C,COLUMN(EI$1)+$E16,1))</f>
        <v/>
      </c>
      <c r="EJ16">
        <f>(INDEX('Crude Oil Prices'!$C:$C,COLUMN(EJ$1)+$E16,1))</f>
        <v/>
      </c>
      <c r="EK16">
        <f>(INDEX('Crude Oil Prices'!$C:$C,COLUMN(EK$1)+$E16,1))</f>
        <v/>
      </c>
      <c r="EL16">
        <f>(INDEX('Crude Oil Prices'!$C:$C,COLUMN(EL$1)+$E16,1))</f>
        <v/>
      </c>
      <c r="EM16">
        <f>(INDEX('Crude Oil Prices'!$C:$C,COLUMN(EM$1)+$E16,1))</f>
        <v/>
      </c>
      <c r="EN16">
        <f>(INDEX('Crude Oil Prices'!$C:$C,COLUMN(EN$1)+$E16,1))</f>
        <v/>
      </c>
      <c r="EO16">
        <f>(INDEX('Crude Oil Prices'!$C:$C,COLUMN(EO$1)+$E16,1))</f>
        <v/>
      </c>
      <c r="EP16">
        <f>(INDEX('Crude Oil Prices'!$C:$C,COLUMN(EP$1)+$E16,1))</f>
        <v/>
      </c>
      <c r="EQ16">
        <f>(INDEX('Crude Oil Prices'!$C:$C,COLUMN(EQ$1)+$E16,1))</f>
        <v/>
      </c>
      <c r="ER16">
        <f>(INDEX('Crude Oil Prices'!$C:$C,COLUMN(ER$1)+$E16,1))</f>
        <v/>
      </c>
      <c r="ES16">
        <f>(INDEX('Crude Oil Prices'!$C:$C,COLUMN(ES$1)+$E16,1))</f>
        <v/>
      </c>
      <c r="ET16">
        <f>(INDEX('Crude Oil Prices'!$C:$C,COLUMN(ET$1)+$E16,1))</f>
        <v/>
      </c>
      <c r="EU16">
        <f>(INDEX('Crude Oil Prices'!$C:$C,COLUMN(EU$1)+$E16,1))</f>
        <v/>
      </c>
      <c r="EV16">
        <f>(INDEX('Crude Oil Prices'!$C:$C,COLUMN(EV$1)+$E16,1))</f>
        <v/>
      </c>
      <c r="EW16">
        <f>(INDEX('Crude Oil Prices'!$C:$C,COLUMN(EW$1)+$E16,1))</f>
        <v/>
      </c>
      <c r="EX16">
        <f>(INDEX('Crude Oil Prices'!$C:$C,COLUMN(EX$1)+$E16,1))</f>
        <v/>
      </c>
      <c r="EY16">
        <f>(INDEX('Crude Oil Prices'!$C:$C,COLUMN(EY$1)+$E16,1))</f>
        <v/>
      </c>
      <c r="EZ16">
        <f>(INDEX('Crude Oil Prices'!$C:$C,COLUMN(EZ$1)+$E16,1))</f>
        <v/>
      </c>
      <c r="FA16">
        <f>(INDEX('Crude Oil Prices'!$C:$C,COLUMN(FA$1)+$E16,1))</f>
        <v/>
      </c>
      <c r="FB16">
        <f>(INDEX('Crude Oil Prices'!$C:$C,COLUMN(FB$1)+$E16,1))</f>
        <v/>
      </c>
      <c r="FC16">
        <f>(INDEX('Crude Oil Prices'!$C:$C,COLUMN(FC$1)+$E16,1))</f>
        <v/>
      </c>
      <c r="FD16">
        <f>(INDEX('Crude Oil Prices'!$C:$C,COLUMN(FD$1)+$E16,1))</f>
        <v/>
      </c>
      <c r="FE16">
        <f>(INDEX('Crude Oil Prices'!$C:$C,COLUMN(FE$1)+$E16,1))</f>
        <v/>
      </c>
      <c r="FF16">
        <f>(INDEX('Crude Oil Prices'!$C:$C,COLUMN(FF$1)+$E16,1))</f>
        <v/>
      </c>
      <c r="FG16">
        <f>(INDEX('Crude Oil Prices'!$C:$C,COLUMN(FG$1)+$E16,1))</f>
        <v/>
      </c>
      <c r="FH16">
        <f>(INDEX('Crude Oil Prices'!$C:$C,COLUMN(FH$1)+$E16,1))</f>
        <v/>
      </c>
      <c r="FI16">
        <f>(INDEX('Crude Oil Prices'!$C:$C,COLUMN(FI$1)+$E16,1))</f>
        <v/>
      </c>
      <c r="FJ16">
        <f>(INDEX('Crude Oil Prices'!$C:$C,COLUMN(FJ$1)+$E16,1))</f>
        <v/>
      </c>
      <c r="FK16">
        <f>(INDEX('Crude Oil Prices'!$C:$C,COLUMN(FK$1)+$E16,1))</f>
        <v/>
      </c>
      <c r="FL16">
        <f>(INDEX('Crude Oil Prices'!$C:$C,COLUMN(FL$1)+$E16,1))</f>
        <v/>
      </c>
      <c r="FM16">
        <f>(INDEX('Crude Oil Prices'!$C:$C,COLUMN(FM$1)+$E16,1))</f>
        <v/>
      </c>
      <c r="FN16">
        <f>(INDEX('Crude Oil Prices'!$C:$C,COLUMN(FN$1)+$E16,1))</f>
        <v/>
      </c>
      <c r="FO16">
        <f>(INDEX('Crude Oil Prices'!$C:$C,COLUMN(FO$1)+$E16,1))</f>
        <v/>
      </c>
      <c r="FP16">
        <f>(INDEX('Crude Oil Prices'!$C:$C,COLUMN(FP$1)+$E16,1))</f>
        <v/>
      </c>
      <c r="FQ16">
        <f>(INDEX('Crude Oil Prices'!$C:$C,COLUMN(FQ$1)+$E16,1))</f>
        <v/>
      </c>
      <c r="FR16">
        <f>(INDEX('Crude Oil Prices'!$C:$C,COLUMN(FR$1)+$E16,1))</f>
        <v/>
      </c>
      <c r="FS16">
        <f>(INDEX('Crude Oil Prices'!$C:$C,COLUMN(FS$1)+$E16,1))</f>
        <v/>
      </c>
      <c r="FT16">
        <f>(INDEX('Crude Oil Prices'!$C:$C,COLUMN(FT$1)+$E16,1))</f>
        <v/>
      </c>
      <c r="FU16">
        <f>(INDEX('Crude Oil Prices'!$C:$C,COLUMN(FU$1)+$E16,1))</f>
        <v/>
      </c>
      <c r="FV16">
        <f>(INDEX('Crude Oil Prices'!$C:$C,COLUMN(FV$1)+$E16,1))</f>
        <v/>
      </c>
      <c r="FW16">
        <f>(INDEX('Crude Oil Prices'!$C:$C,COLUMN(FW$1)+$E16,1))</f>
        <v/>
      </c>
      <c r="FX16">
        <f>(INDEX('Crude Oil Prices'!$C:$C,COLUMN(FX$1)+$E16,1))</f>
        <v/>
      </c>
      <c r="FY16">
        <f>(INDEX('Crude Oil Prices'!$C:$C,COLUMN(FY$1)+$E16,1))</f>
        <v/>
      </c>
      <c r="FZ16">
        <f>(INDEX('Crude Oil Prices'!$C:$C,COLUMN(FZ$1)+$E16,1))</f>
        <v/>
      </c>
      <c r="GA16">
        <f>(INDEX('Crude Oil Prices'!$C:$C,COLUMN(GA$1)+$E16,1))</f>
        <v/>
      </c>
      <c r="GB16">
        <f>(INDEX('Crude Oil Prices'!$C:$C,COLUMN(GB$1)+$E16,1))</f>
        <v/>
      </c>
      <c r="GC16">
        <f>(INDEX('Crude Oil Prices'!$C:$C,COLUMN(GC$1)+$E16,1))</f>
        <v/>
      </c>
      <c r="GD16">
        <f>(INDEX('Crude Oil Prices'!$C:$C,COLUMN(GD$1)+$E16,1))</f>
        <v/>
      </c>
      <c r="GE16">
        <f>(INDEX('Crude Oil Prices'!$C:$C,COLUMN(GE$1)+$E16,1))</f>
        <v/>
      </c>
      <c r="GF16">
        <f>(INDEX('Crude Oil Prices'!$C:$C,COLUMN(GF$1)+$E16,1))</f>
        <v/>
      </c>
      <c r="GG16">
        <f>(INDEX('Crude Oil Prices'!$C:$C,COLUMN(GG$1)+$E16,1))</f>
        <v/>
      </c>
      <c r="GH16">
        <f>(INDEX('Crude Oil Prices'!$C:$C,COLUMN(GH$1)+$E16,1))</f>
        <v/>
      </c>
      <c r="GI16">
        <f>(INDEX('Crude Oil Prices'!$C:$C,COLUMN(GI$1)+$E16,1))</f>
        <v/>
      </c>
      <c r="GJ16">
        <f>(INDEX('Crude Oil Prices'!$C:$C,COLUMN(GJ$1)+$E16,1))</f>
        <v/>
      </c>
      <c r="GK16">
        <f>(INDEX('Crude Oil Prices'!$C:$C,COLUMN(GK$1)+$E16,1))</f>
        <v/>
      </c>
      <c r="GL16">
        <f>(INDEX('Crude Oil Prices'!$C:$C,COLUMN(GL$1)+$E16,1))</f>
        <v/>
      </c>
      <c r="GM16">
        <f>(INDEX('Crude Oil Prices'!$C:$C,COLUMN(GM$1)+$E16,1))</f>
        <v/>
      </c>
      <c r="GN16">
        <f>(INDEX('Crude Oil Prices'!$C:$C,COLUMN(GN$1)+$E16,1))</f>
        <v/>
      </c>
      <c r="GO16">
        <f>(INDEX('Crude Oil Prices'!$C:$C,COLUMN(GO$1)+$E16,1))</f>
        <v/>
      </c>
      <c r="GP16">
        <f>(INDEX('Crude Oil Prices'!$C:$C,COLUMN(GP$1)+$E16,1))</f>
        <v/>
      </c>
      <c r="GQ16">
        <f>(INDEX('Crude Oil Prices'!$C:$C,COLUMN(GQ$1)+$E16,1))</f>
        <v/>
      </c>
      <c r="GR16">
        <f>(INDEX('Crude Oil Prices'!$C:$C,COLUMN(GR$1)+$E16,1))</f>
        <v/>
      </c>
      <c r="GS16">
        <f>(INDEX('Crude Oil Prices'!$C:$C,COLUMN(GS$1)+$E16,1))</f>
        <v/>
      </c>
      <c r="GT16">
        <f>(INDEX('Crude Oil Prices'!$C:$C,COLUMN(GT$1)+$E16,1))</f>
        <v/>
      </c>
      <c r="GU16">
        <f>(INDEX('Crude Oil Prices'!$C:$C,COLUMN(GU$1)+$E16,1))</f>
        <v/>
      </c>
      <c r="GV16">
        <f>(INDEX('Crude Oil Prices'!$C:$C,COLUMN(GV$1)+$E16,1))</f>
        <v/>
      </c>
      <c r="GW16">
        <f>(INDEX('Crude Oil Prices'!$C:$C,COLUMN(GW$1)+$E16,1))</f>
        <v/>
      </c>
      <c r="GX16">
        <f>(INDEX('Crude Oil Prices'!$C:$C,COLUMN(GX$1)+$E16,1))</f>
        <v/>
      </c>
      <c r="GY16">
        <f>(INDEX('Crude Oil Prices'!$C:$C,COLUMN(GY$1)+$E16,1))</f>
        <v/>
      </c>
      <c r="GZ16">
        <f>(INDEX('Crude Oil Prices'!$C:$C,COLUMN(GZ$1)+$E16,1))</f>
        <v/>
      </c>
      <c r="HA16">
        <f>(INDEX('Crude Oil Prices'!$C:$C,COLUMN(HA$1)+$E16,1))</f>
        <v/>
      </c>
      <c r="HB16">
        <f>(INDEX('Crude Oil Prices'!$C:$C,COLUMN(HB$1)+$E16,1))</f>
        <v/>
      </c>
      <c r="HC16">
        <f>(INDEX('Crude Oil Prices'!$C:$C,COLUMN(HC$1)+$E16,1))</f>
        <v/>
      </c>
      <c r="HD16">
        <f>(INDEX('Crude Oil Prices'!$C:$C,COLUMN(HD$1)+$E16,1))</f>
        <v/>
      </c>
      <c r="HE16">
        <f>(INDEX('Crude Oil Prices'!$C:$C,COLUMN(HE$1)+$E16,1))</f>
        <v/>
      </c>
      <c r="HF16">
        <f>(INDEX('Crude Oil Prices'!$C:$C,COLUMN(HF$1)+$E16,1))</f>
        <v/>
      </c>
      <c r="HG16">
        <f>(INDEX('Crude Oil Prices'!$C:$C,COLUMN(HG$1)+$E16,1))</f>
        <v/>
      </c>
      <c r="HH16">
        <f>(INDEX('Crude Oil Prices'!$C:$C,COLUMN(HH$1)+$E16,1))</f>
        <v/>
      </c>
      <c r="HI16">
        <f>(INDEX('Crude Oil Prices'!$C:$C,COLUMN(HI$1)+$E16,1))</f>
        <v/>
      </c>
      <c r="HJ16">
        <f>(INDEX('Crude Oil Prices'!$C:$C,COLUMN(HJ$1)+$E16,1))</f>
        <v/>
      </c>
      <c r="HK16">
        <f>(INDEX('Crude Oil Prices'!$C:$C,COLUMN(HK$1)+$E16,1))</f>
        <v/>
      </c>
      <c r="HL16">
        <f>(INDEX('Crude Oil Prices'!$C:$C,COLUMN(HL$1)+$E16,1))</f>
        <v/>
      </c>
      <c r="HM16">
        <f>(INDEX('Crude Oil Prices'!$C:$C,COLUMN(HM$1)+$E16,1))</f>
        <v/>
      </c>
      <c r="HN16">
        <f>(INDEX('Crude Oil Prices'!$C:$C,COLUMN(HN$1)+$E16,1))</f>
        <v/>
      </c>
      <c r="HO16">
        <f>(INDEX('Crude Oil Prices'!$C:$C,COLUMN(HO$1)+$E16,1))</f>
        <v/>
      </c>
      <c r="HP16">
        <f>(INDEX('Crude Oil Prices'!$C:$C,COLUMN(HP$1)+$E16,1))</f>
        <v/>
      </c>
      <c r="HQ16">
        <f>(INDEX('Crude Oil Prices'!$C:$C,COLUMN(HQ$1)+$E16,1))</f>
        <v/>
      </c>
      <c r="HR16">
        <f>(INDEX('Crude Oil Prices'!$C:$C,COLUMN(HR$1)+$E16,1))</f>
        <v/>
      </c>
      <c r="HS16">
        <f>(INDEX('Crude Oil Prices'!$C:$C,COLUMN(HS$1)+$E16,1))</f>
        <v/>
      </c>
      <c r="HT16">
        <f>(INDEX('Crude Oil Prices'!$C:$C,COLUMN(HT$1)+$E16,1))</f>
        <v/>
      </c>
      <c r="HU16">
        <f>(INDEX('Crude Oil Prices'!$C:$C,COLUMN(HU$1)+$E16,1))</f>
        <v/>
      </c>
      <c r="HV16">
        <f>(INDEX('Crude Oil Prices'!$C:$C,COLUMN(HV$1)+$E16,1))</f>
        <v/>
      </c>
      <c r="HW16">
        <f>(INDEX('Crude Oil Prices'!$C:$C,COLUMN(HW$1)+$E16,1))</f>
        <v/>
      </c>
      <c r="HX16">
        <f>(INDEX('Crude Oil Prices'!$C:$C,COLUMN(HX$1)+$E16,1))</f>
        <v/>
      </c>
      <c r="HY16">
        <f>(INDEX('Crude Oil Prices'!$C:$C,COLUMN(HY$1)+$E16,1))</f>
        <v/>
      </c>
      <c r="HZ16">
        <f>(INDEX('Crude Oil Prices'!$C:$C,COLUMN(HZ$1)+$E16,1))</f>
        <v/>
      </c>
      <c r="IA16">
        <f>(INDEX('Crude Oil Prices'!$C:$C,COLUMN(IA$1)+$E16,1))</f>
        <v/>
      </c>
      <c r="IB16">
        <f>(INDEX('Crude Oil Prices'!$C:$C,COLUMN(IB$1)+$E16,1))</f>
        <v/>
      </c>
      <c r="IC16">
        <f>(INDEX('Crude Oil Prices'!$C:$C,COLUMN(IC$1)+$E16,1))</f>
        <v/>
      </c>
      <c r="ID16">
        <f>(INDEX('Crude Oil Prices'!$C:$C,COLUMN(ID$1)+$E16,1))</f>
        <v/>
      </c>
      <c r="IE16">
        <f>(INDEX('Crude Oil Prices'!$C:$C,COLUMN(IE$1)+$E16,1))</f>
        <v/>
      </c>
      <c r="IF16">
        <f>(INDEX('Crude Oil Prices'!$C:$C,COLUMN(IF$1)+$E16,1))</f>
        <v/>
      </c>
      <c r="IG16">
        <f>(INDEX('Crude Oil Prices'!$C:$C,COLUMN(IG$1)+$E16,1))</f>
        <v/>
      </c>
      <c r="IH16">
        <f>(INDEX('Crude Oil Prices'!$C:$C,COLUMN(IH$1)+$E16,1))</f>
        <v/>
      </c>
      <c r="II16">
        <f>(INDEX('Crude Oil Prices'!$C:$C,COLUMN(II$1)+$E16,1))</f>
        <v/>
      </c>
      <c r="IJ16">
        <f>(INDEX('Crude Oil Prices'!$C:$C,COLUMN(IJ$1)+$E16,1))</f>
        <v/>
      </c>
      <c r="IK16">
        <f>(INDEX('Crude Oil Prices'!$C:$C,COLUMN(IK$1)+$E16,1))</f>
        <v/>
      </c>
      <c r="IL16">
        <f>(INDEX('Crude Oil Prices'!$C:$C,COLUMN(IL$1)+$E16,1))</f>
        <v/>
      </c>
      <c r="IM16">
        <f>(INDEX('Crude Oil Prices'!$C:$C,COLUMN(IM$1)+$E16,1))</f>
        <v/>
      </c>
      <c r="IN16">
        <f>(INDEX('Crude Oil Prices'!$C:$C,COLUMN(IN$1)+$E16,1))</f>
        <v/>
      </c>
      <c r="IO16">
        <f>(INDEX('Crude Oil Prices'!$C:$C,COLUMN(IO$1)+$E16,1))</f>
        <v/>
      </c>
      <c r="IP16">
        <f>(INDEX('Crude Oil Prices'!$C:$C,COLUMN(IP$1)+$E16,1))</f>
        <v/>
      </c>
      <c r="IQ16">
        <f>(INDEX('Crude Oil Prices'!$C:$C,COLUMN(IQ$1)+$E16,1))</f>
        <v/>
      </c>
      <c r="IR16">
        <f>(INDEX('Crude Oil Prices'!$C:$C,COLUMN(IR$1)+$E16,1))</f>
        <v/>
      </c>
      <c r="IS16">
        <f>(INDEX('Crude Oil Prices'!$C:$C,COLUMN(IS$1)+$E16,1))</f>
        <v/>
      </c>
      <c r="IT16">
        <f>(INDEX('Crude Oil Prices'!$C:$C,COLUMN(IT$1)+$E16,1))</f>
        <v/>
      </c>
      <c r="IU16">
        <f>(INDEX('Crude Oil Prices'!$C:$C,COLUMN(IU$1)+$E16,1))</f>
        <v/>
      </c>
      <c r="IV16">
        <f>(INDEX('Crude Oil Prices'!$C:$C,COLUMN(IV$1)+$E16,1))</f>
        <v/>
      </c>
      <c r="IW16">
        <f>(INDEX('Crude Oil Prices'!$C:$C,COLUMN(IW$1)+$E16,1))</f>
        <v/>
      </c>
      <c r="IX16">
        <f>(INDEX('Crude Oil Prices'!$C:$C,COLUMN(IX$1)+$E16,1))</f>
        <v/>
      </c>
      <c r="IY16">
        <f>(INDEX('Crude Oil Prices'!$C:$C,COLUMN(IY$1)+$E16,1))</f>
        <v/>
      </c>
      <c r="IZ16">
        <f>(INDEX('Crude Oil Prices'!$C:$C,COLUMN(IZ$1)+$E16,1))</f>
        <v/>
      </c>
      <c r="JA16">
        <f>(INDEX('Crude Oil Prices'!$C:$C,COLUMN(JA$1)+$E16,1))</f>
        <v/>
      </c>
      <c r="JB16">
        <f>(INDEX('Crude Oil Prices'!$C:$C,COLUMN(JB$1)+$E16,1))</f>
        <v/>
      </c>
      <c r="JC16">
        <f>(INDEX('Crude Oil Prices'!$C:$C,COLUMN(JC$1)+$E16,1))</f>
        <v/>
      </c>
      <c r="JD16">
        <f>(INDEX('Crude Oil Prices'!$C:$C,COLUMN(JD$1)+$E16,1))</f>
        <v/>
      </c>
      <c r="JE16">
        <f>(INDEX('Crude Oil Prices'!$C:$C,COLUMN(JE$1)+$E16,1))</f>
        <v/>
      </c>
      <c r="JF16">
        <f>(INDEX('Crude Oil Prices'!$C:$C,COLUMN(JF$1)+$E16,1))</f>
        <v/>
      </c>
      <c r="JG16">
        <f>(INDEX('Crude Oil Prices'!$C:$C,COLUMN(JG$1)+$E16,1))</f>
        <v/>
      </c>
      <c r="JH16">
        <f>(INDEX('Crude Oil Prices'!$C:$C,COLUMN(JH$1)+$E16,1))</f>
        <v/>
      </c>
      <c r="JI16">
        <f>(INDEX('Crude Oil Prices'!$C:$C,COLUMN(JI$1)+$E16,1))</f>
        <v/>
      </c>
      <c r="JJ16">
        <f>(INDEX('Crude Oil Prices'!$C:$C,COLUMN(JJ$1)+$E16,1))</f>
        <v/>
      </c>
      <c r="JK16">
        <f>(INDEX('Crude Oil Prices'!$C:$C,COLUMN(JK$1)+$E16,1))</f>
        <v/>
      </c>
      <c r="JL16">
        <f>(INDEX('Crude Oil Prices'!$C:$C,COLUMN(JL$1)+$E16,1))</f>
        <v/>
      </c>
      <c r="JM16">
        <f>(INDEX('Crude Oil Prices'!$C:$C,COLUMN(JM$1)+$E16,1))</f>
        <v/>
      </c>
      <c r="JN16">
        <f>(INDEX('Crude Oil Prices'!$C:$C,COLUMN(JN$1)+$E16,1))</f>
        <v/>
      </c>
      <c r="JO16">
        <f>(INDEX('Crude Oil Prices'!$C:$C,COLUMN(JO$1)+$E16,1))</f>
        <v/>
      </c>
      <c r="JP16">
        <f>(INDEX('Crude Oil Prices'!$C:$C,COLUMN(JP$1)+$E16,1))</f>
        <v/>
      </c>
      <c r="JQ16">
        <f>(INDEX('Crude Oil Prices'!$C:$C,COLUMN(JQ$1)+$E16,1))</f>
        <v/>
      </c>
      <c r="JR16">
        <f>(INDEX('Crude Oil Prices'!$C:$C,COLUMN(JR$1)+$E16,1))</f>
        <v/>
      </c>
      <c r="JS16">
        <f>(INDEX('Crude Oil Prices'!$C:$C,COLUMN(JS$1)+$E16,1))</f>
        <v/>
      </c>
      <c r="JT16">
        <f>(INDEX('Crude Oil Prices'!$C:$C,COLUMN(JT$1)+$E16,1))</f>
        <v/>
      </c>
      <c r="JU16">
        <f>(INDEX('Crude Oil Prices'!$C:$C,COLUMN(JU$1)+$E16,1))</f>
        <v/>
      </c>
      <c r="JV16">
        <f>(INDEX('Crude Oil Prices'!$C:$C,COLUMN(JV$1)+$E16,1))</f>
        <v/>
      </c>
      <c r="JW16">
        <f>(INDEX('Crude Oil Prices'!$C:$C,COLUMN(JW$1)+$E16,1))</f>
        <v/>
      </c>
      <c r="JX16">
        <f>(INDEX('Crude Oil Prices'!$C:$C,COLUMN(JX$1)+$E16,1))</f>
        <v/>
      </c>
      <c r="JY16">
        <f>(INDEX('Crude Oil Prices'!$C:$C,COLUMN(JY$1)+$E16,1))</f>
        <v/>
      </c>
      <c r="JZ16">
        <f>(INDEX('Crude Oil Prices'!$C:$C,COLUMN(JZ$1)+$E16,1))</f>
        <v/>
      </c>
      <c r="KA16">
        <f>(INDEX('Crude Oil Prices'!$C:$C,COLUMN(KA$1)+$E16,1))</f>
        <v/>
      </c>
      <c r="KB16">
        <f>(INDEX('Crude Oil Prices'!$C:$C,COLUMN(KB$1)+$E16,1))</f>
        <v/>
      </c>
      <c r="KC16">
        <f>(INDEX('Crude Oil Prices'!$C:$C,COLUMN(KC$1)+$E16,1))</f>
        <v/>
      </c>
      <c r="KD16">
        <f>(INDEX('Crude Oil Prices'!$C:$C,COLUMN(KD$1)+$E16,1))</f>
        <v/>
      </c>
      <c r="KE16">
        <f>(INDEX('Crude Oil Prices'!$C:$C,COLUMN(KE$1)+$E16,1))</f>
        <v/>
      </c>
      <c r="KF16">
        <f>(INDEX('Crude Oil Prices'!$C:$C,COLUMN(KF$1)+$E16,1))</f>
        <v/>
      </c>
      <c r="KG16">
        <f>(INDEX('Crude Oil Prices'!$C:$C,COLUMN(KG$1)+$E16,1))</f>
        <v/>
      </c>
      <c r="KH16">
        <f>(INDEX('Crude Oil Prices'!$C:$C,COLUMN(KH$1)+$E16,1))</f>
        <v/>
      </c>
      <c r="KI16">
        <f>(INDEX('Crude Oil Prices'!$C:$C,COLUMN(KI$1)+$E16,1))</f>
        <v/>
      </c>
      <c r="KJ16">
        <f>(INDEX('Crude Oil Prices'!$C:$C,COLUMN(KJ$1)+$E16,1))</f>
        <v/>
      </c>
      <c r="KK16">
        <f>(INDEX('Crude Oil Prices'!$C:$C,COLUMN(KK$1)+$E16,1))</f>
        <v/>
      </c>
      <c r="KL16">
        <f>(INDEX('Crude Oil Prices'!$C:$C,COLUMN(KL$1)+$E16,1))</f>
        <v/>
      </c>
      <c r="KM16">
        <f>(INDEX('Crude Oil Prices'!$C:$C,COLUMN(KM$1)+$E16,1))</f>
        <v/>
      </c>
      <c r="KN16">
        <f>(INDEX('Crude Oil Prices'!$C:$C,COLUMN(KN$1)+$E16,1))</f>
        <v/>
      </c>
      <c r="KO16">
        <f>(INDEX('Crude Oil Prices'!$C:$C,COLUMN(KO$1)+$E16,1))</f>
        <v/>
      </c>
      <c r="KP16">
        <f>(INDEX('Crude Oil Prices'!$C:$C,COLUMN(KP$1)+$E16,1))</f>
        <v/>
      </c>
      <c r="KQ16">
        <f>(INDEX('Crude Oil Prices'!$C:$C,COLUMN(KQ$1)+$E16,1))</f>
        <v/>
      </c>
      <c r="KR16">
        <f>(INDEX('Crude Oil Prices'!$C:$C,COLUMN(KR$1)+$E16,1))</f>
        <v/>
      </c>
      <c r="KS16">
        <f>(INDEX('Crude Oil Prices'!$C:$C,COLUMN(KS$1)+$E16,1))</f>
        <v/>
      </c>
      <c r="KT16">
        <f>(INDEX('Crude Oil Prices'!$C:$C,COLUMN(KT$1)+$E16,1))</f>
        <v/>
      </c>
      <c r="KU16">
        <f>(INDEX('Crude Oil Prices'!$C:$C,COLUMN(KU$1)+$E16,1))</f>
        <v/>
      </c>
      <c r="KV16">
        <f>(INDEX('Crude Oil Prices'!$C:$C,COLUMN(KV$1)+$E16,1))</f>
        <v/>
      </c>
      <c r="KW16">
        <f>(INDEX('Crude Oil Prices'!$C:$C,COLUMN(KW$1)+$E16,1))</f>
        <v/>
      </c>
      <c r="KX16">
        <f>(INDEX('Crude Oil Prices'!$C:$C,COLUMN(KX$1)+$E16,1))</f>
        <v/>
      </c>
      <c r="KY16">
        <f>(INDEX('Crude Oil Prices'!$C:$C,COLUMN(KY$1)+$E16,1))</f>
        <v/>
      </c>
      <c r="KZ16">
        <f>(INDEX('Crude Oil Prices'!$C:$C,COLUMN(KZ$1)+$E16,1))</f>
        <v/>
      </c>
      <c r="LA16">
        <f>(INDEX('Crude Oil Prices'!$C:$C,COLUMN(LA$1)+$E16,1))</f>
        <v/>
      </c>
      <c r="LB16">
        <f>(INDEX('Crude Oil Prices'!$C:$C,COLUMN(LB$1)+$E16,1))</f>
        <v/>
      </c>
      <c r="LC16">
        <f>(INDEX('Crude Oil Prices'!$C:$C,COLUMN(LC$1)+$E16,1))</f>
        <v/>
      </c>
      <c r="LD16">
        <f>(INDEX('Crude Oil Prices'!$C:$C,COLUMN(LD$1)+$E16,1))</f>
        <v/>
      </c>
      <c r="LE16">
        <f>(INDEX('Crude Oil Prices'!$C:$C,COLUMN(LE$1)+$E16,1))</f>
        <v/>
      </c>
      <c r="LF16">
        <f>(INDEX('Crude Oil Prices'!$C:$C,COLUMN(LF$1)+$E16,1))</f>
        <v/>
      </c>
      <c r="LG16">
        <f>(INDEX('Crude Oil Prices'!$C:$C,COLUMN(LG$1)+$E16,1))</f>
        <v/>
      </c>
      <c r="LH16">
        <f>(INDEX('Crude Oil Prices'!$C:$C,COLUMN(LH$1)+$E16,1))</f>
        <v/>
      </c>
      <c r="LI16">
        <f>(INDEX('Crude Oil Prices'!$C:$C,COLUMN(LI$1)+$E16,1))</f>
        <v/>
      </c>
      <c r="LJ16">
        <f>(INDEX('Crude Oil Prices'!$C:$C,COLUMN(LJ$1)+$E16,1))</f>
        <v/>
      </c>
      <c r="LK16">
        <f>(INDEX('Crude Oil Prices'!$C:$C,COLUMN(LK$1)+$E16,1))</f>
        <v/>
      </c>
      <c r="LL16">
        <f>(INDEX('Crude Oil Prices'!$C:$C,COLUMN(LL$1)+$E16,1))</f>
        <v/>
      </c>
      <c r="LM16">
        <f>(INDEX('Crude Oil Prices'!$C:$C,COLUMN(LM$1)+$E16,1))</f>
        <v/>
      </c>
      <c r="LN16">
        <f>(INDEX('Crude Oil Prices'!$C:$C,COLUMN(LN$1)+$E16,1))</f>
        <v/>
      </c>
      <c r="LO16">
        <f>(INDEX('Crude Oil Prices'!$C:$C,COLUMN(LO$1)+$E16,1))</f>
        <v/>
      </c>
      <c r="LP16">
        <f>(INDEX('Crude Oil Prices'!$C:$C,COLUMN(LP$1)+$E16,1))</f>
        <v/>
      </c>
      <c r="LQ16">
        <f>(INDEX('Crude Oil Prices'!$C:$C,COLUMN(LQ$1)+$E16,1))</f>
        <v/>
      </c>
      <c r="LR16">
        <f>(INDEX('Crude Oil Prices'!$C:$C,COLUMN(LR$1)+$E16,1))</f>
        <v/>
      </c>
      <c r="LS16">
        <f>(INDEX('Crude Oil Prices'!$C:$C,COLUMN(LS$1)+$E16,1))</f>
        <v/>
      </c>
      <c r="LT16">
        <f>(INDEX('Crude Oil Prices'!$C:$C,COLUMN(LT$1)+$E16,1))</f>
        <v/>
      </c>
      <c r="LU16">
        <f>(INDEX('Crude Oil Prices'!$C:$C,COLUMN(LU$1)+$E16,1))</f>
        <v/>
      </c>
      <c r="LV16">
        <f>(INDEX('Crude Oil Prices'!$C:$C,COLUMN(LV$1)+$E16,1))</f>
        <v/>
      </c>
      <c r="LW16">
        <f>(INDEX('Crude Oil Prices'!$C:$C,COLUMN(LW$1)+$E16,1))</f>
        <v/>
      </c>
      <c r="LX16">
        <f>(INDEX('Crude Oil Prices'!$C:$C,COLUMN(LX$1)+$E16,1))</f>
        <v/>
      </c>
      <c r="LY16">
        <f>(INDEX('Crude Oil Prices'!$C:$C,COLUMN(LY$1)+$E16,1))</f>
        <v/>
      </c>
      <c r="LZ16">
        <f>(INDEX('Crude Oil Prices'!$C:$C,COLUMN(LZ$1)+$E16,1))</f>
        <v/>
      </c>
      <c r="MA16">
        <f>(INDEX('Crude Oil Prices'!$C:$C,COLUMN(MA$1)+$E16,1))</f>
        <v/>
      </c>
      <c r="MB16">
        <f>(INDEX('Crude Oil Prices'!$C:$C,COLUMN(MB$1)+$E16,1))</f>
        <v/>
      </c>
      <c r="MC16">
        <f>(INDEX('Crude Oil Prices'!$C:$C,COLUMN(MC$1)+$E16,1))</f>
        <v/>
      </c>
      <c r="MD16">
        <f>(INDEX('Crude Oil Prices'!$C:$C,COLUMN(MD$1)+$E16,1))</f>
        <v/>
      </c>
      <c r="ME16">
        <f>(INDEX('Crude Oil Prices'!$C:$C,COLUMN(ME$1)+$E16,1))</f>
        <v/>
      </c>
      <c r="MF16">
        <f>(INDEX('Crude Oil Prices'!$C:$C,COLUMN(MF$1)+$E16,1))</f>
        <v/>
      </c>
      <c r="MG16">
        <f>(INDEX('Crude Oil Prices'!$C:$C,COLUMN(MG$1)+$E16,1))</f>
        <v/>
      </c>
      <c r="MH16">
        <f>(INDEX('Crude Oil Prices'!$C:$C,COLUMN(MH$1)+$E16,1))</f>
        <v/>
      </c>
      <c r="MI16">
        <f>(INDEX('Crude Oil Prices'!$C:$C,COLUMN(MI$1)+$E16,1))</f>
        <v/>
      </c>
      <c r="MJ16">
        <f>(INDEX('Crude Oil Prices'!$C:$C,COLUMN(MJ$1)+$E16,1))</f>
        <v/>
      </c>
      <c r="MK16">
        <f>(INDEX('Crude Oil Prices'!$C:$C,COLUMN(MK$1)+$E16,1))</f>
        <v/>
      </c>
      <c r="ML16">
        <f>(INDEX('Crude Oil Prices'!$C:$C,COLUMN(ML$1)+$E16,1))</f>
        <v/>
      </c>
      <c r="MM16">
        <f>(INDEX('Crude Oil Prices'!$C:$C,COLUMN(MM$1)+$E16,1))</f>
        <v/>
      </c>
      <c r="MN16">
        <f>(INDEX('Crude Oil Prices'!$C:$C,COLUMN(MN$1)+$E16,1))</f>
        <v/>
      </c>
      <c r="MO16">
        <f>(INDEX('Crude Oil Prices'!$C:$C,COLUMN(MO$1)+$E16,1))</f>
        <v/>
      </c>
      <c r="MP16">
        <f>(INDEX('Crude Oil Prices'!$C:$C,COLUMN(MP$1)+$E16,1))</f>
        <v/>
      </c>
      <c r="MQ16">
        <f>(INDEX('Crude Oil Prices'!$C:$C,COLUMN(MQ$1)+$E16,1))</f>
        <v/>
      </c>
      <c r="MR16">
        <f>(INDEX('Crude Oil Prices'!$C:$C,COLUMN(MR$1)+$E16,1))</f>
        <v/>
      </c>
      <c r="MS16">
        <f>(INDEX('Crude Oil Prices'!$C:$C,COLUMN(MS$1)+$E16,1))</f>
        <v/>
      </c>
      <c r="MT16">
        <f>(INDEX('Crude Oil Prices'!$C:$C,COLUMN(MT$1)+$E16,1))</f>
        <v/>
      </c>
      <c r="MU16">
        <f>(INDEX('Crude Oil Prices'!$C:$C,COLUMN(MU$1)+$E16,1))</f>
        <v/>
      </c>
      <c r="MV16">
        <f>(INDEX('Crude Oil Prices'!$C:$C,COLUMN(MV$1)+$E16,1))</f>
        <v/>
      </c>
      <c r="MW16">
        <f>(INDEX('Crude Oil Prices'!$C:$C,COLUMN(MW$1)+$E16,1))</f>
        <v/>
      </c>
      <c r="MX16">
        <f>(INDEX('Crude Oil Prices'!$C:$C,COLUMN(MX$1)+$E16,1))</f>
        <v/>
      </c>
      <c r="MY16">
        <f>(INDEX('Crude Oil Prices'!$C:$C,COLUMN(MY$1)+$E16,1))</f>
        <v/>
      </c>
      <c r="MZ16">
        <f>(INDEX('Crude Oil Prices'!$C:$C,COLUMN(MZ$1)+$E16,1))</f>
        <v/>
      </c>
      <c r="NA16">
        <f>(INDEX('Crude Oil Prices'!$C:$C,COLUMN(NA$1)+$E16,1))</f>
        <v/>
      </c>
      <c r="NB16">
        <f>(INDEX('Crude Oil Prices'!$C:$C,COLUMN(NB$1)+$E16,1))</f>
        <v/>
      </c>
      <c r="NC16">
        <f>(INDEX('Crude Oil Prices'!$C:$C,COLUMN(NC$1)+$E16,1))</f>
        <v/>
      </c>
      <c r="ND16">
        <f>(INDEX('Crude Oil Prices'!$C:$C,COLUMN(ND$1)+$E16,1))</f>
        <v/>
      </c>
      <c r="NE16">
        <f>(INDEX('Crude Oil Prices'!$C:$C,COLUMN(NE$1)+$E16,1))</f>
        <v/>
      </c>
      <c r="NF16">
        <f>(INDEX('Crude Oil Prices'!$C:$C,COLUMN(NF$1)+$E16,1))</f>
        <v/>
      </c>
      <c r="NG16">
        <f>(INDEX('Crude Oil Prices'!$C:$C,COLUMN(NG$1)+$E16,1))</f>
        <v/>
      </c>
      <c r="NH16">
        <f>(INDEX('Crude Oil Prices'!$C:$C,COLUMN(NH$1)+$E16,1))</f>
        <v/>
      </c>
      <c r="NI16">
        <f>(INDEX('Crude Oil Prices'!$C:$C,COLUMN(NI$1)+$E16,1))</f>
        <v/>
      </c>
      <c r="NJ16">
        <f>(INDEX('Crude Oil Prices'!$C:$C,COLUMN(NJ$1)+$E16,1))</f>
        <v/>
      </c>
      <c r="NK16">
        <f>(INDEX('Crude Oil Prices'!$C:$C,COLUMN(NK$1)+$E16,1))</f>
        <v/>
      </c>
      <c r="NL16">
        <f>(INDEX('Crude Oil Prices'!$C:$C,COLUMN(NL$1)+$E16,1))</f>
        <v/>
      </c>
      <c r="NM16">
        <f>(INDEX('Crude Oil Prices'!$C:$C,COLUMN(NM$1)+$E16,1))</f>
        <v/>
      </c>
      <c r="NN16">
        <f>(INDEX('Crude Oil Prices'!$C:$C,COLUMN(NN$1)+$E16,1))</f>
        <v/>
      </c>
      <c r="NO16">
        <f>(INDEX('Crude Oil Prices'!$C:$C,COLUMN(NO$1)+$E16,1))</f>
        <v/>
      </c>
      <c r="NP16">
        <f>(INDEX('Crude Oil Prices'!$C:$C,COLUMN(NP$1)+$E16,1))</f>
        <v/>
      </c>
      <c r="NQ16">
        <f>(INDEX('Crude Oil Prices'!$C:$C,COLUMN(NQ$1)+$E16,1))</f>
        <v/>
      </c>
      <c r="NR16">
        <f>(INDEX('Crude Oil Prices'!$C:$C,COLUMN(NR$1)+$E16,1))</f>
        <v/>
      </c>
      <c r="NS16">
        <f>(INDEX('Crude Oil Prices'!$C:$C,COLUMN(NS$1)+$E16,1))</f>
        <v/>
      </c>
      <c r="NT16">
        <f>(INDEX('Crude Oil Prices'!$C:$C,COLUMN(NT$1)+$E16,1))</f>
        <v/>
      </c>
      <c r="NU16">
        <f>(INDEX('Crude Oil Prices'!$C:$C,COLUMN(NU$1)+$E16,1))</f>
        <v/>
      </c>
      <c r="NV16">
        <f>(INDEX('Crude Oil Prices'!$C:$C,COLUMN(NV$1)+$E16,1))</f>
        <v/>
      </c>
      <c r="NW16">
        <f>(INDEX('Crude Oil Prices'!$C:$C,COLUMN(NW$1)+$E16,1))</f>
        <v/>
      </c>
      <c r="NX16">
        <f>(INDEX('Crude Oil Prices'!$C:$C,COLUMN(NX$1)+$E16,1))</f>
        <v/>
      </c>
      <c r="NY16">
        <f>(INDEX('Crude Oil Prices'!$C:$C,COLUMN(NY$1)+$E16,1))</f>
        <v/>
      </c>
      <c r="NZ16">
        <f>(INDEX('Crude Oil Prices'!$C:$C,COLUMN(NZ$1)+$E16,1))</f>
        <v/>
      </c>
      <c r="OA16">
        <f>(INDEX('Crude Oil Prices'!$C:$C,COLUMN(OA$1)+$E16,1))</f>
        <v/>
      </c>
      <c r="OB16">
        <f>(INDEX('Crude Oil Prices'!$C:$C,COLUMN(OB$1)+$E16,1))</f>
        <v/>
      </c>
      <c r="OC16">
        <f>(INDEX('Crude Oil Prices'!$C:$C,COLUMN(OC$1)+$E16,1))</f>
        <v/>
      </c>
      <c r="OD16">
        <f>(INDEX('Crude Oil Prices'!$C:$C,COLUMN(OD$1)+$E16,1))</f>
        <v/>
      </c>
      <c r="OE16">
        <f>(INDEX('Crude Oil Prices'!$C:$C,COLUMN(OE$1)+$E16,1))</f>
        <v/>
      </c>
      <c r="OF16">
        <f>(INDEX('Crude Oil Prices'!$C:$C,COLUMN(OF$1)+$E16,1))</f>
        <v/>
      </c>
      <c r="OG16">
        <f>(INDEX('Crude Oil Prices'!$C:$C,COLUMN(OG$1)+$E16,1))</f>
        <v/>
      </c>
      <c r="OH16">
        <f>(INDEX('Crude Oil Prices'!$C:$C,COLUMN(OH$1)+$E16,1))</f>
        <v/>
      </c>
      <c r="OI16">
        <f>(INDEX('Crude Oil Prices'!$C:$C,COLUMN(OI$1)+$E16,1))</f>
        <v/>
      </c>
      <c r="OJ16">
        <f>(INDEX('Crude Oil Prices'!$C:$C,COLUMN(OJ$1)+$E16,1))</f>
        <v/>
      </c>
      <c r="OK16">
        <f>(INDEX('Crude Oil Prices'!$C:$C,COLUMN(OK$1)+$E16,1))</f>
        <v/>
      </c>
      <c r="OL16">
        <f>(INDEX('Crude Oil Prices'!$C:$C,COLUMN(OL$1)+$E16,1))</f>
        <v/>
      </c>
      <c r="OM16">
        <f>(INDEX('Crude Oil Prices'!$C:$C,COLUMN(OM$1)+$E16,1))</f>
        <v/>
      </c>
      <c r="ON16">
        <f>(INDEX('Crude Oil Prices'!$C:$C,COLUMN(ON$1)+$E16,1))</f>
        <v/>
      </c>
      <c r="OO16">
        <f>(INDEX('Crude Oil Prices'!$C:$C,COLUMN(OO$1)+$E16,1))</f>
        <v/>
      </c>
      <c r="OP16">
        <f>(INDEX('Crude Oil Prices'!$C:$C,COLUMN(OP$1)+$E16,1))</f>
        <v/>
      </c>
      <c r="OQ16">
        <f>(INDEX('Crude Oil Prices'!$C:$C,COLUMN(OQ$1)+$E16,1))</f>
        <v/>
      </c>
      <c r="OR16">
        <f>(INDEX('Crude Oil Prices'!$C:$C,COLUMN(OR$1)+$E16,1))</f>
        <v/>
      </c>
      <c r="OS16">
        <f>(INDEX('Crude Oil Prices'!$C:$C,COLUMN(OS$1)+$E16,1))</f>
        <v/>
      </c>
      <c r="OT16">
        <f>(INDEX('Crude Oil Prices'!$C:$C,COLUMN(OT$1)+$E16,1))</f>
        <v/>
      </c>
      <c r="OU16">
        <f>(INDEX('Crude Oil Prices'!$C:$C,COLUMN(OU$1)+$E16,1))</f>
        <v/>
      </c>
      <c r="OV16">
        <f>(INDEX('Crude Oil Prices'!$C:$C,COLUMN(OV$1)+$E16,1))</f>
        <v/>
      </c>
      <c r="OW16">
        <f>(INDEX('Crude Oil Prices'!$C:$C,COLUMN(OW$1)+$E16,1))</f>
        <v/>
      </c>
      <c r="OX16">
        <f>(INDEX('Crude Oil Prices'!$C:$C,COLUMN(OX$1)+$E16,1))</f>
        <v/>
      </c>
      <c r="OY16">
        <f>(INDEX('Crude Oil Prices'!$C:$C,COLUMN(OY$1)+$E16,1))</f>
        <v/>
      </c>
      <c r="OZ16">
        <f>(INDEX('Crude Oil Prices'!$C:$C,COLUMN(OZ$1)+$E16,1))</f>
        <v/>
      </c>
      <c r="PA16">
        <f>(INDEX('Crude Oil Prices'!$C:$C,COLUMN(PA$1)+$E16,1))</f>
        <v/>
      </c>
      <c r="PB16">
        <f>(INDEX('Crude Oil Prices'!$C:$C,COLUMN(PB$1)+$E16,1))</f>
        <v/>
      </c>
      <c r="PC16">
        <f>(INDEX('Crude Oil Prices'!$C:$C,COLUMN(PC$1)+$E16,1))</f>
        <v/>
      </c>
      <c r="PD16">
        <f>(INDEX('Crude Oil Prices'!$C:$C,COLUMN(PD$1)+$E16,1))</f>
        <v/>
      </c>
      <c r="PE16">
        <f>(INDEX('Crude Oil Prices'!$C:$C,COLUMN(PE$1)+$E16,1))</f>
        <v/>
      </c>
      <c r="PF16">
        <f>(INDEX('Crude Oil Prices'!$C:$C,COLUMN(PF$1)+$E16,1))</f>
        <v/>
      </c>
      <c r="PG16">
        <f>(INDEX('Crude Oil Prices'!$C:$C,COLUMN(PG$1)+$E16,1))</f>
        <v/>
      </c>
      <c r="PH16">
        <f>(INDEX('Crude Oil Prices'!$C:$C,COLUMN(PH$1)+$E16,1))</f>
        <v/>
      </c>
      <c r="PI16">
        <f>(INDEX('Crude Oil Prices'!$C:$C,COLUMN(PI$1)+$E16,1))</f>
        <v/>
      </c>
      <c r="PJ16">
        <f>(INDEX('Crude Oil Prices'!$C:$C,COLUMN(PJ$1)+$E16,1))</f>
        <v/>
      </c>
      <c r="PK16">
        <f>(INDEX('Crude Oil Prices'!$C:$C,COLUMN(PK$1)+$E16,1))</f>
        <v/>
      </c>
      <c r="PL16">
        <f>(INDEX('Crude Oil Prices'!$C:$C,COLUMN(PL$1)+$E16,1))</f>
        <v/>
      </c>
      <c r="PM16">
        <f>(INDEX('Crude Oil Prices'!$C:$C,COLUMN(PM$1)+$E16,1))</f>
        <v/>
      </c>
      <c r="PN16">
        <f>(INDEX('Crude Oil Prices'!$C:$C,COLUMN(PN$1)+$E16,1))</f>
        <v/>
      </c>
      <c r="PO16">
        <f>(INDEX('Crude Oil Prices'!$C:$C,COLUMN(PO$1)+$E16,1))</f>
        <v/>
      </c>
      <c r="PP16">
        <f>(INDEX('Crude Oil Prices'!$C:$C,COLUMN(PP$1)+$E16,1))</f>
        <v/>
      </c>
      <c r="PQ16">
        <f>(INDEX('Crude Oil Prices'!$C:$C,COLUMN(PQ$1)+$E16,1))</f>
        <v/>
      </c>
      <c r="PR16">
        <f>(INDEX('Crude Oil Prices'!$C:$C,COLUMN(PR$1)+$E16,1))</f>
        <v/>
      </c>
      <c r="PS16">
        <f>(INDEX('Crude Oil Prices'!$C:$C,COLUMN(PS$1)+$E16,1))</f>
        <v/>
      </c>
      <c r="PT16">
        <f>(INDEX('Crude Oil Prices'!$C:$C,COLUMN(PT$1)+$E16,1))</f>
        <v/>
      </c>
      <c r="PU16">
        <f>(INDEX('Crude Oil Prices'!$C:$C,COLUMN(PU$1)+$E16,1))</f>
        <v/>
      </c>
      <c r="PV16">
        <f>(INDEX('Crude Oil Prices'!$C:$C,COLUMN(PV$1)+$E16,1))</f>
        <v/>
      </c>
      <c r="PW16">
        <f>(INDEX('Crude Oil Prices'!$C:$C,COLUMN(PW$1)+$E16,1))</f>
        <v/>
      </c>
      <c r="PX16">
        <f>(INDEX('Crude Oil Prices'!$C:$C,COLUMN(PX$1)+$E16,1))</f>
        <v/>
      </c>
      <c r="PY16">
        <f>(INDEX('Crude Oil Prices'!$C:$C,COLUMN(PY$1)+$E16,1))</f>
        <v/>
      </c>
      <c r="PZ16">
        <f>(INDEX('Crude Oil Prices'!$C:$C,COLUMN(PZ$1)+$E16,1))</f>
        <v/>
      </c>
      <c r="QA16">
        <f>(INDEX('Crude Oil Prices'!$C:$C,COLUMN(QA$1)+$E16,1))</f>
        <v/>
      </c>
      <c r="QB16">
        <f>(INDEX('Crude Oil Prices'!$C:$C,COLUMN(QB$1)+$E16,1))</f>
        <v/>
      </c>
      <c r="QC16">
        <f>(INDEX('Crude Oil Prices'!$C:$C,COLUMN(QC$1)+$E16,1))</f>
        <v/>
      </c>
      <c r="QD16">
        <f>(INDEX('Crude Oil Prices'!$C:$C,COLUMN(QD$1)+$E16,1))</f>
        <v/>
      </c>
      <c r="QE16">
        <f>(INDEX('Crude Oil Prices'!$C:$C,COLUMN(QE$1)+$E16,1))</f>
        <v/>
      </c>
      <c r="QF16">
        <f>(INDEX('Crude Oil Prices'!$C:$C,COLUMN(QF$1)+$E16,1))</f>
        <v/>
      </c>
      <c r="QG16">
        <f>(INDEX('Crude Oil Prices'!$C:$C,COLUMN(QG$1)+$E16,1))</f>
        <v/>
      </c>
      <c r="QH16">
        <f>(INDEX('Crude Oil Prices'!$C:$C,COLUMN(QH$1)+$E16,1))</f>
        <v/>
      </c>
      <c r="QI16">
        <f>(INDEX('Crude Oil Prices'!$C:$C,COLUMN(QI$1)+$E16,1))</f>
        <v/>
      </c>
      <c r="QJ16">
        <f>(INDEX('Crude Oil Prices'!$C:$C,COLUMN(QJ$1)+$E16,1))</f>
        <v/>
      </c>
      <c r="QK16">
        <f>(INDEX('Crude Oil Prices'!$C:$C,COLUMN(QK$1)+$E16,1))</f>
        <v/>
      </c>
      <c r="QL16">
        <f>(INDEX('Crude Oil Prices'!$C:$C,COLUMN(QL$1)+$E16,1))</f>
        <v/>
      </c>
      <c r="QM16">
        <f>(INDEX('Crude Oil Prices'!$C:$C,COLUMN(QM$1)+$E16,1))</f>
        <v/>
      </c>
      <c r="QN16">
        <f>(INDEX('Crude Oil Prices'!$C:$C,COLUMN(QN$1)+$E16,1))</f>
        <v/>
      </c>
      <c r="QO16">
        <f>(INDEX('Crude Oil Prices'!$C:$C,COLUMN(QO$1)+$E16,1))</f>
        <v/>
      </c>
      <c r="QP16">
        <f>(INDEX('Crude Oil Prices'!$C:$C,COLUMN(QP$1)+$E16,1))</f>
        <v/>
      </c>
      <c r="QQ16">
        <f>(INDEX('Crude Oil Prices'!$C:$C,COLUMN(QQ$1)+$E16,1))</f>
        <v/>
      </c>
      <c r="QR16">
        <f>(INDEX('Crude Oil Prices'!$C:$C,COLUMN(QR$1)+$E16,1))</f>
        <v/>
      </c>
      <c r="QS16">
        <f>(INDEX('Crude Oil Prices'!$C:$C,COLUMN(QS$1)+$E16,1))</f>
        <v/>
      </c>
      <c r="QT16">
        <f>(INDEX('Crude Oil Prices'!$C:$C,COLUMN(QT$1)+$E16,1))</f>
        <v/>
      </c>
      <c r="QU16">
        <f>(INDEX('Crude Oil Prices'!$C:$C,COLUMN(QU$1)+$E16,1))</f>
        <v/>
      </c>
      <c r="QV16">
        <f>(INDEX('Crude Oil Prices'!$C:$C,COLUMN(QV$1)+$E16,1))</f>
        <v/>
      </c>
      <c r="QW16">
        <f>(INDEX('Crude Oil Prices'!$C:$C,COLUMN(QW$1)+$E16,1))</f>
        <v/>
      </c>
      <c r="QX16">
        <f>(INDEX('Crude Oil Prices'!$C:$C,COLUMN(QX$1)+$E16,1))</f>
        <v/>
      </c>
      <c r="QY16">
        <f>(INDEX('Crude Oil Prices'!$C:$C,COLUMN(QY$1)+$E16,1))</f>
        <v/>
      </c>
      <c r="QZ16">
        <f>(INDEX('Crude Oil Prices'!$C:$C,COLUMN(QZ$1)+$E16,1))</f>
        <v/>
      </c>
      <c r="RA16">
        <f>(INDEX('Crude Oil Prices'!$C:$C,COLUMN(RA$1)+$E16,1))</f>
        <v/>
      </c>
      <c r="RB16">
        <f>(INDEX('Crude Oil Prices'!$C:$C,COLUMN(RB$1)+$E16,1))</f>
        <v/>
      </c>
      <c r="RC16">
        <f>(INDEX('Crude Oil Prices'!$C:$C,COLUMN(RC$1)+$E16,1))</f>
        <v/>
      </c>
      <c r="RD16">
        <f>(INDEX('Crude Oil Prices'!$C:$C,COLUMN(RD$1)+$E16,1))</f>
        <v/>
      </c>
      <c r="RE16">
        <f>(INDEX('Crude Oil Prices'!$C:$C,COLUMN(RE$1)+$E16,1))</f>
        <v/>
      </c>
      <c r="RF16">
        <f>(INDEX('Crude Oil Prices'!$C:$C,COLUMN(RF$1)+$E16,1))</f>
        <v/>
      </c>
      <c r="RG16">
        <f>(INDEX('Crude Oil Prices'!$C:$C,COLUMN(RG$1)+$E16,1))</f>
        <v/>
      </c>
      <c r="RH16">
        <f>(INDEX('Crude Oil Prices'!$C:$C,COLUMN(RH$1)+$E16,1))</f>
        <v/>
      </c>
      <c r="RI16">
        <f>(INDEX('Crude Oil Prices'!$C:$C,COLUMN(RI$1)+$E16,1))</f>
        <v/>
      </c>
      <c r="RJ16">
        <f>(INDEX('Crude Oil Prices'!$C:$C,COLUMN(RJ$1)+$E16,1))</f>
        <v/>
      </c>
      <c r="RK16">
        <f>(INDEX('Crude Oil Prices'!$C:$C,COLUMN(RK$1)+$E16,1))</f>
        <v/>
      </c>
      <c r="RL16">
        <f>(INDEX('Crude Oil Prices'!$C:$C,COLUMN(RL$1)+$E16,1))</f>
        <v/>
      </c>
      <c r="RM16">
        <f>(INDEX('Crude Oil Prices'!$C:$C,COLUMN(RM$1)+$E16,1))</f>
        <v/>
      </c>
      <c r="RN16">
        <f>(INDEX('Crude Oil Prices'!$C:$C,COLUMN(RN$1)+$E16,1))</f>
        <v/>
      </c>
      <c r="RO16">
        <f>(INDEX('Crude Oil Prices'!$C:$C,COLUMN(RO$1)+$E16,1))</f>
        <v/>
      </c>
      <c r="RP16">
        <f>(INDEX('Crude Oil Prices'!$C:$C,COLUMN(RP$1)+$E16,1))</f>
        <v/>
      </c>
      <c r="RQ16">
        <f>(INDEX('Crude Oil Prices'!$C:$C,COLUMN(RQ$1)+$E16,1))</f>
        <v/>
      </c>
      <c r="RR16">
        <f>(INDEX('Crude Oil Prices'!$C:$C,COLUMN(RR$1)+$E16,1))</f>
        <v/>
      </c>
      <c r="RS16">
        <f>(INDEX('Crude Oil Prices'!$C:$C,COLUMN(RS$1)+$E16,1))</f>
        <v/>
      </c>
      <c r="RT16">
        <f>(INDEX('Crude Oil Prices'!$C:$C,COLUMN(RT$1)+$E16,1))</f>
        <v/>
      </c>
      <c r="RU16">
        <f>(INDEX('Crude Oil Prices'!$C:$C,COLUMN(RU$1)+$E16,1))</f>
        <v/>
      </c>
      <c r="RV16">
        <f>(INDEX('Crude Oil Prices'!$C:$C,COLUMN(RV$1)+$E16,1))</f>
        <v/>
      </c>
      <c r="RW16">
        <f>(INDEX('Crude Oil Prices'!$C:$C,COLUMN(RW$1)+$E16,1))</f>
        <v/>
      </c>
      <c r="RX16">
        <f>(INDEX('Crude Oil Prices'!$C:$C,COLUMN(RX$1)+$E16,1))</f>
        <v/>
      </c>
      <c r="RY16">
        <f>(INDEX('Crude Oil Prices'!$C:$C,COLUMN(RY$1)+$E16,1))</f>
        <v/>
      </c>
      <c r="RZ16">
        <f>(INDEX('Crude Oil Prices'!$C:$C,COLUMN(RZ$1)+$E16,1))</f>
        <v/>
      </c>
      <c r="SA16">
        <f>(INDEX('Crude Oil Prices'!$C:$C,COLUMN(SA$1)+$E16,1))</f>
        <v/>
      </c>
      <c r="SB16">
        <f>(INDEX('Crude Oil Prices'!$C:$C,COLUMN(SB$1)+$E16,1))</f>
        <v/>
      </c>
      <c r="SC16">
        <f>(INDEX('Crude Oil Prices'!$C:$C,COLUMN(SC$1)+$E16,1))</f>
        <v/>
      </c>
      <c r="SD16">
        <f>(INDEX('Crude Oil Prices'!$C:$C,COLUMN(SD$1)+$E16,1))</f>
        <v/>
      </c>
      <c r="SE16">
        <f>(INDEX('Crude Oil Prices'!$C:$C,COLUMN(SE$1)+$E16,1))</f>
        <v/>
      </c>
      <c r="SF16">
        <f>(INDEX('Crude Oil Prices'!$C:$C,COLUMN(SF$1)+$E16,1))</f>
        <v/>
      </c>
      <c r="SG16">
        <f>(INDEX('Crude Oil Prices'!$C:$C,COLUMN(SG$1)+$E16,1))</f>
        <v/>
      </c>
      <c r="SH16">
        <f>(INDEX('Crude Oil Prices'!$C:$C,COLUMN(SH$1)+$E16,1))</f>
        <v/>
      </c>
      <c r="SI16">
        <f>(INDEX('Crude Oil Prices'!$C:$C,COLUMN(SI$1)+$E16,1))</f>
        <v/>
      </c>
      <c r="SJ16">
        <f>(INDEX('Crude Oil Prices'!$C:$C,COLUMN(SJ$1)+$E16,1))</f>
        <v/>
      </c>
      <c r="SK16">
        <f>(INDEX('Crude Oil Prices'!$C:$C,COLUMN(SK$1)+$E16,1))</f>
        <v/>
      </c>
      <c r="SL16">
        <f>(INDEX('Crude Oil Prices'!$C:$C,COLUMN(SL$1)+$E16,1))</f>
        <v/>
      </c>
      <c r="SM16">
        <f>(INDEX('Crude Oil Prices'!$C:$C,COLUMN(SM$1)+$E16,1))</f>
        <v/>
      </c>
      <c r="SN16">
        <f>(INDEX('Crude Oil Prices'!$C:$C,COLUMN(SN$1)+$E16,1))</f>
        <v/>
      </c>
      <c r="SO16">
        <f>(INDEX('Crude Oil Prices'!$C:$C,COLUMN(SO$1)+$E16,1))</f>
        <v/>
      </c>
      <c r="SP16">
        <f>(INDEX('Crude Oil Prices'!$C:$C,COLUMN(SP$1)+$E16,1))</f>
        <v/>
      </c>
      <c r="SQ16">
        <f>(INDEX('Crude Oil Prices'!$C:$C,COLUMN(SQ$1)+$E16,1))</f>
        <v/>
      </c>
      <c r="SR16">
        <f>(INDEX('Crude Oil Prices'!$C:$C,COLUMN(SR$1)+$E16,1))</f>
        <v/>
      </c>
      <c r="SS16">
        <f>(INDEX('Crude Oil Prices'!$C:$C,COLUMN(SS$1)+$E16,1))</f>
        <v/>
      </c>
      <c r="ST16">
        <f>(INDEX('Crude Oil Prices'!$C:$C,COLUMN(ST$1)+$E16,1))</f>
        <v/>
      </c>
      <c r="SU16">
        <f>(INDEX('Crude Oil Prices'!$C:$C,COLUMN(SU$1)+$E16,1))</f>
        <v/>
      </c>
      <c r="SV16">
        <f>(INDEX('Crude Oil Prices'!$C:$C,COLUMN(SV$1)+$E16,1))</f>
        <v/>
      </c>
      <c r="SW16">
        <f>(INDEX('Crude Oil Prices'!$C:$C,COLUMN(SW$1)+$E16,1))</f>
        <v/>
      </c>
      <c r="SX16">
        <f>(INDEX('Crude Oil Prices'!$C:$C,COLUMN(SX$1)+$E16,1))</f>
        <v/>
      </c>
      <c r="SY16">
        <f>(INDEX('Crude Oil Prices'!$C:$C,COLUMN(SY$1)+$E16,1))</f>
        <v/>
      </c>
      <c r="SZ16">
        <f>(INDEX('Crude Oil Prices'!$C:$C,COLUMN(SZ$1)+$E16,1))</f>
        <v/>
      </c>
      <c r="TA16">
        <f>(INDEX('Crude Oil Prices'!$C:$C,COLUMN(TA$1)+$E16,1))</f>
        <v/>
      </c>
      <c r="TB16">
        <f>(INDEX('Crude Oil Prices'!$C:$C,COLUMN(TB$1)+$E16,1))</f>
        <v/>
      </c>
      <c r="TC16">
        <f>(INDEX('Crude Oil Prices'!$C:$C,COLUMN(TC$1)+$E16,1))</f>
        <v/>
      </c>
      <c r="TD16">
        <f>(INDEX('Crude Oil Prices'!$C:$C,COLUMN(TD$1)+$E16,1))</f>
        <v/>
      </c>
      <c r="TE16">
        <f>(INDEX('Crude Oil Prices'!$C:$C,COLUMN(TE$1)+$E16,1))</f>
        <v/>
      </c>
      <c r="TF16">
        <f>(INDEX('Crude Oil Prices'!$C:$C,COLUMN(TF$1)+$E16,1))</f>
        <v/>
      </c>
      <c r="TG16">
        <f>(INDEX('Crude Oil Prices'!$C:$C,COLUMN(TG$1)+$E16,1))</f>
        <v/>
      </c>
      <c r="TH16">
        <f>(INDEX('Crude Oil Prices'!$C:$C,COLUMN(TH$1)+$E16,1))</f>
        <v/>
      </c>
      <c r="TI16">
        <f>(INDEX('Crude Oil Prices'!$C:$C,COLUMN(TI$1)+$E16,1))</f>
        <v/>
      </c>
      <c r="TJ16">
        <f>(INDEX('Crude Oil Prices'!$C:$C,COLUMN(TJ$1)+$E16,1))</f>
        <v/>
      </c>
      <c r="TK16">
        <f>(INDEX('Crude Oil Prices'!$C:$C,COLUMN(TK$1)+$E16,1))</f>
        <v/>
      </c>
      <c r="TL16">
        <f>(INDEX('Crude Oil Prices'!$C:$C,COLUMN(TL$1)+$E16,1))</f>
        <v/>
      </c>
      <c r="TM16">
        <f>(INDEX('Crude Oil Prices'!$C:$C,COLUMN(TM$1)+$E16,1))</f>
        <v/>
      </c>
      <c r="TN16">
        <f>(INDEX('Crude Oil Prices'!$C:$C,COLUMN(TN$1)+$E16,1))</f>
        <v/>
      </c>
      <c r="TO16">
        <f>(INDEX('Crude Oil Prices'!$C:$C,COLUMN(TO$1)+$E16,1))</f>
        <v/>
      </c>
      <c r="TP16">
        <f>(INDEX('Crude Oil Prices'!$C:$C,COLUMN(TP$1)+$E16,1))</f>
        <v/>
      </c>
      <c r="TQ16">
        <f>(INDEX('Crude Oil Prices'!$C:$C,COLUMN(TQ$1)+$E16,1))</f>
        <v/>
      </c>
      <c r="TR16">
        <f>(INDEX('Crude Oil Prices'!$C:$C,COLUMN(TR$1)+$E16,1))</f>
        <v/>
      </c>
      <c r="TS16">
        <f>(INDEX('Crude Oil Prices'!$C:$C,COLUMN(TS$1)+$E16,1))</f>
        <v/>
      </c>
      <c r="TT16">
        <f>(INDEX('Crude Oil Prices'!$C:$C,COLUMN(TT$1)+$E16,1))</f>
        <v/>
      </c>
      <c r="TU16">
        <f>(INDEX('Crude Oil Prices'!$C:$C,COLUMN(TU$1)+$E16,1))</f>
        <v/>
      </c>
      <c r="TV16">
        <f>(INDEX('Crude Oil Prices'!$C:$C,COLUMN(TV$1)+$E16,1))</f>
        <v/>
      </c>
      <c r="TW16">
        <f>(INDEX('Crude Oil Prices'!$C:$C,COLUMN(TW$1)+$E16,1))</f>
        <v/>
      </c>
      <c r="TX16">
        <f>(INDEX('Crude Oil Prices'!$C:$C,COLUMN(TX$1)+$E16,1))</f>
        <v/>
      </c>
      <c r="TY16">
        <f>(INDEX('Crude Oil Prices'!$C:$C,COLUMN(TY$1)+$E16,1))</f>
        <v/>
      </c>
      <c r="TZ16">
        <f>(INDEX('Crude Oil Prices'!$C:$C,COLUMN(TZ$1)+$E16,1))</f>
        <v/>
      </c>
    </row>
    <row r="17" spans="1:546">
      <c r="A17" t="s">
        <v>31</v>
      </c>
    </row>
    <row r="18" spans="1:546">
      <c r="A18" t="s">
        <v>32</v>
      </c>
    </row>
    <row r="19" spans="1:546">
      <c r="A19" t="s">
        <v>33</v>
      </c>
    </row>
    <row r="20" spans="1:546">
      <c r="A20" t="s">
        <v>34</v>
      </c>
      <c r="B20" t="s">
        <v>35</v>
      </c>
    </row>
    <row r="21" spans="1:546">
      <c r="A21" t="s">
        <v>36</v>
      </c>
    </row>
    <row r="22" spans="1:546">
      <c r="A22" t="s">
        <v>22</v>
      </c>
    </row>
    <row r="23" spans="1:546">
      <c r="A23" t="s">
        <v>37</v>
      </c>
      <c r="B23" t="s">
        <v>25</v>
      </c>
      <c r="C23" t="s">
        <v>26</v>
      </c>
      <c r="D23" t="s">
        <v>38</v>
      </c>
      <c r="G23">
        <f>G13</f>
        <v/>
      </c>
      <c r="H23">
        <f>H13</f>
        <v/>
      </c>
      <c r="I23">
        <f>I13</f>
        <v/>
      </c>
      <c r="J23">
        <f>J13</f>
        <v/>
      </c>
      <c r="K23">
        <f>K13</f>
        <v/>
      </c>
      <c r="L23">
        <f>L13</f>
        <v/>
      </c>
      <c r="M23">
        <f>M13</f>
        <v/>
      </c>
      <c r="N23">
        <f>N13</f>
        <v/>
      </c>
      <c r="O23">
        <f>O13</f>
        <v/>
      </c>
      <c r="P23">
        <f>P13</f>
        <v/>
      </c>
      <c r="Q23">
        <f>Q13</f>
        <v/>
      </c>
      <c r="R23">
        <f>R13</f>
        <v/>
      </c>
      <c r="S23">
        <f>S13</f>
        <v/>
      </c>
      <c r="T23">
        <f>T13</f>
        <v/>
      </c>
      <c r="U23">
        <f>U13</f>
        <v/>
      </c>
      <c r="V23">
        <f>V13</f>
        <v/>
      </c>
      <c r="W23">
        <f>W13</f>
        <v/>
      </c>
      <c r="X23">
        <f>X13</f>
        <v/>
      </c>
      <c r="Y23">
        <f>Y13</f>
        <v/>
      </c>
      <c r="Z23">
        <f>Z13</f>
        <v/>
      </c>
      <c r="AA23">
        <f>AA13</f>
        <v/>
      </c>
      <c r="AB23">
        <f>AB13</f>
        <v/>
      </c>
      <c r="AC23">
        <f>AC13</f>
        <v/>
      </c>
      <c r="AD23">
        <f>AD13</f>
        <v/>
      </c>
      <c r="AE23">
        <f>AE13</f>
        <v/>
      </c>
      <c r="AF23">
        <f>AF13</f>
        <v/>
      </c>
      <c r="AG23">
        <f>AG13</f>
        <v/>
      </c>
      <c r="AH23">
        <f>AH13</f>
        <v/>
      </c>
      <c r="AI23">
        <f>AI13</f>
        <v/>
      </c>
      <c r="AJ23">
        <f>AJ13</f>
        <v/>
      </c>
      <c r="AK23">
        <f>AK13</f>
        <v/>
      </c>
      <c r="AL23">
        <f>AL13</f>
        <v/>
      </c>
      <c r="AM23">
        <f>AM13</f>
        <v/>
      </c>
      <c r="AN23">
        <f>AN13</f>
        <v/>
      </c>
      <c r="AO23">
        <f>AO13</f>
        <v/>
      </c>
      <c r="AP23">
        <f>AP13</f>
        <v/>
      </c>
      <c r="AQ23">
        <f>AQ13</f>
        <v/>
      </c>
      <c r="AR23">
        <f>AR13</f>
        <v/>
      </c>
      <c r="AS23">
        <f>AS13</f>
        <v/>
      </c>
      <c r="AT23">
        <f>AT13</f>
        <v/>
      </c>
      <c r="AU23">
        <f>AU13</f>
        <v/>
      </c>
      <c r="AV23">
        <f>AV13</f>
        <v/>
      </c>
      <c r="AW23">
        <f>AW13</f>
        <v/>
      </c>
      <c r="AX23">
        <f>AX13</f>
        <v/>
      </c>
      <c r="AY23">
        <f>AY13</f>
        <v/>
      </c>
      <c r="AZ23">
        <f>AZ13</f>
        <v/>
      </c>
      <c r="BA23">
        <f>BA13</f>
        <v/>
      </c>
      <c r="BB23">
        <f>BB13</f>
        <v/>
      </c>
      <c r="BC23">
        <f>BC13</f>
        <v/>
      </c>
      <c r="BD23">
        <f>BD13</f>
        <v/>
      </c>
      <c r="BE23">
        <f>BE13</f>
        <v/>
      </c>
      <c r="BF23">
        <f>BF13</f>
        <v/>
      </c>
      <c r="BG23">
        <f>BG13</f>
        <v/>
      </c>
      <c r="BH23">
        <f>BH13</f>
        <v/>
      </c>
      <c r="BI23">
        <f>BI13</f>
        <v/>
      </c>
      <c r="BJ23">
        <f>BJ13</f>
        <v/>
      </c>
      <c r="BK23">
        <f>BK13</f>
        <v/>
      </c>
      <c r="BL23">
        <f>BL13</f>
        <v/>
      </c>
      <c r="BM23">
        <f>BM13</f>
        <v/>
      </c>
      <c r="BN23">
        <f>BN13</f>
        <v/>
      </c>
      <c r="BO23">
        <f>BO13</f>
        <v/>
      </c>
      <c r="BP23">
        <f>BP13</f>
        <v/>
      </c>
      <c r="BQ23">
        <f>BQ13</f>
        <v/>
      </c>
      <c r="BR23">
        <f>BR13</f>
        <v/>
      </c>
      <c r="BS23">
        <f>BS13</f>
        <v/>
      </c>
      <c r="BT23">
        <f>BT13</f>
        <v/>
      </c>
      <c r="BU23">
        <f>BU13</f>
        <v/>
      </c>
      <c r="BV23">
        <f>BV13</f>
        <v/>
      </c>
      <c r="BW23">
        <f>BW13</f>
        <v/>
      </c>
      <c r="BX23">
        <f>BX13</f>
        <v/>
      </c>
      <c r="BY23">
        <f>BY13</f>
        <v/>
      </c>
      <c r="BZ23">
        <f>BZ13</f>
        <v/>
      </c>
      <c r="CA23">
        <f>CA13</f>
        <v/>
      </c>
      <c r="CB23">
        <f>CB13</f>
        <v/>
      </c>
      <c r="CC23">
        <f>CC13</f>
        <v/>
      </c>
      <c r="CD23">
        <f>CD13</f>
        <v/>
      </c>
      <c r="CE23">
        <f>CE13</f>
        <v/>
      </c>
      <c r="CF23">
        <f>CF13</f>
        <v/>
      </c>
      <c r="CG23">
        <f>CG13</f>
        <v/>
      </c>
      <c r="CH23">
        <f>CH13</f>
        <v/>
      </c>
      <c r="CI23">
        <f>CI13</f>
        <v/>
      </c>
      <c r="CJ23">
        <f>CJ13</f>
        <v/>
      </c>
      <c r="CK23">
        <f>CK13</f>
        <v/>
      </c>
      <c r="CL23">
        <f>CL13</f>
        <v/>
      </c>
      <c r="CM23">
        <f>CM13</f>
        <v/>
      </c>
      <c r="CN23">
        <f>CN13</f>
        <v/>
      </c>
      <c r="CO23">
        <f>CO13</f>
        <v/>
      </c>
      <c r="CP23">
        <f>CP13</f>
        <v/>
      </c>
      <c r="CQ23">
        <f>CQ13</f>
        <v/>
      </c>
      <c r="CR23">
        <f>CR13</f>
        <v/>
      </c>
      <c r="CS23">
        <f>CS13</f>
        <v/>
      </c>
      <c r="CT23">
        <f>CT13</f>
        <v/>
      </c>
      <c r="CU23">
        <f>CU13</f>
        <v/>
      </c>
      <c r="CV23">
        <f>CV13</f>
        <v/>
      </c>
      <c r="CW23">
        <f>CW13</f>
        <v/>
      </c>
      <c r="CX23">
        <f>CX13</f>
        <v/>
      </c>
      <c r="CY23">
        <f>CY13</f>
        <v/>
      </c>
      <c r="CZ23">
        <f>CZ13</f>
        <v/>
      </c>
      <c r="DA23">
        <f>DA13</f>
        <v/>
      </c>
      <c r="DB23">
        <f>DB13</f>
        <v/>
      </c>
      <c r="DC23">
        <f>DC13</f>
        <v/>
      </c>
      <c r="DD23">
        <f>DD13</f>
        <v/>
      </c>
      <c r="DE23">
        <f>DE13</f>
        <v/>
      </c>
      <c r="DF23">
        <f>DF13</f>
        <v/>
      </c>
      <c r="DG23">
        <f>DG13</f>
        <v/>
      </c>
      <c r="DH23">
        <f>DH13</f>
        <v/>
      </c>
      <c r="DI23">
        <f>DI13</f>
        <v/>
      </c>
      <c r="DJ23">
        <f>DJ13</f>
        <v/>
      </c>
      <c r="DK23">
        <f>DK13</f>
        <v/>
      </c>
      <c r="DL23">
        <f>DL13</f>
        <v/>
      </c>
      <c r="DM23">
        <f>DM13</f>
        <v/>
      </c>
      <c r="DN23">
        <f>DN13</f>
        <v/>
      </c>
      <c r="DO23">
        <f>DO13</f>
        <v/>
      </c>
      <c r="DP23">
        <f>DP13</f>
        <v/>
      </c>
      <c r="DQ23">
        <f>DQ13</f>
        <v/>
      </c>
      <c r="DR23">
        <f>DR13</f>
        <v/>
      </c>
      <c r="DS23">
        <f>DS13</f>
        <v/>
      </c>
      <c r="DT23">
        <f>DT13</f>
        <v/>
      </c>
      <c r="DU23">
        <f>DU13</f>
        <v/>
      </c>
      <c r="DV23">
        <f>DV13</f>
        <v/>
      </c>
      <c r="DW23">
        <f>DW13</f>
        <v/>
      </c>
      <c r="DX23">
        <f>DX13</f>
        <v/>
      </c>
      <c r="DY23">
        <f>DY13</f>
        <v/>
      </c>
      <c r="DZ23">
        <f>DZ13</f>
        <v/>
      </c>
      <c r="EA23">
        <f>EA13</f>
        <v/>
      </c>
      <c r="EB23">
        <f>EB13</f>
        <v/>
      </c>
      <c r="EC23">
        <f>EC13</f>
        <v/>
      </c>
      <c r="ED23">
        <f>ED13</f>
        <v/>
      </c>
      <c r="EE23">
        <f>EE13</f>
        <v/>
      </c>
      <c r="EF23">
        <f>EF13</f>
        <v/>
      </c>
      <c r="EG23">
        <f>EG13</f>
        <v/>
      </c>
      <c r="EH23">
        <f>EH13</f>
        <v/>
      </c>
      <c r="EI23">
        <f>EI13</f>
        <v/>
      </c>
      <c r="EJ23">
        <f>EJ13</f>
        <v/>
      </c>
      <c r="EK23">
        <f>EK13</f>
        <v/>
      </c>
      <c r="EL23">
        <f>EL13</f>
        <v/>
      </c>
      <c r="EM23">
        <f>EM13</f>
        <v/>
      </c>
      <c r="EN23">
        <f>EN13</f>
        <v/>
      </c>
      <c r="EO23">
        <f>EO13</f>
        <v/>
      </c>
      <c r="EP23">
        <f>EP13</f>
        <v/>
      </c>
      <c r="EQ23">
        <f>EQ13</f>
        <v/>
      </c>
      <c r="ER23">
        <f>ER13</f>
        <v/>
      </c>
      <c r="ES23">
        <f>ES13</f>
        <v/>
      </c>
      <c r="ET23">
        <f>ET13</f>
        <v/>
      </c>
      <c r="EU23">
        <f>EU13</f>
        <v/>
      </c>
      <c r="EV23">
        <f>EV13</f>
        <v/>
      </c>
      <c r="EW23">
        <f>EW13</f>
        <v/>
      </c>
      <c r="EX23">
        <f>EX13</f>
        <v/>
      </c>
      <c r="EY23">
        <f>EY13</f>
        <v/>
      </c>
      <c r="EZ23">
        <f>EZ13</f>
        <v/>
      </c>
      <c r="FA23">
        <f>FA13</f>
        <v/>
      </c>
      <c r="FB23">
        <f>FB13</f>
        <v/>
      </c>
      <c r="FC23">
        <f>FC13</f>
        <v/>
      </c>
      <c r="FD23">
        <f>FD13</f>
        <v/>
      </c>
      <c r="FE23">
        <f>FE13</f>
        <v/>
      </c>
      <c r="FF23">
        <f>FF13</f>
        <v/>
      </c>
      <c r="FG23">
        <f>FG13</f>
        <v/>
      </c>
      <c r="FH23">
        <f>FH13</f>
        <v/>
      </c>
      <c r="FI23">
        <f>FI13</f>
        <v/>
      </c>
      <c r="FJ23">
        <f>FJ13</f>
        <v/>
      </c>
      <c r="FK23">
        <f>FK13</f>
        <v/>
      </c>
      <c r="FL23">
        <f>FL13</f>
        <v/>
      </c>
      <c r="FM23">
        <f>FM13</f>
        <v/>
      </c>
      <c r="FN23">
        <f>FN13</f>
        <v/>
      </c>
      <c r="FO23">
        <f>FO13</f>
        <v/>
      </c>
      <c r="FP23">
        <f>FP13</f>
        <v/>
      </c>
      <c r="FQ23">
        <f>FQ13</f>
        <v/>
      </c>
      <c r="FR23">
        <f>FR13</f>
        <v/>
      </c>
      <c r="FS23">
        <f>FS13</f>
        <v/>
      </c>
      <c r="FT23">
        <f>FT13</f>
        <v/>
      </c>
      <c r="FU23">
        <f>FU13</f>
        <v/>
      </c>
      <c r="FV23">
        <f>FV13</f>
        <v/>
      </c>
      <c r="FW23">
        <f>FW13</f>
        <v/>
      </c>
      <c r="FX23">
        <f>FX13</f>
        <v/>
      </c>
      <c r="FY23">
        <f>FY13</f>
        <v/>
      </c>
      <c r="FZ23">
        <f>FZ13</f>
        <v/>
      </c>
      <c r="GA23">
        <f>GA13</f>
        <v/>
      </c>
      <c r="GB23">
        <f>GB13</f>
        <v/>
      </c>
      <c r="GC23">
        <f>GC13</f>
        <v/>
      </c>
      <c r="GD23">
        <f>GD13</f>
        <v/>
      </c>
      <c r="GE23">
        <f>GE13</f>
        <v/>
      </c>
      <c r="GF23">
        <f>GF13</f>
        <v/>
      </c>
      <c r="GG23">
        <f>GG13</f>
        <v/>
      </c>
      <c r="GH23">
        <f>GH13</f>
        <v/>
      </c>
      <c r="GI23">
        <f>GI13</f>
        <v/>
      </c>
      <c r="GJ23">
        <f>GJ13</f>
        <v/>
      </c>
      <c r="GK23">
        <f>GK13</f>
        <v/>
      </c>
      <c r="GL23">
        <f>GL13</f>
        <v/>
      </c>
      <c r="GM23">
        <f>GM13</f>
        <v/>
      </c>
      <c r="GN23">
        <f>GN13</f>
        <v/>
      </c>
      <c r="GO23">
        <f>GO13</f>
        <v/>
      </c>
      <c r="GP23">
        <f>GP13</f>
        <v/>
      </c>
      <c r="GQ23">
        <f>GQ13</f>
        <v/>
      </c>
      <c r="GR23">
        <f>GR13</f>
        <v/>
      </c>
      <c r="GS23">
        <f>GS13</f>
        <v/>
      </c>
      <c r="GT23">
        <f>GT13</f>
        <v/>
      </c>
      <c r="GU23">
        <f>GU13</f>
        <v/>
      </c>
      <c r="GV23">
        <f>GV13</f>
        <v/>
      </c>
      <c r="GW23">
        <f>GW13</f>
        <v/>
      </c>
      <c r="GX23">
        <f>GX13</f>
        <v/>
      </c>
      <c r="GY23">
        <f>GY13</f>
        <v/>
      </c>
      <c r="GZ23">
        <f>GZ13</f>
        <v/>
      </c>
      <c r="HA23">
        <f>HA13</f>
        <v/>
      </c>
      <c r="HB23">
        <f>HB13</f>
        <v/>
      </c>
      <c r="HC23">
        <f>HC13</f>
        <v/>
      </c>
      <c r="HD23">
        <f>HD13</f>
        <v/>
      </c>
      <c r="HE23">
        <f>HE13</f>
        <v/>
      </c>
      <c r="HF23">
        <f>HF13</f>
        <v/>
      </c>
      <c r="HG23">
        <f>HG13</f>
        <v/>
      </c>
      <c r="HH23">
        <f>HH13</f>
        <v/>
      </c>
      <c r="HI23">
        <f>HI13</f>
        <v/>
      </c>
      <c r="HJ23">
        <f>HJ13</f>
        <v/>
      </c>
      <c r="HK23">
        <f>HK13</f>
        <v/>
      </c>
      <c r="HL23">
        <f>HL13</f>
        <v/>
      </c>
      <c r="HM23">
        <f>HM13</f>
        <v/>
      </c>
      <c r="HN23">
        <f>HN13</f>
        <v/>
      </c>
      <c r="HO23">
        <f>HO13</f>
        <v/>
      </c>
      <c r="HP23">
        <f>HP13</f>
        <v/>
      </c>
      <c r="HQ23">
        <f>HQ13</f>
        <v/>
      </c>
      <c r="HR23">
        <f>HR13</f>
        <v/>
      </c>
      <c r="HS23">
        <f>HS13</f>
        <v/>
      </c>
      <c r="HT23">
        <f>HT13</f>
        <v/>
      </c>
      <c r="HU23">
        <f>HU13</f>
        <v/>
      </c>
      <c r="HV23">
        <f>HV13</f>
        <v/>
      </c>
      <c r="HW23">
        <f>HW13</f>
        <v/>
      </c>
      <c r="HX23">
        <f>HX13</f>
        <v/>
      </c>
      <c r="HY23">
        <f>HY13</f>
        <v/>
      </c>
      <c r="HZ23">
        <f>HZ13</f>
        <v/>
      </c>
      <c r="IA23">
        <f>IA13</f>
        <v/>
      </c>
      <c r="IB23">
        <f>IB13</f>
        <v/>
      </c>
      <c r="IC23">
        <f>IC13</f>
        <v/>
      </c>
      <c r="ID23">
        <f>ID13</f>
        <v/>
      </c>
      <c r="IE23">
        <f>IE13</f>
        <v/>
      </c>
      <c r="IF23">
        <f>IF13</f>
        <v/>
      </c>
      <c r="IG23">
        <f>IG13</f>
        <v/>
      </c>
      <c r="IH23">
        <f>IH13</f>
        <v/>
      </c>
      <c r="II23">
        <f>II13</f>
        <v/>
      </c>
      <c r="IJ23">
        <f>IJ13</f>
        <v/>
      </c>
      <c r="IK23">
        <f>IK13</f>
        <v/>
      </c>
      <c r="IL23">
        <f>IL13</f>
        <v/>
      </c>
      <c r="IM23">
        <f>IM13</f>
        <v/>
      </c>
      <c r="IN23">
        <f>IN13</f>
        <v/>
      </c>
      <c r="IO23">
        <f>IO13</f>
        <v/>
      </c>
      <c r="IP23">
        <f>IP13</f>
        <v/>
      </c>
      <c r="IQ23">
        <f>IQ13</f>
        <v/>
      </c>
      <c r="IR23">
        <f>IR13</f>
        <v/>
      </c>
      <c r="IS23">
        <f>IS13</f>
        <v/>
      </c>
      <c r="IT23">
        <f>IT13</f>
        <v/>
      </c>
      <c r="IU23">
        <f>IU13</f>
        <v/>
      </c>
      <c r="IV23">
        <f>IV13</f>
        <v/>
      </c>
      <c r="IW23">
        <f>IW13</f>
        <v/>
      </c>
      <c r="IX23">
        <f>IX13</f>
        <v/>
      </c>
      <c r="IY23">
        <f>IY13</f>
        <v/>
      </c>
      <c r="IZ23">
        <f>IZ13</f>
        <v/>
      </c>
      <c r="JA23">
        <f>JA13</f>
        <v/>
      </c>
      <c r="JB23">
        <f>JB13</f>
        <v/>
      </c>
      <c r="JC23">
        <f>JC13</f>
        <v/>
      </c>
      <c r="JD23">
        <f>JD13</f>
        <v/>
      </c>
      <c r="JE23">
        <f>JE13</f>
        <v/>
      </c>
      <c r="JF23">
        <f>JF13</f>
        <v/>
      </c>
      <c r="JG23">
        <f>JG13</f>
        <v/>
      </c>
      <c r="JH23">
        <f>JH13</f>
        <v/>
      </c>
      <c r="JI23">
        <f>JI13</f>
        <v/>
      </c>
      <c r="JJ23">
        <f>JJ13</f>
        <v/>
      </c>
      <c r="JK23">
        <f>JK13</f>
        <v/>
      </c>
      <c r="JL23">
        <f>JL13</f>
        <v/>
      </c>
      <c r="JM23">
        <f>JM13</f>
        <v/>
      </c>
      <c r="JN23">
        <f>JN13</f>
        <v/>
      </c>
      <c r="JO23">
        <f>JO13</f>
        <v/>
      </c>
      <c r="JP23">
        <f>JP13</f>
        <v/>
      </c>
      <c r="JQ23">
        <f>JQ13</f>
        <v/>
      </c>
      <c r="JR23">
        <f>JR13</f>
        <v/>
      </c>
      <c r="JS23">
        <f>JS13</f>
        <v/>
      </c>
      <c r="JT23">
        <f>JT13</f>
        <v/>
      </c>
      <c r="JU23">
        <f>JU13</f>
        <v/>
      </c>
      <c r="JV23">
        <f>JV13</f>
        <v/>
      </c>
      <c r="JW23">
        <f>JW13</f>
        <v/>
      </c>
      <c r="JX23">
        <f>JX13</f>
        <v/>
      </c>
      <c r="JY23">
        <f>JY13</f>
        <v/>
      </c>
      <c r="JZ23">
        <f>JZ13</f>
        <v/>
      </c>
      <c r="KA23">
        <f>KA13</f>
        <v/>
      </c>
      <c r="KB23">
        <f>KB13</f>
        <v/>
      </c>
      <c r="KC23">
        <f>KC13</f>
        <v/>
      </c>
      <c r="KD23">
        <f>KD13</f>
        <v/>
      </c>
      <c r="KE23">
        <f>KE13</f>
        <v/>
      </c>
      <c r="KF23">
        <f>KF13</f>
        <v/>
      </c>
      <c r="KG23">
        <f>KG13</f>
        <v/>
      </c>
      <c r="KH23">
        <f>KH13</f>
        <v/>
      </c>
      <c r="KI23">
        <f>KI13</f>
        <v/>
      </c>
      <c r="KJ23">
        <f>KJ13</f>
        <v/>
      </c>
      <c r="KK23">
        <f>KK13</f>
        <v/>
      </c>
      <c r="KL23">
        <f>KL13</f>
        <v/>
      </c>
      <c r="KM23">
        <f>KM13</f>
        <v/>
      </c>
      <c r="KN23">
        <f>KN13</f>
        <v/>
      </c>
      <c r="KO23">
        <f>KO13</f>
        <v/>
      </c>
      <c r="KP23">
        <f>KP13</f>
        <v/>
      </c>
      <c r="KQ23">
        <f>KQ13</f>
        <v/>
      </c>
      <c r="KR23">
        <f>KR13</f>
        <v/>
      </c>
      <c r="KS23">
        <f>KS13</f>
        <v/>
      </c>
      <c r="KT23">
        <f>KT13</f>
        <v/>
      </c>
      <c r="KU23">
        <f>KU13</f>
        <v/>
      </c>
      <c r="KV23">
        <f>KV13</f>
        <v/>
      </c>
      <c r="KW23">
        <f>KW13</f>
        <v/>
      </c>
      <c r="KX23">
        <f>KX13</f>
        <v/>
      </c>
      <c r="KY23">
        <f>KY13</f>
        <v/>
      </c>
      <c r="KZ23">
        <f>KZ13</f>
        <v/>
      </c>
      <c r="LA23">
        <f>LA13</f>
        <v/>
      </c>
      <c r="LB23">
        <f>LB13</f>
        <v/>
      </c>
      <c r="LC23">
        <f>LC13</f>
        <v/>
      </c>
      <c r="LD23">
        <f>LD13</f>
        <v/>
      </c>
      <c r="LE23">
        <f>LE13</f>
        <v/>
      </c>
      <c r="LF23">
        <f>LF13</f>
        <v/>
      </c>
      <c r="LG23">
        <f>LG13</f>
        <v/>
      </c>
      <c r="LH23">
        <f>LH13</f>
        <v/>
      </c>
      <c r="LI23">
        <f>LI13</f>
        <v/>
      </c>
      <c r="LJ23">
        <f>LJ13</f>
        <v/>
      </c>
      <c r="LK23">
        <f>LK13</f>
        <v/>
      </c>
      <c r="LL23">
        <f>LL13</f>
        <v/>
      </c>
      <c r="LM23">
        <f>LM13</f>
        <v/>
      </c>
      <c r="LN23">
        <f>LN13</f>
        <v/>
      </c>
      <c r="LO23">
        <f>LO13</f>
        <v/>
      </c>
      <c r="LP23">
        <f>LP13</f>
        <v/>
      </c>
      <c r="LQ23">
        <f>LQ13</f>
        <v/>
      </c>
      <c r="LR23">
        <f>LR13</f>
        <v/>
      </c>
      <c r="LS23">
        <f>LS13</f>
        <v/>
      </c>
      <c r="LT23">
        <f>LT13</f>
        <v/>
      </c>
      <c r="LU23">
        <f>LU13</f>
        <v/>
      </c>
      <c r="LV23">
        <f>LV13</f>
        <v/>
      </c>
      <c r="LW23">
        <f>LW13</f>
        <v/>
      </c>
      <c r="LX23">
        <f>LX13</f>
        <v/>
      </c>
      <c r="LY23">
        <f>LY13</f>
        <v/>
      </c>
      <c r="LZ23">
        <f>LZ13</f>
        <v/>
      </c>
      <c r="MA23">
        <f>MA13</f>
        <v/>
      </c>
      <c r="MB23">
        <f>MB13</f>
        <v/>
      </c>
      <c r="MC23">
        <f>MC13</f>
        <v/>
      </c>
      <c r="MD23">
        <f>MD13</f>
        <v/>
      </c>
      <c r="ME23">
        <f>ME13</f>
        <v/>
      </c>
      <c r="MF23">
        <f>MF13</f>
        <v/>
      </c>
      <c r="MG23">
        <f>MG13</f>
        <v/>
      </c>
      <c r="MH23">
        <f>MH13</f>
        <v/>
      </c>
      <c r="MI23">
        <f>MI13</f>
        <v/>
      </c>
      <c r="MJ23">
        <f>MJ13</f>
        <v/>
      </c>
      <c r="MK23">
        <f>MK13</f>
        <v/>
      </c>
      <c r="ML23">
        <f>ML13</f>
        <v/>
      </c>
      <c r="MM23">
        <f>MM13</f>
        <v/>
      </c>
      <c r="MN23">
        <f>MN13</f>
        <v/>
      </c>
      <c r="MO23">
        <f>MO13</f>
        <v/>
      </c>
      <c r="MP23">
        <f>MP13</f>
        <v/>
      </c>
      <c r="MQ23">
        <f>MQ13</f>
        <v/>
      </c>
      <c r="MR23">
        <f>MR13</f>
        <v/>
      </c>
      <c r="MS23">
        <f>MS13</f>
        <v/>
      </c>
      <c r="MT23">
        <f>MT13</f>
        <v/>
      </c>
      <c r="MU23">
        <f>MU13</f>
        <v/>
      </c>
      <c r="MV23">
        <f>MV13</f>
        <v/>
      </c>
      <c r="MW23">
        <f>MW13</f>
        <v/>
      </c>
      <c r="MX23">
        <f>MX13</f>
        <v/>
      </c>
      <c r="MY23">
        <f>MY13</f>
        <v/>
      </c>
      <c r="MZ23">
        <f>MZ13</f>
        <v/>
      </c>
      <c r="NA23">
        <f>NA13</f>
        <v/>
      </c>
      <c r="NB23">
        <f>NB13</f>
        <v/>
      </c>
      <c r="NC23">
        <f>NC13</f>
        <v/>
      </c>
      <c r="ND23">
        <f>ND13</f>
        <v/>
      </c>
      <c r="NE23">
        <f>NE13</f>
        <v/>
      </c>
      <c r="NF23">
        <f>NF13</f>
        <v/>
      </c>
      <c r="NG23">
        <f>NG13</f>
        <v/>
      </c>
      <c r="NH23">
        <f>NH13</f>
        <v/>
      </c>
      <c r="NI23">
        <f>NI13</f>
        <v/>
      </c>
      <c r="NJ23">
        <f>NJ13</f>
        <v/>
      </c>
      <c r="NK23">
        <f>NK13</f>
        <v/>
      </c>
      <c r="NL23">
        <f>NL13</f>
        <v/>
      </c>
      <c r="NM23">
        <f>NM13</f>
        <v/>
      </c>
      <c r="NN23">
        <f>NN13</f>
        <v/>
      </c>
      <c r="NO23">
        <f>NO13</f>
        <v/>
      </c>
      <c r="NP23">
        <f>NP13</f>
        <v/>
      </c>
      <c r="NQ23">
        <f>NQ13</f>
        <v/>
      </c>
      <c r="NR23">
        <f>NR13</f>
        <v/>
      </c>
      <c r="NS23">
        <f>NS13</f>
        <v/>
      </c>
      <c r="NT23">
        <f>NT13</f>
        <v/>
      </c>
      <c r="NU23">
        <f>NU13</f>
        <v/>
      </c>
      <c r="NV23">
        <f>NV13</f>
        <v/>
      </c>
      <c r="NW23">
        <f>NW13</f>
        <v/>
      </c>
      <c r="NX23">
        <f>NX13</f>
        <v/>
      </c>
      <c r="NY23">
        <f>NY13</f>
        <v/>
      </c>
      <c r="NZ23">
        <f>NZ13</f>
        <v/>
      </c>
      <c r="OA23">
        <f>OA13</f>
        <v/>
      </c>
      <c r="OB23">
        <f>OB13</f>
        <v/>
      </c>
      <c r="OC23">
        <f>OC13</f>
        <v/>
      </c>
      <c r="OD23">
        <f>OD13</f>
        <v/>
      </c>
      <c r="OE23">
        <f>OE13</f>
        <v/>
      </c>
      <c r="OF23">
        <f>OF13</f>
        <v/>
      </c>
      <c r="OG23">
        <f>OG13</f>
        <v/>
      </c>
      <c r="OH23">
        <f>OH13</f>
        <v/>
      </c>
      <c r="OI23">
        <f>OI13</f>
        <v/>
      </c>
      <c r="OJ23">
        <f>OJ13</f>
        <v/>
      </c>
      <c r="OK23">
        <f>OK13</f>
        <v/>
      </c>
      <c r="OL23">
        <f>OL13</f>
        <v/>
      </c>
      <c r="OM23">
        <f>OM13</f>
        <v/>
      </c>
      <c r="ON23">
        <f>ON13</f>
        <v/>
      </c>
      <c r="OO23">
        <f>OO13</f>
        <v/>
      </c>
      <c r="OP23">
        <f>OP13</f>
        <v/>
      </c>
      <c r="OQ23">
        <f>OQ13</f>
        <v/>
      </c>
      <c r="OR23">
        <f>OR13</f>
        <v/>
      </c>
      <c r="OS23">
        <f>OS13</f>
        <v/>
      </c>
      <c r="OT23">
        <f>OT13</f>
        <v/>
      </c>
      <c r="OU23">
        <f>OU13</f>
        <v/>
      </c>
      <c r="OV23">
        <f>OV13</f>
        <v/>
      </c>
      <c r="OW23">
        <f>OW13</f>
        <v/>
      </c>
      <c r="OX23">
        <f>OX13</f>
        <v/>
      </c>
      <c r="OY23">
        <f>OY13</f>
        <v/>
      </c>
      <c r="OZ23">
        <f>OZ13</f>
        <v/>
      </c>
      <c r="PA23">
        <f>PA13</f>
        <v/>
      </c>
      <c r="PB23">
        <f>PB13</f>
        <v/>
      </c>
      <c r="PC23">
        <f>PC13</f>
        <v/>
      </c>
      <c r="PD23">
        <f>PD13</f>
        <v/>
      </c>
      <c r="PE23">
        <f>PE13</f>
        <v/>
      </c>
      <c r="PF23">
        <f>PF13</f>
        <v/>
      </c>
      <c r="PG23">
        <f>PG13</f>
        <v/>
      </c>
      <c r="PH23">
        <f>PH13</f>
        <v/>
      </c>
      <c r="PI23">
        <f>PI13</f>
        <v/>
      </c>
      <c r="PJ23">
        <f>PJ13</f>
        <v/>
      </c>
      <c r="PK23">
        <f>PK13</f>
        <v/>
      </c>
      <c r="PL23">
        <f>PL13</f>
        <v/>
      </c>
      <c r="PM23">
        <f>PM13</f>
        <v/>
      </c>
      <c r="PN23">
        <f>PN13</f>
        <v/>
      </c>
      <c r="PO23">
        <f>PO13</f>
        <v/>
      </c>
      <c r="PP23">
        <f>PP13</f>
        <v/>
      </c>
      <c r="PQ23">
        <f>PQ13</f>
        <v/>
      </c>
      <c r="PR23">
        <f>PR13</f>
        <v/>
      </c>
      <c r="PS23">
        <f>PS13</f>
        <v/>
      </c>
      <c r="PT23">
        <f>PT13</f>
        <v/>
      </c>
      <c r="PU23">
        <f>PU13</f>
        <v/>
      </c>
      <c r="PV23">
        <f>PV13</f>
        <v/>
      </c>
      <c r="PW23">
        <f>PW13</f>
        <v/>
      </c>
      <c r="PX23">
        <f>PX13</f>
        <v/>
      </c>
      <c r="PY23">
        <f>PY13</f>
        <v/>
      </c>
      <c r="PZ23">
        <f>PZ13</f>
        <v/>
      </c>
      <c r="QA23">
        <f>QA13</f>
        <v/>
      </c>
      <c r="QB23">
        <f>QB13</f>
        <v/>
      </c>
      <c r="QC23">
        <f>QC13</f>
        <v/>
      </c>
      <c r="QD23">
        <f>QD13</f>
        <v/>
      </c>
      <c r="QE23">
        <f>QE13</f>
        <v/>
      </c>
      <c r="QF23">
        <f>QF13</f>
        <v/>
      </c>
      <c r="QG23">
        <f>QG13</f>
        <v/>
      </c>
      <c r="QH23">
        <f>QH13</f>
        <v/>
      </c>
      <c r="QI23">
        <f>QI13</f>
        <v/>
      </c>
      <c r="QJ23">
        <f>QJ13</f>
        <v/>
      </c>
      <c r="QK23">
        <f>QK13</f>
        <v/>
      </c>
      <c r="QL23">
        <f>QL13</f>
        <v/>
      </c>
      <c r="QM23">
        <f>QM13</f>
        <v/>
      </c>
      <c r="QN23">
        <f>QN13</f>
        <v/>
      </c>
      <c r="QO23">
        <f>QO13</f>
        <v/>
      </c>
      <c r="QP23">
        <f>QP13</f>
        <v/>
      </c>
      <c r="QQ23">
        <f>QQ13</f>
        <v/>
      </c>
      <c r="QR23">
        <f>QR13</f>
        <v/>
      </c>
      <c r="QS23">
        <f>QS13</f>
        <v/>
      </c>
      <c r="QT23">
        <f>QT13</f>
        <v/>
      </c>
      <c r="QU23">
        <f>QU13</f>
        <v/>
      </c>
      <c r="QV23">
        <f>QV13</f>
        <v/>
      </c>
      <c r="QW23">
        <f>QW13</f>
        <v/>
      </c>
      <c r="QX23">
        <f>QX13</f>
        <v/>
      </c>
      <c r="QY23">
        <f>QY13</f>
        <v/>
      </c>
      <c r="QZ23">
        <f>QZ13</f>
        <v/>
      </c>
      <c r="RA23">
        <f>RA13</f>
        <v/>
      </c>
      <c r="RB23">
        <f>RB13</f>
        <v/>
      </c>
      <c r="RC23">
        <f>RC13</f>
        <v/>
      </c>
      <c r="RD23">
        <f>RD13</f>
        <v/>
      </c>
      <c r="RE23">
        <f>RE13</f>
        <v/>
      </c>
      <c r="RF23">
        <f>RF13</f>
        <v/>
      </c>
      <c r="RG23">
        <f>RG13</f>
        <v/>
      </c>
      <c r="RH23">
        <f>RH13</f>
        <v/>
      </c>
      <c r="RI23">
        <f>RI13</f>
        <v/>
      </c>
      <c r="RJ23">
        <f>RJ13</f>
        <v/>
      </c>
      <c r="RK23">
        <f>RK13</f>
        <v/>
      </c>
      <c r="RL23">
        <f>RL13</f>
        <v/>
      </c>
      <c r="RM23">
        <f>RM13</f>
        <v/>
      </c>
      <c r="RN23">
        <f>RN13</f>
        <v/>
      </c>
      <c r="RO23">
        <f>RO13</f>
        <v/>
      </c>
      <c r="RP23">
        <f>RP13</f>
        <v/>
      </c>
      <c r="RQ23">
        <f>RQ13</f>
        <v/>
      </c>
      <c r="RR23">
        <f>RR13</f>
        <v/>
      </c>
      <c r="RS23">
        <f>RS13</f>
        <v/>
      </c>
      <c r="RT23">
        <f>RT13</f>
        <v/>
      </c>
      <c r="RU23">
        <f>RU13</f>
        <v/>
      </c>
      <c r="RV23">
        <f>RV13</f>
        <v/>
      </c>
      <c r="RW23">
        <f>RW13</f>
        <v/>
      </c>
      <c r="RX23">
        <f>RX13</f>
        <v/>
      </c>
      <c r="RY23">
        <f>RY13</f>
        <v/>
      </c>
      <c r="RZ23">
        <f>RZ13</f>
        <v/>
      </c>
      <c r="SA23">
        <f>SA13</f>
        <v/>
      </c>
      <c r="SB23">
        <f>SB13</f>
        <v/>
      </c>
      <c r="SC23">
        <f>SC13</f>
        <v/>
      </c>
      <c r="SD23">
        <f>SD13</f>
        <v/>
      </c>
      <c r="SE23">
        <f>SE13</f>
        <v/>
      </c>
      <c r="SF23">
        <f>SF13</f>
        <v/>
      </c>
      <c r="SG23">
        <f>SG13</f>
        <v/>
      </c>
      <c r="SH23">
        <f>SH13</f>
        <v/>
      </c>
      <c r="SI23">
        <f>SI13</f>
        <v/>
      </c>
      <c r="SJ23">
        <f>SJ13</f>
        <v/>
      </c>
      <c r="SK23">
        <f>SK13</f>
        <v/>
      </c>
      <c r="SL23">
        <f>SL13</f>
        <v/>
      </c>
      <c r="SM23">
        <f>SM13</f>
        <v/>
      </c>
      <c r="SN23">
        <f>SN13</f>
        <v/>
      </c>
      <c r="SO23">
        <f>SO13</f>
        <v/>
      </c>
      <c r="SP23">
        <f>SP13</f>
        <v/>
      </c>
      <c r="SQ23">
        <f>SQ13</f>
        <v/>
      </c>
      <c r="SR23">
        <f>SR13</f>
        <v/>
      </c>
      <c r="SS23">
        <f>SS13</f>
        <v/>
      </c>
      <c r="ST23">
        <f>ST13</f>
        <v/>
      </c>
      <c r="SU23">
        <f>SU13</f>
        <v/>
      </c>
      <c r="SV23">
        <f>SV13</f>
        <v/>
      </c>
      <c r="SW23">
        <f>SW13</f>
        <v/>
      </c>
      <c r="SX23">
        <f>SX13</f>
        <v/>
      </c>
      <c r="SY23">
        <f>SY13</f>
        <v/>
      </c>
      <c r="SZ23">
        <f>SZ13</f>
        <v/>
      </c>
      <c r="TA23">
        <f>TA13</f>
        <v/>
      </c>
      <c r="TB23">
        <f>TB13</f>
        <v/>
      </c>
      <c r="TC23">
        <f>TC13</f>
        <v/>
      </c>
      <c r="TD23">
        <f>TD13</f>
        <v/>
      </c>
      <c r="TE23">
        <f>TE13</f>
        <v/>
      </c>
      <c r="TF23">
        <f>TF13</f>
        <v/>
      </c>
      <c r="TG23">
        <f>TG13</f>
        <v/>
      </c>
      <c r="TH23">
        <f>TH13</f>
        <v/>
      </c>
      <c r="TI23">
        <f>TI13</f>
        <v/>
      </c>
      <c r="TJ23">
        <f>TJ13</f>
        <v/>
      </c>
      <c r="TK23">
        <f>TK13</f>
        <v/>
      </c>
      <c r="TL23">
        <f>TL13</f>
        <v/>
      </c>
      <c r="TM23">
        <f>TM13</f>
        <v/>
      </c>
      <c r="TN23">
        <f>TN13</f>
        <v/>
      </c>
      <c r="TO23">
        <f>TO13</f>
        <v/>
      </c>
      <c r="TP23">
        <f>TP13</f>
        <v/>
      </c>
      <c r="TQ23">
        <f>TQ13</f>
        <v/>
      </c>
      <c r="TR23">
        <f>TR13</f>
        <v/>
      </c>
      <c r="TS23">
        <f>TS13</f>
        <v/>
      </c>
      <c r="TT23">
        <f>TT13</f>
        <v/>
      </c>
      <c r="TU23">
        <f>TU13</f>
        <v/>
      </c>
      <c r="TV23">
        <f>TV13</f>
        <v/>
      </c>
      <c r="TW23">
        <f>TW13</f>
        <v/>
      </c>
      <c r="TX23">
        <f>TX13</f>
        <v/>
      </c>
      <c r="TY23">
        <f>TY13</f>
        <v/>
      </c>
      <c r="TZ23">
        <f>TZ13</f>
        <v/>
      </c>
    </row>
    <row r="25" spans="1:546">
      <c r="A25" t="s">
        <v>39</v>
      </c>
    </row>
    <row r="26" spans="1:546">
      <c r="A26" t="s">
        <v>40</v>
      </c>
      <c r="BC26">
        <f>SUM(BC28:BC35)</f>
        <v/>
      </c>
      <c r="BD26">
        <f>SUM(BD28:BD35)</f>
        <v/>
      </c>
      <c r="BE26">
        <f>SUM(BE28:BE35)</f>
        <v/>
      </c>
      <c r="BF26">
        <f>SUM(BF28:BF35)</f>
        <v/>
      </c>
      <c r="BG26">
        <f>SUM(BG28:BG35)</f>
        <v/>
      </c>
      <c r="BH26">
        <f>SUM(BH28:BH35)</f>
        <v/>
      </c>
      <c r="BI26">
        <f>SUM(BI28:BI35)</f>
        <v/>
      </c>
      <c r="BJ26">
        <f>SUM(BJ28:BJ35)</f>
        <v/>
      </c>
      <c r="BK26">
        <f>SUM(BK28:BK35)</f>
        <v/>
      </c>
      <c r="BL26">
        <f>SUM(BL28:BL35)</f>
        <v/>
      </c>
      <c r="BM26">
        <f>SUM(BM28:BM35)</f>
        <v/>
      </c>
      <c r="BN26">
        <f>SUM(BN28:BN35)</f>
        <v/>
      </c>
      <c r="BO26">
        <f>SUM(BO28:BO35)</f>
        <v/>
      </c>
      <c r="BP26">
        <f>SUM(BP28:BP35)</f>
        <v/>
      </c>
      <c r="BQ26">
        <f>SUM(BQ28:BQ35)</f>
        <v/>
      </c>
      <c r="BR26">
        <f>SUM(BR28:BR35)</f>
        <v/>
      </c>
      <c r="BS26">
        <f>SUM(BS28:BS35)</f>
        <v/>
      </c>
      <c r="BT26">
        <f>SUM(BT28:BT35)</f>
        <v/>
      </c>
      <c r="BU26">
        <f>SUM(BU28:BU35)</f>
        <v/>
      </c>
      <c r="BV26">
        <f>SUM(BV28:BV35)</f>
        <v/>
      </c>
      <c r="BW26">
        <f>SUM(BW28:BW35)</f>
        <v/>
      </c>
      <c r="BX26">
        <f>SUM(BX28:BX35)</f>
        <v/>
      </c>
      <c r="BY26">
        <f>SUM(BY28:BY35)</f>
        <v/>
      </c>
      <c r="BZ26">
        <f>SUM(BZ28:BZ35)</f>
        <v/>
      </c>
      <c r="CA26">
        <f>SUM(CA28:CA35)</f>
        <v/>
      </c>
      <c r="CB26">
        <f>SUM(CB28:CB35)</f>
        <v/>
      </c>
      <c r="CC26">
        <f>SUM(CC28:CC35)</f>
        <v/>
      </c>
      <c r="CD26">
        <f>SUM(CD28:CD35)</f>
        <v/>
      </c>
      <c r="CE26">
        <f>SUM(CE28:CE35)</f>
        <v/>
      </c>
      <c r="CF26">
        <f>SUM(CF28:CF35)</f>
        <v/>
      </c>
      <c r="CG26">
        <f>SUM(CG28:CG35)</f>
        <v/>
      </c>
      <c r="CH26">
        <f>SUM(CH28:CH35)</f>
        <v/>
      </c>
      <c r="CI26">
        <f>SUM(CI28:CI35)</f>
        <v/>
      </c>
      <c r="CJ26">
        <f>SUM(CJ28:CJ35)</f>
        <v/>
      </c>
      <c r="CK26">
        <f>SUM(CK28:CK35)</f>
        <v/>
      </c>
      <c r="CL26">
        <f>SUM(CL28:CL35)</f>
        <v/>
      </c>
      <c r="CM26">
        <f>SUM(CM28:CM35)</f>
        <v/>
      </c>
      <c r="CN26">
        <f>SUM(CN28:CN35)</f>
        <v/>
      </c>
      <c r="CO26">
        <f>SUM(CO28:CO35)</f>
        <v/>
      </c>
      <c r="CP26">
        <f>SUM(CP28:CP35)</f>
        <v/>
      </c>
      <c r="CQ26">
        <f>SUM(CQ28:CQ35)</f>
        <v/>
      </c>
      <c r="CR26">
        <f>SUM(CR28:CR35)</f>
        <v/>
      </c>
      <c r="CS26">
        <f>SUM(CS28:CS35)</f>
        <v/>
      </c>
      <c r="CT26">
        <f>SUM(CT28:CT35)</f>
        <v/>
      </c>
      <c r="CU26">
        <f>SUM(CU28:CU35)</f>
        <v/>
      </c>
      <c r="CV26">
        <f>SUM(CV28:CV35)</f>
        <v/>
      </c>
      <c r="CW26">
        <f>SUM(CW28:CW35)</f>
        <v/>
      </c>
      <c r="CX26">
        <f>SUM(CX28:CX35)</f>
        <v/>
      </c>
      <c r="CY26">
        <f>SUM(CY28:CY35)</f>
        <v/>
      </c>
      <c r="CZ26">
        <f>SUM(CZ28:CZ35)</f>
        <v/>
      </c>
      <c r="DA26">
        <f>SUM(DA28:DA35)</f>
        <v/>
      </c>
      <c r="DB26">
        <f>SUM(DB28:DB35)</f>
        <v/>
      </c>
      <c r="DC26">
        <f>SUM(DC28:DC35)</f>
        <v/>
      </c>
      <c r="DD26">
        <f>SUM(DD28:DD35)</f>
        <v/>
      </c>
      <c r="DE26">
        <f>SUM(DE28:DE35)</f>
        <v/>
      </c>
      <c r="DF26">
        <f>SUM(DF28:DF35)</f>
        <v/>
      </c>
      <c r="DG26">
        <f>SUM(DG28:DG35)</f>
        <v/>
      </c>
      <c r="DH26">
        <f>SUM(DH28:DH35)</f>
        <v/>
      </c>
      <c r="DI26">
        <f>SUM(DI28:DI35)</f>
        <v/>
      </c>
      <c r="DJ26">
        <f>SUM(DJ28:DJ35)</f>
        <v/>
      </c>
      <c r="DK26">
        <f>SUM(DK28:DK35)</f>
        <v/>
      </c>
      <c r="DL26">
        <f>SUM(DL28:DL35)</f>
        <v/>
      </c>
      <c r="DM26">
        <f>SUM(DM28:DM35)</f>
        <v/>
      </c>
      <c r="DN26">
        <f>SUM(DN28:DN35)</f>
        <v/>
      </c>
      <c r="DO26">
        <f>SUM(DO28:DO35)</f>
        <v/>
      </c>
      <c r="DP26">
        <f>SUM(DP28:DP35)</f>
        <v/>
      </c>
      <c r="DQ26">
        <f>SUM(DQ28:DQ35)</f>
        <v/>
      </c>
      <c r="DR26">
        <f>SUM(DR28:DR35)</f>
        <v/>
      </c>
      <c r="DS26">
        <f>SUM(DS28:DS35)</f>
        <v/>
      </c>
      <c r="DT26">
        <f>SUM(DT28:DT35)</f>
        <v/>
      </c>
      <c r="DU26">
        <f>SUM(DU28:DU35)</f>
        <v/>
      </c>
      <c r="DV26">
        <f>SUM(DV28:DV35)</f>
        <v/>
      </c>
      <c r="DW26">
        <f>SUM(DW28:DW35)</f>
        <v/>
      </c>
      <c r="DX26">
        <f>SUM(DX28:DX35)</f>
        <v/>
      </c>
      <c r="DY26">
        <f>SUM(DY28:DY35)</f>
        <v/>
      </c>
      <c r="DZ26">
        <f>SUM(DZ28:DZ35)</f>
        <v/>
      </c>
      <c r="EA26">
        <f>SUM(EA28:EA35)</f>
        <v/>
      </c>
      <c r="EB26">
        <f>SUM(EB28:EB35)</f>
        <v/>
      </c>
      <c r="EC26">
        <f>SUM(EC28:EC35)</f>
        <v/>
      </c>
      <c r="ED26">
        <f>SUM(ED28:ED35)</f>
        <v/>
      </c>
      <c r="EE26">
        <f>SUM(EE28:EE35)</f>
        <v/>
      </c>
      <c r="EF26">
        <f>SUM(EF28:EF35)</f>
        <v/>
      </c>
      <c r="EG26">
        <f>SUM(EG28:EG35)</f>
        <v/>
      </c>
      <c r="EH26">
        <f>SUM(EH28:EH35)</f>
        <v/>
      </c>
      <c r="EI26">
        <f>SUM(EI28:EI35)</f>
        <v/>
      </c>
      <c r="EJ26">
        <f>SUM(EJ28:EJ35)</f>
        <v/>
      </c>
      <c r="EK26">
        <f>SUM(EK28:EK35)</f>
        <v/>
      </c>
      <c r="EL26">
        <f>SUM(EL28:EL35)</f>
        <v/>
      </c>
      <c r="EM26">
        <f>SUM(EM28:EM35)</f>
        <v/>
      </c>
      <c r="EN26">
        <f>SUM(EN28:EN35)</f>
        <v/>
      </c>
      <c r="EO26">
        <f>SUM(EO28:EO35)</f>
        <v/>
      </c>
      <c r="EP26">
        <f>SUM(EP28:EP35)</f>
        <v/>
      </c>
      <c r="EQ26">
        <f>SUM(EQ28:EQ35)</f>
        <v/>
      </c>
      <c r="ER26">
        <f>SUM(ER28:ER35)</f>
        <v/>
      </c>
      <c r="ES26">
        <f>SUM(ES28:ES35)</f>
        <v/>
      </c>
      <c r="ET26">
        <f>SUM(ET28:ET35)</f>
        <v/>
      </c>
      <c r="EU26">
        <f>SUM(EU28:EU35)</f>
        <v/>
      </c>
      <c r="EV26">
        <f>SUM(EV28:EV35)</f>
        <v/>
      </c>
      <c r="EW26">
        <f>SUM(EW28:EW35)</f>
        <v/>
      </c>
      <c r="EX26">
        <f>SUM(EX28:EX35)</f>
        <v/>
      </c>
      <c r="EY26">
        <f>SUM(EY28:EY35)</f>
        <v/>
      </c>
      <c r="EZ26">
        <f>SUM(EZ28:EZ35)</f>
        <v/>
      </c>
      <c r="FA26">
        <f>SUM(FA28:FA35)</f>
        <v/>
      </c>
      <c r="FB26">
        <f>SUM(FB28:FB35)</f>
        <v/>
      </c>
      <c r="FC26">
        <f>SUM(FC28:FC35)</f>
        <v/>
      </c>
      <c r="FD26">
        <f>SUM(FD28:FD35)</f>
        <v/>
      </c>
      <c r="FE26">
        <f>SUM(FE28:FE35)</f>
        <v/>
      </c>
      <c r="FF26">
        <f>SUM(FF28:FF35)</f>
        <v/>
      </c>
      <c r="FG26">
        <f>SUM(FG28:FG35)</f>
        <v/>
      </c>
      <c r="FH26">
        <f>SUM(FH28:FH35)</f>
        <v/>
      </c>
      <c r="FI26">
        <f>SUM(FI28:FI35)</f>
        <v/>
      </c>
      <c r="FJ26">
        <f>SUM(FJ28:FJ35)</f>
        <v/>
      </c>
      <c r="FK26">
        <f>SUM(FK28:FK35)</f>
        <v/>
      </c>
      <c r="FL26">
        <f>SUM(FL28:FL35)</f>
        <v/>
      </c>
      <c r="FM26">
        <f>SUM(FM28:FM35)</f>
        <v/>
      </c>
      <c r="FN26">
        <f>SUM(FN28:FN35)</f>
        <v/>
      </c>
      <c r="FO26">
        <f>SUM(FO28:FO35)</f>
        <v/>
      </c>
      <c r="FP26">
        <f>SUM(FP28:FP35)</f>
        <v/>
      </c>
      <c r="FQ26">
        <f>SUM(FQ28:FQ35)</f>
        <v/>
      </c>
      <c r="FR26">
        <f>SUM(FR28:FR35)</f>
        <v/>
      </c>
      <c r="FS26">
        <f>SUM(FS28:FS35)</f>
        <v/>
      </c>
      <c r="FT26">
        <f>SUM(FT28:FT35)</f>
        <v/>
      </c>
      <c r="FU26">
        <f>SUM(FU28:FU35)</f>
        <v/>
      </c>
      <c r="FV26">
        <f>SUM(FV28:FV35)</f>
        <v/>
      </c>
      <c r="FW26">
        <f>SUM(FW28:FW35)</f>
        <v/>
      </c>
      <c r="FX26">
        <f>SUM(FX28:FX35)</f>
        <v/>
      </c>
      <c r="FY26">
        <f>SUM(FY28:FY35)</f>
        <v/>
      </c>
      <c r="FZ26">
        <f>SUM(FZ28:FZ35)</f>
        <v/>
      </c>
      <c r="GA26">
        <f>SUM(GA28:GA35)</f>
        <v/>
      </c>
      <c r="GB26">
        <f>SUM(GB28:GB35)</f>
        <v/>
      </c>
      <c r="GC26">
        <f>SUM(GC28:GC35)</f>
        <v/>
      </c>
      <c r="GD26">
        <f>SUM(GD28:GD35)</f>
        <v/>
      </c>
      <c r="GE26">
        <f>SUM(GE28:GE35)</f>
        <v/>
      </c>
      <c r="GF26">
        <f>SUM(GF28:GF35)</f>
        <v/>
      </c>
      <c r="GG26">
        <f>SUM(GG28:GG35)</f>
        <v/>
      </c>
      <c r="GH26">
        <f>SUM(GH28:GH35)</f>
        <v/>
      </c>
      <c r="GI26">
        <f>SUM(GI28:GI35)</f>
        <v/>
      </c>
      <c r="GJ26">
        <f>SUM(GJ28:GJ35)</f>
        <v/>
      </c>
      <c r="GK26">
        <f>SUM(GK28:GK35)</f>
        <v/>
      </c>
      <c r="GL26">
        <f>SUM(GL28:GL35)</f>
        <v/>
      </c>
      <c r="GM26">
        <f>SUM(GM28:GM35)</f>
        <v/>
      </c>
      <c r="GN26">
        <f>SUM(GN28:GN35)</f>
        <v/>
      </c>
      <c r="GO26">
        <f>SUM(GO28:GO35)</f>
        <v/>
      </c>
      <c r="GP26">
        <f>SUM(GP28:GP35)</f>
        <v/>
      </c>
      <c r="GQ26">
        <f>SUM(GQ28:GQ35)</f>
        <v/>
      </c>
      <c r="GR26">
        <f>SUM(GR28:GR35)</f>
        <v/>
      </c>
      <c r="GS26">
        <f>SUM(GS28:GS35)</f>
        <v/>
      </c>
      <c r="GT26">
        <f>SUM(GT28:GT35)</f>
        <v/>
      </c>
      <c r="GU26">
        <f>SUM(GU28:GU35)</f>
        <v/>
      </c>
      <c r="GV26">
        <f>SUM(GV28:GV35)</f>
        <v/>
      </c>
      <c r="GW26">
        <f>SUM(GW28:GW35)</f>
        <v/>
      </c>
      <c r="GX26">
        <f>SUM(GX28:GX35)</f>
        <v/>
      </c>
      <c r="GY26">
        <f>SUM(GY28:GY35)</f>
        <v/>
      </c>
      <c r="GZ26">
        <f>SUM(GZ28:GZ35)</f>
        <v/>
      </c>
      <c r="HA26">
        <f>SUM(HA28:HA35)</f>
        <v/>
      </c>
      <c r="HB26">
        <f>SUM(HB28:HB35)</f>
        <v/>
      </c>
      <c r="HC26">
        <f>SUM(HC28:HC35)</f>
        <v/>
      </c>
      <c r="HD26">
        <f>SUM(HD28:HD35)</f>
        <v/>
      </c>
      <c r="HE26">
        <f>SUM(HE28:HE35)</f>
        <v/>
      </c>
      <c r="HF26">
        <f>SUM(HF28:HF35)</f>
        <v/>
      </c>
      <c r="HG26">
        <f>SUM(HG28:HG35)</f>
        <v/>
      </c>
      <c r="HH26">
        <f>SUM(HH28:HH35)</f>
        <v/>
      </c>
      <c r="HI26">
        <f>SUM(HI28:HI35)</f>
        <v/>
      </c>
      <c r="HJ26">
        <f>SUM(HJ28:HJ35)</f>
        <v/>
      </c>
      <c r="HK26">
        <f>SUM(HK28:HK35)</f>
        <v/>
      </c>
      <c r="HL26">
        <f>SUM(HL28:HL35)</f>
        <v/>
      </c>
      <c r="HM26">
        <f>SUM(HM28:HM35)</f>
        <v/>
      </c>
      <c r="HN26">
        <f>SUM(HN28:HN35)</f>
        <v/>
      </c>
      <c r="HO26">
        <f>SUM(HO28:HO35)</f>
        <v/>
      </c>
      <c r="HP26">
        <f>SUM(HP28:HP35)</f>
        <v/>
      </c>
      <c r="HQ26">
        <f>SUM(HQ28:HQ35)</f>
        <v/>
      </c>
      <c r="HR26">
        <f>SUM(HR28:HR35)</f>
        <v/>
      </c>
      <c r="HS26">
        <f>SUM(HS28:HS35)</f>
        <v/>
      </c>
      <c r="HT26">
        <f>SUM(HT28:HT35)</f>
        <v/>
      </c>
      <c r="HU26">
        <f>SUM(HU28:HU35)</f>
        <v/>
      </c>
      <c r="HV26">
        <f>SUM(HV28:HV35)</f>
        <v/>
      </c>
      <c r="HW26">
        <f>SUM(HW28:HW35)</f>
        <v/>
      </c>
      <c r="HX26">
        <f>SUM(HX28:HX35)</f>
        <v/>
      </c>
      <c r="HY26">
        <f>SUM(HY28:HY35)</f>
        <v/>
      </c>
      <c r="HZ26">
        <f>SUM(HZ28:HZ35)</f>
        <v/>
      </c>
      <c r="IA26">
        <f>SUM(IA28:IA35)</f>
        <v/>
      </c>
      <c r="IB26">
        <f>SUM(IB28:IB35)</f>
        <v/>
      </c>
      <c r="IC26">
        <f>SUM(IC28:IC35)</f>
        <v/>
      </c>
      <c r="ID26">
        <f>SUM(ID28:ID35)</f>
        <v/>
      </c>
      <c r="IE26">
        <f>SUM(IE28:IE35)</f>
        <v/>
      </c>
      <c r="IF26">
        <f>SUM(IF28:IF35)</f>
        <v/>
      </c>
      <c r="IG26">
        <f>SUM(IG28:IG35)</f>
        <v/>
      </c>
      <c r="IH26">
        <f>SUM(IH28:IH35)</f>
        <v/>
      </c>
      <c r="II26">
        <f>SUM(II28:II35)</f>
        <v/>
      </c>
      <c r="IJ26">
        <f>SUM(IJ28:IJ35)</f>
        <v/>
      </c>
      <c r="IK26">
        <f>SUM(IK28:IK35)</f>
        <v/>
      </c>
      <c r="IL26">
        <f>SUM(IL28:IL35)</f>
        <v/>
      </c>
      <c r="IM26">
        <f>SUM(IM28:IM35)</f>
        <v/>
      </c>
      <c r="IN26">
        <f>SUM(IN28:IN35)</f>
        <v/>
      </c>
      <c r="IO26">
        <f>SUM(IO28:IO35)</f>
        <v/>
      </c>
      <c r="IP26">
        <f>SUM(IP28:IP35)</f>
        <v/>
      </c>
      <c r="IQ26">
        <f>SUM(IQ28:IQ35)</f>
        <v/>
      </c>
      <c r="IR26">
        <f>SUM(IR28:IR35)</f>
        <v/>
      </c>
      <c r="IS26">
        <f>SUM(IS28:IS35)</f>
        <v/>
      </c>
      <c r="IT26">
        <f>SUM(IT28:IT35)</f>
        <v/>
      </c>
      <c r="IU26">
        <f>SUM(IU28:IU35)</f>
        <v/>
      </c>
      <c r="IV26">
        <f>SUM(IV28:IV35)</f>
        <v/>
      </c>
      <c r="IW26">
        <f>SUM(IW28:IW35)</f>
        <v/>
      </c>
      <c r="IX26">
        <f>SUM(IX28:IX35)</f>
        <v/>
      </c>
      <c r="IY26">
        <f>SUM(IY28:IY35)</f>
        <v/>
      </c>
      <c r="IZ26">
        <f>SUM(IZ28:IZ35)</f>
        <v/>
      </c>
      <c r="JA26">
        <f>SUM(JA28:JA35)</f>
        <v/>
      </c>
      <c r="JB26">
        <f>SUM(JB28:JB35)</f>
        <v/>
      </c>
      <c r="JC26">
        <f>SUM(JC28:JC35)</f>
        <v/>
      </c>
      <c r="JD26">
        <f>SUM(JD28:JD35)</f>
        <v/>
      </c>
      <c r="JE26">
        <f>SUM(JE28:JE35)</f>
        <v/>
      </c>
      <c r="JF26">
        <f>SUM(JF28:JF35)</f>
        <v/>
      </c>
      <c r="JG26">
        <f>SUM(JG28:JG35)</f>
        <v/>
      </c>
      <c r="JH26">
        <f>SUM(JH28:JH35)</f>
        <v/>
      </c>
      <c r="JI26">
        <f>SUM(JI28:JI35)</f>
        <v/>
      </c>
      <c r="JJ26">
        <f>SUM(JJ28:JJ35)</f>
        <v/>
      </c>
      <c r="JK26">
        <f>SUM(JK28:JK35)</f>
        <v/>
      </c>
      <c r="JL26">
        <f>SUM(JL28:JL35)</f>
        <v/>
      </c>
      <c r="JM26">
        <f>SUM(JM28:JM35)</f>
        <v/>
      </c>
      <c r="JN26">
        <f>SUM(JN28:JN35)</f>
        <v/>
      </c>
      <c r="JO26">
        <f>SUM(JO28:JO35)</f>
        <v/>
      </c>
      <c r="JP26">
        <f>SUM(JP28:JP35)</f>
        <v/>
      </c>
      <c r="JQ26">
        <f>SUM(JQ28:JQ35)</f>
        <v/>
      </c>
      <c r="JR26">
        <f>SUM(JR28:JR35)</f>
        <v/>
      </c>
      <c r="JS26">
        <f>SUM(JS28:JS35)</f>
        <v/>
      </c>
      <c r="JT26">
        <f>SUM(JT28:JT35)</f>
        <v/>
      </c>
      <c r="JU26">
        <f>SUM(JU28:JU35)</f>
        <v/>
      </c>
      <c r="JV26">
        <f>SUM(JV28:JV35)</f>
        <v/>
      </c>
      <c r="JW26">
        <f>SUM(JW28:JW35)</f>
        <v/>
      </c>
      <c r="JX26">
        <f>SUM(JX28:JX35)</f>
        <v/>
      </c>
      <c r="JY26">
        <f>SUM(JY28:JY35)</f>
        <v/>
      </c>
      <c r="JZ26">
        <f>SUM(JZ28:JZ35)</f>
        <v/>
      </c>
      <c r="KA26">
        <f>SUM(KA28:KA35)</f>
        <v/>
      </c>
      <c r="KB26">
        <f>SUM(KB28:KB35)</f>
        <v/>
      </c>
      <c r="KC26">
        <f>SUM(KC28:KC35)</f>
        <v/>
      </c>
      <c r="KD26">
        <f>SUM(KD28:KD35)</f>
        <v/>
      </c>
      <c r="KE26">
        <f>SUM(KE28:KE35)</f>
        <v/>
      </c>
      <c r="KF26">
        <f>SUM(KF28:KF35)</f>
        <v/>
      </c>
      <c r="KG26">
        <f>SUM(KG28:KG35)</f>
        <v/>
      </c>
      <c r="KH26">
        <f>SUM(KH28:KH35)</f>
        <v/>
      </c>
      <c r="KI26">
        <f>SUM(KI28:KI35)</f>
        <v/>
      </c>
      <c r="KJ26">
        <f>SUM(KJ28:KJ35)</f>
        <v/>
      </c>
      <c r="KK26">
        <f>SUM(KK28:KK35)</f>
        <v/>
      </c>
      <c r="KL26">
        <f>SUM(KL28:KL35)</f>
        <v/>
      </c>
      <c r="KM26">
        <f>SUM(KM28:KM35)</f>
        <v/>
      </c>
      <c r="KN26">
        <f>SUM(KN28:KN35)</f>
        <v/>
      </c>
      <c r="KO26">
        <f>SUM(KO28:KO35)</f>
        <v/>
      </c>
      <c r="KP26">
        <f>SUM(KP28:KP35)</f>
        <v/>
      </c>
      <c r="KQ26">
        <f>SUM(KQ28:KQ35)</f>
        <v/>
      </c>
      <c r="KR26">
        <f>SUM(KR28:KR35)</f>
        <v/>
      </c>
      <c r="KS26">
        <f>SUM(KS28:KS35)</f>
        <v/>
      </c>
      <c r="KT26">
        <f>SUM(KT28:KT35)</f>
        <v/>
      </c>
      <c r="KU26">
        <f>SUM(KU28:KU35)</f>
        <v/>
      </c>
      <c r="KV26">
        <f>SUM(KV28:KV35)</f>
        <v/>
      </c>
      <c r="KW26">
        <f>SUM(KW28:KW35)</f>
        <v/>
      </c>
      <c r="KX26">
        <f>SUM(KX28:KX35)</f>
        <v/>
      </c>
      <c r="KY26">
        <f>SUM(KY28:KY35)</f>
        <v/>
      </c>
      <c r="KZ26">
        <f>SUM(KZ28:KZ35)</f>
        <v/>
      </c>
      <c r="LA26">
        <f>SUM(LA28:LA35)</f>
        <v/>
      </c>
      <c r="LB26">
        <f>SUM(LB28:LB35)</f>
        <v/>
      </c>
      <c r="LC26">
        <f>SUM(LC28:LC35)</f>
        <v/>
      </c>
      <c r="LD26">
        <f>SUM(LD28:LD35)</f>
        <v/>
      </c>
      <c r="LE26">
        <f>SUM(LE28:LE35)</f>
        <v/>
      </c>
      <c r="LF26">
        <f>SUM(LF28:LF35)</f>
        <v/>
      </c>
      <c r="LG26">
        <f>SUM(LG28:LG35)</f>
        <v/>
      </c>
      <c r="LH26">
        <f>SUM(LH28:LH35)</f>
        <v/>
      </c>
      <c r="LI26">
        <f>SUM(LI28:LI35)</f>
        <v/>
      </c>
      <c r="LJ26">
        <f>SUM(LJ28:LJ35)</f>
        <v/>
      </c>
      <c r="LK26">
        <f>SUM(LK28:LK35)</f>
        <v/>
      </c>
      <c r="LL26">
        <f>SUM(LL28:LL35)</f>
        <v/>
      </c>
      <c r="LM26">
        <f>SUM(LM28:LM35)</f>
        <v/>
      </c>
      <c r="LN26">
        <f>SUM(LN28:LN35)</f>
        <v/>
      </c>
      <c r="LO26">
        <f>SUM(LO28:LO35)</f>
        <v/>
      </c>
      <c r="LP26">
        <f>SUM(LP28:LP35)</f>
        <v/>
      </c>
      <c r="LQ26">
        <f>SUM(LQ28:LQ35)</f>
        <v/>
      </c>
      <c r="LR26">
        <f>SUM(LR28:LR35)</f>
        <v/>
      </c>
      <c r="LS26">
        <f>SUM(LS28:LS35)</f>
        <v/>
      </c>
      <c r="LT26">
        <f>SUM(LT28:LT35)</f>
        <v/>
      </c>
      <c r="LU26">
        <f>SUM(LU28:LU35)</f>
        <v/>
      </c>
      <c r="LV26">
        <f>SUM(LV28:LV35)</f>
        <v/>
      </c>
      <c r="LW26">
        <f>SUM(LW28:LW35)</f>
        <v/>
      </c>
      <c r="LX26">
        <f>SUM(LX28:LX35)</f>
        <v/>
      </c>
      <c r="LY26">
        <f>SUM(LY28:LY35)</f>
        <v/>
      </c>
      <c r="LZ26">
        <f>SUM(LZ28:LZ35)</f>
        <v/>
      </c>
      <c r="MA26">
        <f>SUM(MA28:MA35)</f>
        <v/>
      </c>
      <c r="MB26">
        <f>SUM(MB28:MB35)</f>
        <v/>
      </c>
      <c r="MC26">
        <f>SUM(MC28:MC35)</f>
        <v/>
      </c>
      <c r="MD26">
        <f>SUM(MD28:MD35)</f>
        <v/>
      </c>
      <c r="ME26">
        <f>SUM(ME28:ME35)</f>
        <v/>
      </c>
      <c r="MF26">
        <f>SUM(MF28:MF35)</f>
        <v/>
      </c>
      <c r="MG26">
        <f>SUM(MG28:MG35)</f>
        <v/>
      </c>
      <c r="MH26">
        <f>SUM(MH28:MH35)</f>
        <v/>
      </c>
      <c r="MI26">
        <f>SUM(MI28:MI35)</f>
        <v/>
      </c>
      <c r="MJ26">
        <f>SUM(MJ28:MJ35)</f>
        <v/>
      </c>
      <c r="MK26">
        <f>SUM(MK28:MK35)</f>
        <v/>
      </c>
      <c r="ML26">
        <f>SUM(ML28:ML35)</f>
        <v/>
      </c>
      <c r="MM26">
        <f>SUM(MM28:MM35)</f>
        <v/>
      </c>
      <c r="MN26">
        <f>SUM(MN28:MN35)</f>
        <v/>
      </c>
      <c r="MO26">
        <f>SUM(MO28:MO35)</f>
        <v/>
      </c>
      <c r="MP26">
        <f>SUM(MP28:MP35)</f>
        <v/>
      </c>
      <c r="MQ26">
        <f>SUM(MQ28:MQ35)</f>
        <v/>
      </c>
      <c r="MR26">
        <f>SUM(MR28:MR35)</f>
        <v/>
      </c>
      <c r="MS26">
        <f>SUM(MS28:MS35)</f>
        <v/>
      </c>
      <c r="MT26">
        <f>SUM(MT28:MT35)</f>
        <v/>
      </c>
      <c r="MU26">
        <f>SUM(MU28:MU35)</f>
        <v/>
      </c>
      <c r="MV26">
        <f>SUM(MV28:MV35)</f>
        <v/>
      </c>
      <c r="MW26">
        <f>SUM(MW28:MW35)</f>
        <v/>
      </c>
      <c r="MX26">
        <f>SUM(MX28:MX35)</f>
        <v/>
      </c>
      <c r="MY26">
        <f>SUM(MY28:MY35)</f>
        <v/>
      </c>
      <c r="MZ26">
        <f>SUM(MZ28:MZ35)</f>
        <v/>
      </c>
      <c r="NA26">
        <f>SUM(NA28:NA35)</f>
        <v/>
      </c>
      <c r="NB26">
        <f>SUM(NB28:NB35)</f>
        <v/>
      </c>
      <c r="NC26">
        <f>SUM(NC28:NC35)</f>
        <v/>
      </c>
      <c r="ND26">
        <f>SUM(ND28:ND35)</f>
        <v/>
      </c>
      <c r="NE26">
        <f>SUM(NE28:NE35)</f>
        <v/>
      </c>
      <c r="NF26">
        <f>SUM(NF28:NF35)</f>
        <v/>
      </c>
      <c r="NG26">
        <f>SUM(NG28:NG35)</f>
        <v/>
      </c>
      <c r="NH26">
        <f>SUM(NH28:NH35)</f>
        <v/>
      </c>
      <c r="NI26">
        <f>SUM(NI28:NI35)</f>
        <v/>
      </c>
      <c r="NJ26">
        <f>SUM(NJ28:NJ35)</f>
        <v/>
      </c>
      <c r="NK26">
        <f>SUM(NK28:NK35)</f>
        <v/>
      </c>
      <c r="NL26">
        <f>SUM(NL28:NL35)</f>
        <v/>
      </c>
      <c r="NM26">
        <f>SUM(NM28:NM35)</f>
        <v/>
      </c>
      <c r="NN26">
        <f>SUM(NN28:NN35)</f>
        <v/>
      </c>
      <c r="NO26">
        <f>SUM(NO28:NO35)</f>
        <v/>
      </c>
      <c r="NP26">
        <f>SUM(NP28:NP35)</f>
        <v/>
      </c>
      <c r="NQ26">
        <f>SUM(NQ28:NQ35)</f>
        <v/>
      </c>
      <c r="NR26">
        <f>SUM(NR28:NR35)</f>
        <v/>
      </c>
      <c r="NS26">
        <f>SUM(NS28:NS35)</f>
        <v/>
      </c>
      <c r="NT26">
        <f>SUM(NT28:NT35)</f>
        <v/>
      </c>
      <c r="NU26">
        <f>SUM(NU28:NU35)</f>
        <v/>
      </c>
      <c r="NV26">
        <f>SUM(NV28:NV35)</f>
        <v/>
      </c>
      <c r="NW26">
        <f>SUM(NW28:NW35)</f>
        <v/>
      </c>
      <c r="NX26">
        <f>SUM(NX28:NX35)</f>
        <v/>
      </c>
      <c r="NY26">
        <f>SUM(NY28:NY35)</f>
        <v/>
      </c>
      <c r="NZ26">
        <f>SUM(NZ28:NZ35)</f>
        <v/>
      </c>
      <c r="OA26">
        <f>SUM(OA28:OA35)</f>
        <v/>
      </c>
      <c r="OB26">
        <f>SUM(OB28:OB35)</f>
        <v/>
      </c>
      <c r="OC26">
        <f>SUM(OC28:OC35)</f>
        <v/>
      </c>
      <c r="OD26">
        <f>SUM(OD28:OD35)</f>
        <v/>
      </c>
      <c r="OE26">
        <f>SUM(OE28:OE35)</f>
        <v/>
      </c>
      <c r="OF26">
        <f>SUM(OF28:OF35)</f>
        <v/>
      </c>
      <c r="OG26">
        <f>SUM(OG28:OG35)</f>
        <v/>
      </c>
      <c r="OH26">
        <f>SUM(OH28:OH35)</f>
        <v/>
      </c>
      <c r="OI26">
        <f>SUM(OI28:OI35)</f>
        <v/>
      </c>
      <c r="OJ26">
        <f>SUM(OJ28:OJ35)</f>
        <v/>
      </c>
      <c r="OK26">
        <f>SUM(OK28:OK35)</f>
        <v/>
      </c>
      <c r="OL26">
        <f>SUM(OL28:OL35)</f>
        <v/>
      </c>
      <c r="OM26">
        <f>SUM(OM28:OM35)</f>
        <v/>
      </c>
      <c r="ON26">
        <f>SUM(ON28:ON35)</f>
        <v/>
      </c>
      <c r="OO26">
        <f>SUM(OO28:OO35)</f>
        <v/>
      </c>
      <c r="OP26">
        <f>SUM(OP28:OP35)</f>
        <v/>
      </c>
      <c r="OQ26">
        <f>SUM(OQ28:OQ35)</f>
        <v/>
      </c>
      <c r="OR26">
        <f>SUM(OR28:OR35)</f>
        <v/>
      </c>
      <c r="OS26">
        <f>SUM(OS28:OS35)</f>
        <v/>
      </c>
      <c r="OT26">
        <f>SUM(OT28:OT35)</f>
        <v/>
      </c>
      <c r="OU26">
        <f>SUM(OU28:OU35)</f>
        <v/>
      </c>
      <c r="OV26">
        <f>SUM(OV28:OV35)</f>
        <v/>
      </c>
      <c r="OW26">
        <f>SUM(OW28:OW35)</f>
        <v/>
      </c>
      <c r="OX26">
        <f>SUM(OX28:OX35)</f>
        <v/>
      </c>
      <c r="OY26">
        <f>SUM(OY28:OY35)</f>
        <v/>
      </c>
      <c r="OZ26">
        <f>SUM(OZ28:OZ35)</f>
        <v/>
      </c>
      <c r="PA26">
        <f>SUM(PA28:PA35)</f>
        <v/>
      </c>
      <c r="PB26">
        <f>SUM(PB28:PB35)</f>
        <v/>
      </c>
      <c r="PC26">
        <f>SUM(PC28:PC35)</f>
        <v/>
      </c>
      <c r="PD26">
        <f>SUM(PD28:PD35)</f>
        <v/>
      </c>
      <c r="PE26">
        <f>SUM(PE28:PE35)</f>
        <v/>
      </c>
      <c r="PF26">
        <f>SUM(PF28:PF35)</f>
        <v/>
      </c>
      <c r="PG26">
        <f>SUM(PG28:PG35)</f>
        <v/>
      </c>
      <c r="PH26">
        <f>SUM(PH28:PH35)</f>
        <v/>
      </c>
      <c r="PI26">
        <f>SUM(PI28:PI35)</f>
        <v/>
      </c>
      <c r="PJ26">
        <f>SUM(PJ28:PJ35)</f>
        <v/>
      </c>
      <c r="PK26">
        <f>SUM(PK28:PK35)</f>
        <v/>
      </c>
      <c r="PL26">
        <f>SUM(PL28:PL35)</f>
        <v/>
      </c>
      <c r="PM26">
        <f>SUM(PM28:PM35)</f>
        <v/>
      </c>
      <c r="PN26">
        <f>SUM(PN28:PN35)</f>
        <v/>
      </c>
      <c r="PO26">
        <f>SUM(PO28:PO35)</f>
        <v/>
      </c>
      <c r="PP26">
        <f>SUM(PP28:PP35)</f>
        <v/>
      </c>
      <c r="PQ26">
        <f>SUM(PQ28:PQ35)</f>
        <v/>
      </c>
      <c r="PR26">
        <f>SUM(PR28:PR35)</f>
        <v/>
      </c>
      <c r="PS26">
        <f>SUM(PS28:PS35)</f>
        <v/>
      </c>
      <c r="PT26">
        <f>SUM(PT28:PT35)</f>
        <v/>
      </c>
      <c r="PU26">
        <f>SUM(PU28:PU35)</f>
        <v/>
      </c>
      <c r="PV26">
        <f>SUM(PV28:PV35)</f>
        <v/>
      </c>
      <c r="PW26">
        <f>SUM(PW28:PW35)</f>
        <v/>
      </c>
      <c r="PX26">
        <f>SUM(PX28:PX35)</f>
        <v/>
      </c>
      <c r="PY26">
        <f>SUM(PY28:PY35)</f>
        <v/>
      </c>
      <c r="PZ26">
        <f>SUM(PZ28:PZ35)</f>
        <v/>
      </c>
      <c r="QA26">
        <f>SUM(QA28:QA35)</f>
        <v/>
      </c>
      <c r="QB26">
        <f>SUM(QB28:QB35)</f>
        <v/>
      </c>
      <c r="QC26">
        <f>SUM(QC28:QC35)</f>
        <v/>
      </c>
      <c r="QD26">
        <f>SUM(QD28:QD35)</f>
        <v/>
      </c>
      <c r="QE26">
        <f>SUM(QE28:QE35)</f>
        <v/>
      </c>
      <c r="QF26">
        <f>SUM(QF28:QF35)</f>
        <v/>
      </c>
      <c r="QG26">
        <f>SUM(QG28:QG35)</f>
        <v/>
      </c>
      <c r="QH26">
        <f>SUM(QH28:QH35)</f>
        <v/>
      </c>
      <c r="QI26">
        <f>SUM(QI28:QI35)</f>
        <v/>
      </c>
      <c r="QJ26">
        <f>SUM(QJ28:QJ35)</f>
        <v/>
      </c>
      <c r="QK26">
        <f>SUM(QK28:QK35)</f>
        <v/>
      </c>
      <c r="QL26">
        <f>SUM(QL28:QL35)</f>
        <v/>
      </c>
      <c r="QM26">
        <f>SUM(QM28:QM35)</f>
        <v/>
      </c>
      <c r="QN26">
        <f>SUM(QN28:QN35)</f>
        <v/>
      </c>
      <c r="QO26">
        <f>SUM(QO28:QO35)</f>
        <v/>
      </c>
      <c r="QP26">
        <f>SUM(QP28:QP35)</f>
        <v/>
      </c>
      <c r="QQ26">
        <f>SUM(QQ28:QQ35)</f>
        <v/>
      </c>
      <c r="QR26">
        <f>SUM(QR28:QR35)</f>
        <v/>
      </c>
      <c r="QS26">
        <f>SUM(QS28:QS35)</f>
        <v/>
      </c>
      <c r="QT26">
        <f>SUM(QT28:QT35)</f>
        <v/>
      </c>
      <c r="QU26">
        <f>SUM(QU28:QU35)</f>
        <v/>
      </c>
      <c r="QV26">
        <f>SUM(QV28:QV35)</f>
        <v/>
      </c>
      <c r="QW26">
        <f>SUM(QW28:QW35)</f>
        <v/>
      </c>
      <c r="QX26">
        <f>SUM(QX28:QX35)</f>
        <v/>
      </c>
      <c r="QY26">
        <f>SUM(QY28:QY35)</f>
        <v/>
      </c>
      <c r="QZ26">
        <f>SUM(QZ28:QZ35)</f>
        <v/>
      </c>
      <c r="RA26">
        <f>SUM(RA28:RA35)</f>
        <v/>
      </c>
      <c r="RB26">
        <f>SUM(RB28:RB35)</f>
        <v/>
      </c>
      <c r="RC26">
        <f>SUM(RC28:RC35)</f>
        <v/>
      </c>
      <c r="RD26">
        <f>SUM(RD28:RD35)</f>
        <v/>
      </c>
      <c r="RE26">
        <f>SUM(RE28:RE35)</f>
        <v/>
      </c>
      <c r="RF26">
        <f>SUM(RF28:RF35)</f>
        <v/>
      </c>
      <c r="RG26">
        <f>SUM(RG28:RG35)</f>
        <v/>
      </c>
      <c r="RH26">
        <f>SUM(RH28:RH35)</f>
        <v/>
      </c>
      <c r="RI26">
        <f>SUM(RI28:RI35)</f>
        <v/>
      </c>
      <c r="RJ26">
        <f>SUM(RJ28:RJ35)</f>
        <v/>
      </c>
      <c r="RK26">
        <f>SUM(RK28:RK35)</f>
        <v/>
      </c>
      <c r="RL26">
        <f>SUM(RL28:RL35)</f>
        <v/>
      </c>
      <c r="RM26">
        <f>SUM(RM28:RM35)</f>
        <v/>
      </c>
      <c r="RN26">
        <f>SUM(RN28:RN35)</f>
        <v/>
      </c>
      <c r="RO26">
        <f>SUM(RO28:RO35)</f>
        <v/>
      </c>
      <c r="RP26">
        <f>SUM(RP28:RP35)</f>
        <v/>
      </c>
      <c r="RQ26">
        <f>SUM(RQ28:RQ35)</f>
        <v/>
      </c>
      <c r="RR26">
        <f>SUM(RR28:RR35)</f>
        <v/>
      </c>
      <c r="RS26">
        <f>SUM(RS28:RS35)</f>
        <v/>
      </c>
      <c r="RT26">
        <f>SUM(RT28:RT35)</f>
        <v/>
      </c>
      <c r="RU26">
        <f>SUM(RU28:RU35)</f>
        <v/>
      </c>
      <c r="RV26">
        <f>SUM(RV28:RV35)</f>
        <v/>
      </c>
      <c r="RW26">
        <f>SUM(RW28:RW35)</f>
        <v/>
      </c>
      <c r="RX26">
        <f>SUM(RX28:RX35)</f>
        <v/>
      </c>
      <c r="RY26">
        <f>SUM(RY28:RY35)</f>
        <v/>
      </c>
      <c r="RZ26">
        <f>SUM(RZ28:RZ35)</f>
        <v/>
      </c>
      <c r="SA26">
        <f>SUM(SA28:SA35)</f>
        <v/>
      </c>
      <c r="SB26">
        <f>SUM(SB28:SB35)</f>
        <v/>
      </c>
      <c r="SC26">
        <f>SUM(SC28:SC35)</f>
        <v/>
      </c>
      <c r="SD26">
        <f>SUM(SD28:SD35)</f>
        <v/>
      </c>
      <c r="SE26">
        <f>SUM(SE28:SE35)</f>
        <v/>
      </c>
      <c r="SF26">
        <f>SUM(SF28:SF35)</f>
        <v/>
      </c>
      <c r="SG26">
        <f>SUM(SG28:SG35)</f>
        <v/>
      </c>
      <c r="SH26">
        <f>SUM(SH28:SH35)</f>
        <v/>
      </c>
      <c r="SI26">
        <f>SUM(SI28:SI35)</f>
        <v/>
      </c>
      <c r="SJ26">
        <f>SUM(SJ28:SJ35)</f>
        <v/>
      </c>
      <c r="SK26">
        <f>SUM(SK28:SK35)</f>
        <v/>
      </c>
      <c r="SL26">
        <f>SUM(SL28:SL35)</f>
        <v/>
      </c>
      <c r="SM26">
        <f>SUM(SM28:SM35)</f>
        <v/>
      </c>
      <c r="SN26">
        <f>SUM(SN28:SN35)</f>
        <v/>
      </c>
      <c r="SO26">
        <f>SUM(SO28:SO35)</f>
        <v/>
      </c>
      <c r="SP26">
        <f>SUM(SP28:SP35)</f>
        <v/>
      </c>
      <c r="SQ26">
        <f>SUM(SQ28:SQ35)</f>
        <v/>
      </c>
      <c r="SR26">
        <f>SUM(SR28:SR35)</f>
        <v/>
      </c>
      <c r="SS26">
        <f>SUM(SS28:SS35)</f>
        <v/>
      </c>
      <c r="ST26">
        <f>SUM(ST28:ST35)</f>
        <v/>
      </c>
      <c r="SU26">
        <f>SUM(SU28:SU35)</f>
        <v/>
      </c>
      <c r="SV26">
        <f>SUM(SV28:SV35)</f>
        <v/>
      </c>
      <c r="SW26">
        <f>SUM(SW28:SW35)</f>
        <v/>
      </c>
      <c r="SX26">
        <f>SUM(SX28:SX35)</f>
        <v/>
      </c>
      <c r="SY26">
        <f>SUM(SY28:SY35)</f>
        <v/>
      </c>
      <c r="SZ26">
        <f>SUM(SZ28:SZ35)</f>
        <v/>
      </c>
      <c r="TA26">
        <f>SUM(TA28:TA35)</f>
        <v/>
      </c>
      <c r="TB26">
        <f>SUM(TB28:TB35)</f>
        <v/>
      </c>
      <c r="TC26">
        <f>SUM(TC28:TC35)</f>
        <v/>
      </c>
      <c r="TD26">
        <f>SUM(TD28:TD35)</f>
        <v/>
      </c>
      <c r="TE26">
        <f>SUM(TE28:TE35)</f>
        <v/>
      </c>
      <c r="TF26">
        <f>SUM(TF28:TF35)</f>
        <v/>
      </c>
      <c r="TG26">
        <f>SUM(TG28:TG35)</f>
        <v/>
      </c>
      <c r="TH26">
        <f>SUM(TH28:TH35)</f>
        <v/>
      </c>
      <c r="TI26">
        <f>SUM(TI28:TI35)</f>
        <v/>
      </c>
      <c r="TJ26">
        <f>SUM(TJ28:TJ35)</f>
        <v/>
      </c>
      <c r="TK26">
        <f>SUM(TK28:TK35)</f>
        <v/>
      </c>
      <c r="TL26">
        <f>SUM(TL28:TL35)</f>
        <v/>
      </c>
      <c r="TM26">
        <f>SUM(TM28:TM35)</f>
        <v/>
      </c>
      <c r="TN26">
        <f>SUM(TN28:TN35)</f>
        <v/>
      </c>
      <c r="TO26">
        <f>SUM(TO28:TO35)</f>
        <v/>
      </c>
      <c r="TP26">
        <f>SUM(TP28:TP35)</f>
        <v/>
      </c>
      <c r="TQ26">
        <f>SUM(TQ28:TQ35)</f>
        <v/>
      </c>
      <c r="TR26">
        <f>SUM(TR28:TR35)</f>
        <v/>
      </c>
      <c r="TS26">
        <f>SUM(TS28:TS35)</f>
        <v/>
      </c>
      <c r="TT26">
        <f>SUM(TT28:TT35)</f>
        <v/>
      </c>
      <c r="TU26">
        <f>SUM(TU28:TU35)</f>
        <v/>
      </c>
      <c r="TV26">
        <f>SUM(TV28:TV35)</f>
        <v/>
      </c>
      <c r="TW26">
        <f>SUM(TW28:TW35)</f>
        <v/>
      </c>
      <c r="TX26">
        <f>SUM(TX28:TX35)</f>
        <v/>
      </c>
      <c r="TY26">
        <f>SUM(TY28:TY35)</f>
        <v/>
      </c>
      <c r="TZ26">
        <f>SUM(TZ28:TZ35)</f>
        <v/>
      </c>
    </row>
    <row r="27" spans="1:546">
      <c r="A27" t="s">
        <v>7</v>
      </c>
      <c r="BC27">
        <f>SUM(BC28:BC31)</f>
        <v/>
      </c>
      <c r="BD27">
        <f>SUM(BD28:BD31)</f>
        <v/>
      </c>
      <c r="BE27">
        <f>SUM(BE28:BE31)</f>
        <v/>
      </c>
      <c r="BF27">
        <f>SUM(BF28:BF31)</f>
        <v/>
      </c>
      <c r="BG27">
        <f>SUM(BG28:BG31)</f>
        <v/>
      </c>
      <c r="BH27">
        <f>SUM(BH28:BH31)</f>
        <v/>
      </c>
      <c r="BI27">
        <f>SUM(BI28:BI31)</f>
        <v/>
      </c>
      <c r="BJ27">
        <f>SUM(BJ28:BJ31)</f>
        <v/>
      </c>
      <c r="BK27">
        <f>SUM(BK28:BK31)</f>
        <v/>
      </c>
      <c r="BL27">
        <f>SUM(BL28:BL31)</f>
        <v/>
      </c>
      <c r="BM27">
        <f>SUM(BM28:BM31)</f>
        <v/>
      </c>
      <c r="BN27">
        <f>SUM(BN28:BN31)</f>
        <v/>
      </c>
      <c r="BO27">
        <f>SUM(BO28:BO31)</f>
        <v/>
      </c>
      <c r="BP27">
        <f>SUM(BP28:BP31)</f>
        <v/>
      </c>
      <c r="BQ27">
        <f>SUM(BQ28:BQ31)</f>
        <v/>
      </c>
      <c r="BR27">
        <f>SUM(BR28:BR31)</f>
        <v/>
      </c>
      <c r="BS27">
        <f>SUM(BS28:BS31)</f>
        <v/>
      </c>
      <c r="BT27">
        <f>SUM(BT28:BT31)</f>
        <v/>
      </c>
      <c r="BU27">
        <f>SUM(BU28:BU31)</f>
        <v/>
      </c>
      <c r="BV27">
        <f>SUM(BV28:BV31)</f>
        <v/>
      </c>
      <c r="BW27">
        <f>SUM(BW28:BW31)</f>
        <v/>
      </c>
      <c r="BX27">
        <f>SUM(BX28:BX31)</f>
        <v/>
      </c>
      <c r="BY27">
        <f>SUM(BY28:BY31)</f>
        <v/>
      </c>
      <c r="BZ27">
        <f>SUM(BZ28:BZ31)</f>
        <v/>
      </c>
      <c r="CA27">
        <f>SUM(CA28:CA31)</f>
        <v/>
      </c>
      <c r="CB27">
        <f>SUM(CB28:CB31)</f>
        <v/>
      </c>
      <c r="CC27">
        <f>SUM(CC28:CC31)</f>
        <v/>
      </c>
      <c r="CD27">
        <f>SUM(CD28:CD31)</f>
        <v/>
      </c>
      <c r="CE27">
        <f>SUM(CE28:CE31)</f>
        <v/>
      </c>
      <c r="CF27">
        <f>SUM(CF28:CF31)</f>
        <v/>
      </c>
      <c r="CG27">
        <f>SUM(CG28:CG31)</f>
        <v/>
      </c>
      <c r="CH27">
        <f>SUM(CH28:CH31)</f>
        <v/>
      </c>
      <c r="CI27">
        <f>SUM(CI28:CI31)</f>
        <v/>
      </c>
      <c r="CJ27">
        <f>SUM(CJ28:CJ31)</f>
        <v/>
      </c>
      <c r="CK27">
        <f>SUM(CK28:CK31)</f>
        <v/>
      </c>
      <c r="CL27">
        <f>SUM(CL28:CL31)</f>
        <v/>
      </c>
      <c r="CM27">
        <f>SUM(CM28:CM31)</f>
        <v/>
      </c>
      <c r="CN27">
        <f>SUM(CN28:CN31)</f>
        <v/>
      </c>
      <c r="CO27">
        <f>SUM(CO28:CO31)</f>
        <v/>
      </c>
      <c r="CP27">
        <f>SUM(CP28:CP31)</f>
        <v/>
      </c>
      <c r="CQ27">
        <f>SUM(CQ28:CQ31)</f>
        <v/>
      </c>
      <c r="CR27">
        <f>SUM(CR28:CR31)</f>
        <v/>
      </c>
      <c r="CS27">
        <f>SUM(CS28:CS31)</f>
        <v/>
      </c>
      <c r="CT27">
        <f>SUM(CT28:CT31)</f>
        <v/>
      </c>
      <c r="CU27">
        <f>SUM(CU28:CU31)</f>
        <v/>
      </c>
      <c r="CV27">
        <f>SUM(CV28:CV31)</f>
        <v/>
      </c>
      <c r="CW27">
        <f>SUM(CW28:CW31)</f>
        <v/>
      </c>
      <c r="CX27">
        <f>SUM(CX28:CX31)</f>
        <v/>
      </c>
      <c r="CY27">
        <f>SUM(CY28:CY31)</f>
        <v/>
      </c>
      <c r="CZ27">
        <f>SUM(CZ28:CZ31)</f>
        <v/>
      </c>
      <c r="DA27">
        <f>SUM(DA28:DA31)</f>
        <v/>
      </c>
      <c r="DB27">
        <f>SUM(DB28:DB31)</f>
        <v/>
      </c>
      <c r="DC27">
        <f>SUM(DC28:DC31)</f>
        <v/>
      </c>
      <c r="DD27">
        <f>SUM(DD28:DD31)</f>
        <v/>
      </c>
      <c r="DE27">
        <f>SUM(DE28:DE31)</f>
        <v/>
      </c>
      <c r="DF27">
        <f>SUM(DF28:DF31)</f>
        <v/>
      </c>
      <c r="DG27">
        <f>SUM(DG28:DG31)</f>
        <v/>
      </c>
      <c r="DH27">
        <f>SUM(DH28:DH31)</f>
        <v/>
      </c>
      <c r="DI27">
        <f>SUM(DI28:DI31)</f>
        <v/>
      </c>
      <c r="DJ27">
        <f>SUM(DJ28:DJ31)</f>
        <v/>
      </c>
      <c r="DK27">
        <f>SUM(DK28:DK31)</f>
        <v/>
      </c>
      <c r="DL27">
        <f>SUM(DL28:DL31)</f>
        <v/>
      </c>
      <c r="DM27">
        <f>SUM(DM28:DM31)</f>
        <v/>
      </c>
      <c r="DN27">
        <f>SUM(DN28:DN31)</f>
        <v/>
      </c>
      <c r="DO27">
        <f>SUM(DO28:DO31)</f>
        <v/>
      </c>
      <c r="DP27">
        <f>SUM(DP28:DP31)</f>
        <v/>
      </c>
      <c r="DQ27">
        <f>SUM(DQ28:DQ31)</f>
        <v/>
      </c>
      <c r="DR27">
        <f>SUM(DR28:DR31)</f>
        <v/>
      </c>
      <c r="DS27">
        <f>SUM(DS28:DS31)</f>
        <v/>
      </c>
      <c r="DT27">
        <f>SUM(DT28:DT31)</f>
        <v/>
      </c>
      <c r="DU27">
        <f>SUM(DU28:DU31)</f>
        <v/>
      </c>
      <c r="DV27">
        <f>SUM(DV28:DV31)</f>
        <v/>
      </c>
      <c r="DW27">
        <f>SUM(DW28:DW31)</f>
        <v/>
      </c>
      <c r="DX27">
        <f>SUM(DX28:DX31)</f>
        <v/>
      </c>
      <c r="DY27">
        <f>SUM(DY28:DY31)</f>
        <v/>
      </c>
      <c r="DZ27">
        <f>SUM(DZ28:DZ31)</f>
        <v/>
      </c>
      <c r="EA27">
        <f>SUM(EA28:EA31)</f>
        <v/>
      </c>
      <c r="EB27">
        <f>SUM(EB28:EB31)</f>
        <v/>
      </c>
      <c r="EC27">
        <f>SUM(EC28:EC31)</f>
        <v/>
      </c>
      <c r="ED27">
        <f>SUM(ED28:ED31)</f>
        <v/>
      </c>
      <c r="EE27">
        <f>SUM(EE28:EE31)</f>
        <v/>
      </c>
      <c r="EF27">
        <f>SUM(EF28:EF31)</f>
        <v/>
      </c>
      <c r="EG27">
        <f>SUM(EG28:EG31)</f>
        <v/>
      </c>
      <c r="EH27">
        <f>SUM(EH28:EH31)</f>
        <v/>
      </c>
      <c r="EI27">
        <f>SUM(EI28:EI31)</f>
        <v/>
      </c>
      <c r="EJ27">
        <f>SUM(EJ28:EJ31)</f>
        <v/>
      </c>
      <c r="EK27">
        <f>SUM(EK28:EK31)</f>
        <v/>
      </c>
      <c r="EL27">
        <f>SUM(EL28:EL31)</f>
        <v/>
      </c>
      <c r="EM27">
        <f>SUM(EM28:EM31)</f>
        <v/>
      </c>
      <c r="EN27">
        <f>SUM(EN28:EN31)</f>
        <v/>
      </c>
      <c r="EO27">
        <f>SUM(EO28:EO31)</f>
        <v/>
      </c>
      <c r="EP27">
        <f>SUM(EP28:EP31)</f>
        <v/>
      </c>
      <c r="EQ27">
        <f>SUM(EQ28:EQ31)</f>
        <v/>
      </c>
      <c r="ER27">
        <f>SUM(ER28:ER31)</f>
        <v/>
      </c>
      <c r="ES27">
        <f>SUM(ES28:ES31)</f>
        <v/>
      </c>
      <c r="ET27">
        <f>SUM(ET28:ET31)</f>
        <v/>
      </c>
      <c r="EU27">
        <f>SUM(EU28:EU31)</f>
        <v/>
      </c>
      <c r="EV27">
        <f>SUM(EV28:EV31)</f>
        <v/>
      </c>
      <c r="EW27">
        <f>SUM(EW28:EW31)</f>
        <v/>
      </c>
      <c r="EX27">
        <f>SUM(EX28:EX31)</f>
        <v/>
      </c>
      <c r="EY27">
        <f>SUM(EY28:EY31)</f>
        <v/>
      </c>
      <c r="EZ27">
        <f>SUM(EZ28:EZ31)</f>
        <v/>
      </c>
      <c r="FA27">
        <f>SUM(FA28:FA31)</f>
        <v/>
      </c>
      <c r="FB27">
        <f>SUM(FB28:FB31)</f>
        <v/>
      </c>
      <c r="FC27">
        <f>SUM(FC28:FC31)</f>
        <v/>
      </c>
      <c r="FD27">
        <f>SUM(FD28:FD31)</f>
        <v/>
      </c>
      <c r="FE27">
        <f>SUM(FE28:FE31)</f>
        <v/>
      </c>
      <c r="FF27">
        <f>SUM(FF28:FF31)</f>
        <v/>
      </c>
      <c r="FG27">
        <f>SUM(FG28:FG31)</f>
        <v/>
      </c>
      <c r="FH27">
        <f>SUM(FH28:FH31)</f>
        <v/>
      </c>
      <c r="FI27">
        <f>SUM(FI28:FI31)</f>
        <v/>
      </c>
      <c r="FJ27">
        <f>SUM(FJ28:FJ31)</f>
        <v/>
      </c>
      <c r="FK27">
        <f>SUM(FK28:FK31)</f>
        <v/>
      </c>
      <c r="FL27">
        <f>SUM(FL28:FL31)</f>
        <v/>
      </c>
      <c r="FM27">
        <f>SUM(FM28:FM31)</f>
        <v/>
      </c>
      <c r="FN27">
        <f>SUM(FN28:FN31)</f>
        <v/>
      </c>
      <c r="FO27">
        <f>SUM(FO28:FO31)</f>
        <v/>
      </c>
      <c r="FP27">
        <f>SUM(FP28:FP31)</f>
        <v/>
      </c>
      <c r="FQ27">
        <f>SUM(FQ28:FQ31)</f>
        <v/>
      </c>
      <c r="FR27">
        <f>SUM(FR28:FR31)</f>
        <v/>
      </c>
      <c r="FS27">
        <f>SUM(FS28:FS31)</f>
        <v/>
      </c>
      <c r="FT27">
        <f>SUM(FT28:FT31)</f>
        <v/>
      </c>
      <c r="FU27">
        <f>SUM(FU28:FU31)</f>
        <v/>
      </c>
      <c r="FV27">
        <f>SUM(FV28:FV31)</f>
        <v/>
      </c>
      <c r="FW27">
        <f>SUM(FW28:FW31)</f>
        <v/>
      </c>
      <c r="FX27">
        <f>SUM(FX28:FX31)</f>
        <v/>
      </c>
      <c r="FY27">
        <f>SUM(FY28:FY31)</f>
        <v/>
      </c>
      <c r="FZ27">
        <f>SUM(FZ28:FZ31)</f>
        <v/>
      </c>
      <c r="GA27">
        <f>SUM(GA28:GA31)</f>
        <v/>
      </c>
      <c r="GB27">
        <f>SUM(GB28:GB31)</f>
        <v/>
      </c>
      <c r="GC27">
        <f>SUM(GC28:GC31)</f>
        <v/>
      </c>
      <c r="GD27">
        <f>SUM(GD28:GD31)</f>
        <v/>
      </c>
      <c r="GE27">
        <f>SUM(GE28:GE31)</f>
        <v/>
      </c>
      <c r="GF27">
        <f>SUM(GF28:GF31)</f>
        <v/>
      </c>
      <c r="GG27">
        <f>SUM(GG28:GG31)</f>
        <v/>
      </c>
      <c r="GH27">
        <f>SUM(GH28:GH31)</f>
        <v/>
      </c>
      <c r="GI27">
        <f>SUM(GI28:GI31)</f>
        <v/>
      </c>
      <c r="GJ27">
        <f>SUM(GJ28:GJ31)</f>
        <v/>
      </c>
      <c r="GK27">
        <f>SUM(GK28:GK31)</f>
        <v/>
      </c>
      <c r="GL27">
        <f>SUM(GL28:GL31)</f>
        <v/>
      </c>
      <c r="GM27">
        <f>SUM(GM28:GM31)</f>
        <v/>
      </c>
      <c r="GN27">
        <f>SUM(GN28:GN31)</f>
        <v/>
      </c>
      <c r="GO27">
        <f>SUM(GO28:GO31)</f>
        <v/>
      </c>
      <c r="GP27">
        <f>SUM(GP28:GP31)</f>
        <v/>
      </c>
      <c r="GQ27">
        <f>SUM(GQ28:GQ31)</f>
        <v/>
      </c>
      <c r="GR27">
        <f>SUM(GR28:GR31)</f>
        <v/>
      </c>
      <c r="GS27">
        <f>SUM(GS28:GS31)</f>
        <v/>
      </c>
      <c r="GT27">
        <f>SUM(GT28:GT31)</f>
        <v/>
      </c>
      <c r="GU27">
        <f>SUM(GU28:GU31)</f>
        <v/>
      </c>
      <c r="GV27">
        <f>SUM(GV28:GV31)</f>
        <v/>
      </c>
      <c r="GW27">
        <f>SUM(GW28:GW31)</f>
        <v/>
      </c>
      <c r="GX27">
        <f>SUM(GX28:GX31)</f>
        <v/>
      </c>
      <c r="GY27">
        <f>SUM(GY28:GY31)</f>
        <v/>
      </c>
      <c r="GZ27">
        <f>SUM(GZ28:GZ31)</f>
        <v/>
      </c>
      <c r="HA27">
        <f>SUM(HA28:HA31)</f>
        <v/>
      </c>
      <c r="HB27">
        <f>SUM(HB28:HB31)</f>
        <v/>
      </c>
      <c r="HC27">
        <f>SUM(HC28:HC31)</f>
        <v/>
      </c>
      <c r="HD27">
        <f>SUM(HD28:HD31)</f>
        <v/>
      </c>
      <c r="HE27">
        <f>SUM(HE28:HE31)</f>
        <v/>
      </c>
      <c r="HF27">
        <f>SUM(HF28:HF31)</f>
        <v/>
      </c>
      <c r="HG27">
        <f>SUM(HG28:HG31)</f>
        <v/>
      </c>
      <c r="HH27">
        <f>SUM(HH28:HH31)</f>
        <v/>
      </c>
      <c r="HI27">
        <f>SUM(HI28:HI31)</f>
        <v/>
      </c>
      <c r="HJ27">
        <f>SUM(HJ28:HJ31)</f>
        <v/>
      </c>
      <c r="HK27">
        <f>SUM(HK28:HK31)</f>
        <v/>
      </c>
      <c r="HL27">
        <f>SUM(HL28:HL31)</f>
        <v/>
      </c>
      <c r="HM27">
        <f>SUM(HM28:HM31)</f>
        <v/>
      </c>
      <c r="HN27">
        <f>SUM(HN28:HN31)</f>
        <v/>
      </c>
      <c r="HO27">
        <f>SUM(HO28:HO31)</f>
        <v/>
      </c>
      <c r="HP27">
        <f>SUM(HP28:HP31)</f>
        <v/>
      </c>
      <c r="HQ27">
        <f>SUM(HQ28:HQ31)</f>
        <v/>
      </c>
      <c r="HR27">
        <f>SUM(HR28:HR31)</f>
        <v/>
      </c>
      <c r="HS27">
        <f>SUM(HS28:HS31)</f>
        <v/>
      </c>
      <c r="HT27">
        <f>SUM(HT28:HT31)</f>
        <v/>
      </c>
      <c r="HU27">
        <f>SUM(HU28:HU31)</f>
        <v/>
      </c>
      <c r="HV27">
        <f>SUM(HV28:HV31)</f>
        <v/>
      </c>
      <c r="HW27">
        <f>SUM(HW28:HW31)</f>
        <v/>
      </c>
      <c r="HX27">
        <f>SUM(HX28:HX31)</f>
        <v/>
      </c>
      <c r="HY27">
        <f>SUM(HY28:HY31)</f>
        <v/>
      </c>
      <c r="HZ27">
        <f>SUM(HZ28:HZ31)</f>
        <v/>
      </c>
      <c r="IA27">
        <f>SUM(IA28:IA31)</f>
        <v/>
      </c>
      <c r="IB27">
        <f>SUM(IB28:IB31)</f>
        <v/>
      </c>
      <c r="IC27">
        <f>SUM(IC28:IC31)</f>
        <v/>
      </c>
      <c r="ID27">
        <f>SUM(ID28:ID31)</f>
        <v/>
      </c>
      <c r="IE27">
        <f>SUM(IE28:IE31)</f>
        <v/>
      </c>
      <c r="IF27">
        <f>SUM(IF28:IF31)</f>
        <v/>
      </c>
      <c r="IG27">
        <f>SUM(IG28:IG31)</f>
        <v/>
      </c>
      <c r="IH27">
        <f>SUM(IH28:IH31)</f>
        <v/>
      </c>
      <c r="II27">
        <f>SUM(II28:II31)</f>
        <v/>
      </c>
      <c r="IJ27">
        <f>SUM(IJ28:IJ31)</f>
        <v/>
      </c>
      <c r="IK27">
        <f>SUM(IK28:IK31)</f>
        <v/>
      </c>
      <c r="IL27">
        <f>SUM(IL28:IL31)</f>
        <v/>
      </c>
      <c r="IM27">
        <f>SUM(IM28:IM31)</f>
        <v/>
      </c>
      <c r="IN27">
        <f>SUM(IN28:IN31)</f>
        <v/>
      </c>
      <c r="IO27">
        <f>SUM(IO28:IO31)</f>
        <v/>
      </c>
      <c r="IP27">
        <f>SUM(IP28:IP31)</f>
        <v/>
      </c>
      <c r="IQ27">
        <f>SUM(IQ28:IQ31)</f>
        <v/>
      </c>
      <c r="IR27">
        <f>SUM(IR28:IR31)</f>
        <v/>
      </c>
      <c r="IS27">
        <f>SUM(IS28:IS31)</f>
        <v/>
      </c>
      <c r="IT27">
        <f>SUM(IT28:IT31)</f>
        <v/>
      </c>
      <c r="IU27">
        <f>SUM(IU28:IU31)</f>
        <v/>
      </c>
      <c r="IV27">
        <f>SUM(IV28:IV31)</f>
        <v/>
      </c>
      <c r="IW27">
        <f>SUM(IW28:IW31)</f>
        <v/>
      </c>
      <c r="IX27">
        <f>SUM(IX28:IX31)</f>
        <v/>
      </c>
      <c r="IY27">
        <f>SUM(IY28:IY31)</f>
        <v/>
      </c>
      <c r="IZ27">
        <f>SUM(IZ28:IZ31)</f>
        <v/>
      </c>
      <c r="JA27">
        <f>SUM(JA28:JA31)</f>
        <v/>
      </c>
      <c r="JB27">
        <f>SUM(JB28:JB31)</f>
        <v/>
      </c>
      <c r="JC27">
        <f>SUM(JC28:JC31)</f>
        <v/>
      </c>
      <c r="JD27">
        <f>SUM(JD28:JD31)</f>
        <v/>
      </c>
      <c r="JE27">
        <f>SUM(JE28:JE31)</f>
        <v/>
      </c>
      <c r="JF27">
        <f>SUM(JF28:JF31)</f>
        <v/>
      </c>
      <c r="JG27">
        <f>SUM(JG28:JG31)</f>
        <v/>
      </c>
      <c r="JH27">
        <f>SUM(JH28:JH31)</f>
        <v/>
      </c>
      <c r="JI27">
        <f>SUM(JI28:JI31)</f>
        <v/>
      </c>
      <c r="JJ27">
        <f>SUM(JJ28:JJ31)</f>
        <v/>
      </c>
      <c r="JK27">
        <f>SUM(JK28:JK31)</f>
        <v/>
      </c>
      <c r="JL27">
        <f>SUM(JL28:JL31)</f>
        <v/>
      </c>
      <c r="JM27">
        <f>SUM(JM28:JM31)</f>
        <v/>
      </c>
      <c r="JN27">
        <f>SUM(JN28:JN31)</f>
        <v/>
      </c>
      <c r="JO27">
        <f>SUM(JO28:JO31)</f>
        <v/>
      </c>
      <c r="JP27">
        <f>SUM(JP28:JP31)</f>
        <v/>
      </c>
      <c r="JQ27">
        <f>SUM(JQ28:JQ31)</f>
        <v/>
      </c>
      <c r="JR27">
        <f>SUM(JR28:JR31)</f>
        <v/>
      </c>
      <c r="JS27">
        <f>SUM(JS28:JS31)</f>
        <v/>
      </c>
      <c r="JT27">
        <f>SUM(JT28:JT31)</f>
        <v/>
      </c>
      <c r="JU27">
        <f>SUM(JU28:JU31)</f>
        <v/>
      </c>
      <c r="JV27">
        <f>SUM(JV28:JV31)</f>
        <v/>
      </c>
      <c r="JW27">
        <f>SUM(JW28:JW31)</f>
        <v/>
      </c>
      <c r="JX27">
        <f>SUM(JX28:JX31)</f>
        <v/>
      </c>
      <c r="JY27">
        <f>SUM(JY28:JY31)</f>
        <v/>
      </c>
      <c r="JZ27">
        <f>SUM(JZ28:JZ31)</f>
        <v/>
      </c>
      <c r="KA27">
        <f>SUM(KA28:KA31)</f>
        <v/>
      </c>
      <c r="KB27">
        <f>SUM(KB28:KB31)</f>
        <v/>
      </c>
      <c r="KC27">
        <f>SUM(KC28:KC31)</f>
        <v/>
      </c>
      <c r="KD27">
        <f>SUM(KD28:KD31)</f>
        <v/>
      </c>
      <c r="KE27">
        <f>SUM(KE28:KE31)</f>
        <v/>
      </c>
      <c r="KF27">
        <f>SUM(KF28:KF31)</f>
        <v/>
      </c>
      <c r="KG27">
        <f>SUM(KG28:KG31)</f>
        <v/>
      </c>
      <c r="KH27">
        <f>SUM(KH28:KH31)</f>
        <v/>
      </c>
      <c r="KI27">
        <f>SUM(KI28:KI31)</f>
        <v/>
      </c>
      <c r="KJ27">
        <f>SUM(KJ28:KJ31)</f>
        <v/>
      </c>
      <c r="KK27">
        <f>SUM(KK28:KK31)</f>
        <v/>
      </c>
      <c r="KL27">
        <f>SUM(KL28:KL31)</f>
        <v/>
      </c>
      <c r="KM27">
        <f>SUM(KM28:KM31)</f>
        <v/>
      </c>
      <c r="KN27">
        <f>SUM(KN28:KN31)</f>
        <v/>
      </c>
      <c r="KO27">
        <f>SUM(KO28:KO31)</f>
        <v/>
      </c>
      <c r="KP27">
        <f>SUM(KP28:KP31)</f>
        <v/>
      </c>
      <c r="KQ27">
        <f>SUM(KQ28:KQ31)</f>
        <v/>
      </c>
      <c r="KR27">
        <f>SUM(KR28:KR31)</f>
        <v/>
      </c>
      <c r="KS27">
        <f>SUM(KS28:KS31)</f>
        <v/>
      </c>
      <c r="KT27">
        <f>SUM(KT28:KT31)</f>
        <v/>
      </c>
      <c r="KU27">
        <f>SUM(KU28:KU31)</f>
        <v/>
      </c>
      <c r="KV27">
        <f>SUM(KV28:KV31)</f>
        <v/>
      </c>
      <c r="KW27">
        <f>SUM(KW28:KW31)</f>
        <v/>
      </c>
      <c r="KX27">
        <f>SUM(KX28:KX31)</f>
        <v/>
      </c>
      <c r="KY27">
        <f>SUM(KY28:KY31)</f>
        <v/>
      </c>
      <c r="KZ27">
        <f>SUM(KZ28:KZ31)</f>
        <v/>
      </c>
      <c r="LA27">
        <f>SUM(LA28:LA31)</f>
        <v/>
      </c>
      <c r="LB27">
        <f>SUM(LB28:LB31)</f>
        <v/>
      </c>
      <c r="LC27">
        <f>SUM(LC28:LC31)</f>
        <v/>
      </c>
      <c r="LD27">
        <f>SUM(LD28:LD31)</f>
        <v/>
      </c>
      <c r="LE27">
        <f>SUM(LE28:LE31)</f>
        <v/>
      </c>
      <c r="LF27">
        <f>SUM(LF28:LF31)</f>
        <v/>
      </c>
      <c r="LG27">
        <f>SUM(LG28:LG31)</f>
        <v/>
      </c>
      <c r="LH27">
        <f>SUM(LH28:LH31)</f>
        <v/>
      </c>
      <c r="LI27">
        <f>SUM(LI28:LI31)</f>
        <v/>
      </c>
      <c r="LJ27">
        <f>SUM(LJ28:LJ31)</f>
        <v/>
      </c>
      <c r="LK27">
        <f>SUM(LK28:LK31)</f>
        <v/>
      </c>
      <c r="LL27">
        <f>SUM(LL28:LL31)</f>
        <v/>
      </c>
      <c r="LM27">
        <f>SUM(LM28:LM31)</f>
        <v/>
      </c>
      <c r="LN27">
        <f>SUM(LN28:LN31)</f>
        <v/>
      </c>
      <c r="LO27">
        <f>SUM(LO28:LO31)</f>
        <v/>
      </c>
      <c r="LP27">
        <f>SUM(LP28:LP31)</f>
        <v/>
      </c>
      <c r="LQ27">
        <f>SUM(LQ28:LQ31)</f>
        <v/>
      </c>
      <c r="LR27">
        <f>SUM(LR28:LR31)</f>
        <v/>
      </c>
      <c r="LS27">
        <f>SUM(LS28:LS31)</f>
        <v/>
      </c>
      <c r="LT27">
        <f>SUM(LT28:LT31)</f>
        <v/>
      </c>
      <c r="LU27">
        <f>SUM(LU28:LU31)</f>
        <v/>
      </c>
      <c r="LV27">
        <f>SUM(LV28:LV31)</f>
        <v/>
      </c>
      <c r="LW27">
        <f>SUM(LW28:LW31)</f>
        <v/>
      </c>
      <c r="LX27">
        <f>SUM(LX28:LX31)</f>
        <v/>
      </c>
      <c r="LY27">
        <f>SUM(LY28:LY31)</f>
        <v/>
      </c>
      <c r="LZ27">
        <f>SUM(LZ28:LZ31)</f>
        <v/>
      </c>
      <c r="MA27">
        <f>SUM(MA28:MA31)</f>
        <v/>
      </c>
      <c r="MB27">
        <f>SUM(MB28:MB31)</f>
        <v/>
      </c>
      <c r="MC27">
        <f>SUM(MC28:MC31)</f>
        <v/>
      </c>
      <c r="MD27">
        <f>SUM(MD28:MD31)</f>
        <v/>
      </c>
      <c r="ME27">
        <f>SUM(ME28:ME31)</f>
        <v/>
      </c>
      <c r="MF27">
        <f>SUM(MF28:MF31)</f>
        <v/>
      </c>
      <c r="MG27">
        <f>SUM(MG28:MG31)</f>
        <v/>
      </c>
      <c r="MH27">
        <f>SUM(MH28:MH31)</f>
        <v/>
      </c>
      <c r="MI27">
        <f>SUM(MI28:MI31)</f>
        <v/>
      </c>
      <c r="MJ27">
        <f>SUM(MJ28:MJ31)</f>
        <v/>
      </c>
      <c r="MK27">
        <f>SUM(MK28:MK31)</f>
        <v/>
      </c>
      <c r="ML27">
        <f>SUM(ML28:ML31)</f>
        <v/>
      </c>
      <c r="MM27">
        <f>SUM(MM28:MM31)</f>
        <v/>
      </c>
      <c r="MN27">
        <f>SUM(MN28:MN31)</f>
        <v/>
      </c>
      <c r="MO27">
        <f>SUM(MO28:MO31)</f>
        <v/>
      </c>
      <c r="MP27">
        <f>SUM(MP28:MP31)</f>
        <v/>
      </c>
      <c r="MQ27">
        <f>SUM(MQ28:MQ31)</f>
        <v/>
      </c>
      <c r="MR27">
        <f>SUM(MR28:MR31)</f>
        <v/>
      </c>
      <c r="MS27">
        <f>SUM(MS28:MS31)</f>
        <v/>
      </c>
      <c r="MT27">
        <f>SUM(MT28:MT31)</f>
        <v/>
      </c>
      <c r="MU27">
        <f>SUM(MU28:MU31)</f>
        <v/>
      </c>
      <c r="MV27">
        <f>SUM(MV28:MV31)</f>
        <v/>
      </c>
      <c r="MW27">
        <f>SUM(MW28:MW31)</f>
        <v/>
      </c>
      <c r="MX27">
        <f>SUM(MX28:MX31)</f>
        <v/>
      </c>
      <c r="MY27">
        <f>SUM(MY28:MY31)</f>
        <v/>
      </c>
      <c r="MZ27">
        <f>SUM(MZ28:MZ31)</f>
        <v/>
      </c>
      <c r="NA27">
        <f>SUM(NA28:NA31)</f>
        <v/>
      </c>
      <c r="NB27">
        <f>SUM(NB28:NB31)</f>
        <v/>
      </c>
      <c r="NC27">
        <f>SUM(NC28:NC31)</f>
        <v/>
      </c>
      <c r="ND27">
        <f>SUM(ND28:ND31)</f>
        <v/>
      </c>
      <c r="NE27">
        <f>SUM(NE28:NE31)</f>
        <v/>
      </c>
      <c r="NF27">
        <f>SUM(NF28:NF31)</f>
        <v/>
      </c>
      <c r="NG27">
        <f>SUM(NG28:NG31)</f>
        <v/>
      </c>
      <c r="NH27">
        <f>SUM(NH28:NH31)</f>
        <v/>
      </c>
      <c r="NI27">
        <f>SUM(NI28:NI31)</f>
        <v/>
      </c>
      <c r="NJ27">
        <f>SUM(NJ28:NJ31)</f>
        <v/>
      </c>
      <c r="NK27">
        <f>SUM(NK28:NK31)</f>
        <v/>
      </c>
      <c r="NL27">
        <f>SUM(NL28:NL31)</f>
        <v/>
      </c>
      <c r="NM27">
        <f>SUM(NM28:NM31)</f>
        <v/>
      </c>
      <c r="NN27">
        <f>SUM(NN28:NN31)</f>
        <v/>
      </c>
      <c r="NO27">
        <f>SUM(NO28:NO31)</f>
        <v/>
      </c>
      <c r="NP27">
        <f>SUM(NP28:NP31)</f>
        <v/>
      </c>
      <c r="NQ27">
        <f>SUM(NQ28:NQ31)</f>
        <v/>
      </c>
      <c r="NR27">
        <f>SUM(NR28:NR31)</f>
        <v/>
      </c>
      <c r="NS27">
        <f>SUM(NS28:NS31)</f>
        <v/>
      </c>
      <c r="NT27">
        <f>SUM(NT28:NT31)</f>
        <v/>
      </c>
      <c r="NU27">
        <f>SUM(NU28:NU31)</f>
        <v/>
      </c>
      <c r="NV27">
        <f>SUM(NV28:NV31)</f>
        <v/>
      </c>
      <c r="NW27">
        <f>SUM(NW28:NW31)</f>
        <v/>
      </c>
      <c r="NX27">
        <f>SUM(NX28:NX31)</f>
        <v/>
      </c>
      <c r="NY27">
        <f>SUM(NY28:NY31)</f>
        <v/>
      </c>
      <c r="NZ27">
        <f>SUM(NZ28:NZ31)</f>
        <v/>
      </c>
      <c r="OA27">
        <f>SUM(OA28:OA31)</f>
        <v/>
      </c>
      <c r="OB27">
        <f>SUM(OB28:OB31)</f>
        <v/>
      </c>
      <c r="OC27">
        <f>SUM(OC28:OC31)</f>
        <v/>
      </c>
      <c r="OD27">
        <f>SUM(OD28:OD31)</f>
        <v/>
      </c>
      <c r="OE27">
        <f>SUM(OE28:OE31)</f>
        <v/>
      </c>
      <c r="OF27">
        <f>SUM(OF28:OF31)</f>
        <v/>
      </c>
      <c r="OG27">
        <f>SUM(OG28:OG31)</f>
        <v/>
      </c>
      <c r="OH27">
        <f>SUM(OH28:OH31)</f>
        <v/>
      </c>
      <c r="OI27">
        <f>SUM(OI28:OI31)</f>
        <v/>
      </c>
      <c r="OJ27">
        <f>SUM(OJ28:OJ31)</f>
        <v/>
      </c>
      <c r="OK27">
        <f>SUM(OK28:OK31)</f>
        <v/>
      </c>
      <c r="OL27">
        <f>SUM(OL28:OL31)</f>
        <v/>
      </c>
      <c r="OM27">
        <f>SUM(OM28:OM31)</f>
        <v/>
      </c>
      <c r="ON27">
        <f>SUM(ON28:ON31)</f>
        <v/>
      </c>
      <c r="OO27">
        <f>SUM(OO28:OO31)</f>
        <v/>
      </c>
      <c r="OP27">
        <f>SUM(OP28:OP31)</f>
        <v/>
      </c>
      <c r="OQ27">
        <f>SUM(OQ28:OQ31)</f>
        <v/>
      </c>
      <c r="OR27">
        <f>SUM(OR28:OR31)</f>
        <v/>
      </c>
      <c r="OS27">
        <f>SUM(OS28:OS31)</f>
        <v/>
      </c>
      <c r="OT27">
        <f>SUM(OT28:OT31)</f>
        <v/>
      </c>
      <c r="OU27">
        <f>SUM(OU28:OU31)</f>
        <v/>
      </c>
      <c r="OV27">
        <f>SUM(OV28:OV31)</f>
        <v/>
      </c>
      <c r="OW27">
        <f>SUM(OW28:OW31)</f>
        <v/>
      </c>
      <c r="OX27">
        <f>SUM(OX28:OX31)</f>
        <v/>
      </c>
      <c r="OY27">
        <f>SUM(OY28:OY31)</f>
        <v/>
      </c>
      <c r="OZ27">
        <f>SUM(OZ28:OZ31)</f>
        <v/>
      </c>
      <c r="PA27">
        <f>SUM(PA28:PA31)</f>
        <v/>
      </c>
      <c r="PB27">
        <f>SUM(PB28:PB31)</f>
        <v/>
      </c>
      <c r="PC27">
        <f>SUM(PC28:PC31)</f>
        <v/>
      </c>
      <c r="PD27">
        <f>SUM(PD28:PD31)</f>
        <v/>
      </c>
      <c r="PE27">
        <f>SUM(PE28:PE31)</f>
        <v/>
      </c>
      <c r="PF27">
        <f>SUM(PF28:PF31)</f>
        <v/>
      </c>
      <c r="PG27">
        <f>SUM(PG28:PG31)</f>
        <v/>
      </c>
      <c r="PH27">
        <f>SUM(PH28:PH31)</f>
        <v/>
      </c>
      <c r="PI27">
        <f>SUM(PI28:PI31)</f>
        <v/>
      </c>
      <c r="PJ27">
        <f>SUM(PJ28:PJ31)</f>
        <v/>
      </c>
      <c r="PK27">
        <f>SUM(PK28:PK31)</f>
        <v/>
      </c>
      <c r="PL27">
        <f>SUM(PL28:PL31)</f>
        <v/>
      </c>
      <c r="PM27">
        <f>SUM(PM28:PM31)</f>
        <v/>
      </c>
      <c r="PN27">
        <f>SUM(PN28:PN31)</f>
        <v/>
      </c>
      <c r="PO27">
        <f>SUM(PO28:PO31)</f>
        <v/>
      </c>
      <c r="PP27">
        <f>SUM(PP28:PP31)</f>
        <v/>
      </c>
      <c r="PQ27">
        <f>SUM(PQ28:PQ31)</f>
        <v/>
      </c>
      <c r="PR27">
        <f>SUM(PR28:PR31)</f>
        <v/>
      </c>
      <c r="PS27">
        <f>SUM(PS28:PS31)</f>
        <v/>
      </c>
      <c r="PT27">
        <f>SUM(PT28:PT31)</f>
        <v/>
      </c>
      <c r="PU27">
        <f>SUM(PU28:PU31)</f>
        <v/>
      </c>
      <c r="PV27">
        <f>SUM(PV28:PV31)</f>
        <v/>
      </c>
      <c r="PW27">
        <f>SUM(PW28:PW31)</f>
        <v/>
      </c>
      <c r="PX27">
        <f>SUM(PX28:PX31)</f>
        <v/>
      </c>
      <c r="PY27">
        <f>SUM(PY28:PY31)</f>
        <v/>
      </c>
      <c r="PZ27">
        <f>SUM(PZ28:PZ31)</f>
        <v/>
      </c>
      <c r="QA27">
        <f>SUM(QA28:QA31)</f>
        <v/>
      </c>
      <c r="QB27">
        <f>SUM(QB28:QB31)</f>
        <v/>
      </c>
      <c r="QC27">
        <f>SUM(QC28:QC31)</f>
        <v/>
      </c>
      <c r="QD27">
        <f>SUM(QD28:QD31)</f>
        <v/>
      </c>
      <c r="QE27">
        <f>SUM(QE28:QE31)</f>
        <v/>
      </c>
      <c r="QF27">
        <f>SUM(QF28:QF31)</f>
        <v/>
      </c>
      <c r="QG27">
        <f>SUM(QG28:QG31)</f>
        <v/>
      </c>
      <c r="QH27">
        <f>SUM(QH28:QH31)</f>
        <v/>
      </c>
      <c r="QI27">
        <f>SUM(QI28:QI31)</f>
        <v/>
      </c>
      <c r="QJ27">
        <f>SUM(QJ28:QJ31)</f>
        <v/>
      </c>
      <c r="QK27">
        <f>SUM(QK28:QK31)</f>
        <v/>
      </c>
      <c r="QL27">
        <f>SUM(QL28:QL31)</f>
        <v/>
      </c>
      <c r="QM27">
        <f>SUM(QM28:QM31)</f>
        <v/>
      </c>
      <c r="QN27">
        <f>SUM(QN28:QN31)</f>
        <v/>
      </c>
      <c r="QO27">
        <f>SUM(QO28:QO31)</f>
        <v/>
      </c>
      <c r="QP27">
        <f>SUM(QP28:QP31)</f>
        <v/>
      </c>
      <c r="QQ27">
        <f>SUM(QQ28:QQ31)</f>
        <v/>
      </c>
      <c r="QR27">
        <f>SUM(QR28:QR31)</f>
        <v/>
      </c>
      <c r="QS27">
        <f>SUM(QS28:QS31)</f>
        <v/>
      </c>
      <c r="QT27">
        <f>SUM(QT28:QT31)</f>
        <v/>
      </c>
      <c r="QU27">
        <f>SUM(QU28:QU31)</f>
        <v/>
      </c>
      <c r="QV27">
        <f>SUM(QV28:QV31)</f>
        <v/>
      </c>
      <c r="QW27">
        <f>SUM(QW28:QW31)</f>
        <v/>
      </c>
      <c r="QX27">
        <f>SUM(QX28:QX31)</f>
        <v/>
      </c>
      <c r="QY27">
        <f>SUM(QY28:QY31)</f>
        <v/>
      </c>
      <c r="QZ27">
        <f>SUM(QZ28:QZ31)</f>
        <v/>
      </c>
      <c r="RA27">
        <f>SUM(RA28:RA31)</f>
        <v/>
      </c>
      <c r="RB27">
        <f>SUM(RB28:RB31)</f>
        <v/>
      </c>
      <c r="RC27">
        <f>SUM(RC28:RC31)</f>
        <v/>
      </c>
      <c r="RD27">
        <f>SUM(RD28:RD31)</f>
        <v/>
      </c>
      <c r="RE27">
        <f>SUM(RE28:RE31)</f>
        <v/>
      </c>
      <c r="RF27">
        <f>SUM(RF28:RF31)</f>
        <v/>
      </c>
      <c r="RG27">
        <f>SUM(RG28:RG31)</f>
        <v/>
      </c>
      <c r="RH27">
        <f>SUM(RH28:RH31)</f>
        <v/>
      </c>
      <c r="RI27">
        <f>SUM(RI28:RI31)</f>
        <v/>
      </c>
      <c r="RJ27">
        <f>SUM(RJ28:RJ31)</f>
        <v/>
      </c>
      <c r="RK27">
        <f>SUM(RK28:RK31)</f>
        <v/>
      </c>
      <c r="RL27">
        <f>SUM(RL28:RL31)</f>
        <v/>
      </c>
      <c r="RM27">
        <f>SUM(RM28:RM31)</f>
        <v/>
      </c>
      <c r="RN27">
        <f>SUM(RN28:RN31)</f>
        <v/>
      </c>
      <c r="RO27">
        <f>SUM(RO28:RO31)</f>
        <v/>
      </c>
      <c r="RP27">
        <f>SUM(RP28:RP31)</f>
        <v/>
      </c>
      <c r="RQ27">
        <f>SUM(RQ28:RQ31)</f>
        <v/>
      </c>
      <c r="RR27">
        <f>SUM(RR28:RR31)</f>
        <v/>
      </c>
      <c r="RS27">
        <f>SUM(RS28:RS31)</f>
        <v/>
      </c>
      <c r="RT27">
        <f>SUM(RT28:RT31)</f>
        <v/>
      </c>
      <c r="RU27">
        <f>SUM(RU28:RU31)</f>
        <v/>
      </c>
      <c r="RV27">
        <f>SUM(RV28:RV31)</f>
        <v/>
      </c>
      <c r="RW27">
        <f>SUM(RW28:RW31)</f>
        <v/>
      </c>
      <c r="RX27">
        <f>SUM(RX28:RX31)</f>
        <v/>
      </c>
      <c r="RY27">
        <f>SUM(RY28:RY31)</f>
        <v/>
      </c>
      <c r="RZ27">
        <f>SUM(RZ28:RZ31)</f>
        <v/>
      </c>
      <c r="SA27">
        <f>SUM(SA28:SA31)</f>
        <v/>
      </c>
      <c r="SB27">
        <f>SUM(SB28:SB31)</f>
        <v/>
      </c>
      <c r="SC27">
        <f>SUM(SC28:SC31)</f>
        <v/>
      </c>
      <c r="SD27">
        <f>SUM(SD28:SD31)</f>
        <v/>
      </c>
      <c r="SE27">
        <f>SUM(SE28:SE31)</f>
        <v/>
      </c>
      <c r="SF27">
        <f>SUM(SF28:SF31)</f>
        <v/>
      </c>
      <c r="SG27">
        <f>SUM(SG28:SG31)</f>
        <v/>
      </c>
      <c r="SH27">
        <f>SUM(SH28:SH31)</f>
        <v/>
      </c>
      <c r="SI27">
        <f>SUM(SI28:SI31)</f>
        <v/>
      </c>
      <c r="SJ27">
        <f>SUM(SJ28:SJ31)</f>
        <v/>
      </c>
      <c r="SK27">
        <f>SUM(SK28:SK31)</f>
        <v/>
      </c>
      <c r="SL27">
        <f>SUM(SL28:SL31)</f>
        <v/>
      </c>
      <c r="SM27">
        <f>SUM(SM28:SM31)</f>
        <v/>
      </c>
      <c r="SN27">
        <f>SUM(SN28:SN31)</f>
        <v/>
      </c>
      <c r="SO27">
        <f>SUM(SO28:SO31)</f>
        <v/>
      </c>
      <c r="SP27">
        <f>SUM(SP28:SP31)</f>
        <v/>
      </c>
      <c r="SQ27">
        <f>SUM(SQ28:SQ31)</f>
        <v/>
      </c>
      <c r="SR27">
        <f>SUM(SR28:SR31)</f>
        <v/>
      </c>
      <c r="SS27">
        <f>SUM(SS28:SS31)</f>
        <v/>
      </c>
      <c r="ST27">
        <f>SUM(ST28:ST31)</f>
        <v/>
      </c>
      <c r="SU27">
        <f>SUM(SU28:SU31)</f>
        <v/>
      </c>
      <c r="SV27">
        <f>SUM(SV28:SV31)</f>
        <v/>
      </c>
      <c r="SW27">
        <f>SUM(SW28:SW31)</f>
        <v/>
      </c>
      <c r="SX27">
        <f>SUM(SX28:SX31)</f>
        <v/>
      </c>
      <c r="SY27">
        <f>SUM(SY28:SY31)</f>
        <v/>
      </c>
      <c r="SZ27">
        <f>SUM(SZ28:SZ31)</f>
        <v/>
      </c>
      <c r="TA27">
        <f>SUM(TA28:TA31)</f>
        <v/>
      </c>
      <c r="TB27">
        <f>SUM(TB28:TB31)</f>
        <v/>
      </c>
      <c r="TC27">
        <f>SUM(TC28:TC31)</f>
        <v/>
      </c>
      <c r="TD27">
        <f>SUM(TD28:TD31)</f>
        <v/>
      </c>
      <c r="TE27">
        <f>SUM(TE28:TE31)</f>
        <v/>
      </c>
      <c r="TF27">
        <f>SUM(TF28:TF31)</f>
        <v/>
      </c>
      <c r="TG27">
        <f>SUM(TG28:TG31)</f>
        <v/>
      </c>
      <c r="TH27">
        <f>SUM(TH28:TH31)</f>
        <v/>
      </c>
      <c r="TI27">
        <f>SUM(TI28:TI31)</f>
        <v/>
      </c>
      <c r="TJ27">
        <f>SUM(TJ28:TJ31)</f>
        <v/>
      </c>
      <c r="TK27">
        <f>SUM(TK28:TK31)</f>
        <v/>
      </c>
      <c r="TL27">
        <f>SUM(TL28:TL31)</f>
        <v/>
      </c>
      <c r="TM27">
        <f>SUM(TM28:TM31)</f>
        <v/>
      </c>
      <c r="TN27">
        <f>SUM(TN28:TN31)</f>
        <v/>
      </c>
      <c r="TO27">
        <f>SUM(TO28:TO31)</f>
        <v/>
      </c>
      <c r="TP27">
        <f>SUM(TP28:TP31)</f>
        <v/>
      </c>
      <c r="TQ27">
        <f>SUM(TQ28:TQ31)</f>
        <v/>
      </c>
      <c r="TR27">
        <f>SUM(TR28:TR31)</f>
        <v/>
      </c>
      <c r="TS27">
        <f>SUM(TS28:TS31)</f>
        <v/>
      </c>
      <c r="TT27">
        <f>SUM(TT28:TT31)</f>
        <v/>
      </c>
      <c r="TU27">
        <f>SUM(TU28:TU31)</f>
        <v/>
      </c>
      <c r="TV27">
        <f>SUM(TV28:TV31)</f>
        <v/>
      </c>
      <c r="TW27">
        <f>SUM(TW28:TW31)</f>
        <v/>
      </c>
      <c r="TX27">
        <f>SUM(TX28:TX31)</f>
        <v/>
      </c>
      <c r="TY27">
        <f>SUM(TY28:TY31)</f>
        <v/>
      </c>
      <c r="TZ27">
        <f>SUM(TZ28:TZ31)</f>
        <v/>
      </c>
    </row>
    <row r="28" spans="1:546">
      <c r="A28" t="s">
        <v>8</v>
      </c>
      <c r="B28" t="s">
        <v>41</v>
      </c>
      <c r="BC28">
        <f>'Dashboard M2 Imports Data'!H5*1000</f>
        <v/>
      </c>
      <c r="BD28">
        <f>'Dashboard M2 Imports Data'!I5*1000</f>
        <v/>
      </c>
      <c r="BE28">
        <f>'Dashboard M2 Imports Data'!J5*1000</f>
        <v/>
      </c>
      <c r="BF28">
        <f>'Dashboard M2 Imports Data'!K5*1000</f>
        <v/>
      </c>
      <c r="BG28">
        <f>'Dashboard M2 Imports Data'!L5*1000</f>
        <v/>
      </c>
      <c r="BH28">
        <f>'Dashboard M2 Imports Data'!M5*1000</f>
        <v/>
      </c>
      <c r="BI28">
        <f>'Dashboard M2 Imports Data'!N5*1000</f>
        <v/>
      </c>
      <c r="BJ28">
        <f>'Dashboard M2 Imports Data'!O5*1000</f>
        <v/>
      </c>
      <c r="BK28">
        <f>'Dashboard M2 Imports Data'!P5*1000</f>
        <v/>
      </c>
      <c r="BL28">
        <f>'Dashboard M2 Imports Data'!Q5*1000</f>
        <v/>
      </c>
      <c r="BM28">
        <f>'Dashboard M2 Imports Data'!R5*1000</f>
        <v/>
      </c>
      <c r="BN28">
        <f>'Dashboard M2 Imports Data'!S5*1000</f>
        <v/>
      </c>
      <c r="BO28">
        <f>'Dashboard M2 Imports Data'!T5*1000</f>
        <v/>
      </c>
      <c r="BP28">
        <f>'Dashboard M2 Imports Data'!U5*1000</f>
        <v/>
      </c>
      <c r="BQ28">
        <f>'Dashboard M2 Imports Data'!V5*1000</f>
        <v/>
      </c>
      <c r="BR28">
        <f>'Dashboard M2 Imports Data'!W5*1000</f>
        <v/>
      </c>
      <c r="BS28">
        <f>'Dashboard M2 Imports Data'!X5*1000</f>
        <v/>
      </c>
      <c r="BT28">
        <f>'Dashboard M2 Imports Data'!Y5*1000</f>
        <v/>
      </c>
      <c r="BU28">
        <f>'Dashboard M2 Imports Data'!Z5*1000</f>
        <v/>
      </c>
      <c r="BV28">
        <f>'Dashboard M2 Imports Data'!AA5*1000</f>
        <v/>
      </c>
      <c r="BW28">
        <f>'Dashboard M2 Imports Data'!AB5*1000</f>
        <v/>
      </c>
      <c r="BX28">
        <f>'Dashboard M2 Imports Data'!AC5*1000</f>
        <v/>
      </c>
      <c r="BY28">
        <f>'Dashboard M2 Imports Data'!AD5*1000</f>
        <v/>
      </c>
      <c r="BZ28">
        <f>'Dashboard M2 Imports Data'!AE5*1000</f>
        <v/>
      </c>
      <c r="CA28">
        <f>'Dashboard M2 Imports Data'!AF5*1000</f>
        <v/>
      </c>
      <c r="CB28">
        <f>'Dashboard M2 Imports Data'!AG5*1000</f>
        <v/>
      </c>
      <c r="CC28">
        <f>'Dashboard M2 Imports Data'!AH5*1000</f>
        <v/>
      </c>
      <c r="CD28">
        <f>'Dashboard M2 Imports Data'!AI5*1000</f>
        <v/>
      </c>
      <c r="CE28">
        <f>'Dashboard M2 Imports Data'!AJ5*1000</f>
        <v/>
      </c>
      <c r="CF28">
        <f>'Dashboard M2 Imports Data'!AK5*1000</f>
        <v/>
      </c>
      <c r="CG28">
        <f>'Dashboard M2 Imports Data'!AL5*1000</f>
        <v/>
      </c>
      <c r="CH28">
        <f>'Dashboard M2 Imports Data'!AM5*1000</f>
        <v/>
      </c>
      <c r="CI28">
        <f>'Dashboard M2 Imports Data'!AN5*1000</f>
        <v/>
      </c>
      <c r="CJ28">
        <f>'Dashboard M2 Imports Data'!AO5*1000</f>
        <v/>
      </c>
      <c r="CK28">
        <f>'Dashboard M2 Imports Data'!AP5*1000</f>
        <v/>
      </c>
      <c r="CL28">
        <f>'Dashboard M2 Imports Data'!AQ5*1000</f>
        <v/>
      </c>
      <c r="CM28">
        <f>'Dashboard M2 Imports Data'!AR5*1000</f>
        <v/>
      </c>
      <c r="CN28">
        <f>'Dashboard M2 Imports Data'!AS5*1000</f>
        <v/>
      </c>
      <c r="CO28">
        <f>'Dashboard M2 Imports Data'!AT5*1000</f>
        <v/>
      </c>
      <c r="CP28">
        <f>'Dashboard M2 Imports Data'!AU5*1000</f>
        <v/>
      </c>
      <c r="CQ28">
        <f>'Dashboard M2 Imports Data'!AV5*1000</f>
        <v/>
      </c>
      <c r="CR28">
        <f>'Dashboard M2 Imports Data'!AW5*1000</f>
        <v/>
      </c>
      <c r="CS28">
        <f>'Dashboard M2 Imports Data'!AX5*1000</f>
        <v/>
      </c>
      <c r="CT28">
        <f>'Dashboard M2 Imports Data'!AY5*1000</f>
        <v/>
      </c>
      <c r="CU28">
        <f>'Dashboard M2 Imports Data'!AZ5*1000</f>
        <v/>
      </c>
      <c r="CV28">
        <f>'Dashboard M2 Imports Data'!BA5*1000</f>
        <v/>
      </c>
      <c r="CW28">
        <f>'Dashboard M2 Imports Data'!BB5*1000</f>
        <v/>
      </c>
      <c r="CX28">
        <f>'Dashboard M2 Imports Data'!BC5*1000</f>
        <v/>
      </c>
      <c r="CY28">
        <f>'Dashboard M2 Imports Data'!BD5*1000</f>
        <v/>
      </c>
      <c r="CZ28">
        <f>'Dashboard M2 Imports Data'!BE5*1000</f>
        <v/>
      </c>
      <c r="DA28">
        <f>'Dashboard M2 Imports Data'!BF5*1000</f>
        <v/>
      </c>
      <c r="DB28">
        <f>'Dashboard M2 Imports Data'!BG5*1000</f>
        <v/>
      </c>
      <c r="DC28">
        <f>'Dashboard M2 Imports Data'!BH5*1000</f>
        <v/>
      </c>
      <c r="DD28">
        <f>'Dashboard M2 Imports Data'!BI5*1000</f>
        <v/>
      </c>
      <c r="DE28">
        <f>'Dashboard M2 Imports Data'!BJ5*1000</f>
        <v/>
      </c>
      <c r="DF28">
        <f>'Dashboard M2 Imports Data'!BK5*1000</f>
        <v/>
      </c>
      <c r="DG28">
        <f>'Dashboard M2 Imports Data'!BL5*1000</f>
        <v/>
      </c>
      <c r="DH28">
        <f>'Dashboard M2 Imports Data'!BM5*1000</f>
        <v/>
      </c>
      <c r="DI28">
        <f>'Dashboard M2 Imports Data'!BN5*1000</f>
        <v/>
      </c>
      <c r="DJ28">
        <f>'Dashboard M2 Imports Data'!BO5*1000</f>
        <v/>
      </c>
      <c r="DK28">
        <f>'Dashboard M2 Imports Data'!BP5*1000</f>
        <v/>
      </c>
      <c r="DL28">
        <f>'Dashboard M2 Imports Data'!BQ5*1000</f>
        <v/>
      </c>
      <c r="DM28">
        <f>'Dashboard M2 Imports Data'!BR5*1000</f>
        <v/>
      </c>
      <c r="DN28">
        <f>'Dashboard M2 Imports Data'!BS5*1000</f>
        <v/>
      </c>
      <c r="DO28">
        <f>'Dashboard M2 Imports Data'!BT5*1000</f>
        <v/>
      </c>
      <c r="DP28">
        <f>'Dashboard M2 Imports Data'!BU5*1000</f>
        <v/>
      </c>
      <c r="DQ28">
        <f>'Dashboard M2 Imports Data'!BV5*1000</f>
        <v/>
      </c>
      <c r="DR28">
        <f>'Dashboard M2 Imports Data'!BW5*1000</f>
        <v/>
      </c>
      <c r="DS28">
        <f>'Dashboard M2 Imports Data'!BX5*1000</f>
        <v/>
      </c>
      <c r="DT28">
        <f>'Dashboard M2 Imports Data'!BY5*1000</f>
        <v/>
      </c>
      <c r="DU28">
        <f>'Dashboard M2 Imports Data'!BZ5*1000</f>
        <v/>
      </c>
      <c r="DV28">
        <f>'Dashboard M2 Imports Data'!CA5*1000</f>
        <v/>
      </c>
      <c r="DW28">
        <f>'Dashboard M2 Imports Data'!CB5*1000</f>
        <v/>
      </c>
      <c r="DX28">
        <f>'Dashboard M2 Imports Data'!CC5*1000</f>
        <v/>
      </c>
      <c r="DY28">
        <f>'Dashboard M2 Imports Data'!CD5*1000</f>
        <v/>
      </c>
      <c r="DZ28">
        <f>'Dashboard M2 Imports Data'!CE5*1000</f>
        <v/>
      </c>
      <c r="EA28">
        <f>'Dashboard M2 Imports Data'!CF5*1000</f>
        <v/>
      </c>
      <c r="EB28">
        <f>'Dashboard M2 Imports Data'!CG5*1000</f>
        <v/>
      </c>
      <c r="EC28">
        <f>'Dashboard M2 Imports Data'!CH5*1000</f>
        <v/>
      </c>
      <c r="ED28">
        <f>'Dashboard M2 Imports Data'!CI5*1000</f>
        <v/>
      </c>
      <c r="EE28">
        <f>'Dashboard M2 Imports Data'!CJ5*1000</f>
        <v/>
      </c>
      <c r="EF28">
        <f>'Dashboard M2 Imports Data'!CK5*1000</f>
        <v/>
      </c>
      <c r="EG28">
        <f>'Dashboard M2 Imports Data'!CL5*1000</f>
        <v/>
      </c>
      <c r="EH28">
        <f>'Dashboard M2 Imports Data'!CM5*1000</f>
        <v/>
      </c>
      <c r="EI28">
        <f>'Dashboard M2 Imports Data'!CN5*1000</f>
        <v/>
      </c>
      <c r="EJ28">
        <f>'Dashboard M2 Imports Data'!CO5*1000</f>
        <v/>
      </c>
      <c r="EK28">
        <f>'Dashboard M2 Imports Data'!CP5*1000</f>
        <v/>
      </c>
      <c r="EL28">
        <f>'Dashboard M2 Imports Data'!CQ5*1000</f>
        <v/>
      </c>
      <c r="EM28">
        <f>'Dashboard M2 Imports Data'!CR5*1000</f>
        <v/>
      </c>
      <c r="EN28">
        <f>'Dashboard M2 Imports Data'!CS5*1000</f>
        <v/>
      </c>
      <c r="EO28">
        <f>'Dashboard M2 Imports Data'!CT5*1000</f>
        <v/>
      </c>
      <c r="EP28">
        <f>'Dashboard M2 Imports Data'!CU5*1000</f>
        <v/>
      </c>
      <c r="EQ28">
        <f>'Dashboard M2 Imports Data'!CV5*1000</f>
        <v/>
      </c>
      <c r="ER28">
        <f>'Dashboard M2 Imports Data'!CW5*1000</f>
        <v/>
      </c>
      <c r="ES28">
        <f>'Dashboard M2 Imports Data'!CX5*1000</f>
        <v/>
      </c>
      <c r="ET28">
        <f>'Dashboard M2 Imports Data'!CY5*1000</f>
        <v/>
      </c>
      <c r="EU28">
        <f>'Dashboard M2 Imports Data'!CZ5*1000</f>
        <v/>
      </c>
      <c r="EV28">
        <f>'Dashboard M2 Imports Data'!DA5*1000</f>
        <v/>
      </c>
      <c r="EW28">
        <f>'Dashboard M2 Imports Data'!DB5*1000</f>
        <v/>
      </c>
      <c r="EX28">
        <f>'Dashboard M2 Imports Data'!DC5*1000</f>
        <v/>
      </c>
      <c r="EY28">
        <f>'Dashboard M2 Imports Data'!DD5*1000</f>
        <v/>
      </c>
      <c r="EZ28">
        <f>'Dashboard M2 Imports Data'!DE5*1000</f>
        <v/>
      </c>
      <c r="FA28">
        <f>'Dashboard M2 Imports Data'!DF5*1000</f>
        <v/>
      </c>
      <c r="FB28">
        <f>'Dashboard M2 Imports Data'!DG5*1000</f>
        <v/>
      </c>
      <c r="FC28">
        <f>'Dashboard M2 Imports Data'!DH5*1000</f>
        <v/>
      </c>
      <c r="FD28">
        <f>'Dashboard M2 Imports Data'!DI5*1000</f>
        <v/>
      </c>
      <c r="FE28">
        <f>'Dashboard M2 Imports Data'!DJ5*1000</f>
        <v/>
      </c>
      <c r="FF28">
        <f>'Dashboard M2 Imports Data'!DK5*1000</f>
        <v/>
      </c>
      <c r="FG28">
        <f>'Dashboard M2 Imports Data'!DL5*1000</f>
        <v/>
      </c>
      <c r="FH28">
        <f>'Dashboard M2 Imports Data'!DM5*1000</f>
        <v/>
      </c>
      <c r="FI28">
        <f>'Dashboard M2 Imports Data'!DN5*1000</f>
        <v/>
      </c>
      <c r="FJ28">
        <f>'Dashboard M2 Imports Data'!DO5*1000</f>
        <v/>
      </c>
      <c r="FK28">
        <f>'Dashboard M2 Imports Data'!DP5*1000</f>
        <v/>
      </c>
      <c r="FL28">
        <f>'Dashboard M2 Imports Data'!DQ5*1000</f>
        <v/>
      </c>
      <c r="FM28">
        <f>'Dashboard M2 Imports Data'!DR5*1000</f>
        <v/>
      </c>
      <c r="FN28">
        <f>'Dashboard M2 Imports Data'!DS5*1000</f>
        <v/>
      </c>
      <c r="FO28">
        <f>'Dashboard M2 Imports Data'!DT5*1000</f>
        <v/>
      </c>
      <c r="FP28">
        <f>'Dashboard M2 Imports Data'!DU5*1000</f>
        <v/>
      </c>
      <c r="FQ28">
        <f>'Dashboard M2 Imports Data'!DV5*1000</f>
        <v/>
      </c>
      <c r="FR28">
        <f>'Dashboard M2 Imports Data'!DW5*1000</f>
        <v/>
      </c>
      <c r="FS28">
        <f>'Dashboard M2 Imports Data'!DX5*1000</f>
        <v/>
      </c>
      <c r="FT28">
        <f>'Dashboard M2 Imports Data'!DY5*1000</f>
        <v/>
      </c>
      <c r="FU28">
        <f>'Dashboard M2 Imports Data'!DZ5*1000</f>
        <v/>
      </c>
      <c r="FV28">
        <f>'Dashboard M2 Imports Data'!EA5*1000</f>
        <v/>
      </c>
      <c r="FW28">
        <f>'Dashboard M2 Imports Data'!EB5*1000</f>
        <v/>
      </c>
      <c r="FX28">
        <f>'Dashboard M2 Imports Data'!EC5*1000</f>
        <v/>
      </c>
      <c r="FY28">
        <f>'Dashboard M2 Imports Data'!ED5*1000</f>
        <v/>
      </c>
      <c r="FZ28">
        <f>'Dashboard M2 Imports Data'!EE5*1000</f>
        <v/>
      </c>
      <c r="GA28">
        <f>'Dashboard M2 Imports Data'!EF5*1000</f>
        <v/>
      </c>
      <c r="GB28">
        <f>'Dashboard M2 Imports Data'!EG5*1000</f>
        <v/>
      </c>
      <c r="GC28">
        <f>'Dashboard M2 Imports Data'!EH5*1000</f>
        <v/>
      </c>
      <c r="GD28">
        <f>'Dashboard M2 Imports Data'!EI5*1000</f>
        <v/>
      </c>
      <c r="GE28">
        <f>'Dashboard M2 Imports Data'!EJ5*1000</f>
        <v/>
      </c>
      <c r="GF28">
        <f>'Dashboard M2 Imports Data'!EK5*1000</f>
        <v/>
      </c>
      <c r="GG28">
        <f>'Dashboard M2 Imports Data'!EL5*1000</f>
        <v/>
      </c>
      <c r="GH28">
        <f>'Dashboard M2 Imports Data'!EM5*1000</f>
        <v/>
      </c>
      <c r="GI28">
        <f>'Dashboard M2 Imports Data'!EN5*1000</f>
        <v/>
      </c>
      <c r="GJ28">
        <f>'Dashboard M2 Imports Data'!EO5*1000</f>
        <v/>
      </c>
      <c r="GK28">
        <f>'Dashboard M2 Imports Data'!EP5*1000</f>
        <v/>
      </c>
      <c r="GL28">
        <f>'Dashboard M2 Imports Data'!EQ5*1000</f>
        <v/>
      </c>
      <c r="GM28">
        <f>'Dashboard M2 Imports Data'!ER5*1000</f>
        <v/>
      </c>
      <c r="GN28">
        <f>'Dashboard M2 Imports Data'!ES5*1000</f>
        <v/>
      </c>
      <c r="GO28">
        <f>'Dashboard M2 Imports Data'!ET5*1000</f>
        <v/>
      </c>
      <c r="GP28">
        <f>'Dashboard M2 Imports Data'!EU5*1000</f>
        <v/>
      </c>
      <c r="GQ28">
        <f>'Dashboard M2 Imports Data'!EV5*1000</f>
        <v/>
      </c>
      <c r="GR28">
        <f>'Dashboard M2 Imports Data'!EW5*1000</f>
        <v/>
      </c>
      <c r="GS28">
        <f>'Dashboard M2 Imports Data'!EX5*1000</f>
        <v/>
      </c>
      <c r="GT28">
        <f>'Dashboard M2 Imports Data'!EY5*1000</f>
        <v/>
      </c>
      <c r="GU28">
        <f>'Dashboard M2 Imports Data'!EZ5*1000</f>
        <v/>
      </c>
      <c r="GV28">
        <f>'Dashboard M2 Imports Data'!FA5*1000</f>
        <v/>
      </c>
      <c r="GW28">
        <f>'Dashboard M2 Imports Data'!FB5*1000</f>
        <v/>
      </c>
      <c r="GX28">
        <f>'Dashboard M2 Imports Data'!FC5*1000</f>
        <v/>
      </c>
      <c r="GY28">
        <f>'Dashboard M2 Imports Data'!FD5*1000</f>
        <v/>
      </c>
      <c r="GZ28">
        <f>'Dashboard M2 Imports Data'!FE5*1000</f>
        <v/>
      </c>
      <c r="HA28">
        <f>'Dashboard M2 Imports Data'!FF5*1000</f>
        <v/>
      </c>
      <c r="HB28">
        <f>'Dashboard M2 Imports Data'!FG5*1000</f>
        <v/>
      </c>
      <c r="HC28">
        <f>'Dashboard M2 Imports Data'!FH5*1000</f>
        <v/>
      </c>
      <c r="HD28">
        <f>'Dashboard M2 Imports Data'!FI5*1000</f>
        <v/>
      </c>
      <c r="HE28">
        <f>'Dashboard M2 Imports Data'!FJ5*1000</f>
        <v/>
      </c>
      <c r="HF28">
        <f>'Dashboard M2 Imports Data'!FK5*1000</f>
        <v/>
      </c>
      <c r="HG28">
        <f>'Dashboard M2 Imports Data'!FL5*1000</f>
        <v/>
      </c>
      <c r="HH28">
        <f>'Dashboard M2 Imports Data'!FM5*1000</f>
        <v/>
      </c>
      <c r="HI28">
        <f>'Dashboard M2 Imports Data'!FN5*1000</f>
        <v/>
      </c>
      <c r="HJ28">
        <f>'Dashboard M2 Imports Data'!FO5*1000</f>
        <v/>
      </c>
      <c r="HK28">
        <f>'Dashboard M2 Imports Data'!FP5*1000</f>
        <v/>
      </c>
      <c r="HL28">
        <f>'Dashboard M2 Imports Data'!FQ5*1000</f>
        <v/>
      </c>
      <c r="HM28">
        <f>'Dashboard M2 Imports Data'!FR5*1000</f>
        <v/>
      </c>
      <c r="HN28">
        <f>'Dashboard M2 Imports Data'!FS5*1000</f>
        <v/>
      </c>
      <c r="HO28">
        <f>'Dashboard M2 Imports Data'!FT5*1000</f>
        <v/>
      </c>
      <c r="HP28">
        <f>'Dashboard M2 Imports Data'!FU5*1000</f>
        <v/>
      </c>
      <c r="HQ28">
        <f>'Dashboard M2 Imports Data'!FV5*1000</f>
        <v/>
      </c>
      <c r="HR28">
        <f>'Dashboard M2 Imports Data'!FW5*1000</f>
        <v/>
      </c>
      <c r="HS28">
        <f>'Dashboard M2 Imports Data'!FX5*1000</f>
        <v/>
      </c>
      <c r="HT28">
        <f>'Dashboard M2 Imports Data'!FY5*1000</f>
        <v/>
      </c>
      <c r="HU28">
        <f>'Dashboard M2 Imports Data'!FZ5*1000</f>
        <v/>
      </c>
      <c r="HV28">
        <f>'Dashboard M2 Imports Data'!GA5*1000</f>
        <v/>
      </c>
      <c r="HW28">
        <f>'Dashboard M2 Imports Data'!GB5*1000</f>
        <v/>
      </c>
      <c r="HX28">
        <f>'Dashboard M2 Imports Data'!GC5*1000</f>
        <v/>
      </c>
      <c r="HY28">
        <f>'Dashboard M2 Imports Data'!GD5*1000</f>
        <v/>
      </c>
      <c r="HZ28">
        <f>'Dashboard M2 Imports Data'!GE5*1000</f>
        <v/>
      </c>
      <c r="IA28">
        <f>'Dashboard M2 Imports Data'!GF5*1000</f>
        <v/>
      </c>
      <c r="IB28">
        <f>'Dashboard M2 Imports Data'!GG5*1000</f>
        <v/>
      </c>
      <c r="IC28">
        <f>'Dashboard M2 Imports Data'!GH5*1000</f>
        <v/>
      </c>
      <c r="ID28">
        <f>'Dashboard M2 Imports Data'!GI5*1000</f>
        <v/>
      </c>
      <c r="IE28">
        <f>'Dashboard M2 Imports Data'!GJ5*1000</f>
        <v/>
      </c>
      <c r="IF28">
        <f>'Dashboard M2 Imports Data'!GK5*1000</f>
        <v/>
      </c>
      <c r="IG28">
        <f>'Dashboard M2 Imports Data'!GL5*1000</f>
        <v/>
      </c>
      <c r="IH28">
        <f>'Dashboard M2 Imports Data'!GM5*1000</f>
        <v/>
      </c>
      <c r="II28">
        <f>'Dashboard M2 Imports Data'!GN5*1000</f>
        <v/>
      </c>
      <c r="IJ28">
        <f>'Dashboard M2 Imports Data'!GO5*1000</f>
        <v/>
      </c>
      <c r="IK28">
        <f>'Dashboard M2 Imports Data'!GP5*1000</f>
        <v/>
      </c>
      <c r="IL28">
        <f>'Dashboard M2 Imports Data'!GQ5*1000</f>
        <v/>
      </c>
      <c r="IM28">
        <f>'Dashboard M2 Imports Data'!GR5*1000</f>
        <v/>
      </c>
      <c r="IN28">
        <f>'Dashboard M2 Imports Data'!GS5*1000</f>
        <v/>
      </c>
      <c r="IO28">
        <f>'Dashboard M2 Imports Data'!GT5*1000</f>
        <v/>
      </c>
      <c r="IP28">
        <f>'Dashboard M2 Imports Data'!GU5*1000</f>
        <v/>
      </c>
      <c r="IQ28">
        <f>'Dashboard M2 Imports Data'!GV5*1000</f>
        <v/>
      </c>
      <c r="IR28">
        <f>'Dashboard M2 Imports Data'!GW5*1000</f>
        <v/>
      </c>
      <c r="IS28">
        <f>'Dashboard M2 Imports Data'!GX5*1000</f>
        <v/>
      </c>
      <c r="IT28">
        <f>'Dashboard M2 Imports Data'!GY5*1000</f>
        <v/>
      </c>
      <c r="IU28">
        <f>'Dashboard M2 Imports Data'!GZ5*1000</f>
        <v/>
      </c>
      <c r="IV28">
        <f>'Dashboard M2 Imports Data'!HA5*1000</f>
        <v/>
      </c>
      <c r="IW28">
        <f>'Dashboard M2 Imports Data'!HB5*1000</f>
        <v/>
      </c>
      <c r="IX28">
        <f>'Dashboard M2 Imports Data'!HC5*1000</f>
        <v/>
      </c>
      <c r="IY28">
        <f>'Dashboard M2 Imports Data'!HD5*1000</f>
        <v/>
      </c>
      <c r="IZ28">
        <f>'Dashboard M2 Imports Data'!HE5*1000</f>
        <v/>
      </c>
      <c r="JA28">
        <f>'Dashboard M2 Imports Data'!HF5*1000</f>
        <v/>
      </c>
      <c r="JB28">
        <f>'Dashboard M2 Imports Data'!HG5*1000</f>
        <v/>
      </c>
      <c r="JC28">
        <f>'Dashboard M2 Imports Data'!HH5*1000</f>
        <v/>
      </c>
      <c r="JD28">
        <f>'Dashboard M2 Imports Data'!HI5*1000</f>
        <v/>
      </c>
      <c r="JE28">
        <f>'Dashboard M2 Imports Data'!HJ5*1000</f>
        <v/>
      </c>
      <c r="JF28">
        <f>'Dashboard M2 Imports Data'!HK5*1000</f>
        <v/>
      </c>
      <c r="JG28">
        <f>'Dashboard M2 Imports Data'!HL5*1000</f>
        <v/>
      </c>
      <c r="JH28">
        <f>'Dashboard M2 Imports Data'!HM5*1000</f>
        <v/>
      </c>
      <c r="JI28">
        <f>'Dashboard M2 Imports Data'!HN5*1000</f>
        <v/>
      </c>
      <c r="JJ28">
        <f>'Dashboard M2 Imports Data'!HO5*1000</f>
        <v/>
      </c>
      <c r="JK28">
        <f>'Dashboard M2 Imports Data'!HP5*1000</f>
        <v/>
      </c>
      <c r="JL28">
        <f>'Dashboard M2 Imports Data'!HQ5*1000</f>
        <v/>
      </c>
      <c r="JM28">
        <f>'Dashboard M2 Imports Data'!HR5*1000</f>
        <v/>
      </c>
      <c r="JN28">
        <f>'Dashboard M2 Imports Data'!HS5*1000</f>
        <v/>
      </c>
      <c r="JO28">
        <f>'Dashboard M2 Imports Data'!HT5*1000</f>
        <v/>
      </c>
      <c r="JP28">
        <f>'Dashboard M2 Imports Data'!HU5*1000</f>
        <v/>
      </c>
      <c r="JQ28">
        <f>'Dashboard M2 Imports Data'!HV5*1000</f>
        <v/>
      </c>
      <c r="JR28">
        <f>'Dashboard M2 Imports Data'!HW5*1000</f>
        <v/>
      </c>
      <c r="JS28">
        <f>'Dashboard M2 Imports Data'!HX5*1000</f>
        <v/>
      </c>
      <c r="JT28">
        <f>'Dashboard M2 Imports Data'!HY5*1000</f>
        <v/>
      </c>
      <c r="JU28">
        <f>'Dashboard M2 Imports Data'!HZ5*1000</f>
        <v/>
      </c>
      <c r="JV28">
        <f>'Dashboard M2 Imports Data'!IA5*1000</f>
        <v/>
      </c>
      <c r="JW28">
        <f>'Dashboard M2 Imports Data'!IB5*1000</f>
        <v/>
      </c>
      <c r="JX28">
        <f>'Dashboard M2 Imports Data'!IC5*1000</f>
        <v/>
      </c>
      <c r="JY28">
        <f>'Dashboard M2 Imports Data'!ID5*1000</f>
        <v/>
      </c>
      <c r="JZ28">
        <f>'Dashboard M2 Imports Data'!IE5*1000</f>
        <v/>
      </c>
      <c r="KA28">
        <f>'Dashboard M2 Imports Data'!IF5*1000</f>
        <v/>
      </c>
      <c r="KB28">
        <f>'Dashboard M2 Imports Data'!IG5*1000</f>
        <v/>
      </c>
      <c r="KC28">
        <f>'Dashboard M2 Imports Data'!IH5*1000</f>
        <v/>
      </c>
      <c r="KD28">
        <f>'Dashboard M2 Imports Data'!II5*1000</f>
        <v/>
      </c>
      <c r="KE28">
        <f>'Dashboard M2 Imports Data'!IJ5*1000</f>
        <v/>
      </c>
      <c r="KF28">
        <f>'Dashboard M2 Imports Data'!IK5*1000</f>
        <v/>
      </c>
      <c r="KG28">
        <f>'Dashboard M2 Imports Data'!IL5*1000</f>
        <v/>
      </c>
      <c r="KH28">
        <f>'Dashboard M2 Imports Data'!IM5*1000</f>
        <v/>
      </c>
      <c r="KI28">
        <f>'Dashboard M2 Imports Data'!IN5*1000</f>
        <v/>
      </c>
      <c r="KJ28">
        <f>'Dashboard M2 Imports Data'!IO5*1000</f>
        <v/>
      </c>
      <c r="KK28">
        <f>'Dashboard M2 Imports Data'!IP5*1000</f>
        <v/>
      </c>
      <c r="KL28">
        <f>'Dashboard M2 Imports Data'!IQ5*1000</f>
        <v/>
      </c>
      <c r="KM28">
        <f>'Dashboard M2 Imports Data'!IR5*1000</f>
        <v/>
      </c>
      <c r="KN28">
        <f>'Dashboard M2 Imports Data'!IS5*1000</f>
        <v/>
      </c>
      <c r="KO28">
        <f>'Dashboard M2 Imports Data'!IT5*1000</f>
        <v/>
      </c>
      <c r="KP28">
        <f>'Dashboard M2 Imports Data'!IU5*1000</f>
        <v/>
      </c>
      <c r="KQ28">
        <f>'Dashboard M2 Imports Data'!IV5*1000</f>
        <v/>
      </c>
      <c r="KR28">
        <f>'Dashboard M2 Imports Data'!IW5*1000</f>
        <v/>
      </c>
      <c r="KS28">
        <f>'Dashboard M2 Imports Data'!IX5*1000</f>
        <v/>
      </c>
      <c r="KT28">
        <f>'Dashboard M2 Imports Data'!IY5*1000</f>
        <v/>
      </c>
      <c r="KU28">
        <f>'Dashboard M2 Imports Data'!IZ5*1000</f>
        <v/>
      </c>
      <c r="KV28">
        <f>'Dashboard M2 Imports Data'!JA5*1000</f>
        <v/>
      </c>
      <c r="KW28">
        <f>'Dashboard M2 Imports Data'!JB5*1000</f>
        <v/>
      </c>
      <c r="KX28">
        <f>'Dashboard M2 Imports Data'!JC5*1000</f>
        <v/>
      </c>
      <c r="KY28">
        <f>'Dashboard M2 Imports Data'!JD5*1000</f>
        <v/>
      </c>
      <c r="KZ28">
        <f>'Dashboard M2 Imports Data'!JE5*1000</f>
        <v/>
      </c>
      <c r="LA28">
        <f>'Dashboard M2 Imports Data'!JF5*1000</f>
        <v/>
      </c>
      <c r="LB28">
        <f>'Dashboard M2 Imports Data'!JG5*1000</f>
        <v/>
      </c>
      <c r="LC28">
        <f>'Dashboard M2 Imports Data'!JH5*1000</f>
        <v/>
      </c>
      <c r="LD28">
        <f>'Dashboard M2 Imports Data'!JI5*1000</f>
        <v/>
      </c>
      <c r="LE28">
        <f>'Dashboard M2 Imports Data'!JJ5*1000</f>
        <v/>
      </c>
      <c r="LF28">
        <f>'Dashboard M2 Imports Data'!JK5*1000</f>
        <v/>
      </c>
      <c r="LG28">
        <f>'Dashboard M2 Imports Data'!JL5*1000</f>
        <v/>
      </c>
      <c r="LH28">
        <f>'Dashboard M2 Imports Data'!JM5*1000</f>
        <v/>
      </c>
      <c r="LI28">
        <f>'Dashboard M2 Imports Data'!JN5*1000</f>
        <v/>
      </c>
      <c r="LJ28">
        <f>'Dashboard M2 Imports Data'!JO5*1000</f>
        <v/>
      </c>
      <c r="LK28">
        <f>'Dashboard M2 Imports Data'!JP5*1000</f>
        <v/>
      </c>
      <c r="LL28">
        <f>'Dashboard M2 Imports Data'!JQ5*1000</f>
        <v/>
      </c>
      <c r="LM28">
        <f>'Dashboard M2 Imports Data'!JR5*1000</f>
        <v/>
      </c>
      <c r="LN28">
        <f>'Dashboard M2 Imports Data'!JS5*1000</f>
        <v/>
      </c>
      <c r="LO28">
        <f>'Dashboard M2 Imports Data'!JT5*1000</f>
        <v/>
      </c>
      <c r="LP28">
        <f>'Dashboard M2 Imports Data'!JU5*1000</f>
        <v/>
      </c>
      <c r="LQ28">
        <f>'Dashboard M2 Imports Data'!JV5*1000</f>
        <v/>
      </c>
      <c r="LR28">
        <f>'Dashboard M2 Imports Data'!JW5*1000</f>
        <v/>
      </c>
      <c r="LS28">
        <f>'Dashboard M2 Imports Data'!JX5*1000</f>
        <v/>
      </c>
      <c r="LT28">
        <f>'Dashboard M2 Imports Data'!JY5*1000</f>
        <v/>
      </c>
      <c r="LU28">
        <f>'Dashboard M2 Imports Data'!JZ5*1000</f>
        <v/>
      </c>
      <c r="LV28">
        <f>'Dashboard M2 Imports Data'!KA5*1000</f>
        <v/>
      </c>
      <c r="LW28">
        <f>'Dashboard M2 Imports Data'!KB5*1000</f>
        <v/>
      </c>
      <c r="LX28">
        <f>'Dashboard M2 Imports Data'!KC5*1000</f>
        <v/>
      </c>
      <c r="LY28">
        <f>'Dashboard M2 Imports Data'!KD5*1000</f>
        <v/>
      </c>
      <c r="LZ28">
        <f>'Dashboard M2 Imports Data'!KE5*1000</f>
        <v/>
      </c>
      <c r="MA28">
        <f>'Dashboard M2 Imports Data'!KF5*1000</f>
        <v/>
      </c>
      <c r="MB28">
        <f>'Dashboard M2 Imports Data'!KG5*1000</f>
        <v/>
      </c>
      <c r="MC28">
        <f>'Dashboard M2 Imports Data'!KH5*1000</f>
        <v/>
      </c>
      <c r="MD28">
        <f>'Dashboard M2 Imports Data'!KI5*1000</f>
        <v/>
      </c>
      <c r="ME28">
        <f>'Dashboard M2 Imports Data'!KJ5*1000</f>
        <v/>
      </c>
      <c r="MF28">
        <f>'Dashboard M2 Imports Data'!KK5*1000</f>
        <v/>
      </c>
      <c r="MG28">
        <f>'Dashboard M2 Imports Data'!KL5*1000</f>
        <v/>
      </c>
      <c r="MH28">
        <f>'Dashboard M2 Imports Data'!KM5*1000</f>
        <v/>
      </c>
      <c r="MI28">
        <f>'Dashboard M2 Imports Data'!KN5*1000</f>
        <v/>
      </c>
      <c r="MJ28">
        <f>'Dashboard M2 Imports Data'!KO5*1000</f>
        <v/>
      </c>
      <c r="MK28">
        <f>'Dashboard M2 Imports Data'!KP5*1000</f>
        <v/>
      </c>
      <c r="ML28">
        <f>'Dashboard M2 Imports Data'!KQ5*1000</f>
        <v/>
      </c>
      <c r="MM28">
        <f>'Dashboard M2 Imports Data'!KR5*1000</f>
        <v/>
      </c>
      <c r="MN28">
        <f>'Dashboard M2 Imports Data'!KS5*1000</f>
        <v/>
      </c>
      <c r="MO28">
        <f>'Dashboard M2 Imports Data'!KT5*1000</f>
        <v/>
      </c>
      <c r="MP28">
        <f>'Dashboard M2 Imports Data'!KU5*1000</f>
        <v/>
      </c>
      <c r="MQ28">
        <f>'Dashboard M2 Imports Data'!KV5*1000</f>
        <v/>
      </c>
      <c r="MR28">
        <f>'Dashboard M2 Imports Data'!KW5*1000</f>
        <v/>
      </c>
      <c r="MS28">
        <f>'Dashboard M2 Imports Data'!KX5*1000</f>
        <v/>
      </c>
      <c r="MT28">
        <f>'Dashboard M2 Imports Data'!KY5*1000</f>
        <v/>
      </c>
      <c r="MU28">
        <f>'Dashboard M2 Imports Data'!KZ5*1000</f>
        <v/>
      </c>
      <c r="MV28">
        <f>'Dashboard M2 Imports Data'!LA5*1000</f>
        <v/>
      </c>
      <c r="MW28">
        <f>'Dashboard M2 Imports Data'!LB5*1000</f>
        <v/>
      </c>
      <c r="MX28">
        <f>'Dashboard M2 Imports Data'!LC5*1000</f>
        <v/>
      </c>
      <c r="MY28">
        <f>'Dashboard M2 Imports Data'!LD5*1000</f>
        <v/>
      </c>
      <c r="MZ28">
        <f>'Dashboard M2 Imports Data'!LE5*1000</f>
        <v/>
      </c>
      <c r="NA28">
        <f>'Dashboard M2 Imports Data'!LF5*1000</f>
        <v/>
      </c>
      <c r="NB28">
        <f>'Dashboard M2 Imports Data'!LG5*1000</f>
        <v/>
      </c>
      <c r="NC28">
        <f>'Dashboard M2 Imports Data'!LH5*1000</f>
        <v/>
      </c>
      <c r="ND28">
        <f>'Dashboard M2 Imports Data'!LI5*1000</f>
        <v/>
      </c>
      <c r="NE28">
        <f>'Dashboard M2 Imports Data'!LJ5*1000</f>
        <v/>
      </c>
      <c r="NF28">
        <f>'Dashboard M2 Imports Data'!LK5*1000</f>
        <v/>
      </c>
      <c r="NG28">
        <f>'Dashboard M2 Imports Data'!LL5*1000</f>
        <v/>
      </c>
      <c r="NH28">
        <f>'Dashboard M2 Imports Data'!LM5*1000</f>
        <v/>
      </c>
      <c r="NI28">
        <f>'Dashboard M2 Imports Data'!LN5*1000</f>
        <v/>
      </c>
      <c r="NJ28">
        <f>'Dashboard M2 Imports Data'!LO5*1000</f>
        <v/>
      </c>
      <c r="NK28">
        <f>'Dashboard M2 Imports Data'!LP5*1000</f>
        <v/>
      </c>
      <c r="NL28">
        <f>'Dashboard M2 Imports Data'!LQ5*1000</f>
        <v/>
      </c>
      <c r="NM28">
        <f>'Dashboard M2 Imports Data'!LR5*1000</f>
        <v/>
      </c>
      <c r="NN28">
        <f>'Dashboard M2 Imports Data'!LS5*1000</f>
        <v/>
      </c>
      <c r="NO28">
        <f>'Dashboard M2 Imports Data'!LT5*1000</f>
        <v/>
      </c>
      <c r="NP28">
        <f>'Dashboard M2 Imports Data'!LU5*1000</f>
        <v/>
      </c>
      <c r="NQ28">
        <f>'Dashboard M2 Imports Data'!LV5*1000</f>
        <v/>
      </c>
      <c r="NR28">
        <f>'Dashboard M2 Imports Data'!LW5*1000</f>
        <v/>
      </c>
      <c r="NS28">
        <f>'Dashboard M2 Imports Data'!LX5*1000</f>
        <v/>
      </c>
      <c r="NT28">
        <f>'Dashboard M2 Imports Data'!LY5*1000</f>
        <v/>
      </c>
      <c r="NU28">
        <f>'Dashboard M2 Imports Data'!LZ5*1000</f>
        <v/>
      </c>
      <c r="NV28">
        <f>'Dashboard M2 Imports Data'!MA5*1000</f>
        <v/>
      </c>
      <c r="NW28">
        <f>'Dashboard M2 Imports Data'!MB5*1000</f>
        <v/>
      </c>
      <c r="NX28">
        <f>'Dashboard M2 Imports Data'!MC5*1000</f>
        <v/>
      </c>
      <c r="NY28">
        <f>'Dashboard M2 Imports Data'!MD5*1000</f>
        <v/>
      </c>
      <c r="NZ28">
        <f>'Dashboard M2 Imports Data'!ME5*1000</f>
        <v/>
      </c>
      <c r="OA28">
        <f>'Dashboard M2 Imports Data'!MF5*1000</f>
        <v/>
      </c>
      <c r="OB28">
        <f>'Dashboard M2 Imports Data'!MG5*1000</f>
        <v/>
      </c>
      <c r="OC28">
        <f>'Dashboard M2 Imports Data'!MH5*1000</f>
        <v/>
      </c>
      <c r="OD28">
        <f>'Dashboard M2 Imports Data'!MI5*1000</f>
        <v/>
      </c>
      <c r="OE28">
        <f>'Dashboard M2 Imports Data'!MJ5*1000</f>
        <v/>
      </c>
      <c r="OF28">
        <f>'Dashboard M2 Imports Data'!MK5*1000</f>
        <v/>
      </c>
      <c r="OG28">
        <f>'Dashboard M2 Imports Data'!ML5*1000</f>
        <v/>
      </c>
      <c r="OH28">
        <f>'Dashboard M2 Imports Data'!MM5*1000</f>
        <v/>
      </c>
      <c r="OI28">
        <f>'Dashboard M2 Imports Data'!MN5*1000</f>
        <v/>
      </c>
      <c r="OJ28">
        <f>'Dashboard M2 Imports Data'!MO5*1000</f>
        <v/>
      </c>
      <c r="OK28">
        <f>'Dashboard M2 Imports Data'!MP5*1000</f>
        <v/>
      </c>
      <c r="OL28">
        <f>'Dashboard M2 Imports Data'!MQ5*1000</f>
        <v/>
      </c>
      <c r="OM28">
        <f>'Dashboard M2 Imports Data'!MR5*1000</f>
        <v/>
      </c>
      <c r="ON28">
        <f>'Dashboard M2 Imports Data'!MS5*1000</f>
        <v/>
      </c>
      <c r="OO28">
        <f>'Dashboard M2 Imports Data'!MT5*1000</f>
        <v/>
      </c>
      <c r="OP28">
        <f>'Dashboard M2 Imports Data'!MU5*1000</f>
        <v/>
      </c>
      <c r="OQ28">
        <f>'Dashboard M2 Imports Data'!MV5*1000</f>
        <v/>
      </c>
      <c r="OR28">
        <f>'Dashboard M2 Imports Data'!MW5*1000</f>
        <v/>
      </c>
      <c r="OS28">
        <f>'Dashboard M2 Imports Data'!MX5*1000</f>
        <v/>
      </c>
      <c r="OT28">
        <f>'Dashboard M2 Imports Data'!MY5*1000</f>
        <v/>
      </c>
      <c r="OU28">
        <f>'Dashboard M2 Imports Data'!MZ5*1000</f>
        <v/>
      </c>
      <c r="OV28">
        <f>'Dashboard M2 Imports Data'!NA5*1000</f>
        <v/>
      </c>
      <c r="OW28">
        <f>'Dashboard M2 Imports Data'!NB5*1000</f>
        <v/>
      </c>
      <c r="OX28">
        <f>'Dashboard M2 Imports Data'!NC5*1000</f>
        <v/>
      </c>
      <c r="OY28">
        <f>'Dashboard M2 Imports Data'!ND5*1000</f>
        <v/>
      </c>
      <c r="OZ28">
        <f>'Dashboard M2 Imports Data'!NE5*1000</f>
        <v/>
      </c>
      <c r="PA28">
        <f>'Dashboard M2 Imports Data'!NF5*1000</f>
        <v/>
      </c>
      <c r="PB28">
        <f>'Dashboard M2 Imports Data'!NG5*1000</f>
        <v/>
      </c>
      <c r="PC28">
        <f>'Dashboard M2 Imports Data'!NH5*1000</f>
        <v/>
      </c>
      <c r="PD28">
        <f>'Dashboard M2 Imports Data'!NI5*1000</f>
        <v/>
      </c>
      <c r="PE28">
        <f>'Dashboard M2 Imports Data'!NJ5*1000</f>
        <v/>
      </c>
      <c r="PF28">
        <f>'Dashboard M2 Imports Data'!NK5*1000</f>
        <v/>
      </c>
      <c r="PG28">
        <f>'Dashboard M2 Imports Data'!NL5*1000</f>
        <v/>
      </c>
      <c r="PH28">
        <f>'Dashboard M2 Imports Data'!NM5*1000</f>
        <v/>
      </c>
      <c r="PI28">
        <f>'Dashboard M2 Imports Data'!NN5*1000</f>
        <v/>
      </c>
      <c r="PJ28">
        <f>'Dashboard M2 Imports Data'!NO5*1000</f>
        <v/>
      </c>
      <c r="PK28">
        <f>'Dashboard M2 Imports Data'!NP5*1000</f>
        <v/>
      </c>
      <c r="PL28">
        <f>'Dashboard M2 Imports Data'!NQ5*1000</f>
        <v/>
      </c>
      <c r="PM28">
        <f>'Dashboard M2 Imports Data'!NR5*1000</f>
        <v/>
      </c>
      <c r="PN28">
        <f>'Dashboard M2 Imports Data'!NS5*1000</f>
        <v/>
      </c>
      <c r="PO28">
        <f>'Dashboard M2 Imports Data'!NT5*1000</f>
        <v/>
      </c>
      <c r="PP28">
        <f>'Dashboard M2 Imports Data'!NU5*1000</f>
        <v/>
      </c>
      <c r="PQ28">
        <f>'Dashboard M2 Imports Data'!NV5*1000</f>
        <v/>
      </c>
      <c r="PR28">
        <f>'Dashboard M2 Imports Data'!NW5*1000</f>
        <v/>
      </c>
      <c r="PS28">
        <f>'Dashboard M2 Imports Data'!NX5*1000</f>
        <v/>
      </c>
      <c r="PT28">
        <f>'Dashboard M2 Imports Data'!NY5*1000</f>
        <v/>
      </c>
      <c r="PU28">
        <f>'Dashboard M2 Imports Data'!NZ5*1000</f>
        <v/>
      </c>
      <c r="PV28">
        <f>'Dashboard M2 Imports Data'!OA5*1000</f>
        <v/>
      </c>
      <c r="PW28">
        <f>'Dashboard M2 Imports Data'!OB5*1000</f>
        <v/>
      </c>
      <c r="PX28">
        <f>'Dashboard M2 Imports Data'!OC5*1000</f>
        <v/>
      </c>
      <c r="PY28">
        <f>'Dashboard M2 Imports Data'!OD5*1000</f>
        <v/>
      </c>
      <c r="PZ28">
        <f>'Dashboard M2 Imports Data'!OE5*1000</f>
        <v/>
      </c>
      <c r="QA28">
        <f>'Dashboard M2 Imports Data'!OF5*1000</f>
        <v/>
      </c>
      <c r="QB28">
        <f>'Dashboard M2 Imports Data'!OG5*1000</f>
        <v/>
      </c>
      <c r="QC28">
        <f>'Dashboard M2 Imports Data'!OH5*1000</f>
        <v/>
      </c>
      <c r="QD28">
        <f>'Dashboard M2 Imports Data'!OI5*1000</f>
        <v/>
      </c>
      <c r="QE28">
        <f>'Dashboard M2 Imports Data'!OJ5*1000</f>
        <v/>
      </c>
      <c r="QF28">
        <f>'Dashboard M2 Imports Data'!OK5*1000</f>
        <v/>
      </c>
      <c r="QG28">
        <f>'Dashboard M2 Imports Data'!OL5*1000</f>
        <v/>
      </c>
      <c r="QH28">
        <f>'Dashboard M2 Imports Data'!OM5*1000</f>
        <v/>
      </c>
      <c r="QI28">
        <f>'Dashboard M2 Imports Data'!ON5*1000</f>
        <v/>
      </c>
      <c r="QJ28">
        <f>'Dashboard M2 Imports Data'!OO5*1000</f>
        <v/>
      </c>
      <c r="QK28">
        <f>'Dashboard M2 Imports Data'!OP5*1000</f>
        <v/>
      </c>
      <c r="QL28">
        <f>'Dashboard M2 Imports Data'!OQ5*1000</f>
        <v/>
      </c>
      <c r="QM28">
        <f>'Dashboard M2 Imports Data'!OR5*1000</f>
        <v/>
      </c>
      <c r="QN28">
        <f>'Dashboard M2 Imports Data'!OS5*1000</f>
        <v/>
      </c>
      <c r="QO28">
        <f>'Dashboard M2 Imports Data'!OT5*1000</f>
        <v/>
      </c>
      <c r="QP28">
        <f>'Dashboard M2 Imports Data'!OU5*1000</f>
        <v/>
      </c>
      <c r="QQ28">
        <f>'Dashboard M2 Imports Data'!OV5*1000</f>
        <v/>
      </c>
      <c r="QR28">
        <f>'Dashboard M2 Imports Data'!OW5*1000</f>
        <v/>
      </c>
      <c r="QS28">
        <f>'Dashboard M2 Imports Data'!OX5*1000</f>
        <v/>
      </c>
      <c r="QT28">
        <f>'Dashboard M2 Imports Data'!OY5*1000</f>
        <v/>
      </c>
      <c r="QU28">
        <f>'Dashboard M2 Imports Data'!OZ5*1000</f>
        <v/>
      </c>
      <c r="QV28">
        <f>'Dashboard M2 Imports Data'!PA5*1000</f>
        <v/>
      </c>
      <c r="QW28">
        <f>'Dashboard M2 Imports Data'!PB5*1000</f>
        <v/>
      </c>
      <c r="QX28">
        <f>'Dashboard M2 Imports Data'!PC5*1000</f>
        <v/>
      </c>
      <c r="QY28">
        <f>'Dashboard M2 Imports Data'!PD5*1000</f>
        <v/>
      </c>
      <c r="QZ28">
        <f>'Dashboard M2 Imports Data'!PE5*1000</f>
        <v/>
      </c>
      <c r="RA28">
        <f>'Dashboard M2 Imports Data'!PF5*1000</f>
        <v/>
      </c>
      <c r="RB28">
        <f>'Dashboard M2 Imports Data'!PG5*1000</f>
        <v/>
      </c>
      <c r="RC28">
        <f>'Dashboard M2 Imports Data'!PH5*1000</f>
        <v/>
      </c>
      <c r="RD28">
        <f>'Dashboard M2 Imports Data'!PI5*1000</f>
        <v/>
      </c>
      <c r="RE28">
        <f>'Dashboard M2 Imports Data'!PJ5*1000</f>
        <v/>
      </c>
      <c r="RF28">
        <f>'Dashboard M2 Imports Data'!PK5*1000</f>
        <v/>
      </c>
      <c r="RG28">
        <f>'Dashboard M2 Imports Data'!PL5*1000</f>
        <v/>
      </c>
      <c r="RH28">
        <f>'Dashboard M2 Imports Data'!PM5*1000</f>
        <v/>
      </c>
      <c r="RI28">
        <f>'Dashboard M2 Imports Data'!PN5*1000</f>
        <v/>
      </c>
      <c r="RJ28">
        <f>'Dashboard M2 Imports Data'!PO5*1000</f>
        <v/>
      </c>
      <c r="RK28">
        <f>'Dashboard M2 Imports Data'!PP5*1000</f>
        <v/>
      </c>
      <c r="RL28">
        <f>'Dashboard M2 Imports Data'!PQ5*1000</f>
        <v/>
      </c>
      <c r="RM28">
        <f>'Dashboard M2 Imports Data'!PR5*1000</f>
        <v/>
      </c>
      <c r="RN28">
        <f>'Dashboard M2 Imports Data'!PS5*1000</f>
        <v/>
      </c>
      <c r="RO28">
        <f>'Dashboard M2 Imports Data'!PT5*1000</f>
        <v/>
      </c>
      <c r="RP28">
        <f>'Dashboard M2 Imports Data'!PU5*1000</f>
        <v/>
      </c>
      <c r="RQ28">
        <f>'Dashboard M2 Imports Data'!PV5*1000</f>
        <v/>
      </c>
      <c r="RR28">
        <f>'Dashboard M2 Imports Data'!PW5*1000</f>
        <v/>
      </c>
      <c r="RS28">
        <f>'Dashboard M2 Imports Data'!PX5*1000</f>
        <v/>
      </c>
      <c r="RT28">
        <f>'Dashboard M2 Imports Data'!PY5*1000</f>
        <v/>
      </c>
      <c r="RU28">
        <f>'Dashboard M2 Imports Data'!PZ5*1000</f>
        <v/>
      </c>
      <c r="RV28">
        <f>'Dashboard M2 Imports Data'!QA5*1000</f>
        <v/>
      </c>
      <c r="RW28">
        <f>'Dashboard M2 Imports Data'!QB5*1000</f>
        <v/>
      </c>
      <c r="RX28">
        <f>'Dashboard M2 Imports Data'!QC5*1000</f>
        <v/>
      </c>
      <c r="RY28">
        <f>'Dashboard M2 Imports Data'!QD5*1000</f>
        <v/>
      </c>
      <c r="RZ28">
        <f>'Dashboard M2 Imports Data'!QE5*1000</f>
        <v/>
      </c>
      <c r="SA28">
        <f>'Dashboard M2 Imports Data'!QF5*1000</f>
        <v/>
      </c>
      <c r="SB28">
        <f>'Dashboard M2 Imports Data'!QG5*1000</f>
        <v/>
      </c>
      <c r="SC28">
        <f>'Dashboard M2 Imports Data'!QH5*1000</f>
        <v/>
      </c>
      <c r="SD28">
        <f>'Dashboard M2 Imports Data'!QI5*1000</f>
        <v/>
      </c>
      <c r="SE28">
        <f>'Dashboard M2 Imports Data'!QJ5*1000</f>
        <v/>
      </c>
      <c r="SF28">
        <f>'Dashboard M2 Imports Data'!QK5*1000</f>
        <v/>
      </c>
      <c r="SG28">
        <f>'Dashboard M2 Imports Data'!QL5*1000</f>
        <v/>
      </c>
      <c r="SH28">
        <f>'Dashboard M2 Imports Data'!QM5*1000</f>
        <v/>
      </c>
      <c r="SI28">
        <f>'Dashboard M2 Imports Data'!QN5*1000</f>
        <v/>
      </c>
      <c r="SJ28">
        <f>'Dashboard M2 Imports Data'!QO5*1000</f>
        <v/>
      </c>
      <c r="SK28">
        <f>'Dashboard M2 Imports Data'!QP5*1000</f>
        <v/>
      </c>
      <c r="SL28">
        <f>'Dashboard M2 Imports Data'!QQ5*1000</f>
        <v/>
      </c>
      <c r="SM28">
        <f>'Dashboard M2 Imports Data'!QR5*1000</f>
        <v/>
      </c>
      <c r="SN28">
        <f>'Dashboard M2 Imports Data'!QS5*1000</f>
        <v/>
      </c>
      <c r="SO28">
        <f>'Dashboard M2 Imports Data'!QT5*1000</f>
        <v/>
      </c>
      <c r="SP28">
        <f>'Dashboard M2 Imports Data'!QU5*1000</f>
        <v/>
      </c>
      <c r="SQ28">
        <f>'Dashboard M2 Imports Data'!QV5*1000</f>
        <v/>
      </c>
      <c r="SR28">
        <f>'Dashboard M2 Imports Data'!QW5*1000</f>
        <v/>
      </c>
      <c r="SS28">
        <f>'Dashboard M2 Imports Data'!QX5*1000</f>
        <v/>
      </c>
      <c r="ST28">
        <f>'Dashboard M2 Imports Data'!QY5*1000</f>
        <v/>
      </c>
      <c r="SU28">
        <f>'Dashboard M2 Imports Data'!QZ5*1000</f>
        <v/>
      </c>
      <c r="SV28">
        <f>'Dashboard M2 Imports Data'!RA5*1000</f>
        <v/>
      </c>
      <c r="SW28">
        <f>'Dashboard M2 Imports Data'!RB5*1000</f>
        <v/>
      </c>
      <c r="SX28">
        <f>'Dashboard M2 Imports Data'!RC5*1000</f>
        <v/>
      </c>
      <c r="SY28">
        <f>'Dashboard M2 Imports Data'!RD5*1000</f>
        <v/>
      </c>
      <c r="SZ28">
        <f>'Dashboard M2 Imports Data'!RE5*1000</f>
        <v/>
      </c>
      <c r="TA28">
        <f>'Dashboard M2 Imports Data'!RF5*1000</f>
        <v/>
      </c>
      <c r="TB28">
        <f>'Dashboard M2 Imports Data'!RG5*1000</f>
        <v/>
      </c>
      <c r="TC28">
        <f>'Dashboard M2 Imports Data'!RH5*1000</f>
        <v/>
      </c>
      <c r="TD28">
        <f>'Dashboard M2 Imports Data'!RI5*1000</f>
        <v/>
      </c>
      <c r="TE28">
        <f>'Dashboard M2 Imports Data'!RJ5*1000</f>
        <v/>
      </c>
      <c r="TF28">
        <f>'Dashboard M2 Imports Data'!RK5*1000</f>
        <v/>
      </c>
      <c r="TG28">
        <f>'Dashboard M2 Imports Data'!RL5*1000</f>
        <v/>
      </c>
      <c r="TH28">
        <f>'Dashboard M2 Imports Data'!RM5*1000</f>
        <v/>
      </c>
      <c r="TI28">
        <f>'Dashboard M2 Imports Data'!RN5*1000</f>
        <v/>
      </c>
      <c r="TJ28">
        <f>'Dashboard M2 Imports Data'!RO5*1000</f>
        <v/>
      </c>
      <c r="TK28">
        <f>'Dashboard M2 Imports Data'!RP5*1000</f>
        <v/>
      </c>
      <c r="TL28">
        <f>'Dashboard M2 Imports Data'!RQ5*1000</f>
        <v/>
      </c>
      <c r="TM28">
        <f>'Dashboard M2 Imports Data'!RR5*1000</f>
        <v/>
      </c>
      <c r="TN28">
        <f>'Dashboard M2 Imports Data'!RS5*1000</f>
        <v/>
      </c>
      <c r="TO28">
        <f>'Dashboard M2 Imports Data'!RT5*1000</f>
        <v/>
      </c>
      <c r="TP28">
        <f>'Dashboard M2 Imports Data'!RU5*1000</f>
        <v/>
      </c>
      <c r="TQ28">
        <f>'Dashboard M2 Imports Data'!RV5*1000</f>
        <v/>
      </c>
      <c r="TR28">
        <f>'Dashboard M2 Imports Data'!RW5*1000</f>
        <v/>
      </c>
      <c r="TS28">
        <f>'Dashboard M2 Imports Data'!RX5*1000</f>
        <v/>
      </c>
      <c r="TT28">
        <f>'Dashboard M2 Imports Data'!RY5*1000</f>
        <v/>
      </c>
      <c r="TU28">
        <f>'Dashboard M2 Imports Data'!RZ5*1000</f>
        <v/>
      </c>
      <c r="TV28">
        <f>'Dashboard M2 Imports Data'!SA5*1000</f>
        <v/>
      </c>
      <c r="TW28">
        <f>'Dashboard M2 Imports Data'!SB5*1000</f>
        <v/>
      </c>
      <c r="TX28">
        <f>'Dashboard M2 Imports Data'!SC5*1000</f>
        <v/>
      </c>
      <c r="TY28">
        <f>'Dashboard M2 Imports Data'!SD5*1000</f>
        <v/>
      </c>
      <c r="TZ28">
        <f>'Dashboard M2 Imports Data'!SE5*1000</f>
        <v/>
      </c>
    </row>
    <row r="29" spans="1:546">
      <c r="A29" t="s">
        <v>12</v>
      </c>
      <c r="B29" t="s">
        <v>41</v>
      </c>
      <c r="BC29">
        <f>'Dashboard M2 Imports Data'!H9*1000</f>
        <v/>
      </c>
      <c r="BD29">
        <f>'Dashboard M2 Imports Data'!I9*1000</f>
        <v/>
      </c>
      <c r="BE29">
        <f>'Dashboard M2 Imports Data'!J9*1000</f>
        <v/>
      </c>
      <c r="BF29">
        <f>'Dashboard M2 Imports Data'!K9*1000</f>
        <v/>
      </c>
      <c r="BG29">
        <f>'Dashboard M2 Imports Data'!L9*1000</f>
        <v/>
      </c>
      <c r="BH29">
        <f>'Dashboard M2 Imports Data'!M9*1000</f>
        <v/>
      </c>
      <c r="BI29">
        <f>'Dashboard M2 Imports Data'!N9*1000</f>
        <v/>
      </c>
      <c r="BJ29">
        <f>'Dashboard M2 Imports Data'!O9*1000</f>
        <v/>
      </c>
      <c r="BK29">
        <f>'Dashboard M2 Imports Data'!P9*1000</f>
        <v/>
      </c>
      <c r="BL29">
        <f>'Dashboard M2 Imports Data'!Q9*1000</f>
        <v/>
      </c>
      <c r="BM29">
        <f>'Dashboard M2 Imports Data'!R9*1000</f>
        <v/>
      </c>
      <c r="BN29">
        <f>'Dashboard M2 Imports Data'!S9*1000</f>
        <v/>
      </c>
      <c r="BO29">
        <f>'Dashboard M2 Imports Data'!T9*1000</f>
        <v/>
      </c>
      <c r="BP29">
        <f>'Dashboard M2 Imports Data'!U9*1000</f>
        <v/>
      </c>
      <c r="BQ29">
        <f>'Dashboard M2 Imports Data'!V9*1000</f>
        <v/>
      </c>
      <c r="BR29">
        <f>'Dashboard M2 Imports Data'!W9*1000</f>
        <v/>
      </c>
      <c r="BS29">
        <f>'Dashboard M2 Imports Data'!X9*1000</f>
        <v/>
      </c>
      <c r="BT29">
        <f>'Dashboard M2 Imports Data'!Y9*1000</f>
        <v/>
      </c>
      <c r="BU29">
        <f>'Dashboard M2 Imports Data'!Z9*1000</f>
        <v/>
      </c>
      <c r="BV29">
        <f>'Dashboard M2 Imports Data'!AA9*1000</f>
        <v/>
      </c>
      <c r="BW29">
        <f>'Dashboard M2 Imports Data'!AB9*1000</f>
        <v/>
      </c>
      <c r="BX29">
        <f>'Dashboard M2 Imports Data'!AC9*1000</f>
        <v/>
      </c>
      <c r="BY29">
        <f>'Dashboard M2 Imports Data'!AD9*1000</f>
        <v/>
      </c>
      <c r="BZ29">
        <f>'Dashboard M2 Imports Data'!AE9*1000</f>
        <v/>
      </c>
      <c r="CA29">
        <f>'Dashboard M2 Imports Data'!AF9*1000</f>
        <v/>
      </c>
      <c r="CB29">
        <f>'Dashboard M2 Imports Data'!AG9*1000</f>
        <v/>
      </c>
      <c r="CC29">
        <f>'Dashboard M2 Imports Data'!AH9*1000</f>
        <v/>
      </c>
      <c r="CD29">
        <f>'Dashboard M2 Imports Data'!AI9*1000</f>
        <v/>
      </c>
      <c r="CE29">
        <f>'Dashboard M2 Imports Data'!AJ9*1000</f>
        <v/>
      </c>
      <c r="CF29">
        <f>'Dashboard M2 Imports Data'!AK9*1000</f>
        <v/>
      </c>
      <c r="CG29">
        <f>'Dashboard M2 Imports Data'!AL9*1000</f>
        <v/>
      </c>
      <c r="CH29">
        <f>'Dashboard M2 Imports Data'!AM9*1000</f>
        <v/>
      </c>
      <c r="CI29">
        <f>'Dashboard M2 Imports Data'!AN9*1000</f>
        <v/>
      </c>
      <c r="CJ29">
        <f>'Dashboard M2 Imports Data'!AO9*1000</f>
        <v/>
      </c>
      <c r="CK29">
        <f>'Dashboard M2 Imports Data'!AP9*1000</f>
        <v/>
      </c>
      <c r="CL29">
        <f>'Dashboard M2 Imports Data'!AQ9*1000</f>
        <v/>
      </c>
      <c r="CM29">
        <f>'Dashboard M2 Imports Data'!AR9*1000</f>
        <v/>
      </c>
      <c r="CN29">
        <f>'Dashboard M2 Imports Data'!AS9*1000</f>
        <v/>
      </c>
      <c r="CO29">
        <f>'Dashboard M2 Imports Data'!AT9*1000</f>
        <v/>
      </c>
      <c r="CP29">
        <f>'Dashboard M2 Imports Data'!AU9*1000</f>
        <v/>
      </c>
      <c r="CQ29">
        <f>'Dashboard M2 Imports Data'!AV9*1000</f>
        <v/>
      </c>
      <c r="CR29">
        <f>'Dashboard M2 Imports Data'!AW9*1000</f>
        <v/>
      </c>
      <c r="CS29">
        <f>'Dashboard M2 Imports Data'!AX9*1000</f>
        <v/>
      </c>
      <c r="CT29">
        <f>'Dashboard M2 Imports Data'!AY9*1000</f>
        <v/>
      </c>
      <c r="CU29">
        <f>'Dashboard M2 Imports Data'!AZ9*1000</f>
        <v/>
      </c>
      <c r="CV29">
        <f>'Dashboard M2 Imports Data'!BA9*1000</f>
        <v/>
      </c>
      <c r="CW29">
        <f>'Dashboard M2 Imports Data'!BB9*1000</f>
        <v/>
      </c>
      <c r="CX29">
        <f>'Dashboard M2 Imports Data'!BC9*1000</f>
        <v/>
      </c>
      <c r="CY29">
        <f>'Dashboard M2 Imports Data'!BD9*1000</f>
        <v/>
      </c>
      <c r="CZ29">
        <f>'Dashboard M2 Imports Data'!BE9*1000</f>
        <v/>
      </c>
      <c r="DA29">
        <f>'Dashboard M2 Imports Data'!BF9*1000</f>
        <v/>
      </c>
      <c r="DB29">
        <f>'Dashboard M2 Imports Data'!BG9*1000</f>
        <v/>
      </c>
      <c r="DC29">
        <f>'Dashboard M2 Imports Data'!BH9*1000</f>
        <v/>
      </c>
      <c r="DD29">
        <f>'Dashboard M2 Imports Data'!BI9*1000</f>
        <v/>
      </c>
      <c r="DE29">
        <f>'Dashboard M2 Imports Data'!BJ9*1000</f>
        <v/>
      </c>
      <c r="DF29">
        <f>'Dashboard M2 Imports Data'!BK9*1000</f>
        <v/>
      </c>
      <c r="DG29">
        <f>'Dashboard M2 Imports Data'!BL9*1000</f>
        <v/>
      </c>
      <c r="DH29">
        <f>'Dashboard M2 Imports Data'!BM9*1000</f>
        <v/>
      </c>
      <c r="DI29">
        <f>'Dashboard M2 Imports Data'!BN9*1000</f>
        <v/>
      </c>
      <c r="DJ29">
        <f>'Dashboard M2 Imports Data'!BO9*1000</f>
        <v/>
      </c>
      <c r="DK29">
        <f>'Dashboard M2 Imports Data'!BP9*1000</f>
        <v/>
      </c>
      <c r="DL29">
        <f>'Dashboard M2 Imports Data'!BQ9*1000</f>
        <v/>
      </c>
      <c r="DM29">
        <f>'Dashboard M2 Imports Data'!BR9*1000</f>
        <v/>
      </c>
      <c r="DN29">
        <f>'Dashboard M2 Imports Data'!BS9*1000</f>
        <v/>
      </c>
      <c r="DO29">
        <f>'Dashboard M2 Imports Data'!BT9*1000</f>
        <v/>
      </c>
      <c r="DP29">
        <f>'Dashboard M2 Imports Data'!BU9*1000</f>
        <v/>
      </c>
      <c r="DQ29">
        <f>'Dashboard M2 Imports Data'!BV9*1000</f>
        <v/>
      </c>
      <c r="DR29">
        <f>'Dashboard M2 Imports Data'!BW9*1000</f>
        <v/>
      </c>
      <c r="DS29">
        <f>'Dashboard M2 Imports Data'!BX9*1000</f>
        <v/>
      </c>
      <c r="DT29">
        <f>'Dashboard M2 Imports Data'!BY9*1000</f>
        <v/>
      </c>
      <c r="DU29">
        <f>'Dashboard M2 Imports Data'!BZ9*1000</f>
        <v/>
      </c>
      <c r="DV29">
        <f>'Dashboard M2 Imports Data'!CA9*1000</f>
        <v/>
      </c>
      <c r="DW29">
        <f>'Dashboard M2 Imports Data'!CB9*1000</f>
        <v/>
      </c>
      <c r="DX29">
        <f>'Dashboard M2 Imports Data'!CC9*1000</f>
        <v/>
      </c>
      <c r="DY29">
        <f>'Dashboard M2 Imports Data'!CD9*1000</f>
        <v/>
      </c>
      <c r="DZ29">
        <f>'Dashboard M2 Imports Data'!CE9*1000</f>
        <v/>
      </c>
      <c r="EA29">
        <f>'Dashboard M2 Imports Data'!CF9*1000</f>
        <v/>
      </c>
      <c r="EB29">
        <f>'Dashboard M2 Imports Data'!CG9*1000</f>
        <v/>
      </c>
      <c r="EC29">
        <f>'Dashboard M2 Imports Data'!CH9*1000</f>
        <v/>
      </c>
      <c r="ED29">
        <f>'Dashboard M2 Imports Data'!CI9*1000</f>
        <v/>
      </c>
      <c r="EE29">
        <f>'Dashboard M2 Imports Data'!CJ9*1000</f>
        <v/>
      </c>
      <c r="EF29">
        <f>'Dashboard M2 Imports Data'!CK9*1000</f>
        <v/>
      </c>
      <c r="EG29">
        <f>'Dashboard M2 Imports Data'!CL9*1000</f>
        <v/>
      </c>
      <c r="EH29">
        <f>'Dashboard M2 Imports Data'!CM9*1000</f>
        <v/>
      </c>
      <c r="EI29">
        <f>'Dashboard M2 Imports Data'!CN9*1000</f>
        <v/>
      </c>
      <c r="EJ29">
        <f>'Dashboard M2 Imports Data'!CO9*1000</f>
        <v/>
      </c>
      <c r="EK29">
        <f>'Dashboard M2 Imports Data'!CP9*1000</f>
        <v/>
      </c>
      <c r="EL29">
        <f>'Dashboard M2 Imports Data'!CQ9*1000</f>
        <v/>
      </c>
      <c r="EM29">
        <f>'Dashboard M2 Imports Data'!CR9*1000</f>
        <v/>
      </c>
      <c r="EN29">
        <f>'Dashboard M2 Imports Data'!CS9*1000</f>
        <v/>
      </c>
      <c r="EO29">
        <f>'Dashboard M2 Imports Data'!CT9*1000</f>
        <v/>
      </c>
      <c r="EP29">
        <f>'Dashboard M2 Imports Data'!CU9*1000</f>
        <v/>
      </c>
      <c r="EQ29">
        <f>'Dashboard M2 Imports Data'!CV9*1000</f>
        <v/>
      </c>
      <c r="ER29">
        <f>'Dashboard M2 Imports Data'!CW9*1000</f>
        <v/>
      </c>
      <c r="ES29">
        <f>'Dashboard M2 Imports Data'!CX9*1000</f>
        <v/>
      </c>
      <c r="ET29">
        <f>'Dashboard M2 Imports Data'!CY9*1000</f>
        <v/>
      </c>
      <c r="EU29">
        <f>'Dashboard M2 Imports Data'!CZ9*1000</f>
        <v/>
      </c>
      <c r="EV29">
        <f>'Dashboard M2 Imports Data'!DA9*1000</f>
        <v/>
      </c>
      <c r="EW29">
        <f>'Dashboard M2 Imports Data'!DB9*1000</f>
        <v/>
      </c>
      <c r="EX29">
        <f>'Dashboard M2 Imports Data'!DC9*1000</f>
        <v/>
      </c>
      <c r="EY29">
        <f>'Dashboard M2 Imports Data'!DD9*1000</f>
        <v/>
      </c>
      <c r="EZ29">
        <f>'Dashboard M2 Imports Data'!DE9*1000</f>
        <v/>
      </c>
      <c r="FA29">
        <f>'Dashboard M2 Imports Data'!DF9*1000</f>
        <v/>
      </c>
      <c r="FB29">
        <f>'Dashboard M2 Imports Data'!DG9*1000</f>
        <v/>
      </c>
      <c r="FC29">
        <f>'Dashboard M2 Imports Data'!DH9*1000</f>
        <v/>
      </c>
      <c r="FD29">
        <f>'Dashboard M2 Imports Data'!DI9*1000</f>
        <v/>
      </c>
      <c r="FE29">
        <f>'Dashboard M2 Imports Data'!DJ9*1000</f>
        <v/>
      </c>
      <c r="FF29">
        <f>'Dashboard M2 Imports Data'!DK9*1000</f>
        <v/>
      </c>
      <c r="FG29">
        <f>'Dashboard M2 Imports Data'!DL9*1000</f>
        <v/>
      </c>
      <c r="FH29">
        <f>'Dashboard M2 Imports Data'!DM9*1000</f>
        <v/>
      </c>
      <c r="FI29">
        <f>'Dashboard M2 Imports Data'!DN9*1000</f>
        <v/>
      </c>
      <c r="FJ29">
        <f>'Dashboard M2 Imports Data'!DO9*1000</f>
        <v/>
      </c>
      <c r="FK29">
        <f>'Dashboard M2 Imports Data'!DP9*1000</f>
        <v/>
      </c>
      <c r="FL29">
        <f>'Dashboard M2 Imports Data'!DQ9*1000</f>
        <v/>
      </c>
      <c r="FM29">
        <f>'Dashboard M2 Imports Data'!DR9*1000</f>
        <v/>
      </c>
      <c r="FN29">
        <f>'Dashboard M2 Imports Data'!DS9*1000</f>
        <v/>
      </c>
      <c r="FO29">
        <f>'Dashboard M2 Imports Data'!DT9*1000</f>
        <v/>
      </c>
      <c r="FP29">
        <f>'Dashboard M2 Imports Data'!DU9*1000</f>
        <v/>
      </c>
      <c r="FQ29">
        <f>'Dashboard M2 Imports Data'!DV9*1000</f>
        <v/>
      </c>
      <c r="FR29">
        <f>'Dashboard M2 Imports Data'!DW9*1000</f>
        <v/>
      </c>
      <c r="FS29">
        <f>'Dashboard M2 Imports Data'!DX9*1000</f>
        <v/>
      </c>
      <c r="FT29">
        <f>'Dashboard M2 Imports Data'!DY9*1000</f>
        <v/>
      </c>
      <c r="FU29">
        <f>'Dashboard M2 Imports Data'!DZ9*1000</f>
        <v/>
      </c>
      <c r="FV29">
        <f>'Dashboard M2 Imports Data'!EA9*1000</f>
        <v/>
      </c>
      <c r="FW29">
        <f>'Dashboard M2 Imports Data'!EB9*1000</f>
        <v/>
      </c>
      <c r="FX29">
        <f>'Dashboard M2 Imports Data'!EC9*1000</f>
        <v/>
      </c>
      <c r="FY29">
        <f>'Dashboard M2 Imports Data'!ED9*1000</f>
        <v/>
      </c>
      <c r="FZ29">
        <f>'Dashboard M2 Imports Data'!EE9*1000</f>
        <v/>
      </c>
      <c r="GA29">
        <f>'Dashboard M2 Imports Data'!EF9*1000</f>
        <v/>
      </c>
      <c r="GB29">
        <f>'Dashboard M2 Imports Data'!EG9*1000</f>
        <v/>
      </c>
      <c r="GC29">
        <f>'Dashboard M2 Imports Data'!EH9*1000</f>
        <v/>
      </c>
      <c r="GD29">
        <f>'Dashboard M2 Imports Data'!EI9*1000</f>
        <v/>
      </c>
      <c r="GE29">
        <f>'Dashboard M2 Imports Data'!EJ9*1000</f>
        <v/>
      </c>
      <c r="GF29">
        <f>'Dashboard M2 Imports Data'!EK9*1000</f>
        <v/>
      </c>
      <c r="GG29">
        <f>'Dashboard M2 Imports Data'!EL9*1000</f>
        <v/>
      </c>
      <c r="GH29">
        <f>'Dashboard M2 Imports Data'!EM9*1000</f>
        <v/>
      </c>
      <c r="GI29">
        <f>'Dashboard M2 Imports Data'!EN9*1000</f>
        <v/>
      </c>
      <c r="GJ29">
        <f>'Dashboard M2 Imports Data'!EO9*1000</f>
        <v/>
      </c>
      <c r="GK29">
        <f>'Dashboard M2 Imports Data'!EP9*1000</f>
        <v/>
      </c>
      <c r="GL29">
        <f>'Dashboard M2 Imports Data'!EQ9*1000</f>
        <v/>
      </c>
      <c r="GM29">
        <f>'Dashboard M2 Imports Data'!ER9*1000</f>
        <v/>
      </c>
      <c r="GN29">
        <f>'Dashboard M2 Imports Data'!ES9*1000</f>
        <v/>
      </c>
      <c r="GO29">
        <f>'Dashboard M2 Imports Data'!ET9*1000</f>
        <v/>
      </c>
      <c r="GP29">
        <f>'Dashboard M2 Imports Data'!EU9*1000</f>
        <v/>
      </c>
      <c r="GQ29">
        <f>'Dashboard M2 Imports Data'!EV9*1000</f>
        <v/>
      </c>
      <c r="GR29">
        <f>'Dashboard M2 Imports Data'!EW9*1000</f>
        <v/>
      </c>
      <c r="GS29">
        <f>'Dashboard M2 Imports Data'!EX9*1000</f>
        <v/>
      </c>
      <c r="GT29">
        <f>'Dashboard M2 Imports Data'!EY9*1000</f>
        <v/>
      </c>
      <c r="GU29">
        <f>'Dashboard M2 Imports Data'!EZ9*1000</f>
        <v/>
      </c>
      <c r="GV29">
        <f>'Dashboard M2 Imports Data'!FA9*1000</f>
        <v/>
      </c>
      <c r="GW29">
        <f>'Dashboard M2 Imports Data'!FB9*1000</f>
        <v/>
      </c>
      <c r="GX29">
        <f>'Dashboard M2 Imports Data'!FC9*1000</f>
        <v/>
      </c>
      <c r="GY29">
        <f>'Dashboard M2 Imports Data'!FD9*1000</f>
        <v/>
      </c>
      <c r="GZ29">
        <f>'Dashboard M2 Imports Data'!FE9*1000</f>
        <v/>
      </c>
      <c r="HA29">
        <f>'Dashboard M2 Imports Data'!FF9*1000</f>
        <v/>
      </c>
      <c r="HB29">
        <f>'Dashboard M2 Imports Data'!FG9*1000</f>
        <v/>
      </c>
      <c r="HC29">
        <f>'Dashboard M2 Imports Data'!FH9*1000</f>
        <v/>
      </c>
      <c r="HD29">
        <f>'Dashboard M2 Imports Data'!FI9*1000</f>
        <v/>
      </c>
      <c r="HE29">
        <f>'Dashboard M2 Imports Data'!FJ9*1000</f>
        <v/>
      </c>
      <c r="HF29">
        <f>'Dashboard M2 Imports Data'!FK9*1000</f>
        <v/>
      </c>
      <c r="HG29">
        <f>'Dashboard M2 Imports Data'!FL9*1000</f>
        <v/>
      </c>
      <c r="HH29">
        <f>'Dashboard M2 Imports Data'!FM9*1000</f>
        <v/>
      </c>
      <c r="HI29">
        <f>'Dashboard M2 Imports Data'!FN9*1000</f>
        <v/>
      </c>
      <c r="HJ29">
        <f>'Dashboard M2 Imports Data'!FO9*1000</f>
        <v/>
      </c>
      <c r="HK29">
        <f>'Dashboard M2 Imports Data'!FP9*1000</f>
        <v/>
      </c>
      <c r="HL29">
        <f>'Dashboard M2 Imports Data'!FQ9*1000</f>
        <v/>
      </c>
      <c r="HM29">
        <f>'Dashboard M2 Imports Data'!FR9*1000</f>
        <v/>
      </c>
      <c r="HN29">
        <f>'Dashboard M2 Imports Data'!FS9*1000</f>
        <v/>
      </c>
      <c r="HO29">
        <f>'Dashboard M2 Imports Data'!FT9*1000</f>
        <v/>
      </c>
      <c r="HP29">
        <f>'Dashboard M2 Imports Data'!FU9*1000</f>
        <v/>
      </c>
      <c r="HQ29">
        <f>'Dashboard M2 Imports Data'!FV9*1000</f>
        <v/>
      </c>
      <c r="HR29">
        <f>'Dashboard M2 Imports Data'!FW9*1000</f>
        <v/>
      </c>
      <c r="HS29">
        <f>'Dashboard M2 Imports Data'!FX9*1000</f>
        <v/>
      </c>
      <c r="HT29">
        <f>'Dashboard M2 Imports Data'!FY9*1000</f>
        <v/>
      </c>
      <c r="HU29">
        <f>'Dashboard M2 Imports Data'!FZ9*1000</f>
        <v/>
      </c>
      <c r="HV29">
        <f>'Dashboard M2 Imports Data'!GA9*1000</f>
        <v/>
      </c>
      <c r="HW29">
        <f>'Dashboard M2 Imports Data'!GB9*1000</f>
        <v/>
      </c>
      <c r="HX29">
        <f>'Dashboard M2 Imports Data'!GC9*1000</f>
        <v/>
      </c>
      <c r="HY29">
        <f>'Dashboard M2 Imports Data'!GD9*1000</f>
        <v/>
      </c>
      <c r="HZ29">
        <f>'Dashboard M2 Imports Data'!GE9*1000</f>
        <v/>
      </c>
      <c r="IA29">
        <f>'Dashboard M2 Imports Data'!GF9*1000</f>
        <v/>
      </c>
      <c r="IB29">
        <f>'Dashboard M2 Imports Data'!GG9*1000</f>
        <v/>
      </c>
      <c r="IC29">
        <f>'Dashboard M2 Imports Data'!GH9*1000</f>
        <v/>
      </c>
      <c r="ID29">
        <f>'Dashboard M2 Imports Data'!GI9*1000</f>
        <v/>
      </c>
      <c r="IE29">
        <f>'Dashboard M2 Imports Data'!GJ9*1000</f>
        <v/>
      </c>
      <c r="IF29">
        <f>'Dashboard M2 Imports Data'!GK9*1000</f>
        <v/>
      </c>
      <c r="IG29">
        <f>'Dashboard M2 Imports Data'!GL9*1000</f>
        <v/>
      </c>
      <c r="IH29">
        <f>'Dashboard M2 Imports Data'!GM9*1000</f>
        <v/>
      </c>
      <c r="II29">
        <f>'Dashboard M2 Imports Data'!GN9*1000</f>
        <v/>
      </c>
      <c r="IJ29">
        <f>'Dashboard M2 Imports Data'!GO9*1000</f>
        <v/>
      </c>
      <c r="IK29">
        <f>'Dashboard M2 Imports Data'!GP9*1000</f>
        <v/>
      </c>
      <c r="IL29">
        <f>'Dashboard M2 Imports Data'!GQ9*1000</f>
        <v/>
      </c>
      <c r="IM29">
        <f>'Dashboard M2 Imports Data'!GR9*1000</f>
        <v/>
      </c>
      <c r="IN29">
        <f>'Dashboard M2 Imports Data'!GS9*1000</f>
        <v/>
      </c>
      <c r="IO29">
        <f>'Dashboard M2 Imports Data'!GT9*1000</f>
        <v/>
      </c>
      <c r="IP29">
        <f>'Dashboard M2 Imports Data'!GU9*1000</f>
        <v/>
      </c>
      <c r="IQ29">
        <f>'Dashboard M2 Imports Data'!GV9*1000</f>
        <v/>
      </c>
      <c r="IR29">
        <f>'Dashboard M2 Imports Data'!GW9*1000</f>
        <v/>
      </c>
      <c r="IS29">
        <f>'Dashboard M2 Imports Data'!GX9*1000</f>
        <v/>
      </c>
      <c r="IT29">
        <f>'Dashboard M2 Imports Data'!GY9*1000</f>
        <v/>
      </c>
      <c r="IU29">
        <f>'Dashboard M2 Imports Data'!GZ9*1000</f>
        <v/>
      </c>
      <c r="IV29">
        <f>'Dashboard M2 Imports Data'!HA9*1000</f>
        <v/>
      </c>
      <c r="IW29">
        <f>'Dashboard M2 Imports Data'!HB9*1000</f>
        <v/>
      </c>
      <c r="IX29">
        <f>'Dashboard M2 Imports Data'!HC9*1000</f>
        <v/>
      </c>
      <c r="IY29">
        <f>'Dashboard M2 Imports Data'!HD9*1000</f>
        <v/>
      </c>
      <c r="IZ29">
        <f>'Dashboard M2 Imports Data'!HE9*1000</f>
        <v/>
      </c>
      <c r="JA29">
        <f>'Dashboard M2 Imports Data'!HF9*1000</f>
        <v/>
      </c>
      <c r="JB29">
        <f>'Dashboard M2 Imports Data'!HG9*1000</f>
        <v/>
      </c>
      <c r="JC29">
        <f>'Dashboard M2 Imports Data'!HH9*1000</f>
        <v/>
      </c>
      <c r="JD29">
        <f>'Dashboard M2 Imports Data'!HI9*1000</f>
        <v/>
      </c>
      <c r="JE29">
        <f>'Dashboard M2 Imports Data'!HJ9*1000</f>
        <v/>
      </c>
      <c r="JF29">
        <f>'Dashboard M2 Imports Data'!HK9*1000</f>
        <v/>
      </c>
      <c r="JG29">
        <f>'Dashboard M2 Imports Data'!HL9*1000</f>
        <v/>
      </c>
      <c r="JH29">
        <f>'Dashboard M2 Imports Data'!HM9*1000</f>
        <v/>
      </c>
      <c r="JI29">
        <f>'Dashboard M2 Imports Data'!HN9*1000</f>
        <v/>
      </c>
      <c r="JJ29">
        <f>'Dashboard M2 Imports Data'!HO9*1000</f>
        <v/>
      </c>
      <c r="JK29">
        <f>'Dashboard M2 Imports Data'!HP9*1000</f>
        <v/>
      </c>
      <c r="JL29">
        <f>'Dashboard M2 Imports Data'!HQ9*1000</f>
        <v/>
      </c>
      <c r="JM29">
        <f>'Dashboard M2 Imports Data'!HR9*1000</f>
        <v/>
      </c>
      <c r="JN29">
        <f>'Dashboard M2 Imports Data'!HS9*1000</f>
        <v/>
      </c>
      <c r="JO29">
        <f>'Dashboard M2 Imports Data'!HT9*1000</f>
        <v/>
      </c>
      <c r="JP29">
        <f>'Dashboard M2 Imports Data'!HU9*1000</f>
        <v/>
      </c>
      <c r="JQ29">
        <f>'Dashboard M2 Imports Data'!HV9*1000</f>
        <v/>
      </c>
      <c r="JR29">
        <f>'Dashboard M2 Imports Data'!HW9*1000</f>
        <v/>
      </c>
      <c r="JS29">
        <f>'Dashboard M2 Imports Data'!HX9*1000</f>
        <v/>
      </c>
      <c r="JT29">
        <f>'Dashboard M2 Imports Data'!HY9*1000</f>
        <v/>
      </c>
      <c r="JU29">
        <f>'Dashboard M2 Imports Data'!HZ9*1000</f>
        <v/>
      </c>
      <c r="JV29">
        <f>'Dashboard M2 Imports Data'!IA9*1000</f>
        <v/>
      </c>
      <c r="JW29">
        <f>'Dashboard M2 Imports Data'!IB9*1000</f>
        <v/>
      </c>
      <c r="JX29">
        <f>'Dashboard M2 Imports Data'!IC9*1000</f>
        <v/>
      </c>
      <c r="JY29">
        <f>'Dashboard M2 Imports Data'!ID9*1000</f>
        <v/>
      </c>
      <c r="JZ29">
        <f>'Dashboard M2 Imports Data'!IE9*1000</f>
        <v/>
      </c>
      <c r="KA29">
        <f>'Dashboard M2 Imports Data'!IF9*1000</f>
        <v/>
      </c>
      <c r="KB29">
        <f>'Dashboard M2 Imports Data'!IG9*1000</f>
        <v/>
      </c>
      <c r="KC29">
        <f>'Dashboard M2 Imports Data'!IH9*1000</f>
        <v/>
      </c>
      <c r="KD29">
        <f>'Dashboard M2 Imports Data'!II9*1000</f>
        <v/>
      </c>
      <c r="KE29">
        <f>'Dashboard M2 Imports Data'!IJ9*1000</f>
        <v/>
      </c>
      <c r="KF29">
        <f>'Dashboard M2 Imports Data'!IK9*1000</f>
        <v/>
      </c>
      <c r="KG29">
        <f>'Dashboard M2 Imports Data'!IL9*1000</f>
        <v/>
      </c>
      <c r="KH29">
        <f>'Dashboard M2 Imports Data'!IM9*1000</f>
        <v/>
      </c>
      <c r="KI29">
        <f>'Dashboard M2 Imports Data'!IN9*1000</f>
        <v/>
      </c>
      <c r="KJ29">
        <f>'Dashboard M2 Imports Data'!IO9*1000</f>
        <v/>
      </c>
      <c r="KK29">
        <f>'Dashboard M2 Imports Data'!IP9*1000</f>
        <v/>
      </c>
      <c r="KL29">
        <f>'Dashboard M2 Imports Data'!IQ9*1000</f>
        <v/>
      </c>
      <c r="KM29">
        <f>'Dashboard M2 Imports Data'!IR9*1000</f>
        <v/>
      </c>
      <c r="KN29">
        <f>'Dashboard M2 Imports Data'!IS9*1000</f>
        <v/>
      </c>
      <c r="KO29">
        <f>'Dashboard M2 Imports Data'!IT9*1000</f>
        <v/>
      </c>
      <c r="KP29">
        <f>'Dashboard M2 Imports Data'!IU9*1000</f>
        <v/>
      </c>
      <c r="KQ29">
        <f>'Dashboard M2 Imports Data'!IV9*1000</f>
        <v/>
      </c>
      <c r="KR29">
        <f>'Dashboard M2 Imports Data'!IW9*1000</f>
        <v/>
      </c>
      <c r="KS29">
        <f>'Dashboard M2 Imports Data'!IX9*1000</f>
        <v/>
      </c>
      <c r="KT29">
        <f>'Dashboard M2 Imports Data'!IY9*1000</f>
        <v/>
      </c>
      <c r="KU29">
        <f>'Dashboard M2 Imports Data'!IZ9*1000</f>
        <v/>
      </c>
      <c r="KV29">
        <f>'Dashboard M2 Imports Data'!JA9*1000</f>
        <v/>
      </c>
      <c r="KW29">
        <f>'Dashboard M2 Imports Data'!JB9*1000</f>
        <v/>
      </c>
      <c r="KX29">
        <f>'Dashboard M2 Imports Data'!JC9*1000</f>
        <v/>
      </c>
      <c r="KY29">
        <f>'Dashboard M2 Imports Data'!JD9*1000</f>
        <v/>
      </c>
      <c r="KZ29">
        <f>'Dashboard M2 Imports Data'!JE9*1000</f>
        <v/>
      </c>
      <c r="LA29">
        <f>'Dashboard M2 Imports Data'!JF9*1000</f>
        <v/>
      </c>
      <c r="LB29">
        <f>'Dashboard M2 Imports Data'!JG9*1000</f>
        <v/>
      </c>
      <c r="LC29">
        <f>'Dashboard M2 Imports Data'!JH9*1000</f>
        <v/>
      </c>
      <c r="LD29">
        <f>'Dashboard M2 Imports Data'!JI9*1000</f>
        <v/>
      </c>
      <c r="LE29">
        <f>'Dashboard M2 Imports Data'!JJ9*1000</f>
        <v/>
      </c>
      <c r="LF29">
        <f>'Dashboard M2 Imports Data'!JK9*1000</f>
        <v/>
      </c>
      <c r="LG29">
        <f>'Dashboard M2 Imports Data'!JL9*1000</f>
        <v/>
      </c>
      <c r="LH29">
        <f>'Dashboard M2 Imports Data'!JM9*1000</f>
        <v/>
      </c>
      <c r="LI29">
        <f>'Dashboard M2 Imports Data'!JN9*1000</f>
        <v/>
      </c>
      <c r="LJ29">
        <f>'Dashboard M2 Imports Data'!JO9*1000</f>
        <v/>
      </c>
      <c r="LK29">
        <f>'Dashboard M2 Imports Data'!JP9*1000</f>
        <v/>
      </c>
      <c r="LL29">
        <f>'Dashboard M2 Imports Data'!JQ9*1000</f>
        <v/>
      </c>
      <c r="LM29">
        <f>'Dashboard M2 Imports Data'!JR9*1000</f>
        <v/>
      </c>
      <c r="LN29">
        <f>'Dashboard M2 Imports Data'!JS9*1000</f>
        <v/>
      </c>
      <c r="LO29">
        <f>'Dashboard M2 Imports Data'!JT9*1000</f>
        <v/>
      </c>
      <c r="LP29">
        <f>'Dashboard M2 Imports Data'!JU9*1000</f>
        <v/>
      </c>
      <c r="LQ29">
        <f>'Dashboard M2 Imports Data'!JV9*1000</f>
        <v/>
      </c>
      <c r="LR29">
        <f>'Dashboard M2 Imports Data'!JW9*1000</f>
        <v/>
      </c>
      <c r="LS29">
        <f>'Dashboard M2 Imports Data'!JX9*1000</f>
        <v/>
      </c>
      <c r="LT29">
        <f>'Dashboard M2 Imports Data'!JY9*1000</f>
        <v/>
      </c>
      <c r="LU29">
        <f>'Dashboard M2 Imports Data'!JZ9*1000</f>
        <v/>
      </c>
      <c r="LV29">
        <f>'Dashboard M2 Imports Data'!KA9*1000</f>
        <v/>
      </c>
      <c r="LW29">
        <f>'Dashboard M2 Imports Data'!KB9*1000</f>
        <v/>
      </c>
      <c r="LX29">
        <f>'Dashboard M2 Imports Data'!KC9*1000</f>
        <v/>
      </c>
      <c r="LY29">
        <f>'Dashboard M2 Imports Data'!KD9*1000</f>
        <v/>
      </c>
      <c r="LZ29">
        <f>'Dashboard M2 Imports Data'!KE9*1000</f>
        <v/>
      </c>
      <c r="MA29">
        <f>'Dashboard M2 Imports Data'!KF9*1000</f>
        <v/>
      </c>
      <c r="MB29">
        <f>'Dashboard M2 Imports Data'!KG9*1000</f>
        <v/>
      </c>
      <c r="MC29">
        <f>'Dashboard M2 Imports Data'!KH9*1000</f>
        <v/>
      </c>
      <c r="MD29">
        <f>'Dashboard M2 Imports Data'!KI9*1000</f>
        <v/>
      </c>
      <c r="ME29">
        <f>'Dashboard M2 Imports Data'!KJ9*1000</f>
        <v/>
      </c>
      <c r="MF29">
        <f>'Dashboard M2 Imports Data'!KK9*1000</f>
        <v/>
      </c>
      <c r="MG29">
        <f>'Dashboard M2 Imports Data'!KL9*1000</f>
        <v/>
      </c>
      <c r="MH29">
        <f>'Dashboard M2 Imports Data'!KM9*1000</f>
        <v/>
      </c>
      <c r="MI29">
        <f>'Dashboard M2 Imports Data'!KN9*1000</f>
        <v/>
      </c>
      <c r="MJ29">
        <f>'Dashboard M2 Imports Data'!KO9*1000</f>
        <v/>
      </c>
      <c r="MK29">
        <f>'Dashboard M2 Imports Data'!KP9*1000</f>
        <v/>
      </c>
      <c r="ML29">
        <f>'Dashboard M2 Imports Data'!KQ9*1000</f>
        <v/>
      </c>
      <c r="MM29">
        <f>'Dashboard M2 Imports Data'!KR9*1000</f>
        <v/>
      </c>
      <c r="MN29">
        <f>'Dashboard M2 Imports Data'!KS9*1000</f>
        <v/>
      </c>
      <c r="MO29">
        <f>'Dashboard M2 Imports Data'!KT9*1000</f>
        <v/>
      </c>
      <c r="MP29">
        <f>'Dashboard M2 Imports Data'!KU9*1000</f>
        <v/>
      </c>
      <c r="MQ29">
        <f>'Dashboard M2 Imports Data'!KV9*1000</f>
        <v/>
      </c>
      <c r="MR29">
        <f>'Dashboard M2 Imports Data'!KW9*1000</f>
        <v/>
      </c>
      <c r="MS29">
        <f>'Dashboard M2 Imports Data'!KX9*1000</f>
        <v/>
      </c>
      <c r="MT29">
        <f>'Dashboard M2 Imports Data'!KY9*1000</f>
        <v/>
      </c>
      <c r="MU29">
        <f>'Dashboard M2 Imports Data'!KZ9*1000</f>
        <v/>
      </c>
      <c r="MV29">
        <f>'Dashboard M2 Imports Data'!LA9*1000</f>
        <v/>
      </c>
      <c r="MW29">
        <f>'Dashboard M2 Imports Data'!LB9*1000</f>
        <v/>
      </c>
      <c r="MX29">
        <f>'Dashboard M2 Imports Data'!LC9*1000</f>
        <v/>
      </c>
      <c r="MY29">
        <f>'Dashboard M2 Imports Data'!LD9*1000</f>
        <v/>
      </c>
      <c r="MZ29">
        <f>'Dashboard M2 Imports Data'!LE9*1000</f>
        <v/>
      </c>
      <c r="NA29">
        <f>'Dashboard M2 Imports Data'!LF9*1000</f>
        <v/>
      </c>
      <c r="NB29">
        <f>'Dashboard M2 Imports Data'!LG9*1000</f>
        <v/>
      </c>
      <c r="NC29">
        <f>'Dashboard M2 Imports Data'!LH9*1000</f>
        <v/>
      </c>
      <c r="ND29">
        <f>'Dashboard M2 Imports Data'!LI9*1000</f>
        <v/>
      </c>
      <c r="NE29">
        <f>'Dashboard M2 Imports Data'!LJ9*1000</f>
        <v/>
      </c>
      <c r="NF29">
        <f>'Dashboard M2 Imports Data'!LK9*1000</f>
        <v/>
      </c>
      <c r="NG29">
        <f>'Dashboard M2 Imports Data'!LL9*1000</f>
        <v/>
      </c>
      <c r="NH29">
        <f>'Dashboard M2 Imports Data'!LM9*1000</f>
        <v/>
      </c>
      <c r="NI29">
        <f>'Dashboard M2 Imports Data'!LN9*1000</f>
        <v/>
      </c>
      <c r="NJ29">
        <f>'Dashboard M2 Imports Data'!LO9*1000</f>
        <v/>
      </c>
      <c r="NK29">
        <f>'Dashboard M2 Imports Data'!LP9*1000</f>
        <v/>
      </c>
      <c r="NL29">
        <f>'Dashboard M2 Imports Data'!LQ9*1000</f>
        <v/>
      </c>
      <c r="NM29">
        <f>'Dashboard M2 Imports Data'!LR9*1000</f>
        <v/>
      </c>
      <c r="NN29">
        <f>'Dashboard M2 Imports Data'!LS9*1000</f>
        <v/>
      </c>
      <c r="NO29">
        <f>'Dashboard M2 Imports Data'!LT9*1000</f>
        <v/>
      </c>
      <c r="NP29">
        <f>'Dashboard M2 Imports Data'!LU9*1000</f>
        <v/>
      </c>
      <c r="NQ29">
        <f>'Dashboard M2 Imports Data'!LV9*1000</f>
        <v/>
      </c>
      <c r="NR29">
        <f>'Dashboard M2 Imports Data'!LW9*1000</f>
        <v/>
      </c>
      <c r="NS29">
        <f>'Dashboard M2 Imports Data'!LX9*1000</f>
        <v/>
      </c>
      <c r="NT29">
        <f>'Dashboard M2 Imports Data'!LY9*1000</f>
        <v/>
      </c>
      <c r="NU29">
        <f>'Dashboard M2 Imports Data'!LZ9*1000</f>
        <v/>
      </c>
      <c r="NV29">
        <f>'Dashboard M2 Imports Data'!MA9*1000</f>
        <v/>
      </c>
      <c r="NW29">
        <f>'Dashboard M2 Imports Data'!MB9*1000</f>
        <v/>
      </c>
      <c r="NX29">
        <f>'Dashboard M2 Imports Data'!MC9*1000</f>
        <v/>
      </c>
      <c r="NY29">
        <f>'Dashboard M2 Imports Data'!MD9*1000</f>
        <v/>
      </c>
      <c r="NZ29">
        <f>'Dashboard M2 Imports Data'!ME9*1000</f>
        <v/>
      </c>
      <c r="OA29">
        <f>'Dashboard M2 Imports Data'!MF9*1000</f>
        <v/>
      </c>
      <c r="OB29">
        <f>'Dashboard M2 Imports Data'!MG9*1000</f>
        <v/>
      </c>
      <c r="OC29">
        <f>'Dashboard M2 Imports Data'!MH9*1000</f>
        <v/>
      </c>
      <c r="OD29">
        <f>'Dashboard M2 Imports Data'!MI9*1000</f>
        <v/>
      </c>
      <c r="OE29">
        <f>'Dashboard M2 Imports Data'!MJ9*1000</f>
        <v/>
      </c>
      <c r="OF29">
        <f>'Dashboard M2 Imports Data'!MK9*1000</f>
        <v/>
      </c>
      <c r="OG29">
        <f>'Dashboard M2 Imports Data'!ML9*1000</f>
        <v/>
      </c>
      <c r="OH29">
        <f>'Dashboard M2 Imports Data'!MM9*1000</f>
        <v/>
      </c>
      <c r="OI29">
        <f>'Dashboard M2 Imports Data'!MN9*1000</f>
        <v/>
      </c>
      <c r="OJ29">
        <f>'Dashboard M2 Imports Data'!MO9*1000</f>
        <v/>
      </c>
      <c r="OK29">
        <f>'Dashboard M2 Imports Data'!MP9*1000</f>
        <v/>
      </c>
      <c r="OL29">
        <f>'Dashboard M2 Imports Data'!MQ9*1000</f>
        <v/>
      </c>
      <c r="OM29">
        <f>'Dashboard M2 Imports Data'!MR9*1000</f>
        <v/>
      </c>
      <c r="ON29">
        <f>'Dashboard M2 Imports Data'!MS9*1000</f>
        <v/>
      </c>
      <c r="OO29">
        <f>'Dashboard M2 Imports Data'!MT9*1000</f>
        <v/>
      </c>
      <c r="OP29">
        <f>'Dashboard M2 Imports Data'!MU9*1000</f>
        <v/>
      </c>
      <c r="OQ29">
        <f>'Dashboard M2 Imports Data'!MV9*1000</f>
        <v/>
      </c>
      <c r="OR29">
        <f>'Dashboard M2 Imports Data'!MW9*1000</f>
        <v/>
      </c>
      <c r="OS29">
        <f>'Dashboard M2 Imports Data'!MX9*1000</f>
        <v/>
      </c>
      <c r="OT29">
        <f>'Dashboard M2 Imports Data'!MY9*1000</f>
        <v/>
      </c>
      <c r="OU29">
        <f>'Dashboard M2 Imports Data'!MZ9*1000</f>
        <v/>
      </c>
      <c r="OV29">
        <f>'Dashboard M2 Imports Data'!NA9*1000</f>
        <v/>
      </c>
      <c r="OW29">
        <f>'Dashboard M2 Imports Data'!NB9*1000</f>
        <v/>
      </c>
      <c r="OX29">
        <f>'Dashboard M2 Imports Data'!NC9*1000</f>
        <v/>
      </c>
      <c r="OY29">
        <f>'Dashboard M2 Imports Data'!ND9*1000</f>
        <v/>
      </c>
      <c r="OZ29">
        <f>'Dashboard M2 Imports Data'!NE9*1000</f>
        <v/>
      </c>
      <c r="PA29">
        <f>'Dashboard M2 Imports Data'!NF9*1000</f>
        <v/>
      </c>
      <c r="PB29">
        <f>'Dashboard M2 Imports Data'!NG9*1000</f>
        <v/>
      </c>
      <c r="PC29">
        <f>'Dashboard M2 Imports Data'!NH9*1000</f>
        <v/>
      </c>
      <c r="PD29">
        <f>'Dashboard M2 Imports Data'!NI9*1000</f>
        <v/>
      </c>
      <c r="PE29">
        <f>'Dashboard M2 Imports Data'!NJ9*1000</f>
        <v/>
      </c>
      <c r="PF29">
        <f>'Dashboard M2 Imports Data'!NK9*1000</f>
        <v/>
      </c>
      <c r="PG29">
        <f>'Dashboard M2 Imports Data'!NL9*1000</f>
        <v/>
      </c>
      <c r="PH29">
        <f>'Dashboard M2 Imports Data'!NM9*1000</f>
        <v/>
      </c>
      <c r="PI29">
        <f>'Dashboard M2 Imports Data'!NN9*1000</f>
        <v/>
      </c>
      <c r="PJ29">
        <f>'Dashboard M2 Imports Data'!NO9*1000</f>
        <v/>
      </c>
      <c r="PK29">
        <f>'Dashboard M2 Imports Data'!NP9*1000</f>
        <v/>
      </c>
      <c r="PL29">
        <f>'Dashboard M2 Imports Data'!NQ9*1000</f>
        <v/>
      </c>
      <c r="PM29">
        <f>'Dashboard M2 Imports Data'!NR9*1000</f>
        <v/>
      </c>
      <c r="PN29">
        <f>'Dashboard M2 Imports Data'!NS9*1000</f>
        <v/>
      </c>
      <c r="PO29">
        <f>'Dashboard M2 Imports Data'!NT9*1000</f>
        <v/>
      </c>
      <c r="PP29">
        <f>'Dashboard M2 Imports Data'!NU9*1000</f>
        <v/>
      </c>
      <c r="PQ29">
        <f>'Dashboard M2 Imports Data'!NV9*1000</f>
        <v/>
      </c>
      <c r="PR29">
        <f>'Dashboard M2 Imports Data'!NW9*1000</f>
        <v/>
      </c>
      <c r="PS29">
        <f>'Dashboard M2 Imports Data'!NX9*1000</f>
        <v/>
      </c>
      <c r="PT29">
        <f>'Dashboard M2 Imports Data'!NY9*1000</f>
        <v/>
      </c>
      <c r="PU29">
        <f>'Dashboard M2 Imports Data'!NZ9*1000</f>
        <v/>
      </c>
      <c r="PV29">
        <f>'Dashboard M2 Imports Data'!OA9*1000</f>
        <v/>
      </c>
      <c r="PW29">
        <f>'Dashboard M2 Imports Data'!OB9*1000</f>
        <v/>
      </c>
      <c r="PX29">
        <f>'Dashboard M2 Imports Data'!OC9*1000</f>
        <v/>
      </c>
      <c r="PY29">
        <f>'Dashboard M2 Imports Data'!OD9*1000</f>
        <v/>
      </c>
      <c r="PZ29">
        <f>'Dashboard M2 Imports Data'!OE9*1000</f>
        <v/>
      </c>
      <c r="QA29">
        <f>'Dashboard M2 Imports Data'!OF9*1000</f>
        <v/>
      </c>
      <c r="QB29">
        <f>'Dashboard M2 Imports Data'!OG9*1000</f>
        <v/>
      </c>
      <c r="QC29">
        <f>'Dashboard M2 Imports Data'!OH9*1000</f>
        <v/>
      </c>
      <c r="QD29">
        <f>'Dashboard M2 Imports Data'!OI9*1000</f>
        <v/>
      </c>
      <c r="QE29">
        <f>'Dashboard M2 Imports Data'!OJ9*1000</f>
        <v/>
      </c>
      <c r="QF29">
        <f>'Dashboard M2 Imports Data'!OK9*1000</f>
        <v/>
      </c>
      <c r="QG29">
        <f>'Dashboard M2 Imports Data'!OL9*1000</f>
        <v/>
      </c>
      <c r="QH29">
        <f>'Dashboard M2 Imports Data'!OM9*1000</f>
        <v/>
      </c>
      <c r="QI29">
        <f>'Dashboard M2 Imports Data'!ON9*1000</f>
        <v/>
      </c>
      <c r="QJ29">
        <f>'Dashboard M2 Imports Data'!OO9*1000</f>
        <v/>
      </c>
      <c r="QK29">
        <f>'Dashboard M2 Imports Data'!OP9*1000</f>
        <v/>
      </c>
      <c r="QL29">
        <f>'Dashboard M2 Imports Data'!OQ9*1000</f>
        <v/>
      </c>
      <c r="QM29">
        <f>'Dashboard M2 Imports Data'!OR9*1000</f>
        <v/>
      </c>
      <c r="QN29">
        <f>'Dashboard M2 Imports Data'!OS9*1000</f>
        <v/>
      </c>
      <c r="QO29">
        <f>'Dashboard M2 Imports Data'!OT9*1000</f>
        <v/>
      </c>
      <c r="QP29">
        <f>'Dashboard M2 Imports Data'!OU9*1000</f>
        <v/>
      </c>
      <c r="QQ29">
        <f>'Dashboard M2 Imports Data'!OV9*1000</f>
        <v/>
      </c>
      <c r="QR29">
        <f>'Dashboard M2 Imports Data'!OW9*1000</f>
        <v/>
      </c>
      <c r="QS29">
        <f>'Dashboard M2 Imports Data'!OX9*1000</f>
        <v/>
      </c>
      <c r="QT29">
        <f>'Dashboard M2 Imports Data'!OY9*1000</f>
        <v/>
      </c>
      <c r="QU29">
        <f>'Dashboard M2 Imports Data'!OZ9*1000</f>
        <v/>
      </c>
      <c r="QV29">
        <f>'Dashboard M2 Imports Data'!PA9*1000</f>
        <v/>
      </c>
      <c r="QW29">
        <f>'Dashboard M2 Imports Data'!PB9*1000</f>
        <v/>
      </c>
      <c r="QX29">
        <f>'Dashboard M2 Imports Data'!PC9*1000</f>
        <v/>
      </c>
      <c r="QY29">
        <f>'Dashboard M2 Imports Data'!PD9*1000</f>
        <v/>
      </c>
      <c r="QZ29">
        <f>'Dashboard M2 Imports Data'!PE9*1000</f>
        <v/>
      </c>
      <c r="RA29">
        <f>'Dashboard M2 Imports Data'!PF9*1000</f>
        <v/>
      </c>
      <c r="RB29">
        <f>'Dashboard M2 Imports Data'!PG9*1000</f>
        <v/>
      </c>
      <c r="RC29">
        <f>'Dashboard M2 Imports Data'!PH9*1000</f>
        <v/>
      </c>
      <c r="RD29">
        <f>'Dashboard M2 Imports Data'!PI9*1000</f>
        <v/>
      </c>
      <c r="RE29">
        <f>'Dashboard M2 Imports Data'!PJ9*1000</f>
        <v/>
      </c>
      <c r="RF29">
        <f>'Dashboard M2 Imports Data'!PK9*1000</f>
        <v/>
      </c>
      <c r="RG29">
        <f>'Dashboard M2 Imports Data'!PL9*1000</f>
        <v/>
      </c>
      <c r="RH29">
        <f>'Dashboard M2 Imports Data'!PM9*1000</f>
        <v/>
      </c>
      <c r="RI29">
        <f>'Dashboard M2 Imports Data'!PN9*1000</f>
        <v/>
      </c>
      <c r="RJ29">
        <f>'Dashboard M2 Imports Data'!PO9*1000</f>
        <v/>
      </c>
      <c r="RK29">
        <f>'Dashboard M2 Imports Data'!PP9*1000</f>
        <v/>
      </c>
      <c r="RL29">
        <f>'Dashboard M2 Imports Data'!PQ9*1000</f>
        <v/>
      </c>
      <c r="RM29">
        <f>'Dashboard M2 Imports Data'!PR9*1000</f>
        <v/>
      </c>
      <c r="RN29">
        <f>'Dashboard M2 Imports Data'!PS9*1000</f>
        <v/>
      </c>
      <c r="RO29">
        <f>'Dashboard M2 Imports Data'!PT9*1000</f>
        <v/>
      </c>
      <c r="RP29">
        <f>'Dashboard M2 Imports Data'!PU9*1000</f>
        <v/>
      </c>
      <c r="RQ29">
        <f>'Dashboard M2 Imports Data'!PV9*1000</f>
        <v/>
      </c>
      <c r="RR29">
        <f>'Dashboard M2 Imports Data'!PW9*1000</f>
        <v/>
      </c>
      <c r="RS29">
        <f>'Dashboard M2 Imports Data'!PX9*1000</f>
        <v/>
      </c>
      <c r="RT29">
        <f>'Dashboard M2 Imports Data'!PY9*1000</f>
        <v/>
      </c>
      <c r="RU29">
        <f>'Dashboard M2 Imports Data'!PZ9*1000</f>
        <v/>
      </c>
      <c r="RV29">
        <f>'Dashboard M2 Imports Data'!QA9*1000</f>
        <v/>
      </c>
      <c r="RW29">
        <f>'Dashboard M2 Imports Data'!QB9*1000</f>
        <v/>
      </c>
      <c r="RX29">
        <f>'Dashboard M2 Imports Data'!QC9*1000</f>
        <v/>
      </c>
      <c r="RY29">
        <f>'Dashboard M2 Imports Data'!QD9*1000</f>
        <v/>
      </c>
      <c r="RZ29">
        <f>'Dashboard M2 Imports Data'!QE9*1000</f>
        <v/>
      </c>
      <c r="SA29">
        <f>'Dashboard M2 Imports Data'!QF9*1000</f>
        <v/>
      </c>
      <c r="SB29">
        <f>'Dashboard M2 Imports Data'!QG9*1000</f>
        <v/>
      </c>
      <c r="SC29">
        <f>'Dashboard M2 Imports Data'!QH9*1000</f>
        <v/>
      </c>
      <c r="SD29">
        <f>'Dashboard M2 Imports Data'!QI9*1000</f>
        <v/>
      </c>
      <c r="SE29">
        <f>'Dashboard M2 Imports Data'!QJ9*1000</f>
        <v/>
      </c>
      <c r="SF29">
        <f>'Dashboard M2 Imports Data'!QK9*1000</f>
        <v/>
      </c>
      <c r="SG29">
        <f>'Dashboard M2 Imports Data'!QL9*1000</f>
        <v/>
      </c>
      <c r="SH29">
        <f>'Dashboard M2 Imports Data'!QM9*1000</f>
        <v/>
      </c>
      <c r="SI29">
        <f>'Dashboard M2 Imports Data'!QN9*1000</f>
        <v/>
      </c>
      <c r="SJ29">
        <f>'Dashboard M2 Imports Data'!QO9*1000</f>
        <v/>
      </c>
      <c r="SK29">
        <f>'Dashboard M2 Imports Data'!QP9*1000</f>
        <v/>
      </c>
      <c r="SL29">
        <f>'Dashboard M2 Imports Data'!QQ9*1000</f>
        <v/>
      </c>
      <c r="SM29">
        <f>'Dashboard M2 Imports Data'!QR9*1000</f>
        <v/>
      </c>
      <c r="SN29">
        <f>'Dashboard M2 Imports Data'!QS9*1000</f>
        <v/>
      </c>
      <c r="SO29">
        <f>'Dashboard M2 Imports Data'!QT9*1000</f>
        <v/>
      </c>
      <c r="SP29">
        <f>'Dashboard M2 Imports Data'!QU9*1000</f>
        <v/>
      </c>
      <c r="SQ29">
        <f>'Dashboard M2 Imports Data'!QV9*1000</f>
        <v/>
      </c>
      <c r="SR29">
        <f>'Dashboard M2 Imports Data'!QW9*1000</f>
        <v/>
      </c>
      <c r="SS29">
        <f>'Dashboard M2 Imports Data'!QX9*1000</f>
        <v/>
      </c>
      <c r="ST29">
        <f>'Dashboard M2 Imports Data'!QY9*1000</f>
        <v/>
      </c>
      <c r="SU29">
        <f>'Dashboard M2 Imports Data'!QZ9*1000</f>
        <v/>
      </c>
      <c r="SV29">
        <f>'Dashboard M2 Imports Data'!RA9*1000</f>
        <v/>
      </c>
      <c r="SW29">
        <f>'Dashboard M2 Imports Data'!RB9*1000</f>
        <v/>
      </c>
      <c r="SX29">
        <f>'Dashboard M2 Imports Data'!RC9*1000</f>
        <v/>
      </c>
      <c r="SY29">
        <f>'Dashboard M2 Imports Data'!RD9*1000</f>
        <v/>
      </c>
      <c r="SZ29">
        <f>'Dashboard M2 Imports Data'!RE9*1000</f>
        <v/>
      </c>
      <c r="TA29">
        <f>'Dashboard M2 Imports Data'!RF9*1000</f>
        <v/>
      </c>
      <c r="TB29">
        <f>'Dashboard M2 Imports Data'!RG9*1000</f>
        <v/>
      </c>
      <c r="TC29">
        <f>'Dashboard M2 Imports Data'!RH9*1000</f>
        <v/>
      </c>
      <c r="TD29">
        <f>'Dashboard M2 Imports Data'!RI9*1000</f>
        <v/>
      </c>
      <c r="TE29">
        <f>'Dashboard M2 Imports Data'!RJ9*1000</f>
        <v/>
      </c>
      <c r="TF29">
        <f>'Dashboard M2 Imports Data'!RK9*1000</f>
        <v/>
      </c>
      <c r="TG29">
        <f>'Dashboard M2 Imports Data'!RL9*1000</f>
        <v/>
      </c>
      <c r="TH29">
        <f>'Dashboard M2 Imports Data'!RM9*1000</f>
        <v/>
      </c>
      <c r="TI29">
        <f>'Dashboard M2 Imports Data'!RN9*1000</f>
        <v/>
      </c>
      <c r="TJ29">
        <f>'Dashboard M2 Imports Data'!RO9*1000</f>
        <v/>
      </c>
      <c r="TK29">
        <f>'Dashboard M2 Imports Data'!RP9*1000</f>
        <v/>
      </c>
      <c r="TL29">
        <f>'Dashboard M2 Imports Data'!RQ9*1000</f>
        <v/>
      </c>
      <c r="TM29">
        <f>'Dashboard M2 Imports Data'!RR9*1000</f>
        <v/>
      </c>
      <c r="TN29">
        <f>'Dashboard M2 Imports Data'!RS9*1000</f>
        <v/>
      </c>
      <c r="TO29">
        <f>'Dashboard M2 Imports Data'!RT9*1000</f>
        <v/>
      </c>
      <c r="TP29">
        <f>'Dashboard M2 Imports Data'!RU9*1000</f>
        <v/>
      </c>
      <c r="TQ29">
        <f>'Dashboard M2 Imports Data'!RV9*1000</f>
        <v/>
      </c>
      <c r="TR29">
        <f>'Dashboard M2 Imports Data'!RW9*1000</f>
        <v/>
      </c>
      <c r="TS29">
        <f>'Dashboard M2 Imports Data'!RX9*1000</f>
        <v/>
      </c>
      <c r="TT29">
        <f>'Dashboard M2 Imports Data'!RY9*1000</f>
        <v/>
      </c>
      <c r="TU29">
        <f>'Dashboard M2 Imports Data'!RZ9*1000</f>
        <v/>
      </c>
      <c r="TV29">
        <f>'Dashboard M2 Imports Data'!SA9*1000</f>
        <v/>
      </c>
      <c r="TW29">
        <f>'Dashboard M2 Imports Data'!SB9*1000</f>
        <v/>
      </c>
      <c r="TX29">
        <f>'Dashboard M2 Imports Data'!SC9*1000</f>
        <v/>
      </c>
      <c r="TY29">
        <f>'Dashboard M2 Imports Data'!SD9*1000</f>
        <v/>
      </c>
      <c r="TZ29">
        <f>'Dashboard M2 Imports Data'!SE9*1000</f>
        <v/>
      </c>
    </row>
    <row r="30" spans="1:546">
      <c r="A30" t="s">
        <v>15</v>
      </c>
      <c r="B30" t="s">
        <v>41</v>
      </c>
      <c r="BC30">
        <f>'Dashboard M2 Imports Data'!H12*1000</f>
        <v/>
      </c>
      <c r="BD30">
        <f>'Dashboard M2 Imports Data'!I12*1000</f>
        <v/>
      </c>
      <c r="BE30">
        <f>'Dashboard M2 Imports Data'!J12*1000</f>
        <v/>
      </c>
      <c r="BF30">
        <f>'Dashboard M2 Imports Data'!K12*1000</f>
        <v/>
      </c>
      <c r="BG30">
        <f>'Dashboard M2 Imports Data'!L12*1000</f>
        <v/>
      </c>
      <c r="BH30">
        <f>'Dashboard M2 Imports Data'!M12*1000</f>
        <v/>
      </c>
      <c r="BI30">
        <f>'Dashboard M2 Imports Data'!N12*1000</f>
        <v/>
      </c>
      <c r="BJ30">
        <f>'Dashboard M2 Imports Data'!O12*1000</f>
        <v/>
      </c>
      <c r="BK30">
        <f>'Dashboard M2 Imports Data'!P12*1000</f>
        <v/>
      </c>
      <c r="BL30">
        <f>'Dashboard M2 Imports Data'!Q12*1000</f>
        <v/>
      </c>
      <c r="BM30">
        <f>'Dashboard M2 Imports Data'!R12*1000</f>
        <v/>
      </c>
      <c r="BN30">
        <f>'Dashboard M2 Imports Data'!S12*1000</f>
        <v/>
      </c>
      <c r="BO30">
        <f>'Dashboard M2 Imports Data'!T12*1000</f>
        <v/>
      </c>
      <c r="BP30">
        <f>'Dashboard M2 Imports Data'!U12*1000</f>
        <v/>
      </c>
      <c r="BQ30">
        <f>'Dashboard M2 Imports Data'!V12*1000</f>
        <v/>
      </c>
      <c r="BR30">
        <f>'Dashboard M2 Imports Data'!W12*1000</f>
        <v/>
      </c>
      <c r="BS30">
        <f>'Dashboard M2 Imports Data'!X12*1000</f>
        <v/>
      </c>
      <c r="BT30">
        <f>'Dashboard M2 Imports Data'!Y12*1000</f>
        <v/>
      </c>
      <c r="BU30">
        <f>'Dashboard M2 Imports Data'!Z12*1000</f>
        <v/>
      </c>
      <c r="BV30">
        <f>'Dashboard M2 Imports Data'!AA12*1000</f>
        <v/>
      </c>
      <c r="BW30">
        <f>'Dashboard M2 Imports Data'!AB12*1000</f>
        <v/>
      </c>
      <c r="BX30">
        <f>'Dashboard M2 Imports Data'!AC12*1000</f>
        <v/>
      </c>
      <c r="BY30">
        <f>'Dashboard M2 Imports Data'!AD12*1000</f>
        <v/>
      </c>
      <c r="BZ30">
        <f>'Dashboard M2 Imports Data'!AE12*1000</f>
        <v/>
      </c>
      <c r="CA30">
        <f>'Dashboard M2 Imports Data'!AF12*1000</f>
        <v/>
      </c>
      <c r="CB30">
        <f>'Dashboard M2 Imports Data'!AG12*1000</f>
        <v/>
      </c>
      <c r="CC30">
        <f>'Dashboard M2 Imports Data'!AH12*1000</f>
        <v/>
      </c>
      <c r="CD30">
        <f>'Dashboard M2 Imports Data'!AI12*1000</f>
        <v/>
      </c>
      <c r="CE30">
        <f>'Dashboard M2 Imports Data'!AJ12*1000</f>
        <v/>
      </c>
      <c r="CF30">
        <f>'Dashboard M2 Imports Data'!AK12*1000</f>
        <v/>
      </c>
      <c r="CG30">
        <f>'Dashboard M2 Imports Data'!AL12*1000</f>
        <v/>
      </c>
      <c r="CH30">
        <f>'Dashboard M2 Imports Data'!AM12*1000</f>
        <v/>
      </c>
      <c r="CI30">
        <f>'Dashboard M2 Imports Data'!AN12*1000</f>
        <v/>
      </c>
      <c r="CJ30">
        <f>'Dashboard M2 Imports Data'!AO12*1000</f>
        <v/>
      </c>
      <c r="CK30">
        <f>'Dashboard M2 Imports Data'!AP12*1000</f>
        <v/>
      </c>
      <c r="CL30">
        <f>'Dashboard M2 Imports Data'!AQ12*1000</f>
        <v/>
      </c>
      <c r="CM30">
        <f>'Dashboard M2 Imports Data'!AR12*1000</f>
        <v/>
      </c>
      <c r="CN30">
        <f>'Dashboard M2 Imports Data'!AS12*1000</f>
        <v/>
      </c>
      <c r="CO30">
        <f>'Dashboard M2 Imports Data'!AT12*1000</f>
        <v/>
      </c>
      <c r="CP30">
        <f>'Dashboard M2 Imports Data'!AU12*1000</f>
        <v/>
      </c>
      <c r="CQ30">
        <f>'Dashboard M2 Imports Data'!AV12*1000</f>
        <v/>
      </c>
      <c r="CR30">
        <f>'Dashboard M2 Imports Data'!AW12*1000</f>
        <v/>
      </c>
      <c r="CS30">
        <f>'Dashboard M2 Imports Data'!AX12*1000</f>
        <v/>
      </c>
      <c r="CT30">
        <f>'Dashboard M2 Imports Data'!AY12*1000</f>
        <v/>
      </c>
      <c r="CU30">
        <f>'Dashboard M2 Imports Data'!AZ12*1000</f>
        <v/>
      </c>
      <c r="CV30">
        <f>'Dashboard M2 Imports Data'!BA12*1000</f>
        <v/>
      </c>
      <c r="CW30">
        <f>'Dashboard M2 Imports Data'!BB12*1000</f>
        <v/>
      </c>
      <c r="CX30">
        <f>'Dashboard M2 Imports Data'!BC12*1000</f>
        <v/>
      </c>
      <c r="CY30">
        <f>'Dashboard M2 Imports Data'!BD12*1000</f>
        <v/>
      </c>
      <c r="CZ30">
        <f>'Dashboard M2 Imports Data'!BE12*1000</f>
        <v/>
      </c>
      <c r="DA30">
        <f>'Dashboard M2 Imports Data'!BF12*1000</f>
        <v/>
      </c>
      <c r="DB30">
        <f>'Dashboard M2 Imports Data'!BG12*1000</f>
        <v/>
      </c>
      <c r="DC30">
        <f>'Dashboard M2 Imports Data'!BH12*1000</f>
        <v/>
      </c>
      <c r="DD30">
        <f>'Dashboard M2 Imports Data'!BI12*1000</f>
        <v/>
      </c>
      <c r="DE30">
        <f>'Dashboard M2 Imports Data'!BJ12*1000</f>
        <v/>
      </c>
      <c r="DF30">
        <f>'Dashboard M2 Imports Data'!BK12*1000</f>
        <v/>
      </c>
      <c r="DG30">
        <f>'Dashboard M2 Imports Data'!BL12*1000</f>
        <v/>
      </c>
      <c r="DH30">
        <f>'Dashboard M2 Imports Data'!BM12*1000</f>
        <v/>
      </c>
      <c r="DI30">
        <f>'Dashboard M2 Imports Data'!BN12*1000</f>
        <v/>
      </c>
      <c r="DJ30">
        <f>'Dashboard M2 Imports Data'!BO12*1000</f>
        <v/>
      </c>
      <c r="DK30">
        <f>'Dashboard M2 Imports Data'!BP12*1000</f>
        <v/>
      </c>
      <c r="DL30">
        <f>'Dashboard M2 Imports Data'!BQ12*1000</f>
        <v/>
      </c>
      <c r="DM30">
        <f>'Dashboard M2 Imports Data'!BR12*1000</f>
        <v/>
      </c>
      <c r="DN30">
        <f>'Dashboard M2 Imports Data'!BS12*1000</f>
        <v/>
      </c>
      <c r="DO30">
        <f>'Dashboard M2 Imports Data'!BT12*1000</f>
        <v/>
      </c>
      <c r="DP30">
        <f>'Dashboard M2 Imports Data'!BU12*1000</f>
        <v/>
      </c>
      <c r="DQ30">
        <f>'Dashboard M2 Imports Data'!BV12*1000</f>
        <v/>
      </c>
      <c r="DR30">
        <f>'Dashboard M2 Imports Data'!BW12*1000</f>
        <v/>
      </c>
      <c r="DS30">
        <f>'Dashboard M2 Imports Data'!BX12*1000</f>
        <v/>
      </c>
      <c r="DT30">
        <f>'Dashboard M2 Imports Data'!BY12*1000</f>
        <v/>
      </c>
      <c r="DU30">
        <f>'Dashboard M2 Imports Data'!BZ12*1000</f>
        <v/>
      </c>
      <c r="DV30">
        <f>'Dashboard M2 Imports Data'!CA12*1000</f>
        <v/>
      </c>
      <c r="DW30">
        <f>'Dashboard M2 Imports Data'!CB12*1000</f>
        <v/>
      </c>
      <c r="DX30">
        <f>'Dashboard M2 Imports Data'!CC12*1000</f>
        <v/>
      </c>
      <c r="DY30">
        <f>'Dashboard M2 Imports Data'!CD12*1000</f>
        <v/>
      </c>
      <c r="DZ30">
        <f>'Dashboard M2 Imports Data'!CE12*1000</f>
        <v/>
      </c>
      <c r="EA30">
        <f>'Dashboard M2 Imports Data'!CF12*1000</f>
        <v/>
      </c>
      <c r="EB30">
        <f>'Dashboard M2 Imports Data'!CG12*1000</f>
        <v/>
      </c>
      <c r="EC30">
        <f>'Dashboard M2 Imports Data'!CH12*1000</f>
        <v/>
      </c>
      <c r="ED30">
        <f>'Dashboard M2 Imports Data'!CI12*1000</f>
        <v/>
      </c>
      <c r="EE30">
        <f>'Dashboard M2 Imports Data'!CJ12*1000</f>
        <v/>
      </c>
      <c r="EF30">
        <f>'Dashboard M2 Imports Data'!CK12*1000</f>
        <v/>
      </c>
      <c r="EG30">
        <f>'Dashboard M2 Imports Data'!CL12*1000</f>
        <v/>
      </c>
      <c r="EH30">
        <f>'Dashboard M2 Imports Data'!CM12*1000</f>
        <v/>
      </c>
      <c r="EI30">
        <f>'Dashboard M2 Imports Data'!CN12*1000</f>
        <v/>
      </c>
      <c r="EJ30">
        <f>'Dashboard M2 Imports Data'!CO12*1000</f>
        <v/>
      </c>
      <c r="EK30">
        <f>'Dashboard M2 Imports Data'!CP12*1000</f>
        <v/>
      </c>
      <c r="EL30">
        <f>'Dashboard M2 Imports Data'!CQ12*1000</f>
        <v/>
      </c>
      <c r="EM30">
        <f>'Dashboard M2 Imports Data'!CR12*1000</f>
        <v/>
      </c>
      <c r="EN30">
        <f>'Dashboard M2 Imports Data'!CS12*1000</f>
        <v/>
      </c>
      <c r="EO30">
        <f>'Dashboard M2 Imports Data'!CT12*1000</f>
        <v/>
      </c>
      <c r="EP30">
        <f>'Dashboard M2 Imports Data'!CU12*1000</f>
        <v/>
      </c>
      <c r="EQ30">
        <f>'Dashboard M2 Imports Data'!CV12*1000</f>
        <v/>
      </c>
      <c r="ER30">
        <f>'Dashboard M2 Imports Data'!CW12*1000</f>
        <v/>
      </c>
      <c r="ES30">
        <f>'Dashboard M2 Imports Data'!CX12*1000</f>
        <v/>
      </c>
      <c r="ET30">
        <f>'Dashboard M2 Imports Data'!CY12*1000</f>
        <v/>
      </c>
      <c r="EU30">
        <f>'Dashboard M2 Imports Data'!CZ12*1000</f>
        <v/>
      </c>
      <c r="EV30">
        <f>'Dashboard M2 Imports Data'!DA12*1000</f>
        <v/>
      </c>
      <c r="EW30">
        <f>'Dashboard M2 Imports Data'!DB12*1000</f>
        <v/>
      </c>
      <c r="EX30">
        <f>'Dashboard M2 Imports Data'!DC12*1000</f>
        <v/>
      </c>
      <c r="EY30">
        <f>'Dashboard M2 Imports Data'!DD12*1000</f>
        <v/>
      </c>
      <c r="EZ30">
        <f>'Dashboard M2 Imports Data'!DE12*1000</f>
        <v/>
      </c>
      <c r="FA30">
        <f>'Dashboard M2 Imports Data'!DF12*1000</f>
        <v/>
      </c>
      <c r="FB30">
        <f>'Dashboard M2 Imports Data'!DG12*1000</f>
        <v/>
      </c>
      <c r="FC30">
        <f>'Dashboard M2 Imports Data'!DH12*1000</f>
        <v/>
      </c>
      <c r="FD30">
        <f>'Dashboard M2 Imports Data'!DI12*1000</f>
        <v/>
      </c>
      <c r="FE30">
        <f>'Dashboard M2 Imports Data'!DJ12*1000</f>
        <v/>
      </c>
      <c r="FF30">
        <f>'Dashboard M2 Imports Data'!DK12*1000</f>
        <v/>
      </c>
      <c r="FG30">
        <f>'Dashboard M2 Imports Data'!DL12*1000</f>
        <v/>
      </c>
      <c r="FH30">
        <f>'Dashboard M2 Imports Data'!DM12*1000</f>
        <v/>
      </c>
      <c r="FI30">
        <f>'Dashboard M2 Imports Data'!DN12*1000</f>
        <v/>
      </c>
      <c r="FJ30">
        <f>'Dashboard M2 Imports Data'!DO12*1000</f>
        <v/>
      </c>
      <c r="FK30">
        <f>'Dashboard M2 Imports Data'!DP12*1000</f>
        <v/>
      </c>
      <c r="FL30">
        <f>'Dashboard M2 Imports Data'!DQ12*1000</f>
        <v/>
      </c>
      <c r="FM30">
        <f>'Dashboard M2 Imports Data'!DR12*1000</f>
        <v/>
      </c>
      <c r="FN30">
        <f>'Dashboard M2 Imports Data'!DS12*1000</f>
        <v/>
      </c>
      <c r="FO30">
        <f>'Dashboard M2 Imports Data'!DT12*1000</f>
        <v/>
      </c>
      <c r="FP30">
        <f>'Dashboard M2 Imports Data'!DU12*1000</f>
        <v/>
      </c>
      <c r="FQ30">
        <f>'Dashboard M2 Imports Data'!DV12*1000</f>
        <v/>
      </c>
      <c r="FR30">
        <f>'Dashboard M2 Imports Data'!DW12*1000</f>
        <v/>
      </c>
      <c r="FS30">
        <f>'Dashboard M2 Imports Data'!DX12*1000</f>
        <v/>
      </c>
      <c r="FT30">
        <f>'Dashboard M2 Imports Data'!DY12*1000</f>
        <v/>
      </c>
      <c r="FU30">
        <f>'Dashboard M2 Imports Data'!DZ12*1000</f>
        <v/>
      </c>
      <c r="FV30">
        <f>'Dashboard M2 Imports Data'!EA12*1000</f>
        <v/>
      </c>
      <c r="FW30">
        <f>'Dashboard M2 Imports Data'!EB12*1000</f>
        <v/>
      </c>
      <c r="FX30">
        <f>'Dashboard M2 Imports Data'!EC12*1000</f>
        <v/>
      </c>
      <c r="FY30">
        <f>'Dashboard M2 Imports Data'!ED12*1000</f>
        <v/>
      </c>
      <c r="FZ30">
        <f>'Dashboard M2 Imports Data'!EE12*1000</f>
        <v/>
      </c>
      <c r="GA30">
        <f>'Dashboard M2 Imports Data'!EF12*1000</f>
        <v/>
      </c>
      <c r="GB30">
        <f>'Dashboard M2 Imports Data'!EG12*1000</f>
        <v/>
      </c>
      <c r="GC30">
        <f>'Dashboard M2 Imports Data'!EH12*1000</f>
        <v/>
      </c>
      <c r="GD30">
        <f>'Dashboard M2 Imports Data'!EI12*1000</f>
        <v/>
      </c>
      <c r="GE30">
        <f>'Dashboard M2 Imports Data'!EJ12*1000</f>
        <v/>
      </c>
      <c r="GF30">
        <f>'Dashboard M2 Imports Data'!EK12*1000</f>
        <v/>
      </c>
      <c r="GG30">
        <f>'Dashboard M2 Imports Data'!EL12*1000</f>
        <v/>
      </c>
      <c r="GH30">
        <f>'Dashboard M2 Imports Data'!EM12*1000</f>
        <v/>
      </c>
      <c r="GI30">
        <f>'Dashboard M2 Imports Data'!EN12*1000</f>
        <v/>
      </c>
      <c r="GJ30">
        <f>'Dashboard M2 Imports Data'!EO12*1000</f>
        <v/>
      </c>
      <c r="GK30">
        <f>'Dashboard M2 Imports Data'!EP12*1000</f>
        <v/>
      </c>
      <c r="GL30">
        <f>'Dashboard M2 Imports Data'!EQ12*1000</f>
        <v/>
      </c>
      <c r="GM30">
        <f>'Dashboard M2 Imports Data'!ER12*1000</f>
        <v/>
      </c>
      <c r="GN30">
        <f>'Dashboard M2 Imports Data'!ES12*1000</f>
        <v/>
      </c>
      <c r="GO30">
        <f>'Dashboard M2 Imports Data'!ET12*1000</f>
        <v/>
      </c>
      <c r="GP30">
        <f>'Dashboard M2 Imports Data'!EU12*1000</f>
        <v/>
      </c>
      <c r="GQ30">
        <f>'Dashboard M2 Imports Data'!EV12*1000</f>
        <v/>
      </c>
      <c r="GR30">
        <f>'Dashboard M2 Imports Data'!EW12*1000</f>
        <v/>
      </c>
      <c r="GS30">
        <f>'Dashboard M2 Imports Data'!EX12*1000</f>
        <v/>
      </c>
      <c r="GT30">
        <f>'Dashboard M2 Imports Data'!EY12*1000</f>
        <v/>
      </c>
      <c r="GU30">
        <f>'Dashboard M2 Imports Data'!EZ12*1000</f>
        <v/>
      </c>
      <c r="GV30">
        <f>'Dashboard M2 Imports Data'!FA12*1000</f>
        <v/>
      </c>
      <c r="GW30">
        <f>'Dashboard M2 Imports Data'!FB12*1000</f>
        <v/>
      </c>
      <c r="GX30">
        <f>'Dashboard M2 Imports Data'!FC12*1000</f>
        <v/>
      </c>
      <c r="GY30">
        <f>'Dashboard M2 Imports Data'!FD12*1000</f>
        <v/>
      </c>
      <c r="GZ30">
        <f>'Dashboard M2 Imports Data'!FE12*1000</f>
        <v/>
      </c>
      <c r="HA30">
        <f>'Dashboard M2 Imports Data'!FF12*1000</f>
        <v/>
      </c>
      <c r="HB30">
        <f>'Dashboard M2 Imports Data'!FG12*1000</f>
        <v/>
      </c>
      <c r="HC30">
        <f>'Dashboard M2 Imports Data'!FH12*1000</f>
        <v/>
      </c>
      <c r="HD30">
        <f>'Dashboard M2 Imports Data'!FI12*1000</f>
        <v/>
      </c>
      <c r="HE30">
        <f>'Dashboard M2 Imports Data'!FJ12*1000</f>
        <v/>
      </c>
      <c r="HF30">
        <f>'Dashboard M2 Imports Data'!FK12*1000</f>
        <v/>
      </c>
      <c r="HG30">
        <f>'Dashboard M2 Imports Data'!FL12*1000</f>
        <v/>
      </c>
      <c r="HH30">
        <f>'Dashboard M2 Imports Data'!FM12*1000</f>
        <v/>
      </c>
      <c r="HI30">
        <f>'Dashboard M2 Imports Data'!FN12*1000</f>
        <v/>
      </c>
      <c r="HJ30">
        <f>'Dashboard M2 Imports Data'!FO12*1000</f>
        <v/>
      </c>
      <c r="HK30">
        <f>'Dashboard M2 Imports Data'!FP12*1000</f>
        <v/>
      </c>
      <c r="HL30">
        <f>'Dashboard M2 Imports Data'!FQ12*1000</f>
        <v/>
      </c>
      <c r="HM30">
        <f>'Dashboard M2 Imports Data'!FR12*1000</f>
        <v/>
      </c>
      <c r="HN30">
        <f>'Dashboard M2 Imports Data'!FS12*1000</f>
        <v/>
      </c>
      <c r="HO30">
        <f>'Dashboard M2 Imports Data'!FT12*1000</f>
        <v/>
      </c>
      <c r="HP30">
        <f>'Dashboard M2 Imports Data'!FU12*1000</f>
        <v/>
      </c>
      <c r="HQ30">
        <f>'Dashboard M2 Imports Data'!FV12*1000</f>
        <v/>
      </c>
      <c r="HR30">
        <f>'Dashboard M2 Imports Data'!FW12*1000</f>
        <v/>
      </c>
      <c r="HS30">
        <f>'Dashboard M2 Imports Data'!FX12*1000</f>
        <v/>
      </c>
      <c r="HT30">
        <f>'Dashboard M2 Imports Data'!FY12*1000</f>
        <v/>
      </c>
      <c r="HU30">
        <f>'Dashboard M2 Imports Data'!FZ12*1000</f>
        <v/>
      </c>
      <c r="HV30">
        <f>'Dashboard M2 Imports Data'!GA12*1000</f>
        <v/>
      </c>
      <c r="HW30">
        <f>'Dashboard M2 Imports Data'!GB12*1000</f>
        <v/>
      </c>
      <c r="HX30">
        <f>'Dashboard M2 Imports Data'!GC12*1000</f>
        <v/>
      </c>
      <c r="HY30">
        <f>'Dashboard M2 Imports Data'!GD12*1000</f>
        <v/>
      </c>
      <c r="HZ30">
        <f>'Dashboard M2 Imports Data'!GE12*1000</f>
        <v/>
      </c>
      <c r="IA30">
        <f>'Dashboard M2 Imports Data'!GF12*1000</f>
        <v/>
      </c>
      <c r="IB30">
        <f>'Dashboard M2 Imports Data'!GG12*1000</f>
        <v/>
      </c>
      <c r="IC30">
        <f>'Dashboard M2 Imports Data'!GH12*1000</f>
        <v/>
      </c>
      <c r="ID30">
        <f>'Dashboard M2 Imports Data'!GI12*1000</f>
        <v/>
      </c>
      <c r="IE30">
        <f>'Dashboard M2 Imports Data'!GJ12*1000</f>
        <v/>
      </c>
      <c r="IF30">
        <f>'Dashboard M2 Imports Data'!GK12*1000</f>
        <v/>
      </c>
      <c r="IG30">
        <f>'Dashboard M2 Imports Data'!GL12*1000</f>
        <v/>
      </c>
      <c r="IH30">
        <f>'Dashboard M2 Imports Data'!GM12*1000</f>
        <v/>
      </c>
      <c r="II30">
        <f>'Dashboard M2 Imports Data'!GN12*1000</f>
        <v/>
      </c>
      <c r="IJ30">
        <f>'Dashboard M2 Imports Data'!GO12*1000</f>
        <v/>
      </c>
      <c r="IK30">
        <f>'Dashboard M2 Imports Data'!GP12*1000</f>
        <v/>
      </c>
      <c r="IL30">
        <f>'Dashboard M2 Imports Data'!GQ12*1000</f>
        <v/>
      </c>
      <c r="IM30">
        <f>'Dashboard M2 Imports Data'!GR12*1000</f>
        <v/>
      </c>
      <c r="IN30">
        <f>'Dashboard M2 Imports Data'!GS12*1000</f>
        <v/>
      </c>
      <c r="IO30">
        <f>'Dashboard M2 Imports Data'!GT12*1000</f>
        <v/>
      </c>
      <c r="IP30">
        <f>'Dashboard M2 Imports Data'!GU12*1000</f>
        <v/>
      </c>
      <c r="IQ30">
        <f>'Dashboard M2 Imports Data'!GV12*1000</f>
        <v/>
      </c>
      <c r="IR30">
        <f>'Dashboard M2 Imports Data'!GW12*1000</f>
        <v/>
      </c>
      <c r="IS30">
        <f>'Dashboard M2 Imports Data'!GX12*1000</f>
        <v/>
      </c>
      <c r="IT30">
        <f>'Dashboard M2 Imports Data'!GY12*1000</f>
        <v/>
      </c>
      <c r="IU30">
        <f>'Dashboard M2 Imports Data'!GZ12*1000</f>
        <v/>
      </c>
      <c r="IV30">
        <f>'Dashboard M2 Imports Data'!HA12*1000</f>
        <v/>
      </c>
      <c r="IW30">
        <f>'Dashboard M2 Imports Data'!HB12*1000</f>
        <v/>
      </c>
      <c r="IX30">
        <f>'Dashboard M2 Imports Data'!HC12*1000</f>
        <v/>
      </c>
      <c r="IY30">
        <f>'Dashboard M2 Imports Data'!HD12*1000</f>
        <v/>
      </c>
      <c r="IZ30">
        <f>'Dashboard M2 Imports Data'!HE12*1000</f>
        <v/>
      </c>
      <c r="JA30">
        <f>'Dashboard M2 Imports Data'!HF12*1000</f>
        <v/>
      </c>
      <c r="JB30">
        <f>'Dashboard M2 Imports Data'!HG12*1000</f>
        <v/>
      </c>
      <c r="JC30">
        <f>'Dashboard M2 Imports Data'!HH12*1000</f>
        <v/>
      </c>
      <c r="JD30">
        <f>'Dashboard M2 Imports Data'!HI12*1000</f>
        <v/>
      </c>
      <c r="JE30">
        <f>'Dashboard M2 Imports Data'!HJ12*1000</f>
        <v/>
      </c>
      <c r="JF30">
        <f>'Dashboard M2 Imports Data'!HK12*1000</f>
        <v/>
      </c>
      <c r="JG30">
        <f>'Dashboard M2 Imports Data'!HL12*1000</f>
        <v/>
      </c>
      <c r="JH30">
        <f>'Dashboard M2 Imports Data'!HM12*1000</f>
        <v/>
      </c>
      <c r="JI30">
        <f>'Dashboard M2 Imports Data'!HN12*1000</f>
        <v/>
      </c>
      <c r="JJ30">
        <f>'Dashboard M2 Imports Data'!HO12*1000</f>
        <v/>
      </c>
      <c r="JK30">
        <f>'Dashboard M2 Imports Data'!HP12*1000</f>
        <v/>
      </c>
      <c r="JL30">
        <f>'Dashboard M2 Imports Data'!HQ12*1000</f>
        <v/>
      </c>
      <c r="JM30">
        <f>'Dashboard M2 Imports Data'!HR12*1000</f>
        <v/>
      </c>
      <c r="JN30">
        <f>'Dashboard M2 Imports Data'!HS12*1000</f>
        <v/>
      </c>
      <c r="JO30">
        <f>'Dashboard M2 Imports Data'!HT12*1000</f>
        <v/>
      </c>
      <c r="JP30">
        <f>'Dashboard M2 Imports Data'!HU12*1000</f>
        <v/>
      </c>
      <c r="JQ30">
        <f>'Dashboard M2 Imports Data'!HV12*1000</f>
        <v/>
      </c>
      <c r="JR30">
        <f>'Dashboard M2 Imports Data'!HW12*1000</f>
        <v/>
      </c>
      <c r="JS30">
        <f>'Dashboard M2 Imports Data'!HX12*1000</f>
        <v/>
      </c>
      <c r="JT30">
        <f>'Dashboard M2 Imports Data'!HY12*1000</f>
        <v/>
      </c>
      <c r="JU30">
        <f>'Dashboard M2 Imports Data'!HZ12*1000</f>
        <v/>
      </c>
      <c r="JV30">
        <f>'Dashboard M2 Imports Data'!IA12*1000</f>
        <v/>
      </c>
      <c r="JW30">
        <f>'Dashboard M2 Imports Data'!IB12*1000</f>
        <v/>
      </c>
      <c r="JX30">
        <f>'Dashboard M2 Imports Data'!IC12*1000</f>
        <v/>
      </c>
      <c r="JY30">
        <f>'Dashboard M2 Imports Data'!ID12*1000</f>
        <v/>
      </c>
      <c r="JZ30">
        <f>'Dashboard M2 Imports Data'!IE12*1000</f>
        <v/>
      </c>
      <c r="KA30">
        <f>'Dashboard M2 Imports Data'!IF12*1000</f>
        <v/>
      </c>
      <c r="KB30">
        <f>'Dashboard M2 Imports Data'!IG12*1000</f>
        <v/>
      </c>
      <c r="KC30">
        <f>'Dashboard M2 Imports Data'!IH12*1000</f>
        <v/>
      </c>
      <c r="KD30">
        <f>'Dashboard M2 Imports Data'!II12*1000</f>
        <v/>
      </c>
      <c r="KE30">
        <f>'Dashboard M2 Imports Data'!IJ12*1000</f>
        <v/>
      </c>
      <c r="KF30">
        <f>'Dashboard M2 Imports Data'!IK12*1000</f>
        <v/>
      </c>
      <c r="KG30">
        <f>'Dashboard M2 Imports Data'!IL12*1000</f>
        <v/>
      </c>
      <c r="KH30">
        <f>'Dashboard M2 Imports Data'!IM12*1000</f>
        <v/>
      </c>
      <c r="KI30">
        <f>'Dashboard M2 Imports Data'!IN12*1000</f>
        <v/>
      </c>
      <c r="KJ30">
        <f>'Dashboard M2 Imports Data'!IO12*1000</f>
        <v/>
      </c>
      <c r="KK30">
        <f>'Dashboard M2 Imports Data'!IP12*1000</f>
        <v/>
      </c>
      <c r="KL30">
        <f>'Dashboard M2 Imports Data'!IQ12*1000</f>
        <v/>
      </c>
      <c r="KM30">
        <f>'Dashboard M2 Imports Data'!IR12*1000</f>
        <v/>
      </c>
      <c r="KN30">
        <f>'Dashboard M2 Imports Data'!IS12*1000</f>
        <v/>
      </c>
      <c r="KO30">
        <f>'Dashboard M2 Imports Data'!IT12*1000</f>
        <v/>
      </c>
      <c r="KP30">
        <f>'Dashboard M2 Imports Data'!IU12*1000</f>
        <v/>
      </c>
      <c r="KQ30">
        <f>'Dashboard M2 Imports Data'!IV12*1000</f>
        <v/>
      </c>
      <c r="KR30">
        <f>'Dashboard M2 Imports Data'!IW12*1000</f>
        <v/>
      </c>
      <c r="KS30">
        <f>'Dashboard M2 Imports Data'!IX12*1000</f>
        <v/>
      </c>
      <c r="KT30">
        <f>'Dashboard M2 Imports Data'!IY12*1000</f>
        <v/>
      </c>
      <c r="KU30">
        <f>'Dashboard M2 Imports Data'!IZ12*1000</f>
        <v/>
      </c>
      <c r="KV30">
        <f>'Dashboard M2 Imports Data'!JA12*1000</f>
        <v/>
      </c>
      <c r="KW30">
        <f>'Dashboard M2 Imports Data'!JB12*1000</f>
        <v/>
      </c>
      <c r="KX30">
        <f>'Dashboard M2 Imports Data'!JC12*1000</f>
        <v/>
      </c>
      <c r="KY30">
        <f>'Dashboard M2 Imports Data'!JD12*1000</f>
        <v/>
      </c>
      <c r="KZ30">
        <f>'Dashboard M2 Imports Data'!JE12*1000</f>
        <v/>
      </c>
      <c r="LA30">
        <f>'Dashboard M2 Imports Data'!JF12*1000</f>
        <v/>
      </c>
      <c r="LB30">
        <f>'Dashboard M2 Imports Data'!JG12*1000</f>
        <v/>
      </c>
      <c r="LC30">
        <f>'Dashboard M2 Imports Data'!JH12*1000</f>
        <v/>
      </c>
      <c r="LD30">
        <f>'Dashboard M2 Imports Data'!JI12*1000</f>
        <v/>
      </c>
      <c r="LE30">
        <f>'Dashboard M2 Imports Data'!JJ12*1000</f>
        <v/>
      </c>
      <c r="LF30">
        <f>'Dashboard M2 Imports Data'!JK12*1000</f>
        <v/>
      </c>
      <c r="LG30">
        <f>'Dashboard M2 Imports Data'!JL12*1000</f>
        <v/>
      </c>
      <c r="LH30">
        <f>'Dashboard M2 Imports Data'!JM12*1000</f>
        <v/>
      </c>
      <c r="LI30">
        <f>'Dashboard M2 Imports Data'!JN12*1000</f>
        <v/>
      </c>
      <c r="LJ30">
        <f>'Dashboard M2 Imports Data'!JO12*1000</f>
        <v/>
      </c>
      <c r="LK30">
        <f>'Dashboard M2 Imports Data'!JP12*1000</f>
        <v/>
      </c>
      <c r="LL30">
        <f>'Dashboard M2 Imports Data'!JQ12*1000</f>
        <v/>
      </c>
      <c r="LM30">
        <f>'Dashboard M2 Imports Data'!JR12*1000</f>
        <v/>
      </c>
      <c r="LN30">
        <f>'Dashboard M2 Imports Data'!JS12*1000</f>
        <v/>
      </c>
      <c r="LO30">
        <f>'Dashboard M2 Imports Data'!JT12*1000</f>
        <v/>
      </c>
      <c r="LP30">
        <f>'Dashboard M2 Imports Data'!JU12*1000</f>
        <v/>
      </c>
      <c r="LQ30">
        <f>'Dashboard M2 Imports Data'!JV12*1000</f>
        <v/>
      </c>
      <c r="LR30">
        <f>'Dashboard M2 Imports Data'!JW12*1000</f>
        <v/>
      </c>
      <c r="LS30">
        <f>'Dashboard M2 Imports Data'!JX12*1000</f>
        <v/>
      </c>
      <c r="LT30">
        <f>'Dashboard M2 Imports Data'!JY12*1000</f>
        <v/>
      </c>
      <c r="LU30">
        <f>'Dashboard M2 Imports Data'!JZ12*1000</f>
        <v/>
      </c>
      <c r="LV30">
        <f>'Dashboard M2 Imports Data'!KA12*1000</f>
        <v/>
      </c>
      <c r="LW30">
        <f>'Dashboard M2 Imports Data'!KB12*1000</f>
        <v/>
      </c>
      <c r="LX30">
        <f>'Dashboard M2 Imports Data'!KC12*1000</f>
        <v/>
      </c>
      <c r="LY30">
        <f>'Dashboard M2 Imports Data'!KD12*1000</f>
        <v/>
      </c>
      <c r="LZ30">
        <f>'Dashboard M2 Imports Data'!KE12*1000</f>
        <v/>
      </c>
      <c r="MA30">
        <f>'Dashboard M2 Imports Data'!KF12*1000</f>
        <v/>
      </c>
      <c r="MB30">
        <f>'Dashboard M2 Imports Data'!KG12*1000</f>
        <v/>
      </c>
      <c r="MC30">
        <f>'Dashboard M2 Imports Data'!KH12*1000</f>
        <v/>
      </c>
      <c r="MD30">
        <f>'Dashboard M2 Imports Data'!KI12*1000</f>
        <v/>
      </c>
      <c r="ME30">
        <f>'Dashboard M2 Imports Data'!KJ12*1000</f>
        <v/>
      </c>
      <c r="MF30">
        <f>'Dashboard M2 Imports Data'!KK12*1000</f>
        <v/>
      </c>
      <c r="MG30">
        <f>'Dashboard M2 Imports Data'!KL12*1000</f>
        <v/>
      </c>
      <c r="MH30">
        <f>'Dashboard M2 Imports Data'!KM12*1000</f>
        <v/>
      </c>
      <c r="MI30">
        <f>'Dashboard M2 Imports Data'!KN12*1000</f>
        <v/>
      </c>
      <c r="MJ30">
        <f>'Dashboard M2 Imports Data'!KO12*1000</f>
        <v/>
      </c>
      <c r="MK30">
        <f>'Dashboard M2 Imports Data'!KP12*1000</f>
        <v/>
      </c>
      <c r="ML30">
        <f>'Dashboard M2 Imports Data'!KQ12*1000</f>
        <v/>
      </c>
      <c r="MM30">
        <f>'Dashboard M2 Imports Data'!KR12*1000</f>
        <v/>
      </c>
      <c r="MN30">
        <f>'Dashboard M2 Imports Data'!KS12*1000</f>
        <v/>
      </c>
      <c r="MO30">
        <f>'Dashboard M2 Imports Data'!KT12*1000</f>
        <v/>
      </c>
      <c r="MP30">
        <f>'Dashboard M2 Imports Data'!KU12*1000</f>
        <v/>
      </c>
      <c r="MQ30">
        <f>'Dashboard M2 Imports Data'!KV12*1000</f>
        <v/>
      </c>
      <c r="MR30">
        <f>'Dashboard M2 Imports Data'!KW12*1000</f>
        <v/>
      </c>
      <c r="MS30">
        <f>'Dashboard M2 Imports Data'!KX12*1000</f>
        <v/>
      </c>
      <c r="MT30">
        <f>'Dashboard M2 Imports Data'!KY12*1000</f>
        <v/>
      </c>
      <c r="MU30">
        <f>'Dashboard M2 Imports Data'!KZ12*1000</f>
        <v/>
      </c>
      <c r="MV30">
        <f>'Dashboard M2 Imports Data'!LA12*1000</f>
        <v/>
      </c>
      <c r="MW30">
        <f>'Dashboard M2 Imports Data'!LB12*1000</f>
        <v/>
      </c>
      <c r="MX30">
        <f>'Dashboard M2 Imports Data'!LC12*1000</f>
        <v/>
      </c>
      <c r="MY30">
        <f>'Dashboard M2 Imports Data'!LD12*1000</f>
        <v/>
      </c>
      <c r="MZ30">
        <f>'Dashboard M2 Imports Data'!LE12*1000</f>
        <v/>
      </c>
      <c r="NA30">
        <f>'Dashboard M2 Imports Data'!LF12*1000</f>
        <v/>
      </c>
      <c r="NB30">
        <f>'Dashboard M2 Imports Data'!LG12*1000</f>
        <v/>
      </c>
      <c r="NC30">
        <f>'Dashboard M2 Imports Data'!LH12*1000</f>
        <v/>
      </c>
      <c r="ND30">
        <f>'Dashboard M2 Imports Data'!LI12*1000</f>
        <v/>
      </c>
      <c r="NE30">
        <f>'Dashboard M2 Imports Data'!LJ12*1000</f>
        <v/>
      </c>
      <c r="NF30">
        <f>'Dashboard M2 Imports Data'!LK12*1000</f>
        <v/>
      </c>
      <c r="NG30">
        <f>'Dashboard M2 Imports Data'!LL12*1000</f>
        <v/>
      </c>
      <c r="NH30">
        <f>'Dashboard M2 Imports Data'!LM12*1000</f>
        <v/>
      </c>
      <c r="NI30">
        <f>'Dashboard M2 Imports Data'!LN12*1000</f>
        <v/>
      </c>
      <c r="NJ30">
        <f>'Dashboard M2 Imports Data'!LO12*1000</f>
        <v/>
      </c>
      <c r="NK30">
        <f>'Dashboard M2 Imports Data'!LP12*1000</f>
        <v/>
      </c>
      <c r="NL30">
        <f>'Dashboard M2 Imports Data'!LQ12*1000</f>
        <v/>
      </c>
      <c r="NM30">
        <f>'Dashboard M2 Imports Data'!LR12*1000</f>
        <v/>
      </c>
      <c r="NN30">
        <f>'Dashboard M2 Imports Data'!LS12*1000</f>
        <v/>
      </c>
      <c r="NO30">
        <f>'Dashboard M2 Imports Data'!LT12*1000</f>
        <v/>
      </c>
      <c r="NP30">
        <f>'Dashboard M2 Imports Data'!LU12*1000</f>
        <v/>
      </c>
      <c r="NQ30">
        <f>'Dashboard M2 Imports Data'!LV12*1000</f>
        <v/>
      </c>
      <c r="NR30">
        <f>'Dashboard M2 Imports Data'!LW12*1000</f>
        <v/>
      </c>
      <c r="NS30">
        <f>'Dashboard M2 Imports Data'!LX12*1000</f>
        <v/>
      </c>
      <c r="NT30">
        <f>'Dashboard M2 Imports Data'!LY12*1000</f>
        <v/>
      </c>
      <c r="NU30">
        <f>'Dashboard M2 Imports Data'!LZ12*1000</f>
        <v/>
      </c>
      <c r="NV30">
        <f>'Dashboard M2 Imports Data'!MA12*1000</f>
        <v/>
      </c>
      <c r="NW30">
        <f>'Dashboard M2 Imports Data'!MB12*1000</f>
        <v/>
      </c>
      <c r="NX30">
        <f>'Dashboard M2 Imports Data'!MC12*1000</f>
        <v/>
      </c>
      <c r="NY30">
        <f>'Dashboard M2 Imports Data'!MD12*1000</f>
        <v/>
      </c>
      <c r="NZ30">
        <f>'Dashboard M2 Imports Data'!ME12*1000</f>
        <v/>
      </c>
      <c r="OA30">
        <f>'Dashboard M2 Imports Data'!MF12*1000</f>
        <v/>
      </c>
      <c r="OB30">
        <f>'Dashboard M2 Imports Data'!MG12*1000</f>
        <v/>
      </c>
      <c r="OC30">
        <f>'Dashboard M2 Imports Data'!MH12*1000</f>
        <v/>
      </c>
      <c r="OD30">
        <f>'Dashboard M2 Imports Data'!MI12*1000</f>
        <v/>
      </c>
      <c r="OE30">
        <f>'Dashboard M2 Imports Data'!MJ12*1000</f>
        <v/>
      </c>
      <c r="OF30">
        <f>'Dashboard M2 Imports Data'!MK12*1000</f>
        <v/>
      </c>
      <c r="OG30">
        <f>'Dashboard M2 Imports Data'!ML12*1000</f>
        <v/>
      </c>
      <c r="OH30">
        <f>'Dashboard M2 Imports Data'!MM12*1000</f>
        <v/>
      </c>
      <c r="OI30">
        <f>'Dashboard M2 Imports Data'!MN12*1000</f>
        <v/>
      </c>
      <c r="OJ30">
        <f>'Dashboard M2 Imports Data'!MO12*1000</f>
        <v/>
      </c>
      <c r="OK30">
        <f>'Dashboard M2 Imports Data'!MP12*1000</f>
        <v/>
      </c>
      <c r="OL30">
        <f>'Dashboard M2 Imports Data'!MQ12*1000</f>
        <v/>
      </c>
      <c r="OM30">
        <f>'Dashboard M2 Imports Data'!MR12*1000</f>
        <v/>
      </c>
      <c r="ON30">
        <f>'Dashboard M2 Imports Data'!MS12*1000</f>
        <v/>
      </c>
      <c r="OO30">
        <f>'Dashboard M2 Imports Data'!MT12*1000</f>
        <v/>
      </c>
      <c r="OP30">
        <f>'Dashboard M2 Imports Data'!MU12*1000</f>
        <v/>
      </c>
      <c r="OQ30">
        <f>'Dashboard M2 Imports Data'!MV12*1000</f>
        <v/>
      </c>
      <c r="OR30">
        <f>'Dashboard M2 Imports Data'!MW12*1000</f>
        <v/>
      </c>
      <c r="OS30">
        <f>'Dashboard M2 Imports Data'!MX12*1000</f>
        <v/>
      </c>
      <c r="OT30">
        <f>'Dashboard M2 Imports Data'!MY12*1000</f>
        <v/>
      </c>
      <c r="OU30">
        <f>'Dashboard M2 Imports Data'!MZ12*1000</f>
        <v/>
      </c>
      <c r="OV30">
        <f>'Dashboard M2 Imports Data'!NA12*1000</f>
        <v/>
      </c>
      <c r="OW30">
        <f>'Dashboard M2 Imports Data'!NB12*1000</f>
        <v/>
      </c>
      <c r="OX30">
        <f>'Dashboard M2 Imports Data'!NC12*1000</f>
        <v/>
      </c>
      <c r="OY30">
        <f>'Dashboard M2 Imports Data'!ND12*1000</f>
        <v/>
      </c>
      <c r="OZ30">
        <f>'Dashboard M2 Imports Data'!NE12*1000</f>
        <v/>
      </c>
      <c r="PA30">
        <f>'Dashboard M2 Imports Data'!NF12*1000</f>
        <v/>
      </c>
      <c r="PB30">
        <f>'Dashboard M2 Imports Data'!NG12*1000</f>
        <v/>
      </c>
      <c r="PC30">
        <f>'Dashboard M2 Imports Data'!NH12*1000</f>
        <v/>
      </c>
      <c r="PD30">
        <f>'Dashboard M2 Imports Data'!NI12*1000</f>
        <v/>
      </c>
      <c r="PE30">
        <f>'Dashboard M2 Imports Data'!NJ12*1000</f>
        <v/>
      </c>
      <c r="PF30">
        <f>'Dashboard M2 Imports Data'!NK12*1000</f>
        <v/>
      </c>
      <c r="PG30">
        <f>'Dashboard M2 Imports Data'!NL12*1000</f>
        <v/>
      </c>
      <c r="PH30">
        <f>'Dashboard M2 Imports Data'!NM12*1000</f>
        <v/>
      </c>
      <c r="PI30">
        <f>'Dashboard M2 Imports Data'!NN12*1000</f>
        <v/>
      </c>
      <c r="PJ30">
        <f>'Dashboard M2 Imports Data'!NO12*1000</f>
        <v/>
      </c>
      <c r="PK30">
        <f>'Dashboard M2 Imports Data'!NP12*1000</f>
        <v/>
      </c>
      <c r="PL30">
        <f>'Dashboard M2 Imports Data'!NQ12*1000</f>
        <v/>
      </c>
      <c r="PM30">
        <f>'Dashboard M2 Imports Data'!NR12*1000</f>
        <v/>
      </c>
      <c r="PN30">
        <f>'Dashboard M2 Imports Data'!NS12*1000</f>
        <v/>
      </c>
      <c r="PO30">
        <f>'Dashboard M2 Imports Data'!NT12*1000</f>
        <v/>
      </c>
      <c r="PP30">
        <f>'Dashboard M2 Imports Data'!NU12*1000</f>
        <v/>
      </c>
      <c r="PQ30">
        <f>'Dashboard M2 Imports Data'!NV12*1000</f>
        <v/>
      </c>
      <c r="PR30">
        <f>'Dashboard M2 Imports Data'!NW12*1000</f>
        <v/>
      </c>
      <c r="PS30">
        <f>'Dashboard M2 Imports Data'!NX12*1000</f>
        <v/>
      </c>
      <c r="PT30">
        <f>'Dashboard M2 Imports Data'!NY12*1000</f>
        <v/>
      </c>
      <c r="PU30">
        <f>'Dashboard M2 Imports Data'!NZ12*1000</f>
        <v/>
      </c>
      <c r="PV30">
        <f>'Dashboard M2 Imports Data'!OA12*1000</f>
        <v/>
      </c>
      <c r="PW30">
        <f>'Dashboard M2 Imports Data'!OB12*1000</f>
        <v/>
      </c>
      <c r="PX30">
        <f>'Dashboard M2 Imports Data'!OC12*1000</f>
        <v/>
      </c>
      <c r="PY30">
        <f>'Dashboard M2 Imports Data'!OD12*1000</f>
        <v/>
      </c>
      <c r="PZ30">
        <f>'Dashboard M2 Imports Data'!OE12*1000</f>
        <v/>
      </c>
      <c r="QA30">
        <f>'Dashboard M2 Imports Data'!OF12*1000</f>
        <v/>
      </c>
      <c r="QB30">
        <f>'Dashboard M2 Imports Data'!OG12*1000</f>
        <v/>
      </c>
      <c r="QC30">
        <f>'Dashboard M2 Imports Data'!OH12*1000</f>
        <v/>
      </c>
      <c r="QD30">
        <f>'Dashboard M2 Imports Data'!OI12*1000</f>
        <v/>
      </c>
      <c r="QE30">
        <f>'Dashboard M2 Imports Data'!OJ12*1000</f>
        <v/>
      </c>
      <c r="QF30">
        <f>'Dashboard M2 Imports Data'!OK12*1000</f>
        <v/>
      </c>
      <c r="QG30">
        <f>'Dashboard M2 Imports Data'!OL12*1000</f>
        <v/>
      </c>
      <c r="QH30">
        <f>'Dashboard M2 Imports Data'!OM12*1000</f>
        <v/>
      </c>
      <c r="QI30">
        <f>'Dashboard M2 Imports Data'!ON12*1000</f>
        <v/>
      </c>
      <c r="QJ30">
        <f>'Dashboard M2 Imports Data'!OO12*1000</f>
        <v/>
      </c>
      <c r="QK30">
        <f>'Dashboard M2 Imports Data'!OP12*1000</f>
        <v/>
      </c>
      <c r="QL30">
        <f>'Dashboard M2 Imports Data'!OQ12*1000</f>
        <v/>
      </c>
      <c r="QM30">
        <f>'Dashboard M2 Imports Data'!OR12*1000</f>
        <v/>
      </c>
      <c r="QN30">
        <f>'Dashboard M2 Imports Data'!OS12*1000</f>
        <v/>
      </c>
      <c r="QO30">
        <f>'Dashboard M2 Imports Data'!OT12*1000</f>
        <v/>
      </c>
      <c r="QP30">
        <f>'Dashboard M2 Imports Data'!OU12*1000</f>
        <v/>
      </c>
      <c r="QQ30">
        <f>'Dashboard M2 Imports Data'!OV12*1000</f>
        <v/>
      </c>
      <c r="QR30">
        <f>'Dashboard M2 Imports Data'!OW12*1000</f>
        <v/>
      </c>
      <c r="QS30">
        <f>'Dashboard M2 Imports Data'!OX12*1000</f>
        <v/>
      </c>
      <c r="QT30">
        <f>'Dashboard M2 Imports Data'!OY12*1000</f>
        <v/>
      </c>
      <c r="QU30">
        <f>'Dashboard M2 Imports Data'!OZ12*1000</f>
        <v/>
      </c>
      <c r="QV30">
        <f>'Dashboard M2 Imports Data'!PA12*1000</f>
        <v/>
      </c>
      <c r="QW30">
        <f>'Dashboard M2 Imports Data'!PB12*1000</f>
        <v/>
      </c>
      <c r="QX30">
        <f>'Dashboard M2 Imports Data'!PC12*1000</f>
        <v/>
      </c>
      <c r="QY30">
        <f>'Dashboard M2 Imports Data'!PD12*1000</f>
        <v/>
      </c>
      <c r="QZ30">
        <f>'Dashboard M2 Imports Data'!PE12*1000</f>
        <v/>
      </c>
      <c r="RA30">
        <f>'Dashboard M2 Imports Data'!PF12*1000</f>
        <v/>
      </c>
      <c r="RB30">
        <f>'Dashboard M2 Imports Data'!PG12*1000</f>
        <v/>
      </c>
      <c r="RC30">
        <f>'Dashboard M2 Imports Data'!PH12*1000</f>
        <v/>
      </c>
      <c r="RD30">
        <f>'Dashboard M2 Imports Data'!PI12*1000</f>
        <v/>
      </c>
      <c r="RE30">
        <f>'Dashboard M2 Imports Data'!PJ12*1000</f>
        <v/>
      </c>
      <c r="RF30">
        <f>'Dashboard M2 Imports Data'!PK12*1000</f>
        <v/>
      </c>
      <c r="RG30">
        <f>'Dashboard M2 Imports Data'!PL12*1000</f>
        <v/>
      </c>
      <c r="RH30">
        <f>'Dashboard M2 Imports Data'!PM12*1000</f>
        <v/>
      </c>
      <c r="RI30">
        <f>'Dashboard M2 Imports Data'!PN12*1000</f>
        <v/>
      </c>
      <c r="RJ30">
        <f>'Dashboard M2 Imports Data'!PO12*1000</f>
        <v/>
      </c>
      <c r="RK30">
        <f>'Dashboard M2 Imports Data'!PP12*1000</f>
        <v/>
      </c>
      <c r="RL30">
        <f>'Dashboard M2 Imports Data'!PQ12*1000</f>
        <v/>
      </c>
      <c r="RM30">
        <f>'Dashboard M2 Imports Data'!PR12*1000</f>
        <v/>
      </c>
      <c r="RN30">
        <f>'Dashboard M2 Imports Data'!PS12*1000</f>
        <v/>
      </c>
      <c r="RO30">
        <f>'Dashboard M2 Imports Data'!PT12*1000</f>
        <v/>
      </c>
      <c r="RP30">
        <f>'Dashboard M2 Imports Data'!PU12*1000</f>
        <v/>
      </c>
      <c r="RQ30">
        <f>'Dashboard M2 Imports Data'!PV12*1000</f>
        <v/>
      </c>
      <c r="RR30">
        <f>'Dashboard M2 Imports Data'!PW12*1000</f>
        <v/>
      </c>
      <c r="RS30">
        <f>'Dashboard M2 Imports Data'!PX12*1000</f>
        <v/>
      </c>
      <c r="RT30">
        <f>'Dashboard M2 Imports Data'!PY12*1000</f>
        <v/>
      </c>
      <c r="RU30">
        <f>'Dashboard M2 Imports Data'!PZ12*1000</f>
        <v/>
      </c>
      <c r="RV30">
        <f>'Dashboard M2 Imports Data'!QA12*1000</f>
        <v/>
      </c>
      <c r="RW30">
        <f>'Dashboard M2 Imports Data'!QB12*1000</f>
        <v/>
      </c>
      <c r="RX30">
        <f>'Dashboard M2 Imports Data'!QC12*1000</f>
        <v/>
      </c>
      <c r="RY30">
        <f>'Dashboard M2 Imports Data'!QD12*1000</f>
        <v/>
      </c>
      <c r="RZ30">
        <f>'Dashboard M2 Imports Data'!QE12*1000</f>
        <v/>
      </c>
      <c r="SA30">
        <f>'Dashboard M2 Imports Data'!QF12*1000</f>
        <v/>
      </c>
      <c r="SB30">
        <f>'Dashboard M2 Imports Data'!QG12*1000</f>
        <v/>
      </c>
      <c r="SC30">
        <f>'Dashboard M2 Imports Data'!QH12*1000</f>
        <v/>
      </c>
      <c r="SD30">
        <f>'Dashboard M2 Imports Data'!QI12*1000</f>
        <v/>
      </c>
      <c r="SE30">
        <f>'Dashboard M2 Imports Data'!QJ12*1000</f>
        <v/>
      </c>
      <c r="SF30">
        <f>'Dashboard M2 Imports Data'!QK12*1000</f>
        <v/>
      </c>
      <c r="SG30">
        <f>'Dashboard M2 Imports Data'!QL12*1000</f>
        <v/>
      </c>
      <c r="SH30">
        <f>'Dashboard M2 Imports Data'!QM12*1000</f>
        <v/>
      </c>
      <c r="SI30">
        <f>'Dashboard M2 Imports Data'!QN12*1000</f>
        <v/>
      </c>
      <c r="SJ30">
        <f>'Dashboard M2 Imports Data'!QO12*1000</f>
        <v/>
      </c>
      <c r="SK30">
        <f>'Dashboard M2 Imports Data'!QP12*1000</f>
        <v/>
      </c>
      <c r="SL30">
        <f>'Dashboard M2 Imports Data'!QQ12*1000</f>
        <v/>
      </c>
      <c r="SM30">
        <f>'Dashboard M2 Imports Data'!QR12*1000</f>
        <v/>
      </c>
      <c r="SN30">
        <f>'Dashboard M2 Imports Data'!QS12*1000</f>
        <v/>
      </c>
      <c r="SO30">
        <f>'Dashboard M2 Imports Data'!QT12*1000</f>
        <v/>
      </c>
      <c r="SP30">
        <f>'Dashboard M2 Imports Data'!QU12*1000</f>
        <v/>
      </c>
      <c r="SQ30">
        <f>'Dashboard M2 Imports Data'!QV12*1000</f>
        <v/>
      </c>
      <c r="SR30">
        <f>'Dashboard M2 Imports Data'!QW12*1000</f>
        <v/>
      </c>
      <c r="SS30">
        <f>'Dashboard M2 Imports Data'!QX12*1000</f>
        <v/>
      </c>
      <c r="ST30">
        <f>'Dashboard M2 Imports Data'!QY12*1000</f>
        <v/>
      </c>
      <c r="SU30">
        <f>'Dashboard M2 Imports Data'!QZ12*1000</f>
        <v/>
      </c>
      <c r="SV30">
        <f>'Dashboard M2 Imports Data'!RA12*1000</f>
        <v/>
      </c>
      <c r="SW30">
        <f>'Dashboard M2 Imports Data'!RB12*1000</f>
        <v/>
      </c>
      <c r="SX30">
        <f>'Dashboard M2 Imports Data'!RC12*1000</f>
        <v/>
      </c>
      <c r="SY30">
        <f>'Dashboard M2 Imports Data'!RD12*1000</f>
        <v/>
      </c>
      <c r="SZ30">
        <f>'Dashboard M2 Imports Data'!RE12*1000</f>
        <v/>
      </c>
      <c r="TA30">
        <f>'Dashboard M2 Imports Data'!RF12*1000</f>
        <v/>
      </c>
      <c r="TB30">
        <f>'Dashboard M2 Imports Data'!RG12*1000</f>
        <v/>
      </c>
      <c r="TC30">
        <f>'Dashboard M2 Imports Data'!RH12*1000</f>
        <v/>
      </c>
      <c r="TD30">
        <f>'Dashboard M2 Imports Data'!RI12*1000</f>
        <v/>
      </c>
      <c r="TE30">
        <f>'Dashboard M2 Imports Data'!RJ12*1000</f>
        <v/>
      </c>
      <c r="TF30">
        <f>'Dashboard M2 Imports Data'!RK12*1000</f>
        <v/>
      </c>
      <c r="TG30">
        <f>'Dashboard M2 Imports Data'!RL12*1000</f>
        <v/>
      </c>
      <c r="TH30">
        <f>'Dashboard M2 Imports Data'!RM12*1000</f>
        <v/>
      </c>
      <c r="TI30">
        <f>'Dashboard M2 Imports Data'!RN12*1000</f>
        <v/>
      </c>
      <c r="TJ30">
        <f>'Dashboard M2 Imports Data'!RO12*1000</f>
        <v/>
      </c>
      <c r="TK30">
        <f>'Dashboard M2 Imports Data'!RP12*1000</f>
        <v/>
      </c>
      <c r="TL30">
        <f>'Dashboard M2 Imports Data'!RQ12*1000</f>
        <v/>
      </c>
      <c r="TM30">
        <f>'Dashboard M2 Imports Data'!RR12*1000</f>
        <v/>
      </c>
      <c r="TN30">
        <f>'Dashboard M2 Imports Data'!RS12*1000</f>
        <v/>
      </c>
      <c r="TO30">
        <f>'Dashboard M2 Imports Data'!RT12*1000</f>
        <v/>
      </c>
      <c r="TP30">
        <f>'Dashboard M2 Imports Data'!RU12*1000</f>
        <v/>
      </c>
      <c r="TQ30">
        <f>'Dashboard M2 Imports Data'!RV12*1000</f>
        <v/>
      </c>
      <c r="TR30">
        <f>'Dashboard M2 Imports Data'!RW12*1000</f>
        <v/>
      </c>
      <c r="TS30">
        <f>'Dashboard M2 Imports Data'!RX12*1000</f>
        <v/>
      </c>
      <c r="TT30">
        <f>'Dashboard M2 Imports Data'!RY12*1000</f>
        <v/>
      </c>
      <c r="TU30">
        <f>'Dashboard M2 Imports Data'!RZ12*1000</f>
        <v/>
      </c>
      <c r="TV30">
        <f>'Dashboard M2 Imports Data'!SA12*1000</f>
        <v/>
      </c>
      <c r="TW30">
        <f>'Dashboard M2 Imports Data'!SB12*1000</f>
        <v/>
      </c>
      <c r="TX30">
        <f>'Dashboard M2 Imports Data'!SC12*1000</f>
        <v/>
      </c>
      <c r="TY30">
        <f>'Dashboard M2 Imports Data'!SD12*1000</f>
        <v/>
      </c>
      <c r="TZ30">
        <f>'Dashboard M2 Imports Data'!SE12*1000</f>
        <v/>
      </c>
    </row>
    <row r="31" spans="1:546">
      <c r="A31" t="s">
        <v>17</v>
      </c>
      <c r="B31" t="s">
        <v>41</v>
      </c>
      <c r="BC31">
        <f>'Dashboard M2 Imports Data'!H13*1000</f>
        <v/>
      </c>
      <c r="BD31">
        <f>'Dashboard M2 Imports Data'!I13*1000</f>
        <v/>
      </c>
      <c r="BE31">
        <f>'Dashboard M2 Imports Data'!J13*1000</f>
        <v/>
      </c>
      <c r="BF31">
        <f>'Dashboard M2 Imports Data'!K13*1000</f>
        <v/>
      </c>
      <c r="BG31">
        <f>'Dashboard M2 Imports Data'!L13*1000</f>
        <v/>
      </c>
      <c r="BH31">
        <f>'Dashboard M2 Imports Data'!M13*1000</f>
        <v/>
      </c>
      <c r="BI31">
        <f>'Dashboard M2 Imports Data'!N13*1000</f>
        <v/>
      </c>
      <c r="BJ31">
        <f>'Dashboard M2 Imports Data'!O13*1000</f>
        <v/>
      </c>
      <c r="BK31">
        <f>'Dashboard M2 Imports Data'!P13*1000</f>
        <v/>
      </c>
      <c r="BL31">
        <f>'Dashboard M2 Imports Data'!Q13*1000</f>
        <v/>
      </c>
      <c r="BM31">
        <f>'Dashboard M2 Imports Data'!R13*1000</f>
        <v/>
      </c>
      <c r="BN31">
        <f>'Dashboard M2 Imports Data'!S13*1000</f>
        <v/>
      </c>
      <c r="BO31">
        <f>'Dashboard M2 Imports Data'!T13*1000</f>
        <v/>
      </c>
      <c r="BP31">
        <f>'Dashboard M2 Imports Data'!U13*1000</f>
        <v/>
      </c>
      <c r="BQ31">
        <f>'Dashboard M2 Imports Data'!V13*1000</f>
        <v/>
      </c>
      <c r="BR31">
        <f>'Dashboard M2 Imports Data'!W13*1000</f>
        <v/>
      </c>
      <c r="BS31">
        <f>'Dashboard M2 Imports Data'!X13*1000</f>
        <v/>
      </c>
      <c r="BT31">
        <f>'Dashboard M2 Imports Data'!Y13*1000</f>
        <v/>
      </c>
      <c r="BU31">
        <f>'Dashboard M2 Imports Data'!Z13*1000</f>
        <v/>
      </c>
      <c r="BV31">
        <f>'Dashboard M2 Imports Data'!AA13*1000</f>
        <v/>
      </c>
      <c r="BW31">
        <f>'Dashboard M2 Imports Data'!AB13*1000</f>
        <v/>
      </c>
      <c r="BX31">
        <f>'Dashboard M2 Imports Data'!AC13*1000</f>
        <v/>
      </c>
      <c r="BY31">
        <f>'Dashboard M2 Imports Data'!AD13*1000</f>
        <v/>
      </c>
      <c r="BZ31">
        <f>'Dashboard M2 Imports Data'!AE13*1000</f>
        <v/>
      </c>
      <c r="CA31">
        <f>'Dashboard M2 Imports Data'!AF13*1000</f>
        <v/>
      </c>
      <c r="CB31">
        <f>'Dashboard M2 Imports Data'!AG13*1000</f>
        <v/>
      </c>
      <c r="CC31">
        <f>'Dashboard M2 Imports Data'!AH13*1000</f>
        <v/>
      </c>
      <c r="CD31">
        <f>'Dashboard M2 Imports Data'!AI13*1000</f>
        <v/>
      </c>
      <c r="CE31">
        <f>'Dashboard M2 Imports Data'!AJ13*1000</f>
        <v/>
      </c>
      <c r="CF31">
        <f>'Dashboard M2 Imports Data'!AK13*1000</f>
        <v/>
      </c>
      <c r="CG31">
        <f>'Dashboard M2 Imports Data'!AL13*1000</f>
        <v/>
      </c>
      <c r="CH31">
        <f>'Dashboard M2 Imports Data'!AM13*1000</f>
        <v/>
      </c>
      <c r="CI31">
        <f>'Dashboard M2 Imports Data'!AN13*1000</f>
        <v/>
      </c>
      <c r="CJ31">
        <f>'Dashboard M2 Imports Data'!AO13*1000</f>
        <v/>
      </c>
      <c r="CK31">
        <f>'Dashboard M2 Imports Data'!AP13*1000</f>
        <v/>
      </c>
      <c r="CL31">
        <f>'Dashboard M2 Imports Data'!AQ13*1000</f>
        <v/>
      </c>
      <c r="CM31">
        <f>'Dashboard M2 Imports Data'!AR13*1000</f>
        <v/>
      </c>
      <c r="CN31">
        <f>'Dashboard M2 Imports Data'!AS13*1000</f>
        <v/>
      </c>
      <c r="CO31">
        <f>'Dashboard M2 Imports Data'!AT13*1000</f>
        <v/>
      </c>
      <c r="CP31">
        <f>'Dashboard M2 Imports Data'!AU13*1000</f>
        <v/>
      </c>
      <c r="CQ31">
        <f>'Dashboard M2 Imports Data'!AV13*1000</f>
        <v/>
      </c>
      <c r="CR31">
        <f>'Dashboard M2 Imports Data'!AW13*1000</f>
        <v/>
      </c>
      <c r="CS31">
        <f>'Dashboard M2 Imports Data'!AX13*1000</f>
        <v/>
      </c>
      <c r="CT31">
        <f>'Dashboard M2 Imports Data'!AY13*1000</f>
        <v/>
      </c>
      <c r="CU31">
        <f>'Dashboard M2 Imports Data'!AZ13*1000</f>
        <v/>
      </c>
      <c r="CV31">
        <f>'Dashboard M2 Imports Data'!BA13*1000</f>
        <v/>
      </c>
      <c r="CW31">
        <f>'Dashboard M2 Imports Data'!BB13*1000</f>
        <v/>
      </c>
      <c r="CX31">
        <f>'Dashboard M2 Imports Data'!BC13*1000</f>
        <v/>
      </c>
      <c r="CY31">
        <f>'Dashboard M2 Imports Data'!BD13*1000</f>
        <v/>
      </c>
      <c r="CZ31">
        <f>'Dashboard M2 Imports Data'!BE13*1000</f>
        <v/>
      </c>
      <c r="DA31">
        <f>'Dashboard M2 Imports Data'!BF13*1000</f>
        <v/>
      </c>
      <c r="DB31">
        <f>'Dashboard M2 Imports Data'!BG13*1000</f>
        <v/>
      </c>
      <c r="DC31">
        <f>'Dashboard M2 Imports Data'!BH13*1000</f>
        <v/>
      </c>
      <c r="DD31">
        <f>'Dashboard M2 Imports Data'!BI13*1000</f>
        <v/>
      </c>
      <c r="DE31">
        <f>'Dashboard M2 Imports Data'!BJ13*1000</f>
        <v/>
      </c>
      <c r="DF31">
        <f>'Dashboard M2 Imports Data'!BK13*1000</f>
        <v/>
      </c>
      <c r="DG31">
        <f>'Dashboard M2 Imports Data'!BL13*1000</f>
        <v/>
      </c>
      <c r="DH31">
        <f>'Dashboard M2 Imports Data'!BM13*1000</f>
        <v/>
      </c>
      <c r="DI31">
        <f>'Dashboard M2 Imports Data'!BN13*1000</f>
        <v/>
      </c>
      <c r="DJ31">
        <f>'Dashboard M2 Imports Data'!BO13*1000</f>
        <v/>
      </c>
      <c r="DK31">
        <f>'Dashboard M2 Imports Data'!BP13*1000</f>
        <v/>
      </c>
      <c r="DL31">
        <f>'Dashboard M2 Imports Data'!BQ13*1000</f>
        <v/>
      </c>
      <c r="DM31">
        <f>'Dashboard M2 Imports Data'!BR13*1000</f>
        <v/>
      </c>
      <c r="DN31">
        <f>'Dashboard M2 Imports Data'!BS13*1000</f>
        <v/>
      </c>
      <c r="DO31">
        <f>'Dashboard M2 Imports Data'!BT13*1000</f>
        <v/>
      </c>
      <c r="DP31">
        <f>'Dashboard M2 Imports Data'!BU13*1000</f>
        <v/>
      </c>
      <c r="DQ31">
        <f>'Dashboard M2 Imports Data'!BV13*1000</f>
        <v/>
      </c>
      <c r="DR31">
        <f>'Dashboard M2 Imports Data'!BW13*1000</f>
        <v/>
      </c>
      <c r="DS31">
        <f>'Dashboard M2 Imports Data'!BX13*1000</f>
        <v/>
      </c>
      <c r="DT31">
        <f>'Dashboard M2 Imports Data'!BY13*1000</f>
        <v/>
      </c>
      <c r="DU31">
        <f>'Dashboard M2 Imports Data'!BZ13*1000</f>
        <v/>
      </c>
      <c r="DV31">
        <f>'Dashboard M2 Imports Data'!CA13*1000</f>
        <v/>
      </c>
      <c r="DW31">
        <f>'Dashboard M2 Imports Data'!CB13*1000</f>
        <v/>
      </c>
      <c r="DX31">
        <f>'Dashboard M2 Imports Data'!CC13*1000</f>
        <v/>
      </c>
      <c r="DY31">
        <f>'Dashboard M2 Imports Data'!CD13*1000</f>
        <v/>
      </c>
      <c r="DZ31">
        <f>'Dashboard M2 Imports Data'!CE13*1000</f>
        <v/>
      </c>
      <c r="EA31">
        <f>'Dashboard M2 Imports Data'!CF13*1000</f>
        <v/>
      </c>
      <c r="EB31">
        <f>'Dashboard M2 Imports Data'!CG13*1000</f>
        <v/>
      </c>
      <c r="EC31">
        <f>'Dashboard M2 Imports Data'!CH13*1000</f>
        <v/>
      </c>
      <c r="ED31">
        <f>'Dashboard M2 Imports Data'!CI13*1000</f>
        <v/>
      </c>
      <c r="EE31">
        <f>'Dashboard M2 Imports Data'!CJ13*1000</f>
        <v/>
      </c>
      <c r="EF31">
        <f>'Dashboard M2 Imports Data'!CK13*1000</f>
        <v/>
      </c>
      <c r="EG31">
        <f>'Dashboard M2 Imports Data'!CL13*1000</f>
        <v/>
      </c>
      <c r="EH31">
        <f>'Dashboard M2 Imports Data'!CM13*1000</f>
        <v/>
      </c>
      <c r="EI31">
        <f>'Dashboard M2 Imports Data'!CN13*1000</f>
        <v/>
      </c>
      <c r="EJ31">
        <f>'Dashboard M2 Imports Data'!CO13*1000</f>
        <v/>
      </c>
      <c r="EK31">
        <f>'Dashboard M2 Imports Data'!CP13*1000</f>
        <v/>
      </c>
      <c r="EL31">
        <f>'Dashboard M2 Imports Data'!CQ13*1000</f>
        <v/>
      </c>
      <c r="EM31">
        <f>'Dashboard M2 Imports Data'!CR13*1000</f>
        <v/>
      </c>
      <c r="EN31">
        <f>'Dashboard M2 Imports Data'!CS13*1000</f>
        <v/>
      </c>
      <c r="EO31">
        <f>'Dashboard M2 Imports Data'!CT13*1000</f>
        <v/>
      </c>
      <c r="EP31">
        <f>'Dashboard M2 Imports Data'!CU13*1000</f>
        <v/>
      </c>
      <c r="EQ31">
        <f>'Dashboard M2 Imports Data'!CV13*1000</f>
        <v/>
      </c>
      <c r="ER31">
        <f>'Dashboard M2 Imports Data'!CW13*1000</f>
        <v/>
      </c>
      <c r="ES31">
        <f>'Dashboard M2 Imports Data'!CX13*1000</f>
        <v/>
      </c>
      <c r="ET31">
        <f>'Dashboard M2 Imports Data'!CY13*1000</f>
        <v/>
      </c>
      <c r="EU31">
        <f>'Dashboard M2 Imports Data'!CZ13*1000</f>
        <v/>
      </c>
      <c r="EV31">
        <f>'Dashboard M2 Imports Data'!DA13*1000</f>
        <v/>
      </c>
      <c r="EW31">
        <f>'Dashboard M2 Imports Data'!DB13*1000</f>
        <v/>
      </c>
      <c r="EX31">
        <f>'Dashboard M2 Imports Data'!DC13*1000</f>
        <v/>
      </c>
      <c r="EY31">
        <f>'Dashboard M2 Imports Data'!DD13*1000</f>
        <v/>
      </c>
      <c r="EZ31">
        <f>'Dashboard M2 Imports Data'!DE13*1000</f>
        <v/>
      </c>
      <c r="FA31">
        <f>'Dashboard M2 Imports Data'!DF13*1000</f>
        <v/>
      </c>
      <c r="FB31">
        <f>'Dashboard M2 Imports Data'!DG13*1000</f>
        <v/>
      </c>
      <c r="FC31">
        <f>'Dashboard M2 Imports Data'!DH13*1000</f>
        <v/>
      </c>
      <c r="FD31">
        <f>'Dashboard M2 Imports Data'!DI13*1000</f>
        <v/>
      </c>
      <c r="FE31">
        <f>'Dashboard M2 Imports Data'!DJ13*1000</f>
        <v/>
      </c>
      <c r="FF31">
        <f>'Dashboard M2 Imports Data'!DK13*1000</f>
        <v/>
      </c>
      <c r="FG31">
        <f>'Dashboard M2 Imports Data'!DL13*1000</f>
        <v/>
      </c>
      <c r="FH31">
        <f>'Dashboard M2 Imports Data'!DM13*1000</f>
        <v/>
      </c>
      <c r="FI31">
        <f>'Dashboard M2 Imports Data'!DN13*1000</f>
        <v/>
      </c>
      <c r="FJ31">
        <f>'Dashboard M2 Imports Data'!DO13*1000</f>
        <v/>
      </c>
      <c r="FK31">
        <f>'Dashboard M2 Imports Data'!DP13*1000</f>
        <v/>
      </c>
      <c r="FL31">
        <f>'Dashboard M2 Imports Data'!DQ13*1000</f>
        <v/>
      </c>
      <c r="FM31">
        <f>'Dashboard M2 Imports Data'!DR13*1000</f>
        <v/>
      </c>
      <c r="FN31">
        <f>'Dashboard M2 Imports Data'!DS13*1000</f>
        <v/>
      </c>
      <c r="FO31">
        <f>'Dashboard M2 Imports Data'!DT13*1000</f>
        <v/>
      </c>
      <c r="FP31">
        <f>'Dashboard M2 Imports Data'!DU13*1000</f>
        <v/>
      </c>
      <c r="FQ31">
        <f>'Dashboard M2 Imports Data'!DV13*1000</f>
        <v/>
      </c>
      <c r="FR31">
        <f>'Dashboard M2 Imports Data'!DW13*1000</f>
        <v/>
      </c>
      <c r="FS31">
        <f>'Dashboard M2 Imports Data'!DX13*1000</f>
        <v/>
      </c>
      <c r="FT31">
        <f>'Dashboard M2 Imports Data'!DY13*1000</f>
        <v/>
      </c>
      <c r="FU31">
        <f>'Dashboard M2 Imports Data'!DZ13*1000</f>
        <v/>
      </c>
      <c r="FV31">
        <f>'Dashboard M2 Imports Data'!EA13*1000</f>
        <v/>
      </c>
      <c r="FW31">
        <f>'Dashboard M2 Imports Data'!EB13*1000</f>
        <v/>
      </c>
      <c r="FX31">
        <f>'Dashboard M2 Imports Data'!EC13*1000</f>
        <v/>
      </c>
      <c r="FY31">
        <f>'Dashboard M2 Imports Data'!ED13*1000</f>
        <v/>
      </c>
      <c r="FZ31">
        <f>'Dashboard M2 Imports Data'!EE13*1000</f>
        <v/>
      </c>
      <c r="GA31">
        <f>'Dashboard M2 Imports Data'!EF13*1000</f>
        <v/>
      </c>
      <c r="GB31">
        <f>'Dashboard M2 Imports Data'!EG13*1000</f>
        <v/>
      </c>
      <c r="GC31">
        <f>'Dashboard M2 Imports Data'!EH13*1000</f>
        <v/>
      </c>
      <c r="GD31">
        <f>'Dashboard M2 Imports Data'!EI13*1000</f>
        <v/>
      </c>
      <c r="GE31">
        <f>'Dashboard M2 Imports Data'!EJ13*1000</f>
        <v/>
      </c>
      <c r="GF31">
        <f>'Dashboard M2 Imports Data'!EK13*1000</f>
        <v/>
      </c>
      <c r="GG31">
        <f>'Dashboard M2 Imports Data'!EL13*1000</f>
        <v/>
      </c>
      <c r="GH31">
        <f>'Dashboard M2 Imports Data'!EM13*1000</f>
        <v/>
      </c>
      <c r="GI31">
        <f>'Dashboard M2 Imports Data'!EN13*1000</f>
        <v/>
      </c>
      <c r="GJ31">
        <f>'Dashboard M2 Imports Data'!EO13*1000</f>
        <v/>
      </c>
      <c r="GK31">
        <f>'Dashboard M2 Imports Data'!EP13*1000</f>
        <v/>
      </c>
      <c r="GL31">
        <f>'Dashboard M2 Imports Data'!EQ13*1000</f>
        <v/>
      </c>
      <c r="GM31">
        <f>'Dashboard M2 Imports Data'!ER13*1000</f>
        <v/>
      </c>
      <c r="GN31">
        <f>'Dashboard M2 Imports Data'!ES13*1000</f>
        <v/>
      </c>
      <c r="GO31">
        <f>'Dashboard M2 Imports Data'!ET13*1000</f>
        <v/>
      </c>
      <c r="GP31">
        <f>'Dashboard M2 Imports Data'!EU13*1000</f>
        <v/>
      </c>
      <c r="GQ31">
        <f>'Dashboard M2 Imports Data'!EV13*1000</f>
        <v/>
      </c>
      <c r="GR31">
        <f>'Dashboard M2 Imports Data'!EW13*1000</f>
        <v/>
      </c>
      <c r="GS31">
        <f>'Dashboard M2 Imports Data'!EX13*1000</f>
        <v/>
      </c>
      <c r="GT31">
        <f>'Dashboard M2 Imports Data'!EY13*1000</f>
        <v/>
      </c>
      <c r="GU31">
        <f>'Dashboard M2 Imports Data'!EZ13*1000</f>
        <v/>
      </c>
      <c r="GV31">
        <f>'Dashboard M2 Imports Data'!FA13*1000</f>
        <v/>
      </c>
      <c r="GW31">
        <f>'Dashboard M2 Imports Data'!FB13*1000</f>
        <v/>
      </c>
      <c r="GX31">
        <f>'Dashboard M2 Imports Data'!FC13*1000</f>
        <v/>
      </c>
      <c r="GY31">
        <f>'Dashboard M2 Imports Data'!FD13*1000</f>
        <v/>
      </c>
      <c r="GZ31">
        <f>'Dashboard M2 Imports Data'!FE13*1000</f>
        <v/>
      </c>
      <c r="HA31">
        <f>'Dashboard M2 Imports Data'!FF13*1000</f>
        <v/>
      </c>
      <c r="HB31">
        <f>'Dashboard M2 Imports Data'!FG13*1000</f>
        <v/>
      </c>
      <c r="HC31">
        <f>'Dashboard M2 Imports Data'!FH13*1000</f>
        <v/>
      </c>
      <c r="HD31">
        <f>'Dashboard M2 Imports Data'!FI13*1000</f>
        <v/>
      </c>
      <c r="HE31">
        <f>'Dashboard M2 Imports Data'!FJ13*1000</f>
        <v/>
      </c>
      <c r="HF31">
        <f>'Dashboard M2 Imports Data'!FK13*1000</f>
        <v/>
      </c>
      <c r="HG31">
        <f>'Dashboard M2 Imports Data'!FL13*1000</f>
        <v/>
      </c>
      <c r="HH31">
        <f>'Dashboard M2 Imports Data'!FM13*1000</f>
        <v/>
      </c>
      <c r="HI31">
        <f>'Dashboard M2 Imports Data'!FN13*1000</f>
        <v/>
      </c>
      <c r="HJ31">
        <f>'Dashboard M2 Imports Data'!FO13*1000</f>
        <v/>
      </c>
      <c r="HK31">
        <f>'Dashboard M2 Imports Data'!FP13*1000</f>
        <v/>
      </c>
      <c r="HL31">
        <f>'Dashboard M2 Imports Data'!FQ13*1000</f>
        <v/>
      </c>
      <c r="HM31">
        <f>'Dashboard M2 Imports Data'!FR13*1000</f>
        <v/>
      </c>
      <c r="HN31">
        <f>'Dashboard M2 Imports Data'!FS13*1000</f>
        <v/>
      </c>
      <c r="HO31">
        <f>'Dashboard M2 Imports Data'!FT13*1000</f>
        <v/>
      </c>
      <c r="HP31">
        <f>'Dashboard M2 Imports Data'!FU13*1000</f>
        <v/>
      </c>
      <c r="HQ31">
        <f>'Dashboard M2 Imports Data'!FV13*1000</f>
        <v/>
      </c>
      <c r="HR31">
        <f>'Dashboard M2 Imports Data'!FW13*1000</f>
        <v/>
      </c>
      <c r="HS31">
        <f>'Dashboard M2 Imports Data'!FX13*1000</f>
        <v/>
      </c>
      <c r="HT31">
        <f>'Dashboard M2 Imports Data'!FY13*1000</f>
        <v/>
      </c>
      <c r="HU31">
        <f>'Dashboard M2 Imports Data'!FZ13*1000</f>
        <v/>
      </c>
      <c r="HV31">
        <f>'Dashboard M2 Imports Data'!GA13*1000</f>
        <v/>
      </c>
      <c r="HW31">
        <f>'Dashboard M2 Imports Data'!GB13*1000</f>
        <v/>
      </c>
      <c r="HX31">
        <f>'Dashboard M2 Imports Data'!GC13*1000</f>
        <v/>
      </c>
      <c r="HY31">
        <f>'Dashboard M2 Imports Data'!GD13*1000</f>
        <v/>
      </c>
      <c r="HZ31">
        <f>'Dashboard M2 Imports Data'!GE13*1000</f>
        <v/>
      </c>
      <c r="IA31">
        <f>'Dashboard M2 Imports Data'!GF13*1000</f>
        <v/>
      </c>
      <c r="IB31">
        <f>'Dashboard M2 Imports Data'!GG13*1000</f>
        <v/>
      </c>
      <c r="IC31">
        <f>'Dashboard M2 Imports Data'!GH13*1000</f>
        <v/>
      </c>
      <c r="ID31">
        <f>'Dashboard M2 Imports Data'!GI13*1000</f>
        <v/>
      </c>
      <c r="IE31">
        <f>'Dashboard M2 Imports Data'!GJ13*1000</f>
        <v/>
      </c>
      <c r="IF31">
        <f>'Dashboard M2 Imports Data'!GK13*1000</f>
        <v/>
      </c>
      <c r="IG31">
        <f>'Dashboard M2 Imports Data'!GL13*1000</f>
        <v/>
      </c>
      <c r="IH31">
        <f>'Dashboard M2 Imports Data'!GM13*1000</f>
        <v/>
      </c>
      <c r="II31">
        <f>'Dashboard M2 Imports Data'!GN13*1000</f>
        <v/>
      </c>
      <c r="IJ31">
        <f>'Dashboard M2 Imports Data'!GO13*1000</f>
        <v/>
      </c>
      <c r="IK31">
        <f>'Dashboard M2 Imports Data'!GP13*1000</f>
        <v/>
      </c>
      <c r="IL31">
        <f>'Dashboard M2 Imports Data'!GQ13*1000</f>
        <v/>
      </c>
      <c r="IM31">
        <f>'Dashboard M2 Imports Data'!GR13*1000</f>
        <v/>
      </c>
      <c r="IN31">
        <f>'Dashboard M2 Imports Data'!GS13*1000</f>
        <v/>
      </c>
      <c r="IO31">
        <f>'Dashboard M2 Imports Data'!GT13*1000</f>
        <v/>
      </c>
      <c r="IP31">
        <f>'Dashboard M2 Imports Data'!GU13*1000</f>
        <v/>
      </c>
      <c r="IQ31">
        <f>'Dashboard M2 Imports Data'!GV13*1000</f>
        <v/>
      </c>
      <c r="IR31">
        <f>'Dashboard M2 Imports Data'!GW13*1000</f>
        <v/>
      </c>
      <c r="IS31">
        <f>'Dashboard M2 Imports Data'!GX13*1000</f>
        <v/>
      </c>
      <c r="IT31">
        <f>'Dashboard M2 Imports Data'!GY13*1000</f>
        <v/>
      </c>
      <c r="IU31">
        <f>'Dashboard M2 Imports Data'!GZ13*1000</f>
        <v/>
      </c>
      <c r="IV31">
        <f>'Dashboard M2 Imports Data'!HA13*1000</f>
        <v/>
      </c>
      <c r="IW31">
        <f>'Dashboard M2 Imports Data'!HB13*1000</f>
        <v/>
      </c>
      <c r="IX31">
        <f>'Dashboard M2 Imports Data'!HC13*1000</f>
        <v/>
      </c>
      <c r="IY31">
        <f>'Dashboard M2 Imports Data'!HD13*1000</f>
        <v/>
      </c>
      <c r="IZ31">
        <f>'Dashboard M2 Imports Data'!HE13*1000</f>
        <v/>
      </c>
      <c r="JA31">
        <f>'Dashboard M2 Imports Data'!HF13*1000</f>
        <v/>
      </c>
      <c r="JB31">
        <f>'Dashboard M2 Imports Data'!HG13*1000</f>
        <v/>
      </c>
      <c r="JC31">
        <f>'Dashboard M2 Imports Data'!HH13*1000</f>
        <v/>
      </c>
      <c r="JD31">
        <f>'Dashboard M2 Imports Data'!HI13*1000</f>
        <v/>
      </c>
      <c r="JE31">
        <f>'Dashboard M2 Imports Data'!HJ13*1000</f>
        <v/>
      </c>
      <c r="JF31">
        <f>'Dashboard M2 Imports Data'!HK13*1000</f>
        <v/>
      </c>
      <c r="JG31">
        <f>'Dashboard M2 Imports Data'!HL13*1000</f>
        <v/>
      </c>
      <c r="JH31">
        <f>'Dashboard M2 Imports Data'!HM13*1000</f>
        <v/>
      </c>
      <c r="JI31">
        <f>'Dashboard M2 Imports Data'!HN13*1000</f>
        <v/>
      </c>
      <c r="JJ31">
        <f>'Dashboard M2 Imports Data'!HO13*1000</f>
        <v/>
      </c>
      <c r="JK31">
        <f>'Dashboard M2 Imports Data'!HP13*1000</f>
        <v/>
      </c>
      <c r="JL31">
        <f>'Dashboard M2 Imports Data'!HQ13*1000</f>
        <v/>
      </c>
      <c r="JM31">
        <f>'Dashboard M2 Imports Data'!HR13*1000</f>
        <v/>
      </c>
      <c r="JN31">
        <f>'Dashboard M2 Imports Data'!HS13*1000</f>
        <v/>
      </c>
      <c r="JO31">
        <f>'Dashboard M2 Imports Data'!HT13*1000</f>
        <v/>
      </c>
      <c r="JP31">
        <f>'Dashboard M2 Imports Data'!HU13*1000</f>
        <v/>
      </c>
      <c r="JQ31">
        <f>'Dashboard M2 Imports Data'!HV13*1000</f>
        <v/>
      </c>
      <c r="JR31">
        <f>'Dashboard M2 Imports Data'!HW13*1000</f>
        <v/>
      </c>
      <c r="JS31">
        <f>'Dashboard M2 Imports Data'!HX13*1000</f>
        <v/>
      </c>
      <c r="JT31">
        <f>'Dashboard M2 Imports Data'!HY13*1000</f>
        <v/>
      </c>
      <c r="JU31">
        <f>'Dashboard M2 Imports Data'!HZ13*1000</f>
        <v/>
      </c>
      <c r="JV31">
        <f>'Dashboard M2 Imports Data'!IA13*1000</f>
        <v/>
      </c>
      <c r="JW31">
        <f>'Dashboard M2 Imports Data'!IB13*1000</f>
        <v/>
      </c>
      <c r="JX31">
        <f>'Dashboard M2 Imports Data'!IC13*1000</f>
        <v/>
      </c>
      <c r="JY31">
        <f>'Dashboard M2 Imports Data'!ID13*1000</f>
        <v/>
      </c>
      <c r="JZ31">
        <f>'Dashboard M2 Imports Data'!IE13*1000</f>
        <v/>
      </c>
      <c r="KA31">
        <f>'Dashboard M2 Imports Data'!IF13*1000</f>
        <v/>
      </c>
      <c r="KB31">
        <f>'Dashboard M2 Imports Data'!IG13*1000</f>
        <v/>
      </c>
      <c r="KC31">
        <f>'Dashboard M2 Imports Data'!IH13*1000</f>
        <v/>
      </c>
      <c r="KD31">
        <f>'Dashboard M2 Imports Data'!II13*1000</f>
        <v/>
      </c>
      <c r="KE31">
        <f>'Dashboard M2 Imports Data'!IJ13*1000</f>
        <v/>
      </c>
      <c r="KF31">
        <f>'Dashboard M2 Imports Data'!IK13*1000</f>
        <v/>
      </c>
      <c r="KG31">
        <f>'Dashboard M2 Imports Data'!IL13*1000</f>
        <v/>
      </c>
      <c r="KH31">
        <f>'Dashboard M2 Imports Data'!IM13*1000</f>
        <v/>
      </c>
      <c r="KI31">
        <f>'Dashboard M2 Imports Data'!IN13*1000</f>
        <v/>
      </c>
      <c r="KJ31">
        <f>'Dashboard M2 Imports Data'!IO13*1000</f>
        <v/>
      </c>
      <c r="KK31">
        <f>'Dashboard M2 Imports Data'!IP13*1000</f>
        <v/>
      </c>
      <c r="KL31">
        <f>'Dashboard M2 Imports Data'!IQ13*1000</f>
        <v/>
      </c>
      <c r="KM31">
        <f>'Dashboard M2 Imports Data'!IR13*1000</f>
        <v/>
      </c>
      <c r="KN31">
        <f>'Dashboard M2 Imports Data'!IS13*1000</f>
        <v/>
      </c>
      <c r="KO31">
        <f>'Dashboard M2 Imports Data'!IT13*1000</f>
        <v/>
      </c>
      <c r="KP31">
        <f>'Dashboard M2 Imports Data'!IU13*1000</f>
        <v/>
      </c>
      <c r="KQ31">
        <f>'Dashboard M2 Imports Data'!IV13*1000</f>
        <v/>
      </c>
      <c r="KR31">
        <f>'Dashboard M2 Imports Data'!IW13*1000</f>
        <v/>
      </c>
      <c r="KS31">
        <f>'Dashboard M2 Imports Data'!IX13*1000</f>
        <v/>
      </c>
      <c r="KT31">
        <f>'Dashboard M2 Imports Data'!IY13*1000</f>
        <v/>
      </c>
      <c r="KU31">
        <f>'Dashboard M2 Imports Data'!IZ13*1000</f>
        <v/>
      </c>
      <c r="KV31">
        <f>'Dashboard M2 Imports Data'!JA13*1000</f>
        <v/>
      </c>
      <c r="KW31">
        <f>'Dashboard M2 Imports Data'!JB13*1000</f>
        <v/>
      </c>
      <c r="KX31">
        <f>'Dashboard M2 Imports Data'!JC13*1000</f>
        <v/>
      </c>
      <c r="KY31">
        <f>'Dashboard M2 Imports Data'!JD13*1000</f>
        <v/>
      </c>
      <c r="KZ31">
        <f>'Dashboard M2 Imports Data'!JE13*1000</f>
        <v/>
      </c>
      <c r="LA31">
        <f>'Dashboard M2 Imports Data'!JF13*1000</f>
        <v/>
      </c>
      <c r="LB31">
        <f>'Dashboard M2 Imports Data'!JG13*1000</f>
        <v/>
      </c>
      <c r="LC31">
        <f>'Dashboard M2 Imports Data'!JH13*1000</f>
        <v/>
      </c>
      <c r="LD31">
        <f>'Dashboard M2 Imports Data'!JI13*1000</f>
        <v/>
      </c>
      <c r="LE31">
        <f>'Dashboard M2 Imports Data'!JJ13*1000</f>
        <v/>
      </c>
      <c r="LF31">
        <f>'Dashboard M2 Imports Data'!JK13*1000</f>
        <v/>
      </c>
      <c r="LG31">
        <f>'Dashboard M2 Imports Data'!JL13*1000</f>
        <v/>
      </c>
      <c r="LH31">
        <f>'Dashboard M2 Imports Data'!JM13*1000</f>
        <v/>
      </c>
      <c r="LI31">
        <f>'Dashboard M2 Imports Data'!JN13*1000</f>
        <v/>
      </c>
      <c r="LJ31">
        <f>'Dashboard M2 Imports Data'!JO13*1000</f>
        <v/>
      </c>
      <c r="LK31">
        <f>'Dashboard M2 Imports Data'!JP13*1000</f>
        <v/>
      </c>
      <c r="LL31">
        <f>'Dashboard M2 Imports Data'!JQ13*1000</f>
        <v/>
      </c>
      <c r="LM31">
        <f>'Dashboard M2 Imports Data'!JR13*1000</f>
        <v/>
      </c>
      <c r="LN31">
        <f>'Dashboard M2 Imports Data'!JS13*1000</f>
        <v/>
      </c>
      <c r="LO31">
        <f>'Dashboard M2 Imports Data'!JT13*1000</f>
        <v/>
      </c>
      <c r="LP31">
        <f>'Dashboard M2 Imports Data'!JU13*1000</f>
        <v/>
      </c>
      <c r="LQ31">
        <f>'Dashboard M2 Imports Data'!JV13*1000</f>
        <v/>
      </c>
      <c r="LR31">
        <f>'Dashboard M2 Imports Data'!JW13*1000</f>
        <v/>
      </c>
      <c r="LS31">
        <f>'Dashboard M2 Imports Data'!JX13*1000</f>
        <v/>
      </c>
      <c r="LT31">
        <f>'Dashboard M2 Imports Data'!JY13*1000</f>
        <v/>
      </c>
      <c r="LU31">
        <f>'Dashboard M2 Imports Data'!JZ13*1000</f>
        <v/>
      </c>
      <c r="LV31">
        <f>'Dashboard M2 Imports Data'!KA13*1000</f>
        <v/>
      </c>
      <c r="LW31">
        <f>'Dashboard M2 Imports Data'!KB13*1000</f>
        <v/>
      </c>
      <c r="LX31">
        <f>'Dashboard M2 Imports Data'!KC13*1000</f>
        <v/>
      </c>
      <c r="LY31">
        <f>'Dashboard M2 Imports Data'!KD13*1000</f>
        <v/>
      </c>
      <c r="LZ31">
        <f>'Dashboard M2 Imports Data'!KE13*1000</f>
        <v/>
      </c>
      <c r="MA31">
        <f>'Dashboard M2 Imports Data'!KF13*1000</f>
        <v/>
      </c>
      <c r="MB31">
        <f>'Dashboard M2 Imports Data'!KG13*1000</f>
        <v/>
      </c>
      <c r="MC31">
        <f>'Dashboard M2 Imports Data'!KH13*1000</f>
        <v/>
      </c>
      <c r="MD31">
        <f>'Dashboard M2 Imports Data'!KI13*1000</f>
        <v/>
      </c>
      <c r="ME31">
        <f>'Dashboard M2 Imports Data'!KJ13*1000</f>
        <v/>
      </c>
      <c r="MF31">
        <f>'Dashboard M2 Imports Data'!KK13*1000</f>
        <v/>
      </c>
      <c r="MG31">
        <f>'Dashboard M2 Imports Data'!KL13*1000</f>
        <v/>
      </c>
      <c r="MH31">
        <f>'Dashboard M2 Imports Data'!KM13*1000</f>
        <v/>
      </c>
      <c r="MI31">
        <f>'Dashboard M2 Imports Data'!KN13*1000</f>
        <v/>
      </c>
      <c r="MJ31">
        <f>'Dashboard M2 Imports Data'!KO13*1000</f>
        <v/>
      </c>
      <c r="MK31">
        <f>'Dashboard M2 Imports Data'!KP13*1000</f>
        <v/>
      </c>
      <c r="ML31">
        <f>'Dashboard M2 Imports Data'!KQ13*1000</f>
        <v/>
      </c>
      <c r="MM31">
        <f>'Dashboard M2 Imports Data'!KR13*1000</f>
        <v/>
      </c>
      <c r="MN31">
        <f>'Dashboard M2 Imports Data'!KS13*1000</f>
        <v/>
      </c>
      <c r="MO31">
        <f>'Dashboard M2 Imports Data'!KT13*1000</f>
        <v/>
      </c>
      <c r="MP31">
        <f>'Dashboard M2 Imports Data'!KU13*1000</f>
        <v/>
      </c>
      <c r="MQ31">
        <f>'Dashboard M2 Imports Data'!KV13*1000</f>
        <v/>
      </c>
      <c r="MR31">
        <f>'Dashboard M2 Imports Data'!KW13*1000</f>
        <v/>
      </c>
      <c r="MS31">
        <f>'Dashboard M2 Imports Data'!KX13*1000</f>
        <v/>
      </c>
      <c r="MT31">
        <f>'Dashboard M2 Imports Data'!KY13*1000</f>
        <v/>
      </c>
      <c r="MU31">
        <f>'Dashboard M2 Imports Data'!KZ13*1000</f>
        <v/>
      </c>
      <c r="MV31">
        <f>'Dashboard M2 Imports Data'!LA13*1000</f>
        <v/>
      </c>
      <c r="MW31">
        <f>'Dashboard M2 Imports Data'!LB13*1000</f>
        <v/>
      </c>
      <c r="MX31">
        <f>'Dashboard M2 Imports Data'!LC13*1000</f>
        <v/>
      </c>
      <c r="MY31">
        <f>'Dashboard M2 Imports Data'!LD13*1000</f>
        <v/>
      </c>
      <c r="MZ31">
        <f>'Dashboard M2 Imports Data'!LE13*1000</f>
        <v/>
      </c>
      <c r="NA31">
        <f>'Dashboard M2 Imports Data'!LF13*1000</f>
        <v/>
      </c>
      <c r="NB31">
        <f>'Dashboard M2 Imports Data'!LG13*1000</f>
        <v/>
      </c>
      <c r="NC31">
        <f>'Dashboard M2 Imports Data'!LH13*1000</f>
        <v/>
      </c>
      <c r="ND31">
        <f>'Dashboard M2 Imports Data'!LI13*1000</f>
        <v/>
      </c>
      <c r="NE31">
        <f>'Dashboard M2 Imports Data'!LJ13*1000</f>
        <v/>
      </c>
      <c r="NF31">
        <f>'Dashboard M2 Imports Data'!LK13*1000</f>
        <v/>
      </c>
      <c r="NG31">
        <f>'Dashboard M2 Imports Data'!LL13*1000</f>
        <v/>
      </c>
      <c r="NH31">
        <f>'Dashboard M2 Imports Data'!LM13*1000</f>
        <v/>
      </c>
      <c r="NI31">
        <f>'Dashboard M2 Imports Data'!LN13*1000</f>
        <v/>
      </c>
      <c r="NJ31">
        <f>'Dashboard M2 Imports Data'!LO13*1000</f>
        <v/>
      </c>
      <c r="NK31">
        <f>'Dashboard M2 Imports Data'!LP13*1000</f>
        <v/>
      </c>
      <c r="NL31">
        <f>'Dashboard M2 Imports Data'!LQ13*1000</f>
        <v/>
      </c>
      <c r="NM31">
        <f>'Dashboard M2 Imports Data'!LR13*1000</f>
        <v/>
      </c>
      <c r="NN31">
        <f>'Dashboard M2 Imports Data'!LS13*1000</f>
        <v/>
      </c>
      <c r="NO31">
        <f>'Dashboard M2 Imports Data'!LT13*1000</f>
        <v/>
      </c>
      <c r="NP31">
        <f>'Dashboard M2 Imports Data'!LU13*1000</f>
        <v/>
      </c>
      <c r="NQ31">
        <f>'Dashboard M2 Imports Data'!LV13*1000</f>
        <v/>
      </c>
      <c r="NR31">
        <f>'Dashboard M2 Imports Data'!LW13*1000</f>
        <v/>
      </c>
      <c r="NS31">
        <f>'Dashboard M2 Imports Data'!LX13*1000</f>
        <v/>
      </c>
      <c r="NT31">
        <f>'Dashboard M2 Imports Data'!LY13*1000</f>
        <v/>
      </c>
      <c r="NU31">
        <f>'Dashboard M2 Imports Data'!LZ13*1000</f>
        <v/>
      </c>
      <c r="NV31">
        <f>'Dashboard M2 Imports Data'!MA13*1000</f>
        <v/>
      </c>
      <c r="NW31">
        <f>'Dashboard M2 Imports Data'!MB13*1000</f>
        <v/>
      </c>
      <c r="NX31">
        <f>'Dashboard M2 Imports Data'!MC13*1000</f>
        <v/>
      </c>
      <c r="NY31">
        <f>'Dashboard M2 Imports Data'!MD13*1000</f>
        <v/>
      </c>
      <c r="NZ31">
        <f>'Dashboard M2 Imports Data'!ME13*1000</f>
        <v/>
      </c>
      <c r="OA31">
        <f>'Dashboard M2 Imports Data'!MF13*1000</f>
        <v/>
      </c>
      <c r="OB31">
        <f>'Dashboard M2 Imports Data'!MG13*1000</f>
        <v/>
      </c>
      <c r="OC31">
        <f>'Dashboard M2 Imports Data'!MH13*1000</f>
        <v/>
      </c>
      <c r="OD31">
        <f>'Dashboard M2 Imports Data'!MI13*1000</f>
        <v/>
      </c>
      <c r="OE31">
        <f>'Dashboard M2 Imports Data'!MJ13*1000</f>
        <v/>
      </c>
      <c r="OF31">
        <f>'Dashboard M2 Imports Data'!MK13*1000</f>
        <v/>
      </c>
      <c r="OG31">
        <f>'Dashboard M2 Imports Data'!ML13*1000</f>
        <v/>
      </c>
      <c r="OH31">
        <f>'Dashboard M2 Imports Data'!MM13*1000</f>
        <v/>
      </c>
      <c r="OI31">
        <f>'Dashboard M2 Imports Data'!MN13*1000</f>
        <v/>
      </c>
      <c r="OJ31">
        <f>'Dashboard M2 Imports Data'!MO13*1000</f>
        <v/>
      </c>
      <c r="OK31">
        <f>'Dashboard M2 Imports Data'!MP13*1000</f>
        <v/>
      </c>
      <c r="OL31">
        <f>'Dashboard M2 Imports Data'!MQ13*1000</f>
        <v/>
      </c>
      <c r="OM31">
        <f>'Dashboard M2 Imports Data'!MR13*1000</f>
        <v/>
      </c>
      <c r="ON31">
        <f>'Dashboard M2 Imports Data'!MS13*1000</f>
        <v/>
      </c>
      <c r="OO31">
        <f>'Dashboard M2 Imports Data'!MT13*1000</f>
        <v/>
      </c>
      <c r="OP31">
        <f>'Dashboard M2 Imports Data'!MU13*1000</f>
        <v/>
      </c>
      <c r="OQ31">
        <f>'Dashboard M2 Imports Data'!MV13*1000</f>
        <v/>
      </c>
      <c r="OR31">
        <f>'Dashboard M2 Imports Data'!MW13*1000</f>
        <v/>
      </c>
      <c r="OS31">
        <f>'Dashboard M2 Imports Data'!MX13*1000</f>
        <v/>
      </c>
      <c r="OT31">
        <f>'Dashboard M2 Imports Data'!MY13*1000</f>
        <v/>
      </c>
      <c r="OU31">
        <f>'Dashboard M2 Imports Data'!MZ13*1000</f>
        <v/>
      </c>
      <c r="OV31">
        <f>'Dashboard M2 Imports Data'!NA13*1000</f>
        <v/>
      </c>
      <c r="OW31">
        <f>'Dashboard M2 Imports Data'!NB13*1000</f>
        <v/>
      </c>
      <c r="OX31">
        <f>'Dashboard M2 Imports Data'!NC13*1000</f>
        <v/>
      </c>
      <c r="OY31">
        <f>'Dashboard M2 Imports Data'!ND13*1000</f>
        <v/>
      </c>
      <c r="OZ31">
        <f>'Dashboard M2 Imports Data'!NE13*1000</f>
        <v/>
      </c>
      <c r="PA31">
        <f>'Dashboard M2 Imports Data'!NF13*1000</f>
        <v/>
      </c>
      <c r="PB31">
        <f>'Dashboard M2 Imports Data'!NG13*1000</f>
        <v/>
      </c>
      <c r="PC31">
        <f>'Dashboard M2 Imports Data'!NH13*1000</f>
        <v/>
      </c>
      <c r="PD31">
        <f>'Dashboard M2 Imports Data'!NI13*1000</f>
        <v/>
      </c>
      <c r="PE31">
        <f>'Dashboard M2 Imports Data'!NJ13*1000</f>
        <v/>
      </c>
      <c r="PF31">
        <f>'Dashboard M2 Imports Data'!NK13*1000</f>
        <v/>
      </c>
      <c r="PG31">
        <f>'Dashboard M2 Imports Data'!NL13*1000</f>
        <v/>
      </c>
      <c r="PH31">
        <f>'Dashboard M2 Imports Data'!NM13*1000</f>
        <v/>
      </c>
      <c r="PI31">
        <f>'Dashboard M2 Imports Data'!NN13*1000</f>
        <v/>
      </c>
      <c r="PJ31">
        <f>'Dashboard M2 Imports Data'!NO13*1000</f>
        <v/>
      </c>
      <c r="PK31">
        <f>'Dashboard M2 Imports Data'!NP13*1000</f>
        <v/>
      </c>
      <c r="PL31">
        <f>'Dashboard M2 Imports Data'!NQ13*1000</f>
        <v/>
      </c>
      <c r="PM31">
        <f>'Dashboard M2 Imports Data'!NR13*1000</f>
        <v/>
      </c>
      <c r="PN31">
        <f>'Dashboard M2 Imports Data'!NS13*1000</f>
        <v/>
      </c>
      <c r="PO31">
        <f>'Dashboard M2 Imports Data'!NT13*1000</f>
        <v/>
      </c>
      <c r="PP31">
        <f>'Dashboard M2 Imports Data'!NU13*1000</f>
        <v/>
      </c>
      <c r="PQ31">
        <f>'Dashboard M2 Imports Data'!NV13*1000</f>
        <v/>
      </c>
      <c r="PR31">
        <f>'Dashboard M2 Imports Data'!NW13*1000</f>
        <v/>
      </c>
      <c r="PS31">
        <f>'Dashboard M2 Imports Data'!NX13*1000</f>
        <v/>
      </c>
      <c r="PT31">
        <f>'Dashboard M2 Imports Data'!NY13*1000</f>
        <v/>
      </c>
      <c r="PU31">
        <f>'Dashboard M2 Imports Data'!NZ13*1000</f>
        <v/>
      </c>
      <c r="PV31">
        <f>'Dashboard M2 Imports Data'!OA13*1000</f>
        <v/>
      </c>
      <c r="PW31">
        <f>'Dashboard M2 Imports Data'!OB13*1000</f>
        <v/>
      </c>
      <c r="PX31">
        <f>'Dashboard M2 Imports Data'!OC13*1000</f>
        <v/>
      </c>
      <c r="PY31">
        <f>'Dashboard M2 Imports Data'!OD13*1000</f>
        <v/>
      </c>
      <c r="PZ31">
        <f>'Dashboard M2 Imports Data'!OE13*1000</f>
        <v/>
      </c>
      <c r="QA31">
        <f>'Dashboard M2 Imports Data'!OF13*1000</f>
        <v/>
      </c>
      <c r="QB31">
        <f>'Dashboard M2 Imports Data'!OG13*1000</f>
        <v/>
      </c>
      <c r="QC31">
        <f>'Dashboard M2 Imports Data'!OH13*1000</f>
        <v/>
      </c>
      <c r="QD31">
        <f>'Dashboard M2 Imports Data'!OI13*1000</f>
        <v/>
      </c>
      <c r="QE31">
        <f>'Dashboard M2 Imports Data'!OJ13*1000</f>
        <v/>
      </c>
      <c r="QF31">
        <f>'Dashboard M2 Imports Data'!OK13*1000</f>
        <v/>
      </c>
      <c r="QG31">
        <f>'Dashboard M2 Imports Data'!OL13*1000</f>
        <v/>
      </c>
      <c r="QH31">
        <f>'Dashboard M2 Imports Data'!OM13*1000</f>
        <v/>
      </c>
      <c r="QI31">
        <f>'Dashboard M2 Imports Data'!ON13*1000</f>
        <v/>
      </c>
      <c r="QJ31">
        <f>'Dashboard M2 Imports Data'!OO13*1000</f>
        <v/>
      </c>
      <c r="QK31">
        <f>'Dashboard M2 Imports Data'!OP13*1000</f>
        <v/>
      </c>
      <c r="QL31">
        <f>'Dashboard M2 Imports Data'!OQ13*1000</f>
        <v/>
      </c>
      <c r="QM31">
        <f>'Dashboard M2 Imports Data'!OR13*1000</f>
        <v/>
      </c>
      <c r="QN31">
        <f>'Dashboard M2 Imports Data'!OS13*1000</f>
        <v/>
      </c>
      <c r="QO31">
        <f>'Dashboard M2 Imports Data'!OT13*1000</f>
        <v/>
      </c>
      <c r="QP31">
        <f>'Dashboard M2 Imports Data'!OU13*1000</f>
        <v/>
      </c>
      <c r="QQ31">
        <f>'Dashboard M2 Imports Data'!OV13*1000</f>
        <v/>
      </c>
      <c r="QR31">
        <f>'Dashboard M2 Imports Data'!OW13*1000</f>
        <v/>
      </c>
      <c r="QS31">
        <f>'Dashboard M2 Imports Data'!OX13*1000</f>
        <v/>
      </c>
      <c r="QT31">
        <f>'Dashboard M2 Imports Data'!OY13*1000</f>
        <v/>
      </c>
      <c r="QU31">
        <f>'Dashboard M2 Imports Data'!OZ13*1000</f>
        <v/>
      </c>
      <c r="QV31">
        <f>'Dashboard M2 Imports Data'!PA13*1000</f>
        <v/>
      </c>
      <c r="QW31">
        <f>'Dashboard M2 Imports Data'!PB13*1000</f>
        <v/>
      </c>
      <c r="QX31">
        <f>'Dashboard M2 Imports Data'!PC13*1000</f>
        <v/>
      </c>
      <c r="QY31">
        <f>'Dashboard M2 Imports Data'!PD13*1000</f>
        <v/>
      </c>
      <c r="QZ31">
        <f>'Dashboard M2 Imports Data'!PE13*1000</f>
        <v/>
      </c>
      <c r="RA31">
        <f>'Dashboard M2 Imports Data'!PF13*1000</f>
        <v/>
      </c>
      <c r="RB31">
        <f>'Dashboard M2 Imports Data'!PG13*1000</f>
        <v/>
      </c>
      <c r="RC31">
        <f>'Dashboard M2 Imports Data'!PH13*1000</f>
        <v/>
      </c>
      <c r="RD31">
        <f>'Dashboard M2 Imports Data'!PI13*1000</f>
        <v/>
      </c>
      <c r="RE31">
        <f>'Dashboard M2 Imports Data'!PJ13*1000</f>
        <v/>
      </c>
      <c r="RF31">
        <f>'Dashboard M2 Imports Data'!PK13*1000</f>
        <v/>
      </c>
      <c r="RG31">
        <f>'Dashboard M2 Imports Data'!PL13*1000</f>
        <v/>
      </c>
      <c r="RH31">
        <f>'Dashboard M2 Imports Data'!PM13*1000</f>
        <v/>
      </c>
      <c r="RI31">
        <f>'Dashboard M2 Imports Data'!PN13*1000</f>
        <v/>
      </c>
      <c r="RJ31">
        <f>'Dashboard M2 Imports Data'!PO13*1000</f>
        <v/>
      </c>
      <c r="RK31">
        <f>'Dashboard M2 Imports Data'!PP13*1000</f>
        <v/>
      </c>
      <c r="RL31">
        <f>'Dashboard M2 Imports Data'!PQ13*1000</f>
        <v/>
      </c>
      <c r="RM31">
        <f>'Dashboard M2 Imports Data'!PR13*1000</f>
        <v/>
      </c>
      <c r="RN31">
        <f>'Dashboard M2 Imports Data'!PS13*1000</f>
        <v/>
      </c>
      <c r="RO31">
        <f>'Dashboard M2 Imports Data'!PT13*1000</f>
        <v/>
      </c>
      <c r="RP31">
        <f>'Dashboard M2 Imports Data'!PU13*1000</f>
        <v/>
      </c>
      <c r="RQ31">
        <f>'Dashboard M2 Imports Data'!PV13*1000</f>
        <v/>
      </c>
      <c r="RR31">
        <f>'Dashboard M2 Imports Data'!PW13*1000</f>
        <v/>
      </c>
      <c r="RS31">
        <f>'Dashboard M2 Imports Data'!PX13*1000</f>
        <v/>
      </c>
      <c r="RT31">
        <f>'Dashboard M2 Imports Data'!PY13*1000</f>
        <v/>
      </c>
      <c r="RU31">
        <f>'Dashboard M2 Imports Data'!PZ13*1000</f>
        <v/>
      </c>
      <c r="RV31">
        <f>'Dashboard M2 Imports Data'!QA13*1000</f>
        <v/>
      </c>
      <c r="RW31">
        <f>'Dashboard M2 Imports Data'!QB13*1000</f>
        <v/>
      </c>
      <c r="RX31">
        <f>'Dashboard M2 Imports Data'!QC13*1000</f>
        <v/>
      </c>
      <c r="RY31">
        <f>'Dashboard M2 Imports Data'!QD13*1000</f>
        <v/>
      </c>
      <c r="RZ31">
        <f>'Dashboard M2 Imports Data'!QE13*1000</f>
        <v/>
      </c>
      <c r="SA31">
        <f>'Dashboard M2 Imports Data'!QF13*1000</f>
        <v/>
      </c>
      <c r="SB31">
        <f>'Dashboard M2 Imports Data'!QG13*1000</f>
        <v/>
      </c>
      <c r="SC31">
        <f>'Dashboard M2 Imports Data'!QH13*1000</f>
        <v/>
      </c>
      <c r="SD31">
        <f>'Dashboard M2 Imports Data'!QI13*1000</f>
        <v/>
      </c>
      <c r="SE31">
        <f>'Dashboard M2 Imports Data'!QJ13*1000</f>
        <v/>
      </c>
      <c r="SF31">
        <f>'Dashboard M2 Imports Data'!QK13*1000</f>
        <v/>
      </c>
      <c r="SG31">
        <f>'Dashboard M2 Imports Data'!QL13*1000</f>
        <v/>
      </c>
      <c r="SH31">
        <f>'Dashboard M2 Imports Data'!QM13*1000</f>
        <v/>
      </c>
      <c r="SI31">
        <f>'Dashboard M2 Imports Data'!QN13*1000</f>
        <v/>
      </c>
      <c r="SJ31">
        <f>'Dashboard M2 Imports Data'!QO13*1000</f>
        <v/>
      </c>
      <c r="SK31">
        <f>'Dashboard M2 Imports Data'!QP13*1000</f>
        <v/>
      </c>
      <c r="SL31">
        <f>'Dashboard M2 Imports Data'!QQ13*1000</f>
        <v/>
      </c>
      <c r="SM31">
        <f>'Dashboard M2 Imports Data'!QR13*1000</f>
        <v/>
      </c>
      <c r="SN31">
        <f>'Dashboard M2 Imports Data'!QS13*1000</f>
        <v/>
      </c>
      <c r="SO31">
        <f>'Dashboard M2 Imports Data'!QT13*1000</f>
        <v/>
      </c>
      <c r="SP31">
        <f>'Dashboard M2 Imports Data'!QU13*1000</f>
        <v/>
      </c>
      <c r="SQ31">
        <f>'Dashboard M2 Imports Data'!QV13*1000</f>
        <v/>
      </c>
      <c r="SR31">
        <f>'Dashboard M2 Imports Data'!QW13*1000</f>
        <v/>
      </c>
      <c r="SS31">
        <f>'Dashboard M2 Imports Data'!QX13*1000</f>
        <v/>
      </c>
      <c r="ST31">
        <f>'Dashboard M2 Imports Data'!QY13*1000</f>
        <v/>
      </c>
      <c r="SU31">
        <f>'Dashboard M2 Imports Data'!QZ13*1000</f>
        <v/>
      </c>
      <c r="SV31">
        <f>'Dashboard M2 Imports Data'!RA13*1000</f>
        <v/>
      </c>
      <c r="SW31">
        <f>'Dashboard M2 Imports Data'!RB13*1000</f>
        <v/>
      </c>
      <c r="SX31">
        <f>'Dashboard M2 Imports Data'!RC13*1000</f>
        <v/>
      </c>
      <c r="SY31">
        <f>'Dashboard M2 Imports Data'!RD13*1000</f>
        <v/>
      </c>
      <c r="SZ31">
        <f>'Dashboard M2 Imports Data'!RE13*1000</f>
        <v/>
      </c>
      <c r="TA31">
        <f>'Dashboard M2 Imports Data'!RF13*1000</f>
        <v/>
      </c>
      <c r="TB31">
        <f>'Dashboard M2 Imports Data'!RG13*1000</f>
        <v/>
      </c>
      <c r="TC31">
        <f>'Dashboard M2 Imports Data'!RH13*1000</f>
        <v/>
      </c>
      <c r="TD31">
        <f>'Dashboard M2 Imports Data'!RI13*1000</f>
        <v/>
      </c>
      <c r="TE31">
        <f>'Dashboard M2 Imports Data'!RJ13*1000</f>
        <v/>
      </c>
      <c r="TF31">
        <f>'Dashboard M2 Imports Data'!RK13*1000</f>
        <v/>
      </c>
      <c r="TG31">
        <f>'Dashboard M2 Imports Data'!RL13*1000</f>
        <v/>
      </c>
      <c r="TH31">
        <f>'Dashboard M2 Imports Data'!RM13*1000</f>
        <v/>
      </c>
      <c r="TI31">
        <f>'Dashboard M2 Imports Data'!RN13*1000</f>
        <v/>
      </c>
      <c r="TJ31">
        <f>'Dashboard M2 Imports Data'!RO13*1000</f>
        <v/>
      </c>
      <c r="TK31">
        <f>'Dashboard M2 Imports Data'!RP13*1000</f>
        <v/>
      </c>
      <c r="TL31">
        <f>'Dashboard M2 Imports Data'!RQ13*1000</f>
        <v/>
      </c>
      <c r="TM31">
        <f>'Dashboard M2 Imports Data'!RR13*1000</f>
        <v/>
      </c>
      <c r="TN31">
        <f>'Dashboard M2 Imports Data'!RS13*1000</f>
        <v/>
      </c>
      <c r="TO31">
        <f>'Dashboard M2 Imports Data'!RT13*1000</f>
        <v/>
      </c>
      <c r="TP31">
        <f>'Dashboard M2 Imports Data'!RU13*1000</f>
        <v/>
      </c>
      <c r="TQ31">
        <f>'Dashboard M2 Imports Data'!RV13*1000</f>
        <v/>
      </c>
      <c r="TR31">
        <f>'Dashboard M2 Imports Data'!RW13*1000</f>
        <v/>
      </c>
      <c r="TS31">
        <f>'Dashboard M2 Imports Data'!RX13*1000</f>
        <v/>
      </c>
      <c r="TT31">
        <f>'Dashboard M2 Imports Data'!RY13*1000</f>
        <v/>
      </c>
      <c r="TU31">
        <f>'Dashboard M2 Imports Data'!RZ13*1000</f>
        <v/>
      </c>
      <c r="TV31">
        <f>'Dashboard M2 Imports Data'!SA13*1000</f>
        <v/>
      </c>
      <c r="TW31">
        <f>'Dashboard M2 Imports Data'!SB13*1000</f>
        <v/>
      </c>
      <c r="TX31">
        <f>'Dashboard M2 Imports Data'!SC13*1000</f>
        <v/>
      </c>
      <c r="TY31">
        <f>'Dashboard M2 Imports Data'!SD13*1000</f>
        <v/>
      </c>
      <c r="TZ31">
        <f>'Dashboard M2 Imports Data'!SE13*1000</f>
        <v/>
      </c>
    </row>
    <row r="32" spans="1:546">
      <c r="A32" t="s">
        <v>20</v>
      </c>
      <c r="B32" t="s">
        <v>41</v>
      </c>
      <c r="BC32">
        <f>SUM(BC33:BC34)</f>
        <v/>
      </c>
      <c r="BD32">
        <f>SUM(BD33:BD34)</f>
        <v/>
      </c>
      <c r="BE32">
        <f>SUM(BE33:BE34)</f>
        <v/>
      </c>
      <c r="BF32">
        <f>SUM(BF33:BF34)</f>
        <v/>
      </c>
      <c r="BG32">
        <f>SUM(BG33:BG34)</f>
        <v/>
      </c>
      <c r="BH32">
        <f>SUM(BH33:BH34)</f>
        <v/>
      </c>
      <c r="BI32">
        <f>SUM(BI33:BI34)</f>
        <v/>
      </c>
      <c r="BJ32">
        <f>SUM(BJ33:BJ34)</f>
        <v/>
      </c>
      <c r="BK32">
        <f>SUM(BK33:BK34)</f>
        <v/>
      </c>
      <c r="BL32">
        <f>SUM(BL33:BL34)</f>
        <v/>
      </c>
      <c r="BM32">
        <f>SUM(BM33:BM34)</f>
        <v/>
      </c>
      <c r="BN32">
        <f>SUM(BN33:BN34)</f>
        <v/>
      </c>
      <c r="BO32">
        <f>SUM(BO33:BO34)</f>
        <v/>
      </c>
      <c r="BP32">
        <f>SUM(BP33:BP34)</f>
        <v/>
      </c>
      <c r="BQ32">
        <f>SUM(BQ33:BQ34)</f>
        <v/>
      </c>
      <c r="BR32">
        <f>SUM(BR33:BR34)</f>
        <v/>
      </c>
      <c r="BS32">
        <f>SUM(BS33:BS34)</f>
        <v/>
      </c>
      <c r="BT32">
        <f>SUM(BT33:BT34)</f>
        <v/>
      </c>
      <c r="BU32">
        <f>SUM(BU33:BU34)</f>
        <v/>
      </c>
      <c r="BV32">
        <f>SUM(BV33:BV34)</f>
        <v/>
      </c>
      <c r="BW32">
        <f>SUM(BW33:BW34)</f>
        <v/>
      </c>
      <c r="BX32">
        <f>SUM(BX33:BX34)</f>
        <v/>
      </c>
      <c r="BY32">
        <f>SUM(BY33:BY34)</f>
        <v/>
      </c>
      <c r="BZ32">
        <f>SUM(BZ33:BZ34)</f>
        <v/>
      </c>
      <c r="CA32">
        <f>SUM(CA33:CA34)</f>
        <v/>
      </c>
      <c r="CB32">
        <f>SUM(CB33:CB34)</f>
        <v/>
      </c>
      <c r="CC32">
        <f>SUM(CC33:CC34)</f>
        <v/>
      </c>
      <c r="CD32">
        <f>SUM(CD33:CD34)</f>
        <v/>
      </c>
      <c r="CE32">
        <f>SUM(CE33:CE34)</f>
        <v/>
      </c>
      <c r="CF32">
        <f>SUM(CF33:CF34)</f>
        <v/>
      </c>
      <c r="CG32">
        <f>SUM(CG33:CG34)</f>
        <v/>
      </c>
      <c r="CH32">
        <f>SUM(CH33:CH34)</f>
        <v/>
      </c>
      <c r="CI32">
        <f>SUM(CI33:CI34)</f>
        <v/>
      </c>
      <c r="CJ32">
        <f>SUM(CJ33:CJ34)</f>
        <v/>
      </c>
      <c r="CK32">
        <f>SUM(CK33:CK34)</f>
        <v/>
      </c>
      <c r="CL32">
        <f>SUM(CL33:CL34)</f>
        <v/>
      </c>
      <c r="CM32">
        <f>SUM(CM33:CM34)</f>
        <v/>
      </c>
      <c r="CN32">
        <f>SUM(CN33:CN34)</f>
        <v/>
      </c>
      <c r="CO32">
        <f>SUM(CO33:CO34)</f>
        <v/>
      </c>
      <c r="CP32">
        <f>SUM(CP33:CP34)</f>
        <v/>
      </c>
      <c r="CQ32">
        <f>SUM(CQ33:CQ34)</f>
        <v/>
      </c>
      <c r="CR32">
        <f>SUM(CR33:CR34)</f>
        <v/>
      </c>
      <c r="CS32">
        <f>SUM(CS33:CS34)</f>
        <v/>
      </c>
      <c r="CT32">
        <f>SUM(CT33:CT34)</f>
        <v/>
      </c>
      <c r="CU32">
        <f>SUM(CU33:CU34)</f>
        <v/>
      </c>
      <c r="CV32">
        <f>SUM(CV33:CV34)</f>
        <v/>
      </c>
      <c r="CW32">
        <f>SUM(CW33:CW34)</f>
        <v/>
      </c>
      <c r="CX32">
        <f>SUM(CX33:CX34)</f>
        <v/>
      </c>
      <c r="CY32">
        <f>SUM(CY33:CY34)</f>
        <v/>
      </c>
      <c r="CZ32">
        <f>SUM(CZ33:CZ34)</f>
        <v/>
      </c>
      <c r="DA32">
        <f>SUM(DA33:DA34)</f>
        <v/>
      </c>
      <c r="DB32">
        <f>SUM(DB33:DB34)</f>
        <v/>
      </c>
      <c r="DC32">
        <f>SUM(DC33:DC34)</f>
        <v/>
      </c>
      <c r="DD32">
        <f>SUM(DD33:DD34)</f>
        <v/>
      </c>
      <c r="DE32">
        <f>SUM(DE33:DE34)</f>
        <v/>
      </c>
      <c r="DF32">
        <f>SUM(DF33:DF34)</f>
        <v/>
      </c>
      <c r="DG32">
        <f>SUM(DG33:DG34)</f>
        <v/>
      </c>
      <c r="DH32">
        <f>SUM(DH33:DH34)</f>
        <v/>
      </c>
      <c r="DI32">
        <f>SUM(DI33:DI34)</f>
        <v/>
      </c>
      <c r="DJ32">
        <f>SUM(DJ33:DJ34)</f>
        <v/>
      </c>
      <c r="DK32">
        <f>SUM(DK33:DK34)</f>
        <v/>
      </c>
      <c r="DL32">
        <f>SUM(DL33:DL34)</f>
        <v/>
      </c>
      <c r="DM32">
        <f>SUM(DM33:DM34)</f>
        <v/>
      </c>
      <c r="DN32">
        <f>SUM(DN33:DN34)</f>
        <v/>
      </c>
      <c r="DO32">
        <f>SUM(DO33:DO34)</f>
        <v/>
      </c>
      <c r="DP32">
        <f>SUM(DP33:DP34)</f>
        <v/>
      </c>
      <c r="DQ32">
        <f>SUM(DQ33:DQ34)</f>
        <v/>
      </c>
      <c r="DR32">
        <f>SUM(DR33:DR34)</f>
        <v/>
      </c>
      <c r="DS32">
        <f>SUM(DS33:DS34)</f>
        <v/>
      </c>
      <c r="DT32">
        <f>SUM(DT33:DT34)</f>
        <v/>
      </c>
      <c r="DU32">
        <f>SUM(DU33:DU34)</f>
        <v/>
      </c>
      <c r="DV32">
        <f>SUM(DV33:DV34)</f>
        <v/>
      </c>
      <c r="DW32">
        <f>SUM(DW33:DW34)</f>
        <v/>
      </c>
      <c r="DX32">
        <f>SUM(DX33:DX34)</f>
        <v/>
      </c>
      <c r="DY32">
        <f>SUM(DY33:DY34)</f>
        <v/>
      </c>
      <c r="DZ32">
        <f>SUM(DZ33:DZ34)</f>
        <v/>
      </c>
      <c r="EA32">
        <f>SUM(EA33:EA34)</f>
        <v/>
      </c>
      <c r="EB32">
        <f>SUM(EB33:EB34)</f>
        <v/>
      </c>
      <c r="EC32">
        <f>SUM(EC33:EC34)</f>
        <v/>
      </c>
      <c r="ED32">
        <f>SUM(ED33:ED34)</f>
        <v/>
      </c>
      <c r="EE32">
        <f>SUM(EE33:EE34)</f>
        <v/>
      </c>
      <c r="EF32">
        <f>SUM(EF33:EF34)</f>
        <v/>
      </c>
      <c r="EG32">
        <f>SUM(EG33:EG34)</f>
        <v/>
      </c>
      <c r="EH32">
        <f>SUM(EH33:EH34)</f>
        <v/>
      </c>
      <c r="EI32">
        <f>SUM(EI33:EI34)</f>
        <v/>
      </c>
      <c r="EJ32">
        <f>SUM(EJ33:EJ34)</f>
        <v/>
      </c>
      <c r="EK32">
        <f>SUM(EK33:EK34)</f>
        <v/>
      </c>
      <c r="EL32">
        <f>SUM(EL33:EL34)</f>
        <v/>
      </c>
      <c r="EM32">
        <f>SUM(EM33:EM34)</f>
        <v/>
      </c>
      <c r="EN32">
        <f>SUM(EN33:EN34)</f>
        <v/>
      </c>
      <c r="EO32">
        <f>SUM(EO33:EO34)</f>
        <v/>
      </c>
      <c r="EP32">
        <f>SUM(EP33:EP34)</f>
        <v/>
      </c>
      <c r="EQ32">
        <f>SUM(EQ33:EQ34)</f>
        <v/>
      </c>
      <c r="ER32">
        <f>SUM(ER33:ER34)</f>
        <v/>
      </c>
      <c r="ES32">
        <f>SUM(ES33:ES34)</f>
        <v/>
      </c>
      <c r="ET32">
        <f>SUM(ET33:ET34)</f>
        <v/>
      </c>
      <c r="EU32">
        <f>SUM(EU33:EU34)</f>
        <v/>
      </c>
      <c r="EV32">
        <f>SUM(EV33:EV34)</f>
        <v/>
      </c>
      <c r="EW32">
        <f>SUM(EW33:EW34)</f>
        <v/>
      </c>
      <c r="EX32">
        <f>SUM(EX33:EX34)</f>
        <v/>
      </c>
      <c r="EY32">
        <f>SUM(EY33:EY34)</f>
        <v/>
      </c>
      <c r="EZ32">
        <f>SUM(EZ33:EZ34)</f>
        <v/>
      </c>
      <c r="FA32">
        <f>SUM(FA33:FA34)</f>
        <v/>
      </c>
      <c r="FB32">
        <f>SUM(FB33:FB34)</f>
        <v/>
      </c>
      <c r="FC32">
        <f>SUM(FC33:FC34)</f>
        <v/>
      </c>
      <c r="FD32">
        <f>SUM(FD33:FD34)</f>
        <v/>
      </c>
      <c r="FE32">
        <f>SUM(FE33:FE34)</f>
        <v/>
      </c>
      <c r="FF32">
        <f>SUM(FF33:FF34)</f>
        <v/>
      </c>
      <c r="FG32">
        <f>SUM(FG33:FG34)</f>
        <v/>
      </c>
      <c r="FH32">
        <f>SUM(FH33:FH34)</f>
        <v/>
      </c>
      <c r="FI32">
        <f>SUM(FI33:FI34)</f>
        <v/>
      </c>
      <c r="FJ32">
        <f>SUM(FJ33:FJ34)</f>
        <v/>
      </c>
      <c r="FK32">
        <f>SUM(FK33:FK34)</f>
        <v/>
      </c>
      <c r="FL32">
        <f>SUM(FL33:FL34)</f>
        <v/>
      </c>
      <c r="FM32">
        <f>SUM(FM33:FM34)</f>
        <v/>
      </c>
      <c r="FN32">
        <f>SUM(FN33:FN34)</f>
        <v/>
      </c>
      <c r="FO32">
        <f>SUM(FO33:FO34)</f>
        <v/>
      </c>
      <c r="FP32">
        <f>SUM(FP33:FP34)</f>
        <v/>
      </c>
      <c r="FQ32">
        <f>SUM(FQ33:FQ34)</f>
        <v/>
      </c>
      <c r="FR32">
        <f>SUM(FR33:FR34)</f>
        <v/>
      </c>
      <c r="FS32">
        <f>SUM(FS33:FS34)</f>
        <v/>
      </c>
      <c r="FT32">
        <f>SUM(FT33:FT34)</f>
        <v/>
      </c>
      <c r="FU32">
        <f>SUM(FU33:FU34)</f>
        <v/>
      </c>
      <c r="FV32">
        <f>SUM(FV33:FV34)</f>
        <v/>
      </c>
      <c r="FW32">
        <f>SUM(FW33:FW34)</f>
        <v/>
      </c>
      <c r="FX32">
        <f>SUM(FX33:FX34)</f>
        <v/>
      </c>
      <c r="FY32">
        <f>SUM(FY33:FY34)</f>
        <v/>
      </c>
      <c r="FZ32">
        <f>SUM(FZ33:FZ34)</f>
        <v/>
      </c>
      <c r="GA32">
        <f>SUM(GA33:GA34)</f>
        <v/>
      </c>
      <c r="GB32">
        <f>SUM(GB33:GB34)</f>
        <v/>
      </c>
      <c r="GC32">
        <f>SUM(GC33:GC34)</f>
        <v/>
      </c>
      <c r="GD32">
        <f>SUM(GD33:GD34)</f>
        <v/>
      </c>
      <c r="GE32">
        <f>SUM(GE33:GE34)</f>
        <v/>
      </c>
      <c r="GF32">
        <f>SUM(GF33:GF34)</f>
        <v/>
      </c>
      <c r="GG32">
        <f>SUM(GG33:GG34)</f>
        <v/>
      </c>
      <c r="GH32">
        <f>SUM(GH33:GH34)</f>
        <v/>
      </c>
      <c r="GI32">
        <f>SUM(GI33:GI34)</f>
        <v/>
      </c>
      <c r="GJ32">
        <f>SUM(GJ33:GJ34)</f>
        <v/>
      </c>
      <c r="GK32">
        <f>SUM(GK33:GK34)</f>
        <v/>
      </c>
      <c r="GL32">
        <f>SUM(GL33:GL34)</f>
        <v/>
      </c>
      <c r="GM32">
        <f>SUM(GM33:GM34)</f>
        <v/>
      </c>
      <c r="GN32">
        <f>SUM(GN33:GN34)</f>
        <v/>
      </c>
      <c r="GO32">
        <f>SUM(GO33:GO34)</f>
        <v/>
      </c>
      <c r="GP32">
        <f>SUM(GP33:GP34)</f>
        <v/>
      </c>
      <c r="GQ32">
        <f>SUM(GQ33:GQ34)</f>
        <v/>
      </c>
      <c r="GR32">
        <f>SUM(GR33:GR34)</f>
        <v/>
      </c>
      <c r="GS32">
        <f>SUM(GS33:GS34)</f>
        <v/>
      </c>
      <c r="GT32">
        <f>SUM(GT33:GT34)</f>
        <v/>
      </c>
      <c r="GU32">
        <f>SUM(GU33:GU34)</f>
        <v/>
      </c>
      <c r="GV32">
        <f>SUM(GV33:GV34)</f>
        <v/>
      </c>
      <c r="GW32">
        <f>SUM(GW33:GW34)</f>
        <v/>
      </c>
      <c r="GX32">
        <f>SUM(GX33:GX34)</f>
        <v/>
      </c>
      <c r="GY32">
        <f>SUM(GY33:GY34)</f>
        <v/>
      </c>
      <c r="GZ32">
        <f>SUM(GZ33:GZ34)</f>
        <v/>
      </c>
      <c r="HA32">
        <f>SUM(HA33:HA34)</f>
        <v/>
      </c>
      <c r="HB32">
        <f>SUM(HB33:HB34)</f>
        <v/>
      </c>
      <c r="HC32">
        <f>SUM(HC33:HC34)</f>
        <v/>
      </c>
      <c r="HD32">
        <f>SUM(HD33:HD34)</f>
        <v/>
      </c>
      <c r="HE32">
        <f>SUM(HE33:HE34)</f>
        <v/>
      </c>
      <c r="HF32">
        <f>SUM(HF33:HF34)</f>
        <v/>
      </c>
      <c r="HG32">
        <f>SUM(HG33:HG34)</f>
        <v/>
      </c>
      <c r="HH32">
        <f>SUM(HH33:HH34)</f>
        <v/>
      </c>
      <c r="HI32">
        <f>SUM(HI33:HI34)</f>
        <v/>
      </c>
      <c r="HJ32">
        <f>SUM(HJ33:HJ34)</f>
        <v/>
      </c>
      <c r="HK32">
        <f>SUM(HK33:HK34)</f>
        <v/>
      </c>
      <c r="HL32">
        <f>SUM(HL33:HL34)</f>
        <v/>
      </c>
      <c r="HM32">
        <f>SUM(HM33:HM34)</f>
        <v/>
      </c>
      <c r="HN32">
        <f>SUM(HN33:HN34)</f>
        <v/>
      </c>
      <c r="HO32">
        <f>SUM(HO33:HO34)</f>
        <v/>
      </c>
      <c r="HP32">
        <f>SUM(HP33:HP34)</f>
        <v/>
      </c>
      <c r="HQ32">
        <f>SUM(HQ33:HQ34)</f>
        <v/>
      </c>
      <c r="HR32">
        <f>SUM(HR33:HR34)</f>
        <v/>
      </c>
      <c r="HS32">
        <f>SUM(HS33:HS34)</f>
        <v/>
      </c>
      <c r="HT32">
        <f>SUM(HT33:HT34)</f>
        <v/>
      </c>
      <c r="HU32">
        <f>SUM(HU33:HU34)</f>
        <v/>
      </c>
      <c r="HV32">
        <f>SUM(HV33:HV34)</f>
        <v/>
      </c>
      <c r="HW32">
        <f>SUM(HW33:HW34)</f>
        <v/>
      </c>
      <c r="HX32">
        <f>SUM(HX33:HX34)</f>
        <v/>
      </c>
      <c r="HY32">
        <f>SUM(HY33:HY34)</f>
        <v/>
      </c>
      <c r="HZ32">
        <f>SUM(HZ33:HZ34)</f>
        <v/>
      </c>
      <c r="IA32">
        <f>SUM(IA33:IA34)</f>
        <v/>
      </c>
      <c r="IB32">
        <f>SUM(IB33:IB34)</f>
        <v/>
      </c>
      <c r="IC32">
        <f>SUM(IC33:IC34)</f>
        <v/>
      </c>
      <c r="ID32">
        <f>SUM(ID33:ID34)</f>
        <v/>
      </c>
      <c r="IE32">
        <f>SUM(IE33:IE34)</f>
        <v/>
      </c>
      <c r="IF32">
        <f>SUM(IF33:IF34)</f>
        <v/>
      </c>
      <c r="IG32">
        <f>SUM(IG33:IG34)</f>
        <v/>
      </c>
      <c r="IH32">
        <f>SUM(IH33:IH34)</f>
        <v/>
      </c>
      <c r="II32">
        <f>SUM(II33:II34)</f>
        <v/>
      </c>
      <c r="IJ32">
        <f>SUM(IJ33:IJ34)</f>
        <v/>
      </c>
      <c r="IK32">
        <f>SUM(IK33:IK34)</f>
        <v/>
      </c>
      <c r="IL32">
        <f>SUM(IL33:IL34)</f>
        <v/>
      </c>
      <c r="IM32">
        <f>SUM(IM33:IM34)</f>
        <v/>
      </c>
      <c r="IN32">
        <f>SUM(IN33:IN34)</f>
        <v/>
      </c>
      <c r="IO32">
        <f>SUM(IO33:IO34)</f>
        <v/>
      </c>
      <c r="IP32">
        <f>SUM(IP33:IP34)</f>
        <v/>
      </c>
      <c r="IQ32">
        <f>SUM(IQ33:IQ34)</f>
        <v/>
      </c>
      <c r="IR32">
        <f>SUM(IR33:IR34)</f>
        <v/>
      </c>
      <c r="IS32">
        <f>SUM(IS33:IS34)</f>
        <v/>
      </c>
      <c r="IT32">
        <f>SUM(IT33:IT34)</f>
        <v/>
      </c>
      <c r="IU32">
        <f>SUM(IU33:IU34)</f>
        <v/>
      </c>
      <c r="IV32">
        <f>SUM(IV33:IV34)</f>
        <v/>
      </c>
      <c r="IW32">
        <f>SUM(IW33:IW34)</f>
        <v/>
      </c>
      <c r="IX32">
        <f>SUM(IX33:IX34)</f>
        <v/>
      </c>
      <c r="IY32">
        <f>SUM(IY33:IY34)</f>
        <v/>
      </c>
      <c r="IZ32">
        <f>SUM(IZ33:IZ34)</f>
        <v/>
      </c>
      <c r="JA32">
        <f>SUM(JA33:JA34)</f>
        <v/>
      </c>
      <c r="JB32">
        <f>SUM(JB33:JB34)</f>
        <v/>
      </c>
      <c r="JC32">
        <f>SUM(JC33:JC34)</f>
        <v/>
      </c>
      <c r="JD32">
        <f>SUM(JD33:JD34)</f>
        <v/>
      </c>
      <c r="JE32">
        <f>SUM(JE33:JE34)</f>
        <v/>
      </c>
      <c r="JF32">
        <f>SUM(JF33:JF34)</f>
        <v/>
      </c>
      <c r="JG32">
        <f>SUM(JG33:JG34)</f>
        <v/>
      </c>
      <c r="JH32">
        <f>SUM(JH33:JH34)</f>
        <v/>
      </c>
      <c r="JI32">
        <f>SUM(JI33:JI34)</f>
        <v/>
      </c>
      <c r="JJ32">
        <f>SUM(JJ33:JJ34)</f>
        <v/>
      </c>
      <c r="JK32">
        <f>SUM(JK33:JK34)</f>
        <v/>
      </c>
      <c r="JL32">
        <f>SUM(JL33:JL34)</f>
        <v/>
      </c>
      <c r="JM32">
        <f>SUM(JM33:JM34)</f>
        <v/>
      </c>
      <c r="JN32">
        <f>SUM(JN33:JN34)</f>
        <v/>
      </c>
      <c r="JO32">
        <f>SUM(JO33:JO34)</f>
        <v/>
      </c>
      <c r="JP32">
        <f>SUM(JP33:JP34)</f>
        <v/>
      </c>
      <c r="JQ32">
        <f>SUM(JQ33:JQ34)</f>
        <v/>
      </c>
      <c r="JR32">
        <f>SUM(JR33:JR34)</f>
        <v/>
      </c>
      <c r="JS32">
        <f>SUM(JS33:JS34)</f>
        <v/>
      </c>
      <c r="JT32">
        <f>SUM(JT33:JT34)</f>
        <v/>
      </c>
      <c r="JU32">
        <f>SUM(JU33:JU34)</f>
        <v/>
      </c>
      <c r="JV32">
        <f>SUM(JV33:JV34)</f>
        <v/>
      </c>
      <c r="JW32">
        <f>SUM(JW33:JW34)</f>
        <v/>
      </c>
      <c r="JX32">
        <f>SUM(JX33:JX34)</f>
        <v/>
      </c>
      <c r="JY32">
        <f>SUM(JY33:JY34)</f>
        <v/>
      </c>
      <c r="JZ32">
        <f>SUM(JZ33:JZ34)</f>
        <v/>
      </c>
      <c r="KA32">
        <f>SUM(KA33:KA34)</f>
        <v/>
      </c>
      <c r="KB32">
        <f>SUM(KB33:KB34)</f>
        <v/>
      </c>
      <c r="KC32">
        <f>SUM(KC33:KC34)</f>
        <v/>
      </c>
      <c r="KD32">
        <f>SUM(KD33:KD34)</f>
        <v/>
      </c>
      <c r="KE32">
        <f>SUM(KE33:KE34)</f>
        <v/>
      </c>
      <c r="KF32">
        <f>SUM(KF33:KF34)</f>
        <v/>
      </c>
      <c r="KG32">
        <f>SUM(KG33:KG34)</f>
        <v/>
      </c>
      <c r="KH32">
        <f>SUM(KH33:KH34)</f>
        <v/>
      </c>
      <c r="KI32">
        <f>SUM(KI33:KI34)</f>
        <v/>
      </c>
      <c r="KJ32">
        <f>SUM(KJ33:KJ34)</f>
        <v/>
      </c>
      <c r="KK32">
        <f>SUM(KK33:KK34)</f>
        <v/>
      </c>
      <c r="KL32">
        <f>SUM(KL33:KL34)</f>
        <v/>
      </c>
      <c r="KM32">
        <f>SUM(KM33:KM34)</f>
        <v/>
      </c>
      <c r="KN32">
        <f>SUM(KN33:KN34)</f>
        <v/>
      </c>
      <c r="KO32">
        <f>SUM(KO33:KO34)</f>
        <v/>
      </c>
      <c r="KP32">
        <f>SUM(KP33:KP34)</f>
        <v/>
      </c>
      <c r="KQ32">
        <f>SUM(KQ33:KQ34)</f>
        <v/>
      </c>
      <c r="KR32">
        <f>SUM(KR33:KR34)</f>
        <v/>
      </c>
      <c r="KS32">
        <f>SUM(KS33:KS34)</f>
        <v/>
      </c>
      <c r="KT32">
        <f>SUM(KT33:KT34)</f>
        <v/>
      </c>
      <c r="KU32">
        <f>SUM(KU33:KU34)</f>
        <v/>
      </c>
      <c r="KV32">
        <f>SUM(KV33:KV34)</f>
        <v/>
      </c>
      <c r="KW32">
        <f>SUM(KW33:KW34)</f>
        <v/>
      </c>
      <c r="KX32">
        <f>SUM(KX33:KX34)</f>
        <v/>
      </c>
      <c r="KY32">
        <f>SUM(KY33:KY34)</f>
        <v/>
      </c>
      <c r="KZ32">
        <f>SUM(KZ33:KZ34)</f>
        <v/>
      </c>
      <c r="LA32">
        <f>SUM(LA33:LA34)</f>
        <v/>
      </c>
      <c r="LB32">
        <f>SUM(LB33:LB34)</f>
        <v/>
      </c>
      <c r="LC32">
        <f>SUM(LC33:LC34)</f>
        <v/>
      </c>
      <c r="LD32">
        <f>SUM(LD33:LD34)</f>
        <v/>
      </c>
      <c r="LE32">
        <f>SUM(LE33:LE34)</f>
        <v/>
      </c>
      <c r="LF32">
        <f>SUM(LF33:LF34)</f>
        <v/>
      </c>
      <c r="LG32">
        <f>SUM(LG33:LG34)</f>
        <v/>
      </c>
      <c r="LH32">
        <f>SUM(LH33:LH34)</f>
        <v/>
      </c>
      <c r="LI32">
        <f>SUM(LI33:LI34)</f>
        <v/>
      </c>
      <c r="LJ32">
        <f>SUM(LJ33:LJ34)</f>
        <v/>
      </c>
      <c r="LK32">
        <f>SUM(LK33:LK34)</f>
        <v/>
      </c>
      <c r="LL32">
        <f>SUM(LL33:LL34)</f>
        <v/>
      </c>
      <c r="LM32">
        <f>SUM(LM33:LM34)</f>
        <v/>
      </c>
      <c r="LN32">
        <f>SUM(LN33:LN34)</f>
        <v/>
      </c>
      <c r="LO32">
        <f>SUM(LO33:LO34)</f>
        <v/>
      </c>
      <c r="LP32">
        <f>SUM(LP33:LP34)</f>
        <v/>
      </c>
      <c r="LQ32">
        <f>SUM(LQ33:LQ34)</f>
        <v/>
      </c>
      <c r="LR32">
        <f>SUM(LR33:LR34)</f>
        <v/>
      </c>
      <c r="LS32">
        <f>SUM(LS33:LS34)</f>
        <v/>
      </c>
      <c r="LT32">
        <f>SUM(LT33:LT34)</f>
        <v/>
      </c>
      <c r="LU32">
        <f>SUM(LU33:LU34)</f>
        <v/>
      </c>
      <c r="LV32">
        <f>SUM(LV33:LV34)</f>
        <v/>
      </c>
      <c r="LW32">
        <f>SUM(LW33:LW34)</f>
        <v/>
      </c>
      <c r="LX32">
        <f>SUM(LX33:LX34)</f>
        <v/>
      </c>
      <c r="LY32">
        <f>SUM(LY33:LY34)</f>
        <v/>
      </c>
      <c r="LZ32">
        <f>SUM(LZ33:LZ34)</f>
        <v/>
      </c>
      <c r="MA32">
        <f>SUM(MA33:MA34)</f>
        <v/>
      </c>
      <c r="MB32">
        <f>SUM(MB33:MB34)</f>
        <v/>
      </c>
      <c r="MC32">
        <f>SUM(MC33:MC34)</f>
        <v/>
      </c>
      <c r="MD32">
        <f>SUM(MD33:MD34)</f>
        <v/>
      </c>
      <c r="ME32">
        <f>SUM(ME33:ME34)</f>
        <v/>
      </c>
      <c r="MF32">
        <f>SUM(MF33:MF34)</f>
        <v/>
      </c>
      <c r="MG32">
        <f>SUM(MG33:MG34)</f>
        <v/>
      </c>
      <c r="MH32">
        <f>SUM(MH33:MH34)</f>
        <v/>
      </c>
      <c r="MI32">
        <f>SUM(MI33:MI34)</f>
        <v/>
      </c>
      <c r="MJ32">
        <f>SUM(MJ33:MJ34)</f>
        <v/>
      </c>
      <c r="MK32">
        <f>SUM(MK33:MK34)</f>
        <v/>
      </c>
      <c r="ML32">
        <f>SUM(ML33:ML34)</f>
        <v/>
      </c>
      <c r="MM32">
        <f>SUM(MM33:MM34)</f>
        <v/>
      </c>
      <c r="MN32">
        <f>SUM(MN33:MN34)</f>
        <v/>
      </c>
      <c r="MO32">
        <f>SUM(MO33:MO34)</f>
        <v/>
      </c>
      <c r="MP32">
        <f>SUM(MP33:MP34)</f>
        <v/>
      </c>
      <c r="MQ32">
        <f>SUM(MQ33:MQ34)</f>
        <v/>
      </c>
      <c r="MR32">
        <f>SUM(MR33:MR34)</f>
        <v/>
      </c>
      <c r="MS32">
        <f>SUM(MS33:MS34)</f>
        <v/>
      </c>
      <c r="MT32">
        <f>SUM(MT33:MT34)</f>
        <v/>
      </c>
      <c r="MU32">
        <f>SUM(MU33:MU34)</f>
        <v/>
      </c>
      <c r="MV32">
        <f>SUM(MV33:MV34)</f>
        <v/>
      </c>
      <c r="MW32">
        <f>SUM(MW33:MW34)</f>
        <v/>
      </c>
      <c r="MX32">
        <f>SUM(MX33:MX34)</f>
        <v/>
      </c>
      <c r="MY32">
        <f>SUM(MY33:MY34)</f>
        <v/>
      </c>
      <c r="MZ32">
        <f>SUM(MZ33:MZ34)</f>
        <v/>
      </c>
      <c r="NA32">
        <f>SUM(NA33:NA34)</f>
        <v/>
      </c>
      <c r="NB32">
        <f>SUM(NB33:NB34)</f>
        <v/>
      </c>
      <c r="NC32">
        <f>SUM(NC33:NC34)</f>
        <v/>
      </c>
      <c r="ND32">
        <f>SUM(ND33:ND34)</f>
        <v/>
      </c>
      <c r="NE32">
        <f>SUM(NE33:NE34)</f>
        <v/>
      </c>
      <c r="NF32">
        <f>SUM(NF33:NF34)</f>
        <v/>
      </c>
      <c r="NG32">
        <f>SUM(NG33:NG34)</f>
        <v/>
      </c>
      <c r="NH32">
        <f>SUM(NH33:NH34)</f>
        <v/>
      </c>
      <c r="NI32">
        <f>SUM(NI33:NI34)</f>
        <v/>
      </c>
      <c r="NJ32">
        <f>SUM(NJ33:NJ34)</f>
        <v/>
      </c>
      <c r="NK32">
        <f>SUM(NK33:NK34)</f>
        <v/>
      </c>
      <c r="NL32">
        <f>SUM(NL33:NL34)</f>
        <v/>
      </c>
      <c r="NM32">
        <f>SUM(NM33:NM34)</f>
        <v/>
      </c>
      <c r="NN32">
        <f>SUM(NN33:NN34)</f>
        <v/>
      </c>
      <c r="NO32">
        <f>SUM(NO33:NO34)</f>
        <v/>
      </c>
      <c r="NP32">
        <f>SUM(NP33:NP34)</f>
        <v/>
      </c>
      <c r="NQ32">
        <f>SUM(NQ33:NQ34)</f>
        <v/>
      </c>
      <c r="NR32">
        <f>SUM(NR33:NR34)</f>
        <v/>
      </c>
      <c r="NS32">
        <f>SUM(NS33:NS34)</f>
        <v/>
      </c>
      <c r="NT32">
        <f>SUM(NT33:NT34)</f>
        <v/>
      </c>
      <c r="NU32">
        <f>SUM(NU33:NU34)</f>
        <v/>
      </c>
      <c r="NV32">
        <f>SUM(NV33:NV34)</f>
        <v/>
      </c>
      <c r="NW32">
        <f>SUM(NW33:NW34)</f>
        <v/>
      </c>
      <c r="NX32">
        <f>SUM(NX33:NX34)</f>
        <v/>
      </c>
      <c r="NY32">
        <f>SUM(NY33:NY34)</f>
        <v/>
      </c>
      <c r="NZ32">
        <f>SUM(NZ33:NZ34)</f>
        <v/>
      </c>
      <c r="OA32">
        <f>SUM(OA33:OA34)</f>
        <v/>
      </c>
      <c r="OB32">
        <f>SUM(OB33:OB34)</f>
        <v/>
      </c>
      <c r="OC32">
        <f>SUM(OC33:OC34)</f>
        <v/>
      </c>
      <c r="OD32">
        <f>SUM(OD33:OD34)</f>
        <v/>
      </c>
      <c r="OE32">
        <f>SUM(OE33:OE34)</f>
        <v/>
      </c>
      <c r="OF32">
        <f>SUM(OF33:OF34)</f>
        <v/>
      </c>
      <c r="OG32">
        <f>SUM(OG33:OG34)</f>
        <v/>
      </c>
      <c r="OH32">
        <f>SUM(OH33:OH34)</f>
        <v/>
      </c>
      <c r="OI32">
        <f>SUM(OI33:OI34)</f>
        <v/>
      </c>
      <c r="OJ32">
        <f>SUM(OJ33:OJ34)</f>
        <v/>
      </c>
      <c r="OK32">
        <f>SUM(OK33:OK34)</f>
        <v/>
      </c>
      <c r="OL32">
        <f>SUM(OL33:OL34)</f>
        <v/>
      </c>
      <c r="OM32">
        <f>SUM(OM33:OM34)</f>
        <v/>
      </c>
      <c r="ON32">
        <f>SUM(ON33:ON34)</f>
        <v/>
      </c>
      <c r="OO32">
        <f>SUM(OO33:OO34)</f>
        <v/>
      </c>
      <c r="OP32">
        <f>SUM(OP33:OP34)</f>
        <v/>
      </c>
      <c r="OQ32">
        <f>SUM(OQ33:OQ34)</f>
        <v/>
      </c>
      <c r="OR32">
        <f>SUM(OR33:OR34)</f>
        <v/>
      </c>
      <c r="OS32">
        <f>SUM(OS33:OS34)</f>
        <v/>
      </c>
      <c r="OT32">
        <f>SUM(OT33:OT34)</f>
        <v/>
      </c>
      <c r="OU32">
        <f>SUM(OU33:OU34)</f>
        <v/>
      </c>
      <c r="OV32">
        <f>SUM(OV33:OV34)</f>
        <v/>
      </c>
      <c r="OW32">
        <f>SUM(OW33:OW34)</f>
        <v/>
      </c>
      <c r="OX32">
        <f>SUM(OX33:OX34)</f>
        <v/>
      </c>
      <c r="OY32">
        <f>SUM(OY33:OY34)</f>
        <v/>
      </c>
      <c r="OZ32">
        <f>SUM(OZ33:OZ34)</f>
        <v/>
      </c>
      <c r="PA32">
        <f>SUM(PA33:PA34)</f>
        <v/>
      </c>
      <c r="PB32">
        <f>SUM(PB33:PB34)</f>
        <v/>
      </c>
      <c r="PC32">
        <f>SUM(PC33:PC34)</f>
        <v/>
      </c>
      <c r="PD32">
        <f>SUM(PD33:PD34)</f>
        <v/>
      </c>
      <c r="PE32">
        <f>SUM(PE33:PE34)</f>
        <v/>
      </c>
      <c r="PF32">
        <f>SUM(PF33:PF34)</f>
        <v/>
      </c>
      <c r="PG32">
        <f>SUM(PG33:PG34)</f>
        <v/>
      </c>
      <c r="PH32">
        <f>SUM(PH33:PH34)</f>
        <v/>
      </c>
      <c r="PI32">
        <f>SUM(PI33:PI34)</f>
        <v/>
      </c>
      <c r="PJ32">
        <f>SUM(PJ33:PJ34)</f>
        <v/>
      </c>
      <c r="PK32">
        <f>SUM(PK33:PK34)</f>
        <v/>
      </c>
      <c r="PL32">
        <f>SUM(PL33:PL34)</f>
        <v/>
      </c>
      <c r="PM32">
        <f>SUM(PM33:PM34)</f>
        <v/>
      </c>
      <c r="PN32">
        <f>SUM(PN33:PN34)</f>
        <v/>
      </c>
      <c r="PO32">
        <f>SUM(PO33:PO34)</f>
        <v/>
      </c>
      <c r="PP32">
        <f>SUM(PP33:PP34)</f>
        <v/>
      </c>
      <c r="PQ32">
        <f>SUM(PQ33:PQ34)</f>
        <v/>
      </c>
      <c r="PR32">
        <f>SUM(PR33:PR34)</f>
        <v/>
      </c>
      <c r="PS32">
        <f>SUM(PS33:PS34)</f>
        <v/>
      </c>
      <c r="PT32">
        <f>SUM(PT33:PT34)</f>
        <v/>
      </c>
      <c r="PU32">
        <f>SUM(PU33:PU34)</f>
        <v/>
      </c>
      <c r="PV32">
        <f>SUM(PV33:PV34)</f>
        <v/>
      </c>
      <c r="PW32">
        <f>SUM(PW33:PW34)</f>
        <v/>
      </c>
      <c r="PX32">
        <f>SUM(PX33:PX34)</f>
        <v/>
      </c>
      <c r="PY32">
        <f>SUM(PY33:PY34)</f>
        <v/>
      </c>
      <c r="PZ32">
        <f>SUM(PZ33:PZ34)</f>
        <v/>
      </c>
      <c r="QA32">
        <f>SUM(QA33:QA34)</f>
        <v/>
      </c>
      <c r="QB32">
        <f>SUM(QB33:QB34)</f>
        <v/>
      </c>
      <c r="QC32">
        <f>SUM(QC33:QC34)</f>
        <v/>
      </c>
      <c r="QD32">
        <f>SUM(QD33:QD34)</f>
        <v/>
      </c>
      <c r="QE32">
        <f>SUM(QE33:QE34)</f>
        <v/>
      </c>
      <c r="QF32">
        <f>SUM(QF33:QF34)</f>
        <v/>
      </c>
      <c r="QG32">
        <f>SUM(QG33:QG34)</f>
        <v/>
      </c>
      <c r="QH32">
        <f>SUM(QH33:QH34)</f>
        <v/>
      </c>
      <c r="QI32">
        <f>SUM(QI33:QI34)</f>
        <v/>
      </c>
      <c r="QJ32">
        <f>SUM(QJ33:QJ34)</f>
        <v/>
      </c>
      <c r="QK32">
        <f>SUM(QK33:QK34)</f>
        <v/>
      </c>
      <c r="QL32">
        <f>SUM(QL33:QL34)</f>
        <v/>
      </c>
      <c r="QM32">
        <f>SUM(QM33:QM34)</f>
        <v/>
      </c>
      <c r="QN32">
        <f>SUM(QN33:QN34)</f>
        <v/>
      </c>
      <c r="QO32">
        <f>SUM(QO33:QO34)</f>
        <v/>
      </c>
      <c r="QP32">
        <f>SUM(QP33:QP34)</f>
        <v/>
      </c>
      <c r="QQ32">
        <f>SUM(QQ33:QQ34)</f>
        <v/>
      </c>
      <c r="QR32">
        <f>SUM(QR33:QR34)</f>
        <v/>
      </c>
      <c r="QS32">
        <f>SUM(QS33:QS34)</f>
        <v/>
      </c>
      <c r="QT32">
        <f>SUM(QT33:QT34)</f>
        <v/>
      </c>
      <c r="QU32">
        <f>SUM(QU33:QU34)</f>
        <v/>
      </c>
      <c r="QV32">
        <f>SUM(QV33:QV34)</f>
        <v/>
      </c>
      <c r="QW32">
        <f>SUM(QW33:QW34)</f>
        <v/>
      </c>
      <c r="QX32">
        <f>SUM(QX33:QX34)</f>
        <v/>
      </c>
      <c r="QY32">
        <f>SUM(QY33:QY34)</f>
        <v/>
      </c>
      <c r="QZ32">
        <f>SUM(QZ33:QZ34)</f>
        <v/>
      </c>
      <c r="RA32">
        <f>SUM(RA33:RA34)</f>
        <v/>
      </c>
      <c r="RB32">
        <f>SUM(RB33:RB34)</f>
        <v/>
      </c>
      <c r="RC32">
        <f>SUM(RC33:RC34)</f>
        <v/>
      </c>
      <c r="RD32">
        <f>SUM(RD33:RD34)</f>
        <v/>
      </c>
      <c r="RE32">
        <f>SUM(RE33:RE34)</f>
        <v/>
      </c>
      <c r="RF32">
        <f>SUM(RF33:RF34)</f>
        <v/>
      </c>
      <c r="RG32">
        <f>SUM(RG33:RG34)</f>
        <v/>
      </c>
      <c r="RH32">
        <f>SUM(RH33:RH34)</f>
        <v/>
      </c>
      <c r="RI32">
        <f>SUM(RI33:RI34)</f>
        <v/>
      </c>
      <c r="RJ32">
        <f>SUM(RJ33:RJ34)</f>
        <v/>
      </c>
      <c r="RK32">
        <f>SUM(RK33:RK34)</f>
        <v/>
      </c>
      <c r="RL32">
        <f>SUM(RL33:RL34)</f>
        <v/>
      </c>
      <c r="RM32">
        <f>SUM(RM33:RM34)</f>
        <v/>
      </c>
      <c r="RN32">
        <f>SUM(RN33:RN34)</f>
        <v/>
      </c>
      <c r="RO32">
        <f>SUM(RO33:RO34)</f>
        <v/>
      </c>
      <c r="RP32">
        <f>SUM(RP33:RP34)</f>
        <v/>
      </c>
      <c r="RQ32">
        <f>SUM(RQ33:RQ34)</f>
        <v/>
      </c>
      <c r="RR32">
        <f>SUM(RR33:RR34)</f>
        <v/>
      </c>
      <c r="RS32">
        <f>SUM(RS33:RS34)</f>
        <v/>
      </c>
      <c r="RT32">
        <f>SUM(RT33:RT34)</f>
        <v/>
      </c>
      <c r="RU32">
        <f>SUM(RU33:RU34)</f>
        <v/>
      </c>
      <c r="RV32">
        <f>SUM(RV33:RV34)</f>
        <v/>
      </c>
      <c r="RW32">
        <f>SUM(RW33:RW34)</f>
        <v/>
      </c>
      <c r="RX32">
        <f>SUM(RX33:RX34)</f>
        <v/>
      </c>
      <c r="RY32">
        <f>SUM(RY33:RY34)</f>
        <v/>
      </c>
      <c r="RZ32">
        <f>SUM(RZ33:RZ34)</f>
        <v/>
      </c>
      <c r="SA32">
        <f>SUM(SA33:SA34)</f>
        <v/>
      </c>
      <c r="SB32">
        <f>SUM(SB33:SB34)</f>
        <v/>
      </c>
      <c r="SC32">
        <f>SUM(SC33:SC34)</f>
        <v/>
      </c>
      <c r="SD32">
        <f>SUM(SD33:SD34)</f>
        <v/>
      </c>
      <c r="SE32">
        <f>SUM(SE33:SE34)</f>
        <v/>
      </c>
      <c r="SF32">
        <f>SUM(SF33:SF34)</f>
        <v/>
      </c>
      <c r="SG32">
        <f>SUM(SG33:SG34)</f>
        <v/>
      </c>
      <c r="SH32">
        <f>SUM(SH33:SH34)</f>
        <v/>
      </c>
      <c r="SI32">
        <f>SUM(SI33:SI34)</f>
        <v/>
      </c>
      <c r="SJ32">
        <f>SUM(SJ33:SJ34)</f>
        <v/>
      </c>
      <c r="SK32">
        <f>SUM(SK33:SK34)</f>
        <v/>
      </c>
      <c r="SL32">
        <f>SUM(SL33:SL34)</f>
        <v/>
      </c>
      <c r="SM32">
        <f>SUM(SM33:SM34)</f>
        <v/>
      </c>
      <c r="SN32">
        <f>SUM(SN33:SN34)</f>
        <v/>
      </c>
      <c r="SO32">
        <f>SUM(SO33:SO34)</f>
        <v/>
      </c>
      <c r="SP32">
        <f>SUM(SP33:SP34)</f>
        <v/>
      </c>
      <c r="SQ32">
        <f>SUM(SQ33:SQ34)</f>
        <v/>
      </c>
      <c r="SR32">
        <f>SUM(SR33:SR34)</f>
        <v/>
      </c>
      <c r="SS32">
        <f>SUM(SS33:SS34)</f>
        <v/>
      </c>
      <c r="ST32">
        <f>SUM(ST33:ST34)</f>
        <v/>
      </c>
      <c r="SU32">
        <f>SUM(SU33:SU34)</f>
        <v/>
      </c>
      <c r="SV32">
        <f>SUM(SV33:SV34)</f>
        <v/>
      </c>
      <c r="SW32">
        <f>SUM(SW33:SW34)</f>
        <v/>
      </c>
      <c r="SX32">
        <f>SUM(SX33:SX34)</f>
        <v/>
      </c>
      <c r="SY32">
        <f>SUM(SY33:SY34)</f>
        <v/>
      </c>
      <c r="SZ32">
        <f>SUM(SZ33:SZ34)</f>
        <v/>
      </c>
      <c r="TA32">
        <f>SUM(TA33:TA34)</f>
        <v/>
      </c>
      <c r="TB32">
        <f>SUM(TB33:TB34)</f>
        <v/>
      </c>
      <c r="TC32">
        <f>SUM(TC33:TC34)</f>
        <v/>
      </c>
      <c r="TD32">
        <f>SUM(TD33:TD34)</f>
        <v/>
      </c>
      <c r="TE32">
        <f>SUM(TE33:TE34)</f>
        <v/>
      </c>
      <c r="TF32">
        <f>SUM(TF33:TF34)</f>
        <v/>
      </c>
      <c r="TG32">
        <f>SUM(TG33:TG34)</f>
        <v/>
      </c>
      <c r="TH32">
        <f>SUM(TH33:TH34)</f>
        <v/>
      </c>
      <c r="TI32">
        <f>SUM(TI33:TI34)</f>
        <v/>
      </c>
      <c r="TJ32">
        <f>SUM(TJ33:TJ34)</f>
        <v/>
      </c>
      <c r="TK32">
        <f>SUM(TK33:TK34)</f>
        <v/>
      </c>
      <c r="TL32">
        <f>SUM(TL33:TL34)</f>
        <v/>
      </c>
      <c r="TM32">
        <f>SUM(TM33:TM34)</f>
        <v/>
      </c>
      <c r="TN32">
        <f>SUM(TN33:TN34)</f>
        <v/>
      </c>
      <c r="TO32">
        <f>SUM(TO33:TO34)</f>
        <v/>
      </c>
      <c r="TP32">
        <f>SUM(TP33:TP34)</f>
        <v/>
      </c>
      <c r="TQ32">
        <f>SUM(TQ33:TQ34)</f>
        <v/>
      </c>
      <c r="TR32">
        <f>SUM(TR33:TR34)</f>
        <v/>
      </c>
      <c r="TS32">
        <f>SUM(TS33:TS34)</f>
        <v/>
      </c>
      <c r="TT32">
        <f>SUM(TT33:TT34)</f>
        <v/>
      </c>
      <c r="TU32">
        <f>SUM(TU33:TU34)</f>
        <v/>
      </c>
      <c r="TV32">
        <f>SUM(TV33:TV34)</f>
        <v/>
      </c>
      <c r="TW32">
        <f>SUM(TW33:TW34)</f>
        <v/>
      </c>
      <c r="TX32">
        <f>SUM(TX33:TX34)</f>
        <v/>
      </c>
      <c r="TY32">
        <f>SUM(TY33:TY34)</f>
        <v/>
      </c>
      <c r="TZ32">
        <f>SUM(TZ33:TZ34)</f>
        <v/>
      </c>
    </row>
    <row r="33" spans="1:546">
      <c r="A33" t="s">
        <v>21</v>
      </c>
      <c r="B33" t="s">
        <v>41</v>
      </c>
      <c r="BC33">
        <f>'Dashboard M2 Imports Data'!H7*1000</f>
        <v/>
      </c>
      <c r="BD33">
        <f>'Dashboard M2 Imports Data'!I7*1000</f>
        <v/>
      </c>
      <c r="BE33">
        <f>'Dashboard M2 Imports Data'!J7*1000</f>
        <v/>
      </c>
      <c r="BF33">
        <f>'Dashboard M2 Imports Data'!K7*1000</f>
        <v/>
      </c>
      <c r="BG33">
        <f>'Dashboard M2 Imports Data'!L7*1000</f>
        <v/>
      </c>
      <c r="BH33">
        <f>'Dashboard M2 Imports Data'!M7*1000</f>
        <v/>
      </c>
      <c r="BI33">
        <f>'Dashboard M2 Imports Data'!N7*1000</f>
        <v/>
      </c>
      <c r="BJ33">
        <f>'Dashboard M2 Imports Data'!O7*1000</f>
        <v/>
      </c>
      <c r="BK33">
        <f>'Dashboard M2 Imports Data'!P7*1000</f>
        <v/>
      </c>
      <c r="BL33">
        <f>'Dashboard M2 Imports Data'!Q7*1000</f>
        <v/>
      </c>
      <c r="BM33">
        <f>'Dashboard M2 Imports Data'!R7*1000</f>
        <v/>
      </c>
      <c r="BN33">
        <f>'Dashboard M2 Imports Data'!S7*1000</f>
        <v/>
      </c>
      <c r="BO33">
        <f>'Dashboard M2 Imports Data'!T7*1000</f>
        <v/>
      </c>
      <c r="BP33">
        <f>'Dashboard M2 Imports Data'!U7*1000</f>
        <v/>
      </c>
      <c r="BQ33">
        <f>'Dashboard M2 Imports Data'!V7*1000</f>
        <v/>
      </c>
      <c r="BR33">
        <f>'Dashboard M2 Imports Data'!W7*1000</f>
        <v/>
      </c>
      <c r="BS33">
        <f>'Dashboard M2 Imports Data'!X7*1000</f>
        <v/>
      </c>
      <c r="BT33">
        <f>'Dashboard M2 Imports Data'!Y7*1000</f>
        <v/>
      </c>
      <c r="BU33">
        <f>'Dashboard M2 Imports Data'!Z7*1000</f>
        <v/>
      </c>
      <c r="BV33">
        <f>'Dashboard M2 Imports Data'!AA7*1000</f>
        <v/>
      </c>
      <c r="BW33">
        <f>'Dashboard M2 Imports Data'!AB7*1000</f>
        <v/>
      </c>
      <c r="BX33">
        <f>'Dashboard M2 Imports Data'!AC7*1000</f>
        <v/>
      </c>
      <c r="BY33">
        <f>'Dashboard M2 Imports Data'!AD7*1000</f>
        <v/>
      </c>
      <c r="BZ33">
        <f>'Dashboard M2 Imports Data'!AE7*1000</f>
        <v/>
      </c>
      <c r="CA33">
        <f>'Dashboard M2 Imports Data'!AF7*1000</f>
        <v/>
      </c>
      <c r="CB33">
        <f>'Dashboard M2 Imports Data'!AG7*1000</f>
        <v/>
      </c>
      <c r="CC33">
        <f>'Dashboard M2 Imports Data'!AH7*1000</f>
        <v/>
      </c>
      <c r="CD33">
        <f>'Dashboard M2 Imports Data'!AI7*1000</f>
        <v/>
      </c>
      <c r="CE33">
        <f>'Dashboard M2 Imports Data'!AJ7*1000</f>
        <v/>
      </c>
      <c r="CF33">
        <f>'Dashboard M2 Imports Data'!AK7*1000</f>
        <v/>
      </c>
      <c r="CG33">
        <f>'Dashboard M2 Imports Data'!AL7*1000</f>
        <v/>
      </c>
      <c r="CH33">
        <f>'Dashboard M2 Imports Data'!AM7*1000</f>
        <v/>
      </c>
      <c r="CI33">
        <f>'Dashboard M2 Imports Data'!AN7*1000</f>
        <v/>
      </c>
      <c r="CJ33">
        <f>'Dashboard M2 Imports Data'!AO7*1000</f>
        <v/>
      </c>
      <c r="CK33">
        <f>'Dashboard M2 Imports Data'!AP7*1000</f>
        <v/>
      </c>
      <c r="CL33">
        <f>'Dashboard M2 Imports Data'!AQ7*1000</f>
        <v/>
      </c>
      <c r="CM33">
        <f>'Dashboard M2 Imports Data'!AR7*1000</f>
        <v/>
      </c>
      <c r="CN33">
        <f>'Dashboard M2 Imports Data'!AS7*1000</f>
        <v/>
      </c>
      <c r="CO33">
        <f>'Dashboard M2 Imports Data'!AT7*1000</f>
        <v/>
      </c>
      <c r="CP33">
        <f>'Dashboard M2 Imports Data'!AU7*1000</f>
        <v/>
      </c>
      <c r="CQ33">
        <f>'Dashboard M2 Imports Data'!AV7*1000</f>
        <v/>
      </c>
      <c r="CR33">
        <f>'Dashboard M2 Imports Data'!AW7*1000</f>
        <v/>
      </c>
      <c r="CS33">
        <f>'Dashboard M2 Imports Data'!AX7*1000</f>
        <v/>
      </c>
      <c r="CT33">
        <f>'Dashboard M2 Imports Data'!AY7*1000</f>
        <v/>
      </c>
      <c r="CU33">
        <f>'Dashboard M2 Imports Data'!AZ7*1000</f>
        <v/>
      </c>
      <c r="CV33">
        <f>'Dashboard M2 Imports Data'!BA7*1000</f>
        <v/>
      </c>
      <c r="CW33">
        <f>'Dashboard M2 Imports Data'!BB7*1000</f>
        <v/>
      </c>
      <c r="CX33">
        <f>'Dashboard M2 Imports Data'!BC7*1000</f>
        <v/>
      </c>
      <c r="CY33">
        <f>'Dashboard M2 Imports Data'!BD7*1000</f>
        <v/>
      </c>
      <c r="CZ33">
        <f>'Dashboard M2 Imports Data'!BE7*1000</f>
        <v/>
      </c>
      <c r="DA33">
        <f>'Dashboard M2 Imports Data'!BF7*1000</f>
        <v/>
      </c>
      <c r="DB33">
        <f>'Dashboard M2 Imports Data'!BG7*1000</f>
        <v/>
      </c>
      <c r="DC33">
        <f>'Dashboard M2 Imports Data'!BH7*1000</f>
        <v/>
      </c>
      <c r="DD33">
        <f>'Dashboard M2 Imports Data'!BI7*1000</f>
        <v/>
      </c>
      <c r="DE33">
        <f>'Dashboard M2 Imports Data'!BJ7*1000</f>
        <v/>
      </c>
      <c r="DF33">
        <f>'Dashboard M2 Imports Data'!BK7*1000</f>
        <v/>
      </c>
      <c r="DG33">
        <f>'Dashboard M2 Imports Data'!BL7*1000</f>
        <v/>
      </c>
      <c r="DH33">
        <f>'Dashboard M2 Imports Data'!BM7*1000</f>
        <v/>
      </c>
      <c r="DI33">
        <f>'Dashboard M2 Imports Data'!BN7*1000</f>
        <v/>
      </c>
      <c r="DJ33">
        <f>'Dashboard M2 Imports Data'!BO7*1000</f>
        <v/>
      </c>
      <c r="DK33">
        <f>'Dashboard M2 Imports Data'!BP7*1000</f>
        <v/>
      </c>
      <c r="DL33">
        <f>'Dashboard M2 Imports Data'!BQ7*1000</f>
        <v/>
      </c>
      <c r="DM33">
        <f>'Dashboard M2 Imports Data'!BR7*1000</f>
        <v/>
      </c>
      <c r="DN33">
        <f>'Dashboard M2 Imports Data'!BS7*1000</f>
        <v/>
      </c>
      <c r="DO33">
        <f>'Dashboard M2 Imports Data'!BT7*1000</f>
        <v/>
      </c>
      <c r="DP33">
        <f>'Dashboard M2 Imports Data'!BU7*1000</f>
        <v/>
      </c>
      <c r="DQ33">
        <f>'Dashboard M2 Imports Data'!BV7*1000</f>
        <v/>
      </c>
      <c r="DR33">
        <f>'Dashboard M2 Imports Data'!BW7*1000</f>
        <v/>
      </c>
      <c r="DS33">
        <f>'Dashboard M2 Imports Data'!BX7*1000</f>
        <v/>
      </c>
      <c r="DT33">
        <f>'Dashboard M2 Imports Data'!BY7*1000</f>
        <v/>
      </c>
      <c r="DU33">
        <f>'Dashboard M2 Imports Data'!BZ7*1000</f>
        <v/>
      </c>
      <c r="DV33">
        <f>'Dashboard M2 Imports Data'!CA7*1000</f>
        <v/>
      </c>
      <c r="DW33">
        <f>'Dashboard M2 Imports Data'!CB7*1000</f>
        <v/>
      </c>
      <c r="DX33">
        <f>'Dashboard M2 Imports Data'!CC7*1000</f>
        <v/>
      </c>
      <c r="DY33">
        <f>'Dashboard M2 Imports Data'!CD7*1000</f>
        <v/>
      </c>
      <c r="DZ33">
        <f>'Dashboard M2 Imports Data'!CE7*1000</f>
        <v/>
      </c>
      <c r="EA33">
        <f>'Dashboard M2 Imports Data'!CF7*1000</f>
        <v/>
      </c>
      <c r="EB33">
        <f>'Dashboard M2 Imports Data'!CG7*1000</f>
        <v/>
      </c>
      <c r="EC33">
        <f>'Dashboard M2 Imports Data'!CH7*1000</f>
        <v/>
      </c>
      <c r="ED33">
        <f>'Dashboard M2 Imports Data'!CI7*1000</f>
        <v/>
      </c>
      <c r="EE33">
        <f>'Dashboard M2 Imports Data'!CJ7*1000</f>
        <v/>
      </c>
      <c r="EF33">
        <f>'Dashboard M2 Imports Data'!CK7*1000</f>
        <v/>
      </c>
      <c r="EG33">
        <f>'Dashboard M2 Imports Data'!CL7*1000</f>
        <v/>
      </c>
      <c r="EH33">
        <f>'Dashboard M2 Imports Data'!CM7*1000</f>
        <v/>
      </c>
      <c r="EI33">
        <f>'Dashboard M2 Imports Data'!CN7*1000</f>
        <v/>
      </c>
      <c r="EJ33">
        <f>'Dashboard M2 Imports Data'!CO7*1000</f>
        <v/>
      </c>
      <c r="EK33">
        <f>'Dashboard M2 Imports Data'!CP7*1000</f>
        <v/>
      </c>
      <c r="EL33">
        <f>'Dashboard M2 Imports Data'!CQ7*1000</f>
        <v/>
      </c>
      <c r="EM33">
        <f>'Dashboard M2 Imports Data'!CR7*1000</f>
        <v/>
      </c>
      <c r="EN33">
        <f>'Dashboard M2 Imports Data'!CS7*1000</f>
        <v/>
      </c>
      <c r="EO33">
        <f>'Dashboard M2 Imports Data'!CT7*1000</f>
        <v/>
      </c>
      <c r="EP33">
        <f>'Dashboard M2 Imports Data'!CU7*1000</f>
        <v/>
      </c>
      <c r="EQ33">
        <f>'Dashboard M2 Imports Data'!CV7*1000</f>
        <v/>
      </c>
      <c r="ER33">
        <f>'Dashboard M2 Imports Data'!CW7*1000</f>
        <v/>
      </c>
      <c r="ES33">
        <f>'Dashboard M2 Imports Data'!CX7*1000</f>
        <v/>
      </c>
      <c r="ET33">
        <f>'Dashboard M2 Imports Data'!CY7*1000</f>
        <v/>
      </c>
      <c r="EU33">
        <f>'Dashboard M2 Imports Data'!CZ7*1000</f>
        <v/>
      </c>
      <c r="EV33">
        <f>'Dashboard M2 Imports Data'!DA7*1000</f>
        <v/>
      </c>
      <c r="EW33">
        <f>'Dashboard M2 Imports Data'!DB7*1000</f>
        <v/>
      </c>
      <c r="EX33">
        <f>'Dashboard M2 Imports Data'!DC7*1000</f>
        <v/>
      </c>
      <c r="EY33">
        <f>'Dashboard M2 Imports Data'!DD7*1000</f>
        <v/>
      </c>
      <c r="EZ33">
        <f>'Dashboard M2 Imports Data'!DE7*1000</f>
        <v/>
      </c>
      <c r="FA33">
        <f>'Dashboard M2 Imports Data'!DF7*1000</f>
        <v/>
      </c>
      <c r="FB33">
        <f>'Dashboard M2 Imports Data'!DG7*1000</f>
        <v/>
      </c>
      <c r="FC33">
        <f>'Dashboard M2 Imports Data'!DH7*1000</f>
        <v/>
      </c>
      <c r="FD33">
        <f>'Dashboard M2 Imports Data'!DI7*1000</f>
        <v/>
      </c>
      <c r="FE33">
        <f>'Dashboard M2 Imports Data'!DJ7*1000</f>
        <v/>
      </c>
      <c r="FF33">
        <f>'Dashboard M2 Imports Data'!DK7*1000</f>
        <v/>
      </c>
      <c r="FG33">
        <f>'Dashboard M2 Imports Data'!DL7*1000</f>
        <v/>
      </c>
      <c r="FH33">
        <f>'Dashboard M2 Imports Data'!DM7*1000</f>
        <v/>
      </c>
      <c r="FI33">
        <f>'Dashboard M2 Imports Data'!DN7*1000</f>
        <v/>
      </c>
      <c r="FJ33">
        <f>'Dashboard M2 Imports Data'!DO7*1000</f>
        <v/>
      </c>
      <c r="FK33">
        <f>'Dashboard M2 Imports Data'!DP7*1000</f>
        <v/>
      </c>
      <c r="FL33">
        <f>'Dashboard M2 Imports Data'!DQ7*1000</f>
        <v/>
      </c>
      <c r="FM33">
        <f>'Dashboard M2 Imports Data'!DR7*1000</f>
        <v/>
      </c>
      <c r="FN33">
        <f>'Dashboard M2 Imports Data'!DS7*1000</f>
        <v/>
      </c>
      <c r="FO33">
        <f>'Dashboard M2 Imports Data'!DT7*1000</f>
        <v/>
      </c>
      <c r="FP33">
        <f>'Dashboard M2 Imports Data'!DU7*1000</f>
        <v/>
      </c>
      <c r="FQ33">
        <f>'Dashboard M2 Imports Data'!DV7*1000</f>
        <v/>
      </c>
      <c r="FR33">
        <f>'Dashboard M2 Imports Data'!DW7*1000</f>
        <v/>
      </c>
      <c r="FS33">
        <f>'Dashboard M2 Imports Data'!DX7*1000</f>
        <v/>
      </c>
      <c r="FT33">
        <f>'Dashboard M2 Imports Data'!DY7*1000</f>
        <v/>
      </c>
      <c r="FU33">
        <f>'Dashboard M2 Imports Data'!DZ7*1000</f>
        <v/>
      </c>
      <c r="FV33">
        <f>'Dashboard M2 Imports Data'!EA7*1000</f>
        <v/>
      </c>
      <c r="FW33">
        <f>'Dashboard M2 Imports Data'!EB7*1000</f>
        <v/>
      </c>
      <c r="FX33">
        <f>'Dashboard M2 Imports Data'!EC7*1000</f>
        <v/>
      </c>
      <c r="FY33">
        <f>'Dashboard M2 Imports Data'!ED7*1000</f>
        <v/>
      </c>
      <c r="FZ33">
        <f>'Dashboard M2 Imports Data'!EE7*1000</f>
        <v/>
      </c>
      <c r="GA33">
        <f>'Dashboard M2 Imports Data'!EF7*1000</f>
        <v/>
      </c>
      <c r="GB33">
        <f>'Dashboard M2 Imports Data'!EG7*1000</f>
        <v/>
      </c>
      <c r="GC33">
        <f>'Dashboard M2 Imports Data'!EH7*1000</f>
        <v/>
      </c>
      <c r="GD33">
        <f>'Dashboard M2 Imports Data'!EI7*1000</f>
        <v/>
      </c>
      <c r="GE33">
        <f>'Dashboard M2 Imports Data'!EJ7*1000</f>
        <v/>
      </c>
      <c r="GF33">
        <f>'Dashboard M2 Imports Data'!EK7*1000</f>
        <v/>
      </c>
      <c r="GG33">
        <f>'Dashboard M2 Imports Data'!EL7*1000</f>
        <v/>
      </c>
      <c r="GH33">
        <f>'Dashboard M2 Imports Data'!EM7*1000</f>
        <v/>
      </c>
      <c r="GI33">
        <f>'Dashboard M2 Imports Data'!EN7*1000</f>
        <v/>
      </c>
      <c r="GJ33">
        <f>'Dashboard M2 Imports Data'!EO7*1000</f>
        <v/>
      </c>
      <c r="GK33">
        <f>'Dashboard M2 Imports Data'!EP7*1000</f>
        <v/>
      </c>
      <c r="GL33">
        <f>'Dashboard M2 Imports Data'!EQ7*1000</f>
        <v/>
      </c>
      <c r="GM33">
        <f>'Dashboard M2 Imports Data'!ER7*1000</f>
        <v/>
      </c>
      <c r="GN33">
        <f>'Dashboard M2 Imports Data'!ES7*1000</f>
        <v/>
      </c>
      <c r="GO33">
        <f>'Dashboard M2 Imports Data'!ET7*1000</f>
        <v/>
      </c>
      <c r="GP33">
        <f>'Dashboard M2 Imports Data'!EU7*1000</f>
        <v/>
      </c>
      <c r="GQ33">
        <f>'Dashboard M2 Imports Data'!EV7*1000</f>
        <v/>
      </c>
      <c r="GR33">
        <f>'Dashboard M2 Imports Data'!EW7*1000</f>
        <v/>
      </c>
      <c r="GS33">
        <f>'Dashboard M2 Imports Data'!EX7*1000</f>
        <v/>
      </c>
      <c r="GT33">
        <f>'Dashboard M2 Imports Data'!EY7*1000</f>
        <v/>
      </c>
      <c r="GU33">
        <f>'Dashboard M2 Imports Data'!EZ7*1000</f>
        <v/>
      </c>
      <c r="GV33">
        <f>'Dashboard M2 Imports Data'!FA7*1000</f>
        <v/>
      </c>
      <c r="GW33">
        <f>'Dashboard M2 Imports Data'!FB7*1000</f>
        <v/>
      </c>
      <c r="GX33">
        <f>'Dashboard M2 Imports Data'!FC7*1000</f>
        <v/>
      </c>
      <c r="GY33">
        <f>'Dashboard M2 Imports Data'!FD7*1000</f>
        <v/>
      </c>
      <c r="GZ33">
        <f>'Dashboard M2 Imports Data'!FE7*1000</f>
        <v/>
      </c>
      <c r="HA33">
        <f>'Dashboard M2 Imports Data'!FF7*1000</f>
        <v/>
      </c>
      <c r="HB33">
        <f>'Dashboard M2 Imports Data'!FG7*1000</f>
        <v/>
      </c>
      <c r="HC33">
        <f>'Dashboard M2 Imports Data'!FH7*1000</f>
        <v/>
      </c>
      <c r="HD33">
        <f>'Dashboard M2 Imports Data'!FI7*1000</f>
        <v/>
      </c>
      <c r="HE33">
        <f>'Dashboard M2 Imports Data'!FJ7*1000</f>
        <v/>
      </c>
      <c r="HF33">
        <f>'Dashboard M2 Imports Data'!FK7*1000</f>
        <v/>
      </c>
      <c r="HG33">
        <f>'Dashboard M2 Imports Data'!FL7*1000</f>
        <v/>
      </c>
      <c r="HH33">
        <f>'Dashboard M2 Imports Data'!FM7*1000</f>
        <v/>
      </c>
      <c r="HI33">
        <f>'Dashboard M2 Imports Data'!FN7*1000</f>
        <v/>
      </c>
      <c r="HJ33">
        <f>'Dashboard M2 Imports Data'!FO7*1000</f>
        <v/>
      </c>
      <c r="HK33">
        <f>'Dashboard M2 Imports Data'!FP7*1000</f>
        <v/>
      </c>
      <c r="HL33">
        <f>'Dashboard M2 Imports Data'!FQ7*1000</f>
        <v/>
      </c>
      <c r="HM33">
        <f>'Dashboard M2 Imports Data'!FR7*1000</f>
        <v/>
      </c>
      <c r="HN33">
        <f>'Dashboard M2 Imports Data'!FS7*1000</f>
        <v/>
      </c>
      <c r="HO33">
        <f>'Dashboard M2 Imports Data'!FT7*1000</f>
        <v/>
      </c>
      <c r="HP33">
        <f>'Dashboard M2 Imports Data'!FU7*1000</f>
        <v/>
      </c>
      <c r="HQ33">
        <f>'Dashboard M2 Imports Data'!FV7*1000</f>
        <v/>
      </c>
      <c r="HR33">
        <f>'Dashboard M2 Imports Data'!FW7*1000</f>
        <v/>
      </c>
      <c r="HS33">
        <f>'Dashboard M2 Imports Data'!FX7*1000</f>
        <v/>
      </c>
      <c r="HT33">
        <f>'Dashboard M2 Imports Data'!FY7*1000</f>
        <v/>
      </c>
      <c r="HU33">
        <f>'Dashboard M2 Imports Data'!FZ7*1000</f>
        <v/>
      </c>
      <c r="HV33">
        <f>'Dashboard M2 Imports Data'!GA7*1000</f>
        <v/>
      </c>
      <c r="HW33">
        <f>'Dashboard M2 Imports Data'!GB7*1000</f>
        <v/>
      </c>
      <c r="HX33">
        <f>'Dashboard M2 Imports Data'!GC7*1000</f>
        <v/>
      </c>
      <c r="HY33">
        <f>'Dashboard M2 Imports Data'!GD7*1000</f>
        <v/>
      </c>
      <c r="HZ33">
        <f>'Dashboard M2 Imports Data'!GE7*1000</f>
        <v/>
      </c>
      <c r="IA33">
        <f>'Dashboard M2 Imports Data'!GF7*1000</f>
        <v/>
      </c>
      <c r="IB33">
        <f>'Dashboard M2 Imports Data'!GG7*1000</f>
        <v/>
      </c>
      <c r="IC33">
        <f>'Dashboard M2 Imports Data'!GH7*1000</f>
        <v/>
      </c>
      <c r="ID33">
        <f>'Dashboard M2 Imports Data'!GI7*1000</f>
        <v/>
      </c>
      <c r="IE33">
        <f>'Dashboard M2 Imports Data'!GJ7*1000</f>
        <v/>
      </c>
      <c r="IF33">
        <f>'Dashboard M2 Imports Data'!GK7*1000</f>
        <v/>
      </c>
      <c r="IG33">
        <f>'Dashboard M2 Imports Data'!GL7*1000</f>
        <v/>
      </c>
      <c r="IH33">
        <f>'Dashboard M2 Imports Data'!GM7*1000</f>
        <v/>
      </c>
      <c r="II33">
        <f>'Dashboard M2 Imports Data'!GN7*1000</f>
        <v/>
      </c>
      <c r="IJ33">
        <f>'Dashboard M2 Imports Data'!GO7*1000</f>
        <v/>
      </c>
      <c r="IK33">
        <f>'Dashboard M2 Imports Data'!GP7*1000</f>
        <v/>
      </c>
      <c r="IL33">
        <f>'Dashboard M2 Imports Data'!GQ7*1000</f>
        <v/>
      </c>
      <c r="IM33">
        <f>'Dashboard M2 Imports Data'!GR7*1000</f>
        <v/>
      </c>
      <c r="IN33">
        <f>'Dashboard M2 Imports Data'!GS7*1000</f>
        <v/>
      </c>
      <c r="IO33">
        <f>'Dashboard M2 Imports Data'!GT7*1000</f>
        <v/>
      </c>
      <c r="IP33">
        <f>'Dashboard M2 Imports Data'!GU7*1000</f>
        <v/>
      </c>
      <c r="IQ33">
        <f>'Dashboard M2 Imports Data'!GV7*1000</f>
        <v/>
      </c>
      <c r="IR33">
        <f>'Dashboard M2 Imports Data'!GW7*1000</f>
        <v/>
      </c>
      <c r="IS33">
        <f>'Dashboard M2 Imports Data'!GX7*1000</f>
        <v/>
      </c>
      <c r="IT33">
        <f>'Dashboard M2 Imports Data'!GY7*1000</f>
        <v/>
      </c>
      <c r="IU33">
        <f>'Dashboard M2 Imports Data'!GZ7*1000</f>
        <v/>
      </c>
      <c r="IV33">
        <f>'Dashboard M2 Imports Data'!HA7*1000</f>
        <v/>
      </c>
      <c r="IW33">
        <f>'Dashboard M2 Imports Data'!HB7*1000</f>
        <v/>
      </c>
      <c r="IX33">
        <f>'Dashboard M2 Imports Data'!HC7*1000</f>
        <v/>
      </c>
      <c r="IY33">
        <f>'Dashboard M2 Imports Data'!HD7*1000</f>
        <v/>
      </c>
      <c r="IZ33">
        <f>'Dashboard M2 Imports Data'!HE7*1000</f>
        <v/>
      </c>
      <c r="JA33">
        <f>'Dashboard M2 Imports Data'!HF7*1000</f>
        <v/>
      </c>
      <c r="JB33">
        <f>'Dashboard M2 Imports Data'!HG7*1000</f>
        <v/>
      </c>
      <c r="JC33">
        <f>'Dashboard M2 Imports Data'!HH7*1000</f>
        <v/>
      </c>
      <c r="JD33">
        <f>'Dashboard M2 Imports Data'!HI7*1000</f>
        <v/>
      </c>
      <c r="JE33">
        <f>'Dashboard M2 Imports Data'!HJ7*1000</f>
        <v/>
      </c>
      <c r="JF33">
        <f>'Dashboard M2 Imports Data'!HK7*1000</f>
        <v/>
      </c>
      <c r="JG33">
        <f>'Dashboard M2 Imports Data'!HL7*1000</f>
        <v/>
      </c>
      <c r="JH33">
        <f>'Dashboard M2 Imports Data'!HM7*1000</f>
        <v/>
      </c>
      <c r="JI33">
        <f>'Dashboard M2 Imports Data'!HN7*1000</f>
        <v/>
      </c>
      <c r="JJ33">
        <f>'Dashboard M2 Imports Data'!HO7*1000</f>
        <v/>
      </c>
      <c r="JK33">
        <f>'Dashboard M2 Imports Data'!HP7*1000</f>
        <v/>
      </c>
      <c r="JL33">
        <f>'Dashboard M2 Imports Data'!HQ7*1000</f>
        <v/>
      </c>
      <c r="JM33">
        <f>'Dashboard M2 Imports Data'!HR7*1000</f>
        <v/>
      </c>
      <c r="JN33">
        <f>'Dashboard M2 Imports Data'!HS7*1000</f>
        <v/>
      </c>
      <c r="JO33">
        <f>'Dashboard M2 Imports Data'!HT7*1000</f>
        <v/>
      </c>
      <c r="JP33">
        <f>'Dashboard M2 Imports Data'!HU7*1000</f>
        <v/>
      </c>
      <c r="JQ33">
        <f>'Dashboard M2 Imports Data'!HV7*1000</f>
        <v/>
      </c>
      <c r="JR33">
        <f>'Dashboard M2 Imports Data'!HW7*1000</f>
        <v/>
      </c>
      <c r="JS33">
        <f>'Dashboard M2 Imports Data'!HX7*1000</f>
        <v/>
      </c>
      <c r="JT33">
        <f>'Dashboard M2 Imports Data'!HY7*1000</f>
        <v/>
      </c>
      <c r="JU33">
        <f>'Dashboard M2 Imports Data'!HZ7*1000</f>
        <v/>
      </c>
      <c r="JV33">
        <f>'Dashboard M2 Imports Data'!IA7*1000</f>
        <v/>
      </c>
      <c r="JW33">
        <f>'Dashboard M2 Imports Data'!IB7*1000</f>
        <v/>
      </c>
      <c r="JX33">
        <f>'Dashboard M2 Imports Data'!IC7*1000</f>
        <v/>
      </c>
      <c r="JY33">
        <f>'Dashboard M2 Imports Data'!ID7*1000</f>
        <v/>
      </c>
      <c r="JZ33">
        <f>'Dashboard M2 Imports Data'!IE7*1000</f>
        <v/>
      </c>
      <c r="KA33">
        <f>'Dashboard M2 Imports Data'!IF7*1000</f>
        <v/>
      </c>
      <c r="KB33">
        <f>'Dashboard M2 Imports Data'!IG7*1000</f>
        <v/>
      </c>
      <c r="KC33">
        <f>'Dashboard M2 Imports Data'!IH7*1000</f>
        <v/>
      </c>
      <c r="KD33">
        <f>'Dashboard M2 Imports Data'!II7*1000</f>
        <v/>
      </c>
      <c r="KE33">
        <f>'Dashboard M2 Imports Data'!IJ7*1000</f>
        <v/>
      </c>
      <c r="KF33">
        <f>'Dashboard M2 Imports Data'!IK7*1000</f>
        <v/>
      </c>
      <c r="KG33">
        <f>'Dashboard M2 Imports Data'!IL7*1000</f>
        <v/>
      </c>
      <c r="KH33">
        <f>'Dashboard M2 Imports Data'!IM7*1000</f>
        <v/>
      </c>
      <c r="KI33">
        <f>'Dashboard M2 Imports Data'!IN7*1000</f>
        <v/>
      </c>
      <c r="KJ33">
        <f>'Dashboard M2 Imports Data'!IO7*1000</f>
        <v/>
      </c>
      <c r="KK33">
        <f>'Dashboard M2 Imports Data'!IP7*1000</f>
        <v/>
      </c>
      <c r="KL33">
        <f>'Dashboard M2 Imports Data'!IQ7*1000</f>
        <v/>
      </c>
      <c r="KM33">
        <f>'Dashboard M2 Imports Data'!IR7*1000</f>
        <v/>
      </c>
      <c r="KN33">
        <f>'Dashboard M2 Imports Data'!IS7*1000</f>
        <v/>
      </c>
      <c r="KO33">
        <f>'Dashboard M2 Imports Data'!IT7*1000</f>
        <v/>
      </c>
      <c r="KP33">
        <f>'Dashboard M2 Imports Data'!IU7*1000</f>
        <v/>
      </c>
      <c r="KQ33">
        <f>'Dashboard M2 Imports Data'!IV7*1000</f>
        <v/>
      </c>
      <c r="KR33">
        <f>'Dashboard M2 Imports Data'!IW7*1000</f>
        <v/>
      </c>
      <c r="KS33">
        <f>'Dashboard M2 Imports Data'!IX7*1000</f>
        <v/>
      </c>
      <c r="KT33">
        <f>'Dashboard M2 Imports Data'!IY7*1000</f>
        <v/>
      </c>
      <c r="KU33">
        <f>'Dashboard M2 Imports Data'!IZ7*1000</f>
        <v/>
      </c>
      <c r="KV33">
        <f>'Dashboard M2 Imports Data'!JA7*1000</f>
        <v/>
      </c>
      <c r="KW33">
        <f>'Dashboard M2 Imports Data'!JB7*1000</f>
        <v/>
      </c>
      <c r="KX33">
        <f>'Dashboard M2 Imports Data'!JC7*1000</f>
        <v/>
      </c>
      <c r="KY33">
        <f>'Dashboard M2 Imports Data'!JD7*1000</f>
        <v/>
      </c>
      <c r="KZ33">
        <f>'Dashboard M2 Imports Data'!JE7*1000</f>
        <v/>
      </c>
      <c r="LA33">
        <f>'Dashboard M2 Imports Data'!JF7*1000</f>
        <v/>
      </c>
      <c r="LB33">
        <f>'Dashboard M2 Imports Data'!JG7*1000</f>
        <v/>
      </c>
      <c r="LC33">
        <f>'Dashboard M2 Imports Data'!JH7*1000</f>
        <v/>
      </c>
      <c r="LD33">
        <f>'Dashboard M2 Imports Data'!JI7*1000</f>
        <v/>
      </c>
      <c r="LE33">
        <f>'Dashboard M2 Imports Data'!JJ7*1000</f>
        <v/>
      </c>
      <c r="LF33">
        <f>'Dashboard M2 Imports Data'!JK7*1000</f>
        <v/>
      </c>
      <c r="LG33">
        <f>'Dashboard M2 Imports Data'!JL7*1000</f>
        <v/>
      </c>
      <c r="LH33">
        <f>'Dashboard M2 Imports Data'!JM7*1000</f>
        <v/>
      </c>
      <c r="LI33">
        <f>'Dashboard M2 Imports Data'!JN7*1000</f>
        <v/>
      </c>
      <c r="LJ33">
        <f>'Dashboard M2 Imports Data'!JO7*1000</f>
        <v/>
      </c>
      <c r="LK33">
        <f>'Dashboard M2 Imports Data'!JP7*1000</f>
        <v/>
      </c>
      <c r="LL33">
        <f>'Dashboard M2 Imports Data'!JQ7*1000</f>
        <v/>
      </c>
      <c r="LM33">
        <f>'Dashboard M2 Imports Data'!JR7*1000</f>
        <v/>
      </c>
      <c r="LN33">
        <f>'Dashboard M2 Imports Data'!JS7*1000</f>
        <v/>
      </c>
      <c r="LO33">
        <f>'Dashboard M2 Imports Data'!JT7*1000</f>
        <v/>
      </c>
      <c r="LP33">
        <f>'Dashboard M2 Imports Data'!JU7*1000</f>
        <v/>
      </c>
      <c r="LQ33">
        <f>'Dashboard M2 Imports Data'!JV7*1000</f>
        <v/>
      </c>
      <c r="LR33">
        <f>'Dashboard M2 Imports Data'!JW7*1000</f>
        <v/>
      </c>
      <c r="LS33">
        <f>'Dashboard M2 Imports Data'!JX7*1000</f>
        <v/>
      </c>
      <c r="LT33">
        <f>'Dashboard M2 Imports Data'!JY7*1000</f>
        <v/>
      </c>
      <c r="LU33">
        <f>'Dashboard M2 Imports Data'!JZ7*1000</f>
        <v/>
      </c>
      <c r="LV33">
        <f>'Dashboard M2 Imports Data'!KA7*1000</f>
        <v/>
      </c>
      <c r="LW33">
        <f>'Dashboard M2 Imports Data'!KB7*1000</f>
        <v/>
      </c>
      <c r="LX33">
        <f>'Dashboard M2 Imports Data'!KC7*1000</f>
        <v/>
      </c>
      <c r="LY33">
        <f>'Dashboard M2 Imports Data'!KD7*1000</f>
        <v/>
      </c>
      <c r="LZ33">
        <f>'Dashboard M2 Imports Data'!KE7*1000</f>
        <v/>
      </c>
      <c r="MA33">
        <f>'Dashboard M2 Imports Data'!KF7*1000</f>
        <v/>
      </c>
      <c r="MB33">
        <f>'Dashboard M2 Imports Data'!KG7*1000</f>
        <v/>
      </c>
      <c r="MC33">
        <f>'Dashboard M2 Imports Data'!KH7*1000</f>
        <v/>
      </c>
      <c r="MD33">
        <f>'Dashboard M2 Imports Data'!KI7*1000</f>
        <v/>
      </c>
      <c r="ME33">
        <f>'Dashboard M2 Imports Data'!KJ7*1000</f>
        <v/>
      </c>
      <c r="MF33">
        <f>'Dashboard M2 Imports Data'!KK7*1000</f>
        <v/>
      </c>
      <c r="MG33">
        <f>'Dashboard M2 Imports Data'!KL7*1000</f>
        <v/>
      </c>
      <c r="MH33">
        <f>'Dashboard M2 Imports Data'!KM7*1000</f>
        <v/>
      </c>
      <c r="MI33">
        <f>'Dashboard M2 Imports Data'!KN7*1000</f>
        <v/>
      </c>
      <c r="MJ33">
        <f>'Dashboard M2 Imports Data'!KO7*1000</f>
        <v/>
      </c>
      <c r="MK33">
        <f>'Dashboard M2 Imports Data'!KP7*1000</f>
        <v/>
      </c>
      <c r="ML33">
        <f>'Dashboard M2 Imports Data'!KQ7*1000</f>
        <v/>
      </c>
      <c r="MM33">
        <f>'Dashboard M2 Imports Data'!KR7*1000</f>
        <v/>
      </c>
      <c r="MN33">
        <f>'Dashboard M2 Imports Data'!KS7*1000</f>
        <v/>
      </c>
      <c r="MO33">
        <f>'Dashboard M2 Imports Data'!KT7*1000</f>
        <v/>
      </c>
      <c r="MP33">
        <f>'Dashboard M2 Imports Data'!KU7*1000</f>
        <v/>
      </c>
      <c r="MQ33">
        <f>'Dashboard M2 Imports Data'!KV7*1000</f>
        <v/>
      </c>
      <c r="MR33">
        <f>'Dashboard M2 Imports Data'!KW7*1000</f>
        <v/>
      </c>
      <c r="MS33">
        <f>'Dashboard M2 Imports Data'!KX7*1000</f>
        <v/>
      </c>
      <c r="MT33">
        <f>'Dashboard M2 Imports Data'!KY7*1000</f>
        <v/>
      </c>
      <c r="MU33">
        <f>'Dashboard M2 Imports Data'!KZ7*1000</f>
        <v/>
      </c>
      <c r="MV33">
        <f>'Dashboard M2 Imports Data'!LA7*1000</f>
        <v/>
      </c>
      <c r="MW33">
        <f>'Dashboard M2 Imports Data'!LB7*1000</f>
        <v/>
      </c>
      <c r="MX33">
        <f>'Dashboard M2 Imports Data'!LC7*1000</f>
        <v/>
      </c>
      <c r="MY33">
        <f>'Dashboard M2 Imports Data'!LD7*1000</f>
        <v/>
      </c>
      <c r="MZ33">
        <f>'Dashboard M2 Imports Data'!LE7*1000</f>
        <v/>
      </c>
      <c r="NA33">
        <f>'Dashboard M2 Imports Data'!LF7*1000</f>
        <v/>
      </c>
      <c r="NB33">
        <f>'Dashboard M2 Imports Data'!LG7*1000</f>
        <v/>
      </c>
      <c r="NC33">
        <f>'Dashboard M2 Imports Data'!LH7*1000</f>
        <v/>
      </c>
      <c r="ND33">
        <f>'Dashboard M2 Imports Data'!LI7*1000</f>
        <v/>
      </c>
      <c r="NE33">
        <f>'Dashboard M2 Imports Data'!LJ7*1000</f>
        <v/>
      </c>
      <c r="NF33">
        <f>'Dashboard M2 Imports Data'!LK7*1000</f>
        <v/>
      </c>
      <c r="NG33">
        <f>'Dashboard M2 Imports Data'!LL7*1000</f>
        <v/>
      </c>
      <c r="NH33">
        <f>'Dashboard M2 Imports Data'!LM7*1000</f>
        <v/>
      </c>
      <c r="NI33">
        <f>'Dashboard M2 Imports Data'!LN7*1000</f>
        <v/>
      </c>
      <c r="NJ33">
        <f>'Dashboard M2 Imports Data'!LO7*1000</f>
        <v/>
      </c>
      <c r="NK33">
        <f>'Dashboard M2 Imports Data'!LP7*1000</f>
        <v/>
      </c>
      <c r="NL33">
        <f>'Dashboard M2 Imports Data'!LQ7*1000</f>
        <v/>
      </c>
      <c r="NM33">
        <f>'Dashboard M2 Imports Data'!LR7*1000</f>
        <v/>
      </c>
      <c r="NN33">
        <f>'Dashboard M2 Imports Data'!LS7*1000</f>
        <v/>
      </c>
      <c r="NO33">
        <f>'Dashboard M2 Imports Data'!LT7*1000</f>
        <v/>
      </c>
      <c r="NP33">
        <f>'Dashboard M2 Imports Data'!LU7*1000</f>
        <v/>
      </c>
      <c r="NQ33">
        <f>'Dashboard M2 Imports Data'!LV7*1000</f>
        <v/>
      </c>
      <c r="NR33">
        <f>'Dashboard M2 Imports Data'!LW7*1000</f>
        <v/>
      </c>
      <c r="NS33">
        <f>'Dashboard M2 Imports Data'!LX7*1000</f>
        <v/>
      </c>
      <c r="NT33">
        <f>'Dashboard M2 Imports Data'!LY7*1000</f>
        <v/>
      </c>
      <c r="NU33">
        <f>'Dashboard M2 Imports Data'!LZ7*1000</f>
        <v/>
      </c>
      <c r="NV33">
        <f>'Dashboard M2 Imports Data'!MA7*1000</f>
        <v/>
      </c>
      <c r="NW33">
        <f>'Dashboard M2 Imports Data'!MB7*1000</f>
        <v/>
      </c>
      <c r="NX33">
        <f>'Dashboard M2 Imports Data'!MC7*1000</f>
        <v/>
      </c>
      <c r="NY33">
        <f>'Dashboard M2 Imports Data'!MD7*1000</f>
        <v/>
      </c>
      <c r="NZ33">
        <f>'Dashboard M2 Imports Data'!ME7*1000</f>
        <v/>
      </c>
      <c r="OA33">
        <f>'Dashboard M2 Imports Data'!MF7*1000</f>
        <v/>
      </c>
      <c r="OB33">
        <f>'Dashboard M2 Imports Data'!MG7*1000</f>
        <v/>
      </c>
      <c r="OC33">
        <f>'Dashboard M2 Imports Data'!MH7*1000</f>
        <v/>
      </c>
      <c r="OD33">
        <f>'Dashboard M2 Imports Data'!MI7*1000</f>
        <v/>
      </c>
      <c r="OE33">
        <f>'Dashboard M2 Imports Data'!MJ7*1000</f>
        <v/>
      </c>
      <c r="OF33">
        <f>'Dashboard M2 Imports Data'!MK7*1000</f>
        <v/>
      </c>
      <c r="OG33">
        <f>'Dashboard M2 Imports Data'!ML7*1000</f>
        <v/>
      </c>
      <c r="OH33">
        <f>'Dashboard M2 Imports Data'!MM7*1000</f>
        <v/>
      </c>
      <c r="OI33">
        <f>'Dashboard M2 Imports Data'!MN7*1000</f>
        <v/>
      </c>
      <c r="OJ33">
        <f>'Dashboard M2 Imports Data'!MO7*1000</f>
        <v/>
      </c>
      <c r="OK33">
        <f>'Dashboard M2 Imports Data'!MP7*1000</f>
        <v/>
      </c>
      <c r="OL33">
        <f>'Dashboard M2 Imports Data'!MQ7*1000</f>
        <v/>
      </c>
      <c r="OM33">
        <f>'Dashboard M2 Imports Data'!MR7*1000</f>
        <v/>
      </c>
      <c r="ON33">
        <f>'Dashboard M2 Imports Data'!MS7*1000</f>
        <v/>
      </c>
      <c r="OO33">
        <f>'Dashboard M2 Imports Data'!MT7*1000</f>
        <v/>
      </c>
      <c r="OP33">
        <f>'Dashboard M2 Imports Data'!MU7*1000</f>
        <v/>
      </c>
      <c r="OQ33">
        <f>'Dashboard M2 Imports Data'!MV7*1000</f>
        <v/>
      </c>
      <c r="OR33">
        <f>'Dashboard M2 Imports Data'!MW7*1000</f>
        <v/>
      </c>
      <c r="OS33">
        <f>'Dashboard M2 Imports Data'!MX7*1000</f>
        <v/>
      </c>
      <c r="OT33">
        <f>'Dashboard M2 Imports Data'!MY7*1000</f>
        <v/>
      </c>
      <c r="OU33">
        <f>'Dashboard M2 Imports Data'!MZ7*1000</f>
        <v/>
      </c>
      <c r="OV33">
        <f>'Dashboard M2 Imports Data'!NA7*1000</f>
        <v/>
      </c>
      <c r="OW33">
        <f>'Dashboard M2 Imports Data'!NB7*1000</f>
        <v/>
      </c>
      <c r="OX33">
        <f>'Dashboard M2 Imports Data'!NC7*1000</f>
        <v/>
      </c>
      <c r="OY33">
        <f>'Dashboard M2 Imports Data'!ND7*1000</f>
        <v/>
      </c>
      <c r="OZ33">
        <f>'Dashboard M2 Imports Data'!NE7*1000</f>
        <v/>
      </c>
      <c r="PA33">
        <f>'Dashboard M2 Imports Data'!NF7*1000</f>
        <v/>
      </c>
      <c r="PB33">
        <f>'Dashboard M2 Imports Data'!NG7*1000</f>
        <v/>
      </c>
      <c r="PC33">
        <f>'Dashboard M2 Imports Data'!NH7*1000</f>
        <v/>
      </c>
      <c r="PD33">
        <f>'Dashboard M2 Imports Data'!NI7*1000</f>
        <v/>
      </c>
      <c r="PE33">
        <f>'Dashboard M2 Imports Data'!NJ7*1000</f>
        <v/>
      </c>
      <c r="PF33">
        <f>'Dashboard M2 Imports Data'!NK7*1000</f>
        <v/>
      </c>
      <c r="PG33">
        <f>'Dashboard M2 Imports Data'!NL7*1000</f>
        <v/>
      </c>
      <c r="PH33">
        <f>'Dashboard M2 Imports Data'!NM7*1000</f>
        <v/>
      </c>
      <c r="PI33">
        <f>'Dashboard M2 Imports Data'!NN7*1000</f>
        <v/>
      </c>
      <c r="PJ33">
        <f>'Dashboard M2 Imports Data'!NO7*1000</f>
        <v/>
      </c>
      <c r="PK33">
        <f>'Dashboard M2 Imports Data'!NP7*1000</f>
        <v/>
      </c>
      <c r="PL33">
        <f>'Dashboard M2 Imports Data'!NQ7*1000</f>
        <v/>
      </c>
      <c r="PM33">
        <f>'Dashboard M2 Imports Data'!NR7*1000</f>
        <v/>
      </c>
      <c r="PN33">
        <f>'Dashboard M2 Imports Data'!NS7*1000</f>
        <v/>
      </c>
      <c r="PO33">
        <f>'Dashboard M2 Imports Data'!NT7*1000</f>
        <v/>
      </c>
      <c r="PP33">
        <f>'Dashboard M2 Imports Data'!NU7*1000</f>
        <v/>
      </c>
      <c r="PQ33">
        <f>'Dashboard M2 Imports Data'!NV7*1000</f>
        <v/>
      </c>
      <c r="PR33">
        <f>'Dashboard M2 Imports Data'!NW7*1000</f>
        <v/>
      </c>
      <c r="PS33">
        <f>'Dashboard M2 Imports Data'!NX7*1000</f>
        <v/>
      </c>
      <c r="PT33">
        <f>'Dashboard M2 Imports Data'!NY7*1000</f>
        <v/>
      </c>
      <c r="PU33">
        <f>'Dashboard M2 Imports Data'!NZ7*1000</f>
        <v/>
      </c>
      <c r="PV33">
        <f>'Dashboard M2 Imports Data'!OA7*1000</f>
        <v/>
      </c>
      <c r="PW33">
        <f>'Dashboard M2 Imports Data'!OB7*1000</f>
        <v/>
      </c>
      <c r="PX33">
        <f>'Dashboard M2 Imports Data'!OC7*1000</f>
        <v/>
      </c>
      <c r="PY33">
        <f>'Dashboard M2 Imports Data'!OD7*1000</f>
        <v/>
      </c>
      <c r="PZ33">
        <f>'Dashboard M2 Imports Data'!OE7*1000</f>
        <v/>
      </c>
      <c r="QA33">
        <f>'Dashboard M2 Imports Data'!OF7*1000</f>
        <v/>
      </c>
      <c r="QB33">
        <f>'Dashboard M2 Imports Data'!OG7*1000</f>
        <v/>
      </c>
      <c r="QC33">
        <f>'Dashboard M2 Imports Data'!OH7*1000</f>
        <v/>
      </c>
      <c r="QD33">
        <f>'Dashboard M2 Imports Data'!OI7*1000</f>
        <v/>
      </c>
      <c r="QE33">
        <f>'Dashboard M2 Imports Data'!OJ7*1000</f>
        <v/>
      </c>
      <c r="QF33">
        <f>'Dashboard M2 Imports Data'!OK7*1000</f>
        <v/>
      </c>
      <c r="QG33">
        <f>'Dashboard M2 Imports Data'!OL7*1000</f>
        <v/>
      </c>
      <c r="QH33">
        <f>'Dashboard M2 Imports Data'!OM7*1000</f>
        <v/>
      </c>
      <c r="QI33">
        <f>'Dashboard M2 Imports Data'!ON7*1000</f>
        <v/>
      </c>
      <c r="QJ33">
        <f>'Dashboard M2 Imports Data'!OO7*1000</f>
        <v/>
      </c>
      <c r="QK33">
        <f>'Dashboard M2 Imports Data'!OP7*1000</f>
        <v/>
      </c>
      <c r="QL33">
        <f>'Dashboard M2 Imports Data'!OQ7*1000</f>
        <v/>
      </c>
      <c r="QM33">
        <f>'Dashboard M2 Imports Data'!OR7*1000</f>
        <v/>
      </c>
      <c r="QN33">
        <f>'Dashboard M2 Imports Data'!OS7*1000</f>
        <v/>
      </c>
      <c r="QO33">
        <f>'Dashboard M2 Imports Data'!OT7*1000</f>
        <v/>
      </c>
      <c r="QP33">
        <f>'Dashboard M2 Imports Data'!OU7*1000</f>
        <v/>
      </c>
      <c r="QQ33">
        <f>'Dashboard M2 Imports Data'!OV7*1000</f>
        <v/>
      </c>
      <c r="QR33">
        <f>'Dashboard M2 Imports Data'!OW7*1000</f>
        <v/>
      </c>
      <c r="QS33">
        <f>'Dashboard M2 Imports Data'!OX7*1000</f>
        <v/>
      </c>
      <c r="QT33">
        <f>'Dashboard M2 Imports Data'!OY7*1000</f>
        <v/>
      </c>
      <c r="QU33">
        <f>'Dashboard M2 Imports Data'!OZ7*1000</f>
        <v/>
      </c>
      <c r="QV33">
        <f>'Dashboard M2 Imports Data'!PA7*1000</f>
        <v/>
      </c>
      <c r="QW33">
        <f>'Dashboard M2 Imports Data'!PB7*1000</f>
        <v/>
      </c>
      <c r="QX33">
        <f>'Dashboard M2 Imports Data'!PC7*1000</f>
        <v/>
      </c>
      <c r="QY33">
        <f>'Dashboard M2 Imports Data'!PD7*1000</f>
        <v/>
      </c>
      <c r="QZ33">
        <f>'Dashboard M2 Imports Data'!PE7*1000</f>
        <v/>
      </c>
      <c r="RA33">
        <f>'Dashboard M2 Imports Data'!PF7*1000</f>
        <v/>
      </c>
      <c r="RB33">
        <f>'Dashboard M2 Imports Data'!PG7*1000</f>
        <v/>
      </c>
      <c r="RC33">
        <f>'Dashboard M2 Imports Data'!PH7*1000</f>
        <v/>
      </c>
      <c r="RD33">
        <f>'Dashboard M2 Imports Data'!PI7*1000</f>
        <v/>
      </c>
      <c r="RE33">
        <f>'Dashboard M2 Imports Data'!PJ7*1000</f>
        <v/>
      </c>
      <c r="RF33">
        <f>'Dashboard M2 Imports Data'!PK7*1000</f>
        <v/>
      </c>
      <c r="RG33">
        <f>'Dashboard M2 Imports Data'!PL7*1000</f>
        <v/>
      </c>
      <c r="RH33">
        <f>'Dashboard M2 Imports Data'!PM7*1000</f>
        <v/>
      </c>
      <c r="RI33">
        <f>'Dashboard M2 Imports Data'!PN7*1000</f>
        <v/>
      </c>
      <c r="RJ33">
        <f>'Dashboard M2 Imports Data'!PO7*1000</f>
        <v/>
      </c>
      <c r="RK33">
        <f>'Dashboard M2 Imports Data'!PP7*1000</f>
        <v/>
      </c>
      <c r="RL33">
        <f>'Dashboard M2 Imports Data'!PQ7*1000</f>
        <v/>
      </c>
      <c r="RM33">
        <f>'Dashboard M2 Imports Data'!PR7*1000</f>
        <v/>
      </c>
      <c r="RN33">
        <f>'Dashboard M2 Imports Data'!PS7*1000</f>
        <v/>
      </c>
      <c r="RO33">
        <f>'Dashboard M2 Imports Data'!PT7*1000</f>
        <v/>
      </c>
      <c r="RP33">
        <f>'Dashboard M2 Imports Data'!PU7*1000</f>
        <v/>
      </c>
      <c r="RQ33">
        <f>'Dashboard M2 Imports Data'!PV7*1000</f>
        <v/>
      </c>
      <c r="RR33">
        <f>'Dashboard M2 Imports Data'!PW7*1000</f>
        <v/>
      </c>
      <c r="RS33">
        <f>'Dashboard M2 Imports Data'!PX7*1000</f>
        <v/>
      </c>
      <c r="RT33">
        <f>'Dashboard M2 Imports Data'!PY7*1000</f>
        <v/>
      </c>
      <c r="RU33">
        <f>'Dashboard M2 Imports Data'!PZ7*1000</f>
        <v/>
      </c>
      <c r="RV33">
        <f>'Dashboard M2 Imports Data'!QA7*1000</f>
        <v/>
      </c>
      <c r="RW33">
        <f>'Dashboard M2 Imports Data'!QB7*1000</f>
        <v/>
      </c>
      <c r="RX33">
        <f>'Dashboard M2 Imports Data'!QC7*1000</f>
        <v/>
      </c>
      <c r="RY33">
        <f>'Dashboard M2 Imports Data'!QD7*1000</f>
        <v/>
      </c>
      <c r="RZ33">
        <f>'Dashboard M2 Imports Data'!QE7*1000</f>
        <v/>
      </c>
      <c r="SA33">
        <f>'Dashboard M2 Imports Data'!QF7*1000</f>
        <v/>
      </c>
      <c r="SB33">
        <f>'Dashboard M2 Imports Data'!QG7*1000</f>
        <v/>
      </c>
      <c r="SC33">
        <f>'Dashboard M2 Imports Data'!QH7*1000</f>
        <v/>
      </c>
      <c r="SD33">
        <f>'Dashboard M2 Imports Data'!QI7*1000</f>
        <v/>
      </c>
      <c r="SE33">
        <f>'Dashboard M2 Imports Data'!QJ7*1000</f>
        <v/>
      </c>
      <c r="SF33">
        <f>'Dashboard M2 Imports Data'!QK7*1000</f>
        <v/>
      </c>
      <c r="SG33">
        <f>'Dashboard M2 Imports Data'!QL7*1000</f>
        <v/>
      </c>
      <c r="SH33">
        <f>'Dashboard M2 Imports Data'!QM7*1000</f>
        <v/>
      </c>
      <c r="SI33">
        <f>'Dashboard M2 Imports Data'!QN7*1000</f>
        <v/>
      </c>
      <c r="SJ33">
        <f>'Dashboard M2 Imports Data'!QO7*1000</f>
        <v/>
      </c>
      <c r="SK33">
        <f>'Dashboard M2 Imports Data'!QP7*1000</f>
        <v/>
      </c>
      <c r="SL33">
        <f>'Dashboard M2 Imports Data'!QQ7*1000</f>
        <v/>
      </c>
      <c r="SM33">
        <f>'Dashboard M2 Imports Data'!QR7*1000</f>
        <v/>
      </c>
      <c r="SN33">
        <f>'Dashboard M2 Imports Data'!QS7*1000</f>
        <v/>
      </c>
      <c r="SO33">
        <f>'Dashboard M2 Imports Data'!QT7*1000</f>
        <v/>
      </c>
      <c r="SP33">
        <f>'Dashboard M2 Imports Data'!QU7*1000</f>
        <v/>
      </c>
      <c r="SQ33">
        <f>'Dashboard M2 Imports Data'!QV7*1000</f>
        <v/>
      </c>
      <c r="SR33">
        <f>'Dashboard M2 Imports Data'!QW7*1000</f>
        <v/>
      </c>
      <c r="SS33">
        <f>'Dashboard M2 Imports Data'!QX7*1000</f>
        <v/>
      </c>
      <c r="ST33">
        <f>'Dashboard M2 Imports Data'!QY7*1000</f>
        <v/>
      </c>
      <c r="SU33">
        <f>'Dashboard M2 Imports Data'!QZ7*1000</f>
        <v/>
      </c>
      <c r="SV33">
        <f>'Dashboard M2 Imports Data'!RA7*1000</f>
        <v/>
      </c>
      <c r="SW33">
        <f>'Dashboard M2 Imports Data'!RB7*1000</f>
        <v/>
      </c>
      <c r="SX33">
        <f>'Dashboard M2 Imports Data'!RC7*1000</f>
        <v/>
      </c>
      <c r="SY33">
        <f>'Dashboard M2 Imports Data'!RD7*1000</f>
        <v/>
      </c>
      <c r="SZ33">
        <f>'Dashboard M2 Imports Data'!RE7*1000</f>
        <v/>
      </c>
      <c r="TA33">
        <f>'Dashboard M2 Imports Data'!RF7*1000</f>
        <v/>
      </c>
      <c r="TB33">
        <f>'Dashboard M2 Imports Data'!RG7*1000</f>
        <v/>
      </c>
      <c r="TC33">
        <f>'Dashboard M2 Imports Data'!RH7*1000</f>
        <v/>
      </c>
      <c r="TD33">
        <f>'Dashboard M2 Imports Data'!RI7*1000</f>
        <v/>
      </c>
      <c r="TE33">
        <f>'Dashboard M2 Imports Data'!RJ7*1000</f>
        <v/>
      </c>
      <c r="TF33">
        <f>'Dashboard M2 Imports Data'!RK7*1000</f>
        <v/>
      </c>
      <c r="TG33">
        <f>'Dashboard M2 Imports Data'!RL7*1000</f>
        <v/>
      </c>
      <c r="TH33">
        <f>'Dashboard M2 Imports Data'!RM7*1000</f>
        <v/>
      </c>
      <c r="TI33">
        <f>'Dashboard M2 Imports Data'!RN7*1000</f>
        <v/>
      </c>
      <c r="TJ33">
        <f>'Dashboard M2 Imports Data'!RO7*1000</f>
        <v/>
      </c>
      <c r="TK33">
        <f>'Dashboard M2 Imports Data'!RP7*1000</f>
        <v/>
      </c>
      <c r="TL33">
        <f>'Dashboard M2 Imports Data'!RQ7*1000</f>
        <v/>
      </c>
      <c r="TM33">
        <f>'Dashboard M2 Imports Data'!RR7*1000</f>
        <v/>
      </c>
      <c r="TN33">
        <f>'Dashboard M2 Imports Data'!RS7*1000</f>
        <v/>
      </c>
      <c r="TO33">
        <f>'Dashboard M2 Imports Data'!RT7*1000</f>
        <v/>
      </c>
      <c r="TP33">
        <f>'Dashboard M2 Imports Data'!RU7*1000</f>
        <v/>
      </c>
      <c r="TQ33">
        <f>'Dashboard M2 Imports Data'!RV7*1000</f>
        <v/>
      </c>
      <c r="TR33">
        <f>'Dashboard M2 Imports Data'!RW7*1000</f>
        <v/>
      </c>
      <c r="TS33">
        <f>'Dashboard M2 Imports Data'!RX7*1000</f>
        <v/>
      </c>
      <c r="TT33">
        <f>'Dashboard M2 Imports Data'!RY7*1000</f>
        <v/>
      </c>
      <c r="TU33">
        <f>'Dashboard M2 Imports Data'!RZ7*1000</f>
        <v/>
      </c>
      <c r="TV33">
        <f>'Dashboard M2 Imports Data'!SA7*1000</f>
        <v/>
      </c>
      <c r="TW33">
        <f>'Dashboard M2 Imports Data'!SB7*1000</f>
        <v/>
      </c>
      <c r="TX33">
        <f>'Dashboard M2 Imports Data'!SC7*1000</f>
        <v/>
      </c>
      <c r="TY33">
        <f>'Dashboard M2 Imports Data'!SD7*1000</f>
        <v/>
      </c>
      <c r="TZ33">
        <f>'Dashboard M2 Imports Data'!SE7*1000</f>
        <v/>
      </c>
    </row>
    <row r="34" spans="1:546">
      <c r="A34" t="s">
        <v>22</v>
      </c>
      <c r="B34" t="s">
        <v>41</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0</v>
      </c>
      <c r="CQ34" t="n">
        <v>0</v>
      </c>
      <c r="CR34" t="n">
        <v>0</v>
      </c>
      <c r="CS34" t="n">
        <v>0</v>
      </c>
      <c r="CT34" t="n">
        <v>0</v>
      </c>
      <c r="CU34" t="n">
        <v>0</v>
      </c>
      <c r="CV34" t="n">
        <v>0</v>
      </c>
      <c r="CW34" t="n">
        <v>0</v>
      </c>
      <c r="CX34" t="n">
        <v>0</v>
      </c>
      <c r="CY34" t="n">
        <v>0</v>
      </c>
      <c r="CZ34" t="n">
        <v>0</v>
      </c>
      <c r="DA34" t="n">
        <v>0</v>
      </c>
      <c r="DB34" t="n">
        <v>0</v>
      </c>
      <c r="DC34" t="n">
        <v>0</v>
      </c>
      <c r="DD34" t="n">
        <v>0</v>
      </c>
      <c r="DE34" t="n">
        <v>0</v>
      </c>
      <c r="DF34" t="n">
        <v>0</v>
      </c>
      <c r="DG34" t="n">
        <v>0</v>
      </c>
      <c r="DH34" t="n">
        <v>0</v>
      </c>
      <c r="DI34" t="n">
        <v>0</v>
      </c>
      <c r="DJ34" t="n">
        <v>0</v>
      </c>
      <c r="DK34" t="n">
        <v>0</v>
      </c>
      <c r="DL34" t="n">
        <v>0</v>
      </c>
      <c r="DM34" t="n">
        <v>0</v>
      </c>
      <c r="DN34" t="n">
        <v>0</v>
      </c>
      <c r="DO34" t="n">
        <v>0</v>
      </c>
      <c r="DP34" t="n">
        <v>0</v>
      </c>
      <c r="DQ34" t="n">
        <v>0</v>
      </c>
      <c r="DR34" t="n">
        <v>0</v>
      </c>
      <c r="DS34" t="n">
        <v>0</v>
      </c>
      <c r="DT34" t="n">
        <v>0</v>
      </c>
      <c r="DU34" t="n">
        <v>0</v>
      </c>
      <c r="DV34" t="n">
        <v>0</v>
      </c>
      <c r="DW34" t="n">
        <v>0</v>
      </c>
      <c r="DX34" t="n">
        <v>0</v>
      </c>
      <c r="DY34" t="n">
        <v>0</v>
      </c>
      <c r="DZ34" t="n">
        <v>0</v>
      </c>
      <c r="EA34" t="n">
        <v>0</v>
      </c>
      <c r="EB34" t="n">
        <v>0</v>
      </c>
      <c r="EC34" t="n">
        <v>0</v>
      </c>
      <c r="ED34" t="n">
        <v>0</v>
      </c>
      <c r="EE34" t="n">
        <v>0</v>
      </c>
      <c r="EF34" t="n">
        <v>0</v>
      </c>
      <c r="EG34" t="n">
        <v>0</v>
      </c>
      <c r="EH34" t="n">
        <v>0</v>
      </c>
      <c r="EI34" t="n">
        <v>0</v>
      </c>
      <c r="EJ34" t="n">
        <v>0</v>
      </c>
      <c r="EK34" t="n">
        <v>0</v>
      </c>
      <c r="EL34" t="n">
        <v>0</v>
      </c>
      <c r="EM34" t="n">
        <v>0</v>
      </c>
      <c r="EN34" t="n">
        <v>0</v>
      </c>
      <c r="EO34" t="n">
        <v>0</v>
      </c>
      <c r="EP34" t="n">
        <v>0</v>
      </c>
      <c r="EQ34" t="n">
        <v>0</v>
      </c>
      <c r="ER34" t="n">
        <v>0</v>
      </c>
      <c r="ES34" t="n">
        <v>0</v>
      </c>
      <c r="ET34" t="n">
        <v>0</v>
      </c>
      <c r="EU34" t="n">
        <v>0</v>
      </c>
      <c r="EV34" t="n">
        <v>0</v>
      </c>
      <c r="EW34" t="n">
        <v>0</v>
      </c>
      <c r="EX34" t="n">
        <v>0</v>
      </c>
      <c r="EY34" t="n">
        <v>0</v>
      </c>
      <c r="EZ34" t="n">
        <v>0</v>
      </c>
      <c r="FA34" t="n">
        <v>0</v>
      </c>
      <c r="FB34" t="n">
        <v>0</v>
      </c>
      <c r="FC34" t="n">
        <v>0</v>
      </c>
      <c r="FD34" t="n">
        <v>0</v>
      </c>
      <c r="FE34" t="n">
        <v>0</v>
      </c>
      <c r="FF34" t="n">
        <v>0</v>
      </c>
      <c r="FG34" t="n">
        <v>0</v>
      </c>
      <c r="FH34" t="n">
        <v>0</v>
      </c>
      <c r="FI34" t="n">
        <v>0</v>
      </c>
      <c r="FJ34" t="n">
        <v>0</v>
      </c>
      <c r="FK34" t="n">
        <v>0</v>
      </c>
      <c r="FL34" t="n">
        <v>0</v>
      </c>
      <c r="FM34" t="n">
        <v>0</v>
      </c>
      <c r="FN34" t="n">
        <v>0</v>
      </c>
      <c r="FO34" t="n">
        <v>0</v>
      </c>
      <c r="FP34" t="n">
        <v>0</v>
      </c>
      <c r="FQ34" t="n">
        <v>0</v>
      </c>
      <c r="FR34" t="n">
        <v>0</v>
      </c>
      <c r="FS34" t="n">
        <v>0</v>
      </c>
      <c r="FT34" t="n">
        <v>0</v>
      </c>
      <c r="FU34" t="n">
        <v>0</v>
      </c>
      <c r="FV34" t="n">
        <v>0</v>
      </c>
      <c r="FW34" t="n">
        <v>0</v>
      </c>
      <c r="FX34" t="n">
        <v>0</v>
      </c>
      <c r="FY34" t="n">
        <v>0</v>
      </c>
      <c r="FZ34" t="n">
        <v>0</v>
      </c>
      <c r="GA34" t="n">
        <v>0</v>
      </c>
      <c r="GB34" t="n">
        <v>0</v>
      </c>
      <c r="GC34" t="n">
        <v>0</v>
      </c>
      <c r="GD34" t="n">
        <v>0</v>
      </c>
      <c r="GE34" t="n">
        <v>0</v>
      </c>
      <c r="GF34" t="n">
        <v>0</v>
      </c>
      <c r="GG34" t="n">
        <v>0</v>
      </c>
      <c r="GH34" t="n">
        <v>0</v>
      </c>
      <c r="GI34" t="n">
        <v>0</v>
      </c>
      <c r="GJ34" t="n">
        <v>0</v>
      </c>
      <c r="GK34" t="n">
        <v>0</v>
      </c>
      <c r="GL34" t="n">
        <v>0</v>
      </c>
      <c r="GM34" t="n">
        <v>0</v>
      </c>
      <c r="GN34" t="n">
        <v>0</v>
      </c>
      <c r="GO34" t="n">
        <v>0</v>
      </c>
      <c r="GP34" t="n">
        <v>0</v>
      </c>
      <c r="GQ34" t="n">
        <v>0</v>
      </c>
      <c r="GR34" t="n">
        <v>0</v>
      </c>
      <c r="GS34" t="n">
        <v>0</v>
      </c>
      <c r="GT34" t="n">
        <v>0</v>
      </c>
      <c r="GU34" t="n">
        <v>0</v>
      </c>
      <c r="GV34" t="n">
        <v>0</v>
      </c>
      <c r="GW34" t="n">
        <v>0</v>
      </c>
      <c r="GX34" t="n">
        <v>0</v>
      </c>
      <c r="GY34" t="n">
        <v>0</v>
      </c>
      <c r="GZ34" t="n">
        <v>0</v>
      </c>
      <c r="HA34" t="n">
        <v>0</v>
      </c>
      <c r="HB34" t="n">
        <v>0</v>
      </c>
      <c r="HC34" t="n">
        <v>0</v>
      </c>
      <c r="HD34" t="n">
        <v>0</v>
      </c>
      <c r="HE34" t="n">
        <v>0</v>
      </c>
      <c r="HF34" t="n">
        <v>0</v>
      </c>
      <c r="HG34" t="n">
        <v>0</v>
      </c>
      <c r="HH34" t="n">
        <v>0</v>
      </c>
      <c r="HI34" t="n">
        <v>0</v>
      </c>
      <c r="HJ34" t="n">
        <v>0</v>
      </c>
      <c r="HK34" t="n">
        <v>0</v>
      </c>
      <c r="HL34" t="n">
        <v>0</v>
      </c>
      <c r="HM34" t="n">
        <v>0</v>
      </c>
      <c r="HN34" t="n">
        <v>0</v>
      </c>
      <c r="HO34" t="n">
        <v>0</v>
      </c>
      <c r="HP34" t="n">
        <v>0</v>
      </c>
      <c r="HQ34" t="n">
        <v>0</v>
      </c>
      <c r="HR34" t="n">
        <v>0</v>
      </c>
      <c r="HS34" t="n">
        <v>0</v>
      </c>
      <c r="HT34" t="n">
        <v>0</v>
      </c>
      <c r="HU34" t="n">
        <v>0</v>
      </c>
      <c r="HV34" t="n">
        <v>0</v>
      </c>
      <c r="HW34" t="n">
        <v>0</v>
      </c>
      <c r="HX34" t="n">
        <v>0</v>
      </c>
      <c r="HY34" t="n">
        <v>0</v>
      </c>
      <c r="HZ34" t="n">
        <v>0</v>
      </c>
      <c r="IA34" t="n">
        <v>0</v>
      </c>
      <c r="IB34" t="n">
        <v>0</v>
      </c>
      <c r="IC34" t="n">
        <v>0</v>
      </c>
      <c r="ID34" t="n">
        <v>0</v>
      </c>
      <c r="IE34" t="n">
        <v>0</v>
      </c>
      <c r="IF34" t="n">
        <v>0</v>
      </c>
      <c r="IG34" t="n">
        <v>0</v>
      </c>
      <c r="IH34" t="n">
        <v>0</v>
      </c>
      <c r="II34" t="n">
        <v>0</v>
      </c>
      <c r="IJ34" t="n">
        <v>0</v>
      </c>
      <c r="IK34" t="n">
        <v>0</v>
      </c>
      <c r="IL34" t="n">
        <v>0</v>
      </c>
      <c r="IM34">
        <f>'Input DBEDT Monthly Energy'!C112</f>
        <v/>
      </c>
      <c r="IN34">
        <f>'Input DBEDT Monthly Energy'!D112</f>
        <v/>
      </c>
      <c r="IO34">
        <f>'Input DBEDT Monthly Energy'!E112</f>
        <v/>
      </c>
      <c r="IP34">
        <f>'Input DBEDT Monthly Energy'!F112</f>
        <v/>
      </c>
      <c r="IQ34">
        <f>'Input DBEDT Monthly Energy'!G112</f>
        <v/>
      </c>
      <c r="IR34">
        <f>'Input DBEDT Monthly Energy'!H112</f>
        <v/>
      </c>
      <c r="IS34">
        <f>'Input DBEDT Monthly Energy'!I112</f>
        <v/>
      </c>
      <c r="IT34">
        <f>'Input DBEDT Monthly Energy'!J112</f>
        <v/>
      </c>
      <c r="IU34">
        <f>'Input DBEDT Monthly Energy'!K112</f>
        <v/>
      </c>
      <c r="IV34">
        <f>'Input DBEDT Monthly Energy'!L112</f>
        <v/>
      </c>
      <c r="IW34">
        <f>'Input DBEDT Monthly Energy'!M112</f>
        <v/>
      </c>
      <c r="IX34">
        <f>'Input DBEDT Monthly Energy'!N112</f>
        <v/>
      </c>
      <c r="IY34">
        <f>'Input DBEDT Monthly Energy'!O112</f>
        <v/>
      </c>
      <c r="IZ34">
        <f>'Input DBEDT Monthly Energy'!P112</f>
        <v/>
      </c>
      <c r="JA34">
        <f>'Input DBEDT Monthly Energy'!Q112</f>
        <v/>
      </c>
      <c r="JB34">
        <f>'Input DBEDT Monthly Energy'!R112</f>
        <v/>
      </c>
      <c r="JC34">
        <f>'Input DBEDT Monthly Energy'!S112</f>
        <v/>
      </c>
      <c r="JD34">
        <f>'Input DBEDT Monthly Energy'!T112</f>
        <v/>
      </c>
      <c r="JE34">
        <f>'Input DBEDT Monthly Energy'!U112</f>
        <v/>
      </c>
      <c r="JF34">
        <f>'Input DBEDT Monthly Energy'!V112</f>
        <v/>
      </c>
      <c r="JG34">
        <f>'Input DBEDT Monthly Energy'!W112</f>
        <v/>
      </c>
      <c r="JH34">
        <f>'Input DBEDT Monthly Energy'!X112</f>
        <v/>
      </c>
      <c r="JI34">
        <f>'Input DBEDT Monthly Energy'!Y112</f>
        <v/>
      </c>
      <c r="JJ34">
        <f>'Input DBEDT Monthly Energy'!Z112</f>
        <v/>
      </c>
      <c r="JK34">
        <f>'Input DBEDT Monthly Energy'!AA112</f>
        <v/>
      </c>
      <c r="JL34">
        <f>'Input DBEDT Monthly Energy'!AB112</f>
        <v/>
      </c>
      <c r="JM34">
        <f>'Input DBEDT Monthly Energy'!AC112</f>
        <v/>
      </c>
      <c r="JN34">
        <f>'Input DBEDT Monthly Energy'!AD112</f>
        <v/>
      </c>
      <c r="JO34">
        <f>'Input DBEDT Monthly Energy'!AE112</f>
        <v/>
      </c>
      <c r="JP34">
        <f>'Input DBEDT Monthly Energy'!AF112</f>
        <v/>
      </c>
      <c r="JQ34">
        <f>'Input DBEDT Monthly Energy'!AG112</f>
        <v/>
      </c>
      <c r="JR34">
        <f>'Input DBEDT Monthly Energy'!AH112</f>
        <v/>
      </c>
      <c r="JS34">
        <f>'Input DBEDT Monthly Energy'!AI112</f>
        <v/>
      </c>
      <c r="JT34">
        <f>'Input DBEDT Monthly Energy'!AJ112</f>
        <v/>
      </c>
      <c r="JU34">
        <f>'Input DBEDT Monthly Energy'!AK112</f>
        <v/>
      </c>
      <c r="JV34">
        <f>'Input DBEDT Monthly Energy'!AL112</f>
        <v/>
      </c>
      <c r="JW34">
        <f>'Input DBEDT Monthly Energy'!AM112</f>
        <v/>
      </c>
      <c r="JX34">
        <f>'Input DBEDT Monthly Energy'!AN112</f>
        <v/>
      </c>
      <c r="JY34">
        <f>'Input DBEDT Monthly Energy'!AO112</f>
        <v/>
      </c>
      <c r="JZ34">
        <f>'Input DBEDT Monthly Energy'!AP112</f>
        <v/>
      </c>
      <c r="KA34">
        <f>'Input DBEDT Monthly Energy'!AQ112</f>
        <v/>
      </c>
      <c r="KB34">
        <f>'Input DBEDT Monthly Energy'!AR112</f>
        <v/>
      </c>
      <c r="KC34">
        <f>'Input DBEDT Monthly Energy'!AS112</f>
        <v/>
      </c>
      <c r="KD34">
        <f>'Input DBEDT Monthly Energy'!AT112</f>
        <v/>
      </c>
      <c r="KE34">
        <f>'Input DBEDT Monthly Energy'!AU112</f>
        <v/>
      </c>
      <c r="KF34">
        <f>'Input DBEDT Monthly Energy'!AV112</f>
        <v/>
      </c>
      <c r="KG34">
        <f>'Input DBEDT Monthly Energy'!AW112</f>
        <v/>
      </c>
      <c r="KH34">
        <f>'Input DBEDT Monthly Energy'!AX112</f>
        <v/>
      </c>
      <c r="KI34">
        <f>'Input DBEDT Monthly Energy'!AY112</f>
        <v/>
      </c>
      <c r="KJ34">
        <f>'Input DBEDT Monthly Energy'!AZ112</f>
        <v/>
      </c>
      <c r="KK34">
        <f>'Input DBEDT Monthly Energy'!BA112</f>
        <v/>
      </c>
      <c r="KL34">
        <f>'Input DBEDT Monthly Energy'!BB112</f>
        <v/>
      </c>
      <c r="KM34">
        <f>'Input DBEDT Monthly Energy'!BC112</f>
        <v/>
      </c>
      <c r="KN34">
        <f>'Input DBEDT Monthly Energy'!BD112</f>
        <v/>
      </c>
      <c r="KO34">
        <f>'Input DBEDT Monthly Energy'!BE112</f>
        <v/>
      </c>
      <c r="KP34">
        <f>'Input DBEDT Monthly Energy'!BF112</f>
        <v/>
      </c>
      <c r="KQ34">
        <f>'Input DBEDT Monthly Energy'!BG112</f>
        <v/>
      </c>
      <c r="KR34">
        <f>'Input DBEDT Monthly Energy'!BH112</f>
        <v/>
      </c>
      <c r="KS34">
        <f>'Input DBEDT Monthly Energy'!BI112</f>
        <v/>
      </c>
      <c r="KT34">
        <f>'Input DBEDT Monthly Energy'!BJ112</f>
        <v/>
      </c>
      <c r="KU34">
        <f>'Input DBEDT Monthly Energy'!BK112</f>
        <v/>
      </c>
      <c r="KV34">
        <f>'Input DBEDT Monthly Energy'!BL112</f>
        <v/>
      </c>
      <c r="KW34">
        <f>'Input DBEDT Monthly Energy'!BM112</f>
        <v/>
      </c>
      <c r="KX34">
        <f>'Input DBEDT Monthly Energy'!BN112</f>
        <v/>
      </c>
      <c r="KY34">
        <f>'Input DBEDT Monthly Energy'!BO112</f>
        <v/>
      </c>
      <c r="KZ34">
        <f>'Input DBEDT Monthly Energy'!BP112</f>
        <v/>
      </c>
      <c r="LA34">
        <f>'Input DBEDT Monthly Energy'!BQ112</f>
        <v/>
      </c>
      <c r="LB34">
        <f>'Input DBEDT Monthly Energy'!BR112</f>
        <v/>
      </c>
      <c r="LC34">
        <f>'Input DBEDT Monthly Energy'!BS112</f>
        <v/>
      </c>
      <c r="LD34">
        <f>'Input DBEDT Monthly Energy'!BT112</f>
        <v/>
      </c>
      <c r="LE34">
        <f>'Input DBEDT Monthly Energy'!BU112</f>
        <v/>
      </c>
      <c r="LF34">
        <f>'Input DBEDT Monthly Energy'!BV112</f>
        <v/>
      </c>
      <c r="LG34">
        <f>'Input DBEDT Monthly Energy'!BW112</f>
        <v/>
      </c>
      <c r="LH34">
        <f>'Input DBEDT Monthly Energy'!BX112</f>
        <v/>
      </c>
      <c r="LI34">
        <f>'Input DBEDT Monthly Energy'!BY112</f>
        <v/>
      </c>
      <c r="LJ34">
        <f>'Input DBEDT Monthly Energy'!BZ112</f>
        <v/>
      </c>
      <c r="LK34">
        <f>'Input DBEDT Monthly Energy'!CA112</f>
        <v/>
      </c>
      <c r="LL34">
        <f>'Input DBEDT Monthly Energy'!CB112</f>
        <v/>
      </c>
      <c r="LM34">
        <f>'Input DBEDT Monthly Energy'!CC112</f>
        <v/>
      </c>
      <c r="LN34">
        <f>'Input DBEDT Monthly Energy'!CD112</f>
        <v/>
      </c>
      <c r="LO34">
        <f>'Input DBEDT Monthly Energy'!CE112</f>
        <v/>
      </c>
      <c r="LP34">
        <f>'Input DBEDT Monthly Energy'!CF112</f>
        <v/>
      </c>
      <c r="LQ34">
        <f>'Input DBEDT Monthly Energy'!CG112</f>
        <v/>
      </c>
      <c r="LR34">
        <f>'Input DBEDT Monthly Energy'!CH112</f>
        <v/>
      </c>
      <c r="LS34">
        <f>'Input DBEDT Monthly Energy'!CI112</f>
        <v/>
      </c>
      <c r="LT34">
        <f>'Input DBEDT Monthly Energy'!CJ112</f>
        <v/>
      </c>
      <c r="LU34">
        <f>'Input DBEDT Monthly Energy'!CK112</f>
        <v/>
      </c>
      <c r="LV34">
        <f>'Input DBEDT Monthly Energy'!CL112</f>
        <v/>
      </c>
      <c r="LW34">
        <f>'Input DBEDT Monthly Energy'!CM112</f>
        <v/>
      </c>
      <c r="LX34">
        <f>'Input DBEDT Monthly Energy'!CN112</f>
        <v/>
      </c>
      <c r="LY34">
        <f>'Input DBEDT Monthly Energy'!CO112</f>
        <v/>
      </c>
      <c r="LZ34">
        <f>'Input DBEDT Monthly Energy'!CP112</f>
        <v/>
      </c>
      <c r="MA34">
        <f>'Input DBEDT Monthly Energy'!CQ112</f>
        <v/>
      </c>
      <c r="MB34">
        <f>'Input DBEDT Monthly Energy'!CR112</f>
        <v/>
      </c>
      <c r="MC34">
        <f>'Input DBEDT Monthly Energy'!CS112</f>
        <v/>
      </c>
      <c r="MD34">
        <f>'Input DBEDT Monthly Energy'!CT112</f>
        <v/>
      </c>
      <c r="ME34">
        <f>'Input DBEDT Monthly Energy'!CU112</f>
        <v/>
      </c>
      <c r="MF34">
        <f>'Input DBEDT Monthly Energy'!CV112</f>
        <v/>
      </c>
      <c r="MG34">
        <f>'Input DBEDT Monthly Energy'!CW112</f>
        <v/>
      </c>
      <c r="MH34">
        <f>'Input DBEDT Monthly Energy'!CX112</f>
        <v/>
      </c>
      <c r="MI34">
        <f>'Input DBEDT Monthly Energy'!CY112</f>
        <v/>
      </c>
      <c r="MJ34">
        <f>'Input DBEDT Monthly Energy'!CZ112</f>
        <v/>
      </c>
      <c r="MK34">
        <f>'Input DBEDT Monthly Energy'!DA112</f>
        <v/>
      </c>
      <c r="ML34">
        <f>'Input DBEDT Monthly Energy'!DB112</f>
        <v/>
      </c>
      <c r="MM34">
        <f>'Input DBEDT Monthly Energy'!DC112</f>
        <v/>
      </c>
      <c r="MN34">
        <f>'Input DBEDT Monthly Energy'!DD112</f>
        <v/>
      </c>
      <c r="MO34">
        <f>'Input DBEDT Monthly Energy'!DE112</f>
        <v/>
      </c>
      <c r="MP34">
        <f>'Input DBEDT Monthly Energy'!DF112</f>
        <v/>
      </c>
      <c r="MQ34">
        <f>'Input DBEDT Monthly Energy'!DG112</f>
        <v/>
      </c>
      <c r="MR34">
        <f>'Input DBEDT Monthly Energy'!DH112</f>
        <v/>
      </c>
      <c r="MS34">
        <f>'Input DBEDT Monthly Energy'!DI112</f>
        <v/>
      </c>
      <c r="MT34">
        <f>'Input DBEDT Monthly Energy'!DJ112</f>
        <v/>
      </c>
      <c r="MU34">
        <f>'Input DBEDT Monthly Energy'!DK112</f>
        <v/>
      </c>
      <c r="MV34">
        <f>'Input DBEDT Monthly Energy'!DL112</f>
        <v/>
      </c>
      <c r="MW34">
        <f>'Input DBEDT Monthly Energy'!DM112</f>
        <v/>
      </c>
      <c r="MX34">
        <f>'Input DBEDT Monthly Energy'!DN112</f>
        <v/>
      </c>
      <c r="MY34">
        <f>'Input DBEDT Monthly Energy'!DO112</f>
        <v/>
      </c>
      <c r="MZ34">
        <f>'Input DBEDT Monthly Energy'!DP112</f>
        <v/>
      </c>
      <c r="NA34">
        <f>'Input DBEDT Monthly Energy'!DQ112</f>
        <v/>
      </c>
      <c r="NB34">
        <f>'Input DBEDT Monthly Energy'!DR112</f>
        <v/>
      </c>
      <c r="NC34">
        <f>'Input DBEDT Monthly Energy'!DS112</f>
        <v/>
      </c>
      <c r="ND34">
        <f>'Input DBEDT Monthly Energy'!DT112</f>
        <v/>
      </c>
      <c r="NE34">
        <f>'Input DBEDT Monthly Energy'!DU112</f>
        <v/>
      </c>
      <c r="NF34">
        <f>'Input DBEDT Monthly Energy'!DV112</f>
        <v/>
      </c>
      <c r="NG34">
        <f>'Input DBEDT Monthly Energy'!DW112</f>
        <v/>
      </c>
      <c r="NH34">
        <f>'Input DBEDT Monthly Energy'!DX112</f>
        <v/>
      </c>
      <c r="NI34">
        <f>'Input DBEDT Monthly Energy'!DY112</f>
        <v/>
      </c>
      <c r="NJ34">
        <f>'Input DBEDT Monthly Energy'!DZ112</f>
        <v/>
      </c>
      <c r="NK34">
        <f>'Input DBEDT Monthly Energy'!EA112</f>
        <v/>
      </c>
      <c r="NL34">
        <f>'Input DBEDT Monthly Energy'!EB112</f>
        <v/>
      </c>
      <c r="NM34">
        <f>'Input DBEDT Monthly Energy'!EC112</f>
        <v/>
      </c>
      <c r="NN34">
        <f>'Input DBEDT Monthly Energy'!ED112</f>
        <v/>
      </c>
      <c r="NO34">
        <f>'Input DBEDT Monthly Energy'!EE112</f>
        <v/>
      </c>
      <c r="NP34">
        <f>'Input DBEDT Monthly Energy'!EF112</f>
        <v/>
      </c>
      <c r="NQ34">
        <f>'Input DBEDT Monthly Energy'!EG112</f>
        <v/>
      </c>
      <c r="NR34">
        <f>'Input DBEDT Monthly Energy'!EH112</f>
        <v/>
      </c>
      <c r="NS34">
        <f>'Input DBEDT Monthly Energy'!EI112</f>
        <v/>
      </c>
      <c r="NT34">
        <f>'Input DBEDT Monthly Energy'!EJ112</f>
        <v/>
      </c>
      <c r="NU34">
        <f>'Input DBEDT Monthly Energy'!EK112</f>
        <v/>
      </c>
      <c r="NV34">
        <f>'Input DBEDT Monthly Energy'!EL112</f>
        <v/>
      </c>
      <c r="NW34">
        <f>'Input DBEDT Monthly Energy'!EM112</f>
        <v/>
      </c>
      <c r="NX34">
        <f>'Input DBEDT Monthly Energy'!EN112</f>
        <v/>
      </c>
      <c r="NY34">
        <f>'Input DBEDT Monthly Energy'!EO112</f>
        <v/>
      </c>
      <c r="NZ34">
        <f>'Input DBEDT Monthly Energy'!EP112</f>
        <v/>
      </c>
      <c r="OA34">
        <f>'Input DBEDT Monthly Energy'!EQ112</f>
        <v/>
      </c>
      <c r="OB34">
        <f>'Input DBEDT Monthly Energy'!ER112</f>
        <v/>
      </c>
      <c r="OC34">
        <f>'Input DBEDT Monthly Energy'!ES112</f>
        <v/>
      </c>
      <c r="OD34">
        <f>'Input DBEDT Monthly Energy'!ET112</f>
        <v/>
      </c>
      <c r="OE34">
        <f>'Input DBEDT Monthly Energy'!EU112</f>
        <v/>
      </c>
      <c r="OF34">
        <f>'Input DBEDT Monthly Energy'!EV112</f>
        <v/>
      </c>
      <c r="OG34">
        <f>'Input DBEDT Monthly Energy'!EW112</f>
        <v/>
      </c>
      <c r="OH34">
        <f>'Input DBEDT Monthly Energy'!EX112</f>
        <v/>
      </c>
      <c r="OI34">
        <f>'Input DBEDT Monthly Energy'!EY112</f>
        <v/>
      </c>
      <c r="OJ34">
        <f>'Input DBEDT Monthly Energy'!EZ112</f>
        <v/>
      </c>
      <c r="OK34">
        <f>'Input DBEDT Monthly Energy'!FA112</f>
        <v/>
      </c>
      <c r="OL34">
        <f>'Input DBEDT Monthly Energy'!FB112</f>
        <v/>
      </c>
      <c r="OM34">
        <f>'Input DBEDT Monthly Energy'!FC112</f>
        <v/>
      </c>
      <c r="ON34">
        <f>'Input DBEDT Monthly Energy'!FD112</f>
        <v/>
      </c>
      <c r="OO34">
        <f>'Input DBEDT Monthly Energy'!FE112</f>
        <v/>
      </c>
      <c r="OP34">
        <f>'Input DBEDT Monthly Energy'!FF112</f>
        <v/>
      </c>
      <c r="OQ34">
        <f>'Input DBEDT Monthly Energy'!FG112</f>
        <v/>
      </c>
      <c r="OR34">
        <f>'Input DBEDT Monthly Energy'!FH112</f>
        <v/>
      </c>
      <c r="OS34">
        <f>'Input DBEDT Monthly Energy'!FI112</f>
        <v/>
      </c>
      <c r="OT34">
        <f>'Input DBEDT Monthly Energy'!FJ112</f>
        <v/>
      </c>
      <c r="OU34">
        <f>'Input DBEDT Monthly Energy'!FK112</f>
        <v/>
      </c>
      <c r="OV34">
        <f>'Input DBEDT Monthly Energy'!FL112</f>
        <v/>
      </c>
      <c r="OW34">
        <f>'Input DBEDT Monthly Energy'!FM112</f>
        <v/>
      </c>
      <c r="OX34">
        <f>'Input DBEDT Monthly Energy'!FN112</f>
        <v/>
      </c>
      <c r="OY34">
        <f>'Input DBEDT Monthly Energy'!FO112</f>
        <v/>
      </c>
      <c r="OZ34">
        <f>'Input DBEDT Monthly Energy'!FP112</f>
        <v/>
      </c>
      <c r="PA34">
        <f>'Input DBEDT Monthly Energy'!FQ112</f>
        <v/>
      </c>
      <c r="PB34">
        <f>'Input DBEDT Monthly Energy'!FR112</f>
        <v/>
      </c>
      <c r="PC34">
        <f>'Input DBEDT Monthly Energy'!FS112</f>
        <v/>
      </c>
      <c r="PD34">
        <f>'Input DBEDT Monthly Energy'!FT112</f>
        <v/>
      </c>
      <c r="PE34">
        <f>'Input DBEDT Monthly Energy'!FU112</f>
        <v/>
      </c>
      <c r="PF34">
        <f>'Input DBEDT Monthly Energy'!FV112</f>
        <v/>
      </c>
      <c r="PG34">
        <f>'Input DBEDT Monthly Energy'!FW112</f>
        <v/>
      </c>
      <c r="PH34">
        <f>'Input DBEDT Monthly Energy'!FX112</f>
        <v/>
      </c>
      <c r="PI34">
        <f>'Input DBEDT Monthly Energy'!FY112</f>
        <v/>
      </c>
      <c r="PJ34">
        <f>'Input DBEDT Monthly Energy'!FZ112</f>
        <v/>
      </c>
      <c r="PK34">
        <f>'Input DBEDT Monthly Energy'!GA112</f>
        <v/>
      </c>
      <c r="PL34">
        <f>'Input DBEDT Monthly Energy'!GB112</f>
        <v/>
      </c>
      <c r="PM34">
        <f>'Input DBEDT Monthly Energy'!GC112</f>
        <v/>
      </c>
      <c r="PN34">
        <f>'Input DBEDT Monthly Energy'!GD112</f>
        <v/>
      </c>
      <c r="PO34">
        <f>'Input DBEDT Monthly Energy'!GE112</f>
        <v/>
      </c>
      <c r="PP34">
        <f>'Input DBEDT Monthly Energy'!GF112</f>
        <v/>
      </c>
      <c r="PQ34">
        <f>'Input DBEDT Monthly Energy'!GG112</f>
        <v/>
      </c>
      <c r="PR34">
        <f>'Input DBEDT Monthly Energy'!GH112</f>
        <v/>
      </c>
      <c r="PS34">
        <f>'Input DBEDT Monthly Energy'!GI112</f>
        <v/>
      </c>
      <c r="PT34">
        <f>'Input DBEDT Monthly Energy'!GJ112</f>
        <v/>
      </c>
      <c r="PU34">
        <f>'Input DBEDT Monthly Energy'!GK112</f>
        <v/>
      </c>
      <c r="PV34">
        <f>'Input DBEDT Monthly Energy'!GL112</f>
        <v/>
      </c>
      <c r="PW34">
        <f>'Input DBEDT Monthly Energy'!GM112</f>
        <v/>
      </c>
      <c r="PX34">
        <f>'Input DBEDT Monthly Energy'!GN112</f>
        <v/>
      </c>
      <c r="PY34">
        <f>'Input DBEDT Monthly Energy'!GO112</f>
        <v/>
      </c>
      <c r="PZ34">
        <f>'Input DBEDT Monthly Energy'!GP112</f>
        <v/>
      </c>
      <c r="QA34">
        <f>'Input DBEDT Monthly Energy'!GQ112</f>
        <v/>
      </c>
      <c r="QB34">
        <f>'Input DBEDT Monthly Energy'!GR112</f>
        <v/>
      </c>
      <c r="QC34">
        <f>'Input DBEDT Monthly Energy'!GS112</f>
        <v/>
      </c>
      <c r="QD34">
        <f>'Input DBEDT Monthly Energy'!GT112</f>
        <v/>
      </c>
      <c r="QE34">
        <f>'Input DBEDT Monthly Energy'!GU112</f>
        <v/>
      </c>
      <c r="QF34">
        <f>'Input DBEDT Monthly Energy'!GV112</f>
        <v/>
      </c>
      <c r="QG34">
        <f>'Input DBEDT Monthly Energy'!GW112</f>
        <v/>
      </c>
      <c r="QH34">
        <f>'Input DBEDT Monthly Energy'!GX112</f>
        <v/>
      </c>
      <c r="QI34">
        <f>'Input DBEDT Monthly Energy'!GY112</f>
        <v/>
      </c>
      <c r="QJ34">
        <f>'Input DBEDT Monthly Energy'!GZ112</f>
        <v/>
      </c>
      <c r="QK34">
        <f>'Input DBEDT Monthly Energy'!HA112</f>
        <v/>
      </c>
      <c r="QL34">
        <f>'Input DBEDT Monthly Energy'!HB112</f>
        <v/>
      </c>
      <c r="QM34">
        <f>'Input DBEDT Monthly Energy'!HC112</f>
        <v/>
      </c>
      <c r="QN34">
        <f>'Input DBEDT Monthly Energy'!HD112</f>
        <v/>
      </c>
      <c r="QO34">
        <f>'Input DBEDT Monthly Energy'!HE112</f>
        <v/>
      </c>
      <c r="QP34">
        <f>'Input DBEDT Monthly Energy'!HF112</f>
        <v/>
      </c>
      <c r="QQ34">
        <f>'Input DBEDT Monthly Energy'!HG112</f>
        <v/>
      </c>
      <c r="QR34">
        <f>'Input DBEDT Monthly Energy'!HH112</f>
        <v/>
      </c>
      <c r="QS34">
        <f>'Input DBEDT Monthly Energy'!HI112</f>
        <v/>
      </c>
      <c r="QT34">
        <f>'Input DBEDT Monthly Energy'!HJ112</f>
        <v/>
      </c>
      <c r="QU34">
        <f>'Input DBEDT Monthly Energy'!HK112</f>
        <v/>
      </c>
      <c r="QV34">
        <f>'Input DBEDT Monthly Energy'!HL112</f>
        <v/>
      </c>
      <c r="QW34">
        <f>'Input DBEDT Monthly Energy'!HM112</f>
        <v/>
      </c>
      <c r="QX34">
        <f>'Input DBEDT Monthly Energy'!HN112</f>
        <v/>
      </c>
      <c r="QY34">
        <f>'Input DBEDT Monthly Energy'!HO112</f>
        <v/>
      </c>
      <c r="QZ34">
        <f>'Input DBEDT Monthly Energy'!HP112</f>
        <v/>
      </c>
      <c r="RA34">
        <f>'Input DBEDT Monthly Energy'!HQ112</f>
        <v/>
      </c>
      <c r="RB34">
        <f>'Input DBEDT Monthly Energy'!HR112</f>
        <v/>
      </c>
      <c r="RC34">
        <f>'Input DBEDT Monthly Energy'!HS112</f>
        <v/>
      </c>
      <c r="RD34">
        <f>'Input DBEDT Monthly Energy'!HT112</f>
        <v/>
      </c>
      <c r="RE34">
        <f>'Input DBEDT Monthly Energy'!HU112</f>
        <v/>
      </c>
      <c r="RF34">
        <f>'Input DBEDT Monthly Energy'!HV112</f>
        <v/>
      </c>
      <c r="RG34">
        <f>'Input DBEDT Monthly Energy'!HW112</f>
        <v/>
      </c>
      <c r="RH34">
        <f>'Input DBEDT Monthly Energy'!HX112</f>
        <v/>
      </c>
      <c r="RI34">
        <f>'Input DBEDT Monthly Energy'!HY112</f>
        <v/>
      </c>
      <c r="RJ34">
        <f>'Input DBEDT Monthly Energy'!HZ112</f>
        <v/>
      </c>
      <c r="RK34">
        <f>'Input DBEDT Monthly Energy'!IA112</f>
        <v/>
      </c>
      <c r="RL34">
        <f>'Input DBEDT Monthly Energy'!IB112</f>
        <v/>
      </c>
      <c r="RM34">
        <f>'Input DBEDT Monthly Energy'!IC112</f>
        <v/>
      </c>
      <c r="RN34">
        <f>'Input DBEDT Monthly Energy'!ID112</f>
        <v/>
      </c>
      <c r="RO34">
        <f>'Input DBEDT Monthly Energy'!IE112</f>
        <v/>
      </c>
      <c r="RP34">
        <f>'Input DBEDT Monthly Energy'!IF112</f>
        <v/>
      </c>
      <c r="RQ34">
        <f>'Input DBEDT Monthly Energy'!IG112</f>
        <v/>
      </c>
      <c r="RR34">
        <f>'Input DBEDT Monthly Energy'!IH112</f>
        <v/>
      </c>
      <c r="RS34">
        <f>'Input DBEDT Monthly Energy'!II112</f>
        <v/>
      </c>
      <c r="RT34">
        <f>'Input DBEDT Monthly Energy'!IJ112</f>
        <v/>
      </c>
      <c r="RU34">
        <f>'Input DBEDT Monthly Energy'!IK112</f>
        <v/>
      </c>
      <c r="RV34">
        <f>'Input DBEDT Monthly Energy'!IL112</f>
        <v/>
      </c>
      <c r="RW34">
        <f>'Input DBEDT Monthly Energy'!IM112</f>
        <v/>
      </c>
      <c r="RX34">
        <f>'Input DBEDT Monthly Energy'!IN112</f>
        <v/>
      </c>
      <c r="RY34">
        <f>'Input DBEDT Monthly Energy'!IO112</f>
        <v/>
      </c>
      <c r="RZ34">
        <f>'Input DBEDT Monthly Energy'!IP112</f>
        <v/>
      </c>
      <c r="SA34">
        <f>'Input DBEDT Monthly Energy'!IQ112</f>
        <v/>
      </c>
      <c r="SB34">
        <f>'Input DBEDT Monthly Energy'!IR112</f>
        <v/>
      </c>
      <c r="SC34">
        <f>'Input DBEDT Monthly Energy'!IS112</f>
        <v/>
      </c>
      <c r="SD34">
        <f>'Input DBEDT Monthly Energy'!IT112</f>
        <v/>
      </c>
      <c r="SE34">
        <f>'Input DBEDT Monthly Energy'!IU112</f>
        <v/>
      </c>
      <c r="SF34">
        <f>'Input DBEDT Monthly Energy'!IV112</f>
        <v/>
      </c>
      <c r="SG34">
        <f>'Input DBEDT Monthly Energy'!IW112</f>
        <v/>
      </c>
      <c r="SH34">
        <f>'Input DBEDT Monthly Energy'!IX112</f>
        <v/>
      </c>
      <c r="SI34">
        <f>'Input DBEDT Monthly Energy'!IY112</f>
        <v/>
      </c>
      <c r="SJ34">
        <f>'Input DBEDT Monthly Energy'!IZ112</f>
        <v/>
      </c>
      <c r="SK34">
        <f>'Input DBEDT Monthly Energy'!JA112</f>
        <v/>
      </c>
      <c r="SL34">
        <f>'Input DBEDT Monthly Energy'!JB112</f>
        <v/>
      </c>
      <c r="SM34">
        <f>'Input DBEDT Monthly Energy'!JC112</f>
        <v/>
      </c>
      <c r="SN34">
        <f>'Input DBEDT Monthly Energy'!JD112</f>
        <v/>
      </c>
      <c r="SO34">
        <f>'Input DBEDT Monthly Energy'!JE112</f>
        <v/>
      </c>
      <c r="SP34">
        <f>'Input DBEDT Monthly Energy'!JF112</f>
        <v/>
      </c>
      <c r="SQ34">
        <f>'Input DBEDT Monthly Energy'!JG112</f>
        <v/>
      </c>
      <c r="SR34">
        <f>'Input DBEDT Monthly Energy'!JH112</f>
        <v/>
      </c>
      <c r="SS34">
        <f>'Input DBEDT Monthly Energy'!JI112</f>
        <v/>
      </c>
      <c r="ST34">
        <f>'Input DBEDT Monthly Energy'!JJ112</f>
        <v/>
      </c>
      <c r="SU34">
        <f>'Input DBEDT Monthly Energy'!JK112</f>
        <v/>
      </c>
      <c r="SV34">
        <f>'Input DBEDT Monthly Energy'!JL112</f>
        <v/>
      </c>
      <c r="SW34">
        <f>'Input DBEDT Monthly Energy'!JM112</f>
        <v/>
      </c>
      <c r="SX34">
        <f>'Input DBEDT Monthly Energy'!JN112</f>
        <v/>
      </c>
      <c r="SY34">
        <f>'Input DBEDT Monthly Energy'!JO112</f>
        <v/>
      </c>
      <c r="SZ34">
        <f>'Input DBEDT Monthly Energy'!JP112</f>
        <v/>
      </c>
      <c r="TA34">
        <f>'Input DBEDT Monthly Energy'!JQ112</f>
        <v/>
      </c>
      <c r="TB34">
        <f>'Input DBEDT Monthly Energy'!JR112</f>
        <v/>
      </c>
      <c r="TC34">
        <f>'Input DBEDT Monthly Energy'!JS112</f>
        <v/>
      </c>
      <c r="TD34">
        <f>'Input DBEDT Monthly Energy'!JT112</f>
        <v/>
      </c>
      <c r="TE34">
        <f>'Input DBEDT Monthly Energy'!JU112</f>
        <v/>
      </c>
      <c r="TF34">
        <f>'Input DBEDT Monthly Energy'!JV112</f>
        <v/>
      </c>
      <c r="TG34">
        <f>'Input DBEDT Monthly Energy'!JW112</f>
        <v/>
      </c>
      <c r="TH34">
        <f>'Input DBEDT Monthly Energy'!JX112</f>
        <v/>
      </c>
      <c r="TI34">
        <f>'Input DBEDT Monthly Energy'!JY112</f>
        <v/>
      </c>
      <c r="TJ34">
        <f>'Input DBEDT Monthly Energy'!JZ112</f>
        <v/>
      </c>
      <c r="TK34">
        <f>'Input DBEDT Monthly Energy'!KA112</f>
        <v/>
      </c>
      <c r="TL34">
        <f>'Input DBEDT Monthly Energy'!KB112</f>
        <v/>
      </c>
      <c r="TM34">
        <f>'Input DBEDT Monthly Energy'!KC112</f>
        <v/>
      </c>
      <c r="TN34">
        <f>'Input DBEDT Monthly Energy'!KD112</f>
        <v/>
      </c>
      <c r="TO34">
        <f>'Input DBEDT Monthly Energy'!KE112</f>
        <v/>
      </c>
      <c r="TP34">
        <f>'Input DBEDT Monthly Energy'!KF112</f>
        <v/>
      </c>
      <c r="TQ34">
        <f>'Input DBEDT Monthly Energy'!KG112</f>
        <v/>
      </c>
      <c r="TR34">
        <f>'Input DBEDT Monthly Energy'!KH112</f>
        <v/>
      </c>
      <c r="TS34">
        <f>'Input DBEDT Monthly Energy'!KI112</f>
        <v/>
      </c>
      <c r="TT34">
        <f>'Input DBEDT Monthly Energy'!KJ112</f>
        <v/>
      </c>
      <c r="TU34">
        <f>'Input DBEDT Monthly Energy'!KK112</f>
        <v/>
      </c>
      <c r="TV34">
        <f>'Input DBEDT Monthly Energy'!KL112</f>
        <v/>
      </c>
      <c r="TW34">
        <f>'Input DBEDT Monthly Energy'!KM112</f>
        <v/>
      </c>
      <c r="TX34">
        <f>'Input DBEDT Monthly Energy'!KN112</f>
        <v/>
      </c>
      <c r="TY34">
        <f>'Input DBEDT Monthly Energy'!KO112</f>
        <v/>
      </c>
      <c r="TZ34">
        <f>'Input DBEDT Monthly Energy'!KP112</f>
        <v/>
      </c>
    </row>
    <row r="35" spans="1:546">
      <c r="A35" t="s">
        <v>24</v>
      </c>
      <c r="B35" t="s">
        <v>42</v>
      </c>
      <c r="BC35">
        <f>SUMIF('Coal Foreign Imports'!$A:$A,'Dashboard M2 Monthly'!BC$1,'Coal Foreign Imports'!$B:$B)/12</f>
        <v/>
      </c>
      <c r="BD35">
        <f>SUMIF('Coal Foreign Imports'!$A:$A,'Dashboard M2 Monthly'!BD$1,'Coal Foreign Imports'!$B:$B)/12</f>
        <v/>
      </c>
      <c r="BE35">
        <f>SUMIF('Coal Foreign Imports'!$A:$A,'Dashboard M2 Monthly'!BE$1,'Coal Foreign Imports'!$B:$B)/12</f>
        <v/>
      </c>
      <c r="BF35">
        <f>SUMIF('Coal Foreign Imports'!$A:$A,'Dashboard M2 Monthly'!BF$1,'Coal Foreign Imports'!$B:$B)/12</f>
        <v/>
      </c>
      <c r="BG35">
        <f>SUMIF('Coal Foreign Imports'!$A:$A,'Dashboard M2 Monthly'!BG$1,'Coal Foreign Imports'!$B:$B)/12</f>
        <v/>
      </c>
      <c r="BH35">
        <f>SUMIF('Coal Foreign Imports'!$A:$A,'Dashboard M2 Monthly'!BH$1,'Coal Foreign Imports'!$B:$B)/12</f>
        <v/>
      </c>
      <c r="BI35">
        <f>SUMIF('Coal Foreign Imports'!$A:$A,'Dashboard M2 Monthly'!BI$1,'Coal Foreign Imports'!$B:$B)/12</f>
        <v/>
      </c>
      <c r="BJ35">
        <f>SUMIF('Coal Foreign Imports'!$A:$A,'Dashboard M2 Monthly'!BJ$1,'Coal Foreign Imports'!$B:$B)/12</f>
        <v/>
      </c>
      <c r="BK35">
        <f>SUMIF('Coal Foreign Imports'!$A:$A,'Dashboard M2 Monthly'!BK$1,'Coal Foreign Imports'!$B:$B)/12</f>
        <v/>
      </c>
      <c r="BL35">
        <f>SUMIF('Coal Foreign Imports'!$A:$A,'Dashboard M2 Monthly'!BL$1,'Coal Foreign Imports'!$B:$B)/12</f>
        <v/>
      </c>
      <c r="BM35">
        <f>SUMIF('Coal Foreign Imports'!$A:$A,'Dashboard M2 Monthly'!BM$1,'Coal Foreign Imports'!$B:$B)/12</f>
        <v/>
      </c>
      <c r="BN35">
        <f>SUMIF('Coal Foreign Imports'!$A:$A,'Dashboard M2 Monthly'!BN$1,'Coal Foreign Imports'!$B:$B)/12</f>
        <v/>
      </c>
      <c r="BO35">
        <f>SUMIF('Coal Foreign Imports'!$A:$A,'Dashboard M2 Monthly'!BO$1,'Coal Foreign Imports'!$B:$B)/12</f>
        <v/>
      </c>
      <c r="BP35">
        <f>SUMIF('Coal Foreign Imports'!$A:$A,'Dashboard M2 Monthly'!BP$1,'Coal Foreign Imports'!$B:$B)/12</f>
        <v/>
      </c>
      <c r="BQ35">
        <f>SUMIF('Coal Foreign Imports'!$A:$A,'Dashboard M2 Monthly'!BQ$1,'Coal Foreign Imports'!$B:$B)/12</f>
        <v/>
      </c>
      <c r="BR35">
        <f>SUMIF('Coal Foreign Imports'!$A:$A,'Dashboard M2 Monthly'!BR$1,'Coal Foreign Imports'!$B:$B)/12</f>
        <v/>
      </c>
      <c r="BS35">
        <f>SUMIF('Coal Foreign Imports'!$A:$A,'Dashboard M2 Monthly'!BS$1,'Coal Foreign Imports'!$B:$B)/12</f>
        <v/>
      </c>
      <c r="BT35">
        <f>SUMIF('Coal Foreign Imports'!$A:$A,'Dashboard M2 Monthly'!BT$1,'Coal Foreign Imports'!$B:$B)/12</f>
        <v/>
      </c>
      <c r="BU35">
        <f>SUMIF('Coal Foreign Imports'!$A:$A,'Dashboard M2 Monthly'!BU$1,'Coal Foreign Imports'!$B:$B)/12</f>
        <v/>
      </c>
      <c r="BV35">
        <f>SUMIF('Coal Foreign Imports'!$A:$A,'Dashboard M2 Monthly'!BV$1,'Coal Foreign Imports'!$B:$B)/12</f>
        <v/>
      </c>
      <c r="BW35">
        <f>SUMIF('Coal Foreign Imports'!$A:$A,'Dashboard M2 Monthly'!BW$1,'Coal Foreign Imports'!$B:$B)/12</f>
        <v/>
      </c>
      <c r="BX35">
        <f>SUMIF('Coal Foreign Imports'!$A:$A,'Dashboard M2 Monthly'!BX$1,'Coal Foreign Imports'!$B:$B)/12</f>
        <v/>
      </c>
      <c r="BY35">
        <f>SUMIF('Coal Foreign Imports'!$A:$A,'Dashboard M2 Monthly'!BY$1,'Coal Foreign Imports'!$B:$B)/12</f>
        <v/>
      </c>
      <c r="BZ35">
        <f>SUMIF('Coal Foreign Imports'!$A:$A,'Dashboard M2 Monthly'!BZ$1,'Coal Foreign Imports'!$B:$B)/12</f>
        <v/>
      </c>
      <c r="CA35">
        <f>SUMIF('Coal Foreign Imports'!$A:$A,'Dashboard M2 Monthly'!CA$1,'Coal Foreign Imports'!$B:$B)/12</f>
        <v/>
      </c>
      <c r="CB35">
        <f>SUMIF('Coal Foreign Imports'!$A:$A,'Dashboard M2 Monthly'!CB$1,'Coal Foreign Imports'!$B:$B)/12</f>
        <v/>
      </c>
      <c r="CC35">
        <f>SUMIF('Coal Foreign Imports'!$A:$A,'Dashboard M2 Monthly'!CC$1,'Coal Foreign Imports'!$B:$B)/12</f>
        <v/>
      </c>
      <c r="CD35">
        <f>SUMIF('Coal Foreign Imports'!$A:$A,'Dashboard M2 Monthly'!CD$1,'Coal Foreign Imports'!$B:$B)/12</f>
        <v/>
      </c>
      <c r="CE35">
        <f>SUMIF('Coal Foreign Imports'!$A:$A,'Dashboard M2 Monthly'!CE$1,'Coal Foreign Imports'!$B:$B)/12</f>
        <v/>
      </c>
      <c r="CF35">
        <f>SUMIF('Coal Foreign Imports'!$A:$A,'Dashboard M2 Monthly'!CF$1,'Coal Foreign Imports'!$B:$B)/12</f>
        <v/>
      </c>
      <c r="CG35">
        <f>SUMIF('Coal Foreign Imports'!$A:$A,'Dashboard M2 Monthly'!CG$1,'Coal Foreign Imports'!$B:$B)/12</f>
        <v/>
      </c>
      <c r="CH35">
        <f>SUMIF('Coal Foreign Imports'!$A:$A,'Dashboard M2 Monthly'!CH$1,'Coal Foreign Imports'!$B:$B)/12</f>
        <v/>
      </c>
      <c r="CI35">
        <f>SUMIF('Coal Foreign Imports'!$A:$A,'Dashboard M2 Monthly'!CI$1,'Coal Foreign Imports'!$B:$B)/12</f>
        <v/>
      </c>
      <c r="CJ35">
        <f>SUMIF('Coal Foreign Imports'!$A:$A,'Dashboard M2 Monthly'!CJ$1,'Coal Foreign Imports'!$B:$B)/12</f>
        <v/>
      </c>
      <c r="CK35">
        <f>SUMIF('Coal Foreign Imports'!$A:$A,'Dashboard M2 Monthly'!CK$1,'Coal Foreign Imports'!$B:$B)/12</f>
        <v/>
      </c>
      <c r="CL35">
        <f>SUMIF('Coal Foreign Imports'!$A:$A,'Dashboard M2 Monthly'!CL$1,'Coal Foreign Imports'!$B:$B)/12</f>
        <v/>
      </c>
      <c r="CM35">
        <f>SUMIF('Coal Foreign Imports'!$A:$A,'Dashboard M2 Monthly'!CM$1,'Coal Foreign Imports'!$B:$B)/12</f>
        <v/>
      </c>
      <c r="CN35">
        <f>SUMIF('Coal Foreign Imports'!$A:$A,'Dashboard M2 Monthly'!CN$1,'Coal Foreign Imports'!$B:$B)/12</f>
        <v/>
      </c>
      <c r="CO35">
        <f>SUMIF('Coal Foreign Imports'!$A:$A,'Dashboard M2 Monthly'!CO$1,'Coal Foreign Imports'!$B:$B)/12</f>
        <v/>
      </c>
      <c r="CP35">
        <f>SUMIF('Coal Foreign Imports'!$A:$A,'Dashboard M2 Monthly'!CP$1,'Coal Foreign Imports'!$B:$B)/12</f>
        <v/>
      </c>
      <c r="CQ35">
        <f>SUMIF('Coal Foreign Imports'!$A:$A,'Dashboard M2 Monthly'!CQ$1,'Coal Foreign Imports'!$B:$B)/12</f>
        <v/>
      </c>
      <c r="CR35">
        <f>SUMIF('Coal Foreign Imports'!$A:$A,'Dashboard M2 Monthly'!CR$1,'Coal Foreign Imports'!$B:$B)/12</f>
        <v/>
      </c>
      <c r="CS35">
        <f>SUMIF('Coal Foreign Imports'!$A:$A,'Dashboard M2 Monthly'!CS$1,'Coal Foreign Imports'!$B:$B)/12</f>
        <v/>
      </c>
      <c r="CT35">
        <f>SUMIF('Coal Foreign Imports'!$A:$A,'Dashboard M2 Monthly'!CT$1,'Coal Foreign Imports'!$B:$B)/12</f>
        <v/>
      </c>
      <c r="CU35">
        <f>SUMIF('Coal Foreign Imports'!$A:$A,'Dashboard M2 Monthly'!CU$1,'Coal Foreign Imports'!$B:$B)/12</f>
        <v/>
      </c>
      <c r="CV35">
        <f>SUMIF('Coal Foreign Imports'!$A:$A,'Dashboard M2 Monthly'!CV$1,'Coal Foreign Imports'!$B:$B)/12</f>
        <v/>
      </c>
      <c r="CW35">
        <f>SUMIF('Coal Foreign Imports'!$A:$A,'Dashboard M2 Monthly'!CW$1,'Coal Foreign Imports'!$B:$B)/12</f>
        <v/>
      </c>
      <c r="CX35">
        <f>SUMIF('Coal Foreign Imports'!$A:$A,'Dashboard M2 Monthly'!CX$1,'Coal Foreign Imports'!$B:$B)/12</f>
        <v/>
      </c>
      <c r="CY35">
        <f>SUMIF('Coal Foreign Imports'!$A:$A,'Dashboard M2 Monthly'!CY$1,'Coal Foreign Imports'!$B:$B)/12</f>
        <v/>
      </c>
      <c r="CZ35">
        <f>SUMIF('Coal Foreign Imports'!$A:$A,'Dashboard M2 Monthly'!CZ$1,'Coal Foreign Imports'!$B:$B)/12</f>
        <v/>
      </c>
      <c r="DA35">
        <f>SUMIF('Coal Foreign Imports'!$A:$A,'Dashboard M2 Monthly'!DA$1,'Coal Foreign Imports'!$B:$B)/12</f>
        <v/>
      </c>
      <c r="DB35">
        <f>SUMIF('Coal Foreign Imports'!$A:$A,'Dashboard M2 Monthly'!DB$1,'Coal Foreign Imports'!$B:$B)/12</f>
        <v/>
      </c>
      <c r="DC35">
        <f>SUMIF('Coal Foreign Imports'!$A:$A,'Dashboard M2 Monthly'!DC$1,'Coal Foreign Imports'!$B:$B)/12</f>
        <v/>
      </c>
      <c r="DD35">
        <f>SUMIF('Coal Foreign Imports'!$A:$A,'Dashboard M2 Monthly'!DD$1,'Coal Foreign Imports'!$B:$B)/12</f>
        <v/>
      </c>
      <c r="DE35">
        <f>SUMIF('Coal Foreign Imports'!$A:$A,'Dashboard M2 Monthly'!DE$1,'Coal Foreign Imports'!$B:$B)/12</f>
        <v/>
      </c>
      <c r="DF35">
        <f>SUMIF('Coal Foreign Imports'!$A:$A,'Dashboard M2 Monthly'!DF$1,'Coal Foreign Imports'!$B:$B)/12</f>
        <v/>
      </c>
      <c r="DG35">
        <f>SUMIF('Coal Foreign Imports'!$A:$A,'Dashboard M2 Monthly'!DG$1,'Coal Foreign Imports'!$B:$B)/12</f>
        <v/>
      </c>
      <c r="DH35">
        <f>SUMIF('Coal Foreign Imports'!$A:$A,'Dashboard M2 Monthly'!DH$1,'Coal Foreign Imports'!$B:$B)/12</f>
        <v/>
      </c>
      <c r="DI35">
        <f>SUMIF('Coal Foreign Imports'!$A:$A,'Dashboard M2 Monthly'!DI$1,'Coal Foreign Imports'!$B:$B)/12</f>
        <v/>
      </c>
      <c r="DJ35">
        <f>SUMIF('Coal Foreign Imports'!$A:$A,'Dashboard M2 Monthly'!DJ$1,'Coal Foreign Imports'!$B:$B)/12</f>
        <v/>
      </c>
      <c r="DK35">
        <f>SUMIF('Coal Foreign Imports'!$A:$A,'Dashboard M2 Monthly'!DK$1,'Coal Foreign Imports'!$B:$B)/12</f>
        <v/>
      </c>
      <c r="DL35">
        <f>SUMIF('Coal Foreign Imports'!$A:$A,'Dashboard M2 Monthly'!DL$1,'Coal Foreign Imports'!$B:$B)/12</f>
        <v/>
      </c>
      <c r="DM35">
        <f>SUMIF('Coal Foreign Imports'!$A:$A,'Dashboard M2 Monthly'!DM$1,'Coal Foreign Imports'!$B:$B)/12</f>
        <v/>
      </c>
      <c r="DN35">
        <f>SUMIF('Coal Foreign Imports'!$A:$A,'Dashboard M2 Monthly'!DN$1,'Coal Foreign Imports'!$B:$B)/12</f>
        <v/>
      </c>
      <c r="DO35">
        <f>SUMIF('Coal Foreign Imports'!$A:$A,'Dashboard M2 Monthly'!DO$1,'Coal Foreign Imports'!$B:$B)/12</f>
        <v/>
      </c>
      <c r="DP35">
        <f>SUMIF('Coal Foreign Imports'!$A:$A,'Dashboard M2 Monthly'!DP$1,'Coal Foreign Imports'!$B:$B)/12</f>
        <v/>
      </c>
      <c r="DQ35">
        <f>SUMIF('Coal Foreign Imports'!$A:$A,'Dashboard M2 Monthly'!DQ$1,'Coal Foreign Imports'!$B:$B)/12</f>
        <v/>
      </c>
      <c r="DR35">
        <f>SUMIF('Coal Foreign Imports'!$A:$A,'Dashboard M2 Monthly'!DR$1,'Coal Foreign Imports'!$B:$B)/12</f>
        <v/>
      </c>
      <c r="DS35">
        <f>SUMIF('Coal Foreign Imports'!$A:$A,'Dashboard M2 Monthly'!DS$1,'Coal Foreign Imports'!$B:$B)/12</f>
        <v/>
      </c>
      <c r="DT35">
        <f>SUMIF('Coal Foreign Imports'!$A:$A,'Dashboard M2 Monthly'!DT$1,'Coal Foreign Imports'!$B:$B)/12</f>
        <v/>
      </c>
      <c r="DU35">
        <f>SUMIF('Coal Foreign Imports'!$A:$A,'Dashboard M2 Monthly'!DU$1,'Coal Foreign Imports'!$B:$B)/12</f>
        <v/>
      </c>
      <c r="DV35">
        <f>SUMIF('Coal Foreign Imports'!$A:$A,'Dashboard M2 Monthly'!DV$1,'Coal Foreign Imports'!$B:$B)/12</f>
        <v/>
      </c>
      <c r="DW35">
        <f>SUMIF('Coal Foreign Imports'!$A:$A,'Dashboard M2 Monthly'!DW$1,'Coal Foreign Imports'!$B:$B)/12</f>
        <v/>
      </c>
      <c r="DX35">
        <f>SUMIF('Coal Foreign Imports'!$A:$A,'Dashboard M2 Monthly'!DX$1,'Coal Foreign Imports'!$B:$B)/12</f>
        <v/>
      </c>
      <c r="DY35">
        <f>SUMIF('Coal Foreign Imports'!$A:$A,'Dashboard M2 Monthly'!DY$1,'Coal Foreign Imports'!$B:$B)/12</f>
        <v/>
      </c>
      <c r="DZ35">
        <f>SUMIF('Coal Foreign Imports'!$A:$A,'Dashboard M2 Monthly'!DZ$1,'Coal Foreign Imports'!$B:$B)/12</f>
        <v/>
      </c>
      <c r="EA35">
        <f>SUMIF('Coal Foreign Imports'!$A:$A,'Dashboard M2 Monthly'!EA$1,'Coal Foreign Imports'!$B:$B)/12</f>
        <v/>
      </c>
      <c r="EB35">
        <f>SUMIF('Coal Foreign Imports'!$A:$A,'Dashboard M2 Monthly'!EB$1,'Coal Foreign Imports'!$B:$B)/12</f>
        <v/>
      </c>
      <c r="EC35">
        <f>SUMIF('Coal Foreign Imports'!$A:$A,'Dashboard M2 Monthly'!EC$1,'Coal Foreign Imports'!$B:$B)/12</f>
        <v/>
      </c>
      <c r="ED35">
        <f>SUMIF('Coal Foreign Imports'!$A:$A,'Dashboard M2 Monthly'!ED$1,'Coal Foreign Imports'!$B:$B)/12</f>
        <v/>
      </c>
      <c r="EE35">
        <f>SUMIF('Coal Foreign Imports'!$A:$A,'Dashboard M2 Monthly'!EE$1,'Coal Foreign Imports'!$B:$B)/12</f>
        <v/>
      </c>
      <c r="EF35">
        <f>SUMIF('Coal Foreign Imports'!$A:$A,'Dashboard M2 Monthly'!EF$1,'Coal Foreign Imports'!$B:$B)/12</f>
        <v/>
      </c>
      <c r="EG35">
        <f>SUMIF('Coal Foreign Imports'!$A:$A,'Dashboard M2 Monthly'!EG$1,'Coal Foreign Imports'!$B:$B)/12</f>
        <v/>
      </c>
      <c r="EH35">
        <f>SUMIF('Coal Foreign Imports'!$A:$A,'Dashboard M2 Monthly'!EH$1,'Coal Foreign Imports'!$B:$B)/12</f>
        <v/>
      </c>
      <c r="EI35">
        <f>SUMIF('Coal Foreign Imports'!$A:$A,'Dashboard M2 Monthly'!EI$1,'Coal Foreign Imports'!$B:$B)/12</f>
        <v/>
      </c>
      <c r="EJ35">
        <f>SUMIF('Coal Foreign Imports'!$A:$A,'Dashboard M2 Monthly'!EJ$1,'Coal Foreign Imports'!$B:$B)/12</f>
        <v/>
      </c>
      <c r="EK35">
        <f>SUMIF('Coal Foreign Imports'!$A:$A,'Dashboard M2 Monthly'!EK$1,'Coal Foreign Imports'!$B:$B)/12</f>
        <v/>
      </c>
      <c r="EL35">
        <f>SUMIF('Coal Foreign Imports'!$A:$A,'Dashboard M2 Monthly'!EL$1,'Coal Foreign Imports'!$B:$B)/12</f>
        <v/>
      </c>
      <c r="EM35">
        <f>SUMIF('Coal Foreign Imports'!$A:$A,'Dashboard M2 Monthly'!EM$1,'Coal Foreign Imports'!$B:$B)/12</f>
        <v/>
      </c>
      <c r="EN35">
        <f>SUMIF('Coal Foreign Imports'!$A:$A,'Dashboard M2 Monthly'!EN$1,'Coal Foreign Imports'!$B:$B)/12</f>
        <v/>
      </c>
      <c r="EO35">
        <f>SUMIF('Coal Foreign Imports'!$A:$A,'Dashboard M2 Monthly'!EO$1,'Coal Foreign Imports'!$B:$B)/12</f>
        <v/>
      </c>
      <c r="EP35">
        <f>SUMIF('Coal Foreign Imports'!$A:$A,'Dashboard M2 Monthly'!EP$1,'Coal Foreign Imports'!$B:$B)/12</f>
        <v/>
      </c>
      <c r="EQ35">
        <f>SUMIF('Coal Foreign Imports'!$A:$A,'Dashboard M2 Monthly'!EQ$1,'Coal Foreign Imports'!$B:$B)/12</f>
        <v/>
      </c>
      <c r="ER35">
        <f>SUMIF('Coal Foreign Imports'!$A:$A,'Dashboard M2 Monthly'!ER$1,'Coal Foreign Imports'!$B:$B)/12</f>
        <v/>
      </c>
      <c r="ES35">
        <f>SUMIF('Coal Foreign Imports'!$A:$A,'Dashboard M2 Monthly'!ES$1,'Coal Foreign Imports'!$B:$B)/12</f>
        <v/>
      </c>
      <c r="ET35">
        <f>SUMIF('Coal Foreign Imports'!$A:$A,'Dashboard M2 Monthly'!ET$1,'Coal Foreign Imports'!$B:$B)/12</f>
        <v/>
      </c>
      <c r="EU35">
        <f>SUMIF('Coal Foreign Imports'!$A:$A,'Dashboard M2 Monthly'!EU$1,'Coal Foreign Imports'!$B:$B)/12</f>
        <v/>
      </c>
      <c r="EV35">
        <f>SUMIF('Coal Foreign Imports'!$A:$A,'Dashboard M2 Monthly'!EV$1,'Coal Foreign Imports'!$B:$B)/12</f>
        <v/>
      </c>
      <c r="EW35">
        <f>SUMIF('Coal Foreign Imports'!$A:$A,'Dashboard M2 Monthly'!EW$1,'Coal Foreign Imports'!$B:$B)/12</f>
        <v/>
      </c>
      <c r="EX35">
        <f>SUMIF('Coal Foreign Imports'!$A:$A,'Dashboard M2 Monthly'!EX$1,'Coal Foreign Imports'!$B:$B)/12</f>
        <v/>
      </c>
      <c r="EY35">
        <f>SUMIF('Coal Foreign Imports'!$A:$A,'Dashboard M2 Monthly'!EY$1,'Coal Foreign Imports'!$B:$B)/12</f>
        <v/>
      </c>
      <c r="EZ35">
        <f>SUMIF('Coal Foreign Imports'!$A:$A,'Dashboard M2 Monthly'!EZ$1,'Coal Foreign Imports'!$B:$B)/12</f>
        <v/>
      </c>
      <c r="FA35">
        <f>SUMIF('Coal Foreign Imports'!$A:$A,'Dashboard M2 Monthly'!FA$1,'Coal Foreign Imports'!$B:$B)/12</f>
        <v/>
      </c>
      <c r="FB35">
        <f>SUMIF('Coal Foreign Imports'!$A:$A,'Dashboard M2 Monthly'!FB$1,'Coal Foreign Imports'!$B:$B)/12</f>
        <v/>
      </c>
      <c r="FC35">
        <f>SUMIF('Coal Foreign Imports'!$A:$A,'Dashboard M2 Monthly'!FC$1,'Coal Foreign Imports'!$B:$B)/12</f>
        <v/>
      </c>
      <c r="FD35">
        <f>SUMIF('Coal Foreign Imports'!$A:$A,'Dashboard M2 Monthly'!FD$1,'Coal Foreign Imports'!$B:$B)/12</f>
        <v/>
      </c>
      <c r="FE35">
        <f>SUMIF('Coal Foreign Imports'!$A:$A,'Dashboard M2 Monthly'!FE$1,'Coal Foreign Imports'!$B:$B)/12</f>
        <v/>
      </c>
      <c r="FF35">
        <f>SUMIF('Coal Foreign Imports'!$A:$A,'Dashboard M2 Monthly'!FF$1,'Coal Foreign Imports'!$B:$B)/12</f>
        <v/>
      </c>
      <c r="FG35">
        <f>SUMIF('Coal Foreign Imports'!$A:$A,'Dashboard M2 Monthly'!FG$1,'Coal Foreign Imports'!$B:$B)/12</f>
        <v/>
      </c>
      <c r="FH35">
        <f>SUMIF('Coal Foreign Imports'!$A:$A,'Dashboard M2 Monthly'!FH$1,'Coal Foreign Imports'!$B:$B)/12</f>
        <v/>
      </c>
      <c r="FI35">
        <f>SUMIF('Coal Foreign Imports'!$A:$A,'Dashboard M2 Monthly'!FI$1,'Coal Foreign Imports'!$B:$B)/12</f>
        <v/>
      </c>
      <c r="FJ35">
        <f>SUMIF('Coal Foreign Imports'!$A:$A,'Dashboard M2 Monthly'!FJ$1,'Coal Foreign Imports'!$B:$B)/12</f>
        <v/>
      </c>
      <c r="FK35">
        <f>SUMIF('Coal Foreign Imports'!$A:$A,'Dashboard M2 Monthly'!FK$1,'Coal Foreign Imports'!$B:$B)/12</f>
        <v/>
      </c>
      <c r="FL35">
        <f>SUMIF('Coal Foreign Imports'!$A:$A,'Dashboard M2 Monthly'!FL$1,'Coal Foreign Imports'!$B:$B)/12</f>
        <v/>
      </c>
      <c r="FM35">
        <f>SUMIF('Coal Foreign Imports'!$A:$A,'Dashboard M2 Monthly'!FM$1,'Coal Foreign Imports'!$B:$B)/12</f>
        <v/>
      </c>
      <c r="FN35">
        <f>SUMIF('Coal Foreign Imports'!$A:$A,'Dashboard M2 Monthly'!FN$1,'Coal Foreign Imports'!$B:$B)/12</f>
        <v/>
      </c>
      <c r="FO35">
        <f>SUMIF('Coal Foreign Imports'!$A:$A,'Dashboard M2 Monthly'!FO$1,'Coal Foreign Imports'!$B:$B)/12</f>
        <v/>
      </c>
      <c r="FP35">
        <f>SUMIF('Coal Foreign Imports'!$A:$A,'Dashboard M2 Monthly'!FP$1,'Coal Foreign Imports'!$B:$B)/12</f>
        <v/>
      </c>
      <c r="FQ35">
        <f>SUMIF('Coal Foreign Imports'!$A:$A,'Dashboard M2 Monthly'!FQ$1,'Coal Foreign Imports'!$B:$B)/12</f>
        <v/>
      </c>
      <c r="FR35">
        <f>SUMIF('Coal Foreign Imports'!$A:$A,'Dashboard M2 Monthly'!FR$1,'Coal Foreign Imports'!$B:$B)/12</f>
        <v/>
      </c>
      <c r="FS35">
        <f>SUMIF('Coal Foreign Imports'!$A:$A,'Dashboard M2 Monthly'!FS$1,'Coal Foreign Imports'!$B:$B)/12</f>
        <v/>
      </c>
      <c r="FT35">
        <f>SUMIF('Coal Foreign Imports'!$A:$A,'Dashboard M2 Monthly'!FT$1,'Coal Foreign Imports'!$B:$B)/12</f>
        <v/>
      </c>
      <c r="FU35">
        <f>SUMIF('Coal Foreign Imports'!$A:$A,'Dashboard M2 Monthly'!FU$1,'Coal Foreign Imports'!$B:$B)/12</f>
        <v/>
      </c>
      <c r="FV35">
        <f>SUMIF('Coal Foreign Imports'!$A:$A,'Dashboard M2 Monthly'!FV$1,'Coal Foreign Imports'!$B:$B)/12</f>
        <v/>
      </c>
      <c r="FW35">
        <f>SUMIF('Coal Foreign Imports'!$A:$A,'Dashboard M2 Monthly'!FW$1,'Coal Foreign Imports'!$B:$B)/12</f>
        <v/>
      </c>
      <c r="FX35">
        <f>SUMIF('Coal Foreign Imports'!$A:$A,'Dashboard M2 Monthly'!FX$1,'Coal Foreign Imports'!$B:$B)/12</f>
        <v/>
      </c>
      <c r="FY35">
        <f>SUMIF('Coal Foreign Imports'!$A:$A,'Dashboard M2 Monthly'!FY$1,'Coal Foreign Imports'!$B:$B)/12</f>
        <v/>
      </c>
      <c r="FZ35">
        <f>SUMIF('Coal Foreign Imports'!$A:$A,'Dashboard M2 Monthly'!FZ$1,'Coal Foreign Imports'!$B:$B)/12</f>
        <v/>
      </c>
      <c r="GA35">
        <f>SUMIF('Coal Foreign Imports'!$A:$A,'Dashboard M2 Monthly'!GA$1,'Coal Foreign Imports'!$B:$B)/12</f>
        <v/>
      </c>
      <c r="GB35">
        <f>SUMIF('Coal Foreign Imports'!$A:$A,'Dashboard M2 Monthly'!GB$1,'Coal Foreign Imports'!$B:$B)/12</f>
        <v/>
      </c>
      <c r="GC35">
        <f>SUMIF('Coal Foreign Imports'!$A:$A,'Dashboard M2 Monthly'!GC$1,'Coal Foreign Imports'!$B:$B)/12</f>
        <v/>
      </c>
      <c r="GD35">
        <f>SUMIF('Coal Foreign Imports'!$A:$A,'Dashboard M2 Monthly'!GD$1,'Coal Foreign Imports'!$B:$B)/12</f>
        <v/>
      </c>
      <c r="GE35">
        <f>SUMIF('Coal Foreign Imports'!$A:$A,'Dashboard M2 Monthly'!GE$1,'Coal Foreign Imports'!$B:$B)/12</f>
        <v/>
      </c>
      <c r="GF35">
        <f>SUMIF('Coal Foreign Imports'!$A:$A,'Dashboard M2 Monthly'!GF$1,'Coal Foreign Imports'!$B:$B)/12</f>
        <v/>
      </c>
      <c r="GG35">
        <f>SUMIF('Coal Foreign Imports'!$A:$A,'Dashboard M2 Monthly'!GG$1,'Coal Foreign Imports'!$B:$B)/12</f>
        <v/>
      </c>
      <c r="GH35">
        <f>SUMIF('Coal Foreign Imports'!$A:$A,'Dashboard M2 Monthly'!GH$1,'Coal Foreign Imports'!$B:$B)/12</f>
        <v/>
      </c>
      <c r="GI35">
        <f>SUMIF('Coal Foreign Imports'!$A:$A,'Dashboard M2 Monthly'!GI$1,'Coal Foreign Imports'!$B:$B)/12</f>
        <v/>
      </c>
      <c r="GJ35">
        <f>SUMIF('Coal Foreign Imports'!$A:$A,'Dashboard M2 Monthly'!GJ$1,'Coal Foreign Imports'!$B:$B)/12</f>
        <v/>
      </c>
      <c r="GK35">
        <f>SUMIF('Coal Foreign Imports'!$A:$A,'Dashboard M2 Monthly'!GK$1,'Coal Foreign Imports'!$B:$B)/12</f>
        <v/>
      </c>
      <c r="GL35">
        <f>SUMIF('Coal Foreign Imports'!$A:$A,'Dashboard M2 Monthly'!GL$1,'Coal Foreign Imports'!$B:$B)/12</f>
        <v/>
      </c>
      <c r="GM35">
        <f>SUMIF('Coal Foreign Imports'!$A:$A,'Dashboard M2 Monthly'!GM$1,'Coal Foreign Imports'!$B:$B)/12</f>
        <v/>
      </c>
      <c r="GN35">
        <f>SUMIF('Coal Foreign Imports'!$A:$A,'Dashboard M2 Monthly'!GN$1,'Coal Foreign Imports'!$B:$B)/12</f>
        <v/>
      </c>
      <c r="GO35">
        <f>SUMIF('Coal Foreign Imports'!$A:$A,'Dashboard M2 Monthly'!GO$1,'Coal Foreign Imports'!$B:$B)/12</f>
        <v/>
      </c>
      <c r="GP35">
        <f>SUMIF('Coal Foreign Imports'!$A:$A,'Dashboard M2 Monthly'!GP$1,'Coal Foreign Imports'!$B:$B)/12</f>
        <v/>
      </c>
      <c r="GQ35">
        <f>SUMIF('Coal Foreign Imports'!$A:$A,'Dashboard M2 Monthly'!GQ$1,'Coal Foreign Imports'!$B:$B)/12</f>
        <v/>
      </c>
      <c r="GR35">
        <f>SUMIF('Coal Foreign Imports'!$A:$A,'Dashboard M2 Monthly'!GR$1,'Coal Foreign Imports'!$B:$B)/12</f>
        <v/>
      </c>
      <c r="GS35">
        <f>SUMIF('Coal Foreign Imports'!$A:$A,'Dashboard M2 Monthly'!GS$1,'Coal Foreign Imports'!$B:$B)/12</f>
        <v/>
      </c>
      <c r="GT35">
        <f>SUMIF('Coal Foreign Imports'!$A:$A,'Dashboard M2 Monthly'!GT$1,'Coal Foreign Imports'!$B:$B)/12</f>
        <v/>
      </c>
      <c r="GU35">
        <f>SUMIF('Coal Foreign Imports'!$A:$A,'Dashboard M2 Monthly'!GU$1,'Coal Foreign Imports'!$B:$B)/12</f>
        <v/>
      </c>
      <c r="GV35">
        <f>SUMIF('Coal Foreign Imports'!$A:$A,'Dashboard M2 Monthly'!GV$1,'Coal Foreign Imports'!$B:$B)/12</f>
        <v/>
      </c>
      <c r="GW35">
        <f>SUMIF('Coal Foreign Imports'!$A:$A,'Dashboard M2 Monthly'!GW$1,'Coal Foreign Imports'!$B:$B)/12</f>
        <v/>
      </c>
      <c r="GX35">
        <f>SUMIF('Coal Foreign Imports'!$A:$A,'Dashboard M2 Monthly'!GX$1,'Coal Foreign Imports'!$B:$B)/12</f>
        <v/>
      </c>
      <c r="GY35">
        <f>SUMIF('Coal Foreign Imports'!$A:$A,'Dashboard M2 Monthly'!GY$1,'Coal Foreign Imports'!$B:$B)/12</f>
        <v/>
      </c>
      <c r="GZ35">
        <f>SUMIF('Coal Foreign Imports'!$A:$A,'Dashboard M2 Monthly'!GZ$1,'Coal Foreign Imports'!$B:$B)/12</f>
        <v/>
      </c>
      <c r="HA35">
        <f>SUMIF('Coal Foreign Imports'!$A:$A,'Dashboard M2 Monthly'!HA$1,'Coal Foreign Imports'!$B:$B)/12</f>
        <v/>
      </c>
      <c r="HB35">
        <f>SUMIF('Coal Foreign Imports'!$A:$A,'Dashboard M2 Monthly'!HB$1,'Coal Foreign Imports'!$B:$B)/12</f>
        <v/>
      </c>
      <c r="HC35">
        <f>SUMIF('Coal Foreign Imports'!$A:$A,'Dashboard M2 Monthly'!HC$1,'Coal Foreign Imports'!$B:$B)/12</f>
        <v/>
      </c>
      <c r="HD35">
        <f>SUMIF('Coal Foreign Imports'!$A:$A,'Dashboard M2 Monthly'!HD$1,'Coal Foreign Imports'!$B:$B)/12</f>
        <v/>
      </c>
      <c r="HE35">
        <f>SUMIF('Coal Foreign Imports'!$A:$A,'Dashboard M2 Monthly'!HE$1,'Coal Foreign Imports'!$B:$B)/12</f>
        <v/>
      </c>
      <c r="HF35">
        <f>SUMIF('Coal Foreign Imports'!$A:$A,'Dashboard M2 Monthly'!HF$1,'Coal Foreign Imports'!$B:$B)/12</f>
        <v/>
      </c>
      <c r="HG35">
        <f>SUMIF('Coal Foreign Imports'!$A:$A,'Dashboard M2 Monthly'!HG$1,'Coal Foreign Imports'!$B:$B)/12</f>
        <v/>
      </c>
      <c r="HH35">
        <f>SUMIF('Coal Foreign Imports'!$A:$A,'Dashboard M2 Monthly'!HH$1,'Coal Foreign Imports'!$B:$B)/12</f>
        <v/>
      </c>
      <c r="HI35">
        <f>SUMIF('Coal Foreign Imports'!$A:$A,'Dashboard M2 Monthly'!HI$1,'Coal Foreign Imports'!$B:$B)/12</f>
        <v/>
      </c>
      <c r="HJ35">
        <f>SUMIF('Coal Foreign Imports'!$A:$A,'Dashboard M2 Monthly'!HJ$1,'Coal Foreign Imports'!$B:$B)/12</f>
        <v/>
      </c>
      <c r="HK35">
        <f>SUMIF('Coal Foreign Imports'!$A:$A,'Dashboard M2 Monthly'!HK$1,'Coal Foreign Imports'!$B:$B)/12</f>
        <v/>
      </c>
      <c r="HL35">
        <f>SUMIF('Coal Foreign Imports'!$A:$A,'Dashboard M2 Monthly'!HL$1,'Coal Foreign Imports'!$B:$B)/12</f>
        <v/>
      </c>
      <c r="HM35">
        <f>SUMIF('Coal Foreign Imports'!$A:$A,'Dashboard M2 Monthly'!HM$1,'Coal Foreign Imports'!$B:$B)/12</f>
        <v/>
      </c>
      <c r="HN35">
        <f>SUMIF('Coal Foreign Imports'!$A:$A,'Dashboard M2 Monthly'!HN$1,'Coal Foreign Imports'!$B:$B)/12</f>
        <v/>
      </c>
      <c r="HO35">
        <f>SUMIF('Coal Foreign Imports'!$A:$A,'Dashboard M2 Monthly'!HO$1,'Coal Foreign Imports'!$B:$B)/12</f>
        <v/>
      </c>
      <c r="HP35">
        <f>SUMIF('Coal Foreign Imports'!$A:$A,'Dashboard M2 Monthly'!HP$1,'Coal Foreign Imports'!$B:$B)/12</f>
        <v/>
      </c>
      <c r="HQ35">
        <f>SUMIF('Coal Foreign Imports'!$A:$A,'Dashboard M2 Monthly'!HQ$1,'Coal Foreign Imports'!$B:$B)/12</f>
        <v/>
      </c>
      <c r="HR35">
        <f>SUMIF('Coal Foreign Imports'!$A:$A,'Dashboard M2 Monthly'!HR$1,'Coal Foreign Imports'!$B:$B)/12</f>
        <v/>
      </c>
      <c r="HS35">
        <f>SUMIF('Coal Foreign Imports'!$A:$A,'Dashboard M2 Monthly'!HS$1,'Coal Foreign Imports'!$B:$B)/12</f>
        <v/>
      </c>
      <c r="HT35">
        <f>SUMIF('Coal Foreign Imports'!$A:$A,'Dashboard M2 Monthly'!HT$1,'Coal Foreign Imports'!$B:$B)/12</f>
        <v/>
      </c>
      <c r="HU35">
        <f>SUMIF('Coal Foreign Imports'!$A:$A,'Dashboard M2 Monthly'!HU$1,'Coal Foreign Imports'!$B:$B)/12</f>
        <v/>
      </c>
      <c r="HV35">
        <f>SUMIF('Coal Foreign Imports'!$A:$A,'Dashboard M2 Monthly'!HV$1,'Coal Foreign Imports'!$B:$B)/12</f>
        <v/>
      </c>
      <c r="HW35">
        <f>SUMIF('Coal Foreign Imports'!$A:$A,'Dashboard M2 Monthly'!HW$1,'Coal Foreign Imports'!$B:$B)/12</f>
        <v/>
      </c>
      <c r="HX35">
        <f>SUMIF('Coal Foreign Imports'!$A:$A,'Dashboard M2 Monthly'!HX$1,'Coal Foreign Imports'!$B:$B)/12</f>
        <v/>
      </c>
      <c r="HY35">
        <f>SUMIF('Coal Foreign Imports'!$A:$A,'Dashboard M2 Monthly'!HY$1,'Coal Foreign Imports'!$B:$B)/12</f>
        <v/>
      </c>
      <c r="HZ35">
        <f>SUMIF('Coal Foreign Imports'!$A:$A,'Dashboard M2 Monthly'!HZ$1,'Coal Foreign Imports'!$B:$B)/12</f>
        <v/>
      </c>
      <c r="IA35">
        <f>SUMIF('Coal Foreign Imports'!$A:$A,'Dashboard M2 Monthly'!IA$1,'Coal Foreign Imports'!$B:$B)/12</f>
        <v/>
      </c>
      <c r="IB35">
        <f>SUMIF('Coal Foreign Imports'!$A:$A,'Dashboard M2 Monthly'!IB$1,'Coal Foreign Imports'!$B:$B)/12</f>
        <v/>
      </c>
      <c r="IC35">
        <f>SUMIF('Coal Foreign Imports'!$A:$A,'Dashboard M2 Monthly'!IC$1,'Coal Foreign Imports'!$B:$B)/12</f>
        <v/>
      </c>
      <c r="ID35">
        <f>SUMIF('Coal Foreign Imports'!$A:$A,'Dashboard M2 Monthly'!ID$1,'Coal Foreign Imports'!$B:$B)/12</f>
        <v/>
      </c>
      <c r="IE35">
        <f>SUMIF('Coal Foreign Imports'!$A:$A,'Dashboard M2 Monthly'!IE$1,'Coal Foreign Imports'!$B:$B)/12</f>
        <v/>
      </c>
      <c r="IF35">
        <f>SUMIF('Coal Foreign Imports'!$A:$A,'Dashboard M2 Monthly'!IF$1,'Coal Foreign Imports'!$B:$B)/12</f>
        <v/>
      </c>
      <c r="IG35">
        <f>SUMIF('Coal Foreign Imports'!$A:$A,'Dashboard M2 Monthly'!IG$1,'Coal Foreign Imports'!$B:$B)/12</f>
        <v/>
      </c>
      <c r="IH35">
        <f>SUMIF('Coal Foreign Imports'!$A:$A,'Dashboard M2 Monthly'!IH$1,'Coal Foreign Imports'!$B:$B)/12</f>
        <v/>
      </c>
      <c r="II35">
        <f>SUMIF('Coal Foreign Imports'!$A:$A,'Dashboard M2 Monthly'!II$1,'Coal Foreign Imports'!$B:$B)/12</f>
        <v/>
      </c>
      <c r="IJ35">
        <f>SUMIF('Coal Foreign Imports'!$A:$A,'Dashboard M2 Monthly'!IJ$1,'Coal Foreign Imports'!$B:$B)/12</f>
        <v/>
      </c>
      <c r="IK35">
        <f>SUMIF('Coal Foreign Imports'!$A:$A,'Dashboard M2 Monthly'!IK$1,'Coal Foreign Imports'!$B:$B)/12</f>
        <v/>
      </c>
      <c r="IL35">
        <f>SUMIF('Coal Foreign Imports'!$A:$A,'Dashboard M2 Monthly'!IL$1,'Coal Foreign Imports'!$B:$B)/12</f>
        <v/>
      </c>
      <c r="IM35">
        <f>SUMIF('Coal Foreign Imports'!$A:$A,'Dashboard M2 Monthly'!IM$1,'Coal Foreign Imports'!$B:$B)/12</f>
        <v/>
      </c>
      <c r="IN35">
        <f>SUMIF('Coal Foreign Imports'!$A:$A,'Dashboard M2 Monthly'!IN$1,'Coal Foreign Imports'!$B:$B)/12</f>
        <v/>
      </c>
      <c r="IO35">
        <f>SUMIF('Coal Foreign Imports'!$A:$A,'Dashboard M2 Monthly'!IO$1,'Coal Foreign Imports'!$B:$B)/12</f>
        <v/>
      </c>
      <c r="IP35">
        <f>SUMIF('Coal Foreign Imports'!$A:$A,'Dashboard M2 Monthly'!IP$1,'Coal Foreign Imports'!$B:$B)/12</f>
        <v/>
      </c>
      <c r="IQ35">
        <f>SUMIF('Coal Foreign Imports'!$A:$A,'Dashboard M2 Monthly'!IQ$1,'Coal Foreign Imports'!$B:$B)/12</f>
        <v/>
      </c>
      <c r="IR35">
        <f>SUMIF('Coal Foreign Imports'!$A:$A,'Dashboard M2 Monthly'!IR$1,'Coal Foreign Imports'!$B:$B)/12</f>
        <v/>
      </c>
      <c r="IS35">
        <f>SUMIF('Coal Foreign Imports'!$A:$A,'Dashboard M2 Monthly'!IS$1,'Coal Foreign Imports'!$B:$B)/12</f>
        <v/>
      </c>
      <c r="IT35">
        <f>SUMIF('Coal Foreign Imports'!$A:$A,'Dashboard M2 Monthly'!IT$1,'Coal Foreign Imports'!$B:$B)/12</f>
        <v/>
      </c>
      <c r="IU35">
        <f>SUMIF('Coal Foreign Imports'!$A:$A,'Dashboard M2 Monthly'!IU$1,'Coal Foreign Imports'!$B:$B)/12</f>
        <v/>
      </c>
      <c r="IV35">
        <f>SUMIF('Coal Foreign Imports'!$A:$A,'Dashboard M2 Monthly'!IV$1,'Coal Foreign Imports'!$B:$B)/12</f>
        <v/>
      </c>
      <c r="IW35">
        <f>SUMIF('Coal Foreign Imports'!$A:$A,'Dashboard M2 Monthly'!IW$1,'Coal Foreign Imports'!$B:$B)/12</f>
        <v/>
      </c>
      <c r="IX35">
        <f>SUMIF('Coal Foreign Imports'!$A:$A,'Dashboard M2 Monthly'!IX$1,'Coal Foreign Imports'!$B:$B)/12</f>
        <v/>
      </c>
      <c r="IY35">
        <f>SUMIF('Coal Foreign Imports'!$A:$A,'Dashboard M2 Monthly'!IY$1,'Coal Foreign Imports'!$B:$B)/12</f>
        <v/>
      </c>
      <c r="IZ35">
        <f>SUMIF('Coal Foreign Imports'!$A:$A,'Dashboard M2 Monthly'!IZ$1,'Coal Foreign Imports'!$B:$B)/12</f>
        <v/>
      </c>
      <c r="JA35">
        <f>SUMIF('Coal Foreign Imports'!$A:$A,'Dashboard M2 Monthly'!JA$1,'Coal Foreign Imports'!$B:$B)/12</f>
        <v/>
      </c>
      <c r="JB35">
        <f>SUMIF('Coal Foreign Imports'!$A:$A,'Dashboard M2 Monthly'!JB$1,'Coal Foreign Imports'!$B:$B)/12</f>
        <v/>
      </c>
      <c r="JC35">
        <f>SUMIF('Coal Foreign Imports'!$A:$A,'Dashboard M2 Monthly'!JC$1,'Coal Foreign Imports'!$B:$B)/12</f>
        <v/>
      </c>
      <c r="JD35">
        <f>SUMIF('Coal Foreign Imports'!$A:$A,'Dashboard M2 Monthly'!JD$1,'Coal Foreign Imports'!$B:$B)/12</f>
        <v/>
      </c>
      <c r="JE35">
        <f>SUMIF('Coal Foreign Imports'!$A:$A,'Dashboard M2 Monthly'!JE$1,'Coal Foreign Imports'!$B:$B)/12</f>
        <v/>
      </c>
      <c r="JF35">
        <f>SUMIF('Coal Foreign Imports'!$A:$A,'Dashboard M2 Monthly'!JF$1,'Coal Foreign Imports'!$B:$B)/12</f>
        <v/>
      </c>
      <c r="JG35">
        <f>SUMIF('Coal Foreign Imports'!$A:$A,'Dashboard M2 Monthly'!JG$1,'Coal Foreign Imports'!$B:$B)/12</f>
        <v/>
      </c>
      <c r="JH35">
        <f>SUMIF('Coal Foreign Imports'!$A:$A,'Dashboard M2 Monthly'!JH$1,'Coal Foreign Imports'!$B:$B)/12</f>
        <v/>
      </c>
      <c r="JI35">
        <f>SUMIF('Coal Foreign Imports'!$A:$A,'Dashboard M2 Monthly'!JI$1,'Coal Foreign Imports'!$B:$B)/12</f>
        <v/>
      </c>
      <c r="JJ35">
        <f>SUMIF('Coal Foreign Imports'!$A:$A,'Dashboard M2 Monthly'!JJ$1,'Coal Foreign Imports'!$B:$B)/12</f>
        <v/>
      </c>
      <c r="JK35">
        <f>SUMIF('Coal Foreign Imports'!$A:$A,'Dashboard M2 Monthly'!JK$1,'Coal Foreign Imports'!$B:$B)/12</f>
        <v/>
      </c>
      <c r="JL35">
        <f>SUMIF('Coal Foreign Imports'!$A:$A,'Dashboard M2 Monthly'!JL$1,'Coal Foreign Imports'!$B:$B)/12</f>
        <v/>
      </c>
      <c r="JM35">
        <f>SUMIF('Coal Foreign Imports'!$A:$A,'Dashboard M2 Monthly'!JM$1,'Coal Foreign Imports'!$B:$B)/12</f>
        <v/>
      </c>
      <c r="JN35">
        <f>SUMIF('Coal Foreign Imports'!$A:$A,'Dashboard M2 Monthly'!JN$1,'Coal Foreign Imports'!$B:$B)/12</f>
        <v/>
      </c>
      <c r="JO35">
        <f>SUMIF('Coal Foreign Imports'!$A:$A,'Dashboard M2 Monthly'!JO$1,'Coal Foreign Imports'!$B:$B)/12</f>
        <v/>
      </c>
      <c r="JP35">
        <f>SUMIF('Coal Foreign Imports'!$A:$A,'Dashboard M2 Monthly'!JP$1,'Coal Foreign Imports'!$B:$B)/12</f>
        <v/>
      </c>
      <c r="JQ35">
        <f>SUMIF('Coal Foreign Imports'!$A:$A,'Dashboard M2 Monthly'!JQ$1,'Coal Foreign Imports'!$B:$B)/12</f>
        <v/>
      </c>
      <c r="JR35">
        <f>SUMIF('Coal Foreign Imports'!$A:$A,'Dashboard M2 Monthly'!JR$1,'Coal Foreign Imports'!$B:$B)/12</f>
        <v/>
      </c>
      <c r="JS35">
        <f>SUMIF('Coal Foreign Imports'!$A:$A,'Dashboard M2 Monthly'!JS$1,'Coal Foreign Imports'!$B:$B)/12</f>
        <v/>
      </c>
      <c r="JT35">
        <f>SUMIF('Coal Foreign Imports'!$A:$A,'Dashboard M2 Monthly'!JT$1,'Coal Foreign Imports'!$B:$B)/12</f>
        <v/>
      </c>
      <c r="JU35">
        <f>SUMIF('Coal Foreign Imports'!$A:$A,'Dashboard M2 Monthly'!JU$1,'Coal Foreign Imports'!$B:$B)/12</f>
        <v/>
      </c>
      <c r="JV35">
        <f>SUMIF('Coal Foreign Imports'!$A:$A,'Dashboard M2 Monthly'!JV$1,'Coal Foreign Imports'!$B:$B)/12</f>
        <v/>
      </c>
      <c r="JW35">
        <f>SUMIF('Coal Foreign Imports'!$A:$A,'Dashboard M2 Monthly'!JW$1,'Coal Foreign Imports'!$B:$B)/12</f>
        <v/>
      </c>
      <c r="JX35">
        <f>SUMIF('Coal Foreign Imports'!$A:$A,'Dashboard M2 Monthly'!JX$1,'Coal Foreign Imports'!$B:$B)/12</f>
        <v/>
      </c>
      <c r="JY35">
        <f>SUMIF('Coal Foreign Imports'!$A:$A,'Dashboard M2 Monthly'!JY$1,'Coal Foreign Imports'!$B:$B)/12</f>
        <v/>
      </c>
      <c r="JZ35">
        <f>SUMIF('Coal Foreign Imports'!$A:$A,'Dashboard M2 Monthly'!JZ$1,'Coal Foreign Imports'!$B:$B)/12</f>
        <v/>
      </c>
      <c r="KA35">
        <f>SUMIF('Coal Foreign Imports'!$A:$A,'Dashboard M2 Monthly'!KA$1,'Coal Foreign Imports'!$B:$B)/12</f>
        <v/>
      </c>
      <c r="KB35">
        <f>SUMIF('Coal Foreign Imports'!$A:$A,'Dashboard M2 Monthly'!KB$1,'Coal Foreign Imports'!$B:$B)/12</f>
        <v/>
      </c>
      <c r="KC35">
        <f>SUMIF('Coal Foreign Imports'!$A:$A,'Dashboard M2 Monthly'!KC$1,'Coal Foreign Imports'!$B:$B)/12</f>
        <v/>
      </c>
      <c r="KD35">
        <f>SUMIF('Coal Foreign Imports'!$A:$A,'Dashboard M2 Monthly'!KD$1,'Coal Foreign Imports'!$B:$B)/12</f>
        <v/>
      </c>
      <c r="KE35">
        <f>SUMIF('Coal Foreign Imports'!$A:$A,'Dashboard M2 Monthly'!KE$1,'Coal Foreign Imports'!$B:$B)/12</f>
        <v/>
      </c>
      <c r="KF35">
        <f>SUMIF('Coal Foreign Imports'!$A:$A,'Dashboard M2 Monthly'!KF$1,'Coal Foreign Imports'!$B:$B)/12</f>
        <v/>
      </c>
      <c r="KG35">
        <f>SUMIF('Coal Foreign Imports'!$A:$A,'Dashboard M2 Monthly'!KG$1,'Coal Foreign Imports'!$B:$B)/12</f>
        <v/>
      </c>
      <c r="KH35">
        <f>SUMIF('Coal Foreign Imports'!$A:$A,'Dashboard M2 Monthly'!KH$1,'Coal Foreign Imports'!$B:$B)/12</f>
        <v/>
      </c>
      <c r="KI35">
        <f>SUMIF('Coal Foreign Imports'!$A:$A,'Dashboard M2 Monthly'!KI$1,'Coal Foreign Imports'!$B:$B)/12</f>
        <v/>
      </c>
      <c r="KJ35">
        <f>SUMIF('Coal Foreign Imports'!$A:$A,'Dashboard M2 Monthly'!KJ$1,'Coal Foreign Imports'!$B:$B)/12</f>
        <v/>
      </c>
      <c r="KK35">
        <f>SUMIF('Coal Foreign Imports'!$A:$A,'Dashboard M2 Monthly'!KK$1,'Coal Foreign Imports'!$B:$B)/12</f>
        <v/>
      </c>
      <c r="KL35">
        <f>SUMIF('Coal Foreign Imports'!$A:$A,'Dashboard M2 Monthly'!KL$1,'Coal Foreign Imports'!$B:$B)/12</f>
        <v/>
      </c>
      <c r="KM35">
        <f>SUMIF('Coal Foreign Imports'!$A:$A,'Dashboard M2 Monthly'!KM$1,'Coal Foreign Imports'!$B:$B)/12</f>
        <v/>
      </c>
      <c r="KN35">
        <f>SUMIF('Coal Foreign Imports'!$A:$A,'Dashboard M2 Monthly'!KN$1,'Coal Foreign Imports'!$B:$B)/12</f>
        <v/>
      </c>
      <c r="KO35">
        <f>SUMIF('Coal Foreign Imports'!$A:$A,'Dashboard M2 Monthly'!KO$1,'Coal Foreign Imports'!$B:$B)/12</f>
        <v/>
      </c>
      <c r="KP35">
        <f>SUMIF('Coal Foreign Imports'!$A:$A,'Dashboard M2 Monthly'!KP$1,'Coal Foreign Imports'!$B:$B)/12</f>
        <v/>
      </c>
      <c r="KQ35">
        <f>SUMIF('Coal Foreign Imports'!$A:$A,'Dashboard M2 Monthly'!KQ$1,'Coal Foreign Imports'!$B:$B)/12</f>
        <v/>
      </c>
      <c r="KR35">
        <f>SUMIF('Coal Foreign Imports'!$A:$A,'Dashboard M2 Monthly'!KR$1,'Coal Foreign Imports'!$B:$B)/12</f>
        <v/>
      </c>
      <c r="KS35">
        <f>SUMIF('Coal Foreign Imports'!$A:$A,'Dashboard M2 Monthly'!KS$1,'Coal Foreign Imports'!$B:$B)/12</f>
        <v/>
      </c>
      <c r="KT35">
        <f>SUMIF('Coal Foreign Imports'!$A:$A,'Dashboard M2 Monthly'!KT$1,'Coal Foreign Imports'!$B:$B)/12</f>
        <v/>
      </c>
      <c r="KU35">
        <f>SUMIF('Coal Foreign Imports'!$A:$A,'Dashboard M2 Monthly'!KU$1,'Coal Foreign Imports'!$B:$B)/12</f>
        <v/>
      </c>
      <c r="KV35">
        <f>SUMIF('Coal Foreign Imports'!$A:$A,'Dashboard M2 Monthly'!KV$1,'Coal Foreign Imports'!$B:$B)/12</f>
        <v/>
      </c>
      <c r="KW35">
        <f>SUMIF('Coal Foreign Imports'!$A:$A,'Dashboard M2 Monthly'!KW$1,'Coal Foreign Imports'!$B:$B)/12</f>
        <v/>
      </c>
      <c r="KX35">
        <f>SUMIF('Coal Foreign Imports'!$A:$A,'Dashboard M2 Monthly'!KX$1,'Coal Foreign Imports'!$B:$B)/12</f>
        <v/>
      </c>
      <c r="KY35">
        <f>SUMIF('Coal Foreign Imports'!$A:$A,'Dashboard M2 Monthly'!KY$1,'Coal Foreign Imports'!$B:$B)/12</f>
        <v/>
      </c>
      <c r="KZ35">
        <f>SUMIF('Coal Foreign Imports'!$A:$A,'Dashboard M2 Monthly'!KZ$1,'Coal Foreign Imports'!$B:$B)/12</f>
        <v/>
      </c>
      <c r="LA35">
        <f>SUMIF('Coal Foreign Imports'!$A:$A,'Dashboard M2 Monthly'!LA$1,'Coal Foreign Imports'!$B:$B)/12</f>
        <v/>
      </c>
      <c r="LB35">
        <f>SUMIF('Coal Foreign Imports'!$A:$A,'Dashboard M2 Monthly'!LB$1,'Coal Foreign Imports'!$B:$B)/12</f>
        <v/>
      </c>
      <c r="LC35">
        <f>SUMIF('Coal Foreign Imports'!$A:$A,'Dashboard M2 Monthly'!LC$1,'Coal Foreign Imports'!$B:$B)/12</f>
        <v/>
      </c>
      <c r="LD35">
        <f>SUMIF('Coal Foreign Imports'!$A:$A,'Dashboard M2 Monthly'!LD$1,'Coal Foreign Imports'!$B:$B)/12</f>
        <v/>
      </c>
      <c r="LE35">
        <f>SUMIF('Coal Foreign Imports'!$A:$A,'Dashboard M2 Monthly'!LE$1,'Coal Foreign Imports'!$B:$B)/12</f>
        <v/>
      </c>
      <c r="LF35">
        <f>SUMIF('Coal Foreign Imports'!$A:$A,'Dashboard M2 Monthly'!LF$1,'Coal Foreign Imports'!$B:$B)/12</f>
        <v/>
      </c>
      <c r="LG35">
        <f>SUMIF('Coal Foreign Imports'!$A:$A,'Dashboard M2 Monthly'!LG$1,'Coal Foreign Imports'!$B:$B)/12</f>
        <v/>
      </c>
      <c r="LH35">
        <f>SUMIF('Coal Foreign Imports'!$A:$A,'Dashboard M2 Monthly'!LH$1,'Coal Foreign Imports'!$B:$B)/12</f>
        <v/>
      </c>
      <c r="LI35">
        <f>SUMIF('Coal Foreign Imports'!$A:$A,'Dashboard M2 Monthly'!LI$1,'Coal Foreign Imports'!$B:$B)/12</f>
        <v/>
      </c>
      <c r="LJ35">
        <f>SUMIF('Coal Foreign Imports'!$A:$A,'Dashboard M2 Monthly'!LJ$1,'Coal Foreign Imports'!$B:$B)/12</f>
        <v/>
      </c>
      <c r="LK35">
        <f>SUMIF('Coal Foreign Imports'!$A:$A,'Dashboard M2 Monthly'!LK$1,'Coal Foreign Imports'!$B:$B)/12</f>
        <v/>
      </c>
      <c r="LL35">
        <f>SUMIF('Coal Foreign Imports'!$A:$A,'Dashboard M2 Monthly'!LL$1,'Coal Foreign Imports'!$B:$B)/12</f>
        <v/>
      </c>
      <c r="LM35">
        <f>SUMIF('Coal Foreign Imports'!$A:$A,'Dashboard M2 Monthly'!LM$1,'Coal Foreign Imports'!$B:$B)/12</f>
        <v/>
      </c>
      <c r="LN35">
        <f>SUMIF('Coal Foreign Imports'!$A:$A,'Dashboard M2 Monthly'!LN$1,'Coal Foreign Imports'!$B:$B)/12</f>
        <v/>
      </c>
      <c r="LO35">
        <f>SUMIF('Coal Foreign Imports'!$A:$A,'Dashboard M2 Monthly'!LO$1,'Coal Foreign Imports'!$B:$B)/12</f>
        <v/>
      </c>
      <c r="LP35">
        <f>SUMIF('Coal Foreign Imports'!$A:$A,'Dashboard M2 Monthly'!LP$1,'Coal Foreign Imports'!$B:$B)/12</f>
        <v/>
      </c>
      <c r="LQ35">
        <f>SUMIF('Coal Foreign Imports'!$A:$A,'Dashboard M2 Monthly'!LQ$1,'Coal Foreign Imports'!$B:$B)/12</f>
        <v/>
      </c>
      <c r="LR35">
        <f>SUMIF('Coal Foreign Imports'!$A:$A,'Dashboard M2 Monthly'!LR$1,'Coal Foreign Imports'!$B:$B)/12</f>
        <v/>
      </c>
      <c r="LS35">
        <f>SUMIF('Coal Foreign Imports'!$A:$A,'Dashboard M2 Monthly'!LS$1,'Coal Foreign Imports'!$B:$B)/12</f>
        <v/>
      </c>
      <c r="LT35">
        <f>SUMIF('Coal Foreign Imports'!$A:$A,'Dashboard M2 Monthly'!LT$1,'Coal Foreign Imports'!$B:$B)/12</f>
        <v/>
      </c>
      <c r="LU35">
        <f>SUMIF('Coal Foreign Imports'!$A:$A,'Dashboard M2 Monthly'!LU$1,'Coal Foreign Imports'!$B:$B)/12</f>
        <v/>
      </c>
      <c r="LV35">
        <f>SUMIF('Coal Foreign Imports'!$A:$A,'Dashboard M2 Monthly'!LV$1,'Coal Foreign Imports'!$B:$B)/12</f>
        <v/>
      </c>
      <c r="LW35">
        <f>SUMIF('Coal Foreign Imports'!$A:$A,'Dashboard M2 Monthly'!LW$1,'Coal Foreign Imports'!$B:$B)/12</f>
        <v/>
      </c>
      <c r="LX35">
        <f>SUMIF('Coal Foreign Imports'!$A:$A,'Dashboard M2 Monthly'!LX$1,'Coal Foreign Imports'!$B:$B)/12</f>
        <v/>
      </c>
      <c r="LY35">
        <f>SUMIF('Coal Foreign Imports'!$A:$A,'Dashboard M2 Monthly'!LY$1,'Coal Foreign Imports'!$B:$B)/12</f>
        <v/>
      </c>
      <c r="LZ35">
        <f>SUMIF('Coal Foreign Imports'!$A:$A,'Dashboard M2 Monthly'!LZ$1,'Coal Foreign Imports'!$B:$B)/12</f>
        <v/>
      </c>
      <c r="MA35">
        <f>SUMIF('Coal Foreign Imports'!$A:$A,'Dashboard M2 Monthly'!MA$1,'Coal Foreign Imports'!$B:$B)/12</f>
        <v/>
      </c>
      <c r="MB35">
        <f>SUMIF('Coal Foreign Imports'!$A:$A,'Dashboard M2 Monthly'!MB$1,'Coal Foreign Imports'!$B:$B)/12</f>
        <v/>
      </c>
      <c r="MC35">
        <f>SUMIF('Coal Foreign Imports'!$A:$A,'Dashboard M2 Monthly'!MC$1,'Coal Foreign Imports'!$B:$B)/12</f>
        <v/>
      </c>
      <c r="MD35">
        <f>SUMIF('Coal Foreign Imports'!$A:$A,'Dashboard M2 Monthly'!MD$1,'Coal Foreign Imports'!$B:$B)/12</f>
        <v/>
      </c>
      <c r="ME35">
        <f>SUMIF('Coal Foreign Imports'!$A:$A,'Dashboard M2 Monthly'!ME$1,'Coal Foreign Imports'!$B:$B)/12</f>
        <v/>
      </c>
      <c r="MF35">
        <f>SUMIF('Coal Foreign Imports'!$A:$A,'Dashboard M2 Monthly'!MF$1,'Coal Foreign Imports'!$B:$B)/12</f>
        <v/>
      </c>
      <c r="MG35">
        <f>SUMIF('Coal Foreign Imports'!$A:$A,'Dashboard M2 Monthly'!MG$1,'Coal Foreign Imports'!$B:$B)/12</f>
        <v/>
      </c>
      <c r="MH35">
        <f>SUMIF('Coal Foreign Imports'!$A:$A,'Dashboard M2 Monthly'!MH$1,'Coal Foreign Imports'!$B:$B)/12</f>
        <v/>
      </c>
      <c r="MI35">
        <f>SUMIF('Coal Foreign Imports'!$A:$A,'Dashboard M2 Monthly'!MI$1,'Coal Foreign Imports'!$B:$B)/12</f>
        <v/>
      </c>
      <c r="MJ35">
        <f>SUMIF('Coal Foreign Imports'!$A:$A,'Dashboard M2 Monthly'!MJ$1,'Coal Foreign Imports'!$B:$B)/12</f>
        <v/>
      </c>
      <c r="MK35">
        <f>SUMIF('Coal Foreign Imports'!$A:$A,'Dashboard M2 Monthly'!MK$1,'Coal Foreign Imports'!$B:$B)/12</f>
        <v/>
      </c>
      <c r="ML35">
        <f>SUMIF('Coal Foreign Imports'!$A:$A,'Dashboard M2 Monthly'!ML$1,'Coal Foreign Imports'!$B:$B)/12</f>
        <v/>
      </c>
      <c r="MM35">
        <f>SUMIF('Coal Foreign Imports'!$A:$A,'Dashboard M2 Monthly'!MM$1,'Coal Foreign Imports'!$B:$B)/12</f>
        <v/>
      </c>
      <c r="MN35">
        <f>SUMIF('Coal Foreign Imports'!$A:$A,'Dashboard M2 Monthly'!MN$1,'Coal Foreign Imports'!$B:$B)/12</f>
        <v/>
      </c>
      <c r="MO35">
        <f>SUMIF('Coal Foreign Imports'!$A:$A,'Dashboard M2 Monthly'!MO$1,'Coal Foreign Imports'!$B:$B)/12</f>
        <v/>
      </c>
      <c r="MP35">
        <f>SUMIF('Coal Foreign Imports'!$A:$A,'Dashboard M2 Monthly'!MP$1,'Coal Foreign Imports'!$B:$B)/12</f>
        <v/>
      </c>
      <c r="MQ35">
        <f>SUMIF('Coal Foreign Imports'!$A:$A,'Dashboard M2 Monthly'!MQ$1,'Coal Foreign Imports'!$B:$B)/12</f>
        <v/>
      </c>
      <c r="MR35">
        <f>SUMIF('Coal Foreign Imports'!$A:$A,'Dashboard M2 Monthly'!MR$1,'Coal Foreign Imports'!$B:$B)/12</f>
        <v/>
      </c>
      <c r="MS35">
        <f>SUMIF('Coal Foreign Imports'!$A:$A,'Dashboard M2 Monthly'!MS$1,'Coal Foreign Imports'!$B:$B)/12</f>
        <v/>
      </c>
      <c r="MT35">
        <f>SUMIF('Coal Foreign Imports'!$A:$A,'Dashboard M2 Monthly'!MT$1,'Coal Foreign Imports'!$B:$B)/12</f>
        <v/>
      </c>
      <c r="MU35">
        <f>SUMIF('Coal Foreign Imports'!$A:$A,'Dashboard M2 Monthly'!MU$1,'Coal Foreign Imports'!$B:$B)/12</f>
        <v/>
      </c>
      <c r="MV35">
        <f>SUMIF('Coal Foreign Imports'!$A:$A,'Dashboard M2 Monthly'!MV$1,'Coal Foreign Imports'!$B:$B)/12</f>
        <v/>
      </c>
      <c r="MW35">
        <f>SUMIF('Coal Foreign Imports'!$A:$A,'Dashboard M2 Monthly'!MW$1,'Coal Foreign Imports'!$B:$B)/12</f>
        <v/>
      </c>
      <c r="MX35">
        <f>SUMIF('Coal Foreign Imports'!$A:$A,'Dashboard M2 Monthly'!MX$1,'Coal Foreign Imports'!$B:$B)/12</f>
        <v/>
      </c>
      <c r="MY35">
        <f>SUMIF('Coal Foreign Imports'!$A:$A,'Dashboard M2 Monthly'!MY$1,'Coal Foreign Imports'!$B:$B)/12</f>
        <v/>
      </c>
      <c r="MZ35">
        <f>SUMIF('Coal Foreign Imports'!$A:$A,'Dashboard M2 Monthly'!MZ$1,'Coal Foreign Imports'!$B:$B)/12</f>
        <v/>
      </c>
      <c r="NA35">
        <f>SUMIF('Coal Foreign Imports'!$A:$A,'Dashboard M2 Monthly'!NA$1,'Coal Foreign Imports'!$B:$B)/12</f>
        <v/>
      </c>
      <c r="NB35">
        <f>SUMIF('Coal Foreign Imports'!$A:$A,'Dashboard M2 Monthly'!NB$1,'Coal Foreign Imports'!$B:$B)/12</f>
        <v/>
      </c>
      <c r="NC35">
        <f>SUMIF('Coal Foreign Imports'!$A:$A,'Dashboard M2 Monthly'!NC$1,'Coal Foreign Imports'!$B:$B)/12</f>
        <v/>
      </c>
      <c r="ND35">
        <f>SUMIF('Coal Foreign Imports'!$A:$A,'Dashboard M2 Monthly'!ND$1,'Coal Foreign Imports'!$B:$B)/12</f>
        <v/>
      </c>
      <c r="NE35">
        <f>SUMIF('Coal Foreign Imports'!$A:$A,'Dashboard M2 Monthly'!NE$1,'Coal Foreign Imports'!$B:$B)/12</f>
        <v/>
      </c>
      <c r="NF35">
        <f>SUMIF('Coal Foreign Imports'!$A:$A,'Dashboard M2 Monthly'!NF$1,'Coal Foreign Imports'!$B:$B)/12</f>
        <v/>
      </c>
      <c r="NG35">
        <f>SUMIF('Coal Foreign Imports'!$A:$A,'Dashboard M2 Monthly'!NG$1,'Coal Foreign Imports'!$B:$B)/12</f>
        <v/>
      </c>
      <c r="NH35">
        <f>SUMIF('Coal Foreign Imports'!$A:$A,'Dashboard M2 Monthly'!NH$1,'Coal Foreign Imports'!$B:$B)/12</f>
        <v/>
      </c>
      <c r="NI35">
        <f>SUMIF('Coal Foreign Imports'!$A:$A,'Dashboard M2 Monthly'!NI$1,'Coal Foreign Imports'!$B:$B)/12</f>
        <v/>
      </c>
      <c r="NJ35">
        <f>SUMIF('Coal Foreign Imports'!$A:$A,'Dashboard M2 Monthly'!NJ$1,'Coal Foreign Imports'!$B:$B)/12</f>
        <v/>
      </c>
      <c r="NK35">
        <f>SUMIF('Coal Foreign Imports'!$A:$A,'Dashboard M2 Monthly'!NK$1,'Coal Foreign Imports'!$B:$B)/12</f>
        <v/>
      </c>
      <c r="NL35">
        <f>SUMIF('Coal Foreign Imports'!$A:$A,'Dashboard M2 Monthly'!NL$1,'Coal Foreign Imports'!$B:$B)/12</f>
        <v/>
      </c>
      <c r="NM35">
        <f>SUMIF('Coal Foreign Imports'!$A:$A,'Dashboard M2 Monthly'!NM$1,'Coal Foreign Imports'!$B:$B)/12</f>
        <v/>
      </c>
      <c r="NN35">
        <f>SUMIF('Coal Foreign Imports'!$A:$A,'Dashboard M2 Monthly'!NN$1,'Coal Foreign Imports'!$B:$B)/12</f>
        <v/>
      </c>
      <c r="NO35">
        <f>SUMIF('Coal Foreign Imports'!$A:$A,'Dashboard M2 Monthly'!NO$1,'Coal Foreign Imports'!$B:$B)/12</f>
        <v/>
      </c>
      <c r="NP35">
        <f>SUMIF('Coal Foreign Imports'!$A:$A,'Dashboard M2 Monthly'!NP$1,'Coal Foreign Imports'!$B:$B)/12</f>
        <v/>
      </c>
      <c r="NQ35">
        <f>SUMIF('Coal Foreign Imports'!$A:$A,'Dashboard M2 Monthly'!NQ$1,'Coal Foreign Imports'!$B:$B)/12</f>
        <v/>
      </c>
      <c r="NR35">
        <f>SUMIF('Coal Foreign Imports'!$A:$A,'Dashboard M2 Monthly'!NR$1,'Coal Foreign Imports'!$B:$B)/12</f>
        <v/>
      </c>
      <c r="NS35">
        <f>SUMIF('Coal Foreign Imports'!$A:$A,'Dashboard M2 Monthly'!NS$1,'Coal Foreign Imports'!$B:$B)/12</f>
        <v/>
      </c>
      <c r="NT35">
        <f>SUMIF('Coal Foreign Imports'!$A:$A,'Dashboard M2 Monthly'!NT$1,'Coal Foreign Imports'!$B:$B)/12</f>
        <v/>
      </c>
      <c r="NU35">
        <f>SUMIF('Coal Foreign Imports'!$A:$A,'Dashboard M2 Monthly'!NU$1,'Coal Foreign Imports'!$B:$B)/12</f>
        <v/>
      </c>
      <c r="NV35">
        <f>SUMIF('Coal Foreign Imports'!$A:$A,'Dashboard M2 Monthly'!NV$1,'Coal Foreign Imports'!$B:$B)/12</f>
        <v/>
      </c>
      <c r="NW35">
        <f>SUMIF('Coal Foreign Imports'!$A:$A,'Dashboard M2 Monthly'!NW$1,'Coal Foreign Imports'!$B:$B)/12</f>
        <v/>
      </c>
      <c r="NX35">
        <f>SUMIF('Coal Foreign Imports'!$A:$A,'Dashboard M2 Monthly'!NX$1,'Coal Foreign Imports'!$B:$B)/12</f>
        <v/>
      </c>
      <c r="NY35">
        <f>SUMIF('Coal Foreign Imports'!$A:$A,'Dashboard M2 Monthly'!NY$1,'Coal Foreign Imports'!$B:$B)/12</f>
        <v/>
      </c>
      <c r="NZ35">
        <f>SUMIF('Coal Foreign Imports'!$A:$A,'Dashboard M2 Monthly'!NZ$1,'Coal Foreign Imports'!$B:$B)/12</f>
        <v/>
      </c>
      <c r="OA35">
        <f>SUMIF('Coal Foreign Imports'!$A:$A,'Dashboard M2 Monthly'!OA$1,'Coal Foreign Imports'!$B:$B)/12</f>
        <v/>
      </c>
      <c r="OB35">
        <f>SUMIF('Coal Foreign Imports'!$A:$A,'Dashboard M2 Monthly'!OB$1,'Coal Foreign Imports'!$B:$B)/12</f>
        <v/>
      </c>
      <c r="OC35">
        <f>SUMIF('Coal Foreign Imports'!$A:$A,'Dashboard M2 Monthly'!OC$1,'Coal Foreign Imports'!$B:$B)/12</f>
        <v/>
      </c>
      <c r="OD35">
        <f>SUMIF('Coal Foreign Imports'!$A:$A,'Dashboard M2 Monthly'!OD$1,'Coal Foreign Imports'!$B:$B)/12</f>
        <v/>
      </c>
      <c r="OE35">
        <f>SUMIF('Coal Foreign Imports'!$A:$A,'Dashboard M2 Monthly'!OE$1,'Coal Foreign Imports'!$B:$B)/12</f>
        <v/>
      </c>
      <c r="OF35">
        <f>SUMIF('Coal Foreign Imports'!$A:$A,'Dashboard M2 Monthly'!OF$1,'Coal Foreign Imports'!$B:$B)/12</f>
        <v/>
      </c>
      <c r="OG35">
        <f>SUMIF('Coal Foreign Imports'!$A:$A,'Dashboard M2 Monthly'!OG$1,'Coal Foreign Imports'!$B:$B)/12</f>
        <v/>
      </c>
      <c r="OH35">
        <f>SUMIF('Coal Foreign Imports'!$A:$A,'Dashboard M2 Monthly'!OH$1,'Coal Foreign Imports'!$B:$B)/12</f>
        <v/>
      </c>
      <c r="OI35">
        <f>SUMIF('Coal Foreign Imports'!$A:$A,'Dashboard M2 Monthly'!OI$1,'Coal Foreign Imports'!$B:$B)/12</f>
        <v/>
      </c>
      <c r="OJ35">
        <f>SUMIF('Coal Foreign Imports'!$A:$A,'Dashboard M2 Monthly'!OJ$1,'Coal Foreign Imports'!$B:$B)/12</f>
        <v/>
      </c>
      <c r="OK35">
        <f>SUMIF('Coal Foreign Imports'!$A:$A,'Dashboard M2 Monthly'!OK$1,'Coal Foreign Imports'!$B:$B)/12</f>
        <v/>
      </c>
      <c r="OL35">
        <f>SUMIF('Coal Foreign Imports'!$A:$A,'Dashboard M2 Monthly'!OL$1,'Coal Foreign Imports'!$B:$B)/12</f>
        <v/>
      </c>
      <c r="OM35">
        <f>SUMIF('Coal Foreign Imports'!$A:$A,'Dashboard M2 Monthly'!OM$1,'Coal Foreign Imports'!$B:$B)/12</f>
        <v/>
      </c>
      <c r="ON35">
        <f>SUMIF('Coal Foreign Imports'!$A:$A,'Dashboard M2 Monthly'!ON$1,'Coal Foreign Imports'!$B:$B)/12</f>
        <v/>
      </c>
      <c r="OO35">
        <f>SUMIF('Coal Foreign Imports'!$A:$A,'Dashboard M2 Monthly'!OO$1,'Coal Foreign Imports'!$B:$B)/12</f>
        <v/>
      </c>
      <c r="OP35">
        <f>SUMIF('Coal Foreign Imports'!$A:$A,'Dashboard M2 Monthly'!OP$1,'Coal Foreign Imports'!$B:$B)/12</f>
        <v/>
      </c>
      <c r="OQ35">
        <f>SUMIF('Coal Foreign Imports'!$A:$A,'Dashboard M2 Monthly'!OQ$1,'Coal Foreign Imports'!$B:$B)/12</f>
        <v/>
      </c>
      <c r="OR35">
        <f>SUMIF('Coal Foreign Imports'!$A:$A,'Dashboard M2 Monthly'!OR$1,'Coal Foreign Imports'!$B:$B)/12</f>
        <v/>
      </c>
      <c r="OS35">
        <f>SUMIF('Coal Foreign Imports'!$A:$A,'Dashboard M2 Monthly'!OS$1,'Coal Foreign Imports'!$B:$B)/12</f>
        <v/>
      </c>
      <c r="OT35">
        <f>SUMIF('Coal Foreign Imports'!$A:$A,'Dashboard M2 Monthly'!OT$1,'Coal Foreign Imports'!$B:$B)/12</f>
        <v/>
      </c>
      <c r="OU35">
        <f>SUMIF('Coal Foreign Imports'!$A:$A,'Dashboard M2 Monthly'!OU$1,'Coal Foreign Imports'!$B:$B)/12</f>
        <v/>
      </c>
      <c r="OV35">
        <f>SUMIF('Coal Foreign Imports'!$A:$A,'Dashboard M2 Monthly'!OV$1,'Coal Foreign Imports'!$B:$B)/12</f>
        <v/>
      </c>
      <c r="OW35">
        <f>SUMIF('Coal Foreign Imports'!$A:$A,'Dashboard M2 Monthly'!OW$1,'Coal Foreign Imports'!$B:$B)/12</f>
        <v/>
      </c>
      <c r="OX35">
        <f>SUMIF('Coal Foreign Imports'!$A:$A,'Dashboard M2 Monthly'!OX$1,'Coal Foreign Imports'!$B:$B)/12</f>
        <v/>
      </c>
      <c r="OY35">
        <f>SUMIF('Coal Foreign Imports'!$A:$A,'Dashboard M2 Monthly'!OY$1,'Coal Foreign Imports'!$B:$B)/12</f>
        <v/>
      </c>
      <c r="OZ35">
        <f>SUMIF('Coal Foreign Imports'!$A:$A,'Dashboard M2 Monthly'!OZ$1,'Coal Foreign Imports'!$B:$B)/12</f>
        <v/>
      </c>
      <c r="PA35">
        <f>SUMIF('Coal Foreign Imports'!$A:$A,'Dashboard M2 Monthly'!PA$1,'Coal Foreign Imports'!$B:$B)/12</f>
        <v/>
      </c>
      <c r="PB35">
        <f>SUMIF('Coal Foreign Imports'!$A:$A,'Dashboard M2 Monthly'!PB$1,'Coal Foreign Imports'!$B:$B)/12</f>
        <v/>
      </c>
      <c r="PC35">
        <f>SUMIF('Coal Foreign Imports'!$A:$A,'Dashboard M2 Monthly'!PC$1,'Coal Foreign Imports'!$B:$B)/12</f>
        <v/>
      </c>
      <c r="PD35">
        <f>SUMIF('Coal Foreign Imports'!$A:$A,'Dashboard M2 Monthly'!PD$1,'Coal Foreign Imports'!$B:$B)/12</f>
        <v/>
      </c>
      <c r="PE35">
        <f>SUMIF('Coal Foreign Imports'!$A:$A,'Dashboard M2 Monthly'!PE$1,'Coal Foreign Imports'!$B:$B)/12</f>
        <v/>
      </c>
      <c r="PF35">
        <f>SUMIF('Coal Foreign Imports'!$A:$A,'Dashboard M2 Monthly'!PF$1,'Coal Foreign Imports'!$B:$B)/12</f>
        <v/>
      </c>
      <c r="PG35">
        <f>SUMIF('Coal Foreign Imports'!$A:$A,'Dashboard M2 Monthly'!PG$1,'Coal Foreign Imports'!$B:$B)/12</f>
        <v/>
      </c>
      <c r="PH35">
        <f>SUMIF('Coal Foreign Imports'!$A:$A,'Dashboard M2 Monthly'!PH$1,'Coal Foreign Imports'!$B:$B)/12</f>
        <v/>
      </c>
      <c r="PI35">
        <f>SUMIF('Coal Foreign Imports'!$A:$A,'Dashboard M2 Monthly'!PI$1,'Coal Foreign Imports'!$B:$B)/12</f>
        <v/>
      </c>
      <c r="PJ35">
        <f>SUMIF('Coal Foreign Imports'!$A:$A,'Dashboard M2 Monthly'!PJ$1,'Coal Foreign Imports'!$B:$B)/12</f>
        <v/>
      </c>
      <c r="PK35">
        <f>SUMIF('Coal Foreign Imports'!$A:$A,'Dashboard M2 Monthly'!PK$1,'Coal Foreign Imports'!$B:$B)/12</f>
        <v/>
      </c>
      <c r="PL35">
        <f>SUMIF('Coal Foreign Imports'!$A:$A,'Dashboard M2 Monthly'!PL$1,'Coal Foreign Imports'!$B:$B)/12</f>
        <v/>
      </c>
      <c r="PM35">
        <f>SUMIF('Coal Foreign Imports'!$A:$A,'Dashboard M2 Monthly'!PM$1,'Coal Foreign Imports'!$B:$B)/12</f>
        <v/>
      </c>
      <c r="PN35">
        <f>SUMIF('Coal Foreign Imports'!$A:$A,'Dashboard M2 Monthly'!PN$1,'Coal Foreign Imports'!$B:$B)/12</f>
        <v/>
      </c>
      <c r="PO35">
        <f>SUMIF('Coal Foreign Imports'!$A:$A,'Dashboard M2 Monthly'!PO$1,'Coal Foreign Imports'!$B:$B)/12</f>
        <v/>
      </c>
      <c r="PP35">
        <f>SUMIF('Coal Foreign Imports'!$A:$A,'Dashboard M2 Monthly'!PP$1,'Coal Foreign Imports'!$B:$B)/12</f>
        <v/>
      </c>
      <c r="PQ35">
        <f>SUMIF('Coal Foreign Imports'!$A:$A,'Dashboard M2 Monthly'!PQ$1,'Coal Foreign Imports'!$B:$B)/12</f>
        <v/>
      </c>
      <c r="PR35">
        <f>SUMIF('Coal Foreign Imports'!$A:$A,'Dashboard M2 Monthly'!PR$1,'Coal Foreign Imports'!$B:$B)/12</f>
        <v/>
      </c>
      <c r="PS35">
        <f>SUMIF('Coal Foreign Imports'!$A:$A,'Dashboard M2 Monthly'!PS$1,'Coal Foreign Imports'!$B:$B)/12</f>
        <v/>
      </c>
      <c r="PT35">
        <f>SUMIF('Coal Foreign Imports'!$A:$A,'Dashboard M2 Monthly'!PT$1,'Coal Foreign Imports'!$B:$B)/12</f>
        <v/>
      </c>
      <c r="PU35">
        <f>SUMIF('Coal Foreign Imports'!$A:$A,'Dashboard M2 Monthly'!PU$1,'Coal Foreign Imports'!$B:$B)/12</f>
        <v/>
      </c>
      <c r="PV35">
        <f>SUMIF('Coal Foreign Imports'!$A:$A,'Dashboard M2 Monthly'!PV$1,'Coal Foreign Imports'!$B:$B)/12</f>
        <v/>
      </c>
      <c r="PW35">
        <f>SUMIF('Coal Foreign Imports'!$A:$A,'Dashboard M2 Monthly'!PW$1,'Coal Foreign Imports'!$B:$B)/12</f>
        <v/>
      </c>
      <c r="PX35">
        <f>SUMIF('Coal Foreign Imports'!$A:$A,'Dashboard M2 Monthly'!PX$1,'Coal Foreign Imports'!$B:$B)/12</f>
        <v/>
      </c>
      <c r="PY35">
        <f>SUMIF('Coal Foreign Imports'!$A:$A,'Dashboard M2 Monthly'!PY$1,'Coal Foreign Imports'!$B:$B)/12</f>
        <v/>
      </c>
      <c r="PZ35">
        <f>SUMIF('Coal Foreign Imports'!$A:$A,'Dashboard M2 Monthly'!PZ$1,'Coal Foreign Imports'!$B:$B)/12</f>
        <v/>
      </c>
      <c r="QA35">
        <f>SUMIF('Coal Foreign Imports'!$A:$A,'Dashboard M2 Monthly'!QA$1,'Coal Foreign Imports'!$B:$B)/12</f>
        <v/>
      </c>
      <c r="QB35">
        <f>SUMIF('Coal Foreign Imports'!$A:$A,'Dashboard M2 Monthly'!QB$1,'Coal Foreign Imports'!$B:$B)/12</f>
        <v/>
      </c>
      <c r="QC35">
        <f>SUMIF('Coal Foreign Imports'!$A:$A,'Dashboard M2 Monthly'!QC$1,'Coal Foreign Imports'!$B:$B)/12</f>
        <v/>
      </c>
      <c r="QD35">
        <f>SUMIF('Coal Foreign Imports'!$A:$A,'Dashboard M2 Monthly'!QD$1,'Coal Foreign Imports'!$B:$B)/12</f>
        <v/>
      </c>
      <c r="QE35">
        <f>SUMIF('Coal Foreign Imports'!$A:$A,'Dashboard M2 Monthly'!QE$1,'Coal Foreign Imports'!$B:$B)/12</f>
        <v/>
      </c>
      <c r="QF35">
        <f>SUMIF('Coal Foreign Imports'!$A:$A,'Dashboard M2 Monthly'!QF$1,'Coal Foreign Imports'!$B:$B)/12</f>
        <v/>
      </c>
      <c r="QG35">
        <f>SUMIF('Coal Foreign Imports'!$A:$A,'Dashboard M2 Monthly'!QG$1,'Coal Foreign Imports'!$B:$B)/12</f>
        <v/>
      </c>
      <c r="QH35">
        <f>SUMIF('Coal Foreign Imports'!$A:$A,'Dashboard M2 Monthly'!QH$1,'Coal Foreign Imports'!$B:$B)/12</f>
        <v/>
      </c>
      <c r="QI35">
        <f>SUMIF('Coal Foreign Imports'!$A:$A,'Dashboard M2 Monthly'!QI$1,'Coal Foreign Imports'!$B:$B)/12</f>
        <v/>
      </c>
      <c r="QJ35">
        <f>SUMIF('Coal Foreign Imports'!$A:$A,'Dashboard M2 Monthly'!QJ$1,'Coal Foreign Imports'!$B:$B)/12</f>
        <v/>
      </c>
      <c r="QK35">
        <f>SUMIF('Coal Foreign Imports'!$A:$A,'Dashboard M2 Monthly'!QK$1,'Coal Foreign Imports'!$B:$B)/12</f>
        <v/>
      </c>
      <c r="QL35">
        <f>SUMIF('Coal Foreign Imports'!$A:$A,'Dashboard M2 Monthly'!QL$1,'Coal Foreign Imports'!$B:$B)/12</f>
        <v/>
      </c>
      <c r="QM35">
        <f>SUMIF('Coal Foreign Imports'!$A:$A,'Dashboard M2 Monthly'!QM$1,'Coal Foreign Imports'!$B:$B)/12</f>
        <v/>
      </c>
      <c r="QN35">
        <f>SUMIF('Coal Foreign Imports'!$A:$A,'Dashboard M2 Monthly'!QN$1,'Coal Foreign Imports'!$B:$B)/12</f>
        <v/>
      </c>
      <c r="QO35">
        <f>SUMIF('Coal Foreign Imports'!$A:$A,'Dashboard M2 Monthly'!QO$1,'Coal Foreign Imports'!$B:$B)/12</f>
        <v/>
      </c>
      <c r="QP35">
        <f>SUMIF('Coal Foreign Imports'!$A:$A,'Dashboard M2 Monthly'!QP$1,'Coal Foreign Imports'!$B:$B)/12</f>
        <v/>
      </c>
      <c r="QQ35">
        <f>SUMIF('Coal Foreign Imports'!$A:$A,'Dashboard M2 Monthly'!QQ$1,'Coal Foreign Imports'!$B:$B)/12</f>
        <v/>
      </c>
      <c r="QR35">
        <f>SUMIF('Coal Foreign Imports'!$A:$A,'Dashboard M2 Monthly'!QR$1,'Coal Foreign Imports'!$B:$B)/12</f>
        <v/>
      </c>
      <c r="QS35">
        <f>SUMIF('Coal Foreign Imports'!$A:$A,'Dashboard M2 Monthly'!QS$1,'Coal Foreign Imports'!$B:$B)/12</f>
        <v/>
      </c>
      <c r="QT35">
        <f>SUMIF('Coal Foreign Imports'!$A:$A,'Dashboard M2 Monthly'!QT$1,'Coal Foreign Imports'!$B:$B)/12</f>
        <v/>
      </c>
      <c r="QU35">
        <f>SUMIF('Coal Foreign Imports'!$A:$A,'Dashboard M2 Monthly'!QU$1,'Coal Foreign Imports'!$B:$B)/12</f>
        <v/>
      </c>
      <c r="QV35">
        <f>SUMIF('Coal Foreign Imports'!$A:$A,'Dashboard M2 Monthly'!QV$1,'Coal Foreign Imports'!$B:$B)/12</f>
        <v/>
      </c>
      <c r="QW35">
        <f>SUMIF('Coal Foreign Imports'!$A:$A,'Dashboard M2 Monthly'!QW$1,'Coal Foreign Imports'!$B:$B)/12</f>
        <v/>
      </c>
      <c r="QX35">
        <f>SUMIF('Coal Foreign Imports'!$A:$A,'Dashboard M2 Monthly'!QX$1,'Coal Foreign Imports'!$B:$B)/12</f>
        <v/>
      </c>
      <c r="QY35">
        <f>SUMIF('Coal Foreign Imports'!$A:$A,'Dashboard M2 Monthly'!QY$1,'Coal Foreign Imports'!$B:$B)/12</f>
        <v/>
      </c>
      <c r="QZ35">
        <f>SUMIF('Coal Foreign Imports'!$A:$A,'Dashboard M2 Monthly'!QZ$1,'Coal Foreign Imports'!$B:$B)/12</f>
        <v/>
      </c>
      <c r="RA35">
        <f>SUMIF('Coal Foreign Imports'!$A:$A,'Dashboard M2 Monthly'!RA$1,'Coal Foreign Imports'!$B:$B)/12</f>
        <v/>
      </c>
      <c r="RB35">
        <f>SUMIF('Coal Foreign Imports'!$A:$A,'Dashboard M2 Monthly'!RB$1,'Coal Foreign Imports'!$B:$B)/12</f>
        <v/>
      </c>
      <c r="RC35">
        <f>SUMIF('Coal Foreign Imports'!$A:$A,'Dashboard M2 Monthly'!RC$1,'Coal Foreign Imports'!$B:$B)/12</f>
        <v/>
      </c>
      <c r="RD35">
        <f>SUMIF('Coal Foreign Imports'!$A:$A,'Dashboard M2 Monthly'!RD$1,'Coal Foreign Imports'!$B:$B)/12</f>
        <v/>
      </c>
      <c r="RE35">
        <f>SUMIF('Coal Foreign Imports'!$A:$A,'Dashboard M2 Monthly'!RE$1,'Coal Foreign Imports'!$B:$B)/12</f>
        <v/>
      </c>
      <c r="RF35">
        <f>SUMIF('Coal Foreign Imports'!$A:$A,'Dashboard M2 Monthly'!RF$1,'Coal Foreign Imports'!$B:$B)/12</f>
        <v/>
      </c>
      <c r="RG35">
        <f>SUMIF('Coal Foreign Imports'!$A:$A,'Dashboard M2 Monthly'!RG$1,'Coal Foreign Imports'!$B:$B)/12</f>
        <v/>
      </c>
      <c r="RH35">
        <f>SUMIF('Coal Foreign Imports'!$A:$A,'Dashboard M2 Monthly'!RH$1,'Coal Foreign Imports'!$B:$B)/12</f>
        <v/>
      </c>
      <c r="RI35">
        <f>SUMIF('Coal Foreign Imports'!$A:$A,'Dashboard M2 Monthly'!RI$1,'Coal Foreign Imports'!$B:$B)/12</f>
        <v/>
      </c>
      <c r="RJ35">
        <f>SUMIF('Coal Foreign Imports'!$A:$A,'Dashboard M2 Monthly'!RJ$1,'Coal Foreign Imports'!$B:$B)/12</f>
        <v/>
      </c>
      <c r="RK35">
        <f>SUMIF('Coal Foreign Imports'!$A:$A,'Dashboard M2 Monthly'!RK$1,'Coal Foreign Imports'!$B:$B)/12</f>
        <v/>
      </c>
      <c r="RL35">
        <f>SUMIF('Coal Foreign Imports'!$A:$A,'Dashboard M2 Monthly'!RL$1,'Coal Foreign Imports'!$B:$B)/12</f>
        <v/>
      </c>
      <c r="RM35">
        <f>SUMIF('Coal Foreign Imports'!$A:$A,'Dashboard M2 Monthly'!RM$1,'Coal Foreign Imports'!$B:$B)/12</f>
        <v/>
      </c>
      <c r="RN35">
        <f>SUMIF('Coal Foreign Imports'!$A:$A,'Dashboard M2 Monthly'!RN$1,'Coal Foreign Imports'!$B:$B)/12</f>
        <v/>
      </c>
      <c r="RO35">
        <f>SUMIF('Coal Foreign Imports'!$A:$A,'Dashboard M2 Monthly'!RO$1,'Coal Foreign Imports'!$B:$B)/12</f>
        <v/>
      </c>
      <c r="RP35">
        <f>SUMIF('Coal Foreign Imports'!$A:$A,'Dashboard M2 Monthly'!RP$1,'Coal Foreign Imports'!$B:$B)/12</f>
        <v/>
      </c>
      <c r="RQ35">
        <f>SUMIF('Coal Foreign Imports'!$A:$A,'Dashboard M2 Monthly'!RQ$1,'Coal Foreign Imports'!$B:$B)/12</f>
        <v/>
      </c>
      <c r="RR35">
        <f>SUMIF('Coal Foreign Imports'!$A:$A,'Dashboard M2 Monthly'!RR$1,'Coal Foreign Imports'!$B:$B)/12</f>
        <v/>
      </c>
      <c r="RS35">
        <f>SUMIF('Coal Foreign Imports'!$A:$A,'Dashboard M2 Monthly'!RS$1,'Coal Foreign Imports'!$B:$B)/12</f>
        <v/>
      </c>
      <c r="RT35">
        <f>SUMIF('Coal Foreign Imports'!$A:$A,'Dashboard M2 Monthly'!RT$1,'Coal Foreign Imports'!$B:$B)/12</f>
        <v/>
      </c>
      <c r="RU35">
        <f>SUMIF('Coal Foreign Imports'!$A:$A,'Dashboard M2 Monthly'!RU$1,'Coal Foreign Imports'!$B:$B)/12</f>
        <v/>
      </c>
      <c r="RV35">
        <f>SUMIF('Coal Foreign Imports'!$A:$A,'Dashboard M2 Monthly'!RV$1,'Coal Foreign Imports'!$B:$B)/12</f>
        <v/>
      </c>
      <c r="RW35">
        <f>SUMIF('Coal Foreign Imports'!$A:$A,'Dashboard M2 Monthly'!RW$1,'Coal Foreign Imports'!$B:$B)/12</f>
        <v/>
      </c>
      <c r="RX35">
        <f>SUMIF('Coal Foreign Imports'!$A:$A,'Dashboard M2 Monthly'!RX$1,'Coal Foreign Imports'!$B:$B)/12</f>
        <v/>
      </c>
      <c r="RY35">
        <f>SUMIF('Coal Foreign Imports'!$A:$A,'Dashboard M2 Monthly'!RY$1,'Coal Foreign Imports'!$B:$B)/12</f>
        <v/>
      </c>
      <c r="RZ35">
        <f>SUMIF('Coal Foreign Imports'!$A:$A,'Dashboard M2 Monthly'!RZ$1,'Coal Foreign Imports'!$B:$B)/12</f>
        <v/>
      </c>
      <c r="SA35">
        <f>SUMIF('Coal Foreign Imports'!$A:$A,'Dashboard M2 Monthly'!SA$1,'Coal Foreign Imports'!$B:$B)/12</f>
        <v/>
      </c>
      <c r="SB35">
        <f>SUMIF('Coal Foreign Imports'!$A:$A,'Dashboard M2 Monthly'!SB$1,'Coal Foreign Imports'!$B:$B)/12</f>
        <v/>
      </c>
      <c r="SC35">
        <f>SUMIF('Coal Foreign Imports'!$A:$A,'Dashboard M2 Monthly'!SC$1,'Coal Foreign Imports'!$B:$B)/12</f>
        <v/>
      </c>
      <c r="SD35">
        <f>SUMIF('Coal Foreign Imports'!$A:$A,'Dashboard M2 Monthly'!SD$1,'Coal Foreign Imports'!$B:$B)/12</f>
        <v/>
      </c>
      <c r="SE35">
        <f>SUMIF('Coal Foreign Imports'!$A:$A,'Dashboard M2 Monthly'!SE$1,'Coal Foreign Imports'!$B:$B)/12</f>
        <v/>
      </c>
      <c r="SF35">
        <f>SUMIF('Coal Foreign Imports'!$A:$A,'Dashboard M2 Monthly'!SF$1,'Coal Foreign Imports'!$B:$B)/12</f>
        <v/>
      </c>
      <c r="SG35">
        <f>SUMIF('Coal Foreign Imports'!$A:$A,'Dashboard M2 Monthly'!SG$1,'Coal Foreign Imports'!$B:$B)/12</f>
        <v/>
      </c>
      <c r="SH35">
        <f>SUMIF('Coal Foreign Imports'!$A:$A,'Dashboard M2 Monthly'!SH$1,'Coal Foreign Imports'!$B:$B)/12</f>
        <v/>
      </c>
      <c r="SI35">
        <f>SUMIF('Coal Foreign Imports'!$A:$A,'Dashboard M2 Monthly'!SI$1,'Coal Foreign Imports'!$B:$B)/12</f>
        <v/>
      </c>
      <c r="SJ35">
        <f>SUMIF('Coal Foreign Imports'!$A:$A,'Dashboard M2 Monthly'!SJ$1,'Coal Foreign Imports'!$B:$B)/12</f>
        <v/>
      </c>
      <c r="SK35">
        <f>SUMIF('Coal Foreign Imports'!$A:$A,'Dashboard M2 Monthly'!SK$1,'Coal Foreign Imports'!$B:$B)/12</f>
        <v/>
      </c>
      <c r="SL35">
        <f>SUMIF('Coal Foreign Imports'!$A:$A,'Dashboard M2 Monthly'!SL$1,'Coal Foreign Imports'!$B:$B)/12</f>
        <v/>
      </c>
      <c r="SM35">
        <f>SUMIF('Coal Foreign Imports'!$A:$A,'Dashboard M2 Monthly'!SM$1,'Coal Foreign Imports'!$B:$B)/12</f>
        <v/>
      </c>
      <c r="SN35">
        <f>SUMIF('Coal Foreign Imports'!$A:$A,'Dashboard M2 Monthly'!SN$1,'Coal Foreign Imports'!$B:$B)/12</f>
        <v/>
      </c>
      <c r="SO35">
        <f>SUMIF('Coal Foreign Imports'!$A:$A,'Dashboard M2 Monthly'!SO$1,'Coal Foreign Imports'!$B:$B)/12</f>
        <v/>
      </c>
      <c r="SP35">
        <f>SUMIF('Coal Foreign Imports'!$A:$A,'Dashboard M2 Monthly'!SP$1,'Coal Foreign Imports'!$B:$B)/12</f>
        <v/>
      </c>
      <c r="SQ35">
        <f>SUMIF('Coal Foreign Imports'!$A:$A,'Dashboard M2 Monthly'!SQ$1,'Coal Foreign Imports'!$B:$B)/12</f>
        <v/>
      </c>
      <c r="SR35">
        <f>SUMIF('Coal Foreign Imports'!$A:$A,'Dashboard M2 Monthly'!SR$1,'Coal Foreign Imports'!$B:$B)/12</f>
        <v/>
      </c>
      <c r="SS35">
        <f>SUMIF('Coal Foreign Imports'!$A:$A,'Dashboard M2 Monthly'!SS$1,'Coal Foreign Imports'!$B:$B)/12</f>
        <v/>
      </c>
      <c r="ST35">
        <f>SUMIF('Coal Foreign Imports'!$A:$A,'Dashboard M2 Monthly'!ST$1,'Coal Foreign Imports'!$B:$B)/12</f>
        <v/>
      </c>
      <c r="SU35">
        <f>SUMIF('Coal Foreign Imports'!$A:$A,'Dashboard M2 Monthly'!SU$1,'Coal Foreign Imports'!$B:$B)/12</f>
        <v/>
      </c>
      <c r="SV35">
        <f>SUMIF('Coal Foreign Imports'!$A:$A,'Dashboard M2 Monthly'!SV$1,'Coal Foreign Imports'!$B:$B)/12</f>
        <v/>
      </c>
      <c r="SW35">
        <f>SUMIF('Coal Foreign Imports'!$A:$A,'Dashboard M2 Monthly'!SW$1,'Coal Foreign Imports'!$B:$B)/12</f>
        <v/>
      </c>
      <c r="SX35">
        <f>SUMIF('Coal Foreign Imports'!$A:$A,'Dashboard M2 Monthly'!SX$1,'Coal Foreign Imports'!$B:$B)/12</f>
        <v/>
      </c>
      <c r="SY35">
        <f>SUMIF('Coal Foreign Imports'!$A:$A,'Dashboard M2 Monthly'!SY$1,'Coal Foreign Imports'!$B:$B)/12</f>
        <v/>
      </c>
      <c r="SZ35">
        <f>SUMIF('Coal Foreign Imports'!$A:$A,'Dashboard M2 Monthly'!SZ$1,'Coal Foreign Imports'!$B:$B)/12</f>
        <v/>
      </c>
      <c r="TA35">
        <f>SUMIF('Coal Foreign Imports'!$A:$A,'Dashboard M2 Monthly'!TA$1,'Coal Foreign Imports'!$B:$B)/12</f>
        <v/>
      </c>
      <c r="TB35">
        <f>SUMIF('Coal Foreign Imports'!$A:$A,'Dashboard M2 Monthly'!TB$1,'Coal Foreign Imports'!$B:$B)/12</f>
        <v/>
      </c>
      <c r="TC35">
        <f>SUMIF('Coal Foreign Imports'!$A:$A,'Dashboard M2 Monthly'!TC$1,'Coal Foreign Imports'!$B:$B)/12</f>
        <v/>
      </c>
      <c r="TD35">
        <f>SUMIF('Coal Foreign Imports'!$A:$A,'Dashboard M2 Monthly'!TD$1,'Coal Foreign Imports'!$B:$B)/12</f>
        <v/>
      </c>
      <c r="TE35">
        <f>SUMIF('Coal Foreign Imports'!$A:$A,'Dashboard M2 Monthly'!TE$1,'Coal Foreign Imports'!$B:$B)/12</f>
        <v/>
      </c>
      <c r="TF35">
        <f>SUMIF('Coal Foreign Imports'!$A:$A,'Dashboard M2 Monthly'!TF$1,'Coal Foreign Imports'!$B:$B)/12</f>
        <v/>
      </c>
      <c r="TG35">
        <f>SUMIF('Coal Foreign Imports'!$A:$A,'Dashboard M2 Monthly'!TG$1,'Coal Foreign Imports'!$B:$B)/12</f>
        <v/>
      </c>
      <c r="TH35">
        <f>SUMIF('Coal Foreign Imports'!$A:$A,'Dashboard M2 Monthly'!TH$1,'Coal Foreign Imports'!$B:$B)/12</f>
        <v/>
      </c>
      <c r="TI35">
        <f>SUMIF('Coal Foreign Imports'!$A:$A,'Dashboard M2 Monthly'!TI$1,'Coal Foreign Imports'!$B:$B)/12</f>
        <v/>
      </c>
      <c r="TJ35">
        <f>SUMIF('Coal Foreign Imports'!$A:$A,'Dashboard M2 Monthly'!TJ$1,'Coal Foreign Imports'!$B:$B)/12</f>
        <v/>
      </c>
      <c r="TK35">
        <f>SUMIF('Coal Foreign Imports'!$A:$A,'Dashboard M2 Monthly'!TK$1,'Coal Foreign Imports'!$B:$B)/12</f>
        <v/>
      </c>
      <c r="TL35">
        <f>SUMIF('Coal Foreign Imports'!$A:$A,'Dashboard M2 Monthly'!TL$1,'Coal Foreign Imports'!$B:$B)/12</f>
        <v/>
      </c>
      <c r="TM35">
        <f>SUMIF('Coal Foreign Imports'!$A:$A,'Dashboard M2 Monthly'!TM$1,'Coal Foreign Imports'!$B:$B)/12</f>
        <v/>
      </c>
      <c r="TN35">
        <f>SUMIF('Coal Foreign Imports'!$A:$A,'Dashboard M2 Monthly'!TN$1,'Coal Foreign Imports'!$B:$B)/12</f>
        <v/>
      </c>
      <c r="TO35">
        <f>SUMIF('Coal Foreign Imports'!$A:$A,'Dashboard M2 Monthly'!TO$1,'Coal Foreign Imports'!$B:$B)/12</f>
        <v/>
      </c>
      <c r="TP35">
        <f>SUMIF('Coal Foreign Imports'!$A:$A,'Dashboard M2 Monthly'!TP$1,'Coal Foreign Imports'!$B:$B)/12</f>
        <v/>
      </c>
      <c r="TQ35">
        <f>SUMIF('Coal Foreign Imports'!$A:$A,'Dashboard M2 Monthly'!TQ$1,'Coal Foreign Imports'!$B:$B)/12</f>
        <v/>
      </c>
      <c r="TR35">
        <f>SUMIF('Coal Foreign Imports'!$A:$A,'Dashboard M2 Monthly'!TR$1,'Coal Foreign Imports'!$B:$B)/12</f>
        <v/>
      </c>
      <c r="TS35">
        <f>SUMIF('Coal Foreign Imports'!$A:$A,'Dashboard M2 Monthly'!TS$1,'Coal Foreign Imports'!$B:$B)/12</f>
        <v/>
      </c>
      <c r="TT35">
        <f>SUMIF('Coal Foreign Imports'!$A:$A,'Dashboard M2 Monthly'!TT$1,'Coal Foreign Imports'!$B:$B)/12</f>
        <v/>
      </c>
      <c r="TU35">
        <f>SUMIF('Coal Foreign Imports'!$A:$A,'Dashboard M2 Monthly'!TU$1,'Coal Foreign Imports'!$B:$B)/12</f>
        <v/>
      </c>
      <c r="TV35">
        <f>SUMIF('Coal Foreign Imports'!$A:$A,'Dashboard M2 Monthly'!TV$1,'Coal Foreign Imports'!$B:$B)/12</f>
        <v/>
      </c>
      <c r="TW35">
        <f>SUMIF('Coal Foreign Imports'!$A:$A,'Dashboard M2 Monthly'!TW$1,'Coal Foreign Imports'!$B:$B)/12</f>
        <v/>
      </c>
      <c r="TX35">
        <f>SUMIF('Coal Foreign Imports'!$A:$A,'Dashboard M2 Monthly'!TX$1,'Coal Foreign Imports'!$B:$B)/12</f>
        <v/>
      </c>
      <c r="TY35">
        <f>SUMIF('Coal Foreign Imports'!$A:$A,'Dashboard M2 Monthly'!TY$1,'Coal Foreign Imports'!$B:$B)/12</f>
        <v/>
      </c>
      <c r="TZ35">
        <f>SUMIF('Coal Foreign Imports'!$A:$A,'Dashboard M2 Monthly'!TZ$1,'Coal Foreign Imports'!$B:$B)/12</f>
        <v/>
      </c>
    </row>
    <row r="36" spans="1:546">
      <c r="A36" t="s">
        <v>43</v>
      </c>
      <c r="BC36">
        <f>SUM(BC38:BC45)</f>
        <v/>
      </c>
      <c r="BD36">
        <f>SUM(BD38:BD45)</f>
        <v/>
      </c>
      <c r="BE36">
        <f>SUM(BE38:BE45)</f>
        <v/>
      </c>
      <c r="BF36">
        <f>SUM(BF38:BF45)</f>
        <v/>
      </c>
      <c r="BG36">
        <f>SUM(BG38:BG45)</f>
        <v/>
      </c>
      <c r="BH36">
        <f>SUM(BH38:BH45)</f>
        <v/>
      </c>
      <c r="BI36">
        <f>SUM(BI38:BI45)</f>
        <v/>
      </c>
      <c r="BJ36">
        <f>SUM(BJ38:BJ45)</f>
        <v/>
      </c>
      <c r="BK36">
        <f>SUM(BK38:BK45)</f>
        <v/>
      </c>
      <c r="BL36">
        <f>SUM(BL38:BL45)</f>
        <v/>
      </c>
      <c r="BM36">
        <f>SUM(BM38:BM45)</f>
        <v/>
      </c>
      <c r="BN36">
        <f>SUM(BN38:BN45)</f>
        <v/>
      </c>
      <c r="BO36">
        <f>SUM(BO38:BO45)</f>
        <v/>
      </c>
      <c r="BP36">
        <f>SUM(BP38:BP45)</f>
        <v/>
      </c>
      <c r="BQ36">
        <f>SUM(BQ38:BQ45)</f>
        <v/>
      </c>
      <c r="BR36">
        <f>SUM(BR38:BR45)</f>
        <v/>
      </c>
      <c r="BS36">
        <f>SUM(BS38:BS45)</f>
        <v/>
      </c>
      <c r="BT36">
        <f>SUM(BT38:BT45)</f>
        <v/>
      </c>
      <c r="BU36">
        <f>SUM(BU38:BU45)</f>
        <v/>
      </c>
      <c r="BV36">
        <f>SUM(BV38:BV45)</f>
        <v/>
      </c>
      <c r="BW36">
        <f>SUM(BW38:BW45)</f>
        <v/>
      </c>
      <c r="BX36">
        <f>SUM(BX38:BX45)</f>
        <v/>
      </c>
      <c r="BY36">
        <f>SUM(BY38:BY45)</f>
        <v/>
      </c>
      <c r="BZ36">
        <f>SUM(BZ38:BZ45)</f>
        <v/>
      </c>
      <c r="CA36">
        <f>SUM(CA38:CA45)</f>
        <v/>
      </c>
      <c r="CB36">
        <f>SUM(CB38:CB45)</f>
        <v/>
      </c>
      <c r="CC36">
        <f>SUM(CC38:CC45)</f>
        <v/>
      </c>
      <c r="CD36">
        <f>SUM(CD38:CD45)</f>
        <v/>
      </c>
      <c r="CE36">
        <f>SUM(CE38:CE45)</f>
        <v/>
      </c>
      <c r="CF36">
        <f>SUM(CF38:CF45)</f>
        <v/>
      </c>
      <c r="CG36">
        <f>SUM(CG38:CG45)</f>
        <v/>
      </c>
      <c r="CH36">
        <f>SUM(CH38:CH45)</f>
        <v/>
      </c>
      <c r="CI36">
        <f>SUM(CI38:CI45)</f>
        <v/>
      </c>
      <c r="CJ36">
        <f>SUM(CJ38:CJ45)</f>
        <v/>
      </c>
      <c r="CK36">
        <f>SUM(CK38:CK45)</f>
        <v/>
      </c>
      <c r="CL36">
        <f>SUM(CL38:CL45)</f>
        <v/>
      </c>
      <c r="CM36">
        <f>SUM(CM38:CM45)</f>
        <v/>
      </c>
      <c r="CN36">
        <f>SUM(CN38:CN45)</f>
        <v/>
      </c>
      <c r="CO36">
        <f>SUM(CO38:CO45)</f>
        <v/>
      </c>
      <c r="CP36">
        <f>SUM(CP38:CP45)</f>
        <v/>
      </c>
      <c r="CQ36">
        <f>SUM(CQ38:CQ45)</f>
        <v/>
      </c>
      <c r="CR36">
        <f>SUM(CR38:CR45)</f>
        <v/>
      </c>
      <c r="CS36">
        <f>SUM(CS38:CS45)</f>
        <v/>
      </c>
      <c r="CT36">
        <f>SUM(CT38:CT45)</f>
        <v/>
      </c>
      <c r="CU36">
        <f>SUM(CU38:CU45)</f>
        <v/>
      </c>
      <c r="CV36">
        <f>SUM(CV38:CV45)</f>
        <v/>
      </c>
      <c r="CW36">
        <f>SUM(CW38:CW45)</f>
        <v/>
      </c>
      <c r="CX36">
        <f>SUM(CX38:CX45)</f>
        <v/>
      </c>
      <c r="CY36">
        <f>SUM(CY38:CY45)</f>
        <v/>
      </c>
      <c r="CZ36">
        <f>SUM(CZ38:CZ45)</f>
        <v/>
      </c>
      <c r="DA36">
        <f>SUM(DA38:DA45)</f>
        <v/>
      </c>
      <c r="DB36">
        <f>SUM(DB38:DB45)</f>
        <v/>
      </c>
      <c r="DC36">
        <f>SUM(DC38:DC45)</f>
        <v/>
      </c>
      <c r="DD36">
        <f>SUM(DD38:DD45)</f>
        <v/>
      </c>
      <c r="DE36">
        <f>SUM(DE38:DE45)</f>
        <v/>
      </c>
      <c r="DF36">
        <f>SUM(DF38:DF45)</f>
        <v/>
      </c>
      <c r="DG36">
        <f>SUM(DG38:DG45)</f>
        <v/>
      </c>
      <c r="DH36">
        <f>SUM(DH38:DH45)</f>
        <v/>
      </c>
      <c r="DI36">
        <f>SUM(DI38:DI45)</f>
        <v/>
      </c>
      <c r="DJ36">
        <f>SUM(DJ38:DJ45)</f>
        <v/>
      </c>
      <c r="DK36">
        <f>SUM(DK38:DK45)</f>
        <v/>
      </c>
      <c r="DL36">
        <f>SUM(DL38:DL45)</f>
        <v/>
      </c>
      <c r="DM36">
        <f>SUM(DM38:DM45)</f>
        <v/>
      </c>
      <c r="DN36">
        <f>SUM(DN38:DN45)</f>
        <v/>
      </c>
      <c r="DO36">
        <f>SUM(DO38:DO45)</f>
        <v/>
      </c>
      <c r="DP36">
        <f>SUM(DP38:DP45)</f>
        <v/>
      </c>
      <c r="DQ36">
        <f>SUM(DQ38:DQ45)</f>
        <v/>
      </c>
      <c r="DR36">
        <f>SUM(DR38:DR45)</f>
        <v/>
      </c>
      <c r="DS36">
        <f>SUM(DS38:DS45)</f>
        <v/>
      </c>
      <c r="DT36">
        <f>SUM(DT38:DT45)</f>
        <v/>
      </c>
      <c r="DU36">
        <f>SUM(DU38:DU45)</f>
        <v/>
      </c>
      <c r="DV36">
        <f>SUM(DV38:DV45)</f>
        <v/>
      </c>
      <c r="DW36">
        <f>SUM(DW38:DW45)</f>
        <v/>
      </c>
      <c r="DX36">
        <f>SUM(DX38:DX45)</f>
        <v/>
      </c>
      <c r="DY36">
        <f>SUM(DY38:DY45)</f>
        <v/>
      </c>
      <c r="DZ36">
        <f>SUM(DZ38:DZ45)</f>
        <v/>
      </c>
      <c r="EA36">
        <f>SUM(EA38:EA45)</f>
        <v/>
      </c>
      <c r="EB36">
        <f>SUM(EB38:EB45)</f>
        <v/>
      </c>
      <c r="EC36">
        <f>SUM(EC38:EC45)</f>
        <v/>
      </c>
      <c r="ED36">
        <f>SUM(ED38:ED45)</f>
        <v/>
      </c>
      <c r="EE36">
        <f>SUM(EE38:EE45)</f>
        <v/>
      </c>
      <c r="EF36">
        <f>SUM(EF38:EF45)</f>
        <v/>
      </c>
      <c r="EG36">
        <f>SUM(EG38:EG45)</f>
        <v/>
      </c>
      <c r="EH36">
        <f>SUM(EH38:EH45)</f>
        <v/>
      </c>
      <c r="EI36">
        <f>SUM(EI38:EI45)</f>
        <v/>
      </c>
      <c r="EJ36">
        <f>SUM(EJ38:EJ45)</f>
        <v/>
      </c>
      <c r="EK36">
        <f>SUM(EK38:EK45)</f>
        <v/>
      </c>
      <c r="EL36">
        <f>SUM(EL38:EL45)</f>
        <v/>
      </c>
      <c r="EM36">
        <f>SUM(EM38:EM45)</f>
        <v/>
      </c>
      <c r="EN36">
        <f>SUM(EN38:EN45)</f>
        <v/>
      </c>
      <c r="EO36">
        <f>SUM(EO38:EO45)</f>
        <v/>
      </c>
      <c r="EP36">
        <f>SUM(EP38:EP45)</f>
        <v/>
      </c>
      <c r="EQ36">
        <f>SUM(EQ38:EQ45)</f>
        <v/>
      </c>
      <c r="ER36">
        <f>SUM(ER38:ER45)</f>
        <v/>
      </c>
      <c r="ES36">
        <f>SUM(ES38:ES45)</f>
        <v/>
      </c>
      <c r="ET36">
        <f>SUM(ET38:ET45)</f>
        <v/>
      </c>
      <c r="EU36">
        <f>SUM(EU38:EU45)</f>
        <v/>
      </c>
      <c r="EV36">
        <f>SUM(EV38:EV45)</f>
        <v/>
      </c>
      <c r="EW36">
        <f>SUM(EW38:EW45)</f>
        <v/>
      </c>
      <c r="EX36">
        <f>SUM(EX38:EX45)</f>
        <v/>
      </c>
      <c r="EY36">
        <f>SUM(EY38:EY45)</f>
        <v/>
      </c>
      <c r="EZ36">
        <f>SUM(EZ38:EZ45)</f>
        <v/>
      </c>
      <c r="FA36">
        <f>SUM(FA38:FA45)</f>
        <v/>
      </c>
      <c r="FB36">
        <f>SUM(FB38:FB45)</f>
        <v/>
      </c>
      <c r="FC36">
        <f>SUM(FC38:FC45)</f>
        <v/>
      </c>
      <c r="FD36">
        <f>SUM(FD38:FD45)</f>
        <v/>
      </c>
      <c r="FE36">
        <f>SUM(FE38:FE45)</f>
        <v/>
      </c>
      <c r="FF36">
        <f>SUM(FF38:FF45)</f>
        <v/>
      </c>
      <c r="FG36">
        <f>SUM(FG38:FG45)</f>
        <v/>
      </c>
      <c r="FH36">
        <f>SUM(FH38:FH45)</f>
        <v/>
      </c>
      <c r="FI36">
        <f>SUM(FI38:FI45)</f>
        <v/>
      </c>
      <c r="FJ36">
        <f>SUM(FJ38:FJ45)</f>
        <v/>
      </c>
      <c r="FK36">
        <f>SUM(FK38:FK45)</f>
        <v/>
      </c>
      <c r="FL36">
        <f>SUM(FL38:FL45)</f>
        <v/>
      </c>
      <c r="FM36">
        <f>SUM(FM38:FM45)</f>
        <v/>
      </c>
      <c r="FN36">
        <f>SUM(FN38:FN45)</f>
        <v/>
      </c>
      <c r="FO36">
        <f>SUM(FO38:FO45)</f>
        <v/>
      </c>
      <c r="FP36">
        <f>SUM(FP38:FP45)</f>
        <v/>
      </c>
      <c r="FQ36">
        <f>SUM(FQ38:FQ45)</f>
        <v/>
      </c>
      <c r="FR36">
        <f>SUM(FR38:FR45)</f>
        <v/>
      </c>
      <c r="FS36">
        <f>SUM(FS38:FS45)</f>
        <v/>
      </c>
      <c r="FT36">
        <f>SUM(FT38:FT45)</f>
        <v/>
      </c>
      <c r="FU36">
        <f>SUM(FU38:FU45)</f>
        <v/>
      </c>
      <c r="FV36">
        <f>SUM(FV38:FV45)</f>
        <v/>
      </c>
      <c r="FW36">
        <f>SUM(FW38:FW45)</f>
        <v/>
      </c>
      <c r="FX36">
        <f>SUM(FX38:FX45)</f>
        <v/>
      </c>
      <c r="FY36">
        <f>SUM(FY38:FY45)</f>
        <v/>
      </c>
      <c r="FZ36">
        <f>SUM(FZ38:FZ45)</f>
        <v/>
      </c>
      <c r="GA36">
        <f>SUM(GA38:GA45)</f>
        <v/>
      </c>
      <c r="GB36">
        <f>SUM(GB38:GB45)</f>
        <v/>
      </c>
      <c r="GC36">
        <f>SUM(GC38:GC45)</f>
        <v/>
      </c>
      <c r="GD36">
        <f>SUM(GD38:GD45)</f>
        <v/>
      </c>
      <c r="GE36">
        <f>SUM(GE38:GE45)</f>
        <v/>
      </c>
      <c r="GF36">
        <f>SUM(GF38:GF45)</f>
        <v/>
      </c>
      <c r="GG36">
        <f>SUM(GG38:GG45)</f>
        <v/>
      </c>
      <c r="GH36">
        <f>SUM(GH38:GH45)</f>
        <v/>
      </c>
      <c r="GI36">
        <f>SUM(GI38:GI45)</f>
        <v/>
      </c>
      <c r="GJ36">
        <f>SUM(GJ38:GJ45)</f>
        <v/>
      </c>
      <c r="GK36">
        <f>SUM(GK38:GK45)</f>
        <v/>
      </c>
      <c r="GL36">
        <f>SUM(GL38:GL45)</f>
        <v/>
      </c>
      <c r="GM36">
        <f>SUM(GM38:GM45)</f>
        <v/>
      </c>
      <c r="GN36">
        <f>SUM(GN38:GN45)</f>
        <v/>
      </c>
      <c r="GO36">
        <f>SUM(GO38:GO45)</f>
        <v/>
      </c>
      <c r="GP36">
        <f>SUM(GP38:GP45)</f>
        <v/>
      </c>
      <c r="GQ36">
        <f>SUM(GQ38:GQ45)</f>
        <v/>
      </c>
      <c r="GR36">
        <f>SUM(GR38:GR45)</f>
        <v/>
      </c>
      <c r="GS36">
        <f>SUM(GS38:GS45)</f>
        <v/>
      </c>
      <c r="GT36">
        <f>SUM(GT38:GT45)</f>
        <v/>
      </c>
      <c r="GU36">
        <f>SUM(GU38:GU45)</f>
        <v/>
      </c>
      <c r="GV36">
        <f>SUM(GV38:GV45)</f>
        <v/>
      </c>
      <c r="GW36">
        <f>SUM(GW38:GW45)</f>
        <v/>
      </c>
      <c r="GX36">
        <f>SUM(GX38:GX45)</f>
        <v/>
      </c>
      <c r="GY36">
        <f>SUM(GY38:GY45)</f>
        <v/>
      </c>
      <c r="GZ36">
        <f>SUM(GZ38:GZ45)</f>
        <v/>
      </c>
      <c r="HA36">
        <f>SUM(HA38:HA45)</f>
        <v/>
      </c>
      <c r="HB36">
        <f>SUM(HB38:HB45)</f>
        <v/>
      </c>
      <c r="HC36">
        <f>SUM(HC38:HC45)</f>
        <v/>
      </c>
      <c r="HD36">
        <f>SUM(HD38:HD45)</f>
        <v/>
      </c>
      <c r="HE36">
        <f>SUM(HE38:HE45)</f>
        <v/>
      </c>
      <c r="HF36">
        <f>SUM(HF38:HF45)</f>
        <v/>
      </c>
      <c r="HG36">
        <f>SUM(HG38:HG45)</f>
        <v/>
      </c>
      <c r="HH36">
        <f>SUM(HH38:HH45)</f>
        <v/>
      </c>
      <c r="HI36">
        <f>SUM(HI38:HI45)</f>
        <v/>
      </c>
      <c r="HJ36">
        <f>SUM(HJ38:HJ45)</f>
        <v/>
      </c>
      <c r="HK36">
        <f>SUM(HK38:HK45)</f>
        <v/>
      </c>
      <c r="HL36">
        <f>SUM(HL38:HL45)</f>
        <v/>
      </c>
      <c r="HM36">
        <f>SUM(HM38:HM45)</f>
        <v/>
      </c>
      <c r="HN36">
        <f>SUM(HN38:HN45)</f>
        <v/>
      </c>
      <c r="HO36">
        <f>SUM(HO38:HO45)</f>
        <v/>
      </c>
      <c r="HP36">
        <f>SUM(HP38:HP45)</f>
        <v/>
      </c>
      <c r="HQ36">
        <f>SUM(HQ38:HQ45)</f>
        <v/>
      </c>
      <c r="HR36">
        <f>SUM(HR38:HR45)</f>
        <v/>
      </c>
      <c r="HS36">
        <f>SUM(HS38:HS45)</f>
        <v/>
      </c>
      <c r="HT36">
        <f>SUM(HT38:HT45)</f>
        <v/>
      </c>
      <c r="HU36">
        <f>SUM(HU38:HU45)</f>
        <v/>
      </c>
      <c r="HV36">
        <f>SUM(HV38:HV45)</f>
        <v/>
      </c>
      <c r="HW36">
        <f>SUM(HW38:HW45)</f>
        <v/>
      </c>
      <c r="HX36">
        <f>SUM(HX38:HX45)</f>
        <v/>
      </c>
      <c r="HY36">
        <f>SUM(HY38:HY45)</f>
        <v/>
      </c>
      <c r="HZ36">
        <f>SUM(HZ38:HZ45)</f>
        <v/>
      </c>
      <c r="IA36">
        <f>SUM(IA38:IA45)</f>
        <v/>
      </c>
      <c r="IB36">
        <f>SUM(IB38:IB45)</f>
        <v/>
      </c>
      <c r="IC36">
        <f>SUM(IC38:IC45)</f>
        <v/>
      </c>
      <c r="ID36">
        <f>SUM(ID38:ID45)</f>
        <v/>
      </c>
      <c r="IE36">
        <f>SUM(IE38:IE45)</f>
        <v/>
      </c>
      <c r="IF36">
        <f>SUM(IF38:IF45)</f>
        <v/>
      </c>
      <c r="IG36">
        <f>SUM(IG38:IG45)</f>
        <v/>
      </c>
      <c r="IH36">
        <f>SUM(IH38:IH45)</f>
        <v/>
      </c>
      <c r="II36">
        <f>SUM(II38:II45)</f>
        <v/>
      </c>
      <c r="IJ36">
        <f>SUM(IJ38:IJ45)</f>
        <v/>
      </c>
      <c r="IK36">
        <f>SUM(IK38:IK45)</f>
        <v/>
      </c>
      <c r="IL36">
        <f>SUM(IL38:IL45)</f>
        <v/>
      </c>
      <c r="IM36">
        <f>SUM(IM38:IM45)</f>
        <v/>
      </c>
      <c r="IN36">
        <f>SUM(IN38:IN45)</f>
        <v/>
      </c>
      <c r="IO36">
        <f>SUM(IO38:IO45)</f>
        <v/>
      </c>
      <c r="IP36">
        <f>SUM(IP38:IP45)</f>
        <v/>
      </c>
      <c r="IQ36">
        <f>SUM(IQ38:IQ45)</f>
        <v/>
      </c>
      <c r="IR36">
        <f>SUM(IR38:IR45)</f>
        <v/>
      </c>
      <c r="IS36">
        <f>SUM(IS38:IS45)</f>
        <v/>
      </c>
      <c r="IT36">
        <f>SUM(IT38:IT45)</f>
        <v/>
      </c>
      <c r="IU36">
        <f>SUM(IU38:IU45)</f>
        <v/>
      </c>
      <c r="IV36">
        <f>SUM(IV38:IV45)</f>
        <v/>
      </c>
      <c r="IW36">
        <f>SUM(IW38:IW45)</f>
        <v/>
      </c>
      <c r="IX36">
        <f>SUM(IX38:IX45)</f>
        <v/>
      </c>
      <c r="IY36">
        <f>SUM(IY38:IY45)</f>
        <v/>
      </c>
      <c r="IZ36">
        <f>SUM(IZ38:IZ45)</f>
        <v/>
      </c>
      <c r="JA36">
        <f>SUM(JA38:JA45)</f>
        <v/>
      </c>
      <c r="JB36">
        <f>SUM(JB38:JB45)</f>
        <v/>
      </c>
      <c r="JC36">
        <f>SUM(JC38:JC45)</f>
        <v/>
      </c>
      <c r="JD36">
        <f>SUM(JD38:JD45)</f>
        <v/>
      </c>
      <c r="JE36">
        <f>SUM(JE38:JE45)</f>
        <v/>
      </c>
      <c r="JF36">
        <f>SUM(JF38:JF45)</f>
        <v/>
      </c>
      <c r="JG36">
        <f>SUM(JG38:JG45)</f>
        <v/>
      </c>
      <c r="JH36">
        <f>SUM(JH38:JH45)</f>
        <v/>
      </c>
      <c r="JI36">
        <f>SUM(JI38:JI45)</f>
        <v/>
      </c>
      <c r="JJ36">
        <f>SUM(JJ38:JJ45)</f>
        <v/>
      </c>
      <c r="JK36">
        <f>SUM(JK38:JK45)</f>
        <v/>
      </c>
      <c r="JL36">
        <f>SUM(JL38:JL45)</f>
        <v/>
      </c>
      <c r="JM36">
        <f>SUM(JM38:JM45)</f>
        <v/>
      </c>
      <c r="JN36">
        <f>SUM(JN38:JN45)</f>
        <v/>
      </c>
      <c r="JO36">
        <f>SUM(JO38:JO45)</f>
        <v/>
      </c>
      <c r="JP36">
        <f>SUM(JP38:JP45)</f>
        <v/>
      </c>
      <c r="JQ36">
        <f>SUM(JQ38:JQ45)</f>
        <v/>
      </c>
      <c r="JR36">
        <f>SUM(JR38:JR45)</f>
        <v/>
      </c>
      <c r="JS36">
        <f>SUM(JS38:JS45)</f>
        <v/>
      </c>
      <c r="JT36">
        <f>SUM(JT38:JT45)</f>
        <v/>
      </c>
      <c r="JU36">
        <f>SUM(JU38:JU45)</f>
        <v/>
      </c>
      <c r="JV36">
        <f>SUM(JV38:JV45)</f>
        <v/>
      </c>
      <c r="JW36">
        <f>SUM(JW38:JW45)</f>
        <v/>
      </c>
      <c r="JX36">
        <f>SUM(JX38:JX45)</f>
        <v/>
      </c>
      <c r="JY36">
        <f>SUM(JY38:JY45)</f>
        <v/>
      </c>
      <c r="JZ36">
        <f>SUM(JZ38:JZ45)</f>
        <v/>
      </c>
      <c r="KA36">
        <f>SUM(KA38:KA45)</f>
        <v/>
      </c>
      <c r="KB36">
        <f>SUM(KB38:KB45)</f>
        <v/>
      </c>
      <c r="KC36">
        <f>SUM(KC38:KC45)</f>
        <v/>
      </c>
      <c r="KD36">
        <f>SUM(KD38:KD45)</f>
        <v/>
      </c>
      <c r="KE36">
        <f>SUM(KE38:KE45)</f>
        <v/>
      </c>
      <c r="KF36">
        <f>SUM(KF38:KF45)</f>
        <v/>
      </c>
      <c r="KG36">
        <f>SUM(KG38:KG45)</f>
        <v/>
      </c>
      <c r="KH36">
        <f>SUM(KH38:KH45)</f>
        <v/>
      </c>
      <c r="KI36">
        <f>SUM(KI38:KI45)</f>
        <v/>
      </c>
      <c r="KJ36">
        <f>SUM(KJ38:KJ45)</f>
        <v/>
      </c>
      <c r="KK36">
        <f>SUM(KK38:KK45)</f>
        <v/>
      </c>
      <c r="KL36">
        <f>SUM(KL38:KL45)</f>
        <v/>
      </c>
      <c r="KM36">
        <f>SUM(KM38:KM45)</f>
        <v/>
      </c>
      <c r="KN36">
        <f>SUM(KN38:KN45)</f>
        <v/>
      </c>
      <c r="KO36">
        <f>SUM(KO38:KO45)</f>
        <v/>
      </c>
      <c r="KP36">
        <f>SUM(KP38:KP45)</f>
        <v/>
      </c>
      <c r="KQ36">
        <f>SUM(KQ38:KQ45)</f>
        <v/>
      </c>
      <c r="KR36">
        <f>SUM(KR38:KR45)</f>
        <v/>
      </c>
      <c r="KS36">
        <f>SUM(KS38:KS45)</f>
        <v/>
      </c>
      <c r="KT36">
        <f>SUM(KT38:KT45)</f>
        <v/>
      </c>
      <c r="KU36">
        <f>SUM(KU38:KU45)</f>
        <v/>
      </c>
      <c r="KV36">
        <f>SUM(KV38:KV45)</f>
        <v/>
      </c>
      <c r="KW36">
        <f>SUM(KW38:KW45)</f>
        <v/>
      </c>
      <c r="KX36">
        <f>SUM(KX38:KX45)</f>
        <v/>
      </c>
      <c r="KY36">
        <f>SUM(KY38:KY45)</f>
        <v/>
      </c>
      <c r="KZ36">
        <f>SUM(KZ38:KZ45)</f>
        <v/>
      </c>
      <c r="LA36">
        <f>SUM(LA38:LA45)</f>
        <v/>
      </c>
      <c r="LB36">
        <f>SUM(LB38:LB45)</f>
        <v/>
      </c>
      <c r="LC36">
        <f>SUM(LC38:LC45)</f>
        <v/>
      </c>
      <c r="LD36">
        <f>SUM(LD38:LD45)</f>
        <v/>
      </c>
      <c r="LE36">
        <f>SUM(LE38:LE45)</f>
        <v/>
      </c>
      <c r="LF36">
        <f>SUM(LF38:LF45)</f>
        <v/>
      </c>
      <c r="LG36">
        <f>SUM(LG38:LG45)</f>
        <v/>
      </c>
      <c r="LH36">
        <f>SUM(LH38:LH45)</f>
        <v/>
      </c>
      <c r="LI36">
        <f>SUM(LI38:LI45)</f>
        <v/>
      </c>
      <c r="LJ36">
        <f>SUM(LJ38:LJ45)</f>
        <v/>
      </c>
      <c r="LK36">
        <f>SUM(LK38:LK45)</f>
        <v/>
      </c>
      <c r="LL36">
        <f>SUM(LL38:LL45)</f>
        <v/>
      </c>
      <c r="LM36">
        <f>SUM(LM38:LM45)</f>
        <v/>
      </c>
      <c r="LN36">
        <f>SUM(LN38:LN45)</f>
        <v/>
      </c>
      <c r="LO36">
        <f>SUM(LO38:LO45)</f>
        <v/>
      </c>
      <c r="LP36">
        <f>SUM(LP38:LP45)</f>
        <v/>
      </c>
      <c r="LQ36">
        <f>SUM(LQ38:LQ45)</f>
        <v/>
      </c>
      <c r="LR36">
        <f>SUM(LR38:LR45)</f>
        <v/>
      </c>
      <c r="LS36">
        <f>SUM(LS38:LS45)</f>
        <v/>
      </c>
      <c r="LT36">
        <f>SUM(LT38:LT45)</f>
        <v/>
      </c>
      <c r="LU36">
        <f>SUM(LU38:LU45)</f>
        <v/>
      </c>
      <c r="LV36">
        <f>SUM(LV38:LV45)</f>
        <v/>
      </c>
      <c r="LW36">
        <f>SUM(LW38:LW45)</f>
        <v/>
      </c>
      <c r="LX36">
        <f>SUM(LX38:LX45)</f>
        <v/>
      </c>
      <c r="LY36">
        <f>SUM(LY38:LY45)</f>
        <v/>
      </c>
      <c r="LZ36">
        <f>SUM(LZ38:LZ45)</f>
        <v/>
      </c>
      <c r="MA36">
        <f>SUM(MA38:MA45)</f>
        <v/>
      </c>
      <c r="MB36">
        <f>SUM(MB38:MB45)</f>
        <v/>
      </c>
      <c r="MC36">
        <f>SUM(MC38:MC45)</f>
        <v/>
      </c>
      <c r="MD36">
        <f>SUM(MD38:MD45)</f>
        <v/>
      </c>
      <c r="ME36">
        <f>SUM(ME38:ME45)</f>
        <v/>
      </c>
      <c r="MF36">
        <f>SUM(MF38:MF45)</f>
        <v/>
      </c>
      <c r="MG36">
        <f>SUM(MG38:MG45)</f>
        <v/>
      </c>
      <c r="MH36">
        <f>SUM(MH38:MH45)</f>
        <v/>
      </c>
      <c r="MI36">
        <f>SUM(MI38:MI45)</f>
        <v/>
      </c>
      <c r="MJ36">
        <f>SUM(MJ38:MJ45)</f>
        <v/>
      </c>
      <c r="MK36">
        <f>SUM(MK38:MK45)</f>
        <v/>
      </c>
      <c r="ML36">
        <f>SUM(ML38:ML45)</f>
        <v/>
      </c>
      <c r="MM36">
        <f>SUM(MM38:MM45)</f>
        <v/>
      </c>
      <c r="MN36">
        <f>SUM(MN38:MN45)</f>
        <v/>
      </c>
      <c r="MO36">
        <f>SUM(MO38:MO45)</f>
        <v/>
      </c>
      <c r="MP36">
        <f>SUM(MP38:MP45)</f>
        <v/>
      </c>
      <c r="MQ36">
        <f>SUM(MQ38:MQ45)</f>
        <v/>
      </c>
      <c r="MR36">
        <f>SUM(MR38:MR45)</f>
        <v/>
      </c>
      <c r="MS36">
        <f>SUM(MS38:MS45)</f>
        <v/>
      </c>
      <c r="MT36">
        <f>SUM(MT38:MT45)</f>
        <v/>
      </c>
      <c r="MU36">
        <f>SUM(MU38:MU45)</f>
        <v/>
      </c>
      <c r="MV36">
        <f>SUM(MV38:MV45)</f>
        <v/>
      </c>
      <c r="MW36">
        <f>SUM(MW38:MW45)</f>
        <v/>
      </c>
      <c r="MX36">
        <f>SUM(MX38:MX45)</f>
        <v/>
      </c>
      <c r="MY36">
        <f>SUM(MY38:MY45)</f>
        <v/>
      </c>
      <c r="MZ36">
        <f>SUM(MZ38:MZ45)</f>
        <v/>
      </c>
      <c r="NA36">
        <f>SUM(NA38:NA45)</f>
        <v/>
      </c>
      <c r="NB36">
        <f>SUM(NB38:NB45)</f>
        <v/>
      </c>
      <c r="NC36">
        <f>SUM(NC38:NC45)</f>
        <v/>
      </c>
      <c r="ND36">
        <f>SUM(ND38:ND45)</f>
        <v/>
      </c>
      <c r="NE36">
        <f>SUM(NE38:NE45)</f>
        <v/>
      </c>
      <c r="NF36">
        <f>SUM(NF38:NF45)</f>
        <v/>
      </c>
      <c r="NG36">
        <f>SUM(NG38:NG45)</f>
        <v/>
      </c>
      <c r="NH36">
        <f>SUM(NH38:NH45)</f>
        <v/>
      </c>
      <c r="NI36">
        <f>SUM(NI38:NI45)</f>
        <v/>
      </c>
      <c r="NJ36">
        <f>SUM(NJ38:NJ45)</f>
        <v/>
      </c>
      <c r="NK36">
        <f>SUM(NK38:NK45)</f>
        <v/>
      </c>
      <c r="NL36">
        <f>SUM(NL38:NL45)</f>
        <v/>
      </c>
      <c r="NM36">
        <f>SUM(NM38:NM45)</f>
        <v/>
      </c>
      <c r="NN36">
        <f>SUM(NN38:NN45)</f>
        <v/>
      </c>
      <c r="NO36">
        <f>SUM(NO38:NO45)</f>
        <v/>
      </c>
      <c r="NP36">
        <f>SUM(NP38:NP45)</f>
        <v/>
      </c>
      <c r="NQ36">
        <f>SUM(NQ38:NQ45)</f>
        <v/>
      </c>
      <c r="NR36">
        <f>SUM(NR38:NR45)</f>
        <v/>
      </c>
      <c r="NS36">
        <f>SUM(NS38:NS45)</f>
        <v/>
      </c>
      <c r="NT36">
        <f>SUM(NT38:NT45)</f>
        <v/>
      </c>
      <c r="NU36">
        <f>SUM(NU38:NU45)</f>
        <v/>
      </c>
      <c r="NV36">
        <f>SUM(NV38:NV45)</f>
        <v/>
      </c>
      <c r="NW36">
        <f>SUM(NW38:NW45)</f>
        <v/>
      </c>
      <c r="NX36">
        <f>SUM(NX38:NX45)</f>
        <v/>
      </c>
      <c r="NY36">
        <f>SUM(NY38:NY45)</f>
        <v/>
      </c>
      <c r="NZ36">
        <f>SUM(NZ38:NZ45)</f>
        <v/>
      </c>
      <c r="OA36">
        <f>SUM(OA38:OA45)</f>
        <v/>
      </c>
      <c r="OB36">
        <f>SUM(OB38:OB45)</f>
        <v/>
      </c>
      <c r="OC36">
        <f>SUM(OC38:OC45)</f>
        <v/>
      </c>
      <c r="OD36">
        <f>SUM(OD38:OD45)</f>
        <v/>
      </c>
      <c r="OE36">
        <f>SUM(OE38:OE45)</f>
        <v/>
      </c>
      <c r="OF36">
        <f>SUM(OF38:OF45)</f>
        <v/>
      </c>
      <c r="OG36">
        <f>SUM(OG38:OG45)</f>
        <v/>
      </c>
      <c r="OH36">
        <f>SUM(OH38:OH45)</f>
        <v/>
      </c>
      <c r="OI36">
        <f>SUM(OI38:OI45)</f>
        <v/>
      </c>
      <c r="OJ36">
        <f>SUM(OJ38:OJ45)</f>
        <v/>
      </c>
      <c r="OK36">
        <f>SUM(OK38:OK45)</f>
        <v/>
      </c>
      <c r="OL36">
        <f>SUM(OL38:OL45)</f>
        <v/>
      </c>
      <c r="OM36">
        <f>SUM(OM38:OM45)</f>
        <v/>
      </c>
      <c r="ON36">
        <f>SUM(ON38:ON45)</f>
        <v/>
      </c>
      <c r="OO36">
        <f>SUM(OO38:OO45)</f>
        <v/>
      </c>
      <c r="OP36">
        <f>SUM(OP38:OP45)</f>
        <v/>
      </c>
      <c r="OQ36">
        <f>SUM(OQ38:OQ45)</f>
        <v/>
      </c>
      <c r="OR36">
        <f>SUM(OR38:OR45)</f>
        <v/>
      </c>
      <c r="OS36">
        <f>SUM(OS38:OS45)</f>
        <v/>
      </c>
      <c r="OT36">
        <f>SUM(OT38:OT45)</f>
        <v/>
      </c>
      <c r="OU36">
        <f>SUM(OU38:OU45)</f>
        <v/>
      </c>
      <c r="OV36">
        <f>SUM(OV38:OV45)</f>
        <v/>
      </c>
      <c r="OW36">
        <f>SUM(OW38:OW45)</f>
        <v/>
      </c>
      <c r="OX36">
        <f>SUM(OX38:OX45)</f>
        <v/>
      </c>
      <c r="OY36">
        <f>SUM(OY38:OY45)</f>
        <v/>
      </c>
      <c r="OZ36">
        <f>SUM(OZ38:OZ45)</f>
        <v/>
      </c>
      <c r="PA36">
        <f>SUM(PA38:PA45)</f>
        <v/>
      </c>
      <c r="PB36">
        <f>SUM(PB38:PB45)</f>
        <v/>
      </c>
      <c r="PC36">
        <f>SUM(PC38:PC45)</f>
        <v/>
      </c>
      <c r="PD36">
        <f>SUM(PD38:PD45)</f>
        <v/>
      </c>
      <c r="PE36">
        <f>SUM(PE38:PE45)</f>
        <v/>
      </c>
      <c r="PF36">
        <f>SUM(PF38:PF45)</f>
        <v/>
      </c>
      <c r="PG36">
        <f>SUM(PG38:PG45)</f>
        <v/>
      </c>
      <c r="PH36">
        <f>SUM(PH38:PH45)</f>
        <v/>
      </c>
      <c r="PI36">
        <f>SUM(PI38:PI45)</f>
        <v/>
      </c>
      <c r="PJ36">
        <f>SUM(PJ38:PJ45)</f>
        <v/>
      </c>
      <c r="PK36">
        <f>SUM(PK38:PK45)</f>
        <v/>
      </c>
      <c r="PL36">
        <f>SUM(PL38:PL45)</f>
        <v/>
      </c>
      <c r="PM36">
        <f>SUM(PM38:PM45)</f>
        <v/>
      </c>
      <c r="PN36">
        <f>SUM(PN38:PN45)</f>
        <v/>
      </c>
      <c r="PO36">
        <f>SUM(PO38:PO45)</f>
        <v/>
      </c>
      <c r="PP36">
        <f>SUM(PP38:PP45)</f>
        <v/>
      </c>
      <c r="PQ36">
        <f>SUM(PQ38:PQ45)</f>
        <v/>
      </c>
      <c r="PR36">
        <f>SUM(PR38:PR45)</f>
        <v/>
      </c>
      <c r="PS36">
        <f>SUM(PS38:PS45)</f>
        <v/>
      </c>
      <c r="PT36">
        <f>SUM(PT38:PT45)</f>
        <v/>
      </c>
      <c r="PU36">
        <f>SUM(PU38:PU45)</f>
        <v/>
      </c>
      <c r="PV36">
        <f>SUM(PV38:PV45)</f>
        <v/>
      </c>
      <c r="PW36">
        <f>SUM(PW38:PW45)</f>
        <v/>
      </c>
      <c r="PX36">
        <f>SUM(PX38:PX45)</f>
        <v/>
      </c>
      <c r="PY36">
        <f>SUM(PY38:PY45)</f>
        <v/>
      </c>
      <c r="PZ36">
        <f>SUM(PZ38:PZ45)</f>
        <v/>
      </c>
      <c r="QA36">
        <f>SUM(QA38:QA45)</f>
        <v/>
      </c>
      <c r="QB36">
        <f>SUM(QB38:QB45)</f>
        <v/>
      </c>
      <c r="QC36">
        <f>SUM(QC38:QC45)</f>
        <v/>
      </c>
      <c r="QD36">
        <f>SUM(QD38:QD45)</f>
        <v/>
      </c>
      <c r="QE36">
        <f>SUM(QE38:QE45)</f>
        <v/>
      </c>
      <c r="QF36">
        <f>SUM(QF38:QF45)</f>
        <v/>
      </c>
      <c r="QG36">
        <f>SUM(QG38:QG45)</f>
        <v/>
      </c>
      <c r="QH36">
        <f>SUM(QH38:QH45)</f>
        <v/>
      </c>
      <c r="QI36">
        <f>SUM(QI38:QI45)</f>
        <v/>
      </c>
      <c r="QJ36">
        <f>SUM(QJ38:QJ45)</f>
        <v/>
      </c>
      <c r="QK36">
        <f>SUM(QK38:QK45)</f>
        <v/>
      </c>
      <c r="QL36">
        <f>SUM(QL38:QL45)</f>
        <v/>
      </c>
      <c r="QM36">
        <f>SUM(QM38:QM45)</f>
        <v/>
      </c>
      <c r="QN36">
        <f>SUM(QN38:QN45)</f>
        <v/>
      </c>
      <c r="QO36">
        <f>SUM(QO38:QO45)</f>
        <v/>
      </c>
      <c r="QP36">
        <f>SUM(QP38:QP45)</f>
        <v/>
      </c>
      <c r="QQ36">
        <f>SUM(QQ38:QQ45)</f>
        <v/>
      </c>
      <c r="QR36">
        <f>SUM(QR38:QR45)</f>
        <v/>
      </c>
      <c r="QS36">
        <f>SUM(QS38:QS45)</f>
        <v/>
      </c>
      <c r="QT36">
        <f>SUM(QT38:QT45)</f>
        <v/>
      </c>
      <c r="QU36">
        <f>SUM(QU38:QU45)</f>
        <v/>
      </c>
      <c r="QV36">
        <f>SUM(QV38:QV45)</f>
        <v/>
      </c>
      <c r="QW36">
        <f>SUM(QW38:QW45)</f>
        <v/>
      </c>
      <c r="QX36">
        <f>SUM(QX38:QX45)</f>
        <v/>
      </c>
      <c r="QY36">
        <f>SUM(QY38:QY45)</f>
        <v/>
      </c>
      <c r="QZ36">
        <f>SUM(QZ38:QZ45)</f>
        <v/>
      </c>
      <c r="RA36">
        <f>SUM(RA38:RA45)</f>
        <v/>
      </c>
      <c r="RB36">
        <f>SUM(RB38:RB45)</f>
        <v/>
      </c>
      <c r="RC36">
        <f>SUM(RC38:RC45)</f>
        <v/>
      </c>
      <c r="RD36">
        <f>SUM(RD38:RD45)</f>
        <v/>
      </c>
      <c r="RE36">
        <f>SUM(RE38:RE45)</f>
        <v/>
      </c>
      <c r="RF36">
        <f>SUM(RF38:RF45)</f>
        <v/>
      </c>
      <c r="RG36">
        <f>SUM(RG38:RG45)</f>
        <v/>
      </c>
      <c r="RH36">
        <f>SUM(RH38:RH45)</f>
        <v/>
      </c>
      <c r="RI36">
        <f>SUM(RI38:RI45)</f>
        <v/>
      </c>
      <c r="RJ36">
        <f>SUM(RJ38:RJ45)</f>
        <v/>
      </c>
      <c r="RK36">
        <f>SUM(RK38:RK45)</f>
        <v/>
      </c>
      <c r="RL36">
        <f>SUM(RL38:RL45)</f>
        <v/>
      </c>
      <c r="RM36">
        <f>SUM(RM38:RM45)</f>
        <v/>
      </c>
      <c r="RN36">
        <f>SUM(RN38:RN45)</f>
        <v/>
      </c>
      <c r="RO36">
        <f>SUM(RO38:RO45)</f>
        <v/>
      </c>
      <c r="RP36">
        <f>SUM(RP38:RP45)</f>
        <v/>
      </c>
      <c r="RQ36">
        <f>SUM(RQ38:RQ45)</f>
        <v/>
      </c>
      <c r="RR36">
        <f>SUM(RR38:RR45)</f>
        <v/>
      </c>
      <c r="RS36">
        <f>SUM(RS38:RS45)</f>
        <v/>
      </c>
      <c r="RT36">
        <f>SUM(RT38:RT45)</f>
        <v/>
      </c>
      <c r="RU36">
        <f>SUM(RU38:RU45)</f>
        <v/>
      </c>
      <c r="RV36">
        <f>SUM(RV38:RV45)</f>
        <v/>
      </c>
      <c r="RW36">
        <f>SUM(RW38:RW45)</f>
        <v/>
      </c>
      <c r="RX36">
        <f>SUM(RX38:RX45)</f>
        <v/>
      </c>
      <c r="RY36">
        <f>SUM(RY38:RY45)</f>
        <v/>
      </c>
      <c r="RZ36">
        <f>SUM(RZ38:RZ45)</f>
        <v/>
      </c>
      <c r="SA36">
        <f>SUM(SA38:SA45)</f>
        <v/>
      </c>
      <c r="SB36">
        <f>SUM(SB38:SB45)</f>
        <v/>
      </c>
      <c r="SC36">
        <f>SUM(SC38:SC45)</f>
        <v/>
      </c>
      <c r="SD36">
        <f>SUM(SD38:SD45)</f>
        <v/>
      </c>
      <c r="SE36">
        <f>SUM(SE38:SE45)</f>
        <v/>
      </c>
      <c r="SF36">
        <f>SUM(SF38:SF45)</f>
        <v/>
      </c>
      <c r="SG36">
        <f>SUM(SG38:SG45)</f>
        <v/>
      </c>
      <c r="SH36">
        <f>SUM(SH38:SH45)</f>
        <v/>
      </c>
      <c r="SI36">
        <f>SUM(SI38:SI45)</f>
        <v/>
      </c>
      <c r="SJ36">
        <f>SUM(SJ38:SJ45)</f>
        <v/>
      </c>
      <c r="SK36">
        <f>SUM(SK38:SK45)</f>
        <v/>
      </c>
      <c r="SL36">
        <f>SUM(SL38:SL45)</f>
        <v/>
      </c>
      <c r="SM36">
        <f>SUM(SM38:SM45)</f>
        <v/>
      </c>
      <c r="SN36">
        <f>SUM(SN38:SN45)</f>
        <v/>
      </c>
      <c r="SO36">
        <f>SUM(SO38:SO45)</f>
        <v/>
      </c>
      <c r="SP36">
        <f>SUM(SP38:SP45)</f>
        <v/>
      </c>
      <c r="SQ36">
        <f>SUM(SQ38:SQ45)</f>
        <v/>
      </c>
      <c r="SR36">
        <f>SUM(SR38:SR45)</f>
        <v/>
      </c>
      <c r="SS36">
        <f>SUM(SS38:SS45)</f>
        <v/>
      </c>
      <c r="ST36">
        <f>SUM(ST38:ST45)</f>
        <v/>
      </c>
      <c r="SU36">
        <f>SUM(SU38:SU45)</f>
        <v/>
      </c>
      <c r="SV36">
        <f>SUM(SV38:SV45)</f>
        <v/>
      </c>
      <c r="SW36">
        <f>SUM(SW38:SW45)</f>
        <v/>
      </c>
      <c r="SX36">
        <f>SUM(SX38:SX45)</f>
        <v/>
      </c>
      <c r="SY36">
        <f>SUM(SY38:SY45)</f>
        <v/>
      </c>
      <c r="SZ36">
        <f>SUM(SZ38:SZ45)</f>
        <v/>
      </c>
      <c r="TA36">
        <f>SUM(TA38:TA45)</f>
        <v/>
      </c>
      <c r="TB36">
        <f>SUM(TB38:TB45)</f>
        <v/>
      </c>
      <c r="TC36">
        <f>SUM(TC38:TC45)</f>
        <v/>
      </c>
      <c r="TD36">
        <f>SUM(TD38:TD45)</f>
        <v/>
      </c>
      <c r="TE36">
        <f>SUM(TE38:TE45)</f>
        <v/>
      </c>
      <c r="TF36">
        <f>SUM(TF38:TF45)</f>
        <v/>
      </c>
      <c r="TG36">
        <f>SUM(TG38:TG45)</f>
        <v/>
      </c>
      <c r="TH36">
        <f>SUM(TH38:TH45)</f>
        <v/>
      </c>
      <c r="TI36">
        <f>SUM(TI38:TI45)</f>
        <v/>
      </c>
      <c r="TJ36">
        <f>SUM(TJ38:TJ45)</f>
        <v/>
      </c>
      <c r="TK36">
        <f>SUM(TK38:TK45)</f>
        <v/>
      </c>
      <c r="TL36">
        <f>SUM(TL38:TL45)</f>
        <v/>
      </c>
      <c r="TM36">
        <f>SUM(TM38:TM45)</f>
        <v/>
      </c>
      <c r="TN36">
        <f>SUM(TN38:TN45)</f>
        <v/>
      </c>
      <c r="TO36">
        <f>SUM(TO38:TO45)</f>
        <v/>
      </c>
      <c r="TP36">
        <f>SUM(TP38:TP45)</f>
        <v/>
      </c>
      <c r="TQ36">
        <f>SUM(TQ38:TQ45)</f>
        <v/>
      </c>
      <c r="TR36">
        <f>SUM(TR38:TR45)</f>
        <v/>
      </c>
      <c r="TS36">
        <f>SUM(TS38:TS45)</f>
        <v/>
      </c>
      <c r="TT36">
        <f>SUM(TT38:TT45)</f>
        <v/>
      </c>
      <c r="TU36">
        <f>SUM(TU38:TU45)</f>
        <v/>
      </c>
      <c r="TV36">
        <f>SUM(TV38:TV45)</f>
        <v/>
      </c>
      <c r="TW36">
        <f>SUM(TW38:TW45)</f>
        <v/>
      </c>
      <c r="TX36">
        <f>SUM(TX38:TX45)</f>
        <v/>
      </c>
      <c r="TY36">
        <f>SUM(TY38:TY45)</f>
        <v/>
      </c>
      <c r="TZ36">
        <f>SUM(TZ38:TZ45)</f>
        <v/>
      </c>
    </row>
    <row r="37" spans="1:546">
      <c r="A37" t="s">
        <v>29</v>
      </c>
    </row>
    <row r="38" spans="1:546">
      <c r="A38" t="s">
        <v>30</v>
      </c>
      <c r="B38" t="s">
        <v>41</v>
      </c>
      <c r="D38" t="s">
        <v>44</v>
      </c>
      <c r="BC38">
        <f>'Dashboard M2 Imports Data'!H14*1000</f>
        <v/>
      </c>
      <c r="BD38">
        <f>'Dashboard M2 Imports Data'!I14*1000</f>
        <v/>
      </c>
      <c r="BE38">
        <f>'Dashboard M2 Imports Data'!J14*1000</f>
        <v/>
      </c>
      <c r="BF38">
        <f>'Dashboard M2 Imports Data'!K14*1000</f>
        <v/>
      </c>
      <c r="BG38">
        <f>'Dashboard M2 Imports Data'!L14*1000</f>
        <v/>
      </c>
      <c r="BH38">
        <f>'Dashboard M2 Imports Data'!M14*1000</f>
        <v/>
      </c>
      <c r="BI38">
        <f>'Dashboard M2 Imports Data'!N14*1000</f>
        <v/>
      </c>
      <c r="BJ38">
        <f>'Dashboard M2 Imports Data'!O14*1000</f>
        <v/>
      </c>
      <c r="BK38">
        <f>'Dashboard M2 Imports Data'!P14*1000</f>
        <v/>
      </c>
      <c r="BL38">
        <f>'Dashboard M2 Imports Data'!Q14*1000</f>
        <v/>
      </c>
      <c r="BM38">
        <f>'Dashboard M2 Imports Data'!R14*1000</f>
        <v/>
      </c>
      <c r="BN38">
        <f>'Dashboard M2 Imports Data'!S14*1000</f>
        <v/>
      </c>
      <c r="BO38">
        <f>'Dashboard M2 Imports Data'!T14*1000</f>
        <v/>
      </c>
      <c r="BP38">
        <f>'Dashboard M2 Imports Data'!U14*1000</f>
        <v/>
      </c>
      <c r="BQ38">
        <f>'Dashboard M2 Imports Data'!V14*1000</f>
        <v/>
      </c>
      <c r="BR38">
        <f>'Dashboard M2 Imports Data'!W14*1000</f>
        <v/>
      </c>
      <c r="BS38">
        <f>'Dashboard M2 Imports Data'!X14*1000</f>
        <v/>
      </c>
      <c r="BT38">
        <f>'Dashboard M2 Imports Data'!Y14*1000</f>
        <v/>
      </c>
      <c r="BU38">
        <f>'Dashboard M2 Imports Data'!Z14*1000</f>
        <v/>
      </c>
      <c r="BV38">
        <f>'Dashboard M2 Imports Data'!AA14*1000</f>
        <v/>
      </c>
      <c r="BW38">
        <f>'Dashboard M2 Imports Data'!AB14*1000</f>
        <v/>
      </c>
      <c r="BX38">
        <f>'Dashboard M2 Imports Data'!AC14*1000</f>
        <v/>
      </c>
      <c r="BY38">
        <f>'Dashboard M2 Imports Data'!AD14*1000</f>
        <v/>
      </c>
      <c r="BZ38">
        <f>'Dashboard M2 Imports Data'!AE14*1000</f>
        <v/>
      </c>
      <c r="CA38">
        <f>'Dashboard M2 Imports Data'!AF14*1000</f>
        <v/>
      </c>
      <c r="CB38">
        <f>'Dashboard M2 Imports Data'!AG14*1000</f>
        <v/>
      </c>
      <c r="CC38">
        <f>'Dashboard M2 Imports Data'!AH14*1000</f>
        <v/>
      </c>
      <c r="CD38">
        <f>'Dashboard M2 Imports Data'!AI14*1000</f>
        <v/>
      </c>
      <c r="CE38">
        <f>'Dashboard M2 Imports Data'!AJ14*1000</f>
        <v/>
      </c>
      <c r="CF38">
        <f>'Dashboard M2 Imports Data'!AK14*1000</f>
        <v/>
      </c>
      <c r="CG38">
        <f>'Dashboard M2 Imports Data'!AL14*1000</f>
        <v/>
      </c>
      <c r="CH38">
        <f>'Dashboard M2 Imports Data'!AM14*1000</f>
        <v/>
      </c>
      <c r="CI38">
        <f>'Dashboard M2 Imports Data'!AN14*1000</f>
        <v/>
      </c>
      <c r="CJ38">
        <f>'Dashboard M2 Imports Data'!AO14*1000</f>
        <v/>
      </c>
      <c r="CK38">
        <f>'Dashboard M2 Imports Data'!AP14*1000</f>
        <v/>
      </c>
      <c r="CL38">
        <f>'Dashboard M2 Imports Data'!AQ14*1000</f>
        <v/>
      </c>
      <c r="CM38">
        <f>'Dashboard M2 Imports Data'!AR14*1000</f>
        <v/>
      </c>
      <c r="CN38">
        <f>'Dashboard M2 Imports Data'!AS14*1000</f>
        <v/>
      </c>
      <c r="CO38">
        <f>'Dashboard M2 Imports Data'!AT14*1000</f>
        <v/>
      </c>
      <c r="CP38">
        <f>'Dashboard M2 Imports Data'!AU14*1000</f>
        <v/>
      </c>
      <c r="CQ38">
        <f>'Dashboard M2 Imports Data'!AV14*1000</f>
        <v/>
      </c>
      <c r="CR38">
        <f>'Dashboard M2 Imports Data'!AW14*1000</f>
        <v/>
      </c>
      <c r="CS38">
        <f>'Dashboard M2 Imports Data'!AX14*1000</f>
        <v/>
      </c>
      <c r="CT38">
        <f>'Dashboard M2 Imports Data'!AY14*1000</f>
        <v/>
      </c>
      <c r="CU38">
        <f>'Dashboard M2 Imports Data'!AZ14*1000</f>
        <v/>
      </c>
      <c r="CV38">
        <f>'Dashboard M2 Imports Data'!BA14*1000</f>
        <v/>
      </c>
      <c r="CW38">
        <f>'Dashboard M2 Imports Data'!BB14*1000</f>
        <v/>
      </c>
      <c r="CX38">
        <f>'Dashboard M2 Imports Data'!BC14*1000</f>
        <v/>
      </c>
      <c r="CY38">
        <f>'Dashboard M2 Imports Data'!BD14*1000</f>
        <v/>
      </c>
      <c r="CZ38">
        <f>'Dashboard M2 Imports Data'!BE14*1000</f>
        <v/>
      </c>
      <c r="DA38">
        <f>'Dashboard M2 Imports Data'!BF14*1000</f>
        <v/>
      </c>
      <c r="DB38">
        <f>'Dashboard M2 Imports Data'!BG14*1000</f>
        <v/>
      </c>
      <c r="DC38">
        <f>'Dashboard M2 Imports Data'!BH14*1000</f>
        <v/>
      </c>
      <c r="DD38">
        <f>'Dashboard M2 Imports Data'!BI14*1000</f>
        <v/>
      </c>
      <c r="DE38">
        <f>'Dashboard M2 Imports Data'!BJ14*1000</f>
        <v/>
      </c>
      <c r="DF38">
        <f>'Dashboard M2 Imports Data'!BK14*1000</f>
        <v/>
      </c>
      <c r="DG38">
        <f>'Dashboard M2 Imports Data'!BL14*1000</f>
        <v/>
      </c>
      <c r="DH38">
        <f>'Dashboard M2 Imports Data'!BM14*1000</f>
        <v/>
      </c>
      <c r="DI38">
        <f>'Dashboard M2 Imports Data'!BN14*1000</f>
        <v/>
      </c>
      <c r="DJ38">
        <f>'Dashboard M2 Imports Data'!BO14*1000</f>
        <v/>
      </c>
      <c r="DK38">
        <f>'Dashboard M2 Imports Data'!BP14*1000</f>
        <v/>
      </c>
      <c r="DL38">
        <f>'Dashboard M2 Imports Data'!BQ14*1000</f>
        <v/>
      </c>
      <c r="DM38">
        <f>'Dashboard M2 Imports Data'!BR14*1000</f>
        <v/>
      </c>
      <c r="DN38">
        <f>'Dashboard M2 Imports Data'!BS14*1000</f>
        <v/>
      </c>
      <c r="DO38">
        <f>'Dashboard M2 Imports Data'!BT14*1000</f>
        <v/>
      </c>
      <c r="DP38">
        <f>'Dashboard M2 Imports Data'!BU14*1000</f>
        <v/>
      </c>
      <c r="DQ38">
        <f>'Dashboard M2 Imports Data'!BV14*1000</f>
        <v/>
      </c>
      <c r="DR38">
        <f>'Dashboard M2 Imports Data'!BW14*1000</f>
        <v/>
      </c>
      <c r="DS38">
        <f>'Dashboard M2 Imports Data'!BX14*1000</f>
        <v/>
      </c>
      <c r="DT38">
        <f>'Dashboard M2 Imports Data'!BY14*1000</f>
        <v/>
      </c>
      <c r="DU38">
        <f>'Dashboard M2 Imports Data'!BZ14*1000</f>
        <v/>
      </c>
      <c r="DV38">
        <f>'Dashboard M2 Imports Data'!CA14*1000</f>
        <v/>
      </c>
      <c r="DW38">
        <f>'Dashboard M2 Imports Data'!CB14*1000</f>
        <v/>
      </c>
      <c r="DX38">
        <f>'Dashboard M2 Imports Data'!CC14*1000</f>
        <v/>
      </c>
      <c r="DY38">
        <f>'Dashboard M2 Imports Data'!CD14*1000</f>
        <v/>
      </c>
      <c r="DZ38">
        <f>'Dashboard M2 Imports Data'!CE14*1000</f>
        <v/>
      </c>
      <c r="EA38">
        <f>'Dashboard M2 Imports Data'!CF14*1000</f>
        <v/>
      </c>
      <c r="EB38">
        <f>'Dashboard M2 Imports Data'!CG14*1000</f>
        <v/>
      </c>
      <c r="EC38">
        <f>'Dashboard M2 Imports Data'!CH14*1000</f>
        <v/>
      </c>
      <c r="ED38">
        <f>'Dashboard M2 Imports Data'!CI14*1000</f>
        <v/>
      </c>
      <c r="EE38">
        <f>'Dashboard M2 Imports Data'!CJ14*1000</f>
        <v/>
      </c>
      <c r="EF38">
        <f>'Dashboard M2 Imports Data'!CK14*1000</f>
        <v/>
      </c>
      <c r="EG38">
        <f>'Dashboard M2 Imports Data'!CL14*1000</f>
        <v/>
      </c>
      <c r="EH38">
        <f>'Dashboard M2 Imports Data'!CM14*1000</f>
        <v/>
      </c>
      <c r="EI38">
        <f>'Dashboard M2 Imports Data'!CN14*1000</f>
        <v/>
      </c>
      <c r="EJ38">
        <f>'Dashboard M2 Imports Data'!CO14*1000</f>
        <v/>
      </c>
      <c r="EK38">
        <f>'Dashboard M2 Imports Data'!CP14*1000</f>
        <v/>
      </c>
      <c r="EL38">
        <f>'Dashboard M2 Imports Data'!CQ14*1000</f>
        <v/>
      </c>
      <c r="EM38">
        <f>'Dashboard M2 Imports Data'!CR14*1000</f>
        <v/>
      </c>
      <c r="EN38">
        <f>'Dashboard M2 Imports Data'!CS14*1000</f>
        <v/>
      </c>
      <c r="EO38">
        <f>'Dashboard M2 Imports Data'!CT14*1000</f>
        <v/>
      </c>
      <c r="EP38">
        <f>'Dashboard M2 Imports Data'!CU14*1000</f>
        <v/>
      </c>
      <c r="EQ38">
        <f>'Dashboard M2 Imports Data'!CV14*1000</f>
        <v/>
      </c>
      <c r="ER38">
        <f>'Dashboard M2 Imports Data'!CW14*1000</f>
        <v/>
      </c>
      <c r="ES38">
        <f>'Dashboard M2 Imports Data'!CX14*1000</f>
        <v/>
      </c>
      <c r="ET38">
        <f>'Dashboard M2 Imports Data'!CY14*1000</f>
        <v/>
      </c>
      <c r="EU38">
        <f>'Dashboard M2 Imports Data'!CZ14*1000</f>
        <v/>
      </c>
      <c r="EV38">
        <f>'Dashboard M2 Imports Data'!DA14*1000</f>
        <v/>
      </c>
      <c r="EW38">
        <f>'Dashboard M2 Imports Data'!DB14*1000</f>
        <v/>
      </c>
      <c r="EX38">
        <f>'Dashboard M2 Imports Data'!DC14*1000</f>
        <v/>
      </c>
      <c r="EY38">
        <f>'Dashboard M2 Imports Data'!DD14*1000</f>
        <v/>
      </c>
      <c r="EZ38">
        <f>'Dashboard M2 Imports Data'!DE14*1000</f>
        <v/>
      </c>
      <c r="FA38">
        <f>'Dashboard M2 Imports Data'!DF14*1000</f>
        <v/>
      </c>
      <c r="FB38">
        <f>'Dashboard M2 Imports Data'!DG14*1000</f>
        <v/>
      </c>
      <c r="FC38">
        <f>'Dashboard M2 Imports Data'!DH14*1000</f>
        <v/>
      </c>
      <c r="FD38">
        <f>'Dashboard M2 Imports Data'!DI14*1000</f>
        <v/>
      </c>
      <c r="FE38">
        <f>'Dashboard M2 Imports Data'!DJ14*1000</f>
        <v/>
      </c>
      <c r="FF38">
        <f>'Dashboard M2 Imports Data'!DK14*1000</f>
        <v/>
      </c>
      <c r="FG38">
        <f>'Dashboard M2 Imports Data'!DL14*1000</f>
        <v/>
      </c>
      <c r="FH38">
        <f>'Dashboard M2 Imports Data'!DM14*1000</f>
        <v/>
      </c>
      <c r="FI38">
        <f>'Dashboard M2 Imports Data'!DN14*1000</f>
        <v/>
      </c>
      <c r="FJ38">
        <f>'Dashboard M2 Imports Data'!DO14*1000</f>
        <v/>
      </c>
      <c r="FK38">
        <f>'Dashboard M2 Imports Data'!DP14*1000</f>
        <v/>
      </c>
      <c r="FL38">
        <f>'Dashboard M2 Imports Data'!DQ14*1000</f>
        <v/>
      </c>
      <c r="FM38">
        <f>'Dashboard M2 Imports Data'!DR14*1000</f>
        <v/>
      </c>
      <c r="FN38">
        <f>'Dashboard M2 Imports Data'!DS14*1000</f>
        <v/>
      </c>
      <c r="FO38">
        <f>'Dashboard M2 Imports Data'!DT14*1000</f>
        <v/>
      </c>
      <c r="FP38">
        <f>'Dashboard M2 Imports Data'!DU14*1000</f>
        <v/>
      </c>
      <c r="FQ38">
        <f>'Dashboard M2 Imports Data'!DV14*1000</f>
        <v/>
      </c>
      <c r="FR38">
        <f>'Dashboard M2 Imports Data'!DW14*1000</f>
        <v/>
      </c>
      <c r="FS38">
        <f>'Dashboard M2 Imports Data'!DX14*1000</f>
        <v/>
      </c>
      <c r="FT38">
        <f>'Dashboard M2 Imports Data'!DY14*1000</f>
        <v/>
      </c>
      <c r="FU38">
        <f>'Dashboard M2 Imports Data'!DZ14*1000</f>
        <v/>
      </c>
      <c r="FV38">
        <f>'Dashboard M2 Imports Data'!EA14*1000</f>
        <v/>
      </c>
      <c r="FW38">
        <f>'Dashboard M2 Imports Data'!EB14*1000</f>
        <v/>
      </c>
      <c r="FX38">
        <f>'Dashboard M2 Imports Data'!EC14*1000</f>
        <v/>
      </c>
      <c r="FY38">
        <f>'Dashboard M2 Imports Data'!ED14*1000</f>
        <v/>
      </c>
      <c r="FZ38">
        <f>'Dashboard M2 Imports Data'!EE14*1000</f>
        <v/>
      </c>
      <c r="GA38">
        <f>'Dashboard M2 Imports Data'!EF14*1000</f>
        <v/>
      </c>
      <c r="GB38">
        <f>'Dashboard M2 Imports Data'!EG14*1000</f>
        <v/>
      </c>
      <c r="GC38">
        <f>'Dashboard M2 Imports Data'!EH14*1000</f>
        <v/>
      </c>
      <c r="GD38">
        <f>'Dashboard M2 Imports Data'!EI14*1000</f>
        <v/>
      </c>
      <c r="GE38">
        <f>'Dashboard M2 Imports Data'!EJ14*1000</f>
        <v/>
      </c>
      <c r="GF38">
        <f>'Dashboard M2 Imports Data'!EK14*1000</f>
        <v/>
      </c>
      <c r="GG38">
        <f>'Dashboard M2 Imports Data'!EL14*1000</f>
        <v/>
      </c>
      <c r="GH38">
        <f>'Dashboard M2 Imports Data'!EM14*1000</f>
        <v/>
      </c>
      <c r="GI38">
        <f>'Dashboard M2 Imports Data'!EN14*1000</f>
        <v/>
      </c>
      <c r="GJ38">
        <f>'Dashboard M2 Imports Data'!EO14*1000</f>
        <v/>
      </c>
      <c r="GK38">
        <f>'Dashboard M2 Imports Data'!EP14*1000</f>
        <v/>
      </c>
      <c r="GL38">
        <f>'Dashboard M2 Imports Data'!EQ14*1000</f>
        <v/>
      </c>
      <c r="GM38">
        <f>'Dashboard M2 Imports Data'!ER14*1000</f>
        <v/>
      </c>
      <c r="GN38">
        <f>'Dashboard M2 Imports Data'!ES14*1000</f>
        <v/>
      </c>
      <c r="GO38">
        <f>'Dashboard M2 Imports Data'!ET14*1000</f>
        <v/>
      </c>
      <c r="GP38">
        <f>'Dashboard M2 Imports Data'!EU14*1000</f>
        <v/>
      </c>
      <c r="GQ38">
        <f>'Dashboard M2 Imports Data'!EV14*1000</f>
        <v/>
      </c>
      <c r="GR38">
        <f>'Dashboard M2 Imports Data'!EW14*1000</f>
        <v/>
      </c>
      <c r="GS38">
        <f>'Dashboard M2 Imports Data'!EX14*1000</f>
        <v/>
      </c>
      <c r="GT38">
        <f>'Dashboard M2 Imports Data'!EY14*1000</f>
        <v/>
      </c>
      <c r="GU38">
        <f>'Dashboard M2 Imports Data'!EZ14*1000</f>
        <v/>
      </c>
      <c r="GV38">
        <f>'Dashboard M2 Imports Data'!FA14*1000</f>
        <v/>
      </c>
      <c r="GW38">
        <f>'Dashboard M2 Imports Data'!FB14*1000</f>
        <v/>
      </c>
      <c r="GX38">
        <f>'Dashboard M2 Imports Data'!FC14*1000</f>
        <v/>
      </c>
      <c r="GY38">
        <f>'Dashboard M2 Imports Data'!FD14*1000</f>
        <v/>
      </c>
      <c r="GZ38">
        <f>'Dashboard M2 Imports Data'!FE14*1000</f>
        <v/>
      </c>
      <c r="HA38">
        <f>'Dashboard M2 Imports Data'!FF14*1000</f>
        <v/>
      </c>
      <c r="HB38">
        <f>'Dashboard M2 Imports Data'!FG14*1000</f>
        <v/>
      </c>
      <c r="HC38">
        <f>'Dashboard M2 Imports Data'!FH14*1000</f>
        <v/>
      </c>
      <c r="HD38">
        <f>'Dashboard M2 Imports Data'!FI14*1000</f>
        <v/>
      </c>
      <c r="HE38">
        <f>'Dashboard M2 Imports Data'!FJ14*1000</f>
        <v/>
      </c>
      <c r="HF38">
        <f>'Dashboard M2 Imports Data'!FK14*1000</f>
        <v/>
      </c>
      <c r="HG38">
        <f>'Dashboard M2 Imports Data'!FL14*1000</f>
        <v/>
      </c>
      <c r="HH38">
        <f>'Dashboard M2 Imports Data'!FM14*1000</f>
        <v/>
      </c>
      <c r="HI38">
        <f>'Dashboard M2 Imports Data'!FN14*1000</f>
        <v/>
      </c>
      <c r="HJ38">
        <f>'Dashboard M2 Imports Data'!FO14*1000</f>
        <v/>
      </c>
      <c r="HK38">
        <f>'Dashboard M2 Imports Data'!FP14*1000</f>
        <v/>
      </c>
      <c r="HL38">
        <f>'Dashboard M2 Imports Data'!FQ14*1000</f>
        <v/>
      </c>
      <c r="HM38">
        <f>'Dashboard M2 Imports Data'!FR14*1000</f>
        <v/>
      </c>
      <c r="HN38">
        <f>'Dashboard M2 Imports Data'!FS14*1000</f>
        <v/>
      </c>
      <c r="HO38">
        <f>'Dashboard M2 Imports Data'!FT14*1000</f>
        <v/>
      </c>
      <c r="HP38">
        <f>'Dashboard M2 Imports Data'!FU14*1000</f>
        <v/>
      </c>
      <c r="HQ38">
        <f>'Dashboard M2 Imports Data'!FV14*1000</f>
        <v/>
      </c>
      <c r="HR38">
        <f>'Dashboard M2 Imports Data'!FW14*1000</f>
        <v/>
      </c>
      <c r="HS38">
        <f>'Dashboard M2 Imports Data'!FX14*1000</f>
        <v/>
      </c>
      <c r="HT38">
        <f>'Dashboard M2 Imports Data'!FY14*1000</f>
        <v/>
      </c>
      <c r="HU38">
        <f>'Dashboard M2 Imports Data'!FZ14*1000</f>
        <v/>
      </c>
      <c r="HV38">
        <f>'Dashboard M2 Imports Data'!GA14*1000</f>
        <v/>
      </c>
      <c r="HW38">
        <f>'Dashboard M2 Imports Data'!GB14*1000</f>
        <v/>
      </c>
      <c r="HX38">
        <f>'Dashboard M2 Imports Data'!GC14*1000</f>
        <v/>
      </c>
      <c r="HY38">
        <f>'Dashboard M2 Imports Data'!GD14*1000</f>
        <v/>
      </c>
      <c r="HZ38">
        <f>'Dashboard M2 Imports Data'!GE14*1000</f>
        <v/>
      </c>
      <c r="IA38">
        <f>'Dashboard M2 Imports Data'!GF14*1000</f>
        <v/>
      </c>
      <c r="IB38">
        <f>'Dashboard M2 Imports Data'!GG14*1000</f>
        <v/>
      </c>
      <c r="IC38">
        <f>'Dashboard M2 Imports Data'!GH14*1000</f>
        <v/>
      </c>
      <c r="ID38">
        <f>'Dashboard M2 Imports Data'!GI14*1000</f>
        <v/>
      </c>
      <c r="IE38">
        <f>'Dashboard M2 Imports Data'!GJ14*1000</f>
        <v/>
      </c>
      <c r="IF38">
        <f>'Dashboard M2 Imports Data'!GK14*1000</f>
        <v/>
      </c>
      <c r="IG38">
        <f>'Dashboard M2 Imports Data'!GL14*1000</f>
        <v/>
      </c>
      <c r="IH38">
        <f>'Dashboard M2 Imports Data'!GM14*1000</f>
        <v/>
      </c>
      <c r="II38">
        <f>'Dashboard M2 Imports Data'!GN14*1000</f>
        <v/>
      </c>
      <c r="IJ38">
        <f>'Dashboard M2 Imports Data'!GO14*1000</f>
        <v/>
      </c>
      <c r="IK38">
        <f>'Dashboard M2 Imports Data'!GP14*1000</f>
        <v/>
      </c>
      <c r="IL38">
        <f>'Dashboard M2 Imports Data'!GQ14*1000</f>
        <v/>
      </c>
      <c r="IM38">
        <f>'Dashboard M2 Imports Data'!GR14*1000</f>
        <v/>
      </c>
      <c r="IN38">
        <f>'Dashboard M2 Imports Data'!GS14*1000</f>
        <v/>
      </c>
      <c r="IO38">
        <f>'Dashboard M2 Imports Data'!GT14*1000</f>
        <v/>
      </c>
      <c r="IP38">
        <f>'Dashboard M2 Imports Data'!GU14*1000</f>
        <v/>
      </c>
      <c r="IQ38">
        <f>'Dashboard M2 Imports Data'!GV14*1000</f>
        <v/>
      </c>
      <c r="IR38">
        <f>'Dashboard M2 Imports Data'!GW14*1000</f>
        <v/>
      </c>
      <c r="IS38">
        <f>'Dashboard M2 Imports Data'!GX14*1000</f>
        <v/>
      </c>
      <c r="IT38">
        <f>'Dashboard M2 Imports Data'!GY14*1000</f>
        <v/>
      </c>
      <c r="IU38">
        <f>'Dashboard M2 Imports Data'!GZ14*1000</f>
        <v/>
      </c>
      <c r="IV38">
        <f>'Dashboard M2 Imports Data'!HA14*1000</f>
        <v/>
      </c>
      <c r="IW38">
        <f>'Dashboard M2 Imports Data'!HB14*1000</f>
        <v/>
      </c>
      <c r="IX38">
        <f>'Dashboard M2 Imports Data'!HC14*1000</f>
        <v/>
      </c>
      <c r="IY38">
        <f>'Dashboard M2 Imports Data'!HD14*1000</f>
        <v/>
      </c>
      <c r="IZ38">
        <f>'Dashboard M2 Imports Data'!HE14*1000</f>
        <v/>
      </c>
      <c r="JA38">
        <f>'Dashboard M2 Imports Data'!HF14*1000</f>
        <v/>
      </c>
      <c r="JB38">
        <f>'Dashboard M2 Imports Data'!HG14*1000</f>
        <v/>
      </c>
      <c r="JC38">
        <f>'Dashboard M2 Imports Data'!HH14*1000</f>
        <v/>
      </c>
      <c r="JD38">
        <f>'Dashboard M2 Imports Data'!HI14*1000</f>
        <v/>
      </c>
      <c r="JE38">
        <f>'Dashboard M2 Imports Data'!HJ14*1000</f>
        <v/>
      </c>
      <c r="JF38">
        <f>'Dashboard M2 Imports Data'!HK14*1000</f>
        <v/>
      </c>
      <c r="JG38">
        <f>'Dashboard M2 Imports Data'!HL14*1000</f>
        <v/>
      </c>
      <c r="JH38">
        <f>'Dashboard M2 Imports Data'!HM14*1000</f>
        <v/>
      </c>
      <c r="JI38">
        <f>'Dashboard M2 Imports Data'!HN14*1000</f>
        <v/>
      </c>
      <c r="JJ38">
        <f>'Dashboard M2 Imports Data'!HO14*1000</f>
        <v/>
      </c>
      <c r="JK38">
        <f>'Dashboard M2 Imports Data'!HP14*1000</f>
        <v/>
      </c>
      <c r="JL38">
        <f>'Dashboard M2 Imports Data'!HQ14*1000</f>
        <v/>
      </c>
      <c r="JM38">
        <f>'Dashboard M2 Imports Data'!HR14*1000</f>
        <v/>
      </c>
      <c r="JN38">
        <f>'Dashboard M2 Imports Data'!HS14*1000</f>
        <v/>
      </c>
      <c r="JO38">
        <f>'Dashboard M2 Imports Data'!HT14*1000</f>
        <v/>
      </c>
      <c r="JP38">
        <f>'Dashboard M2 Imports Data'!HU14*1000</f>
        <v/>
      </c>
      <c r="JQ38">
        <f>'Dashboard M2 Imports Data'!HV14*1000</f>
        <v/>
      </c>
      <c r="JR38">
        <f>'Dashboard M2 Imports Data'!HW14*1000</f>
        <v/>
      </c>
      <c r="JS38">
        <f>'Dashboard M2 Imports Data'!HX14*1000</f>
        <v/>
      </c>
      <c r="JT38">
        <f>'Dashboard M2 Imports Data'!HY14*1000</f>
        <v/>
      </c>
      <c r="JU38">
        <f>'Dashboard M2 Imports Data'!HZ14*1000</f>
        <v/>
      </c>
      <c r="JV38">
        <f>'Dashboard M2 Imports Data'!IA14*1000</f>
        <v/>
      </c>
      <c r="JW38">
        <f>'Dashboard M2 Imports Data'!IB14*1000</f>
        <v/>
      </c>
      <c r="JX38">
        <f>'Dashboard M2 Imports Data'!IC14*1000</f>
        <v/>
      </c>
      <c r="JY38">
        <f>'Dashboard M2 Imports Data'!ID14*1000</f>
        <v/>
      </c>
      <c r="JZ38">
        <f>'Dashboard M2 Imports Data'!IE14*1000</f>
        <v/>
      </c>
      <c r="KA38">
        <f>'Dashboard M2 Imports Data'!IF14*1000</f>
        <v/>
      </c>
      <c r="KB38">
        <f>'Dashboard M2 Imports Data'!IG14*1000</f>
        <v/>
      </c>
      <c r="KC38">
        <f>'Dashboard M2 Imports Data'!IH14*1000</f>
        <v/>
      </c>
      <c r="KD38">
        <f>'Dashboard M2 Imports Data'!II14*1000</f>
        <v/>
      </c>
      <c r="KE38">
        <f>'Dashboard M2 Imports Data'!IJ14*1000</f>
        <v/>
      </c>
      <c r="KF38">
        <f>'Dashboard M2 Imports Data'!IK14*1000</f>
        <v/>
      </c>
      <c r="KG38">
        <f>'Dashboard M2 Imports Data'!IL14*1000</f>
        <v/>
      </c>
      <c r="KH38">
        <f>'Dashboard M2 Imports Data'!IM14*1000</f>
        <v/>
      </c>
      <c r="KI38">
        <f>'Dashboard M2 Imports Data'!IN14*1000</f>
        <v/>
      </c>
      <c r="KJ38">
        <f>'Dashboard M2 Imports Data'!IO14*1000</f>
        <v/>
      </c>
      <c r="KK38">
        <f>'Dashboard M2 Imports Data'!IP14*1000</f>
        <v/>
      </c>
      <c r="KL38">
        <f>'Dashboard M2 Imports Data'!IQ14*1000</f>
        <v/>
      </c>
      <c r="KM38">
        <f>'Dashboard M2 Imports Data'!IR14*1000</f>
        <v/>
      </c>
      <c r="KN38">
        <f>'Dashboard M2 Imports Data'!IS14*1000</f>
        <v/>
      </c>
      <c r="KO38">
        <f>'Dashboard M2 Imports Data'!IT14*1000</f>
        <v/>
      </c>
      <c r="KP38">
        <f>'Dashboard M2 Imports Data'!IU14*1000</f>
        <v/>
      </c>
      <c r="KQ38">
        <f>'Dashboard M2 Imports Data'!IV14*1000</f>
        <v/>
      </c>
      <c r="KR38">
        <f>'Dashboard M2 Imports Data'!IW14*1000</f>
        <v/>
      </c>
      <c r="KS38">
        <f>'Dashboard M2 Imports Data'!IX14*1000</f>
        <v/>
      </c>
      <c r="KT38">
        <f>'Dashboard M2 Imports Data'!IY14*1000</f>
        <v/>
      </c>
      <c r="KU38">
        <f>'Dashboard M2 Imports Data'!IZ14*1000</f>
        <v/>
      </c>
      <c r="KV38">
        <f>'Dashboard M2 Imports Data'!JA14*1000</f>
        <v/>
      </c>
      <c r="KW38">
        <f>'Dashboard M2 Imports Data'!JB14*1000</f>
        <v/>
      </c>
      <c r="KX38">
        <f>'Dashboard M2 Imports Data'!JC14*1000</f>
        <v/>
      </c>
      <c r="KY38">
        <f>'Dashboard M2 Imports Data'!JD14*1000</f>
        <v/>
      </c>
      <c r="KZ38">
        <f>'Dashboard M2 Imports Data'!JE14*1000</f>
        <v/>
      </c>
      <c r="LA38">
        <f>'Dashboard M2 Imports Data'!JF14*1000</f>
        <v/>
      </c>
      <c r="LB38">
        <f>'Dashboard M2 Imports Data'!JG14*1000</f>
        <v/>
      </c>
      <c r="LC38">
        <f>'Dashboard M2 Imports Data'!JH14*1000</f>
        <v/>
      </c>
      <c r="LD38">
        <f>'Dashboard M2 Imports Data'!JI14*1000</f>
        <v/>
      </c>
      <c r="LE38">
        <f>'Dashboard M2 Imports Data'!JJ14*1000</f>
        <v/>
      </c>
      <c r="LF38">
        <f>'Dashboard M2 Imports Data'!JK14*1000</f>
        <v/>
      </c>
      <c r="LG38">
        <f>'Dashboard M2 Imports Data'!JL14*1000</f>
        <v/>
      </c>
      <c r="LH38">
        <f>'Dashboard M2 Imports Data'!JM14*1000</f>
        <v/>
      </c>
      <c r="LI38">
        <f>'Dashboard M2 Imports Data'!JN14*1000</f>
        <v/>
      </c>
      <c r="LJ38">
        <f>'Dashboard M2 Imports Data'!JO14*1000</f>
        <v/>
      </c>
      <c r="LK38">
        <f>'Dashboard M2 Imports Data'!JP14*1000</f>
        <v/>
      </c>
      <c r="LL38">
        <f>'Dashboard M2 Imports Data'!JQ14*1000</f>
        <v/>
      </c>
      <c r="LM38">
        <f>'Dashboard M2 Imports Data'!JR14*1000</f>
        <v/>
      </c>
      <c r="LN38">
        <f>'Dashboard M2 Imports Data'!JS14*1000</f>
        <v/>
      </c>
      <c r="LO38">
        <f>'Dashboard M2 Imports Data'!JT14*1000</f>
        <v/>
      </c>
      <c r="LP38">
        <f>'Dashboard M2 Imports Data'!JU14*1000</f>
        <v/>
      </c>
      <c r="LQ38">
        <f>'Dashboard M2 Imports Data'!JV14*1000</f>
        <v/>
      </c>
      <c r="LR38">
        <f>'Dashboard M2 Imports Data'!JW14*1000</f>
        <v/>
      </c>
      <c r="LS38">
        <f>'Dashboard M2 Imports Data'!JX14*1000</f>
        <v/>
      </c>
      <c r="LT38">
        <f>'Dashboard M2 Imports Data'!JY14*1000</f>
        <v/>
      </c>
      <c r="LU38">
        <f>'Dashboard M2 Imports Data'!JZ14*1000</f>
        <v/>
      </c>
      <c r="LV38">
        <f>'Dashboard M2 Imports Data'!KA14*1000</f>
        <v/>
      </c>
      <c r="LW38">
        <f>'Dashboard M2 Imports Data'!KB14*1000</f>
        <v/>
      </c>
      <c r="LX38">
        <f>'Dashboard M2 Imports Data'!KC14*1000</f>
        <v/>
      </c>
      <c r="LY38">
        <f>'Dashboard M2 Imports Data'!KD14*1000</f>
        <v/>
      </c>
      <c r="LZ38">
        <f>'Dashboard M2 Imports Data'!KE14*1000</f>
        <v/>
      </c>
      <c r="MA38">
        <f>'Dashboard M2 Imports Data'!KF14*1000</f>
        <v/>
      </c>
      <c r="MB38">
        <f>'Dashboard M2 Imports Data'!KG14*1000</f>
        <v/>
      </c>
      <c r="MC38">
        <f>'Dashboard M2 Imports Data'!KH14*1000</f>
        <v/>
      </c>
      <c r="MD38">
        <f>'Dashboard M2 Imports Data'!KI14*1000</f>
        <v/>
      </c>
      <c r="ME38">
        <f>'Dashboard M2 Imports Data'!KJ14*1000</f>
        <v/>
      </c>
      <c r="MF38">
        <f>'Dashboard M2 Imports Data'!KK14*1000</f>
        <v/>
      </c>
      <c r="MG38">
        <f>'Dashboard M2 Imports Data'!KL14*1000</f>
        <v/>
      </c>
      <c r="MH38">
        <f>'Dashboard M2 Imports Data'!KM14*1000</f>
        <v/>
      </c>
      <c r="MI38">
        <f>'Dashboard M2 Imports Data'!KN14*1000</f>
        <v/>
      </c>
      <c r="MJ38">
        <f>'Dashboard M2 Imports Data'!KO14*1000</f>
        <v/>
      </c>
      <c r="MK38">
        <f>'Dashboard M2 Imports Data'!KP14*1000</f>
        <v/>
      </c>
      <c r="ML38">
        <f>'Dashboard M2 Imports Data'!KQ14*1000</f>
        <v/>
      </c>
      <c r="MM38">
        <f>'Dashboard M2 Imports Data'!KR14*1000</f>
        <v/>
      </c>
      <c r="MN38">
        <f>'Dashboard M2 Imports Data'!KS14*1000</f>
        <v/>
      </c>
      <c r="MO38">
        <f>'Dashboard M2 Imports Data'!KT14*1000</f>
        <v/>
      </c>
      <c r="MP38">
        <f>'Dashboard M2 Imports Data'!KU14*1000</f>
        <v/>
      </c>
      <c r="MQ38">
        <f>'Dashboard M2 Imports Data'!KV14*1000</f>
        <v/>
      </c>
      <c r="MR38">
        <f>'Dashboard M2 Imports Data'!KW14*1000</f>
        <v/>
      </c>
      <c r="MS38">
        <f>'Dashboard M2 Imports Data'!KX14*1000</f>
        <v/>
      </c>
      <c r="MT38">
        <f>'Dashboard M2 Imports Data'!KY14*1000</f>
        <v/>
      </c>
      <c r="MU38">
        <f>'Dashboard M2 Imports Data'!KZ14*1000</f>
        <v/>
      </c>
      <c r="MV38">
        <f>'Dashboard M2 Imports Data'!LA14*1000</f>
        <v/>
      </c>
      <c r="MW38">
        <f>'Dashboard M2 Imports Data'!LB14*1000</f>
        <v/>
      </c>
      <c r="MX38">
        <f>'Dashboard M2 Imports Data'!LC14*1000</f>
        <v/>
      </c>
      <c r="MY38">
        <f>'Dashboard M2 Imports Data'!LD14*1000</f>
        <v/>
      </c>
      <c r="MZ38">
        <f>'Dashboard M2 Imports Data'!LE14*1000</f>
        <v/>
      </c>
      <c r="NA38">
        <f>'Dashboard M2 Imports Data'!LF14*1000</f>
        <v/>
      </c>
      <c r="NB38">
        <f>'Dashboard M2 Imports Data'!LG14*1000</f>
        <v/>
      </c>
      <c r="NC38">
        <f>'Dashboard M2 Imports Data'!LH14*1000</f>
        <v/>
      </c>
      <c r="ND38">
        <f>'Dashboard M2 Imports Data'!LI14*1000</f>
        <v/>
      </c>
      <c r="NE38">
        <f>'Dashboard M2 Imports Data'!LJ14*1000</f>
        <v/>
      </c>
      <c r="NF38">
        <f>'Dashboard M2 Imports Data'!LK14*1000</f>
        <v/>
      </c>
      <c r="NG38">
        <f>'Dashboard M2 Imports Data'!LL14*1000</f>
        <v/>
      </c>
      <c r="NH38">
        <f>'Dashboard M2 Imports Data'!LM14*1000</f>
        <v/>
      </c>
      <c r="NI38">
        <f>'Dashboard M2 Imports Data'!LN14*1000</f>
        <v/>
      </c>
      <c r="NJ38">
        <f>'Dashboard M2 Imports Data'!LO14*1000</f>
        <v/>
      </c>
      <c r="NK38">
        <f>'Dashboard M2 Imports Data'!LP14*1000</f>
        <v/>
      </c>
      <c r="NL38">
        <f>'Dashboard M2 Imports Data'!LQ14*1000</f>
        <v/>
      </c>
      <c r="NM38">
        <f>'Dashboard M2 Imports Data'!LR14*1000</f>
        <v/>
      </c>
      <c r="NN38">
        <f>'Dashboard M2 Imports Data'!LS14*1000</f>
        <v/>
      </c>
      <c r="NO38">
        <f>'Dashboard M2 Imports Data'!LT14*1000</f>
        <v/>
      </c>
      <c r="NP38">
        <f>'Dashboard M2 Imports Data'!LU14*1000</f>
        <v/>
      </c>
      <c r="NQ38">
        <f>'Dashboard M2 Imports Data'!LV14*1000</f>
        <v/>
      </c>
      <c r="NR38">
        <f>'Dashboard M2 Imports Data'!LW14*1000</f>
        <v/>
      </c>
      <c r="NS38">
        <f>'Dashboard M2 Imports Data'!LX14*1000</f>
        <v/>
      </c>
      <c r="NT38">
        <f>'Dashboard M2 Imports Data'!LY14*1000</f>
        <v/>
      </c>
      <c r="NU38">
        <f>'Dashboard M2 Imports Data'!LZ14*1000</f>
        <v/>
      </c>
      <c r="NV38">
        <f>'Dashboard M2 Imports Data'!MA14*1000</f>
        <v/>
      </c>
      <c r="NW38">
        <f>'Dashboard M2 Imports Data'!MB14*1000</f>
        <v/>
      </c>
      <c r="NX38">
        <f>'Dashboard M2 Imports Data'!MC14*1000</f>
        <v/>
      </c>
      <c r="NY38">
        <f>'Dashboard M2 Imports Data'!MD14*1000</f>
        <v/>
      </c>
      <c r="NZ38">
        <f>'Dashboard M2 Imports Data'!ME14*1000</f>
        <v/>
      </c>
      <c r="OA38">
        <f>'Dashboard M2 Imports Data'!MF14*1000</f>
        <v/>
      </c>
      <c r="OB38">
        <f>'Dashboard M2 Imports Data'!MG14*1000</f>
        <v/>
      </c>
      <c r="OC38">
        <f>'Dashboard M2 Imports Data'!MH14*1000</f>
        <v/>
      </c>
      <c r="OD38">
        <f>'Dashboard M2 Imports Data'!MI14*1000</f>
        <v/>
      </c>
      <c r="OE38">
        <f>'Dashboard M2 Imports Data'!MJ14*1000</f>
        <v/>
      </c>
      <c r="OF38">
        <f>'Dashboard M2 Imports Data'!MK14*1000</f>
        <v/>
      </c>
      <c r="OG38">
        <f>'Dashboard M2 Imports Data'!ML14*1000</f>
        <v/>
      </c>
      <c r="OH38">
        <f>'Dashboard M2 Imports Data'!MM14*1000</f>
        <v/>
      </c>
      <c r="OI38">
        <f>'Dashboard M2 Imports Data'!MN14*1000</f>
        <v/>
      </c>
      <c r="OJ38">
        <f>'Dashboard M2 Imports Data'!MO14*1000</f>
        <v/>
      </c>
      <c r="OK38">
        <f>'Dashboard M2 Imports Data'!MP14*1000</f>
        <v/>
      </c>
      <c r="OL38">
        <f>'Dashboard M2 Imports Data'!MQ14*1000</f>
        <v/>
      </c>
      <c r="OM38">
        <f>'Dashboard M2 Imports Data'!MR14*1000</f>
        <v/>
      </c>
      <c r="ON38">
        <f>'Dashboard M2 Imports Data'!MS14*1000</f>
        <v/>
      </c>
      <c r="OO38">
        <f>'Dashboard M2 Imports Data'!MT14*1000</f>
        <v/>
      </c>
      <c r="OP38">
        <f>'Dashboard M2 Imports Data'!MU14*1000</f>
        <v/>
      </c>
      <c r="OQ38">
        <f>'Dashboard M2 Imports Data'!MV14*1000</f>
        <v/>
      </c>
      <c r="OR38">
        <f>'Dashboard M2 Imports Data'!MW14*1000</f>
        <v/>
      </c>
      <c r="OS38">
        <f>'Dashboard M2 Imports Data'!MX14*1000</f>
        <v/>
      </c>
      <c r="OT38">
        <f>'Dashboard M2 Imports Data'!MY14*1000</f>
        <v/>
      </c>
      <c r="OU38">
        <f>'Dashboard M2 Imports Data'!MZ14*1000</f>
        <v/>
      </c>
      <c r="OV38">
        <f>'Dashboard M2 Imports Data'!NA14*1000</f>
        <v/>
      </c>
      <c r="OW38">
        <f>'Dashboard M2 Imports Data'!NB14*1000</f>
        <v/>
      </c>
      <c r="OX38">
        <f>'Dashboard M2 Imports Data'!NC14*1000</f>
        <v/>
      </c>
      <c r="OY38">
        <f>'Dashboard M2 Imports Data'!ND14*1000</f>
        <v/>
      </c>
      <c r="OZ38">
        <f>'Dashboard M2 Imports Data'!NE14*1000</f>
        <v/>
      </c>
      <c r="PA38">
        <f>'Dashboard M2 Imports Data'!NF14*1000</f>
        <v/>
      </c>
      <c r="PB38">
        <f>'Dashboard M2 Imports Data'!NG14*1000</f>
        <v/>
      </c>
      <c r="PC38">
        <f>'Dashboard M2 Imports Data'!NH14*1000</f>
        <v/>
      </c>
      <c r="PD38">
        <f>'Dashboard M2 Imports Data'!NI14*1000</f>
        <v/>
      </c>
      <c r="PE38">
        <f>'Dashboard M2 Imports Data'!NJ14*1000</f>
        <v/>
      </c>
      <c r="PF38">
        <f>'Dashboard M2 Imports Data'!NK14*1000</f>
        <v/>
      </c>
      <c r="PG38">
        <f>'Dashboard M2 Imports Data'!NL14*1000</f>
        <v/>
      </c>
      <c r="PH38">
        <f>'Dashboard M2 Imports Data'!NM14*1000</f>
        <v/>
      </c>
      <c r="PI38">
        <f>'Dashboard M2 Imports Data'!NN14*1000</f>
        <v/>
      </c>
      <c r="PJ38">
        <f>'Dashboard M2 Imports Data'!NO14*1000</f>
        <v/>
      </c>
      <c r="PK38">
        <f>'Dashboard M2 Imports Data'!NP14*1000</f>
        <v/>
      </c>
      <c r="PL38">
        <f>'Dashboard M2 Imports Data'!NQ14*1000</f>
        <v/>
      </c>
      <c r="PM38">
        <f>'Dashboard M2 Imports Data'!NR14*1000</f>
        <v/>
      </c>
      <c r="PN38">
        <f>'Dashboard M2 Imports Data'!NS14*1000</f>
        <v/>
      </c>
      <c r="PO38">
        <f>'Dashboard M2 Imports Data'!NT14*1000</f>
        <v/>
      </c>
      <c r="PP38">
        <f>'Dashboard M2 Imports Data'!NU14*1000</f>
        <v/>
      </c>
      <c r="PQ38">
        <f>'Dashboard M2 Imports Data'!NV14*1000</f>
        <v/>
      </c>
      <c r="PR38">
        <f>'Dashboard M2 Imports Data'!NW14*1000</f>
        <v/>
      </c>
      <c r="PS38">
        <f>'Dashboard M2 Imports Data'!NX14*1000</f>
        <v/>
      </c>
      <c r="PT38">
        <f>'Dashboard M2 Imports Data'!NY14*1000</f>
        <v/>
      </c>
      <c r="PU38">
        <f>'Dashboard M2 Imports Data'!NZ14*1000</f>
        <v/>
      </c>
      <c r="PV38">
        <f>'Dashboard M2 Imports Data'!OA14*1000</f>
        <v/>
      </c>
      <c r="PW38">
        <f>'Dashboard M2 Imports Data'!OB14*1000</f>
        <v/>
      </c>
      <c r="PX38">
        <f>'Dashboard M2 Imports Data'!OC14*1000</f>
        <v/>
      </c>
      <c r="PY38">
        <f>'Dashboard M2 Imports Data'!OD14*1000</f>
        <v/>
      </c>
      <c r="PZ38">
        <f>'Dashboard M2 Imports Data'!OE14*1000</f>
        <v/>
      </c>
      <c r="QA38">
        <f>'Dashboard M2 Imports Data'!OF14*1000</f>
        <v/>
      </c>
      <c r="QB38">
        <f>'Dashboard M2 Imports Data'!OG14*1000</f>
        <v/>
      </c>
      <c r="QC38">
        <f>'Dashboard M2 Imports Data'!OH14*1000</f>
        <v/>
      </c>
      <c r="QD38">
        <f>'Dashboard M2 Imports Data'!OI14*1000</f>
        <v/>
      </c>
      <c r="QE38">
        <f>'Dashboard M2 Imports Data'!OJ14*1000</f>
        <v/>
      </c>
      <c r="QF38">
        <f>'Dashboard M2 Imports Data'!OK14*1000</f>
        <v/>
      </c>
      <c r="QG38">
        <f>'Dashboard M2 Imports Data'!OL14*1000</f>
        <v/>
      </c>
      <c r="QH38">
        <f>'Dashboard M2 Imports Data'!OM14*1000</f>
        <v/>
      </c>
      <c r="QI38">
        <f>'Dashboard M2 Imports Data'!ON14*1000</f>
        <v/>
      </c>
      <c r="QJ38">
        <f>'Dashboard M2 Imports Data'!OO14*1000</f>
        <v/>
      </c>
      <c r="QK38">
        <f>'Dashboard M2 Imports Data'!OP14*1000</f>
        <v/>
      </c>
      <c r="QL38">
        <f>'Dashboard M2 Imports Data'!OQ14*1000</f>
        <v/>
      </c>
      <c r="QM38">
        <f>'Dashboard M2 Imports Data'!OR14*1000</f>
        <v/>
      </c>
      <c r="QN38">
        <f>'Dashboard M2 Imports Data'!OS14*1000</f>
        <v/>
      </c>
      <c r="QO38">
        <f>'Dashboard M2 Imports Data'!OT14*1000</f>
        <v/>
      </c>
      <c r="QP38">
        <f>'Dashboard M2 Imports Data'!OU14*1000</f>
        <v/>
      </c>
      <c r="QQ38">
        <f>'Dashboard M2 Imports Data'!OV14*1000</f>
        <v/>
      </c>
      <c r="QR38">
        <f>'Dashboard M2 Imports Data'!OW14*1000</f>
        <v/>
      </c>
      <c r="QS38">
        <f>'Dashboard M2 Imports Data'!OX14*1000</f>
        <v/>
      </c>
      <c r="QT38">
        <f>'Dashboard M2 Imports Data'!OY14*1000</f>
        <v/>
      </c>
      <c r="QU38">
        <f>'Dashboard M2 Imports Data'!OZ14*1000</f>
        <v/>
      </c>
      <c r="QV38">
        <f>'Dashboard M2 Imports Data'!PA14*1000</f>
        <v/>
      </c>
      <c r="QW38">
        <f>'Dashboard M2 Imports Data'!PB14*1000</f>
        <v/>
      </c>
      <c r="QX38">
        <f>'Dashboard M2 Imports Data'!PC14*1000</f>
        <v/>
      </c>
      <c r="QY38">
        <f>'Dashboard M2 Imports Data'!PD14*1000</f>
        <v/>
      </c>
      <c r="QZ38">
        <f>'Dashboard M2 Imports Data'!PE14*1000</f>
        <v/>
      </c>
      <c r="RA38">
        <f>'Dashboard M2 Imports Data'!PF14*1000</f>
        <v/>
      </c>
      <c r="RB38">
        <f>'Dashboard M2 Imports Data'!PG14*1000</f>
        <v/>
      </c>
      <c r="RC38">
        <f>'Dashboard M2 Imports Data'!PH14*1000</f>
        <v/>
      </c>
      <c r="RD38">
        <f>'Dashboard M2 Imports Data'!PI14*1000</f>
        <v/>
      </c>
      <c r="RE38">
        <f>'Dashboard M2 Imports Data'!PJ14*1000</f>
        <v/>
      </c>
      <c r="RF38">
        <f>'Dashboard M2 Imports Data'!PK14*1000</f>
        <v/>
      </c>
      <c r="RG38">
        <f>'Dashboard M2 Imports Data'!PL14*1000</f>
        <v/>
      </c>
      <c r="RH38">
        <f>'Dashboard M2 Imports Data'!PM14*1000</f>
        <v/>
      </c>
      <c r="RI38">
        <f>'Dashboard M2 Imports Data'!PN14*1000</f>
        <v/>
      </c>
      <c r="RJ38">
        <f>'Dashboard M2 Imports Data'!PO14*1000</f>
        <v/>
      </c>
      <c r="RK38">
        <f>'Dashboard M2 Imports Data'!PP14*1000</f>
        <v/>
      </c>
      <c r="RL38">
        <f>'Dashboard M2 Imports Data'!PQ14*1000</f>
        <v/>
      </c>
      <c r="RM38">
        <f>'Dashboard M2 Imports Data'!PR14*1000</f>
        <v/>
      </c>
      <c r="RN38">
        <f>'Dashboard M2 Imports Data'!PS14*1000</f>
        <v/>
      </c>
      <c r="RO38">
        <f>'Dashboard M2 Imports Data'!PT14*1000</f>
        <v/>
      </c>
      <c r="RP38">
        <f>'Dashboard M2 Imports Data'!PU14*1000</f>
        <v/>
      </c>
      <c r="RQ38">
        <f>'Dashboard M2 Imports Data'!PV14*1000</f>
        <v/>
      </c>
      <c r="RR38">
        <f>'Dashboard M2 Imports Data'!PW14*1000</f>
        <v/>
      </c>
      <c r="RS38">
        <f>'Dashboard M2 Imports Data'!PX14*1000</f>
        <v/>
      </c>
      <c r="RT38">
        <f>'Dashboard M2 Imports Data'!PY14*1000</f>
        <v/>
      </c>
      <c r="RU38">
        <f>'Dashboard M2 Imports Data'!PZ14*1000</f>
        <v/>
      </c>
      <c r="RV38">
        <f>'Dashboard M2 Imports Data'!QA14*1000</f>
        <v/>
      </c>
      <c r="RW38">
        <f>'Dashboard M2 Imports Data'!QB14*1000</f>
        <v/>
      </c>
      <c r="RX38">
        <f>'Dashboard M2 Imports Data'!QC14*1000</f>
        <v/>
      </c>
      <c r="RY38">
        <f>'Dashboard M2 Imports Data'!QD14*1000</f>
        <v/>
      </c>
      <c r="RZ38">
        <f>'Dashboard M2 Imports Data'!QE14*1000</f>
        <v/>
      </c>
      <c r="SA38">
        <f>'Dashboard M2 Imports Data'!QF14*1000</f>
        <v/>
      </c>
      <c r="SB38">
        <f>'Dashboard M2 Imports Data'!QG14*1000</f>
        <v/>
      </c>
      <c r="SC38">
        <f>'Dashboard M2 Imports Data'!QH14*1000</f>
        <v/>
      </c>
      <c r="SD38">
        <f>'Dashboard M2 Imports Data'!QI14*1000</f>
        <v/>
      </c>
      <c r="SE38">
        <f>'Dashboard M2 Imports Data'!QJ14*1000</f>
        <v/>
      </c>
      <c r="SF38">
        <f>'Dashboard M2 Imports Data'!QK14*1000</f>
        <v/>
      </c>
      <c r="SG38">
        <f>'Dashboard M2 Imports Data'!QL14*1000</f>
        <v/>
      </c>
      <c r="SH38">
        <f>'Dashboard M2 Imports Data'!QM14*1000</f>
        <v/>
      </c>
      <c r="SI38">
        <f>'Dashboard M2 Imports Data'!QN14*1000</f>
        <v/>
      </c>
      <c r="SJ38">
        <f>'Dashboard M2 Imports Data'!QO14*1000</f>
        <v/>
      </c>
      <c r="SK38">
        <f>'Dashboard M2 Imports Data'!QP14*1000</f>
        <v/>
      </c>
      <c r="SL38">
        <f>'Dashboard M2 Imports Data'!QQ14*1000</f>
        <v/>
      </c>
      <c r="SM38">
        <f>'Dashboard M2 Imports Data'!QR14*1000</f>
        <v/>
      </c>
      <c r="SN38">
        <f>'Dashboard M2 Imports Data'!QS14*1000</f>
        <v/>
      </c>
      <c r="SO38">
        <f>'Dashboard M2 Imports Data'!QT14*1000</f>
        <v/>
      </c>
      <c r="SP38">
        <f>'Dashboard M2 Imports Data'!QU14*1000</f>
        <v/>
      </c>
      <c r="SQ38">
        <f>'Dashboard M2 Imports Data'!QV14*1000</f>
        <v/>
      </c>
      <c r="SR38">
        <f>'Dashboard M2 Imports Data'!QW14*1000</f>
        <v/>
      </c>
      <c r="SS38">
        <f>'Dashboard M2 Imports Data'!QX14*1000</f>
        <v/>
      </c>
      <c r="ST38">
        <f>'Dashboard M2 Imports Data'!QY14*1000</f>
        <v/>
      </c>
      <c r="SU38">
        <f>'Dashboard M2 Imports Data'!QZ14*1000</f>
        <v/>
      </c>
      <c r="SV38">
        <f>'Dashboard M2 Imports Data'!RA14*1000</f>
        <v/>
      </c>
      <c r="SW38">
        <f>'Dashboard M2 Imports Data'!RB14*1000</f>
        <v/>
      </c>
      <c r="SX38">
        <f>'Dashboard M2 Imports Data'!RC14*1000</f>
        <v/>
      </c>
      <c r="SY38">
        <f>'Dashboard M2 Imports Data'!RD14*1000</f>
        <v/>
      </c>
      <c r="SZ38">
        <f>'Dashboard M2 Imports Data'!RE14*1000</f>
        <v/>
      </c>
      <c r="TA38">
        <f>'Dashboard M2 Imports Data'!RF14*1000</f>
        <v/>
      </c>
      <c r="TB38">
        <f>'Dashboard M2 Imports Data'!RG14*1000</f>
        <v/>
      </c>
      <c r="TC38">
        <f>'Dashboard M2 Imports Data'!RH14*1000</f>
        <v/>
      </c>
      <c r="TD38">
        <f>'Dashboard M2 Imports Data'!RI14*1000</f>
        <v/>
      </c>
      <c r="TE38">
        <f>'Dashboard M2 Imports Data'!RJ14*1000</f>
        <v/>
      </c>
      <c r="TF38">
        <f>'Dashboard M2 Imports Data'!RK14*1000</f>
        <v/>
      </c>
      <c r="TG38">
        <f>'Dashboard M2 Imports Data'!RL14*1000</f>
        <v/>
      </c>
      <c r="TH38">
        <f>'Dashboard M2 Imports Data'!RM14*1000</f>
        <v/>
      </c>
      <c r="TI38">
        <f>'Dashboard M2 Imports Data'!RN14*1000</f>
        <v/>
      </c>
      <c r="TJ38">
        <f>'Dashboard M2 Imports Data'!RO14*1000</f>
        <v/>
      </c>
      <c r="TK38">
        <f>'Dashboard M2 Imports Data'!RP14*1000</f>
        <v/>
      </c>
      <c r="TL38">
        <f>'Dashboard M2 Imports Data'!RQ14*1000</f>
        <v/>
      </c>
      <c r="TM38">
        <f>'Dashboard M2 Imports Data'!RR14*1000</f>
        <v/>
      </c>
      <c r="TN38">
        <f>'Dashboard M2 Imports Data'!RS14*1000</f>
        <v/>
      </c>
      <c r="TO38">
        <f>'Dashboard M2 Imports Data'!RT14*1000</f>
        <v/>
      </c>
      <c r="TP38">
        <f>'Dashboard M2 Imports Data'!RU14*1000</f>
        <v/>
      </c>
      <c r="TQ38">
        <f>'Dashboard M2 Imports Data'!RV14*1000</f>
        <v/>
      </c>
      <c r="TR38">
        <f>'Dashboard M2 Imports Data'!RW14*1000</f>
        <v/>
      </c>
      <c r="TS38">
        <f>'Dashboard M2 Imports Data'!RX14*1000</f>
        <v/>
      </c>
      <c r="TT38">
        <f>'Dashboard M2 Imports Data'!RY14*1000</f>
        <v/>
      </c>
      <c r="TU38">
        <f>'Dashboard M2 Imports Data'!RZ14*1000</f>
        <v/>
      </c>
      <c r="TV38">
        <f>'Dashboard M2 Imports Data'!SA14*1000</f>
        <v/>
      </c>
      <c r="TW38">
        <f>'Dashboard M2 Imports Data'!SB14*1000</f>
        <v/>
      </c>
      <c r="TX38">
        <f>'Dashboard M2 Imports Data'!SC14*1000</f>
        <v/>
      </c>
      <c r="TY38">
        <f>'Dashboard M2 Imports Data'!SD14*1000</f>
        <v/>
      </c>
      <c r="TZ38">
        <f>'Dashboard M2 Imports Data'!SE14*1000</f>
        <v/>
      </c>
    </row>
    <row r="39" spans="1:546">
      <c r="A39" t="s">
        <v>31</v>
      </c>
    </row>
    <row r="40" spans="1:546">
      <c r="A40" t="s">
        <v>32</v>
      </c>
    </row>
    <row r="41" spans="1:546">
      <c r="A41" t="s">
        <v>33</v>
      </c>
    </row>
    <row r="42" spans="1:546">
      <c r="A42" t="s">
        <v>34</v>
      </c>
      <c r="B42" t="s">
        <v>35</v>
      </c>
    </row>
    <row r="43" spans="1:546">
      <c r="A43" t="s">
        <v>36</v>
      </c>
    </row>
    <row r="44" spans="1:546">
      <c r="A44" t="s">
        <v>22</v>
      </c>
    </row>
    <row r="45" spans="1:546">
      <c r="A45" t="s">
        <v>37</v>
      </c>
      <c r="B45" t="s">
        <v>42</v>
      </c>
      <c r="D45" t="s">
        <v>44</v>
      </c>
      <c r="BC45">
        <f>'Dashboard M2 Imports Data'!H16</f>
        <v/>
      </c>
      <c r="BD45">
        <f>'Dashboard M2 Imports Data'!I16</f>
        <v/>
      </c>
      <c r="BE45">
        <f>'Dashboard M2 Imports Data'!J16</f>
        <v/>
      </c>
      <c r="BF45">
        <f>'Dashboard M2 Imports Data'!K16</f>
        <v/>
      </c>
      <c r="BG45">
        <f>'Dashboard M2 Imports Data'!L16</f>
        <v/>
      </c>
      <c r="BH45">
        <f>'Dashboard M2 Imports Data'!M16</f>
        <v/>
      </c>
      <c r="BI45">
        <f>'Dashboard M2 Imports Data'!N16</f>
        <v/>
      </c>
      <c r="BJ45">
        <f>'Dashboard M2 Imports Data'!O16</f>
        <v/>
      </c>
      <c r="BK45">
        <f>'Dashboard M2 Imports Data'!P16</f>
        <v/>
      </c>
      <c r="BL45">
        <f>'Dashboard M2 Imports Data'!Q16</f>
        <v/>
      </c>
      <c r="BM45">
        <f>'Dashboard M2 Imports Data'!R16</f>
        <v/>
      </c>
      <c r="BN45">
        <f>'Dashboard M2 Imports Data'!S16</f>
        <v/>
      </c>
      <c r="BO45">
        <f>'Dashboard M2 Imports Data'!T16</f>
        <v/>
      </c>
      <c r="BP45">
        <f>'Dashboard M2 Imports Data'!U16</f>
        <v/>
      </c>
      <c r="BQ45">
        <f>'Dashboard M2 Imports Data'!V16</f>
        <v/>
      </c>
      <c r="BR45">
        <f>'Dashboard M2 Imports Data'!W16</f>
        <v/>
      </c>
      <c r="BS45">
        <f>'Dashboard M2 Imports Data'!X16</f>
        <v/>
      </c>
      <c r="BT45">
        <f>'Dashboard M2 Imports Data'!Y16</f>
        <v/>
      </c>
      <c r="BU45">
        <f>'Dashboard M2 Imports Data'!Z16</f>
        <v/>
      </c>
      <c r="BV45">
        <f>'Dashboard M2 Imports Data'!AA16</f>
        <v/>
      </c>
      <c r="BW45">
        <f>'Dashboard M2 Imports Data'!AB16</f>
        <v/>
      </c>
      <c r="BX45">
        <f>'Dashboard M2 Imports Data'!AC16</f>
        <v/>
      </c>
      <c r="BY45">
        <f>'Dashboard M2 Imports Data'!AD16</f>
        <v/>
      </c>
      <c r="BZ45">
        <f>'Dashboard M2 Imports Data'!AE16</f>
        <v/>
      </c>
      <c r="CA45">
        <f>'Dashboard M2 Imports Data'!AF16</f>
        <v/>
      </c>
      <c r="CB45">
        <f>'Dashboard M2 Imports Data'!AG16</f>
        <v/>
      </c>
      <c r="CC45">
        <f>'Dashboard M2 Imports Data'!AH16</f>
        <v/>
      </c>
      <c r="CD45">
        <f>'Dashboard M2 Imports Data'!AI16</f>
        <v/>
      </c>
      <c r="CE45">
        <f>'Dashboard M2 Imports Data'!AJ16</f>
        <v/>
      </c>
      <c r="CF45">
        <f>'Dashboard M2 Imports Data'!AK16</f>
        <v/>
      </c>
      <c r="CG45">
        <f>'Dashboard M2 Imports Data'!AL16</f>
        <v/>
      </c>
      <c r="CH45">
        <f>'Dashboard M2 Imports Data'!AM16</f>
        <v/>
      </c>
      <c r="CI45">
        <f>'Dashboard M2 Imports Data'!AN16</f>
        <v/>
      </c>
      <c r="CJ45">
        <f>'Dashboard M2 Imports Data'!AO16</f>
        <v/>
      </c>
      <c r="CK45">
        <f>'Dashboard M2 Imports Data'!AP16</f>
        <v/>
      </c>
      <c r="CL45">
        <f>'Dashboard M2 Imports Data'!AQ16</f>
        <v/>
      </c>
      <c r="CM45">
        <f>'Dashboard M2 Imports Data'!AR16</f>
        <v/>
      </c>
      <c r="CN45">
        <f>'Dashboard M2 Imports Data'!AS16</f>
        <v/>
      </c>
      <c r="CO45">
        <f>'Dashboard M2 Imports Data'!AT16</f>
        <v/>
      </c>
      <c r="CP45">
        <f>'Dashboard M2 Imports Data'!AU16</f>
        <v/>
      </c>
      <c r="CQ45">
        <f>'Dashboard M2 Imports Data'!AV16</f>
        <v/>
      </c>
      <c r="CR45">
        <f>'Dashboard M2 Imports Data'!AW16</f>
        <v/>
      </c>
      <c r="CS45">
        <f>'Dashboard M2 Imports Data'!AX16</f>
        <v/>
      </c>
      <c r="CT45">
        <f>'Dashboard M2 Imports Data'!AY16</f>
        <v/>
      </c>
      <c r="CU45">
        <f>'Dashboard M2 Imports Data'!AZ16</f>
        <v/>
      </c>
      <c r="CV45">
        <f>'Dashboard M2 Imports Data'!BA16</f>
        <v/>
      </c>
      <c r="CW45">
        <f>'Dashboard M2 Imports Data'!BB16</f>
        <v/>
      </c>
      <c r="CX45">
        <f>'Dashboard M2 Imports Data'!BC16</f>
        <v/>
      </c>
      <c r="CY45">
        <f>'Dashboard M2 Imports Data'!BD16</f>
        <v/>
      </c>
      <c r="CZ45">
        <f>'Dashboard M2 Imports Data'!BE16</f>
        <v/>
      </c>
      <c r="DA45">
        <f>'Dashboard M2 Imports Data'!BF16</f>
        <v/>
      </c>
      <c r="DB45">
        <f>'Dashboard M2 Imports Data'!BG16</f>
        <v/>
      </c>
      <c r="DC45">
        <f>'Dashboard M2 Imports Data'!BH16</f>
        <v/>
      </c>
      <c r="DD45">
        <f>'Dashboard M2 Imports Data'!BI16</f>
        <v/>
      </c>
      <c r="DE45">
        <f>'Dashboard M2 Imports Data'!BJ16</f>
        <v/>
      </c>
      <c r="DF45">
        <f>'Dashboard M2 Imports Data'!BK16</f>
        <v/>
      </c>
      <c r="DG45">
        <f>'Dashboard M2 Imports Data'!BL16</f>
        <v/>
      </c>
      <c r="DH45">
        <f>'Dashboard M2 Imports Data'!BM16</f>
        <v/>
      </c>
      <c r="DI45">
        <f>'Dashboard M2 Imports Data'!BN16</f>
        <v/>
      </c>
      <c r="DJ45">
        <f>'Dashboard M2 Imports Data'!BO16</f>
        <v/>
      </c>
      <c r="DK45">
        <f>'Dashboard M2 Imports Data'!BP16</f>
        <v/>
      </c>
      <c r="DL45">
        <f>'Dashboard M2 Imports Data'!BQ16</f>
        <v/>
      </c>
      <c r="DM45">
        <f>'Dashboard M2 Imports Data'!BR16</f>
        <v/>
      </c>
      <c r="DN45">
        <f>'Dashboard M2 Imports Data'!BS16</f>
        <v/>
      </c>
      <c r="DO45">
        <f>'Dashboard M2 Imports Data'!BT16</f>
        <v/>
      </c>
      <c r="DP45">
        <f>'Dashboard M2 Imports Data'!BU16</f>
        <v/>
      </c>
      <c r="DQ45">
        <f>'Dashboard M2 Imports Data'!BV16</f>
        <v/>
      </c>
      <c r="DR45">
        <f>'Dashboard M2 Imports Data'!BW16</f>
        <v/>
      </c>
      <c r="DS45">
        <f>'Dashboard M2 Imports Data'!BX16</f>
        <v/>
      </c>
      <c r="DT45">
        <f>'Dashboard M2 Imports Data'!BY16</f>
        <v/>
      </c>
      <c r="DU45">
        <f>'Dashboard M2 Imports Data'!BZ16</f>
        <v/>
      </c>
      <c r="DV45">
        <f>'Dashboard M2 Imports Data'!CA16</f>
        <v/>
      </c>
      <c r="DW45">
        <f>'Dashboard M2 Imports Data'!CB16</f>
        <v/>
      </c>
      <c r="DX45">
        <f>'Dashboard M2 Imports Data'!CC16</f>
        <v/>
      </c>
      <c r="DY45">
        <f>'Dashboard M2 Imports Data'!CD16</f>
        <v/>
      </c>
      <c r="DZ45">
        <f>'Dashboard M2 Imports Data'!CE16</f>
        <v/>
      </c>
      <c r="EA45">
        <f>'Dashboard M2 Imports Data'!CF16</f>
        <v/>
      </c>
      <c r="EB45">
        <f>'Dashboard M2 Imports Data'!CG16</f>
        <v/>
      </c>
      <c r="EC45">
        <f>'Dashboard M2 Imports Data'!CH16</f>
        <v/>
      </c>
      <c r="ED45">
        <f>'Dashboard M2 Imports Data'!CI16</f>
        <v/>
      </c>
      <c r="EE45">
        <f>'Dashboard M2 Imports Data'!CJ16</f>
        <v/>
      </c>
      <c r="EF45">
        <f>'Dashboard M2 Imports Data'!CK16</f>
        <v/>
      </c>
      <c r="EG45">
        <f>'Dashboard M2 Imports Data'!CL16</f>
        <v/>
      </c>
      <c r="EH45">
        <f>'Dashboard M2 Imports Data'!CM16</f>
        <v/>
      </c>
      <c r="EI45">
        <f>'Dashboard M2 Imports Data'!CN16</f>
        <v/>
      </c>
      <c r="EJ45">
        <f>'Dashboard M2 Imports Data'!CO16</f>
        <v/>
      </c>
      <c r="EK45">
        <f>'Dashboard M2 Imports Data'!CP16</f>
        <v/>
      </c>
      <c r="EL45">
        <f>'Dashboard M2 Imports Data'!CQ16</f>
        <v/>
      </c>
      <c r="EM45">
        <f>'Dashboard M2 Imports Data'!CR16</f>
        <v/>
      </c>
      <c r="EN45">
        <f>'Dashboard M2 Imports Data'!CS16</f>
        <v/>
      </c>
      <c r="EO45">
        <f>'Dashboard M2 Imports Data'!CT16</f>
        <v/>
      </c>
      <c r="EP45">
        <f>'Dashboard M2 Imports Data'!CU16</f>
        <v/>
      </c>
      <c r="EQ45">
        <f>'Dashboard M2 Imports Data'!CV16</f>
        <v/>
      </c>
      <c r="ER45">
        <f>'Dashboard M2 Imports Data'!CW16</f>
        <v/>
      </c>
      <c r="ES45">
        <f>'Dashboard M2 Imports Data'!CX16</f>
        <v/>
      </c>
      <c r="ET45">
        <f>'Dashboard M2 Imports Data'!CY16</f>
        <v/>
      </c>
      <c r="EU45">
        <f>'Dashboard M2 Imports Data'!CZ16</f>
        <v/>
      </c>
      <c r="EV45">
        <f>'Dashboard M2 Imports Data'!DA16</f>
        <v/>
      </c>
      <c r="EW45">
        <f>'Dashboard M2 Imports Data'!DB16</f>
        <v/>
      </c>
      <c r="EX45">
        <f>'Dashboard M2 Imports Data'!DC16</f>
        <v/>
      </c>
      <c r="EY45">
        <f>'Dashboard M2 Imports Data'!DD16</f>
        <v/>
      </c>
      <c r="EZ45">
        <f>'Dashboard M2 Imports Data'!DE16</f>
        <v/>
      </c>
      <c r="FA45">
        <f>'Dashboard M2 Imports Data'!DF16</f>
        <v/>
      </c>
      <c r="FB45">
        <f>'Dashboard M2 Imports Data'!DG16</f>
        <v/>
      </c>
      <c r="FC45">
        <f>'Dashboard M2 Imports Data'!DH16</f>
        <v/>
      </c>
      <c r="FD45">
        <f>'Dashboard M2 Imports Data'!DI16</f>
        <v/>
      </c>
      <c r="FE45">
        <f>'Dashboard M2 Imports Data'!DJ16</f>
        <v/>
      </c>
      <c r="FF45">
        <f>'Dashboard M2 Imports Data'!DK16</f>
        <v/>
      </c>
      <c r="FG45">
        <f>'Dashboard M2 Imports Data'!DL16</f>
        <v/>
      </c>
      <c r="FH45">
        <f>'Dashboard M2 Imports Data'!DM16</f>
        <v/>
      </c>
      <c r="FI45">
        <f>'Dashboard M2 Imports Data'!DN16</f>
        <v/>
      </c>
      <c r="FJ45">
        <f>'Dashboard M2 Imports Data'!DO16</f>
        <v/>
      </c>
      <c r="FK45">
        <f>'Dashboard M2 Imports Data'!DP16</f>
        <v/>
      </c>
      <c r="FL45">
        <f>'Dashboard M2 Imports Data'!DQ16</f>
        <v/>
      </c>
      <c r="FM45">
        <f>'Dashboard M2 Imports Data'!DR16</f>
        <v/>
      </c>
      <c r="FN45">
        <f>'Dashboard M2 Imports Data'!DS16</f>
        <v/>
      </c>
      <c r="FO45">
        <f>'Dashboard M2 Imports Data'!DT16</f>
        <v/>
      </c>
      <c r="FP45">
        <f>'Dashboard M2 Imports Data'!DU16</f>
        <v/>
      </c>
      <c r="FQ45">
        <f>'Dashboard M2 Imports Data'!DV16</f>
        <v/>
      </c>
      <c r="FR45">
        <f>'Dashboard M2 Imports Data'!DW16</f>
        <v/>
      </c>
      <c r="FS45">
        <f>'Dashboard M2 Imports Data'!DX16</f>
        <v/>
      </c>
      <c r="FT45">
        <f>'Dashboard M2 Imports Data'!DY16</f>
        <v/>
      </c>
      <c r="FU45">
        <f>'Dashboard M2 Imports Data'!DZ16</f>
        <v/>
      </c>
      <c r="FV45">
        <f>'Dashboard M2 Imports Data'!EA16</f>
        <v/>
      </c>
      <c r="FW45">
        <f>'Dashboard M2 Imports Data'!EB16</f>
        <v/>
      </c>
      <c r="FX45">
        <f>'Dashboard M2 Imports Data'!EC16</f>
        <v/>
      </c>
      <c r="FY45">
        <f>'Dashboard M2 Imports Data'!ED16</f>
        <v/>
      </c>
      <c r="FZ45">
        <f>'Dashboard M2 Imports Data'!EE16</f>
        <v/>
      </c>
      <c r="GA45">
        <f>'Dashboard M2 Imports Data'!EF16</f>
        <v/>
      </c>
      <c r="GB45">
        <f>'Dashboard M2 Imports Data'!EG16</f>
        <v/>
      </c>
      <c r="GC45">
        <f>'Dashboard M2 Imports Data'!EH16</f>
        <v/>
      </c>
      <c r="GD45">
        <f>'Dashboard M2 Imports Data'!EI16</f>
        <v/>
      </c>
      <c r="GE45">
        <f>'Dashboard M2 Imports Data'!EJ16</f>
        <v/>
      </c>
      <c r="GF45">
        <f>'Dashboard M2 Imports Data'!EK16</f>
        <v/>
      </c>
      <c r="GG45">
        <f>'Dashboard M2 Imports Data'!EL16</f>
        <v/>
      </c>
      <c r="GH45">
        <f>'Dashboard M2 Imports Data'!EM16</f>
        <v/>
      </c>
      <c r="GI45">
        <f>'Dashboard M2 Imports Data'!EN16</f>
        <v/>
      </c>
      <c r="GJ45">
        <f>'Dashboard M2 Imports Data'!EO16</f>
        <v/>
      </c>
      <c r="GK45">
        <f>'Dashboard M2 Imports Data'!EP16</f>
        <v/>
      </c>
      <c r="GL45">
        <f>'Dashboard M2 Imports Data'!EQ16</f>
        <v/>
      </c>
      <c r="GM45">
        <f>'Dashboard M2 Imports Data'!ER16</f>
        <v/>
      </c>
      <c r="GN45">
        <f>'Dashboard M2 Imports Data'!ES16</f>
        <v/>
      </c>
      <c r="GO45">
        <f>'Dashboard M2 Imports Data'!ET16</f>
        <v/>
      </c>
      <c r="GP45">
        <f>'Dashboard M2 Imports Data'!EU16</f>
        <v/>
      </c>
      <c r="GQ45">
        <f>'Dashboard M2 Imports Data'!EV16</f>
        <v/>
      </c>
      <c r="GR45">
        <f>'Dashboard M2 Imports Data'!EW16</f>
        <v/>
      </c>
      <c r="GS45">
        <f>'Dashboard M2 Imports Data'!EX16</f>
        <v/>
      </c>
      <c r="GT45">
        <f>'Dashboard M2 Imports Data'!EY16</f>
        <v/>
      </c>
      <c r="GU45">
        <f>'Dashboard M2 Imports Data'!EZ16</f>
        <v/>
      </c>
      <c r="GV45">
        <f>'Dashboard M2 Imports Data'!FA16</f>
        <v/>
      </c>
      <c r="GW45">
        <f>'Dashboard M2 Imports Data'!FB16</f>
        <v/>
      </c>
      <c r="GX45">
        <f>'Dashboard M2 Imports Data'!FC16</f>
        <v/>
      </c>
      <c r="GY45">
        <f>'Dashboard M2 Imports Data'!FD16</f>
        <v/>
      </c>
      <c r="GZ45">
        <f>'Dashboard M2 Imports Data'!FE16</f>
        <v/>
      </c>
      <c r="HA45">
        <f>'Dashboard M2 Imports Data'!FF16</f>
        <v/>
      </c>
      <c r="HB45">
        <f>'Dashboard M2 Imports Data'!FG16</f>
        <v/>
      </c>
      <c r="HC45">
        <f>'Dashboard M2 Imports Data'!FH16</f>
        <v/>
      </c>
      <c r="HD45">
        <f>'Dashboard M2 Imports Data'!FI16</f>
        <v/>
      </c>
      <c r="HE45">
        <f>'Dashboard M2 Imports Data'!FJ16</f>
        <v/>
      </c>
      <c r="HF45">
        <f>'Dashboard M2 Imports Data'!FK16</f>
        <v/>
      </c>
      <c r="HG45">
        <f>'Dashboard M2 Imports Data'!FL16</f>
        <v/>
      </c>
      <c r="HH45">
        <f>'Dashboard M2 Imports Data'!FM16</f>
        <v/>
      </c>
      <c r="HI45">
        <f>'Dashboard M2 Imports Data'!FN16</f>
        <v/>
      </c>
      <c r="HJ45">
        <f>'Dashboard M2 Imports Data'!FO16</f>
        <v/>
      </c>
      <c r="HK45">
        <f>'Dashboard M2 Imports Data'!FP16</f>
        <v/>
      </c>
      <c r="HL45">
        <f>'Dashboard M2 Imports Data'!FQ16</f>
        <v/>
      </c>
      <c r="HM45">
        <f>'Dashboard M2 Imports Data'!FR16</f>
        <v/>
      </c>
      <c r="HN45">
        <f>'Dashboard M2 Imports Data'!FS16</f>
        <v/>
      </c>
      <c r="HO45">
        <f>'Dashboard M2 Imports Data'!FT16</f>
        <v/>
      </c>
      <c r="HP45">
        <f>'Dashboard M2 Imports Data'!FU16</f>
        <v/>
      </c>
      <c r="HQ45">
        <f>'Dashboard M2 Imports Data'!FV16</f>
        <v/>
      </c>
      <c r="HR45">
        <f>'Dashboard M2 Imports Data'!FW16</f>
        <v/>
      </c>
      <c r="HS45">
        <f>'Dashboard M2 Imports Data'!FX16</f>
        <v/>
      </c>
      <c r="HT45">
        <f>'Dashboard M2 Imports Data'!FY16</f>
        <v/>
      </c>
      <c r="HU45">
        <f>'Dashboard M2 Imports Data'!FZ16</f>
        <v/>
      </c>
      <c r="HV45">
        <f>'Dashboard M2 Imports Data'!GA16</f>
        <v/>
      </c>
      <c r="HW45">
        <f>'Dashboard M2 Imports Data'!GB16</f>
        <v/>
      </c>
      <c r="HX45">
        <f>'Dashboard M2 Imports Data'!GC16</f>
        <v/>
      </c>
      <c r="HY45">
        <f>'Dashboard M2 Imports Data'!GD16</f>
        <v/>
      </c>
      <c r="HZ45">
        <f>'Dashboard M2 Imports Data'!GE16</f>
        <v/>
      </c>
      <c r="IA45">
        <f>'Dashboard M2 Imports Data'!GF16</f>
        <v/>
      </c>
      <c r="IB45">
        <f>'Dashboard M2 Imports Data'!GG16</f>
        <v/>
      </c>
      <c r="IC45">
        <f>'Dashboard M2 Imports Data'!GH16</f>
        <v/>
      </c>
      <c r="ID45">
        <f>'Dashboard M2 Imports Data'!GI16</f>
        <v/>
      </c>
      <c r="IE45">
        <f>'Dashboard M2 Imports Data'!GJ16</f>
        <v/>
      </c>
      <c r="IF45">
        <f>'Dashboard M2 Imports Data'!GK16</f>
        <v/>
      </c>
      <c r="IG45">
        <f>'Dashboard M2 Imports Data'!GL16</f>
        <v/>
      </c>
      <c r="IH45">
        <f>'Dashboard M2 Imports Data'!GM16</f>
        <v/>
      </c>
      <c r="II45">
        <f>'Dashboard M2 Imports Data'!GN16</f>
        <v/>
      </c>
      <c r="IJ45">
        <f>'Dashboard M2 Imports Data'!GO16</f>
        <v/>
      </c>
      <c r="IK45">
        <f>'Dashboard M2 Imports Data'!GP16</f>
        <v/>
      </c>
      <c r="IL45">
        <f>'Dashboard M2 Imports Data'!GQ16</f>
        <v/>
      </c>
      <c r="IM45">
        <f>'Dashboard M2 Imports Data'!GR16</f>
        <v/>
      </c>
      <c r="IN45">
        <f>'Dashboard M2 Imports Data'!GS16</f>
        <v/>
      </c>
      <c r="IO45">
        <f>'Dashboard M2 Imports Data'!GT16</f>
        <v/>
      </c>
      <c r="IP45">
        <f>'Dashboard M2 Imports Data'!GU16</f>
        <v/>
      </c>
      <c r="IQ45">
        <f>'Dashboard M2 Imports Data'!GV16</f>
        <v/>
      </c>
      <c r="IR45">
        <f>'Dashboard M2 Imports Data'!GW16</f>
        <v/>
      </c>
      <c r="IS45">
        <f>'Dashboard M2 Imports Data'!GX16</f>
        <v/>
      </c>
      <c r="IT45">
        <f>'Dashboard M2 Imports Data'!GY16</f>
        <v/>
      </c>
      <c r="IU45">
        <f>'Dashboard M2 Imports Data'!GZ16</f>
        <v/>
      </c>
      <c r="IV45">
        <f>'Dashboard M2 Imports Data'!HA16</f>
        <v/>
      </c>
      <c r="IW45">
        <f>'Dashboard M2 Imports Data'!HB16</f>
        <v/>
      </c>
      <c r="IX45">
        <f>'Dashboard M2 Imports Data'!HC16</f>
        <v/>
      </c>
      <c r="IY45">
        <f>'Dashboard M2 Imports Data'!HD16</f>
        <v/>
      </c>
      <c r="IZ45">
        <f>'Dashboard M2 Imports Data'!HE16</f>
        <v/>
      </c>
      <c r="JA45">
        <f>'Dashboard M2 Imports Data'!HF16</f>
        <v/>
      </c>
      <c r="JB45">
        <f>'Dashboard M2 Imports Data'!HG16</f>
        <v/>
      </c>
      <c r="JC45">
        <f>'Dashboard M2 Imports Data'!HH16</f>
        <v/>
      </c>
      <c r="JD45">
        <f>'Dashboard M2 Imports Data'!HI16</f>
        <v/>
      </c>
      <c r="JE45">
        <f>'Dashboard M2 Imports Data'!HJ16</f>
        <v/>
      </c>
      <c r="JF45">
        <f>'Dashboard M2 Imports Data'!HK16</f>
        <v/>
      </c>
      <c r="JG45">
        <f>'Dashboard M2 Imports Data'!HL16</f>
        <v/>
      </c>
      <c r="JH45">
        <f>'Dashboard M2 Imports Data'!HM16</f>
        <v/>
      </c>
      <c r="JI45">
        <f>'Dashboard M2 Imports Data'!HN16</f>
        <v/>
      </c>
      <c r="JJ45">
        <f>'Dashboard M2 Imports Data'!HO16</f>
        <v/>
      </c>
      <c r="JK45">
        <f>'Dashboard M2 Imports Data'!HP16</f>
        <v/>
      </c>
      <c r="JL45">
        <f>'Dashboard M2 Imports Data'!HQ16</f>
        <v/>
      </c>
      <c r="JM45">
        <f>'Dashboard M2 Imports Data'!HR16</f>
        <v/>
      </c>
      <c r="JN45">
        <f>'Dashboard M2 Imports Data'!HS16</f>
        <v/>
      </c>
      <c r="JO45">
        <f>'Dashboard M2 Imports Data'!HT16</f>
        <v/>
      </c>
      <c r="JP45">
        <f>'Dashboard M2 Imports Data'!HU16</f>
        <v/>
      </c>
      <c r="JQ45">
        <f>'Dashboard M2 Imports Data'!HV16</f>
        <v/>
      </c>
      <c r="JR45">
        <f>'Dashboard M2 Imports Data'!HW16</f>
        <v/>
      </c>
      <c r="JS45">
        <f>'Dashboard M2 Imports Data'!HX16</f>
        <v/>
      </c>
      <c r="JT45">
        <f>'Dashboard M2 Imports Data'!HY16</f>
        <v/>
      </c>
      <c r="JU45">
        <f>'Dashboard M2 Imports Data'!HZ16</f>
        <v/>
      </c>
      <c r="JV45">
        <f>'Dashboard M2 Imports Data'!IA16</f>
        <v/>
      </c>
      <c r="JW45">
        <f>'Dashboard M2 Imports Data'!IB16</f>
        <v/>
      </c>
      <c r="JX45">
        <f>'Dashboard M2 Imports Data'!IC16</f>
        <v/>
      </c>
      <c r="JY45">
        <f>'Dashboard M2 Imports Data'!ID16</f>
        <v/>
      </c>
      <c r="JZ45">
        <f>'Dashboard M2 Imports Data'!IE16</f>
        <v/>
      </c>
      <c r="KA45">
        <f>'Dashboard M2 Imports Data'!IF16</f>
        <v/>
      </c>
      <c r="KB45">
        <f>'Dashboard M2 Imports Data'!IG16</f>
        <v/>
      </c>
      <c r="KC45">
        <f>'Dashboard M2 Imports Data'!IH16</f>
        <v/>
      </c>
      <c r="KD45">
        <f>'Dashboard M2 Imports Data'!II16</f>
        <v/>
      </c>
      <c r="KE45">
        <f>'Dashboard M2 Imports Data'!IJ16</f>
        <v/>
      </c>
      <c r="KF45">
        <f>'Dashboard M2 Imports Data'!IK16</f>
        <v/>
      </c>
      <c r="KG45">
        <f>'Dashboard M2 Imports Data'!IL16</f>
        <v/>
      </c>
      <c r="KH45">
        <f>'Dashboard M2 Imports Data'!IM16</f>
        <v/>
      </c>
      <c r="KI45">
        <f>'Dashboard M2 Imports Data'!IN16</f>
        <v/>
      </c>
      <c r="KJ45">
        <f>'Dashboard M2 Imports Data'!IO16</f>
        <v/>
      </c>
      <c r="KK45">
        <f>'Dashboard M2 Imports Data'!IP16</f>
        <v/>
      </c>
      <c r="KL45">
        <f>'Dashboard M2 Imports Data'!IQ16</f>
        <v/>
      </c>
      <c r="KM45">
        <f>'Dashboard M2 Imports Data'!IR16</f>
        <v/>
      </c>
      <c r="KN45">
        <f>'Dashboard M2 Imports Data'!IS16</f>
        <v/>
      </c>
      <c r="KO45">
        <f>'Dashboard M2 Imports Data'!IT16</f>
        <v/>
      </c>
      <c r="KP45">
        <f>'Dashboard M2 Imports Data'!IU16</f>
        <v/>
      </c>
      <c r="KQ45">
        <f>'Dashboard M2 Imports Data'!IV16</f>
        <v/>
      </c>
      <c r="KR45">
        <f>'Dashboard M2 Imports Data'!IW16</f>
        <v/>
      </c>
      <c r="KS45">
        <f>'Dashboard M2 Imports Data'!IX16</f>
        <v/>
      </c>
      <c r="KT45">
        <f>'Dashboard M2 Imports Data'!IY16</f>
        <v/>
      </c>
      <c r="KU45">
        <f>'Dashboard M2 Imports Data'!IZ16</f>
        <v/>
      </c>
      <c r="KV45">
        <f>'Dashboard M2 Imports Data'!JA16</f>
        <v/>
      </c>
      <c r="KW45">
        <f>'Dashboard M2 Imports Data'!JB16</f>
        <v/>
      </c>
      <c r="KX45">
        <f>'Dashboard M2 Imports Data'!JC16</f>
        <v/>
      </c>
      <c r="KY45">
        <f>'Dashboard M2 Imports Data'!JD16</f>
        <v/>
      </c>
      <c r="KZ45">
        <f>'Dashboard M2 Imports Data'!JE16</f>
        <v/>
      </c>
      <c r="LA45">
        <f>'Dashboard M2 Imports Data'!JF16</f>
        <v/>
      </c>
      <c r="LB45">
        <f>'Dashboard M2 Imports Data'!JG16</f>
        <v/>
      </c>
      <c r="LC45">
        <f>'Dashboard M2 Imports Data'!JH16</f>
        <v/>
      </c>
      <c r="LD45">
        <f>'Dashboard M2 Imports Data'!JI16</f>
        <v/>
      </c>
      <c r="LE45">
        <f>'Dashboard M2 Imports Data'!JJ16</f>
        <v/>
      </c>
      <c r="LF45">
        <f>'Dashboard M2 Imports Data'!JK16</f>
        <v/>
      </c>
      <c r="LG45">
        <f>'Dashboard M2 Imports Data'!JL16</f>
        <v/>
      </c>
      <c r="LH45">
        <f>'Dashboard M2 Imports Data'!JM16</f>
        <v/>
      </c>
      <c r="LI45">
        <f>'Dashboard M2 Imports Data'!JN16</f>
        <v/>
      </c>
      <c r="LJ45">
        <f>'Dashboard M2 Imports Data'!JO16</f>
        <v/>
      </c>
      <c r="LK45">
        <f>'Dashboard M2 Imports Data'!JP16</f>
        <v/>
      </c>
      <c r="LL45">
        <f>'Dashboard M2 Imports Data'!JQ16</f>
        <v/>
      </c>
      <c r="LM45">
        <f>'Dashboard M2 Imports Data'!JR16</f>
        <v/>
      </c>
      <c r="LN45">
        <f>'Dashboard M2 Imports Data'!JS16</f>
        <v/>
      </c>
      <c r="LO45">
        <f>'Dashboard M2 Imports Data'!JT16</f>
        <v/>
      </c>
      <c r="LP45">
        <f>'Dashboard M2 Imports Data'!JU16</f>
        <v/>
      </c>
      <c r="LQ45">
        <f>'Dashboard M2 Imports Data'!JV16</f>
        <v/>
      </c>
      <c r="LR45">
        <f>'Dashboard M2 Imports Data'!JW16</f>
        <v/>
      </c>
      <c r="LS45">
        <f>'Dashboard M2 Imports Data'!JX16</f>
        <v/>
      </c>
      <c r="LT45">
        <f>'Dashboard M2 Imports Data'!JY16</f>
        <v/>
      </c>
      <c r="LU45">
        <f>'Dashboard M2 Imports Data'!JZ16</f>
        <v/>
      </c>
      <c r="LV45">
        <f>'Dashboard M2 Imports Data'!KA16</f>
        <v/>
      </c>
      <c r="LW45">
        <f>'Dashboard M2 Imports Data'!KB16</f>
        <v/>
      </c>
      <c r="LX45">
        <f>'Dashboard M2 Imports Data'!KC16</f>
        <v/>
      </c>
      <c r="LY45">
        <f>'Dashboard M2 Imports Data'!KD16</f>
        <v/>
      </c>
      <c r="LZ45">
        <f>'Dashboard M2 Imports Data'!KE16</f>
        <v/>
      </c>
      <c r="MA45">
        <f>'Dashboard M2 Imports Data'!KF16</f>
        <v/>
      </c>
      <c r="MB45">
        <f>'Dashboard M2 Imports Data'!KG16</f>
        <v/>
      </c>
      <c r="MC45">
        <f>'Dashboard M2 Imports Data'!KH16</f>
        <v/>
      </c>
      <c r="MD45">
        <f>'Dashboard M2 Imports Data'!KI16</f>
        <v/>
      </c>
      <c r="ME45">
        <f>'Dashboard M2 Imports Data'!KJ16</f>
        <v/>
      </c>
      <c r="MF45">
        <f>'Dashboard M2 Imports Data'!KK16</f>
        <v/>
      </c>
      <c r="MG45">
        <f>'Dashboard M2 Imports Data'!KL16</f>
        <v/>
      </c>
      <c r="MH45">
        <f>'Dashboard M2 Imports Data'!KM16</f>
        <v/>
      </c>
      <c r="MI45">
        <f>'Dashboard M2 Imports Data'!KN16</f>
        <v/>
      </c>
      <c r="MJ45">
        <f>'Dashboard M2 Imports Data'!KO16</f>
        <v/>
      </c>
      <c r="MK45">
        <f>'Dashboard M2 Imports Data'!KP16</f>
        <v/>
      </c>
      <c r="ML45">
        <f>'Dashboard M2 Imports Data'!KQ16</f>
        <v/>
      </c>
      <c r="MM45">
        <f>'Dashboard M2 Imports Data'!KR16</f>
        <v/>
      </c>
      <c r="MN45">
        <f>'Dashboard M2 Imports Data'!KS16</f>
        <v/>
      </c>
      <c r="MO45">
        <f>'Dashboard M2 Imports Data'!KT16</f>
        <v/>
      </c>
      <c r="MP45">
        <f>'Dashboard M2 Imports Data'!KU16</f>
        <v/>
      </c>
      <c r="MQ45">
        <f>'Dashboard M2 Imports Data'!KV16</f>
        <v/>
      </c>
      <c r="MR45">
        <f>'Dashboard M2 Imports Data'!KW16</f>
        <v/>
      </c>
      <c r="MS45">
        <f>'Dashboard M2 Imports Data'!KX16</f>
        <v/>
      </c>
      <c r="MT45">
        <f>'Dashboard M2 Imports Data'!KY16</f>
        <v/>
      </c>
      <c r="MU45">
        <f>'Dashboard M2 Imports Data'!KZ16</f>
        <v/>
      </c>
      <c r="MV45">
        <f>'Dashboard M2 Imports Data'!LA16</f>
        <v/>
      </c>
      <c r="MW45">
        <f>'Dashboard M2 Imports Data'!LB16</f>
        <v/>
      </c>
      <c r="MX45">
        <f>'Dashboard M2 Imports Data'!LC16</f>
        <v/>
      </c>
      <c r="MY45">
        <f>'Dashboard M2 Imports Data'!LD16</f>
        <v/>
      </c>
      <c r="MZ45">
        <f>'Dashboard M2 Imports Data'!LE16</f>
        <v/>
      </c>
      <c r="NA45">
        <f>'Dashboard M2 Imports Data'!LF16</f>
        <v/>
      </c>
      <c r="NB45">
        <f>'Dashboard M2 Imports Data'!LG16</f>
        <v/>
      </c>
      <c r="NC45">
        <f>'Dashboard M2 Imports Data'!LH16</f>
        <v/>
      </c>
      <c r="ND45">
        <f>'Dashboard M2 Imports Data'!LI16</f>
        <v/>
      </c>
      <c r="NE45">
        <f>'Dashboard M2 Imports Data'!LJ16</f>
        <v/>
      </c>
      <c r="NF45">
        <f>'Dashboard M2 Imports Data'!LK16</f>
        <v/>
      </c>
      <c r="NG45">
        <f>'Dashboard M2 Imports Data'!LL16</f>
        <v/>
      </c>
      <c r="NH45">
        <f>'Dashboard M2 Imports Data'!LM16</f>
        <v/>
      </c>
      <c r="NI45">
        <f>'Dashboard M2 Imports Data'!LN16</f>
        <v/>
      </c>
      <c r="NJ45">
        <f>'Dashboard M2 Imports Data'!LO16</f>
        <v/>
      </c>
      <c r="NK45">
        <f>'Dashboard M2 Imports Data'!LP16</f>
        <v/>
      </c>
      <c r="NL45">
        <f>'Dashboard M2 Imports Data'!LQ16</f>
        <v/>
      </c>
      <c r="NM45">
        <f>'Dashboard M2 Imports Data'!LR16</f>
        <v/>
      </c>
      <c r="NN45">
        <f>'Dashboard M2 Imports Data'!LS16</f>
        <v/>
      </c>
      <c r="NO45">
        <f>'Dashboard M2 Imports Data'!LT16</f>
        <v/>
      </c>
      <c r="NP45">
        <f>'Dashboard M2 Imports Data'!LU16</f>
        <v/>
      </c>
      <c r="NQ45">
        <f>'Dashboard M2 Imports Data'!LV16</f>
        <v/>
      </c>
      <c r="NR45">
        <f>'Dashboard M2 Imports Data'!LW16</f>
        <v/>
      </c>
      <c r="NS45">
        <f>'Dashboard M2 Imports Data'!LX16</f>
        <v/>
      </c>
      <c r="NT45">
        <f>'Dashboard M2 Imports Data'!LY16</f>
        <v/>
      </c>
      <c r="NU45">
        <f>'Dashboard M2 Imports Data'!LZ16</f>
        <v/>
      </c>
      <c r="NV45">
        <f>'Dashboard M2 Imports Data'!MA16</f>
        <v/>
      </c>
      <c r="NW45">
        <f>'Dashboard M2 Imports Data'!MB16</f>
        <v/>
      </c>
      <c r="NX45">
        <f>'Dashboard M2 Imports Data'!MC16</f>
        <v/>
      </c>
      <c r="NY45">
        <f>'Dashboard M2 Imports Data'!MD16</f>
        <v/>
      </c>
      <c r="NZ45">
        <f>'Dashboard M2 Imports Data'!ME16</f>
        <v/>
      </c>
      <c r="OA45">
        <f>'Dashboard M2 Imports Data'!MF16</f>
        <v/>
      </c>
      <c r="OB45">
        <f>'Dashboard M2 Imports Data'!MG16</f>
        <v/>
      </c>
      <c r="OC45">
        <f>'Dashboard M2 Imports Data'!MH16</f>
        <v/>
      </c>
      <c r="OD45">
        <f>'Dashboard M2 Imports Data'!MI16</f>
        <v/>
      </c>
      <c r="OE45">
        <f>'Dashboard M2 Imports Data'!MJ16</f>
        <v/>
      </c>
      <c r="OF45">
        <f>'Dashboard M2 Imports Data'!MK16</f>
        <v/>
      </c>
      <c r="OG45">
        <f>'Dashboard M2 Imports Data'!ML16</f>
        <v/>
      </c>
      <c r="OH45">
        <f>'Dashboard M2 Imports Data'!MM16</f>
        <v/>
      </c>
      <c r="OI45">
        <f>'Dashboard M2 Imports Data'!MN16</f>
        <v/>
      </c>
      <c r="OJ45">
        <f>'Dashboard M2 Imports Data'!MO16</f>
        <v/>
      </c>
      <c r="OK45">
        <f>'Dashboard M2 Imports Data'!MP16</f>
        <v/>
      </c>
      <c r="OL45">
        <f>'Dashboard M2 Imports Data'!MQ16</f>
        <v/>
      </c>
      <c r="OM45">
        <f>'Dashboard M2 Imports Data'!MR16</f>
        <v/>
      </c>
      <c r="ON45">
        <f>'Dashboard M2 Imports Data'!MS16</f>
        <v/>
      </c>
      <c r="OO45">
        <f>'Dashboard M2 Imports Data'!MT16</f>
        <v/>
      </c>
      <c r="OP45">
        <f>'Dashboard M2 Imports Data'!MU16</f>
        <v/>
      </c>
      <c r="OQ45">
        <f>'Dashboard M2 Imports Data'!MV16</f>
        <v/>
      </c>
      <c r="OR45">
        <f>'Dashboard M2 Imports Data'!MW16</f>
        <v/>
      </c>
      <c r="OS45">
        <f>'Dashboard M2 Imports Data'!MX16</f>
        <v/>
      </c>
      <c r="OT45">
        <f>'Dashboard M2 Imports Data'!MY16</f>
        <v/>
      </c>
      <c r="OU45">
        <f>'Dashboard M2 Imports Data'!MZ16</f>
        <v/>
      </c>
      <c r="OV45">
        <f>'Dashboard M2 Imports Data'!NA16</f>
        <v/>
      </c>
      <c r="OW45">
        <f>'Dashboard M2 Imports Data'!NB16</f>
        <v/>
      </c>
      <c r="OX45">
        <f>'Dashboard M2 Imports Data'!NC16</f>
        <v/>
      </c>
      <c r="OY45">
        <f>'Dashboard M2 Imports Data'!ND16</f>
        <v/>
      </c>
      <c r="OZ45">
        <f>'Dashboard M2 Imports Data'!NE16</f>
        <v/>
      </c>
      <c r="PA45">
        <f>'Dashboard M2 Imports Data'!NF16</f>
        <v/>
      </c>
      <c r="PB45">
        <f>'Dashboard M2 Imports Data'!NG16</f>
        <v/>
      </c>
      <c r="PC45">
        <f>'Dashboard M2 Imports Data'!NH16</f>
        <v/>
      </c>
      <c r="PD45">
        <f>'Dashboard M2 Imports Data'!NI16</f>
        <v/>
      </c>
      <c r="PE45">
        <f>'Dashboard M2 Imports Data'!NJ16</f>
        <v/>
      </c>
      <c r="PF45">
        <f>'Dashboard M2 Imports Data'!NK16</f>
        <v/>
      </c>
      <c r="PG45">
        <f>'Dashboard M2 Imports Data'!NL16</f>
        <v/>
      </c>
      <c r="PH45">
        <f>'Dashboard M2 Imports Data'!NM16</f>
        <v/>
      </c>
      <c r="PI45">
        <f>'Dashboard M2 Imports Data'!NN16</f>
        <v/>
      </c>
      <c r="PJ45">
        <f>'Dashboard M2 Imports Data'!NO16</f>
        <v/>
      </c>
      <c r="PK45">
        <f>'Dashboard M2 Imports Data'!NP16</f>
        <v/>
      </c>
      <c r="PL45">
        <f>'Dashboard M2 Imports Data'!NQ16</f>
        <v/>
      </c>
      <c r="PM45">
        <f>'Dashboard M2 Imports Data'!NR16</f>
        <v/>
      </c>
      <c r="PN45">
        <f>'Dashboard M2 Imports Data'!NS16</f>
        <v/>
      </c>
      <c r="PO45">
        <f>'Dashboard M2 Imports Data'!NT16</f>
        <v/>
      </c>
      <c r="PP45">
        <f>'Dashboard M2 Imports Data'!NU16</f>
        <v/>
      </c>
      <c r="PQ45">
        <f>'Dashboard M2 Imports Data'!NV16</f>
        <v/>
      </c>
      <c r="PR45">
        <f>'Dashboard M2 Imports Data'!NW16</f>
        <v/>
      </c>
      <c r="PS45">
        <f>'Dashboard M2 Imports Data'!NX16</f>
        <v/>
      </c>
      <c r="PT45">
        <f>'Dashboard M2 Imports Data'!NY16</f>
        <v/>
      </c>
      <c r="PU45">
        <f>'Dashboard M2 Imports Data'!NZ16</f>
        <v/>
      </c>
      <c r="PV45">
        <f>'Dashboard M2 Imports Data'!OA16</f>
        <v/>
      </c>
      <c r="PW45">
        <f>'Dashboard M2 Imports Data'!OB16</f>
        <v/>
      </c>
      <c r="PX45">
        <f>'Dashboard M2 Imports Data'!OC16</f>
        <v/>
      </c>
      <c r="PY45">
        <f>'Dashboard M2 Imports Data'!OD16</f>
        <v/>
      </c>
      <c r="PZ45">
        <f>'Dashboard M2 Imports Data'!OE16</f>
        <v/>
      </c>
      <c r="QA45">
        <f>'Dashboard M2 Imports Data'!OF16</f>
        <v/>
      </c>
      <c r="QB45">
        <f>'Dashboard M2 Imports Data'!OG16</f>
        <v/>
      </c>
      <c r="QC45">
        <f>'Dashboard M2 Imports Data'!OH16</f>
        <v/>
      </c>
      <c r="QD45">
        <f>'Dashboard M2 Imports Data'!OI16</f>
        <v/>
      </c>
      <c r="QE45">
        <f>'Dashboard M2 Imports Data'!OJ16</f>
        <v/>
      </c>
      <c r="QF45">
        <f>'Dashboard M2 Imports Data'!OK16</f>
        <v/>
      </c>
      <c r="QG45">
        <f>'Dashboard M2 Imports Data'!OL16</f>
        <v/>
      </c>
      <c r="QH45">
        <f>'Dashboard M2 Imports Data'!OM16</f>
        <v/>
      </c>
      <c r="QI45">
        <f>'Dashboard M2 Imports Data'!ON16</f>
        <v/>
      </c>
      <c r="QJ45">
        <f>'Dashboard M2 Imports Data'!OO16</f>
        <v/>
      </c>
      <c r="QK45">
        <f>'Dashboard M2 Imports Data'!OP16</f>
        <v/>
      </c>
      <c r="QL45">
        <f>'Dashboard M2 Imports Data'!OQ16</f>
        <v/>
      </c>
      <c r="QM45">
        <f>'Dashboard M2 Imports Data'!OR16</f>
        <v/>
      </c>
      <c r="QN45">
        <f>'Dashboard M2 Imports Data'!OS16</f>
        <v/>
      </c>
      <c r="QO45">
        <f>'Dashboard M2 Imports Data'!OT16</f>
        <v/>
      </c>
      <c r="QP45">
        <f>'Dashboard M2 Imports Data'!OU16</f>
        <v/>
      </c>
      <c r="QQ45">
        <f>'Dashboard M2 Imports Data'!OV16</f>
        <v/>
      </c>
      <c r="QR45">
        <f>'Dashboard M2 Imports Data'!OW16</f>
        <v/>
      </c>
      <c r="QS45">
        <f>'Dashboard M2 Imports Data'!OX16</f>
        <v/>
      </c>
      <c r="QT45">
        <f>'Dashboard M2 Imports Data'!OY16</f>
        <v/>
      </c>
      <c r="QU45">
        <f>'Dashboard M2 Imports Data'!OZ16</f>
        <v/>
      </c>
      <c r="QV45">
        <f>'Dashboard M2 Imports Data'!PA16</f>
        <v/>
      </c>
      <c r="QW45">
        <f>'Dashboard M2 Imports Data'!PB16</f>
        <v/>
      </c>
      <c r="QX45">
        <f>'Dashboard M2 Imports Data'!PC16</f>
        <v/>
      </c>
      <c r="QY45">
        <f>'Dashboard M2 Imports Data'!PD16</f>
        <v/>
      </c>
      <c r="QZ45">
        <f>'Dashboard M2 Imports Data'!PE16</f>
        <v/>
      </c>
      <c r="RA45">
        <f>'Dashboard M2 Imports Data'!PF16</f>
        <v/>
      </c>
      <c r="RB45">
        <f>'Dashboard M2 Imports Data'!PG16</f>
        <v/>
      </c>
      <c r="RC45">
        <f>'Dashboard M2 Imports Data'!PH16</f>
        <v/>
      </c>
      <c r="RD45">
        <f>'Dashboard M2 Imports Data'!PI16</f>
        <v/>
      </c>
      <c r="RE45">
        <f>'Dashboard M2 Imports Data'!PJ16</f>
        <v/>
      </c>
      <c r="RF45">
        <f>'Dashboard M2 Imports Data'!PK16</f>
        <v/>
      </c>
      <c r="RG45">
        <f>'Dashboard M2 Imports Data'!PL16</f>
        <v/>
      </c>
      <c r="RH45">
        <f>'Dashboard M2 Imports Data'!PM16</f>
        <v/>
      </c>
      <c r="RI45">
        <f>'Dashboard M2 Imports Data'!PN16</f>
        <v/>
      </c>
      <c r="RJ45">
        <f>'Dashboard M2 Imports Data'!PO16</f>
        <v/>
      </c>
      <c r="RK45">
        <f>'Dashboard M2 Imports Data'!PP16</f>
        <v/>
      </c>
      <c r="RL45">
        <f>'Dashboard M2 Imports Data'!PQ16</f>
        <v/>
      </c>
      <c r="RM45">
        <f>'Dashboard M2 Imports Data'!PR16</f>
        <v/>
      </c>
      <c r="RN45">
        <f>'Dashboard M2 Imports Data'!PS16</f>
        <v/>
      </c>
      <c r="RO45">
        <f>'Dashboard M2 Imports Data'!PT16</f>
        <v/>
      </c>
      <c r="RP45">
        <f>'Dashboard M2 Imports Data'!PU16</f>
        <v/>
      </c>
      <c r="RQ45">
        <f>'Dashboard M2 Imports Data'!PV16</f>
        <v/>
      </c>
      <c r="RR45">
        <f>'Dashboard M2 Imports Data'!PW16</f>
        <v/>
      </c>
      <c r="RS45">
        <f>'Dashboard M2 Imports Data'!PX16</f>
        <v/>
      </c>
      <c r="RT45">
        <f>'Dashboard M2 Imports Data'!PY16</f>
        <v/>
      </c>
      <c r="RU45">
        <f>'Dashboard M2 Imports Data'!PZ16</f>
        <v/>
      </c>
      <c r="RV45">
        <f>'Dashboard M2 Imports Data'!QA16</f>
        <v/>
      </c>
      <c r="RW45">
        <f>'Dashboard M2 Imports Data'!QB16</f>
        <v/>
      </c>
      <c r="RX45">
        <f>'Dashboard M2 Imports Data'!QC16</f>
        <v/>
      </c>
      <c r="RY45">
        <f>'Dashboard M2 Imports Data'!QD16</f>
        <v/>
      </c>
      <c r="RZ45">
        <f>'Dashboard M2 Imports Data'!QE16</f>
        <v/>
      </c>
      <c r="SA45">
        <f>'Dashboard M2 Imports Data'!QF16</f>
        <v/>
      </c>
      <c r="SB45">
        <f>'Dashboard M2 Imports Data'!QG16</f>
        <v/>
      </c>
      <c r="SC45">
        <f>'Dashboard M2 Imports Data'!QH16</f>
        <v/>
      </c>
      <c r="SD45">
        <f>'Dashboard M2 Imports Data'!QI16</f>
        <v/>
      </c>
      <c r="SE45">
        <f>'Dashboard M2 Imports Data'!QJ16</f>
        <v/>
      </c>
      <c r="SF45">
        <f>'Dashboard M2 Imports Data'!QK16</f>
        <v/>
      </c>
      <c r="SG45">
        <f>'Dashboard M2 Imports Data'!QL16</f>
        <v/>
      </c>
      <c r="SH45">
        <f>'Dashboard M2 Imports Data'!QM16</f>
        <v/>
      </c>
      <c r="SI45">
        <f>'Dashboard M2 Imports Data'!QN16</f>
        <v/>
      </c>
      <c r="SJ45">
        <f>'Dashboard M2 Imports Data'!QO16</f>
        <v/>
      </c>
      <c r="SK45">
        <f>'Dashboard M2 Imports Data'!QP16</f>
        <v/>
      </c>
      <c r="SL45">
        <f>'Dashboard M2 Imports Data'!QQ16</f>
        <v/>
      </c>
      <c r="SM45">
        <f>'Dashboard M2 Imports Data'!QR16</f>
        <v/>
      </c>
      <c r="SN45">
        <f>'Dashboard M2 Imports Data'!QS16</f>
        <v/>
      </c>
      <c r="SO45">
        <f>'Dashboard M2 Imports Data'!QT16</f>
        <v/>
      </c>
      <c r="SP45">
        <f>'Dashboard M2 Imports Data'!QU16</f>
        <v/>
      </c>
      <c r="SQ45">
        <f>'Dashboard M2 Imports Data'!QV16</f>
        <v/>
      </c>
      <c r="SR45">
        <f>'Dashboard M2 Imports Data'!QW16</f>
        <v/>
      </c>
      <c r="SS45">
        <f>'Dashboard M2 Imports Data'!QX16</f>
        <v/>
      </c>
      <c r="ST45">
        <f>'Dashboard M2 Imports Data'!QY16</f>
        <v/>
      </c>
      <c r="SU45">
        <f>'Dashboard M2 Imports Data'!QZ16</f>
        <v/>
      </c>
      <c r="SV45">
        <f>'Dashboard M2 Imports Data'!RA16</f>
        <v/>
      </c>
      <c r="SW45">
        <f>'Dashboard M2 Imports Data'!RB16</f>
        <v/>
      </c>
      <c r="SX45">
        <f>'Dashboard M2 Imports Data'!RC16</f>
        <v/>
      </c>
      <c r="SY45">
        <f>'Dashboard M2 Imports Data'!RD16</f>
        <v/>
      </c>
      <c r="SZ45">
        <f>'Dashboard M2 Imports Data'!RE16</f>
        <v/>
      </c>
      <c r="TA45">
        <f>'Dashboard M2 Imports Data'!RF16</f>
        <v/>
      </c>
      <c r="TB45">
        <f>'Dashboard M2 Imports Data'!RG16</f>
        <v/>
      </c>
      <c r="TC45">
        <f>'Dashboard M2 Imports Data'!RH16</f>
        <v/>
      </c>
      <c r="TD45">
        <f>'Dashboard M2 Imports Data'!RI16</f>
        <v/>
      </c>
      <c r="TE45">
        <f>'Dashboard M2 Imports Data'!RJ16</f>
        <v/>
      </c>
      <c r="TF45">
        <f>'Dashboard M2 Imports Data'!RK16</f>
        <v/>
      </c>
      <c r="TG45">
        <f>'Dashboard M2 Imports Data'!RL16</f>
        <v/>
      </c>
      <c r="TH45">
        <f>'Dashboard M2 Imports Data'!RM16</f>
        <v/>
      </c>
      <c r="TI45">
        <f>'Dashboard M2 Imports Data'!RN16</f>
        <v/>
      </c>
      <c r="TJ45">
        <f>'Dashboard M2 Imports Data'!RO16</f>
        <v/>
      </c>
      <c r="TK45">
        <f>'Dashboard M2 Imports Data'!RP16</f>
        <v/>
      </c>
      <c r="TL45">
        <f>'Dashboard M2 Imports Data'!RQ16</f>
        <v/>
      </c>
      <c r="TM45">
        <f>'Dashboard M2 Imports Data'!RR16</f>
        <v/>
      </c>
      <c r="TN45">
        <f>'Dashboard M2 Imports Data'!RS16</f>
        <v/>
      </c>
      <c r="TO45">
        <f>'Dashboard M2 Imports Data'!RT16</f>
        <v/>
      </c>
      <c r="TP45">
        <f>'Dashboard M2 Imports Data'!RU16</f>
        <v/>
      </c>
      <c r="TQ45">
        <f>'Dashboard M2 Imports Data'!RV16</f>
        <v/>
      </c>
      <c r="TR45">
        <f>'Dashboard M2 Imports Data'!RW16</f>
        <v/>
      </c>
      <c r="TS45">
        <f>'Dashboard M2 Imports Data'!RX16</f>
        <v/>
      </c>
      <c r="TT45">
        <f>'Dashboard M2 Imports Data'!RY16</f>
        <v/>
      </c>
      <c r="TU45">
        <f>'Dashboard M2 Imports Data'!RZ16</f>
        <v/>
      </c>
      <c r="TV45">
        <f>'Dashboard M2 Imports Data'!SA16</f>
        <v/>
      </c>
      <c r="TW45">
        <f>'Dashboard M2 Imports Data'!SB16</f>
        <v/>
      </c>
      <c r="TX45">
        <f>'Dashboard M2 Imports Data'!SC16</f>
        <v/>
      </c>
      <c r="TY45">
        <f>'Dashboard M2 Imports Data'!SD16</f>
        <v/>
      </c>
      <c r="TZ45">
        <f>'Dashboard M2 Imports Data'!SE16</f>
        <v/>
      </c>
    </row>
    <row r="47" spans="1:546">
      <c r="A47" t="s">
        <v>45</v>
      </c>
    </row>
    <row r="49" spans="1:546">
      <c r="A49" t="s">
        <v>46</v>
      </c>
      <c r="B49" t="s">
        <v>47</v>
      </c>
      <c r="BC49">
        <f>SUM(BC51:BC58)</f>
        <v/>
      </c>
      <c r="BD49">
        <f>SUM(BD51:BD58)</f>
        <v/>
      </c>
      <c r="BE49">
        <f>SUM(BE51:BE58)</f>
        <v/>
      </c>
      <c r="BF49">
        <f>SUM(BF51:BF58)</f>
        <v/>
      </c>
      <c r="BG49">
        <f>SUM(BG51:BG58)</f>
        <v/>
      </c>
      <c r="BH49">
        <f>SUM(BH51:BH58)</f>
        <v/>
      </c>
      <c r="BI49">
        <f>SUM(BI51:BI58)</f>
        <v/>
      </c>
      <c r="BJ49">
        <f>SUM(BJ51:BJ58)</f>
        <v/>
      </c>
      <c r="BK49">
        <f>SUM(BK51:BK58)</f>
        <v/>
      </c>
      <c r="BL49">
        <f>SUM(BL51:BL58)</f>
        <v/>
      </c>
      <c r="BM49">
        <f>SUM(BM51:BM58)</f>
        <v/>
      </c>
      <c r="BN49">
        <f>SUM(BN51:BN58)</f>
        <v/>
      </c>
      <c r="BO49">
        <f>SUM(BO51:BO58)</f>
        <v/>
      </c>
      <c r="BP49">
        <f>SUM(BP51:BP58)</f>
        <v/>
      </c>
      <c r="BQ49">
        <f>SUM(BQ51:BQ58)</f>
        <v/>
      </c>
      <c r="BR49">
        <f>SUM(BR51:BR58)</f>
        <v/>
      </c>
      <c r="BS49">
        <f>SUM(BS51:BS58)</f>
        <v/>
      </c>
      <c r="BT49">
        <f>SUM(BT51:BT58)</f>
        <v/>
      </c>
      <c r="BU49">
        <f>SUM(BU51:BU58)</f>
        <v/>
      </c>
      <c r="BV49">
        <f>SUM(BV51:BV58)</f>
        <v/>
      </c>
      <c r="BW49">
        <f>SUM(BW51:BW58)</f>
        <v/>
      </c>
      <c r="BX49">
        <f>SUM(BX51:BX58)</f>
        <v/>
      </c>
      <c r="BY49">
        <f>SUM(BY51:BY58)</f>
        <v/>
      </c>
      <c r="BZ49">
        <f>SUM(BZ51:BZ58)</f>
        <v/>
      </c>
      <c r="CA49">
        <f>SUM(CA51:CA58)</f>
        <v/>
      </c>
      <c r="CB49">
        <f>SUM(CB51:CB58)</f>
        <v/>
      </c>
      <c r="CC49">
        <f>SUM(CC51:CC58)</f>
        <v/>
      </c>
      <c r="CD49">
        <f>SUM(CD51:CD58)</f>
        <v/>
      </c>
      <c r="CE49">
        <f>SUM(CE51:CE58)</f>
        <v/>
      </c>
      <c r="CF49">
        <f>SUM(CF51:CF58)</f>
        <v/>
      </c>
      <c r="CG49">
        <f>SUM(CG51:CG58)</f>
        <v/>
      </c>
      <c r="CH49">
        <f>SUM(CH51:CH58)</f>
        <v/>
      </c>
      <c r="CI49">
        <f>SUM(CI51:CI58)</f>
        <v/>
      </c>
      <c r="CJ49">
        <f>SUM(CJ51:CJ58)</f>
        <v/>
      </c>
      <c r="CK49">
        <f>SUM(CK51:CK58)</f>
        <v/>
      </c>
      <c r="CL49">
        <f>SUM(CL51:CL58)</f>
        <v/>
      </c>
      <c r="CM49">
        <f>SUM(CM51:CM58)</f>
        <v/>
      </c>
      <c r="CN49">
        <f>SUM(CN51:CN58)</f>
        <v/>
      </c>
      <c r="CO49">
        <f>SUM(CO51:CO58)</f>
        <v/>
      </c>
      <c r="CP49">
        <f>SUM(CP51:CP58)</f>
        <v/>
      </c>
      <c r="CQ49">
        <f>SUM(CQ51:CQ58)</f>
        <v/>
      </c>
      <c r="CR49">
        <f>SUM(CR51:CR58)</f>
        <v/>
      </c>
      <c r="CS49">
        <f>SUM(CS51:CS58)</f>
        <v/>
      </c>
      <c r="CT49">
        <f>SUM(CT51:CT58)</f>
        <v/>
      </c>
      <c r="CU49">
        <f>SUM(CU51:CU58)</f>
        <v/>
      </c>
      <c r="CV49">
        <f>SUM(CV51:CV58)</f>
        <v/>
      </c>
      <c r="CW49">
        <f>SUM(CW51:CW58)</f>
        <v/>
      </c>
      <c r="CX49">
        <f>SUM(CX51:CX58)</f>
        <v/>
      </c>
      <c r="CY49">
        <f>SUM(CY51:CY58)</f>
        <v/>
      </c>
      <c r="CZ49">
        <f>SUM(CZ51:CZ58)</f>
        <v/>
      </c>
      <c r="DA49">
        <f>SUM(DA51:DA58)</f>
        <v/>
      </c>
      <c r="DB49">
        <f>SUM(DB51:DB58)</f>
        <v/>
      </c>
      <c r="DC49">
        <f>SUM(DC51:DC58)</f>
        <v/>
      </c>
      <c r="DD49">
        <f>SUM(DD51:DD58)</f>
        <v/>
      </c>
      <c r="DE49">
        <f>SUM(DE51:DE58)</f>
        <v/>
      </c>
      <c r="DF49">
        <f>SUM(DF51:DF58)</f>
        <v/>
      </c>
      <c r="DG49">
        <f>SUM(DG51:DG58)</f>
        <v/>
      </c>
      <c r="DH49">
        <f>SUM(DH51:DH58)</f>
        <v/>
      </c>
      <c r="DI49">
        <f>SUM(DI51:DI58)</f>
        <v/>
      </c>
      <c r="DJ49">
        <f>SUM(DJ51:DJ58)</f>
        <v/>
      </c>
      <c r="DK49">
        <f>SUM(DK51:DK58)</f>
        <v/>
      </c>
      <c r="DL49">
        <f>SUM(DL51:DL58)</f>
        <v/>
      </c>
      <c r="DM49">
        <f>SUM(DM51:DM58)</f>
        <v/>
      </c>
      <c r="DN49">
        <f>SUM(DN51:DN58)</f>
        <v/>
      </c>
      <c r="DO49">
        <f>SUM(DO51:DO58)</f>
        <v/>
      </c>
      <c r="DP49">
        <f>SUM(DP51:DP58)</f>
        <v/>
      </c>
      <c r="DQ49">
        <f>SUM(DQ51:DQ58)</f>
        <v/>
      </c>
      <c r="DR49">
        <f>SUM(DR51:DR58)</f>
        <v/>
      </c>
      <c r="DS49">
        <f>SUM(DS51:DS58)</f>
        <v/>
      </c>
      <c r="DT49">
        <f>SUM(DT51:DT58)</f>
        <v/>
      </c>
      <c r="DU49">
        <f>SUM(DU51:DU58)</f>
        <v/>
      </c>
      <c r="DV49">
        <f>SUM(DV51:DV58)</f>
        <v/>
      </c>
      <c r="DW49">
        <f>SUM(DW51:DW58)</f>
        <v/>
      </c>
      <c r="DX49">
        <f>SUM(DX51:DX58)</f>
        <v/>
      </c>
      <c r="DY49">
        <f>SUM(DY51:DY58)</f>
        <v/>
      </c>
      <c r="DZ49">
        <f>SUM(DZ51:DZ58)</f>
        <v/>
      </c>
      <c r="EA49">
        <f>SUM(EA51:EA58)</f>
        <v/>
      </c>
      <c r="EB49">
        <f>SUM(EB51:EB58)</f>
        <v/>
      </c>
      <c r="EC49">
        <f>SUM(EC51:EC58)</f>
        <v/>
      </c>
      <c r="ED49">
        <f>SUM(ED51:ED58)</f>
        <v/>
      </c>
      <c r="EE49">
        <f>SUM(EE51:EE58)</f>
        <v/>
      </c>
      <c r="EF49">
        <f>SUM(EF51:EF58)</f>
        <v/>
      </c>
      <c r="EG49">
        <f>SUM(EG51:EG58)</f>
        <v/>
      </c>
      <c r="EH49">
        <f>SUM(EH51:EH58)</f>
        <v/>
      </c>
      <c r="EI49">
        <f>SUM(EI51:EI58)</f>
        <v/>
      </c>
      <c r="EJ49">
        <f>SUM(EJ51:EJ58)</f>
        <v/>
      </c>
      <c r="EK49">
        <f>SUM(EK51:EK58)</f>
        <v/>
      </c>
      <c r="EL49">
        <f>SUM(EL51:EL58)</f>
        <v/>
      </c>
      <c r="EM49">
        <f>SUM(EM51:EM58)</f>
        <v/>
      </c>
      <c r="EN49">
        <f>SUM(EN51:EN58)</f>
        <v/>
      </c>
      <c r="EO49">
        <f>SUM(EO51:EO58)</f>
        <v/>
      </c>
      <c r="EP49">
        <f>SUM(EP51:EP58)</f>
        <v/>
      </c>
      <c r="EQ49">
        <f>SUM(EQ51:EQ58)</f>
        <v/>
      </c>
      <c r="ER49">
        <f>SUM(ER51:ER58)</f>
        <v/>
      </c>
      <c r="ES49">
        <f>SUM(ES51:ES58)</f>
        <v/>
      </c>
      <c r="ET49">
        <f>SUM(ET51:ET58)</f>
        <v/>
      </c>
      <c r="EU49">
        <f>SUM(EU51:EU58)</f>
        <v/>
      </c>
      <c r="EV49">
        <f>SUM(EV51:EV58)</f>
        <v/>
      </c>
      <c r="EW49">
        <f>SUM(EW51:EW58)</f>
        <v/>
      </c>
      <c r="EX49">
        <f>SUM(EX51:EX58)</f>
        <v/>
      </c>
      <c r="EY49">
        <f>SUM(EY51:EY58)</f>
        <v/>
      </c>
      <c r="EZ49">
        <f>SUM(EZ51:EZ58)</f>
        <v/>
      </c>
      <c r="FA49">
        <f>SUM(FA51:FA58)</f>
        <v/>
      </c>
      <c r="FB49">
        <f>SUM(FB51:FB58)</f>
        <v/>
      </c>
      <c r="FC49">
        <f>SUM(FC51:FC58)</f>
        <v/>
      </c>
      <c r="FD49">
        <f>SUM(FD51:FD58)</f>
        <v/>
      </c>
      <c r="FE49">
        <f>SUM(FE51:FE58)</f>
        <v/>
      </c>
      <c r="FF49">
        <f>SUM(FF51:FF58)</f>
        <v/>
      </c>
      <c r="FG49">
        <f>SUM(FG51:FG58)</f>
        <v/>
      </c>
      <c r="FH49">
        <f>SUM(FH51:FH58)</f>
        <v/>
      </c>
      <c r="FI49">
        <f>SUM(FI51:FI58)</f>
        <v/>
      </c>
      <c r="FJ49">
        <f>SUM(FJ51:FJ58)</f>
        <v/>
      </c>
      <c r="FK49">
        <f>SUM(FK51:FK58)</f>
        <v/>
      </c>
      <c r="FL49">
        <f>SUM(FL51:FL58)</f>
        <v/>
      </c>
      <c r="FM49">
        <f>SUM(FM51:FM58)</f>
        <v/>
      </c>
      <c r="FN49">
        <f>SUM(FN51:FN58)</f>
        <v/>
      </c>
      <c r="FO49">
        <f>SUM(FO51:FO58)</f>
        <v/>
      </c>
      <c r="FP49">
        <f>SUM(FP51:FP58)</f>
        <v/>
      </c>
      <c r="FQ49">
        <f>SUM(FQ51:FQ58)</f>
        <v/>
      </c>
      <c r="FR49">
        <f>SUM(FR51:FR58)</f>
        <v/>
      </c>
      <c r="FS49">
        <f>SUM(FS51:FS58)</f>
        <v/>
      </c>
      <c r="FT49">
        <f>SUM(FT51:FT58)</f>
        <v/>
      </c>
      <c r="FU49">
        <f>SUM(FU51:FU58)</f>
        <v/>
      </c>
      <c r="FV49">
        <f>SUM(FV51:FV58)</f>
        <v/>
      </c>
      <c r="FW49">
        <f>SUM(FW51:FW58)</f>
        <v/>
      </c>
      <c r="FX49">
        <f>SUM(FX51:FX58)</f>
        <v/>
      </c>
      <c r="FY49">
        <f>SUM(FY51:FY58)</f>
        <v/>
      </c>
      <c r="FZ49">
        <f>SUM(FZ51:FZ58)</f>
        <v/>
      </c>
      <c r="GA49">
        <f>SUM(GA51:GA58)</f>
        <v/>
      </c>
      <c r="GB49">
        <f>SUM(GB51:GB58)</f>
        <v/>
      </c>
      <c r="GC49">
        <f>SUM(GC51:GC58)</f>
        <v/>
      </c>
      <c r="GD49">
        <f>SUM(GD51:GD58)</f>
        <v/>
      </c>
      <c r="GE49">
        <f>SUM(GE51:GE58)</f>
        <v/>
      </c>
      <c r="GF49">
        <f>SUM(GF51:GF58)</f>
        <v/>
      </c>
      <c r="GG49">
        <f>SUM(GG51:GG58)</f>
        <v/>
      </c>
      <c r="GH49">
        <f>SUM(GH51:GH58)</f>
        <v/>
      </c>
      <c r="GI49">
        <f>SUM(GI51:GI58)</f>
        <v/>
      </c>
      <c r="GJ49">
        <f>SUM(GJ51:GJ58)</f>
        <v/>
      </c>
      <c r="GK49">
        <f>SUM(GK51:GK58)</f>
        <v/>
      </c>
      <c r="GL49">
        <f>SUM(GL51:GL58)</f>
        <v/>
      </c>
      <c r="GM49">
        <f>SUM(GM51:GM58)</f>
        <v/>
      </c>
      <c r="GN49">
        <f>SUM(GN51:GN58)</f>
        <v/>
      </c>
      <c r="GO49">
        <f>SUM(GO51:GO58)</f>
        <v/>
      </c>
      <c r="GP49">
        <f>SUM(GP51:GP58)</f>
        <v/>
      </c>
      <c r="GQ49">
        <f>SUM(GQ51:GQ58)</f>
        <v/>
      </c>
      <c r="GR49">
        <f>SUM(GR51:GR58)</f>
        <v/>
      </c>
      <c r="GS49">
        <f>SUM(GS51:GS58)</f>
        <v/>
      </c>
      <c r="GT49">
        <f>SUM(GT51:GT58)</f>
        <v/>
      </c>
      <c r="GU49">
        <f>SUM(GU51:GU58)</f>
        <v/>
      </c>
      <c r="GV49">
        <f>SUM(GV51:GV58)</f>
        <v/>
      </c>
      <c r="GW49">
        <f>SUM(GW51:GW58)</f>
        <v/>
      </c>
      <c r="GX49">
        <f>SUM(GX51:GX58)</f>
        <v/>
      </c>
      <c r="GY49">
        <f>SUM(GY51:GY58)</f>
        <v/>
      </c>
      <c r="GZ49">
        <f>SUM(GZ51:GZ58)</f>
        <v/>
      </c>
      <c r="HA49">
        <f>SUM(HA51:HA58)</f>
        <v/>
      </c>
      <c r="HB49">
        <f>SUM(HB51:HB58)</f>
        <v/>
      </c>
      <c r="HC49">
        <f>SUM(HC51:HC58)</f>
        <v/>
      </c>
      <c r="HD49">
        <f>SUM(HD51:HD58)</f>
        <v/>
      </c>
      <c r="HE49">
        <f>SUM(HE51:HE58)</f>
        <v/>
      </c>
      <c r="HF49">
        <f>SUM(HF51:HF58)</f>
        <v/>
      </c>
      <c r="HG49">
        <f>SUM(HG51:HG58)</f>
        <v/>
      </c>
      <c r="HH49">
        <f>SUM(HH51:HH58)</f>
        <v/>
      </c>
      <c r="HI49">
        <f>SUM(HI51:HI58)</f>
        <v/>
      </c>
      <c r="HJ49">
        <f>SUM(HJ51:HJ58)</f>
        <v/>
      </c>
      <c r="HK49">
        <f>SUM(HK51:HK58)</f>
        <v/>
      </c>
      <c r="HL49">
        <f>SUM(HL51:HL58)</f>
        <v/>
      </c>
      <c r="HM49">
        <f>SUM(HM51:HM58)</f>
        <v/>
      </c>
      <c r="HN49">
        <f>SUM(HN51:HN58)</f>
        <v/>
      </c>
      <c r="HO49">
        <f>SUM(HO51:HO58)</f>
        <v/>
      </c>
      <c r="HP49">
        <f>SUM(HP51:HP58)</f>
        <v/>
      </c>
      <c r="HQ49">
        <f>SUM(HQ51:HQ58)</f>
        <v/>
      </c>
      <c r="HR49">
        <f>SUM(HR51:HR58)</f>
        <v/>
      </c>
      <c r="HS49">
        <f>SUM(HS51:HS58)</f>
        <v/>
      </c>
      <c r="HT49">
        <f>SUM(HT51:HT58)</f>
        <v/>
      </c>
      <c r="HU49">
        <f>SUM(HU51:HU58)</f>
        <v/>
      </c>
      <c r="HV49">
        <f>SUM(HV51:HV58)</f>
        <v/>
      </c>
      <c r="HW49">
        <f>SUM(HW51:HW58)</f>
        <v/>
      </c>
      <c r="HX49">
        <f>SUM(HX51:HX58)</f>
        <v/>
      </c>
      <c r="HY49">
        <f>SUM(HY51:HY58)</f>
        <v/>
      </c>
      <c r="HZ49">
        <f>SUM(HZ51:HZ58)</f>
        <v/>
      </c>
      <c r="IA49">
        <f>SUM(IA51:IA58)</f>
        <v/>
      </c>
      <c r="IB49">
        <f>SUM(IB51:IB58)</f>
        <v/>
      </c>
      <c r="IC49">
        <f>SUM(IC51:IC58)</f>
        <v/>
      </c>
      <c r="ID49">
        <f>SUM(ID51:ID58)</f>
        <v/>
      </c>
      <c r="IE49">
        <f>SUM(IE51:IE58)</f>
        <v/>
      </c>
      <c r="IF49">
        <f>SUM(IF51:IF58)</f>
        <v/>
      </c>
      <c r="IG49">
        <f>SUM(IG51:IG58)</f>
        <v/>
      </c>
      <c r="IH49">
        <f>SUM(IH51:IH58)</f>
        <v/>
      </c>
      <c r="II49">
        <f>SUM(II51:II58)</f>
        <v/>
      </c>
      <c r="IJ49">
        <f>SUM(IJ51:IJ58)</f>
        <v/>
      </c>
      <c r="IK49">
        <f>SUM(IK51:IK58)</f>
        <v/>
      </c>
      <c r="IL49">
        <f>SUM(IL51:IL58)</f>
        <v/>
      </c>
      <c r="IM49">
        <f>SUM(IM51:IM58)</f>
        <v/>
      </c>
      <c r="IN49">
        <f>SUM(IN51:IN58)</f>
        <v/>
      </c>
      <c r="IO49">
        <f>SUM(IO51:IO58)</f>
        <v/>
      </c>
      <c r="IP49">
        <f>SUM(IP51:IP58)</f>
        <v/>
      </c>
      <c r="IQ49">
        <f>SUM(IQ51:IQ58)</f>
        <v/>
      </c>
      <c r="IR49">
        <f>SUM(IR51:IR58)</f>
        <v/>
      </c>
      <c r="IS49">
        <f>SUM(IS51:IS58)</f>
        <v/>
      </c>
      <c r="IT49">
        <f>SUM(IT51:IT58)</f>
        <v/>
      </c>
      <c r="IU49">
        <f>SUM(IU51:IU58)</f>
        <v/>
      </c>
      <c r="IV49">
        <f>SUM(IV51:IV58)</f>
        <v/>
      </c>
      <c r="IW49">
        <f>SUM(IW51:IW58)</f>
        <v/>
      </c>
      <c r="IX49">
        <f>SUM(IX51:IX58)</f>
        <v/>
      </c>
      <c r="IY49">
        <f>SUM(IY51:IY58)</f>
        <v/>
      </c>
      <c r="IZ49">
        <f>SUM(IZ51:IZ58)</f>
        <v/>
      </c>
      <c r="JA49">
        <f>SUM(JA51:JA58)</f>
        <v/>
      </c>
      <c r="JB49">
        <f>SUM(JB51:JB58)</f>
        <v/>
      </c>
      <c r="JC49">
        <f>SUM(JC51:JC58)</f>
        <v/>
      </c>
      <c r="JD49">
        <f>SUM(JD51:JD58)</f>
        <v/>
      </c>
      <c r="JE49">
        <f>SUM(JE51:JE58)</f>
        <v/>
      </c>
      <c r="JF49">
        <f>SUM(JF51:JF58)</f>
        <v/>
      </c>
      <c r="JG49">
        <f>SUM(JG51:JG58)</f>
        <v/>
      </c>
      <c r="JH49">
        <f>SUM(JH51:JH58)</f>
        <v/>
      </c>
      <c r="JI49">
        <f>SUM(JI51:JI58)</f>
        <v/>
      </c>
      <c r="JJ49">
        <f>SUM(JJ51:JJ58)</f>
        <v/>
      </c>
      <c r="JK49">
        <f>SUM(JK51:JK58)</f>
        <v/>
      </c>
      <c r="JL49">
        <f>SUM(JL51:JL58)</f>
        <v/>
      </c>
      <c r="JM49">
        <f>SUM(JM51:JM58)</f>
        <v/>
      </c>
      <c r="JN49">
        <f>SUM(JN51:JN58)</f>
        <v/>
      </c>
      <c r="JO49">
        <f>SUM(JO51:JO58)</f>
        <v/>
      </c>
      <c r="JP49">
        <f>SUM(JP51:JP58)</f>
        <v/>
      </c>
      <c r="JQ49">
        <f>SUM(JQ51:JQ58)</f>
        <v/>
      </c>
      <c r="JR49">
        <f>SUM(JR51:JR58)</f>
        <v/>
      </c>
      <c r="JS49">
        <f>SUM(JS51:JS58)</f>
        <v/>
      </c>
      <c r="JT49">
        <f>SUM(JT51:JT58)</f>
        <v/>
      </c>
      <c r="JU49">
        <f>SUM(JU51:JU58)</f>
        <v/>
      </c>
      <c r="JV49">
        <f>SUM(JV51:JV58)</f>
        <v/>
      </c>
      <c r="JW49">
        <f>SUM(JW51:JW58)</f>
        <v/>
      </c>
      <c r="JX49">
        <f>SUM(JX51:JX58)</f>
        <v/>
      </c>
      <c r="JY49">
        <f>SUM(JY51:JY58)</f>
        <v/>
      </c>
      <c r="JZ49">
        <f>SUM(JZ51:JZ58)</f>
        <v/>
      </c>
      <c r="KA49">
        <f>SUM(KA51:KA58)</f>
        <v/>
      </c>
      <c r="KB49">
        <f>SUM(KB51:KB58)</f>
        <v/>
      </c>
      <c r="KC49">
        <f>SUM(KC51:KC58)</f>
        <v/>
      </c>
      <c r="KD49">
        <f>SUM(KD51:KD58)</f>
        <v/>
      </c>
      <c r="KE49">
        <f>SUM(KE51:KE58)</f>
        <v/>
      </c>
      <c r="KF49">
        <f>SUM(KF51:KF58)</f>
        <v/>
      </c>
      <c r="KG49">
        <f>SUM(KG51:KG58)</f>
        <v/>
      </c>
      <c r="KH49">
        <f>SUM(KH51:KH58)</f>
        <v/>
      </c>
      <c r="KI49">
        <f>SUM(KI51:KI58)</f>
        <v/>
      </c>
      <c r="KJ49">
        <f>SUM(KJ51:KJ58)</f>
        <v/>
      </c>
      <c r="KK49">
        <f>SUM(KK51:KK58)</f>
        <v/>
      </c>
      <c r="KL49">
        <f>SUM(KL51:KL58)</f>
        <v/>
      </c>
      <c r="KM49">
        <f>SUM(KM51:KM58)</f>
        <v/>
      </c>
      <c r="KN49">
        <f>SUM(KN51:KN58)</f>
        <v/>
      </c>
      <c r="KO49">
        <f>SUM(KO51:KO58)</f>
        <v/>
      </c>
      <c r="KP49">
        <f>SUM(KP51:KP58)</f>
        <v/>
      </c>
      <c r="KQ49">
        <f>SUM(KQ51:KQ58)</f>
        <v/>
      </c>
      <c r="KR49">
        <f>SUM(KR51:KR58)</f>
        <v/>
      </c>
      <c r="KS49">
        <f>SUM(KS51:KS58)</f>
        <v/>
      </c>
      <c r="KT49">
        <f>SUM(KT51:KT58)</f>
        <v/>
      </c>
      <c r="KU49">
        <f>SUM(KU51:KU58)</f>
        <v/>
      </c>
      <c r="KV49">
        <f>SUM(KV51:KV58)</f>
        <v/>
      </c>
      <c r="KW49">
        <f>SUM(KW51:KW58)</f>
        <v/>
      </c>
      <c r="KX49">
        <f>SUM(KX51:KX58)</f>
        <v/>
      </c>
      <c r="KY49">
        <f>SUM(KY51:KY58)</f>
        <v/>
      </c>
      <c r="KZ49">
        <f>SUM(KZ51:KZ58)</f>
        <v/>
      </c>
      <c r="LA49">
        <f>SUM(LA51:LA58)</f>
        <v/>
      </c>
      <c r="LB49">
        <f>SUM(LB51:LB58)</f>
        <v/>
      </c>
      <c r="LC49">
        <f>SUM(LC51:LC58)</f>
        <v/>
      </c>
      <c r="LD49">
        <f>SUM(LD51:LD58)</f>
        <v/>
      </c>
      <c r="LE49">
        <f>SUM(LE51:LE58)</f>
        <v/>
      </c>
      <c r="LF49">
        <f>SUM(LF51:LF58)</f>
        <v/>
      </c>
      <c r="LG49">
        <f>SUM(LG51:LG58)</f>
        <v/>
      </c>
      <c r="LH49">
        <f>SUM(LH51:LH58)</f>
        <v/>
      </c>
      <c r="LI49">
        <f>SUM(LI51:LI58)</f>
        <v/>
      </c>
      <c r="LJ49">
        <f>SUM(LJ51:LJ58)</f>
        <v/>
      </c>
      <c r="LK49">
        <f>SUM(LK51:LK58)</f>
        <v/>
      </c>
      <c r="LL49">
        <f>SUM(LL51:LL58)</f>
        <v/>
      </c>
      <c r="LM49">
        <f>SUM(LM51:LM58)</f>
        <v/>
      </c>
      <c r="LN49">
        <f>SUM(LN51:LN58)</f>
        <v/>
      </c>
      <c r="LO49">
        <f>SUM(LO51:LO58)</f>
        <v/>
      </c>
      <c r="LP49">
        <f>SUM(LP51:LP58)</f>
        <v/>
      </c>
      <c r="LQ49">
        <f>SUM(LQ51:LQ58)</f>
        <v/>
      </c>
      <c r="LR49">
        <f>SUM(LR51:LR58)</f>
        <v/>
      </c>
      <c r="LS49">
        <f>SUM(LS51:LS58)</f>
        <v/>
      </c>
      <c r="LT49">
        <f>SUM(LT51:LT58)</f>
        <v/>
      </c>
      <c r="LU49">
        <f>SUM(LU51:LU58)</f>
        <v/>
      </c>
      <c r="LV49">
        <f>SUM(LV51:LV58)</f>
        <v/>
      </c>
      <c r="LW49">
        <f>SUM(LW51:LW58)</f>
        <v/>
      </c>
      <c r="LX49">
        <f>SUM(LX51:LX58)</f>
        <v/>
      </c>
      <c r="LY49">
        <f>SUM(LY51:LY58)</f>
        <v/>
      </c>
      <c r="LZ49">
        <f>SUM(LZ51:LZ58)</f>
        <v/>
      </c>
      <c r="MA49">
        <f>SUM(MA51:MA58)</f>
        <v/>
      </c>
      <c r="MB49">
        <f>SUM(MB51:MB58)</f>
        <v/>
      </c>
      <c r="MC49">
        <f>SUM(MC51:MC58)</f>
        <v/>
      </c>
      <c r="MD49">
        <f>SUM(MD51:MD58)</f>
        <v/>
      </c>
      <c r="ME49">
        <f>SUM(ME51:ME58)</f>
        <v/>
      </c>
      <c r="MF49">
        <f>SUM(MF51:MF58)</f>
        <v/>
      </c>
      <c r="MG49">
        <f>SUM(MG51:MG58)</f>
        <v/>
      </c>
      <c r="MH49">
        <f>SUM(MH51:MH58)</f>
        <v/>
      </c>
      <c r="MI49">
        <f>SUM(MI51:MI58)</f>
        <v/>
      </c>
      <c r="MJ49">
        <f>SUM(MJ51:MJ58)</f>
        <v/>
      </c>
      <c r="MK49">
        <f>SUM(MK51:MK58)</f>
        <v/>
      </c>
      <c r="ML49">
        <f>SUM(ML51:ML58)</f>
        <v/>
      </c>
      <c r="MM49">
        <f>SUM(MM51:MM58)</f>
        <v/>
      </c>
      <c r="MN49">
        <f>SUM(MN51:MN58)</f>
        <v/>
      </c>
      <c r="MO49">
        <f>SUM(MO51:MO58)</f>
        <v/>
      </c>
      <c r="MP49">
        <f>SUM(MP51:MP58)</f>
        <v/>
      </c>
      <c r="MQ49">
        <f>SUM(MQ51:MQ58)</f>
        <v/>
      </c>
      <c r="MR49">
        <f>SUM(MR51:MR58)</f>
        <v/>
      </c>
      <c r="MS49">
        <f>SUM(MS51:MS58)</f>
        <v/>
      </c>
      <c r="MT49">
        <f>SUM(MT51:MT58)</f>
        <v/>
      </c>
      <c r="MU49">
        <f>SUM(MU51:MU58)</f>
        <v/>
      </c>
      <c r="MV49">
        <f>SUM(MV51:MV58)</f>
        <v/>
      </c>
      <c r="MW49">
        <f>SUM(MW51:MW58)</f>
        <v/>
      </c>
      <c r="MX49">
        <f>SUM(MX51:MX58)</f>
        <v/>
      </c>
      <c r="MY49">
        <f>SUM(MY51:MY58)</f>
        <v/>
      </c>
      <c r="MZ49">
        <f>SUM(MZ51:MZ58)</f>
        <v/>
      </c>
      <c r="NA49">
        <f>SUM(NA51:NA58)</f>
        <v/>
      </c>
      <c r="NB49">
        <f>SUM(NB51:NB58)</f>
        <v/>
      </c>
      <c r="NC49">
        <f>SUM(NC51:NC58)</f>
        <v/>
      </c>
      <c r="ND49">
        <f>SUM(ND51:ND58)</f>
        <v/>
      </c>
      <c r="NE49">
        <f>SUM(NE51:NE58)</f>
        <v/>
      </c>
      <c r="NF49">
        <f>SUM(NF51:NF58)</f>
        <v/>
      </c>
      <c r="NG49">
        <f>SUM(NG51:NG58)</f>
        <v/>
      </c>
      <c r="NH49">
        <f>SUM(NH51:NH58)</f>
        <v/>
      </c>
      <c r="NI49">
        <f>SUM(NI51:NI58)</f>
        <v/>
      </c>
      <c r="NJ49">
        <f>SUM(NJ51:NJ58)</f>
        <v/>
      </c>
      <c r="NK49">
        <f>SUM(NK51:NK58)</f>
        <v/>
      </c>
      <c r="NL49">
        <f>SUM(NL51:NL58)</f>
        <v/>
      </c>
      <c r="NM49">
        <f>SUM(NM51:NM58)</f>
        <v/>
      </c>
      <c r="NN49">
        <f>SUM(NN51:NN58)</f>
        <v/>
      </c>
      <c r="NO49">
        <f>SUM(NO51:NO58)</f>
        <v/>
      </c>
      <c r="NP49">
        <f>SUM(NP51:NP58)</f>
        <v/>
      </c>
      <c r="NQ49">
        <f>SUM(NQ51:NQ58)</f>
        <v/>
      </c>
      <c r="NR49">
        <f>SUM(NR51:NR58)</f>
        <v/>
      </c>
      <c r="NS49">
        <f>SUM(NS51:NS58)</f>
        <v/>
      </c>
      <c r="NT49">
        <f>SUM(NT51:NT58)</f>
        <v/>
      </c>
      <c r="NU49">
        <f>SUM(NU51:NU58)</f>
        <v/>
      </c>
      <c r="NV49">
        <f>SUM(NV51:NV58)</f>
        <v/>
      </c>
      <c r="NW49">
        <f>SUM(NW51:NW58)</f>
        <v/>
      </c>
      <c r="NX49">
        <f>SUM(NX51:NX58)</f>
        <v/>
      </c>
      <c r="NY49">
        <f>SUM(NY51:NY58)</f>
        <v/>
      </c>
      <c r="NZ49">
        <f>SUM(NZ51:NZ58)</f>
        <v/>
      </c>
      <c r="OA49">
        <f>SUM(OA51:OA58)</f>
        <v/>
      </c>
      <c r="OB49">
        <f>SUM(OB51:OB58)</f>
        <v/>
      </c>
      <c r="OC49">
        <f>SUM(OC51:OC58)</f>
        <v/>
      </c>
      <c r="OD49">
        <f>SUM(OD51:OD58)</f>
        <v/>
      </c>
      <c r="OE49">
        <f>SUM(OE51:OE58)</f>
        <v/>
      </c>
      <c r="OF49">
        <f>SUM(OF51:OF58)</f>
        <v/>
      </c>
      <c r="OG49">
        <f>SUM(OG51:OG58)</f>
        <v/>
      </c>
      <c r="OH49">
        <f>SUM(OH51:OH58)</f>
        <v/>
      </c>
      <c r="OI49">
        <f>SUM(OI51:OI58)</f>
        <v/>
      </c>
      <c r="OJ49">
        <f>SUM(OJ51:OJ58)</f>
        <v/>
      </c>
      <c r="OK49">
        <f>SUM(OK51:OK58)</f>
        <v/>
      </c>
      <c r="OL49">
        <f>SUM(OL51:OL58)</f>
        <v/>
      </c>
      <c r="OM49">
        <f>SUM(OM51:OM58)</f>
        <v/>
      </c>
      <c r="ON49">
        <f>SUM(ON51:ON58)</f>
        <v/>
      </c>
      <c r="OO49">
        <f>SUM(OO51:OO58)</f>
        <v/>
      </c>
      <c r="OP49">
        <f>SUM(OP51:OP58)</f>
        <v/>
      </c>
      <c r="OQ49">
        <f>SUM(OQ51:OQ58)</f>
        <v/>
      </c>
      <c r="OR49">
        <f>SUM(OR51:OR58)</f>
        <v/>
      </c>
      <c r="OS49">
        <f>SUM(OS51:OS58)</f>
        <v/>
      </c>
      <c r="OT49">
        <f>SUM(OT51:OT58)</f>
        <v/>
      </c>
      <c r="OU49">
        <f>SUM(OU51:OU58)</f>
        <v/>
      </c>
      <c r="OV49">
        <f>SUM(OV51:OV58)</f>
        <v/>
      </c>
      <c r="OW49">
        <f>SUM(OW51:OW58)</f>
        <v/>
      </c>
      <c r="OX49">
        <f>SUM(OX51:OX58)</f>
        <v/>
      </c>
      <c r="OY49">
        <f>SUM(OY51:OY58)</f>
        <v/>
      </c>
      <c r="OZ49">
        <f>SUM(OZ51:OZ58)</f>
        <v/>
      </c>
      <c r="PA49">
        <f>SUM(PA51:PA58)</f>
        <v/>
      </c>
      <c r="PB49">
        <f>SUM(PB51:PB58)</f>
        <v/>
      </c>
      <c r="PC49">
        <f>SUM(PC51:PC58)</f>
        <v/>
      </c>
      <c r="PD49">
        <f>SUM(PD51:PD58)</f>
        <v/>
      </c>
      <c r="PE49">
        <f>SUM(PE51:PE58)</f>
        <v/>
      </c>
      <c r="PF49">
        <f>SUM(PF51:PF58)</f>
        <v/>
      </c>
      <c r="PG49">
        <f>SUM(PG51:PG58)</f>
        <v/>
      </c>
      <c r="PH49">
        <f>SUM(PH51:PH58)</f>
        <v/>
      </c>
      <c r="PI49">
        <f>SUM(PI51:PI58)</f>
        <v/>
      </c>
      <c r="PJ49">
        <f>SUM(PJ51:PJ58)</f>
        <v/>
      </c>
      <c r="PK49">
        <f>SUM(PK51:PK58)</f>
        <v/>
      </c>
      <c r="PL49">
        <f>SUM(PL51:PL58)</f>
        <v/>
      </c>
      <c r="PM49">
        <f>SUM(PM51:PM58)</f>
        <v/>
      </c>
      <c r="PN49">
        <f>SUM(PN51:PN58)</f>
        <v/>
      </c>
      <c r="PO49">
        <f>SUM(PO51:PO58)</f>
        <v/>
      </c>
      <c r="PP49">
        <f>SUM(PP51:PP58)</f>
        <v/>
      </c>
      <c r="PQ49">
        <f>SUM(PQ51:PQ58)</f>
        <v/>
      </c>
      <c r="PR49">
        <f>SUM(PR51:PR58)</f>
        <v/>
      </c>
      <c r="PS49">
        <f>SUM(PS51:PS58)</f>
        <v/>
      </c>
      <c r="PT49">
        <f>SUM(PT51:PT58)</f>
        <v/>
      </c>
      <c r="PU49">
        <f>SUM(PU51:PU58)</f>
        <v/>
      </c>
      <c r="PV49">
        <f>SUM(PV51:PV58)</f>
        <v/>
      </c>
      <c r="PW49">
        <f>SUM(PW51:PW58)</f>
        <v/>
      </c>
      <c r="PX49">
        <f>SUM(PX51:PX58)</f>
        <v/>
      </c>
      <c r="PY49">
        <f>SUM(PY51:PY58)</f>
        <v/>
      </c>
      <c r="PZ49">
        <f>SUM(PZ51:PZ58)</f>
        <v/>
      </c>
      <c r="QA49">
        <f>SUM(QA51:QA58)</f>
        <v/>
      </c>
      <c r="QB49">
        <f>SUM(QB51:QB58)</f>
        <v/>
      </c>
      <c r="QC49">
        <f>SUM(QC51:QC58)</f>
        <v/>
      </c>
      <c r="QD49">
        <f>SUM(QD51:QD58)</f>
        <v/>
      </c>
      <c r="QE49">
        <f>SUM(QE51:QE58)</f>
        <v/>
      </c>
      <c r="QF49">
        <f>SUM(QF51:QF58)</f>
        <v/>
      </c>
      <c r="QG49">
        <f>SUM(QG51:QG58)</f>
        <v/>
      </c>
      <c r="QH49">
        <f>SUM(QH51:QH58)</f>
        <v/>
      </c>
      <c r="QI49">
        <f>SUM(QI51:QI58)</f>
        <v/>
      </c>
      <c r="QJ49">
        <f>SUM(QJ51:QJ58)</f>
        <v/>
      </c>
      <c r="QK49">
        <f>SUM(QK51:QK58)</f>
        <v/>
      </c>
      <c r="QL49">
        <f>SUM(QL51:QL58)</f>
        <v/>
      </c>
      <c r="QM49">
        <f>SUM(QM51:QM58)</f>
        <v/>
      </c>
      <c r="QN49">
        <f>SUM(QN51:QN58)</f>
        <v/>
      </c>
      <c r="QO49">
        <f>SUM(QO51:QO58)</f>
        <v/>
      </c>
      <c r="QP49">
        <f>SUM(QP51:QP58)</f>
        <v/>
      </c>
      <c r="QQ49">
        <f>SUM(QQ51:QQ58)</f>
        <v/>
      </c>
      <c r="QR49">
        <f>SUM(QR51:QR58)</f>
        <v/>
      </c>
      <c r="QS49">
        <f>SUM(QS51:QS58)</f>
        <v/>
      </c>
      <c r="QT49">
        <f>SUM(QT51:QT58)</f>
        <v/>
      </c>
      <c r="QU49">
        <f>SUM(QU51:QU58)</f>
        <v/>
      </c>
      <c r="QV49">
        <f>SUM(QV51:QV58)</f>
        <v/>
      </c>
      <c r="QW49">
        <f>SUM(QW51:QW58)</f>
        <v/>
      </c>
      <c r="QX49">
        <f>SUM(QX51:QX58)</f>
        <v/>
      </c>
      <c r="QY49">
        <f>SUM(QY51:QY58)</f>
        <v/>
      </c>
      <c r="QZ49">
        <f>SUM(QZ51:QZ58)</f>
        <v/>
      </c>
      <c r="RA49">
        <f>SUM(RA51:RA58)</f>
        <v/>
      </c>
      <c r="RB49">
        <f>SUM(RB51:RB58)</f>
        <v/>
      </c>
      <c r="RC49">
        <f>SUM(RC51:RC58)</f>
        <v/>
      </c>
      <c r="RD49">
        <f>SUM(RD51:RD58)</f>
        <v/>
      </c>
      <c r="RE49">
        <f>SUM(RE51:RE58)</f>
        <v/>
      </c>
      <c r="RF49">
        <f>SUM(RF51:RF58)</f>
        <v/>
      </c>
      <c r="RG49">
        <f>SUM(RG51:RG58)</f>
        <v/>
      </c>
      <c r="RH49">
        <f>SUM(RH51:RH58)</f>
        <v/>
      </c>
      <c r="RI49">
        <f>SUM(RI51:RI58)</f>
        <v/>
      </c>
      <c r="RJ49">
        <f>SUM(RJ51:RJ58)</f>
        <v/>
      </c>
      <c r="RK49">
        <f>SUM(RK51:RK58)</f>
        <v/>
      </c>
      <c r="RL49">
        <f>SUM(RL51:RL58)</f>
        <v/>
      </c>
      <c r="RM49">
        <f>SUM(RM51:RM58)</f>
        <v/>
      </c>
      <c r="RN49">
        <f>SUM(RN51:RN58)</f>
        <v/>
      </c>
      <c r="RO49">
        <f>SUM(RO51:RO58)</f>
        <v/>
      </c>
      <c r="RP49">
        <f>SUM(RP51:RP58)</f>
        <v/>
      </c>
      <c r="RQ49">
        <f>SUM(RQ51:RQ58)</f>
        <v/>
      </c>
      <c r="RR49">
        <f>SUM(RR51:RR58)</f>
        <v/>
      </c>
      <c r="RS49">
        <f>SUM(RS51:RS58)</f>
        <v/>
      </c>
      <c r="RT49">
        <f>SUM(RT51:RT58)</f>
        <v/>
      </c>
      <c r="RU49">
        <f>SUM(RU51:RU58)</f>
        <v/>
      </c>
      <c r="RV49">
        <f>SUM(RV51:RV58)</f>
        <v/>
      </c>
      <c r="RW49">
        <f>SUM(RW51:RW58)</f>
        <v/>
      </c>
      <c r="RX49">
        <f>SUM(RX51:RX58)</f>
        <v/>
      </c>
      <c r="RY49">
        <f>SUM(RY51:RY58)</f>
        <v/>
      </c>
      <c r="RZ49">
        <f>SUM(RZ51:RZ58)</f>
        <v/>
      </c>
      <c r="SA49">
        <f>SUM(SA51:SA58)</f>
        <v/>
      </c>
      <c r="SB49">
        <f>SUM(SB51:SB58)</f>
        <v/>
      </c>
      <c r="SC49">
        <f>SUM(SC51:SC58)</f>
        <v/>
      </c>
      <c r="SD49">
        <f>SUM(SD51:SD58)</f>
        <v/>
      </c>
      <c r="SE49">
        <f>SUM(SE51:SE58)</f>
        <v/>
      </c>
      <c r="SF49">
        <f>SUM(SF51:SF58)</f>
        <v/>
      </c>
      <c r="SG49">
        <f>SUM(SG51:SG58)</f>
        <v/>
      </c>
      <c r="SH49">
        <f>SUM(SH51:SH58)</f>
        <v/>
      </c>
      <c r="SI49">
        <f>SUM(SI51:SI58)</f>
        <v/>
      </c>
      <c r="SJ49">
        <f>SUM(SJ51:SJ58)</f>
        <v/>
      </c>
      <c r="SK49">
        <f>SUM(SK51:SK58)</f>
        <v/>
      </c>
      <c r="SL49">
        <f>SUM(SL51:SL58)</f>
        <v/>
      </c>
      <c r="SM49">
        <f>SUM(SM51:SM58)</f>
        <v/>
      </c>
      <c r="SN49">
        <f>SUM(SN51:SN58)</f>
        <v/>
      </c>
      <c r="SO49">
        <f>SUM(SO51:SO58)</f>
        <v/>
      </c>
      <c r="SP49">
        <f>SUM(SP51:SP58)</f>
        <v/>
      </c>
      <c r="SQ49">
        <f>SUM(SQ51:SQ58)</f>
        <v/>
      </c>
      <c r="SR49">
        <f>SUM(SR51:SR58)</f>
        <v/>
      </c>
      <c r="SS49">
        <f>SUM(SS51:SS58)</f>
        <v/>
      </c>
      <c r="ST49">
        <f>SUM(ST51:ST58)</f>
        <v/>
      </c>
      <c r="SU49">
        <f>SUM(SU51:SU58)</f>
        <v/>
      </c>
      <c r="SV49">
        <f>SUM(SV51:SV58)</f>
        <v/>
      </c>
      <c r="SW49">
        <f>SUM(SW51:SW58)</f>
        <v/>
      </c>
      <c r="SX49">
        <f>SUM(SX51:SX58)</f>
        <v/>
      </c>
      <c r="SY49">
        <f>SUM(SY51:SY58)</f>
        <v/>
      </c>
      <c r="SZ49">
        <f>SUM(SZ51:SZ58)</f>
        <v/>
      </c>
      <c r="TA49">
        <f>SUM(TA51:TA58)</f>
        <v/>
      </c>
      <c r="TB49">
        <f>SUM(TB51:TB58)</f>
        <v/>
      </c>
      <c r="TC49">
        <f>SUM(TC51:TC58)</f>
        <v/>
      </c>
      <c r="TD49">
        <f>SUM(TD51:TD58)</f>
        <v/>
      </c>
      <c r="TE49">
        <f>SUM(TE51:TE58)</f>
        <v/>
      </c>
      <c r="TF49">
        <f>SUM(TF51:TF58)</f>
        <v/>
      </c>
      <c r="TG49">
        <f>SUM(TG51:TG58)</f>
        <v/>
      </c>
      <c r="TH49">
        <f>SUM(TH51:TH58)</f>
        <v/>
      </c>
      <c r="TI49">
        <f>SUM(TI51:TI58)</f>
        <v/>
      </c>
      <c r="TJ49">
        <f>SUM(TJ51:TJ58)</f>
        <v/>
      </c>
      <c r="TK49">
        <f>SUM(TK51:TK58)</f>
        <v/>
      </c>
      <c r="TL49">
        <f>SUM(TL51:TL58)</f>
        <v/>
      </c>
      <c r="TM49">
        <f>SUM(TM51:TM58)</f>
        <v/>
      </c>
      <c r="TN49">
        <f>SUM(TN51:TN58)</f>
        <v/>
      </c>
      <c r="TO49">
        <f>SUM(TO51:TO58)</f>
        <v/>
      </c>
      <c r="TP49">
        <f>SUM(TP51:TP58)</f>
        <v/>
      </c>
      <c r="TQ49">
        <f>SUM(TQ51:TQ58)</f>
        <v/>
      </c>
      <c r="TR49">
        <f>SUM(TR51:TR58)</f>
        <v/>
      </c>
      <c r="TS49">
        <f>SUM(TS51:TS58)</f>
        <v/>
      </c>
      <c r="TT49">
        <f>SUM(TT51:TT58)</f>
        <v/>
      </c>
      <c r="TU49">
        <f>SUM(TU51:TU58)</f>
        <v/>
      </c>
      <c r="TV49">
        <f>SUM(TV51:TV58)</f>
        <v/>
      </c>
      <c r="TW49">
        <f>SUM(TW51:TW58)</f>
        <v/>
      </c>
      <c r="TX49">
        <f>SUM(TX51:TX58)</f>
        <v/>
      </c>
      <c r="TY49">
        <f>SUM(TY51:TY58)</f>
        <v/>
      </c>
      <c r="TZ49">
        <f>SUM(TZ51:TZ58)</f>
        <v/>
      </c>
    </row>
    <row r="50" spans="1:546">
      <c r="A50" t="s">
        <v>7</v>
      </c>
      <c r="B50" t="s">
        <v>47</v>
      </c>
      <c r="BC50">
        <f>SUM(BC51:BC54)</f>
        <v/>
      </c>
      <c r="BD50">
        <f>SUM(BD51:BD54)</f>
        <v/>
      </c>
      <c r="BE50">
        <f>SUM(BE51:BE54)</f>
        <v/>
      </c>
      <c r="BF50">
        <f>SUM(BF51:BF54)</f>
        <v/>
      </c>
      <c r="BG50">
        <f>SUM(BG51:BG54)</f>
        <v/>
      </c>
      <c r="BH50">
        <f>SUM(BH51:BH54)</f>
        <v/>
      </c>
      <c r="BI50">
        <f>SUM(BI51:BI54)</f>
        <v/>
      </c>
      <c r="BJ50">
        <f>SUM(BJ51:BJ54)</f>
        <v/>
      </c>
      <c r="BK50">
        <f>SUM(BK51:BK54)</f>
        <v/>
      </c>
      <c r="BL50">
        <f>SUM(BL51:BL54)</f>
        <v/>
      </c>
      <c r="BM50">
        <f>SUM(BM51:BM54)</f>
        <v/>
      </c>
      <c r="BN50">
        <f>SUM(BN51:BN54)</f>
        <v/>
      </c>
      <c r="BO50">
        <f>SUM(BO51:BO54)</f>
        <v/>
      </c>
      <c r="BP50">
        <f>SUM(BP51:BP54)</f>
        <v/>
      </c>
      <c r="BQ50">
        <f>SUM(BQ51:BQ54)</f>
        <v/>
      </c>
      <c r="BR50">
        <f>SUM(BR51:BR54)</f>
        <v/>
      </c>
      <c r="BS50">
        <f>SUM(BS51:BS54)</f>
        <v/>
      </c>
      <c r="BT50">
        <f>SUM(BT51:BT54)</f>
        <v/>
      </c>
      <c r="BU50">
        <f>SUM(BU51:BU54)</f>
        <v/>
      </c>
      <c r="BV50">
        <f>SUM(BV51:BV54)</f>
        <v/>
      </c>
      <c r="BW50">
        <f>SUM(BW51:BW54)</f>
        <v/>
      </c>
      <c r="BX50">
        <f>SUM(BX51:BX54)</f>
        <v/>
      </c>
      <c r="BY50">
        <f>SUM(BY51:BY54)</f>
        <v/>
      </c>
      <c r="BZ50">
        <f>SUM(BZ51:BZ54)</f>
        <v/>
      </c>
      <c r="CA50">
        <f>SUM(CA51:CA54)</f>
        <v/>
      </c>
      <c r="CB50">
        <f>SUM(CB51:CB54)</f>
        <v/>
      </c>
      <c r="CC50">
        <f>SUM(CC51:CC54)</f>
        <v/>
      </c>
      <c r="CD50">
        <f>SUM(CD51:CD54)</f>
        <v/>
      </c>
      <c r="CE50">
        <f>SUM(CE51:CE54)</f>
        <v/>
      </c>
      <c r="CF50">
        <f>SUM(CF51:CF54)</f>
        <v/>
      </c>
      <c r="CG50">
        <f>SUM(CG51:CG54)</f>
        <v/>
      </c>
      <c r="CH50">
        <f>SUM(CH51:CH54)</f>
        <v/>
      </c>
      <c r="CI50">
        <f>SUM(CI51:CI54)</f>
        <v/>
      </c>
      <c r="CJ50">
        <f>SUM(CJ51:CJ54)</f>
        <v/>
      </c>
      <c r="CK50">
        <f>SUM(CK51:CK54)</f>
        <v/>
      </c>
      <c r="CL50">
        <f>SUM(CL51:CL54)</f>
        <v/>
      </c>
      <c r="CM50">
        <f>SUM(CM51:CM54)</f>
        <v/>
      </c>
      <c r="CN50">
        <f>SUM(CN51:CN54)</f>
        <v/>
      </c>
      <c r="CO50">
        <f>SUM(CO51:CO54)</f>
        <v/>
      </c>
      <c r="CP50">
        <f>SUM(CP51:CP54)</f>
        <v/>
      </c>
      <c r="CQ50">
        <f>SUM(CQ51:CQ54)</f>
        <v/>
      </c>
      <c r="CR50">
        <f>SUM(CR51:CR54)</f>
        <v/>
      </c>
      <c r="CS50">
        <f>SUM(CS51:CS54)</f>
        <v/>
      </c>
      <c r="CT50">
        <f>SUM(CT51:CT54)</f>
        <v/>
      </c>
      <c r="CU50">
        <f>SUM(CU51:CU54)</f>
        <v/>
      </c>
      <c r="CV50">
        <f>SUM(CV51:CV54)</f>
        <v/>
      </c>
      <c r="CW50">
        <f>SUM(CW51:CW54)</f>
        <v/>
      </c>
      <c r="CX50">
        <f>SUM(CX51:CX54)</f>
        <v/>
      </c>
      <c r="CY50">
        <f>SUM(CY51:CY54)</f>
        <v/>
      </c>
      <c r="CZ50">
        <f>SUM(CZ51:CZ54)</f>
        <v/>
      </c>
      <c r="DA50">
        <f>SUM(DA51:DA54)</f>
        <v/>
      </c>
      <c r="DB50">
        <f>SUM(DB51:DB54)</f>
        <v/>
      </c>
      <c r="DC50">
        <f>SUM(DC51:DC54)</f>
        <v/>
      </c>
      <c r="DD50">
        <f>SUM(DD51:DD54)</f>
        <v/>
      </c>
      <c r="DE50">
        <f>SUM(DE51:DE54)</f>
        <v/>
      </c>
      <c r="DF50">
        <f>SUM(DF51:DF54)</f>
        <v/>
      </c>
      <c r="DG50">
        <f>SUM(DG51:DG54)</f>
        <v/>
      </c>
      <c r="DH50">
        <f>SUM(DH51:DH54)</f>
        <v/>
      </c>
      <c r="DI50">
        <f>SUM(DI51:DI54)</f>
        <v/>
      </c>
      <c r="DJ50">
        <f>SUM(DJ51:DJ54)</f>
        <v/>
      </c>
      <c r="DK50">
        <f>SUM(DK51:DK54)</f>
        <v/>
      </c>
      <c r="DL50">
        <f>SUM(DL51:DL54)</f>
        <v/>
      </c>
      <c r="DM50">
        <f>SUM(DM51:DM54)</f>
        <v/>
      </c>
      <c r="DN50">
        <f>SUM(DN51:DN54)</f>
        <v/>
      </c>
      <c r="DO50">
        <f>SUM(DO51:DO54)</f>
        <v/>
      </c>
      <c r="DP50">
        <f>SUM(DP51:DP54)</f>
        <v/>
      </c>
      <c r="DQ50">
        <f>SUM(DQ51:DQ54)</f>
        <v/>
      </c>
      <c r="DR50">
        <f>SUM(DR51:DR54)</f>
        <v/>
      </c>
      <c r="DS50">
        <f>SUM(DS51:DS54)</f>
        <v/>
      </c>
      <c r="DT50">
        <f>SUM(DT51:DT54)</f>
        <v/>
      </c>
      <c r="DU50">
        <f>SUM(DU51:DU54)</f>
        <v/>
      </c>
      <c r="DV50">
        <f>SUM(DV51:DV54)</f>
        <v/>
      </c>
      <c r="DW50">
        <f>SUM(DW51:DW54)</f>
        <v/>
      </c>
      <c r="DX50">
        <f>SUM(DX51:DX54)</f>
        <v/>
      </c>
      <c r="DY50">
        <f>SUM(DY51:DY54)</f>
        <v/>
      </c>
      <c r="DZ50">
        <f>SUM(DZ51:DZ54)</f>
        <v/>
      </c>
      <c r="EA50">
        <f>SUM(EA51:EA54)</f>
        <v/>
      </c>
      <c r="EB50">
        <f>SUM(EB51:EB54)</f>
        <v/>
      </c>
      <c r="EC50">
        <f>SUM(EC51:EC54)</f>
        <v/>
      </c>
      <c r="ED50">
        <f>SUM(ED51:ED54)</f>
        <v/>
      </c>
      <c r="EE50">
        <f>SUM(EE51:EE54)</f>
        <v/>
      </c>
      <c r="EF50">
        <f>SUM(EF51:EF54)</f>
        <v/>
      </c>
      <c r="EG50">
        <f>SUM(EG51:EG54)</f>
        <v/>
      </c>
      <c r="EH50">
        <f>SUM(EH51:EH54)</f>
        <v/>
      </c>
      <c r="EI50">
        <f>SUM(EI51:EI54)</f>
        <v/>
      </c>
      <c r="EJ50">
        <f>SUM(EJ51:EJ54)</f>
        <v/>
      </c>
      <c r="EK50">
        <f>SUM(EK51:EK54)</f>
        <v/>
      </c>
      <c r="EL50">
        <f>SUM(EL51:EL54)</f>
        <v/>
      </c>
      <c r="EM50">
        <f>SUM(EM51:EM54)</f>
        <v/>
      </c>
      <c r="EN50">
        <f>SUM(EN51:EN54)</f>
        <v/>
      </c>
      <c r="EO50">
        <f>SUM(EO51:EO54)</f>
        <v/>
      </c>
      <c r="EP50">
        <f>SUM(EP51:EP54)</f>
        <v/>
      </c>
      <c r="EQ50">
        <f>SUM(EQ51:EQ54)</f>
        <v/>
      </c>
      <c r="ER50">
        <f>SUM(ER51:ER54)</f>
        <v/>
      </c>
      <c r="ES50">
        <f>SUM(ES51:ES54)</f>
        <v/>
      </c>
      <c r="ET50">
        <f>SUM(ET51:ET54)</f>
        <v/>
      </c>
      <c r="EU50">
        <f>SUM(EU51:EU54)</f>
        <v/>
      </c>
      <c r="EV50">
        <f>SUM(EV51:EV54)</f>
        <v/>
      </c>
      <c r="EW50">
        <f>SUM(EW51:EW54)</f>
        <v/>
      </c>
      <c r="EX50">
        <f>SUM(EX51:EX54)</f>
        <v/>
      </c>
      <c r="EY50">
        <f>SUM(EY51:EY54)</f>
        <v/>
      </c>
      <c r="EZ50">
        <f>SUM(EZ51:EZ54)</f>
        <v/>
      </c>
      <c r="FA50">
        <f>SUM(FA51:FA54)</f>
        <v/>
      </c>
      <c r="FB50">
        <f>SUM(FB51:FB54)</f>
        <v/>
      </c>
      <c r="FC50">
        <f>SUM(FC51:FC54)</f>
        <v/>
      </c>
      <c r="FD50">
        <f>SUM(FD51:FD54)</f>
        <v/>
      </c>
      <c r="FE50">
        <f>SUM(FE51:FE54)</f>
        <v/>
      </c>
      <c r="FF50">
        <f>SUM(FF51:FF54)</f>
        <v/>
      </c>
      <c r="FG50">
        <f>SUM(FG51:FG54)</f>
        <v/>
      </c>
      <c r="FH50">
        <f>SUM(FH51:FH54)</f>
        <v/>
      </c>
      <c r="FI50">
        <f>SUM(FI51:FI54)</f>
        <v/>
      </c>
      <c r="FJ50">
        <f>SUM(FJ51:FJ54)</f>
        <v/>
      </c>
      <c r="FK50">
        <f>SUM(FK51:FK54)</f>
        <v/>
      </c>
      <c r="FL50">
        <f>SUM(FL51:FL54)</f>
        <v/>
      </c>
      <c r="FM50">
        <f>SUM(FM51:FM54)</f>
        <v/>
      </c>
      <c r="FN50">
        <f>SUM(FN51:FN54)</f>
        <v/>
      </c>
      <c r="FO50">
        <f>SUM(FO51:FO54)</f>
        <v/>
      </c>
      <c r="FP50">
        <f>SUM(FP51:FP54)</f>
        <v/>
      </c>
      <c r="FQ50">
        <f>SUM(FQ51:FQ54)</f>
        <v/>
      </c>
      <c r="FR50">
        <f>SUM(FR51:FR54)</f>
        <v/>
      </c>
      <c r="FS50">
        <f>SUM(FS51:FS54)</f>
        <v/>
      </c>
      <c r="FT50">
        <f>SUM(FT51:FT54)</f>
        <v/>
      </c>
      <c r="FU50">
        <f>SUM(FU51:FU54)</f>
        <v/>
      </c>
      <c r="FV50">
        <f>SUM(FV51:FV54)</f>
        <v/>
      </c>
      <c r="FW50">
        <f>SUM(FW51:FW54)</f>
        <v/>
      </c>
      <c r="FX50">
        <f>SUM(FX51:FX54)</f>
        <v/>
      </c>
      <c r="FY50">
        <f>SUM(FY51:FY54)</f>
        <v/>
      </c>
      <c r="FZ50">
        <f>SUM(FZ51:FZ54)</f>
        <v/>
      </c>
      <c r="GA50">
        <f>SUM(GA51:GA54)</f>
        <v/>
      </c>
      <c r="GB50">
        <f>SUM(GB51:GB54)</f>
        <v/>
      </c>
      <c r="GC50">
        <f>SUM(GC51:GC54)</f>
        <v/>
      </c>
      <c r="GD50">
        <f>SUM(GD51:GD54)</f>
        <v/>
      </c>
      <c r="GE50">
        <f>SUM(GE51:GE54)</f>
        <v/>
      </c>
      <c r="GF50">
        <f>SUM(GF51:GF54)</f>
        <v/>
      </c>
      <c r="GG50">
        <f>SUM(GG51:GG54)</f>
        <v/>
      </c>
      <c r="GH50">
        <f>SUM(GH51:GH54)</f>
        <v/>
      </c>
      <c r="GI50">
        <f>SUM(GI51:GI54)</f>
        <v/>
      </c>
      <c r="GJ50">
        <f>SUM(GJ51:GJ54)</f>
        <v/>
      </c>
      <c r="GK50">
        <f>SUM(GK51:GK54)</f>
        <v/>
      </c>
      <c r="GL50">
        <f>SUM(GL51:GL54)</f>
        <v/>
      </c>
      <c r="GM50">
        <f>SUM(GM51:GM54)</f>
        <v/>
      </c>
      <c r="GN50">
        <f>SUM(GN51:GN54)</f>
        <v/>
      </c>
      <c r="GO50">
        <f>SUM(GO51:GO54)</f>
        <v/>
      </c>
      <c r="GP50">
        <f>SUM(GP51:GP54)</f>
        <v/>
      </c>
      <c r="GQ50">
        <f>SUM(GQ51:GQ54)</f>
        <v/>
      </c>
      <c r="GR50">
        <f>SUM(GR51:GR54)</f>
        <v/>
      </c>
      <c r="GS50">
        <f>SUM(GS51:GS54)</f>
        <v/>
      </c>
      <c r="GT50">
        <f>SUM(GT51:GT54)</f>
        <v/>
      </c>
      <c r="GU50">
        <f>SUM(GU51:GU54)</f>
        <v/>
      </c>
      <c r="GV50">
        <f>SUM(GV51:GV54)</f>
        <v/>
      </c>
      <c r="GW50">
        <f>SUM(GW51:GW54)</f>
        <v/>
      </c>
      <c r="GX50">
        <f>SUM(GX51:GX54)</f>
        <v/>
      </c>
      <c r="GY50">
        <f>SUM(GY51:GY54)</f>
        <v/>
      </c>
      <c r="GZ50">
        <f>SUM(GZ51:GZ54)</f>
        <v/>
      </c>
      <c r="HA50">
        <f>SUM(HA51:HA54)</f>
        <v/>
      </c>
      <c r="HB50">
        <f>SUM(HB51:HB54)</f>
        <v/>
      </c>
      <c r="HC50">
        <f>SUM(HC51:HC54)</f>
        <v/>
      </c>
      <c r="HD50">
        <f>SUM(HD51:HD54)</f>
        <v/>
      </c>
      <c r="HE50">
        <f>SUM(HE51:HE54)</f>
        <v/>
      </c>
      <c r="HF50">
        <f>SUM(HF51:HF54)</f>
        <v/>
      </c>
      <c r="HG50">
        <f>SUM(HG51:HG54)</f>
        <v/>
      </c>
      <c r="HH50">
        <f>SUM(HH51:HH54)</f>
        <v/>
      </c>
      <c r="HI50">
        <f>SUM(HI51:HI54)</f>
        <v/>
      </c>
      <c r="HJ50">
        <f>SUM(HJ51:HJ54)</f>
        <v/>
      </c>
      <c r="HK50">
        <f>SUM(HK51:HK54)</f>
        <v/>
      </c>
      <c r="HL50">
        <f>SUM(HL51:HL54)</f>
        <v/>
      </c>
      <c r="HM50">
        <f>SUM(HM51:HM54)</f>
        <v/>
      </c>
      <c r="HN50">
        <f>SUM(HN51:HN54)</f>
        <v/>
      </c>
      <c r="HO50">
        <f>SUM(HO51:HO54)</f>
        <v/>
      </c>
      <c r="HP50">
        <f>SUM(HP51:HP54)</f>
        <v/>
      </c>
      <c r="HQ50">
        <f>SUM(HQ51:HQ54)</f>
        <v/>
      </c>
      <c r="HR50">
        <f>SUM(HR51:HR54)</f>
        <v/>
      </c>
      <c r="HS50">
        <f>SUM(HS51:HS54)</f>
        <v/>
      </c>
      <c r="HT50">
        <f>SUM(HT51:HT54)</f>
        <v/>
      </c>
      <c r="HU50">
        <f>SUM(HU51:HU54)</f>
        <v/>
      </c>
      <c r="HV50">
        <f>SUM(HV51:HV54)</f>
        <v/>
      </c>
      <c r="HW50">
        <f>SUM(HW51:HW54)</f>
        <v/>
      </c>
      <c r="HX50">
        <f>SUM(HX51:HX54)</f>
        <v/>
      </c>
      <c r="HY50">
        <f>SUM(HY51:HY54)</f>
        <v/>
      </c>
      <c r="HZ50">
        <f>SUM(HZ51:HZ54)</f>
        <v/>
      </c>
      <c r="IA50">
        <f>SUM(IA51:IA54)</f>
        <v/>
      </c>
      <c r="IB50">
        <f>SUM(IB51:IB54)</f>
        <v/>
      </c>
      <c r="IC50">
        <f>SUM(IC51:IC54)</f>
        <v/>
      </c>
      <c r="ID50">
        <f>SUM(ID51:ID54)</f>
        <v/>
      </c>
      <c r="IE50">
        <f>SUM(IE51:IE54)</f>
        <v/>
      </c>
      <c r="IF50">
        <f>SUM(IF51:IF54)</f>
        <v/>
      </c>
      <c r="IG50">
        <f>SUM(IG51:IG54)</f>
        <v/>
      </c>
      <c r="IH50">
        <f>SUM(IH51:IH54)</f>
        <v/>
      </c>
      <c r="II50">
        <f>SUM(II51:II54)</f>
        <v/>
      </c>
      <c r="IJ50">
        <f>SUM(IJ51:IJ54)</f>
        <v/>
      </c>
      <c r="IK50">
        <f>SUM(IK51:IK54)</f>
        <v/>
      </c>
      <c r="IL50">
        <f>SUM(IL51:IL54)</f>
        <v/>
      </c>
      <c r="IM50">
        <f>SUM(IM51:IM54)</f>
        <v/>
      </c>
      <c r="IN50">
        <f>SUM(IN51:IN54)</f>
        <v/>
      </c>
      <c r="IO50">
        <f>SUM(IO51:IO54)</f>
        <v/>
      </c>
      <c r="IP50">
        <f>SUM(IP51:IP54)</f>
        <v/>
      </c>
      <c r="IQ50">
        <f>SUM(IQ51:IQ54)</f>
        <v/>
      </c>
      <c r="IR50">
        <f>SUM(IR51:IR54)</f>
        <v/>
      </c>
      <c r="IS50">
        <f>SUM(IS51:IS54)</f>
        <v/>
      </c>
      <c r="IT50">
        <f>SUM(IT51:IT54)</f>
        <v/>
      </c>
      <c r="IU50">
        <f>SUM(IU51:IU54)</f>
        <v/>
      </c>
      <c r="IV50">
        <f>SUM(IV51:IV54)</f>
        <v/>
      </c>
      <c r="IW50">
        <f>SUM(IW51:IW54)</f>
        <v/>
      </c>
      <c r="IX50">
        <f>SUM(IX51:IX54)</f>
        <v/>
      </c>
      <c r="IY50">
        <f>SUM(IY51:IY54)</f>
        <v/>
      </c>
      <c r="IZ50">
        <f>SUM(IZ51:IZ54)</f>
        <v/>
      </c>
      <c r="JA50">
        <f>SUM(JA51:JA54)</f>
        <v/>
      </c>
      <c r="JB50">
        <f>SUM(JB51:JB54)</f>
        <v/>
      </c>
      <c r="JC50">
        <f>SUM(JC51:JC54)</f>
        <v/>
      </c>
      <c r="JD50">
        <f>SUM(JD51:JD54)</f>
        <v/>
      </c>
      <c r="JE50">
        <f>SUM(JE51:JE54)</f>
        <v/>
      </c>
      <c r="JF50">
        <f>SUM(JF51:JF54)</f>
        <v/>
      </c>
      <c r="JG50">
        <f>SUM(JG51:JG54)</f>
        <v/>
      </c>
      <c r="JH50">
        <f>SUM(JH51:JH54)</f>
        <v/>
      </c>
      <c r="JI50">
        <f>SUM(JI51:JI54)</f>
        <v/>
      </c>
      <c r="JJ50">
        <f>SUM(JJ51:JJ54)</f>
        <v/>
      </c>
      <c r="JK50">
        <f>SUM(JK51:JK54)</f>
        <v/>
      </c>
      <c r="JL50">
        <f>SUM(JL51:JL54)</f>
        <v/>
      </c>
      <c r="JM50">
        <f>SUM(JM51:JM54)</f>
        <v/>
      </c>
      <c r="JN50">
        <f>SUM(JN51:JN54)</f>
        <v/>
      </c>
      <c r="JO50">
        <f>SUM(JO51:JO54)</f>
        <v/>
      </c>
      <c r="JP50">
        <f>SUM(JP51:JP54)</f>
        <v/>
      </c>
      <c r="JQ50">
        <f>SUM(JQ51:JQ54)</f>
        <v/>
      </c>
      <c r="JR50">
        <f>SUM(JR51:JR54)</f>
        <v/>
      </c>
      <c r="JS50">
        <f>SUM(JS51:JS54)</f>
        <v/>
      </c>
      <c r="JT50">
        <f>SUM(JT51:JT54)</f>
        <v/>
      </c>
      <c r="JU50">
        <f>SUM(JU51:JU54)</f>
        <v/>
      </c>
      <c r="JV50">
        <f>SUM(JV51:JV54)</f>
        <v/>
      </c>
      <c r="JW50">
        <f>SUM(JW51:JW54)</f>
        <v/>
      </c>
      <c r="JX50">
        <f>SUM(JX51:JX54)</f>
        <v/>
      </c>
      <c r="JY50">
        <f>SUM(JY51:JY54)</f>
        <v/>
      </c>
      <c r="JZ50">
        <f>SUM(JZ51:JZ54)</f>
        <v/>
      </c>
      <c r="KA50">
        <f>SUM(KA51:KA54)</f>
        <v/>
      </c>
      <c r="KB50">
        <f>SUM(KB51:KB54)</f>
        <v/>
      </c>
      <c r="KC50">
        <f>SUM(KC51:KC54)</f>
        <v/>
      </c>
      <c r="KD50">
        <f>SUM(KD51:KD54)</f>
        <v/>
      </c>
      <c r="KE50">
        <f>SUM(KE51:KE54)</f>
        <v/>
      </c>
      <c r="KF50">
        <f>SUM(KF51:KF54)</f>
        <v/>
      </c>
      <c r="KG50">
        <f>SUM(KG51:KG54)</f>
        <v/>
      </c>
      <c r="KH50">
        <f>SUM(KH51:KH54)</f>
        <v/>
      </c>
      <c r="KI50">
        <f>SUM(KI51:KI54)</f>
        <v/>
      </c>
      <c r="KJ50">
        <f>SUM(KJ51:KJ54)</f>
        <v/>
      </c>
      <c r="KK50">
        <f>SUM(KK51:KK54)</f>
        <v/>
      </c>
      <c r="KL50">
        <f>SUM(KL51:KL54)</f>
        <v/>
      </c>
      <c r="KM50">
        <f>SUM(KM51:KM54)</f>
        <v/>
      </c>
      <c r="KN50">
        <f>SUM(KN51:KN54)</f>
        <v/>
      </c>
      <c r="KO50">
        <f>SUM(KO51:KO54)</f>
        <v/>
      </c>
      <c r="KP50">
        <f>SUM(KP51:KP54)</f>
        <v/>
      </c>
      <c r="KQ50">
        <f>SUM(KQ51:KQ54)</f>
        <v/>
      </c>
      <c r="KR50">
        <f>SUM(KR51:KR54)</f>
        <v/>
      </c>
      <c r="KS50">
        <f>SUM(KS51:KS54)</f>
        <v/>
      </c>
      <c r="KT50">
        <f>SUM(KT51:KT54)</f>
        <v/>
      </c>
      <c r="KU50">
        <f>SUM(KU51:KU54)</f>
        <v/>
      </c>
      <c r="KV50">
        <f>SUM(KV51:KV54)</f>
        <v/>
      </c>
      <c r="KW50">
        <f>SUM(KW51:KW54)</f>
        <v/>
      </c>
      <c r="KX50">
        <f>SUM(KX51:KX54)</f>
        <v/>
      </c>
      <c r="KY50">
        <f>SUM(KY51:KY54)</f>
        <v/>
      </c>
      <c r="KZ50">
        <f>SUM(KZ51:KZ54)</f>
        <v/>
      </c>
      <c r="LA50">
        <f>SUM(LA51:LA54)</f>
        <v/>
      </c>
      <c r="LB50">
        <f>SUM(LB51:LB54)</f>
        <v/>
      </c>
      <c r="LC50">
        <f>SUM(LC51:LC54)</f>
        <v/>
      </c>
      <c r="LD50">
        <f>SUM(LD51:LD54)</f>
        <v/>
      </c>
      <c r="LE50">
        <f>SUM(LE51:LE54)</f>
        <v/>
      </c>
      <c r="LF50">
        <f>SUM(LF51:LF54)</f>
        <v/>
      </c>
      <c r="LG50">
        <f>SUM(LG51:LG54)</f>
        <v/>
      </c>
      <c r="LH50">
        <f>SUM(LH51:LH54)</f>
        <v/>
      </c>
      <c r="LI50">
        <f>SUM(LI51:LI54)</f>
        <v/>
      </c>
      <c r="LJ50">
        <f>SUM(LJ51:LJ54)</f>
        <v/>
      </c>
      <c r="LK50">
        <f>SUM(LK51:LK54)</f>
        <v/>
      </c>
      <c r="LL50">
        <f>SUM(LL51:LL54)</f>
        <v/>
      </c>
      <c r="LM50">
        <f>SUM(LM51:LM54)</f>
        <v/>
      </c>
      <c r="LN50">
        <f>SUM(LN51:LN54)</f>
        <v/>
      </c>
      <c r="LO50">
        <f>SUM(LO51:LO54)</f>
        <v/>
      </c>
      <c r="LP50">
        <f>SUM(LP51:LP54)</f>
        <v/>
      </c>
      <c r="LQ50">
        <f>SUM(LQ51:LQ54)</f>
        <v/>
      </c>
      <c r="LR50">
        <f>SUM(LR51:LR54)</f>
        <v/>
      </c>
      <c r="LS50">
        <f>SUM(LS51:LS54)</f>
        <v/>
      </c>
      <c r="LT50">
        <f>SUM(LT51:LT54)</f>
        <v/>
      </c>
      <c r="LU50">
        <f>SUM(LU51:LU54)</f>
        <v/>
      </c>
      <c r="LV50">
        <f>SUM(LV51:LV54)</f>
        <v/>
      </c>
      <c r="LW50">
        <f>SUM(LW51:LW54)</f>
        <v/>
      </c>
      <c r="LX50">
        <f>SUM(LX51:LX54)</f>
        <v/>
      </c>
      <c r="LY50">
        <f>SUM(LY51:LY54)</f>
        <v/>
      </c>
      <c r="LZ50">
        <f>SUM(LZ51:LZ54)</f>
        <v/>
      </c>
      <c r="MA50">
        <f>SUM(MA51:MA54)</f>
        <v/>
      </c>
      <c r="MB50">
        <f>SUM(MB51:MB54)</f>
        <v/>
      </c>
      <c r="MC50">
        <f>SUM(MC51:MC54)</f>
        <v/>
      </c>
      <c r="MD50">
        <f>SUM(MD51:MD54)</f>
        <v/>
      </c>
      <c r="ME50">
        <f>SUM(ME51:ME54)</f>
        <v/>
      </c>
      <c r="MF50">
        <f>SUM(MF51:MF54)</f>
        <v/>
      </c>
      <c r="MG50">
        <f>SUM(MG51:MG54)</f>
        <v/>
      </c>
      <c r="MH50">
        <f>SUM(MH51:MH54)</f>
        <v/>
      </c>
      <c r="MI50">
        <f>SUM(MI51:MI54)</f>
        <v/>
      </c>
      <c r="MJ50">
        <f>SUM(MJ51:MJ54)</f>
        <v/>
      </c>
      <c r="MK50">
        <f>SUM(MK51:MK54)</f>
        <v/>
      </c>
      <c r="ML50">
        <f>SUM(ML51:ML54)</f>
        <v/>
      </c>
      <c r="MM50">
        <f>SUM(MM51:MM54)</f>
        <v/>
      </c>
      <c r="MN50">
        <f>SUM(MN51:MN54)</f>
        <v/>
      </c>
      <c r="MO50">
        <f>SUM(MO51:MO54)</f>
        <v/>
      </c>
      <c r="MP50">
        <f>SUM(MP51:MP54)</f>
        <v/>
      </c>
      <c r="MQ50">
        <f>SUM(MQ51:MQ54)</f>
        <v/>
      </c>
      <c r="MR50">
        <f>SUM(MR51:MR54)</f>
        <v/>
      </c>
      <c r="MS50">
        <f>SUM(MS51:MS54)</f>
        <v/>
      </c>
      <c r="MT50">
        <f>SUM(MT51:MT54)</f>
        <v/>
      </c>
      <c r="MU50">
        <f>SUM(MU51:MU54)</f>
        <v/>
      </c>
      <c r="MV50">
        <f>SUM(MV51:MV54)</f>
        <v/>
      </c>
      <c r="MW50">
        <f>SUM(MW51:MW54)</f>
        <v/>
      </c>
      <c r="MX50">
        <f>SUM(MX51:MX54)</f>
        <v/>
      </c>
      <c r="MY50">
        <f>SUM(MY51:MY54)</f>
        <v/>
      </c>
      <c r="MZ50">
        <f>SUM(MZ51:MZ54)</f>
        <v/>
      </c>
      <c r="NA50">
        <f>SUM(NA51:NA54)</f>
        <v/>
      </c>
      <c r="NB50">
        <f>SUM(NB51:NB54)</f>
        <v/>
      </c>
      <c r="NC50">
        <f>SUM(NC51:NC54)</f>
        <v/>
      </c>
      <c r="ND50">
        <f>SUM(ND51:ND54)</f>
        <v/>
      </c>
      <c r="NE50">
        <f>SUM(NE51:NE54)</f>
        <v/>
      </c>
      <c r="NF50">
        <f>SUM(NF51:NF54)</f>
        <v/>
      </c>
      <c r="NG50">
        <f>SUM(NG51:NG54)</f>
        <v/>
      </c>
      <c r="NH50">
        <f>SUM(NH51:NH54)</f>
        <v/>
      </c>
      <c r="NI50">
        <f>SUM(NI51:NI54)</f>
        <v/>
      </c>
      <c r="NJ50">
        <f>SUM(NJ51:NJ54)</f>
        <v/>
      </c>
      <c r="NK50">
        <f>SUM(NK51:NK54)</f>
        <v/>
      </c>
      <c r="NL50">
        <f>SUM(NL51:NL54)</f>
        <v/>
      </c>
      <c r="NM50">
        <f>SUM(NM51:NM54)</f>
        <v/>
      </c>
      <c r="NN50">
        <f>SUM(NN51:NN54)</f>
        <v/>
      </c>
      <c r="NO50">
        <f>SUM(NO51:NO54)</f>
        <v/>
      </c>
      <c r="NP50">
        <f>SUM(NP51:NP54)</f>
        <v/>
      </c>
      <c r="NQ50">
        <f>SUM(NQ51:NQ54)</f>
        <v/>
      </c>
      <c r="NR50">
        <f>SUM(NR51:NR54)</f>
        <v/>
      </c>
      <c r="NS50">
        <f>SUM(NS51:NS54)</f>
        <v/>
      </c>
      <c r="NT50">
        <f>SUM(NT51:NT54)</f>
        <v/>
      </c>
      <c r="NU50">
        <f>SUM(NU51:NU54)</f>
        <v/>
      </c>
      <c r="NV50">
        <f>SUM(NV51:NV54)</f>
        <v/>
      </c>
      <c r="NW50">
        <f>SUM(NW51:NW54)</f>
        <v/>
      </c>
      <c r="NX50">
        <f>SUM(NX51:NX54)</f>
        <v/>
      </c>
      <c r="NY50">
        <f>SUM(NY51:NY54)</f>
        <v/>
      </c>
      <c r="NZ50">
        <f>SUM(NZ51:NZ54)</f>
        <v/>
      </c>
      <c r="OA50">
        <f>SUM(OA51:OA54)</f>
        <v/>
      </c>
      <c r="OB50">
        <f>SUM(OB51:OB54)</f>
        <v/>
      </c>
      <c r="OC50">
        <f>SUM(OC51:OC54)</f>
        <v/>
      </c>
      <c r="OD50">
        <f>SUM(OD51:OD54)</f>
        <v/>
      </c>
      <c r="OE50">
        <f>SUM(OE51:OE54)</f>
        <v/>
      </c>
      <c r="OF50">
        <f>SUM(OF51:OF54)</f>
        <v/>
      </c>
      <c r="OG50">
        <f>SUM(OG51:OG54)</f>
        <v/>
      </c>
      <c r="OH50">
        <f>SUM(OH51:OH54)</f>
        <v/>
      </c>
      <c r="OI50">
        <f>SUM(OI51:OI54)</f>
        <v/>
      </c>
      <c r="OJ50">
        <f>SUM(OJ51:OJ54)</f>
        <v/>
      </c>
      <c r="OK50">
        <f>SUM(OK51:OK54)</f>
        <v/>
      </c>
      <c r="OL50">
        <f>SUM(OL51:OL54)</f>
        <v/>
      </c>
      <c r="OM50">
        <f>SUM(OM51:OM54)</f>
        <v/>
      </c>
      <c r="ON50">
        <f>SUM(ON51:ON54)</f>
        <v/>
      </c>
      <c r="OO50">
        <f>SUM(OO51:OO54)</f>
        <v/>
      </c>
      <c r="OP50">
        <f>SUM(OP51:OP54)</f>
        <v/>
      </c>
      <c r="OQ50">
        <f>SUM(OQ51:OQ54)</f>
        <v/>
      </c>
      <c r="OR50">
        <f>SUM(OR51:OR54)</f>
        <v/>
      </c>
      <c r="OS50">
        <f>SUM(OS51:OS54)</f>
        <v/>
      </c>
      <c r="OT50">
        <f>SUM(OT51:OT54)</f>
        <v/>
      </c>
      <c r="OU50">
        <f>SUM(OU51:OU54)</f>
        <v/>
      </c>
      <c r="OV50">
        <f>SUM(OV51:OV54)</f>
        <v/>
      </c>
      <c r="OW50">
        <f>SUM(OW51:OW54)</f>
        <v/>
      </c>
      <c r="OX50">
        <f>SUM(OX51:OX54)</f>
        <v/>
      </c>
      <c r="OY50">
        <f>SUM(OY51:OY54)</f>
        <v/>
      </c>
      <c r="OZ50">
        <f>SUM(OZ51:OZ54)</f>
        <v/>
      </c>
      <c r="PA50">
        <f>SUM(PA51:PA54)</f>
        <v/>
      </c>
      <c r="PB50">
        <f>SUM(PB51:PB54)</f>
        <v/>
      </c>
      <c r="PC50">
        <f>SUM(PC51:PC54)</f>
        <v/>
      </c>
      <c r="PD50">
        <f>SUM(PD51:PD54)</f>
        <v/>
      </c>
      <c r="PE50">
        <f>SUM(PE51:PE54)</f>
        <v/>
      </c>
      <c r="PF50">
        <f>SUM(PF51:PF54)</f>
        <v/>
      </c>
      <c r="PG50">
        <f>SUM(PG51:PG54)</f>
        <v/>
      </c>
      <c r="PH50">
        <f>SUM(PH51:PH54)</f>
        <v/>
      </c>
      <c r="PI50">
        <f>SUM(PI51:PI54)</f>
        <v/>
      </c>
      <c r="PJ50">
        <f>SUM(PJ51:PJ54)</f>
        <v/>
      </c>
      <c r="PK50">
        <f>SUM(PK51:PK54)</f>
        <v/>
      </c>
      <c r="PL50">
        <f>SUM(PL51:PL54)</f>
        <v/>
      </c>
      <c r="PM50">
        <f>SUM(PM51:PM54)</f>
        <v/>
      </c>
      <c r="PN50">
        <f>SUM(PN51:PN54)</f>
        <v/>
      </c>
      <c r="PO50">
        <f>SUM(PO51:PO54)</f>
        <v/>
      </c>
      <c r="PP50">
        <f>SUM(PP51:PP54)</f>
        <v/>
      </c>
      <c r="PQ50">
        <f>SUM(PQ51:PQ54)</f>
        <v/>
      </c>
      <c r="PR50">
        <f>SUM(PR51:PR54)</f>
        <v/>
      </c>
      <c r="PS50">
        <f>SUM(PS51:PS54)</f>
        <v/>
      </c>
      <c r="PT50">
        <f>SUM(PT51:PT54)</f>
        <v/>
      </c>
      <c r="PU50">
        <f>SUM(PU51:PU54)</f>
        <v/>
      </c>
      <c r="PV50">
        <f>SUM(PV51:PV54)</f>
        <v/>
      </c>
      <c r="PW50">
        <f>SUM(PW51:PW54)</f>
        <v/>
      </c>
      <c r="PX50">
        <f>SUM(PX51:PX54)</f>
        <v/>
      </c>
      <c r="PY50">
        <f>SUM(PY51:PY54)</f>
        <v/>
      </c>
      <c r="PZ50">
        <f>SUM(PZ51:PZ54)</f>
        <v/>
      </c>
      <c r="QA50">
        <f>SUM(QA51:QA54)</f>
        <v/>
      </c>
      <c r="QB50">
        <f>SUM(QB51:QB54)</f>
        <v/>
      </c>
      <c r="QC50">
        <f>SUM(QC51:QC54)</f>
        <v/>
      </c>
      <c r="QD50">
        <f>SUM(QD51:QD54)</f>
        <v/>
      </c>
      <c r="QE50">
        <f>SUM(QE51:QE54)</f>
        <v/>
      </c>
      <c r="QF50">
        <f>SUM(QF51:QF54)</f>
        <v/>
      </c>
      <c r="QG50">
        <f>SUM(QG51:QG54)</f>
        <v/>
      </c>
      <c r="QH50">
        <f>SUM(QH51:QH54)</f>
        <v/>
      </c>
      <c r="QI50">
        <f>SUM(QI51:QI54)</f>
        <v/>
      </c>
      <c r="QJ50">
        <f>SUM(QJ51:QJ54)</f>
        <v/>
      </c>
      <c r="QK50">
        <f>SUM(QK51:QK54)</f>
        <v/>
      </c>
      <c r="QL50">
        <f>SUM(QL51:QL54)</f>
        <v/>
      </c>
      <c r="QM50">
        <f>SUM(QM51:QM54)</f>
        <v/>
      </c>
      <c r="QN50">
        <f>SUM(QN51:QN54)</f>
        <v/>
      </c>
      <c r="QO50">
        <f>SUM(QO51:QO54)</f>
        <v/>
      </c>
      <c r="QP50">
        <f>SUM(QP51:QP54)</f>
        <v/>
      </c>
      <c r="QQ50">
        <f>SUM(QQ51:QQ54)</f>
        <v/>
      </c>
      <c r="QR50">
        <f>SUM(QR51:QR54)</f>
        <v/>
      </c>
      <c r="QS50">
        <f>SUM(QS51:QS54)</f>
        <v/>
      </c>
      <c r="QT50">
        <f>SUM(QT51:QT54)</f>
        <v/>
      </c>
      <c r="QU50">
        <f>SUM(QU51:QU54)</f>
        <v/>
      </c>
      <c r="QV50">
        <f>SUM(QV51:QV54)</f>
        <v/>
      </c>
      <c r="QW50">
        <f>SUM(QW51:QW54)</f>
        <v/>
      </c>
      <c r="QX50">
        <f>SUM(QX51:QX54)</f>
        <v/>
      </c>
      <c r="QY50">
        <f>SUM(QY51:QY54)</f>
        <v/>
      </c>
      <c r="QZ50">
        <f>SUM(QZ51:QZ54)</f>
        <v/>
      </c>
      <c r="RA50">
        <f>SUM(RA51:RA54)</f>
        <v/>
      </c>
      <c r="RB50">
        <f>SUM(RB51:RB54)</f>
        <v/>
      </c>
      <c r="RC50">
        <f>SUM(RC51:RC54)</f>
        <v/>
      </c>
      <c r="RD50">
        <f>SUM(RD51:RD54)</f>
        <v/>
      </c>
      <c r="RE50">
        <f>SUM(RE51:RE54)</f>
        <v/>
      </c>
      <c r="RF50">
        <f>SUM(RF51:RF54)</f>
        <v/>
      </c>
      <c r="RG50">
        <f>SUM(RG51:RG54)</f>
        <v/>
      </c>
      <c r="RH50">
        <f>SUM(RH51:RH54)</f>
        <v/>
      </c>
      <c r="RI50">
        <f>SUM(RI51:RI54)</f>
        <v/>
      </c>
      <c r="RJ50">
        <f>SUM(RJ51:RJ54)</f>
        <v/>
      </c>
      <c r="RK50">
        <f>SUM(RK51:RK54)</f>
        <v/>
      </c>
      <c r="RL50">
        <f>SUM(RL51:RL54)</f>
        <v/>
      </c>
      <c r="RM50">
        <f>SUM(RM51:RM54)</f>
        <v/>
      </c>
      <c r="RN50">
        <f>SUM(RN51:RN54)</f>
        <v/>
      </c>
      <c r="RO50">
        <f>SUM(RO51:RO54)</f>
        <v/>
      </c>
      <c r="RP50">
        <f>SUM(RP51:RP54)</f>
        <v/>
      </c>
      <c r="RQ50">
        <f>SUM(RQ51:RQ54)</f>
        <v/>
      </c>
      <c r="RR50">
        <f>SUM(RR51:RR54)</f>
        <v/>
      </c>
      <c r="RS50">
        <f>SUM(RS51:RS54)</f>
        <v/>
      </c>
      <c r="RT50">
        <f>SUM(RT51:RT54)</f>
        <v/>
      </c>
      <c r="RU50">
        <f>SUM(RU51:RU54)</f>
        <v/>
      </c>
      <c r="RV50">
        <f>SUM(RV51:RV54)</f>
        <v/>
      </c>
      <c r="RW50">
        <f>SUM(RW51:RW54)</f>
        <v/>
      </c>
      <c r="RX50">
        <f>SUM(RX51:RX54)</f>
        <v/>
      </c>
      <c r="RY50">
        <f>SUM(RY51:RY54)</f>
        <v/>
      </c>
      <c r="RZ50">
        <f>SUM(RZ51:RZ54)</f>
        <v/>
      </c>
      <c r="SA50">
        <f>SUM(SA51:SA54)</f>
        <v/>
      </c>
      <c r="SB50">
        <f>SUM(SB51:SB54)</f>
        <v/>
      </c>
      <c r="SC50">
        <f>SUM(SC51:SC54)</f>
        <v/>
      </c>
      <c r="SD50">
        <f>SUM(SD51:SD54)</f>
        <v/>
      </c>
      <c r="SE50">
        <f>SUM(SE51:SE54)</f>
        <v/>
      </c>
      <c r="SF50">
        <f>SUM(SF51:SF54)</f>
        <v/>
      </c>
      <c r="SG50">
        <f>SUM(SG51:SG54)</f>
        <v/>
      </c>
      <c r="SH50">
        <f>SUM(SH51:SH54)</f>
        <v/>
      </c>
      <c r="SI50">
        <f>SUM(SI51:SI54)</f>
        <v/>
      </c>
      <c r="SJ50">
        <f>SUM(SJ51:SJ54)</f>
        <v/>
      </c>
      <c r="SK50">
        <f>SUM(SK51:SK54)</f>
        <v/>
      </c>
      <c r="SL50">
        <f>SUM(SL51:SL54)</f>
        <v/>
      </c>
      <c r="SM50">
        <f>SUM(SM51:SM54)</f>
        <v/>
      </c>
      <c r="SN50">
        <f>SUM(SN51:SN54)</f>
        <v/>
      </c>
      <c r="SO50">
        <f>SUM(SO51:SO54)</f>
        <v/>
      </c>
      <c r="SP50">
        <f>SUM(SP51:SP54)</f>
        <v/>
      </c>
      <c r="SQ50">
        <f>SUM(SQ51:SQ54)</f>
        <v/>
      </c>
      <c r="SR50">
        <f>SUM(SR51:SR54)</f>
        <v/>
      </c>
      <c r="SS50">
        <f>SUM(SS51:SS54)</f>
        <v/>
      </c>
      <c r="ST50">
        <f>SUM(ST51:ST54)</f>
        <v/>
      </c>
      <c r="SU50">
        <f>SUM(SU51:SU54)</f>
        <v/>
      </c>
      <c r="SV50">
        <f>SUM(SV51:SV54)</f>
        <v/>
      </c>
      <c r="SW50">
        <f>SUM(SW51:SW54)</f>
        <v/>
      </c>
      <c r="SX50">
        <f>SUM(SX51:SX54)</f>
        <v/>
      </c>
      <c r="SY50">
        <f>SUM(SY51:SY54)</f>
        <v/>
      </c>
      <c r="SZ50">
        <f>SUM(SZ51:SZ54)</f>
        <v/>
      </c>
      <c r="TA50">
        <f>SUM(TA51:TA54)</f>
        <v/>
      </c>
      <c r="TB50">
        <f>SUM(TB51:TB54)</f>
        <v/>
      </c>
      <c r="TC50">
        <f>SUM(TC51:TC54)</f>
        <v/>
      </c>
      <c r="TD50">
        <f>SUM(TD51:TD54)</f>
        <v/>
      </c>
      <c r="TE50">
        <f>SUM(TE51:TE54)</f>
        <v/>
      </c>
      <c r="TF50">
        <f>SUM(TF51:TF54)</f>
        <v/>
      </c>
      <c r="TG50">
        <f>SUM(TG51:TG54)</f>
        <v/>
      </c>
      <c r="TH50">
        <f>SUM(TH51:TH54)</f>
        <v/>
      </c>
      <c r="TI50">
        <f>SUM(TI51:TI54)</f>
        <v/>
      </c>
      <c r="TJ50">
        <f>SUM(TJ51:TJ54)</f>
        <v/>
      </c>
      <c r="TK50">
        <f>SUM(TK51:TK54)</f>
        <v/>
      </c>
      <c r="TL50">
        <f>SUM(TL51:TL54)</f>
        <v/>
      </c>
      <c r="TM50">
        <f>SUM(TM51:TM54)</f>
        <v/>
      </c>
      <c r="TN50">
        <f>SUM(TN51:TN54)</f>
        <v/>
      </c>
      <c r="TO50">
        <f>SUM(TO51:TO54)</f>
        <v/>
      </c>
      <c r="TP50">
        <f>SUM(TP51:TP54)</f>
        <v/>
      </c>
      <c r="TQ50">
        <f>SUM(TQ51:TQ54)</f>
        <v/>
      </c>
      <c r="TR50">
        <f>SUM(TR51:TR54)</f>
        <v/>
      </c>
      <c r="TS50">
        <f>SUM(TS51:TS54)</f>
        <v/>
      </c>
      <c r="TT50">
        <f>SUM(TT51:TT54)</f>
        <v/>
      </c>
      <c r="TU50">
        <f>SUM(TU51:TU54)</f>
        <v/>
      </c>
      <c r="TV50">
        <f>SUM(TV51:TV54)</f>
        <v/>
      </c>
      <c r="TW50">
        <f>SUM(TW51:TW54)</f>
        <v/>
      </c>
      <c r="TX50">
        <f>SUM(TX51:TX54)</f>
        <v/>
      </c>
      <c r="TY50">
        <f>SUM(TY51:TY54)</f>
        <v/>
      </c>
      <c r="TZ50">
        <f>SUM(TZ51:TZ54)</f>
        <v/>
      </c>
    </row>
    <row r="51" spans="1:546">
      <c r="A51" t="s">
        <v>8</v>
      </c>
      <c r="B51" t="s">
        <v>47</v>
      </c>
      <c r="G51">
        <f>G28*G6</f>
        <v/>
      </c>
      <c r="H51">
        <f>H28*H6</f>
        <v/>
      </c>
      <c r="I51">
        <f>I28*I6</f>
        <v/>
      </c>
      <c r="J51">
        <f>J28*J6</f>
        <v/>
      </c>
      <c r="K51">
        <f>K28*K6</f>
        <v/>
      </c>
      <c r="L51">
        <f>L28*L6</f>
        <v/>
      </c>
      <c r="M51">
        <f>M28*M6</f>
        <v/>
      </c>
      <c r="N51">
        <f>N28*N6</f>
        <v/>
      </c>
      <c r="O51">
        <f>O28*O6</f>
        <v/>
      </c>
      <c r="P51">
        <f>P28*P6</f>
        <v/>
      </c>
      <c r="Q51">
        <f>Q28*Q6</f>
        <v/>
      </c>
      <c r="R51">
        <f>R28*R6</f>
        <v/>
      </c>
      <c r="S51">
        <f>S28*S6</f>
        <v/>
      </c>
      <c r="T51">
        <f>T28*T6</f>
        <v/>
      </c>
      <c r="U51">
        <f>U28*U6</f>
        <v/>
      </c>
      <c r="V51">
        <f>V28*V6</f>
        <v/>
      </c>
      <c r="W51">
        <f>W28*W6</f>
        <v/>
      </c>
      <c r="X51">
        <f>X28*X6</f>
        <v/>
      </c>
      <c r="Y51">
        <f>Y28*Y6</f>
        <v/>
      </c>
      <c r="Z51">
        <f>Z28*Z6</f>
        <v/>
      </c>
      <c r="AA51">
        <f>AA28*AA6</f>
        <v/>
      </c>
      <c r="AB51">
        <f>AB28*AB6</f>
        <v/>
      </c>
      <c r="AC51">
        <f>AC28*AC6</f>
        <v/>
      </c>
      <c r="AD51">
        <f>AD28*AD6</f>
        <v/>
      </c>
      <c r="AE51">
        <f>AE28*AE6</f>
        <v/>
      </c>
      <c r="AF51">
        <f>AF28*AF6</f>
        <v/>
      </c>
      <c r="AG51">
        <f>AG28*AG6</f>
        <v/>
      </c>
      <c r="AH51">
        <f>AH28*AH6</f>
        <v/>
      </c>
      <c r="AI51">
        <f>AI28*AI6</f>
        <v/>
      </c>
      <c r="AJ51">
        <f>AJ28*AJ6</f>
        <v/>
      </c>
      <c r="AK51">
        <f>AK28*AK6</f>
        <v/>
      </c>
      <c r="AL51">
        <f>AL28*AL6</f>
        <v/>
      </c>
      <c r="AM51">
        <f>AM28*AM6</f>
        <v/>
      </c>
      <c r="AN51">
        <f>AN28*AN6</f>
        <v/>
      </c>
      <c r="AO51">
        <f>AO28*AO6</f>
        <v/>
      </c>
      <c r="AP51">
        <f>AP28*AP6</f>
        <v/>
      </c>
      <c r="AQ51">
        <f>AQ28*AQ6</f>
        <v/>
      </c>
      <c r="AR51">
        <f>AR28*AR6</f>
        <v/>
      </c>
      <c r="AS51">
        <f>AS28*AS6</f>
        <v/>
      </c>
      <c r="AT51">
        <f>AT28*AT6</f>
        <v/>
      </c>
      <c r="AU51">
        <f>AU28*AU6</f>
        <v/>
      </c>
      <c r="AV51">
        <f>AV28*AV6</f>
        <v/>
      </c>
      <c r="AW51">
        <f>AW28*AW6</f>
        <v/>
      </c>
      <c r="AX51">
        <f>AX28*AX6</f>
        <v/>
      </c>
      <c r="AY51">
        <f>AY28*AY6</f>
        <v/>
      </c>
      <c r="AZ51">
        <f>AZ28*AZ6</f>
        <v/>
      </c>
      <c r="BA51">
        <f>BA28*BA6</f>
        <v/>
      </c>
      <c r="BB51">
        <f>BB28*BB6</f>
        <v/>
      </c>
      <c r="BC51">
        <f>BC28*BC6</f>
        <v/>
      </c>
      <c r="BD51">
        <f>BD28*BD6</f>
        <v/>
      </c>
      <c r="BE51">
        <f>BE28*BE6</f>
        <v/>
      </c>
      <c r="BF51">
        <f>BF28*BF6</f>
        <v/>
      </c>
      <c r="BG51">
        <f>BG28*BG6</f>
        <v/>
      </c>
      <c r="BH51">
        <f>BH28*BH6</f>
        <v/>
      </c>
      <c r="BI51">
        <f>BI28*BI6</f>
        <v/>
      </c>
      <c r="BJ51">
        <f>BJ28*BJ6</f>
        <v/>
      </c>
      <c r="BK51">
        <f>BK28*BK6</f>
        <v/>
      </c>
      <c r="BL51">
        <f>BL28*BL6</f>
        <v/>
      </c>
      <c r="BM51">
        <f>BM28*BM6</f>
        <v/>
      </c>
      <c r="BN51">
        <f>BN28*BN6</f>
        <v/>
      </c>
      <c r="BO51">
        <f>BO28*BO6</f>
        <v/>
      </c>
      <c r="BP51">
        <f>BP28*BP6</f>
        <v/>
      </c>
      <c r="BQ51">
        <f>BQ28*BQ6</f>
        <v/>
      </c>
      <c r="BR51">
        <f>BR28*BR6</f>
        <v/>
      </c>
      <c r="BS51">
        <f>BS28*BS6</f>
        <v/>
      </c>
      <c r="BT51">
        <f>BT28*BT6</f>
        <v/>
      </c>
      <c r="BU51">
        <f>BU28*BU6</f>
        <v/>
      </c>
      <c r="BV51">
        <f>BV28*BV6</f>
        <v/>
      </c>
      <c r="BW51">
        <f>BW28*BW6</f>
        <v/>
      </c>
      <c r="BX51">
        <f>BX28*BX6</f>
        <v/>
      </c>
      <c r="BY51">
        <f>BY28*BY6</f>
        <v/>
      </c>
      <c r="BZ51">
        <f>BZ28*BZ6</f>
        <v/>
      </c>
      <c r="CA51">
        <f>CA28*CA6</f>
        <v/>
      </c>
      <c r="CB51">
        <f>CB28*CB6</f>
        <v/>
      </c>
      <c r="CC51">
        <f>CC28*CC6</f>
        <v/>
      </c>
      <c r="CD51">
        <f>CD28*CD6</f>
        <v/>
      </c>
      <c r="CE51">
        <f>CE28*CE6</f>
        <v/>
      </c>
      <c r="CF51">
        <f>CF28*CF6</f>
        <v/>
      </c>
      <c r="CG51">
        <f>CG28*CG6</f>
        <v/>
      </c>
      <c r="CH51">
        <f>CH28*CH6</f>
        <v/>
      </c>
      <c r="CI51">
        <f>CI28*CI6</f>
        <v/>
      </c>
      <c r="CJ51">
        <f>CJ28*CJ6</f>
        <v/>
      </c>
      <c r="CK51">
        <f>CK28*CK6</f>
        <v/>
      </c>
      <c r="CL51">
        <f>CL28*CL6</f>
        <v/>
      </c>
      <c r="CM51">
        <f>CM28*CM6</f>
        <v/>
      </c>
      <c r="CN51">
        <f>CN28*CN6</f>
        <v/>
      </c>
      <c r="CO51">
        <f>CO28*CO6</f>
        <v/>
      </c>
      <c r="CP51">
        <f>CP28*CP6</f>
        <v/>
      </c>
      <c r="CQ51">
        <f>CQ28*CQ6</f>
        <v/>
      </c>
      <c r="CR51">
        <f>CR28*CR6</f>
        <v/>
      </c>
      <c r="CS51">
        <f>CS28*CS6</f>
        <v/>
      </c>
      <c r="CT51">
        <f>CT28*CT6</f>
        <v/>
      </c>
      <c r="CU51">
        <f>CU28*CU6</f>
        <v/>
      </c>
      <c r="CV51">
        <f>CV28*CV6</f>
        <v/>
      </c>
      <c r="CW51">
        <f>CW28*CW6</f>
        <v/>
      </c>
      <c r="CX51">
        <f>CX28*CX6</f>
        <v/>
      </c>
      <c r="CY51">
        <f>CY28*CY6</f>
        <v/>
      </c>
      <c r="CZ51">
        <f>CZ28*CZ6</f>
        <v/>
      </c>
      <c r="DA51">
        <f>DA28*DA6</f>
        <v/>
      </c>
      <c r="DB51">
        <f>DB28*DB6</f>
        <v/>
      </c>
      <c r="DC51">
        <f>DC28*DC6</f>
        <v/>
      </c>
      <c r="DD51">
        <f>DD28*DD6</f>
        <v/>
      </c>
      <c r="DE51">
        <f>DE28*DE6</f>
        <v/>
      </c>
      <c r="DF51">
        <f>DF28*DF6</f>
        <v/>
      </c>
      <c r="DG51">
        <f>DG28*DG6</f>
        <v/>
      </c>
      <c r="DH51">
        <f>DH28*DH6</f>
        <v/>
      </c>
      <c r="DI51">
        <f>DI28*DI6</f>
        <v/>
      </c>
      <c r="DJ51">
        <f>DJ28*DJ6</f>
        <v/>
      </c>
      <c r="DK51">
        <f>DK28*DK6</f>
        <v/>
      </c>
      <c r="DL51">
        <f>DL28*DL6</f>
        <v/>
      </c>
      <c r="DM51">
        <f>DM28*DM6</f>
        <v/>
      </c>
      <c r="DN51">
        <f>DN28*DN6</f>
        <v/>
      </c>
      <c r="DO51">
        <f>DO28*DO6</f>
        <v/>
      </c>
      <c r="DP51">
        <f>DP28*DP6</f>
        <v/>
      </c>
      <c r="DQ51">
        <f>DQ28*DQ6</f>
        <v/>
      </c>
      <c r="DR51">
        <f>DR28*DR6</f>
        <v/>
      </c>
      <c r="DS51">
        <f>DS28*DS6</f>
        <v/>
      </c>
      <c r="DT51">
        <f>DT28*DT6</f>
        <v/>
      </c>
      <c r="DU51">
        <f>DU28*DU6</f>
        <v/>
      </c>
      <c r="DV51">
        <f>DV28*DV6</f>
        <v/>
      </c>
      <c r="DW51">
        <f>DW28*DW6</f>
        <v/>
      </c>
      <c r="DX51">
        <f>DX28*DX6</f>
        <v/>
      </c>
      <c r="DY51">
        <f>DY28*DY6</f>
        <v/>
      </c>
      <c r="DZ51">
        <f>DZ28*DZ6</f>
        <v/>
      </c>
      <c r="EA51">
        <f>EA28*EA6</f>
        <v/>
      </c>
      <c r="EB51">
        <f>EB28*EB6</f>
        <v/>
      </c>
      <c r="EC51">
        <f>EC28*EC6</f>
        <v/>
      </c>
      <c r="ED51">
        <f>ED28*ED6</f>
        <v/>
      </c>
      <c r="EE51">
        <f>EE28*EE6</f>
        <v/>
      </c>
      <c r="EF51">
        <f>EF28*EF6</f>
        <v/>
      </c>
      <c r="EG51">
        <f>EG28*EG6</f>
        <v/>
      </c>
      <c r="EH51">
        <f>EH28*EH6</f>
        <v/>
      </c>
      <c r="EI51">
        <f>EI28*EI6</f>
        <v/>
      </c>
      <c r="EJ51">
        <f>EJ28*EJ6</f>
        <v/>
      </c>
      <c r="EK51">
        <f>EK28*EK6</f>
        <v/>
      </c>
      <c r="EL51">
        <f>EL28*EL6</f>
        <v/>
      </c>
      <c r="EM51">
        <f>EM28*EM6</f>
        <v/>
      </c>
      <c r="EN51">
        <f>EN28*EN6</f>
        <v/>
      </c>
      <c r="EO51">
        <f>EO28*EO6</f>
        <v/>
      </c>
      <c r="EP51">
        <f>EP28*EP6</f>
        <v/>
      </c>
      <c r="EQ51">
        <f>EQ28*EQ6</f>
        <v/>
      </c>
      <c r="ER51">
        <f>ER28*ER6</f>
        <v/>
      </c>
      <c r="ES51">
        <f>ES28*ES6</f>
        <v/>
      </c>
      <c r="ET51">
        <f>ET28*ET6</f>
        <v/>
      </c>
      <c r="EU51">
        <f>EU28*EU6</f>
        <v/>
      </c>
      <c r="EV51">
        <f>EV28*EV6</f>
        <v/>
      </c>
      <c r="EW51">
        <f>EW28*EW6</f>
        <v/>
      </c>
      <c r="EX51">
        <f>EX28*EX6</f>
        <v/>
      </c>
      <c r="EY51">
        <f>EY28*EY6</f>
        <v/>
      </c>
      <c r="EZ51">
        <f>EZ28*EZ6</f>
        <v/>
      </c>
      <c r="FA51">
        <f>FA28*FA6</f>
        <v/>
      </c>
      <c r="FB51">
        <f>FB28*FB6</f>
        <v/>
      </c>
      <c r="FC51">
        <f>FC28*FC6</f>
        <v/>
      </c>
      <c r="FD51">
        <f>FD28*FD6</f>
        <v/>
      </c>
      <c r="FE51">
        <f>FE28*FE6</f>
        <v/>
      </c>
      <c r="FF51">
        <f>FF28*FF6</f>
        <v/>
      </c>
      <c r="FG51">
        <f>FG28*FG6</f>
        <v/>
      </c>
      <c r="FH51">
        <f>FH28*FH6</f>
        <v/>
      </c>
      <c r="FI51">
        <f>FI28*FI6</f>
        <v/>
      </c>
      <c r="FJ51">
        <f>FJ28*FJ6</f>
        <v/>
      </c>
      <c r="FK51">
        <f>FK28*FK6</f>
        <v/>
      </c>
      <c r="FL51">
        <f>FL28*FL6</f>
        <v/>
      </c>
      <c r="FM51">
        <f>FM28*FM6</f>
        <v/>
      </c>
      <c r="FN51">
        <f>FN28*FN6</f>
        <v/>
      </c>
      <c r="FO51">
        <f>FO28*FO6</f>
        <v/>
      </c>
      <c r="FP51">
        <f>FP28*FP6</f>
        <v/>
      </c>
      <c r="FQ51">
        <f>FQ28*FQ6</f>
        <v/>
      </c>
      <c r="FR51">
        <f>FR28*FR6</f>
        <v/>
      </c>
      <c r="FS51">
        <f>FS28*FS6</f>
        <v/>
      </c>
      <c r="FT51">
        <f>FT28*FT6</f>
        <v/>
      </c>
      <c r="FU51">
        <f>FU28*FU6</f>
        <v/>
      </c>
      <c r="FV51">
        <f>FV28*FV6</f>
        <v/>
      </c>
      <c r="FW51">
        <f>FW28*FW6</f>
        <v/>
      </c>
      <c r="FX51">
        <f>FX28*FX6</f>
        <v/>
      </c>
      <c r="FY51">
        <f>FY28*FY6</f>
        <v/>
      </c>
      <c r="FZ51">
        <f>FZ28*FZ6</f>
        <v/>
      </c>
      <c r="GA51">
        <f>GA28*GA6</f>
        <v/>
      </c>
      <c r="GB51">
        <f>GB28*GB6</f>
        <v/>
      </c>
      <c r="GC51">
        <f>GC28*GC6</f>
        <v/>
      </c>
      <c r="GD51">
        <f>GD28*GD6</f>
        <v/>
      </c>
      <c r="GE51">
        <f>GE28*GE6</f>
        <v/>
      </c>
      <c r="GF51">
        <f>GF28*GF6</f>
        <v/>
      </c>
      <c r="GG51">
        <f>GG28*GG6</f>
        <v/>
      </c>
      <c r="GH51">
        <f>GH28*GH6</f>
        <v/>
      </c>
      <c r="GI51">
        <f>GI28*GI6</f>
        <v/>
      </c>
      <c r="GJ51">
        <f>GJ28*GJ6</f>
        <v/>
      </c>
      <c r="GK51">
        <f>GK28*GK6</f>
        <v/>
      </c>
      <c r="GL51">
        <f>GL28*GL6</f>
        <v/>
      </c>
      <c r="GM51">
        <f>GM28*GM6</f>
        <v/>
      </c>
      <c r="GN51">
        <f>GN28*GN6</f>
        <v/>
      </c>
      <c r="GO51">
        <f>GO28*GO6</f>
        <v/>
      </c>
      <c r="GP51">
        <f>GP28*GP6</f>
        <v/>
      </c>
      <c r="GQ51">
        <f>GQ28*GQ6</f>
        <v/>
      </c>
      <c r="GR51">
        <f>GR28*GR6</f>
        <v/>
      </c>
      <c r="GS51">
        <f>GS28*GS6</f>
        <v/>
      </c>
      <c r="GT51">
        <f>GT28*GT6</f>
        <v/>
      </c>
      <c r="GU51">
        <f>GU28*GU6</f>
        <v/>
      </c>
      <c r="GV51">
        <f>GV28*GV6</f>
        <v/>
      </c>
      <c r="GW51">
        <f>GW28*GW6</f>
        <v/>
      </c>
      <c r="GX51">
        <f>GX28*GX6</f>
        <v/>
      </c>
      <c r="GY51">
        <f>GY28*GY6</f>
        <v/>
      </c>
      <c r="GZ51">
        <f>GZ28*GZ6</f>
        <v/>
      </c>
      <c r="HA51">
        <f>HA28*HA6</f>
        <v/>
      </c>
      <c r="HB51">
        <f>HB28*HB6</f>
        <v/>
      </c>
      <c r="HC51">
        <f>HC28*HC6</f>
        <v/>
      </c>
      <c r="HD51">
        <f>HD28*HD6</f>
        <v/>
      </c>
      <c r="HE51">
        <f>HE28*HE6</f>
        <v/>
      </c>
      <c r="HF51">
        <f>HF28*HF6</f>
        <v/>
      </c>
      <c r="HG51">
        <f>HG28*HG6</f>
        <v/>
      </c>
      <c r="HH51">
        <f>HH28*HH6</f>
        <v/>
      </c>
      <c r="HI51">
        <f>HI28*HI6</f>
        <v/>
      </c>
      <c r="HJ51">
        <f>HJ28*HJ6</f>
        <v/>
      </c>
      <c r="HK51">
        <f>HK28*HK6</f>
        <v/>
      </c>
      <c r="HL51">
        <f>HL28*HL6</f>
        <v/>
      </c>
      <c r="HM51">
        <f>HM28*HM6</f>
        <v/>
      </c>
      <c r="HN51">
        <f>HN28*HN6</f>
        <v/>
      </c>
      <c r="HO51">
        <f>HO28*HO6</f>
        <v/>
      </c>
      <c r="HP51">
        <f>HP28*HP6</f>
        <v/>
      </c>
      <c r="HQ51">
        <f>HQ28*HQ6</f>
        <v/>
      </c>
      <c r="HR51">
        <f>HR28*HR6</f>
        <v/>
      </c>
      <c r="HS51">
        <f>HS28*HS6</f>
        <v/>
      </c>
      <c r="HT51">
        <f>HT28*HT6</f>
        <v/>
      </c>
      <c r="HU51">
        <f>HU28*HU6</f>
        <v/>
      </c>
      <c r="HV51">
        <f>HV28*HV6</f>
        <v/>
      </c>
      <c r="HW51">
        <f>HW28*HW6</f>
        <v/>
      </c>
      <c r="HX51">
        <f>HX28*HX6</f>
        <v/>
      </c>
      <c r="HY51">
        <f>HY28*HY6</f>
        <v/>
      </c>
      <c r="HZ51">
        <f>HZ28*HZ6</f>
        <v/>
      </c>
      <c r="IA51">
        <f>IA28*IA6</f>
        <v/>
      </c>
      <c r="IB51">
        <f>IB28*IB6</f>
        <v/>
      </c>
      <c r="IC51">
        <f>IC28*IC6</f>
        <v/>
      </c>
      <c r="ID51">
        <f>ID28*ID6</f>
        <v/>
      </c>
      <c r="IE51">
        <f>IE28*IE6</f>
        <v/>
      </c>
      <c r="IF51">
        <f>IF28*IF6</f>
        <v/>
      </c>
      <c r="IG51">
        <f>IG28*IG6</f>
        <v/>
      </c>
      <c r="IH51">
        <f>IH28*IH6</f>
        <v/>
      </c>
      <c r="II51">
        <f>II28*II6</f>
        <v/>
      </c>
      <c r="IJ51">
        <f>IJ28*IJ6</f>
        <v/>
      </c>
      <c r="IK51">
        <f>IK28*IK6</f>
        <v/>
      </c>
      <c r="IL51">
        <f>IL28*IL6</f>
        <v/>
      </c>
      <c r="IM51">
        <f>IM28*IM6</f>
        <v/>
      </c>
      <c r="IN51">
        <f>IN28*IN6</f>
        <v/>
      </c>
      <c r="IO51">
        <f>IO28*IO6</f>
        <v/>
      </c>
      <c r="IP51">
        <f>IP28*IP6</f>
        <v/>
      </c>
      <c r="IQ51">
        <f>IQ28*IQ6</f>
        <v/>
      </c>
      <c r="IR51">
        <f>IR28*IR6</f>
        <v/>
      </c>
      <c r="IS51">
        <f>IS28*IS6</f>
        <v/>
      </c>
      <c r="IT51">
        <f>IT28*IT6</f>
        <v/>
      </c>
      <c r="IU51">
        <f>IU28*IU6</f>
        <v/>
      </c>
      <c r="IV51">
        <f>IV28*IV6</f>
        <v/>
      </c>
      <c r="IW51">
        <f>IW28*IW6</f>
        <v/>
      </c>
      <c r="IX51">
        <f>IX28*IX6</f>
        <v/>
      </c>
      <c r="IY51">
        <f>IY28*IY6</f>
        <v/>
      </c>
      <c r="IZ51">
        <f>IZ28*IZ6</f>
        <v/>
      </c>
      <c r="JA51">
        <f>JA28*JA6</f>
        <v/>
      </c>
      <c r="JB51">
        <f>JB28*JB6</f>
        <v/>
      </c>
      <c r="JC51">
        <f>JC28*JC6</f>
        <v/>
      </c>
      <c r="JD51">
        <f>JD28*JD6</f>
        <v/>
      </c>
      <c r="JE51">
        <f>JE28*JE6</f>
        <v/>
      </c>
      <c r="JF51">
        <f>JF28*JF6</f>
        <v/>
      </c>
      <c r="JG51">
        <f>JG28*JG6</f>
        <v/>
      </c>
      <c r="JH51">
        <f>JH28*JH6</f>
        <v/>
      </c>
      <c r="JI51">
        <f>JI28*JI6</f>
        <v/>
      </c>
      <c r="JJ51">
        <f>JJ28*JJ6</f>
        <v/>
      </c>
      <c r="JK51">
        <f>JK28*JK6</f>
        <v/>
      </c>
      <c r="JL51">
        <f>JL28*JL6</f>
        <v/>
      </c>
      <c r="JM51">
        <f>JM28*JM6</f>
        <v/>
      </c>
      <c r="JN51">
        <f>JN28*JN6</f>
        <v/>
      </c>
      <c r="JO51">
        <f>JO28*JO6</f>
        <v/>
      </c>
      <c r="JP51">
        <f>JP28*JP6</f>
        <v/>
      </c>
      <c r="JQ51">
        <f>JQ28*JQ6</f>
        <v/>
      </c>
      <c r="JR51">
        <f>JR28*JR6</f>
        <v/>
      </c>
      <c r="JS51">
        <f>JS28*JS6</f>
        <v/>
      </c>
      <c r="JT51">
        <f>JT28*JT6</f>
        <v/>
      </c>
      <c r="JU51">
        <f>JU28*JU6</f>
        <v/>
      </c>
      <c r="JV51">
        <f>JV28*JV6</f>
        <v/>
      </c>
      <c r="JW51">
        <f>JW28*JW6</f>
        <v/>
      </c>
      <c r="JX51">
        <f>JX28*JX6</f>
        <v/>
      </c>
      <c r="JY51">
        <f>JY28*JY6</f>
        <v/>
      </c>
      <c r="JZ51">
        <f>JZ28*JZ6</f>
        <v/>
      </c>
      <c r="KA51">
        <f>KA28*KA6</f>
        <v/>
      </c>
      <c r="KB51">
        <f>KB28*KB6</f>
        <v/>
      </c>
      <c r="KC51">
        <f>KC28*KC6</f>
        <v/>
      </c>
      <c r="KD51">
        <f>KD28*KD6</f>
        <v/>
      </c>
      <c r="KE51">
        <f>KE28*KE6</f>
        <v/>
      </c>
      <c r="KF51">
        <f>KF28*KF6</f>
        <v/>
      </c>
      <c r="KG51">
        <f>KG28*KG6</f>
        <v/>
      </c>
      <c r="KH51">
        <f>KH28*KH6</f>
        <v/>
      </c>
      <c r="KI51">
        <f>KI28*KI6</f>
        <v/>
      </c>
      <c r="KJ51">
        <f>KJ28*KJ6</f>
        <v/>
      </c>
      <c r="KK51">
        <f>KK28*KK6</f>
        <v/>
      </c>
      <c r="KL51">
        <f>KL28*KL6</f>
        <v/>
      </c>
      <c r="KM51">
        <f>KM28*KM6</f>
        <v/>
      </c>
      <c r="KN51">
        <f>KN28*KN6</f>
        <v/>
      </c>
      <c r="KO51">
        <f>KO28*KO6</f>
        <v/>
      </c>
      <c r="KP51">
        <f>KP28*KP6</f>
        <v/>
      </c>
      <c r="KQ51">
        <f>KQ28*KQ6</f>
        <v/>
      </c>
      <c r="KR51">
        <f>KR28*KR6</f>
        <v/>
      </c>
      <c r="KS51">
        <f>KS28*KS6</f>
        <v/>
      </c>
      <c r="KT51">
        <f>KT28*KT6</f>
        <v/>
      </c>
      <c r="KU51">
        <f>KU28*KU6</f>
        <v/>
      </c>
      <c r="KV51">
        <f>KV28*KV6</f>
        <v/>
      </c>
      <c r="KW51">
        <f>KW28*KW6</f>
        <v/>
      </c>
      <c r="KX51">
        <f>KX28*KX6</f>
        <v/>
      </c>
      <c r="KY51">
        <f>KY28*KY6</f>
        <v/>
      </c>
      <c r="KZ51">
        <f>KZ28*KZ6</f>
        <v/>
      </c>
      <c r="LA51">
        <f>LA28*LA6</f>
        <v/>
      </c>
      <c r="LB51">
        <f>LB28*LB6</f>
        <v/>
      </c>
      <c r="LC51">
        <f>LC28*LC6</f>
        <v/>
      </c>
      <c r="LD51">
        <f>LD28*LD6</f>
        <v/>
      </c>
      <c r="LE51">
        <f>LE28*LE6</f>
        <v/>
      </c>
      <c r="LF51">
        <f>LF28*LF6</f>
        <v/>
      </c>
      <c r="LG51">
        <f>LG28*LG6</f>
        <v/>
      </c>
      <c r="LH51">
        <f>LH28*LH6</f>
        <v/>
      </c>
      <c r="LI51">
        <f>LI28*LI6</f>
        <v/>
      </c>
      <c r="LJ51">
        <f>LJ28*LJ6</f>
        <v/>
      </c>
      <c r="LK51">
        <f>LK28*LK6</f>
        <v/>
      </c>
      <c r="LL51">
        <f>LL28*LL6</f>
        <v/>
      </c>
      <c r="LM51">
        <f>LM28*LM6</f>
        <v/>
      </c>
      <c r="LN51">
        <f>LN28*LN6</f>
        <v/>
      </c>
      <c r="LO51">
        <f>LO28*LO6</f>
        <v/>
      </c>
      <c r="LP51">
        <f>LP28*LP6</f>
        <v/>
      </c>
      <c r="LQ51">
        <f>LQ28*LQ6</f>
        <v/>
      </c>
      <c r="LR51">
        <f>LR28*LR6</f>
        <v/>
      </c>
      <c r="LS51">
        <f>LS28*LS6</f>
        <v/>
      </c>
      <c r="LT51">
        <f>LT28*LT6</f>
        <v/>
      </c>
      <c r="LU51">
        <f>LU28*LU6</f>
        <v/>
      </c>
      <c r="LV51">
        <f>LV28*LV6</f>
        <v/>
      </c>
      <c r="LW51">
        <f>LW28*LW6</f>
        <v/>
      </c>
      <c r="LX51">
        <f>LX28*LX6</f>
        <v/>
      </c>
      <c r="LY51">
        <f>LY28*LY6</f>
        <v/>
      </c>
      <c r="LZ51">
        <f>LZ28*LZ6</f>
        <v/>
      </c>
      <c r="MA51">
        <f>MA28*MA6</f>
        <v/>
      </c>
      <c r="MB51">
        <f>MB28*MB6</f>
        <v/>
      </c>
      <c r="MC51">
        <f>MC28*MC6</f>
        <v/>
      </c>
      <c r="MD51">
        <f>MD28*MD6</f>
        <v/>
      </c>
      <c r="ME51">
        <f>ME28*ME6</f>
        <v/>
      </c>
      <c r="MF51">
        <f>MF28*MF6</f>
        <v/>
      </c>
      <c r="MG51">
        <f>MG28*MG6</f>
        <v/>
      </c>
      <c r="MH51">
        <f>MH28*MH6</f>
        <v/>
      </c>
      <c r="MI51">
        <f>MI28*MI6</f>
        <v/>
      </c>
      <c r="MJ51">
        <f>MJ28*MJ6</f>
        <v/>
      </c>
      <c r="MK51">
        <f>MK28*MK6</f>
        <v/>
      </c>
      <c r="ML51">
        <f>ML28*ML6</f>
        <v/>
      </c>
      <c r="MM51">
        <f>MM28*MM6</f>
        <v/>
      </c>
      <c r="MN51">
        <f>MN28*MN6</f>
        <v/>
      </c>
      <c r="MO51">
        <f>MO28*MO6</f>
        <v/>
      </c>
      <c r="MP51">
        <f>MP28*MP6</f>
        <v/>
      </c>
      <c r="MQ51">
        <f>MQ28*MQ6</f>
        <v/>
      </c>
      <c r="MR51">
        <f>MR28*MR6</f>
        <v/>
      </c>
      <c r="MS51">
        <f>MS28*MS6</f>
        <v/>
      </c>
      <c r="MT51">
        <f>MT28*MT6</f>
        <v/>
      </c>
      <c r="MU51">
        <f>MU28*MU6</f>
        <v/>
      </c>
      <c r="MV51">
        <f>MV28*MV6</f>
        <v/>
      </c>
      <c r="MW51">
        <f>MW28*MW6</f>
        <v/>
      </c>
      <c r="MX51">
        <f>MX28*MX6</f>
        <v/>
      </c>
      <c r="MY51">
        <f>MY28*MY6</f>
        <v/>
      </c>
      <c r="MZ51">
        <f>MZ28*MZ6</f>
        <v/>
      </c>
      <c r="NA51">
        <f>NA28*NA6</f>
        <v/>
      </c>
      <c r="NB51">
        <f>NB28*NB6</f>
        <v/>
      </c>
      <c r="NC51">
        <f>NC28*NC6</f>
        <v/>
      </c>
      <c r="ND51">
        <f>ND28*ND6</f>
        <v/>
      </c>
      <c r="NE51">
        <f>NE28*NE6</f>
        <v/>
      </c>
      <c r="NF51">
        <f>NF28*NF6</f>
        <v/>
      </c>
      <c r="NG51">
        <f>NG28*NG6</f>
        <v/>
      </c>
      <c r="NH51">
        <f>NH28*NH6</f>
        <v/>
      </c>
      <c r="NI51">
        <f>NI28*NI6</f>
        <v/>
      </c>
      <c r="NJ51">
        <f>NJ28*NJ6</f>
        <v/>
      </c>
      <c r="NK51">
        <f>NK28*NK6</f>
        <v/>
      </c>
      <c r="NL51">
        <f>NL28*NL6</f>
        <v/>
      </c>
      <c r="NM51">
        <f>NM28*NM6</f>
        <v/>
      </c>
      <c r="NN51">
        <f>NN28*NN6</f>
        <v/>
      </c>
      <c r="NO51">
        <f>NO28*NO6</f>
        <v/>
      </c>
      <c r="NP51">
        <f>NP28*NP6</f>
        <v/>
      </c>
      <c r="NQ51">
        <f>NQ28*NQ6</f>
        <v/>
      </c>
      <c r="NR51">
        <f>NR28*NR6</f>
        <v/>
      </c>
      <c r="NS51">
        <f>NS28*NS6</f>
        <v/>
      </c>
      <c r="NT51">
        <f>NT28*NT6</f>
        <v/>
      </c>
      <c r="NU51">
        <f>NU28*NU6</f>
        <v/>
      </c>
      <c r="NV51">
        <f>NV28*NV6</f>
        <v/>
      </c>
      <c r="NW51">
        <f>NW28*NW6</f>
        <v/>
      </c>
      <c r="NX51">
        <f>NX28*NX6</f>
        <v/>
      </c>
      <c r="NY51">
        <f>NY28*NY6</f>
        <v/>
      </c>
      <c r="NZ51">
        <f>NZ28*NZ6</f>
        <v/>
      </c>
      <c r="OA51">
        <f>OA28*OA6</f>
        <v/>
      </c>
      <c r="OB51">
        <f>OB28*OB6</f>
        <v/>
      </c>
      <c r="OC51">
        <f>OC28*OC6</f>
        <v/>
      </c>
      <c r="OD51">
        <f>OD28*OD6</f>
        <v/>
      </c>
      <c r="OE51">
        <f>OE28*OE6</f>
        <v/>
      </c>
      <c r="OF51">
        <f>OF28*OF6</f>
        <v/>
      </c>
      <c r="OG51">
        <f>OG28*OG6</f>
        <v/>
      </c>
      <c r="OH51">
        <f>OH28*OH6</f>
        <v/>
      </c>
      <c r="OI51">
        <f>OI28*OI6</f>
        <v/>
      </c>
      <c r="OJ51">
        <f>OJ28*OJ6</f>
        <v/>
      </c>
      <c r="OK51">
        <f>OK28*OK6</f>
        <v/>
      </c>
      <c r="OL51">
        <f>OL28*OL6</f>
        <v/>
      </c>
      <c r="OM51">
        <f>OM28*OM6</f>
        <v/>
      </c>
      <c r="ON51">
        <f>ON28*ON6</f>
        <v/>
      </c>
      <c r="OO51">
        <f>OO28*OO6</f>
        <v/>
      </c>
      <c r="OP51">
        <f>OP28*OP6</f>
        <v/>
      </c>
      <c r="OQ51">
        <f>OQ28*OQ6</f>
        <v/>
      </c>
      <c r="OR51">
        <f>OR28*OR6</f>
        <v/>
      </c>
      <c r="OS51">
        <f>OS28*OS6</f>
        <v/>
      </c>
      <c r="OT51">
        <f>OT28*OT6</f>
        <v/>
      </c>
      <c r="OU51">
        <f>OU28*OU6</f>
        <v/>
      </c>
      <c r="OV51">
        <f>OV28*OV6</f>
        <v/>
      </c>
      <c r="OW51">
        <f>OW28*OW6</f>
        <v/>
      </c>
      <c r="OX51">
        <f>OX28*OX6</f>
        <v/>
      </c>
      <c r="OY51">
        <f>OY28*OY6</f>
        <v/>
      </c>
      <c r="OZ51">
        <f>OZ28*OZ6</f>
        <v/>
      </c>
      <c r="PA51">
        <f>PA28*PA6</f>
        <v/>
      </c>
      <c r="PB51">
        <f>PB28*PB6</f>
        <v/>
      </c>
      <c r="PC51">
        <f>PC28*PC6</f>
        <v/>
      </c>
      <c r="PD51">
        <f>PD28*PD6</f>
        <v/>
      </c>
      <c r="PE51">
        <f>PE28*PE6</f>
        <v/>
      </c>
      <c r="PF51">
        <f>PF28*PF6</f>
        <v/>
      </c>
      <c r="PG51">
        <f>PG28*PG6</f>
        <v/>
      </c>
      <c r="PH51">
        <f>PH28*PH6</f>
        <v/>
      </c>
      <c r="PI51">
        <f>PI28*PI6</f>
        <v/>
      </c>
      <c r="PJ51">
        <f>PJ28*PJ6</f>
        <v/>
      </c>
      <c r="PK51">
        <f>PK28*PK6</f>
        <v/>
      </c>
      <c r="PL51">
        <f>PL28*PL6</f>
        <v/>
      </c>
      <c r="PM51">
        <f>PM28*PM6</f>
        <v/>
      </c>
      <c r="PN51">
        <f>PN28*PN6</f>
        <v/>
      </c>
      <c r="PO51">
        <f>PO28*PO6</f>
        <v/>
      </c>
      <c r="PP51">
        <f>PP28*PP6</f>
        <v/>
      </c>
      <c r="PQ51">
        <f>PQ28*PQ6</f>
        <v/>
      </c>
      <c r="PR51">
        <f>PR28*PR6</f>
        <v/>
      </c>
      <c r="PS51">
        <f>PS28*PS6</f>
        <v/>
      </c>
      <c r="PT51">
        <f>PT28*PT6</f>
        <v/>
      </c>
      <c r="PU51">
        <f>PU28*PU6</f>
        <v/>
      </c>
      <c r="PV51">
        <f>PV28*PV6</f>
        <v/>
      </c>
      <c r="PW51">
        <f>PW28*PW6</f>
        <v/>
      </c>
      <c r="PX51">
        <f>PX28*PX6</f>
        <v/>
      </c>
      <c r="PY51">
        <f>PY28*PY6</f>
        <v/>
      </c>
      <c r="PZ51">
        <f>PZ28*PZ6</f>
        <v/>
      </c>
      <c r="QA51">
        <f>QA28*QA6</f>
        <v/>
      </c>
      <c r="QB51">
        <f>QB28*QB6</f>
        <v/>
      </c>
      <c r="QC51">
        <f>QC28*QC6</f>
        <v/>
      </c>
      <c r="QD51">
        <f>QD28*QD6</f>
        <v/>
      </c>
      <c r="QE51">
        <f>QE28*QE6</f>
        <v/>
      </c>
      <c r="QF51">
        <f>QF28*QF6</f>
        <v/>
      </c>
      <c r="QG51">
        <f>QG28*QG6</f>
        <v/>
      </c>
      <c r="QH51">
        <f>QH28*QH6</f>
        <v/>
      </c>
      <c r="QI51">
        <f>QI28*QI6</f>
        <v/>
      </c>
      <c r="QJ51">
        <f>QJ28*QJ6</f>
        <v/>
      </c>
      <c r="QK51">
        <f>QK28*QK6</f>
        <v/>
      </c>
      <c r="QL51">
        <f>QL28*QL6</f>
        <v/>
      </c>
      <c r="QM51">
        <f>QM28*QM6</f>
        <v/>
      </c>
      <c r="QN51">
        <f>QN28*QN6</f>
        <v/>
      </c>
      <c r="QO51">
        <f>QO28*QO6</f>
        <v/>
      </c>
      <c r="QP51">
        <f>QP28*QP6</f>
        <v/>
      </c>
      <c r="QQ51">
        <f>QQ28*QQ6</f>
        <v/>
      </c>
      <c r="QR51">
        <f>QR28*QR6</f>
        <v/>
      </c>
      <c r="QS51">
        <f>QS28*QS6</f>
        <v/>
      </c>
      <c r="QT51">
        <f>QT28*QT6</f>
        <v/>
      </c>
      <c r="QU51">
        <f>QU28*QU6</f>
        <v/>
      </c>
      <c r="QV51">
        <f>QV28*QV6</f>
        <v/>
      </c>
      <c r="QW51">
        <f>QW28*QW6</f>
        <v/>
      </c>
      <c r="QX51">
        <f>QX28*QX6</f>
        <v/>
      </c>
      <c r="QY51">
        <f>QY28*QY6</f>
        <v/>
      </c>
      <c r="QZ51">
        <f>QZ28*QZ6</f>
        <v/>
      </c>
      <c r="RA51">
        <f>RA28*RA6</f>
        <v/>
      </c>
      <c r="RB51">
        <f>RB28*RB6</f>
        <v/>
      </c>
      <c r="RC51">
        <f>RC28*RC6</f>
        <v/>
      </c>
      <c r="RD51">
        <f>RD28*RD6</f>
        <v/>
      </c>
      <c r="RE51">
        <f>RE28*RE6</f>
        <v/>
      </c>
      <c r="RF51">
        <f>RF28*RF6</f>
        <v/>
      </c>
      <c r="RG51">
        <f>RG28*RG6</f>
        <v/>
      </c>
      <c r="RH51">
        <f>RH28*RH6</f>
        <v/>
      </c>
      <c r="RI51">
        <f>RI28*RI6</f>
        <v/>
      </c>
      <c r="RJ51">
        <f>RJ28*RJ6</f>
        <v/>
      </c>
      <c r="RK51">
        <f>RK28*RK6</f>
        <v/>
      </c>
      <c r="RL51">
        <f>RL28*RL6</f>
        <v/>
      </c>
      <c r="RM51">
        <f>RM28*RM6</f>
        <v/>
      </c>
      <c r="RN51">
        <f>RN28*RN6</f>
        <v/>
      </c>
      <c r="RO51">
        <f>RO28*RO6</f>
        <v/>
      </c>
      <c r="RP51">
        <f>RP28*RP6</f>
        <v/>
      </c>
      <c r="RQ51">
        <f>RQ28*RQ6</f>
        <v/>
      </c>
      <c r="RR51">
        <f>RR28*RR6</f>
        <v/>
      </c>
      <c r="RS51">
        <f>RS28*RS6</f>
        <v/>
      </c>
      <c r="RT51">
        <f>RT28*RT6</f>
        <v/>
      </c>
      <c r="RU51">
        <f>RU28*RU6</f>
        <v/>
      </c>
      <c r="RV51">
        <f>RV28*RV6</f>
        <v/>
      </c>
      <c r="RW51">
        <f>RW28*RW6</f>
        <v/>
      </c>
      <c r="RX51">
        <f>RX28*RX6</f>
        <v/>
      </c>
      <c r="RY51">
        <f>RY28*RY6</f>
        <v/>
      </c>
      <c r="RZ51">
        <f>RZ28*RZ6</f>
        <v/>
      </c>
      <c r="SA51">
        <f>SA28*SA6</f>
        <v/>
      </c>
      <c r="SB51">
        <f>SB28*SB6</f>
        <v/>
      </c>
      <c r="SC51">
        <f>SC28*SC6</f>
        <v/>
      </c>
      <c r="SD51">
        <f>SD28*SD6</f>
        <v/>
      </c>
      <c r="SE51">
        <f>SE28*SE6</f>
        <v/>
      </c>
      <c r="SF51">
        <f>SF28*SF6</f>
        <v/>
      </c>
      <c r="SG51">
        <f>SG28*SG6</f>
        <v/>
      </c>
      <c r="SH51">
        <f>SH28*SH6</f>
        <v/>
      </c>
      <c r="SI51">
        <f>SI28*SI6</f>
        <v/>
      </c>
      <c r="SJ51">
        <f>SJ28*SJ6</f>
        <v/>
      </c>
      <c r="SK51">
        <f>SK28*SK6</f>
        <v/>
      </c>
      <c r="SL51">
        <f>SL28*SL6</f>
        <v/>
      </c>
      <c r="SM51">
        <f>SM28*SM6</f>
        <v/>
      </c>
      <c r="SN51">
        <f>SN28*SN6</f>
        <v/>
      </c>
      <c r="SO51">
        <f>SO28*SO6</f>
        <v/>
      </c>
      <c r="SP51">
        <f>SP28*SP6</f>
        <v/>
      </c>
      <c r="SQ51">
        <f>SQ28*SQ6</f>
        <v/>
      </c>
      <c r="SR51">
        <f>SR28*SR6</f>
        <v/>
      </c>
      <c r="SS51">
        <f>SS28*SS6</f>
        <v/>
      </c>
      <c r="ST51">
        <f>ST28*ST6</f>
        <v/>
      </c>
      <c r="SU51">
        <f>SU28*SU6</f>
        <v/>
      </c>
      <c r="SV51">
        <f>SV28*SV6</f>
        <v/>
      </c>
      <c r="SW51">
        <f>SW28*SW6</f>
        <v/>
      </c>
      <c r="SX51">
        <f>SX28*SX6</f>
        <v/>
      </c>
      <c r="SY51">
        <f>SY28*SY6</f>
        <v/>
      </c>
      <c r="SZ51">
        <f>SZ28*SZ6</f>
        <v/>
      </c>
      <c r="TA51">
        <f>TA28*TA6</f>
        <v/>
      </c>
      <c r="TB51">
        <f>TB28*TB6</f>
        <v/>
      </c>
      <c r="TC51">
        <f>TC28*TC6</f>
        <v/>
      </c>
      <c r="TD51">
        <f>TD28*TD6</f>
        <v/>
      </c>
      <c r="TE51">
        <f>TE28*TE6</f>
        <v/>
      </c>
      <c r="TF51">
        <f>TF28*TF6</f>
        <v/>
      </c>
      <c r="TG51">
        <f>TG28*TG6</f>
        <v/>
      </c>
      <c r="TH51">
        <f>TH28*TH6</f>
        <v/>
      </c>
      <c r="TI51">
        <f>TI28*TI6</f>
        <v/>
      </c>
      <c r="TJ51">
        <f>TJ28*TJ6</f>
        <v/>
      </c>
      <c r="TK51">
        <f>TK28*TK6</f>
        <v/>
      </c>
      <c r="TL51">
        <f>TL28*TL6</f>
        <v/>
      </c>
      <c r="TM51">
        <f>TM28*TM6</f>
        <v/>
      </c>
      <c r="TN51">
        <f>TN28*TN6</f>
        <v/>
      </c>
      <c r="TO51">
        <f>TO28*TO6</f>
        <v/>
      </c>
      <c r="TP51">
        <f>TP28*TP6</f>
        <v/>
      </c>
      <c r="TQ51">
        <f>TQ28*TQ6</f>
        <v/>
      </c>
      <c r="TR51">
        <f>TR28*TR6</f>
        <v/>
      </c>
      <c r="TS51">
        <f>TS28*TS6</f>
        <v/>
      </c>
      <c r="TT51">
        <f>TT28*TT6</f>
        <v/>
      </c>
      <c r="TU51">
        <f>TU28*TU6</f>
        <v/>
      </c>
      <c r="TV51">
        <f>TV28*TV6</f>
        <v/>
      </c>
      <c r="TW51">
        <f>TW28*TW6</f>
        <v/>
      </c>
      <c r="TX51">
        <f>TX28*TX6</f>
        <v/>
      </c>
      <c r="TY51">
        <f>TY28*TY6</f>
        <v/>
      </c>
      <c r="TZ51">
        <f>TZ28*TZ6</f>
        <v/>
      </c>
    </row>
    <row r="52" spans="1:546">
      <c r="A52" t="s">
        <v>12</v>
      </c>
      <c r="B52" t="s">
        <v>47</v>
      </c>
      <c r="G52">
        <f>G29*G7</f>
        <v/>
      </c>
      <c r="H52">
        <f>H29*H7</f>
        <v/>
      </c>
      <c r="I52">
        <f>I29*I7</f>
        <v/>
      </c>
      <c r="J52">
        <f>J29*J7</f>
        <v/>
      </c>
      <c r="K52">
        <f>K29*K7</f>
        <v/>
      </c>
      <c r="L52">
        <f>L29*L7</f>
        <v/>
      </c>
      <c r="M52">
        <f>M29*M7</f>
        <v/>
      </c>
      <c r="N52">
        <f>N29*N7</f>
        <v/>
      </c>
      <c r="O52">
        <f>O29*O7</f>
        <v/>
      </c>
      <c r="P52">
        <f>P29*P7</f>
        <v/>
      </c>
      <c r="Q52">
        <f>Q29*Q7</f>
        <v/>
      </c>
      <c r="R52">
        <f>R29*R7</f>
        <v/>
      </c>
      <c r="S52">
        <f>S29*S7</f>
        <v/>
      </c>
      <c r="T52">
        <f>T29*T7</f>
        <v/>
      </c>
      <c r="U52">
        <f>U29*U7</f>
        <v/>
      </c>
      <c r="V52">
        <f>V29*V7</f>
        <v/>
      </c>
      <c r="W52">
        <f>W29*W7</f>
        <v/>
      </c>
      <c r="X52">
        <f>X29*X7</f>
        <v/>
      </c>
      <c r="Y52">
        <f>Y29*Y7</f>
        <v/>
      </c>
      <c r="Z52">
        <f>Z29*Z7</f>
        <v/>
      </c>
      <c r="AA52">
        <f>AA29*AA7</f>
        <v/>
      </c>
      <c r="AB52">
        <f>AB29*AB7</f>
        <v/>
      </c>
      <c r="AC52">
        <f>AC29*AC7</f>
        <v/>
      </c>
      <c r="AD52">
        <f>AD29*AD7</f>
        <v/>
      </c>
      <c r="AE52">
        <f>AE29*AE7</f>
        <v/>
      </c>
      <c r="AF52">
        <f>AF29*AF7</f>
        <v/>
      </c>
      <c r="AG52">
        <f>AG29*AG7</f>
        <v/>
      </c>
      <c r="AH52">
        <f>AH29*AH7</f>
        <v/>
      </c>
      <c r="AI52">
        <f>AI29*AI7</f>
        <v/>
      </c>
      <c r="AJ52">
        <f>AJ29*AJ7</f>
        <v/>
      </c>
      <c r="AK52">
        <f>AK29*AK7</f>
        <v/>
      </c>
      <c r="AL52">
        <f>AL29*AL7</f>
        <v/>
      </c>
      <c r="AM52">
        <f>AM29*AM7</f>
        <v/>
      </c>
      <c r="AN52">
        <f>AN29*AN7</f>
        <v/>
      </c>
      <c r="AO52">
        <f>AO29*AO7</f>
        <v/>
      </c>
      <c r="AP52">
        <f>AP29*AP7</f>
        <v/>
      </c>
      <c r="AQ52">
        <f>AQ29*AQ7</f>
        <v/>
      </c>
      <c r="AR52">
        <f>AR29*AR7</f>
        <v/>
      </c>
      <c r="AS52">
        <f>AS29*AS7</f>
        <v/>
      </c>
      <c r="AT52">
        <f>AT29*AT7</f>
        <v/>
      </c>
      <c r="AU52">
        <f>AU29*AU7</f>
        <v/>
      </c>
      <c r="AV52">
        <f>AV29*AV7</f>
        <v/>
      </c>
      <c r="AW52">
        <f>AW29*AW7</f>
        <v/>
      </c>
      <c r="AX52">
        <f>AX29*AX7</f>
        <v/>
      </c>
      <c r="AY52">
        <f>AY29*AY7</f>
        <v/>
      </c>
      <c r="AZ52">
        <f>AZ29*AZ7</f>
        <v/>
      </c>
      <c r="BA52">
        <f>BA29*BA7</f>
        <v/>
      </c>
      <c r="BB52">
        <f>BB29*BB7</f>
        <v/>
      </c>
      <c r="BC52">
        <f>BC29*BC7</f>
        <v/>
      </c>
      <c r="BD52">
        <f>BD29*BD7</f>
        <v/>
      </c>
      <c r="BE52">
        <f>BE29*BE7</f>
        <v/>
      </c>
      <c r="BF52">
        <f>BF29*BF7</f>
        <v/>
      </c>
      <c r="BG52">
        <f>BG29*BG7</f>
        <v/>
      </c>
      <c r="BH52">
        <f>BH29*BH7</f>
        <v/>
      </c>
      <c r="BI52">
        <f>BI29*BI7</f>
        <v/>
      </c>
      <c r="BJ52">
        <f>BJ29*BJ7</f>
        <v/>
      </c>
      <c r="BK52">
        <f>BK29*BK7</f>
        <v/>
      </c>
      <c r="BL52">
        <f>BL29*BL7</f>
        <v/>
      </c>
      <c r="BM52">
        <f>BM29*BM7</f>
        <v/>
      </c>
      <c r="BN52">
        <f>BN29*BN7</f>
        <v/>
      </c>
      <c r="BO52">
        <f>BO29*BO7</f>
        <v/>
      </c>
      <c r="BP52">
        <f>BP29*BP7</f>
        <v/>
      </c>
      <c r="BQ52">
        <f>BQ29*BQ7</f>
        <v/>
      </c>
      <c r="BR52">
        <f>BR29*BR7</f>
        <v/>
      </c>
      <c r="BS52">
        <f>BS29*BS7</f>
        <v/>
      </c>
      <c r="BT52">
        <f>BT29*BT7</f>
        <v/>
      </c>
      <c r="BU52">
        <f>BU29*BU7</f>
        <v/>
      </c>
      <c r="BV52">
        <f>BV29*BV7</f>
        <v/>
      </c>
      <c r="BW52">
        <f>BW29*BW7</f>
        <v/>
      </c>
      <c r="BX52">
        <f>BX29*BX7</f>
        <v/>
      </c>
      <c r="BY52">
        <f>BY29*BY7</f>
        <v/>
      </c>
      <c r="BZ52">
        <f>BZ29*BZ7</f>
        <v/>
      </c>
      <c r="CA52">
        <f>CA29*CA7</f>
        <v/>
      </c>
      <c r="CB52">
        <f>CB29*CB7</f>
        <v/>
      </c>
      <c r="CC52">
        <f>CC29*CC7</f>
        <v/>
      </c>
      <c r="CD52">
        <f>CD29*CD7</f>
        <v/>
      </c>
      <c r="CE52">
        <f>CE29*CE7</f>
        <v/>
      </c>
      <c r="CF52">
        <f>CF29*CF7</f>
        <v/>
      </c>
      <c r="CG52">
        <f>CG29*CG7</f>
        <v/>
      </c>
      <c r="CH52">
        <f>CH29*CH7</f>
        <v/>
      </c>
      <c r="CI52">
        <f>CI29*CI7</f>
        <v/>
      </c>
      <c r="CJ52">
        <f>CJ29*CJ7</f>
        <v/>
      </c>
      <c r="CK52">
        <f>CK29*CK7</f>
        <v/>
      </c>
      <c r="CL52">
        <f>CL29*CL7</f>
        <v/>
      </c>
      <c r="CM52">
        <f>CM29*CM7</f>
        <v/>
      </c>
      <c r="CN52">
        <f>CN29*CN7</f>
        <v/>
      </c>
      <c r="CO52">
        <f>CO29*CO7</f>
        <v/>
      </c>
      <c r="CP52">
        <f>CP29*CP7</f>
        <v/>
      </c>
      <c r="CQ52">
        <f>CQ29*CQ7</f>
        <v/>
      </c>
      <c r="CR52">
        <f>CR29*CR7</f>
        <v/>
      </c>
      <c r="CS52">
        <f>CS29*CS7</f>
        <v/>
      </c>
      <c r="CT52">
        <f>CT29*CT7</f>
        <v/>
      </c>
      <c r="CU52">
        <f>CU29*CU7</f>
        <v/>
      </c>
      <c r="CV52">
        <f>CV29*CV7</f>
        <v/>
      </c>
      <c r="CW52">
        <f>CW29*CW7</f>
        <v/>
      </c>
      <c r="CX52">
        <f>CX29*CX7</f>
        <v/>
      </c>
      <c r="CY52">
        <f>CY29*CY7</f>
        <v/>
      </c>
      <c r="CZ52">
        <f>CZ29*CZ7</f>
        <v/>
      </c>
      <c r="DA52">
        <f>DA29*DA7</f>
        <v/>
      </c>
      <c r="DB52">
        <f>DB29*DB7</f>
        <v/>
      </c>
      <c r="DC52">
        <f>DC29*DC7</f>
        <v/>
      </c>
      <c r="DD52">
        <f>DD29*DD7</f>
        <v/>
      </c>
      <c r="DE52">
        <f>DE29*DE7</f>
        <v/>
      </c>
      <c r="DF52">
        <f>DF29*DF7</f>
        <v/>
      </c>
      <c r="DG52">
        <f>DG29*DG7</f>
        <v/>
      </c>
      <c r="DH52">
        <f>DH29*DH7</f>
        <v/>
      </c>
      <c r="DI52">
        <f>DI29*DI7</f>
        <v/>
      </c>
      <c r="DJ52">
        <f>DJ29*DJ7</f>
        <v/>
      </c>
      <c r="DK52">
        <f>DK29*DK7</f>
        <v/>
      </c>
      <c r="DL52">
        <f>DL29*DL7</f>
        <v/>
      </c>
      <c r="DM52">
        <f>DM29*DM7</f>
        <v/>
      </c>
      <c r="DN52">
        <f>DN29*DN7</f>
        <v/>
      </c>
      <c r="DO52">
        <f>DO29*DO7</f>
        <v/>
      </c>
      <c r="DP52">
        <f>DP29*DP7</f>
        <v/>
      </c>
      <c r="DQ52">
        <f>DQ29*DQ7</f>
        <v/>
      </c>
      <c r="DR52">
        <f>DR29*DR7</f>
        <v/>
      </c>
      <c r="DS52">
        <f>DS29*DS7</f>
        <v/>
      </c>
      <c r="DT52">
        <f>DT29*DT7</f>
        <v/>
      </c>
      <c r="DU52">
        <f>DU29*DU7</f>
        <v/>
      </c>
      <c r="DV52">
        <f>DV29*DV7</f>
        <v/>
      </c>
      <c r="DW52">
        <f>DW29*DW7</f>
        <v/>
      </c>
      <c r="DX52">
        <f>DX29*DX7</f>
        <v/>
      </c>
      <c r="DY52">
        <f>DY29*DY7</f>
        <v/>
      </c>
      <c r="DZ52">
        <f>DZ29*DZ7</f>
        <v/>
      </c>
      <c r="EA52">
        <f>EA29*EA7</f>
        <v/>
      </c>
      <c r="EB52">
        <f>EB29*EB7</f>
        <v/>
      </c>
      <c r="EC52">
        <f>EC29*EC7</f>
        <v/>
      </c>
      <c r="ED52">
        <f>ED29*ED7</f>
        <v/>
      </c>
      <c r="EE52">
        <f>EE29*EE7</f>
        <v/>
      </c>
      <c r="EF52">
        <f>EF29*EF7</f>
        <v/>
      </c>
      <c r="EG52">
        <f>EG29*EG7</f>
        <v/>
      </c>
      <c r="EH52">
        <f>EH29*EH7</f>
        <v/>
      </c>
      <c r="EI52">
        <f>EI29*EI7</f>
        <v/>
      </c>
      <c r="EJ52">
        <f>EJ29*EJ7</f>
        <v/>
      </c>
      <c r="EK52">
        <f>EK29*EK7</f>
        <v/>
      </c>
      <c r="EL52">
        <f>EL29*EL7</f>
        <v/>
      </c>
      <c r="EM52">
        <f>EM29*EM7</f>
        <v/>
      </c>
      <c r="EN52">
        <f>EN29*EN7</f>
        <v/>
      </c>
      <c r="EO52">
        <f>EO29*EO7</f>
        <v/>
      </c>
      <c r="EP52">
        <f>EP29*EP7</f>
        <v/>
      </c>
      <c r="EQ52">
        <f>EQ29*EQ7</f>
        <v/>
      </c>
      <c r="ER52">
        <f>ER29*ER7</f>
        <v/>
      </c>
      <c r="ES52">
        <f>ES29*ES7</f>
        <v/>
      </c>
      <c r="ET52">
        <f>ET29*ET7</f>
        <v/>
      </c>
      <c r="EU52">
        <f>EU29*EU7</f>
        <v/>
      </c>
      <c r="EV52">
        <f>EV29*EV7</f>
        <v/>
      </c>
      <c r="EW52">
        <f>EW29*EW7</f>
        <v/>
      </c>
      <c r="EX52">
        <f>EX29*EX7</f>
        <v/>
      </c>
      <c r="EY52">
        <f>EY29*EY7</f>
        <v/>
      </c>
      <c r="EZ52">
        <f>EZ29*EZ7</f>
        <v/>
      </c>
      <c r="FA52">
        <f>FA29*FA7</f>
        <v/>
      </c>
      <c r="FB52">
        <f>FB29*FB7</f>
        <v/>
      </c>
      <c r="FC52">
        <f>FC29*FC7</f>
        <v/>
      </c>
      <c r="FD52">
        <f>FD29*FD7</f>
        <v/>
      </c>
      <c r="FE52">
        <f>FE29*FE7</f>
        <v/>
      </c>
      <c r="FF52">
        <f>FF29*FF7</f>
        <v/>
      </c>
      <c r="FG52">
        <f>FG29*FG7</f>
        <v/>
      </c>
      <c r="FH52">
        <f>FH29*FH7</f>
        <v/>
      </c>
      <c r="FI52">
        <f>FI29*FI7</f>
        <v/>
      </c>
      <c r="FJ52">
        <f>FJ29*FJ7</f>
        <v/>
      </c>
      <c r="FK52">
        <f>FK29*FK7</f>
        <v/>
      </c>
      <c r="FL52">
        <f>FL29*FL7</f>
        <v/>
      </c>
      <c r="FM52">
        <f>FM29*FM7</f>
        <v/>
      </c>
      <c r="FN52">
        <f>FN29*FN7</f>
        <v/>
      </c>
      <c r="FO52">
        <f>FO29*FO7</f>
        <v/>
      </c>
      <c r="FP52">
        <f>FP29*FP7</f>
        <v/>
      </c>
      <c r="FQ52">
        <f>FQ29*FQ7</f>
        <v/>
      </c>
      <c r="FR52">
        <f>FR29*FR7</f>
        <v/>
      </c>
      <c r="FS52">
        <f>FS29*FS7</f>
        <v/>
      </c>
      <c r="FT52">
        <f>FT29*FT7</f>
        <v/>
      </c>
      <c r="FU52">
        <f>FU29*FU7</f>
        <v/>
      </c>
      <c r="FV52">
        <f>FV29*FV7</f>
        <v/>
      </c>
      <c r="FW52">
        <f>FW29*FW7</f>
        <v/>
      </c>
      <c r="FX52">
        <f>FX29*FX7</f>
        <v/>
      </c>
      <c r="FY52">
        <f>FY29*FY7</f>
        <v/>
      </c>
      <c r="FZ52">
        <f>FZ29*FZ7</f>
        <v/>
      </c>
      <c r="GA52">
        <f>GA29*GA7</f>
        <v/>
      </c>
      <c r="GB52">
        <f>GB29*GB7</f>
        <v/>
      </c>
      <c r="GC52">
        <f>GC29*GC7</f>
        <v/>
      </c>
      <c r="GD52">
        <f>GD29*GD7</f>
        <v/>
      </c>
      <c r="GE52">
        <f>GE29*GE7</f>
        <v/>
      </c>
      <c r="GF52">
        <f>GF29*GF7</f>
        <v/>
      </c>
      <c r="GG52">
        <f>GG29*GG7</f>
        <v/>
      </c>
      <c r="GH52">
        <f>GH29*GH7</f>
        <v/>
      </c>
      <c r="GI52">
        <f>GI29*GI7</f>
        <v/>
      </c>
      <c r="GJ52">
        <f>GJ29*GJ7</f>
        <v/>
      </c>
      <c r="GK52">
        <f>GK29*GK7</f>
        <v/>
      </c>
      <c r="GL52">
        <f>GL29*GL7</f>
        <v/>
      </c>
      <c r="GM52">
        <f>GM29*GM7</f>
        <v/>
      </c>
      <c r="GN52">
        <f>GN29*GN7</f>
        <v/>
      </c>
      <c r="GO52">
        <f>GO29*GO7</f>
        <v/>
      </c>
      <c r="GP52">
        <f>GP29*GP7</f>
        <v/>
      </c>
      <c r="GQ52">
        <f>GQ29*GQ7</f>
        <v/>
      </c>
      <c r="GR52">
        <f>GR29*GR7</f>
        <v/>
      </c>
      <c r="GS52">
        <f>GS29*GS7</f>
        <v/>
      </c>
      <c r="GT52">
        <f>GT29*GT7</f>
        <v/>
      </c>
      <c r="GU52">
        <f>GU29*GU7</f>
        <v/>
      </c>
      <c r="GV52">
        <f>GV29*GV7</f>
        <v/>
      </c>
      <c r="GW52">
        <f>GW29*GW7</f>
        <v/>
      </c>
      <c r="GX52">
        <f>GX29*GX7</f>
        <v/>
      </c>
      <c r="GY52">
        <f>GY29*GY7</f>
        <v/>
      </c>
      <c r="GZ52">
        <f>GZ29*GZ7</f>
        <v/>
      </c>
      <c r="HA52">
        <f>HA29*HA7</f>
        <v/>
      </c>
      <c r="HB52">
        <f>HB29*HB7</f>
        <v/>
      </c>
      <c r="HC52">
        <f>HC29*HC7</f>
        <v/>
      </c>
      <c r="HD52">
        <f>HD29*HD7</f>
        <v/>
      </c>
      <c r="HE52">
        <f>HE29*HE7</f>
        <v/>
      </c>
      <c r="HF52">
        <f>HF29*HF7</f>
        <v/>
      </c>
      <c r="HG52">
        <f>HG29*HG7</f>
        <v/>
      </c>
      <c r="HH52">
        <f>HH29*HH7</f>
        <v/>
      </c>
      <c r="HI52">
        <f>HI29*HI7</f>
        <v/>
      </c>
      <c r="HJ52">
        <f>HJ29*HJ7</f>
        <v/>
      </c>
      <c r="HK52">
        <f>HK29*HK7</f>
        <v/>
      </c>
      <c r="HL52">
        <f>HL29*HL7</f>
        <v/>
      </c>
      <c r="HM52">
        <f>HM29*HM7</f>
        <v/>
      </c>
      <c r="HN52">
        <f>HN29*HN7</f>
        <v/>
      </c>
      <c r="HO52">
        <f>HO29*HO7</f>
        <v/>
      </c>
      <c r="HP52">
        <f>HP29*HP7</f>
        <v/>
      </c>
      <c r="HQ52">
        <f>HQ29*HQ7</f>
        <v/>
      </c>
      <c r="HR52">
        <f>HR29*HR7</f>
        <v/>
      </c>
      <c r="HS52">
        <f>HS29*HS7</f>
        <v/>
      </c>
      <c r="HT52">
        <f>HT29*HT7</f>
        <v/>
      </c>
      <c r="HU52">
        <f>HU29*HU7</f>
        <v/>
      </c>
      <c r="HV52">
        <f>HV29*HV7</f>
        <v/>
      </c>
      <c r="HW52">
        <f>HW29*HW7</f>
        <v/>
      </c>
      <c r="HX52">
        <f>HX29*HX7</f>
        <v/>
      </c>
      <c r="HY52">
        <f>HY29*HY7</f>
        <v/>
      </c>
      <c r="HZ52">
        <f>HZ29*HZ7</f>
        <v/>
      </c>
      <c r="IA52">
        <f>IA29*IA7</f>
        <v/>
      </c>
      <c r="IB52">
        <f>IB29*IB7</f>
        <v/>
      </c>
      <c r="IC52">
        <f>IC29*IC7</f>
        <v/>
      </c>
      <c r="ID52">
        <f>ID29*ID7</f>
        <v/>
      </c>
      <c r="IE52">
        <f>IE29*IE7</f>
        <v/>
      </c>
      <c r="IF52">
        <f>IF29*IF7</f>
        <v/>
      </c>
      <c r="IG52">
        <f>IG29*IG7</f>
        <v/>
      </c>
      <c r="IH52">
        <f>IH29*IH7</f>
        <v/>
      </c>
      <c r="II52">
        <f>II29*II7</f>
        <v/>
      </c>
      <c r="IJ52">
        <f>IJ29*IJ7</f>
        <v/>
      </c>
      <c r="IK52">
        <f>IK29*IK7</f>
        <v/>
      </c>
      <c r="IL52">
        <f>IL29*IL7</f>
        <v/>
      </c>
      <c r="IM52">
        <f>IM29*IM7</f>
        <v/>
      </c>
      <c r="IN52">
        <f>IN29*IN7</f>
        <v/>
      </c>
      <c r="IO52">
        <f>IO29*IO7</f>
        <v/>
      </c>
      <c r="IP52">
        <f>IP29*IP7</f>
        <v/>
      </c>
      <c r="IQ52">
        <f>IQ29*IQ7</f>
        <v/>
      </c>
      <c r="IR52">
        <f>IR29*IR7</f>
        <v/>
      </c>
      <c r="IS52">
        <f>IS29*IS7</f>
        <v/>
      </c>
      <c r="IT52">
        <f>IT29*IT7</f>
        <v/>
      </c>
      <c r="IU52">
        <f>IU29*IU7</f>
        <v/>
      </c>
      <c r="IV52">
        <f>IV29*IV7</f>
        <v/>
      </c>
      <c r="IW52">
        <f>IW29*IW7</f>
        <v/>
      </c>
      <c r="IX52">
        <f>IX29*IX7</f>
        <v/>
      </c>
      <c r="IY52">
        <f>IY29*IY7</f>
        <v/>
      </c>
      <c r="IZ52">
        <f>IZ29*IZ7</f>
        <v/>
      </c>
      <c r="JA52">
        <f>JA29*JA7</f>
        <v/>
      </c>
      <c r="JB52">
        <f>JB29*JB7</f>
        <v/>
      </c>
      <c r="JC52">
        <f>JC29*JC7</f>
        <v/>
      </c>
      <c r="JD52">
        <f>JD29*JD7</f>
        <v/>
      </c>
      <c r="JE52">
        <f>JE29*JE7</f>
        <v/>
      </c>
      <c r="JF52">
        <f>JF29*JF7</f>
        <v/>
      </c>
      <c r="JG52">
        <f>JG29*JG7</f>
        <v/>
      </c>
      <c r="JH52">
        <f>JH29*JH7</f>
        <v/>
      </c>
      <c r="JI52">
        <f>JI29*JI7</f>
        <v/>
      </c>
      <c r="JJ52">
        <f>JJ29*JJ7</f>
        <v/>
      </c>
      <c r="JK52">
        <f>JK29*JK7</f>
        <v/>
      </c>
      <c r="JL52">
        <f>JL29*JL7</f>
        <v/>
      </c>
      <c r="JM52">
        <f>JM29*JM7</f>
        <v/>
      </c>
      <c r="JN52">
        <f>JN29*JN7</f>
        <v/>
      </c>
      <c r="JO52">
        <f>JO29*JO7</f>
        <v/>
      </c>
      <c r="JP52">
        <f>JP29*JP7</f>
        <v/>
      </c>
      <c r="JQ52">
        <f>JQ29*JQ7</f>
        <v/>
      </c>
      <c r="JR52">
        <f>JR29*JR7</f>
        <v/>
      </c>
      <c r="JS52">
        <f>JS29*JS7</f>
        <v/>
      </c>
      <c r="JT52">
        <f>JT29*JT7</f>
        <v/>
      </c>
      <c r="JU52">
        <f>JU29*JU7</f>
        <v/>
      </c>
      <c r="JV52">
        <f>JV29*JV7</f>
        <v/>
      </c>
      <c r="JW52">
        <f>JW29*JW7</f>
        <v/>
      </c>
      <c r="JX52">
        <f>JX29*JX7</f>
        <v/>
      </c>
      <c r="JY52">
        <f>JY29*JY7</f>
        <v/>
      </c>
      <c r="JZ52">
        <f>JZ29*JZ7</f>
        <v/>
      </c>
      <c r="KA52">
        <f>KA29*KA7</f>
        <v/>
      </c>
      <c r="KB52">
        <f>KB29*KB7</f>
        <v/>
      </c>
      <c r="KC52">
        <f>KC29*KC7</f>
        <v/>
      </c>
      <c r="KD52">
        <f>KD29*KD7</f>
        <v/>
      </c>
      <c r="KE52">
        <f>KE29*KE7</f>
        <v/>
      </c>
      <c r="KF52">
        <f>KF29*KF7</f>
        <v/>
      </c>
      <c r="KG52">
        <f>KG29*KG7</f>
        <v/>
      </c>
      <c r="KH52">
        <f>KH29*KH7</f>
        <v/>
      </c>
      <c r="KI52">
        <f>KI29*KI7</f>
        <v/>
      </c>
      <c r="KJ52">
        <f>KJ29*KJ7</f>
        <v/>
      </c>
      <c r="KK52">
        <f>KK29*KK7</f>
        <v/>
      </c>
      <c r="KL52">
        <f>KL29*KL7</f>
        <v/>
      </c>
      <c r="KM52">
        <f>KM29*KM7</f>
        <v/>
      </c>
      <c r="KN52">
        <f>KN29*KN7</f>
        <v/>
      </c>
      <c r="KO52">
        <f>KO29*KO7</f>
        <v/>
      </c>
      <c r="KP52">
        <f>KP29*KP7</f>
        <v/>
      </c>
      <c r="KQ52">
        <f>KQ29*KQ7</f>
        <v/>
      </c>
      <c r="KR52">
        <f>KR29*KR7</f>
        <v/>
      </c>
      <c r="KS52">
        <f>KS29*KS7</f>
        <v/>
      </c>
      <c r="KT52">
        <f>KT29*KT7</f>
        <v/>
      </c>
      <c r="KU52">
        <f>KU29*KU7</f>
        <v/>
      </c>
      <c r="KV52">
        <f>KV29*KV7</f>
        <v/>
      </c>
      <c r="KW52">
        <f>KW29*KW7</f>
        <v/>
      </c>
      <c r="KX52">
        <f>KX29*KX7</f>
        <v/>
      </c>
      <c r="KY52">
        <f>KY29*KY7</f>
        <v/>
      </c>
      <c r="KZ52">
        <f>KZ29*KZ7</f>
        <v/>
      </c>
      <c r="LA52">
        <f>LA29*LA7</f>
        <v/>
      </c>
      <c r="LB52">
        <f>LB29*LB7</f>
        <v/>
      </c>
      <c r="LC52">
        <f>LC29*LC7</f>
        <v/>
      </c>
      <c r="LD52">
        <f>LD29*LD7</f>
        <v/>
      </c>
      <c r="LE52">
        <f>LE29*LE7</f>
        <v/>
      </c>
      <c r="LF52">
        <f>LF29*LF7</f>
        <v/>
      </c>
      <c r="LG52">
        <f>LG29*LG7</f>
        <v/>
      </c>
      <c r="LH52">
        <f>LH29*LH7</f>
        <v/>
      </c>
      <c r="LI52">
        <f>LI29*LI7</f>
        <v/>
      </c>
      <c r="LJ52">
        <f>LJ29*LJ7</f>
        <v/>
      </c>
      <c r="LK52">
        <f>LK29*LK7</f>
        <v/>
      </c>
      <c r="LL52">
        <f>LL29*LL7</f>
        <v/>
      </c>
      <c r="LM52">
        <f>LM29*LM7</f>
        <v/>
      </c>
      <c r="LN52">
        <f>LN29*LN7</f>
        <v/>
      </c>
      <c r="LO52">
        <f>LO29*LO7</f>
        <v/>
      </c>
      <c r="LP52">
        <f>LP29*LP7</f>
        <v/>
      </c>
      <c r="LQ52">
        <f>LQ29*LQ7</f>
        <v/>
      </c>
      <c r="LR52">
        <f>LR29*LR7</f>
        <v/>
      </c>
      <c r="LS52">
        <f>LS29*LS7</f>
        <v/>
      </c>
      <c r="LT52">
        <f>LT29*LT7</f>
        <v/>
      </c>
      <c r="LU52">
        <f>LU29*LU7</f>
        <v/>
      </c>
      <c r="LV52">
        <f>LV29*LV7</f>
        <v/>
      </c>
      <c r="LW52">
        <f>LW29*LW7</f>
        <v/>
      </c>
      <c r="LX52">
        <f>LX29*LX7</f>
        <v/>
      </c>
      <c r="LY52">
        <f>LY29*LY7</f>
        <v/>
      </c>
      <c r="LZ52">
        <f>LZ29*LZ7</f>
        <v/>
      </c>
      <c r="MA52">
        <f>MA29*MA7</f>
        <v/>
      </c>
      <c r="MB52">
        <f>MB29*MB7</f>
        <v/>
      </c>
      <c r="MC52">
        <f>MC29*MC7</f>
        <v/>
      </c>
      <c r="MD52">
        <f>MD29*MD7</f>
        <v/>
      </c>
      <c r="ME52">
        <f>ME29*ME7</f>
        <v/>
      </c>
      <c r="MF52">
        <f>MF29*MF7</f>
        <v/>
      </c>
      <c r="MG52">
        <f>MG29*MG7</f>
        <v/>
      </c>
      <c r="MH52">
        <f>MH29*MH7</f>
        <v/>
      </c>
      <c r="MI52">
        <f>MI29*MI7</f>
        <v/>
      </c>
      <c r="MJ52">
        <f>MJ29*MJ7</f>
        <v/>
      </c>
      <c r="MK52">
        <f>MK29*MK7</f>
        <v/>
      </c>
      <c r="ML52">
        <f>ML29*ML7</f>
        <v/>
      </c>
      <c r="MM52">
        <f>MM29*MM7</f>
        <v/>
      </c>
      <c r="MN52">
        <f>MN29*MN7</f>
        <v/>
      </c>
      <c r="MO52">
        <f>MO29*MO7</f>
        <v/>
      </c>
      <c r="MP52">
        <f>MP29*MP7</f>
        <v/>
      </c>
      <c r="MQ52">
        <f>MQ29*MQ7</f>
        <v/>
      </c>
      <c r="MR52">
        <f>MR29*MR7</f>
        <v/>
      </c>
      <c r="MS52">
        <f>MS29*MS7</f>
        <v/>
      </c>
      <c r="MT52">
        <f>MT29*MT7</f>
        <v/>
      </c>
      <c r="MU52">
        <f>MU29*MU7</f>
        <v/>
      </c>
      <c r="MV52">
        <f>MV29*MV7</f>
        <v/>
      </c>
      <c r="MW52">
        <f>MW29*MW7</f>
        <v/>
      </c>
      <c r="MX52">
        <f>MX29*MX7</f>
        <v/>
      </c>
      <c r="MY52">
        <f>MY29*MY7</f>
        <v/>
      </c>
      <c r="MZ52">
        <f>MZ29*MZ7</f>
        <v/>
      </c>
      <c r="NA52">
        <f>NA29*NA7</f>
        <v/>
      </c>
      <c r="NB52">
        <f>NB29*NB7</f>
        <v/>
      </c>
      <c r="NC52">
        <f>NC29*NC7</f>
        <v/>
      </c>
      <c r="ND52">
        <f>ND29*ND7</f>
        <v/>
      </c>
      <c r="NE52">
        <f>NE29*NE7</f>
        <v/>
      </c>
      <c r="NF52">
        <f>NF29*NF7</f>
        <v/>
      </c>
      <c r="NG52">
        <f>NG29*NG7</f>
        <v/>
      </c>
      <c r="NH52">
        <f>NH29*NH7</f>
        <v/>
      </c>
      <c r="NI52">
        <f>NI29*NI7</f>
        <v/>
      </c>
      <c r="NJ52">
        <f>NJ29*NJ7</f>
        <v/>
      </c>
      <c r="NK52">
        <f>NK29*NK7</f>
        <v/>
      </c>
      <c r="NL52">
        <f>NL29*NL7</f>
        <v/>
      </c>
      <c r="NM52">
        <f>NM29*NM7</f>
        <v/>
      </c>
      <c r="NN52">
        <f>NN29*NN7</f>
        <v/>
      </c>
      <c r="NO52">
        <f>NO29*NO7</f>
        <v/>
      </c>
      <c r="NP52">
        <f>NP29*NP7</f>
        <v/>
      </c>
      <c r="NQ52">
        <f>NQ29*NQ7</f>
        <v/>
      </c>
      <c r="NR52">
        <f>NR29*NR7</f>
        <v/>
      </c>
      <c r="NS52">
        <f>NS29*NS7</f>
        <v/>
      </c>
      <c r="NT52">
        <f>NT29*NT7</f>
        <v/>
      </c>
      <c r="NU52">
        <f>NU29*NU7</f>
        <v/>
      </c>
      <c r="NV52">
        <f>NV29*NV7</f>
        <v/>
      </c>
      <c r="NW52">
        <f>NW29*NW7</f>
        <v/>
      </c>
      <c r="NX52">
        <f>NX29*NX7</f>
        <v/>
      </c>
      <c r="NY52">
        <f>NY29*NY7</f>
        <v/>
      </c>
      <c r="NZ52">
        <f>NZ29*NZ7</f>
        <v/>
      </c>
      <c r="OA52">
        <f>OA29*OA7</f>
        <v/>
      </c>
      <c r="OB52">
        <f>OB29*OB7</f>
        <v/>
      </c>
      <c r="OC52">
        <f>OC29*OC7</f>
        <v/>
      </c>
      <c r="OD52">
        <f>OD29*OD7</f>
        <v/>
      </c>
      <c r="OE52">
        <f>OE29*OE7</f>
        <v/>
      </c>
      <c r="OF52">
        <f>OF29*OF7</f>
        <v/>
      </c>
      <c r="OG52">
        <f>OG29*OG7</f>
        <v/>
      </c>
      <c r="OH52">
        <f>OH29*OH7</f>
        <v/>
      </c>
      <c r="OI52">
        <f>OI29*OI7</f>
        <v/>
      </c>
      <c r="OJ52">
        <f>OJ29*OJ7</f>
        <v/>
      </c>
      <c r="OK52">
        <f>OK29*OK7</f>
        <v/>
      </c>
      <c r="OL52">
        <f>OL29*OL7</f>
        <v/>
      </c>
      <c r="OM52">
        <f>OM29*OM7</f>
        <v/>
      </c>
      <c r="ON52">
        <f>ON29*ON7</f>
        <v/>
      </c>
      <c r="OO52">
        <f>OO29*OO7</f>
        <v/>
      </c>
      <c r="OP52">
        <f>OP29*OP7</f>
        <v/>
      </c>
      <c r="OQ52">
        <f>OQ29*OQ7</f>
        <v/>
      </c>
      <c r="OR52">
        <f>OR29*OR7</f>
        <v/>
      </c>
      <c r="OS52">
        <f>OS29*OS7</f>
        <v/>
      </c>
      <c r="OT52">
        <f>OT29*OT7</f>
        <v/>
      </c>
      <c r="OU52">
        <f>OU29*OU7</f>
        <v/>
      </c>
      <c r="OV52">
        <f>OV29*OV7</f>
        <v/>
      </c>
      <c r="OW52">
        <f>OW29*OW7</f>
        <v/>
      </c>
      <c r="OX52">
        <f>OX29*OX7</f>
        <v/>
      </c>
      <c r="OY52">
        <f>OY29*OY7</f>
        <v/>
      </c>
      <c r="OZ52">
        <f>OZ29*OZ7</f>
        <v/>
      </c>
      <c r="PA52">
        <f>PA29*PA7</f>
        <v/>
      </c>
      <c r="PB52">
        <f>PB29*PB7</f>
        <v/>
      </c>
      <c r="PC52">
        <f>PC29*PC7</f>
        <v/>
      </c>
      <c r="PD52">
        <f>PD29*PD7</f>
        <v/>
      </c>
      <c r="PE52">
        <f>PE29*PE7</f>
        <v/>
      </c>
      <c r="PF52">
        <f>PF29*PF7</f>
        <v/>
      </c>
      <c r="PG52">
        <f>PG29*PG7</f>
        <v/>
      </c>
      <c r="PH52">
        <f>PH29*PH7</f>
        <v/>
      </c>
      <c r="PI52">
        <f>PI29*PI7</f>
        <v/>
      </c>
      <c r="PJ52">
        <f>PJ29*PJ7</f>
        <v/>
      </c>
      <c r="PK52">
        <f>PK29*PK7</f>
        <v/>
      </c>
      <c r="PL52">
        <f>PL29*PL7</f>
        <v/>
      </c>
      <c r="PM52">
        <f>PM29*PM7</f>
        <v/>
      </c>
      <c r="PN52">
        <f>PN29*PN7</f>
        <v/>
      </c>
      <c r="PO52">
        <f>PO29*PO7</f>
        <v/>
      </c>
      <c r="PP52">
        <f>PP29*PP7</f>
        <v/>
      </c>
      <c r="PQ52">
        <f>PQ29*PQ7</f>
        <v/>
      </c>
      <c r="PR52">
        <f>PR29*PR7</f>
        <v/>
      </c>
      <c r="PS52">
        <f>PS29*PS7</f>
        <v/>
      </c>
      <c r="PT52">
        <f>PT29*PT7</f>
        <v/>
      </c>
      <c r="PU52">
        <f>PU29*PU7</f>
        <v/>
      </c>
      <c r="PV52">
        <f>PV29*PV7</f>
        <v/>
      </c>
      <c r="PW52">
        <f>PW29*PW7</f>
        <v/>
      </c>
      <c r="PX52">
        <f>PX29*PX7</f>
        <v/>
      </c>
      <c r="PY52">
        <f>PY29*PY7</f>
        <v/>
      </c>
      <c r="PZ52">
        <f>PZ29*PZ7</f>
        <v/>
      </c>
      <c r="QA52">
        <f>QA29*QA7</f>
        <v/>
      </c>
      <c r="QB52">
        <f>QB29*QB7</f>
        <v/>
      </c>
      <c r="QC52">
        <f>QC29*QC7</f>
        <v/>
      </c>
      <c r="QD52">
        <f>QD29*QD7</f>
        <v/>
      </c>
      <c r="QE52">
        <f>QE29*QE7</f>
        <v/>
      </c>
      <c r="QF52">
        <f>QF29*QF7</f>
        <v/>
      </c>
      <c r="QG52">
        <f>QG29*QG7</f>
        <v/>
      </c>
      <c r="QH52">
        <f>QH29*QH7</f>
        <v/>
      </c>
      <c r="QI52">
        <f>QI29*QI7</f>
        <v/>
      </c>
      <c r="QJ52">
        <f>QJ29*QJ7</f>
        <v/>
      </c>
      <c r="QK52">
        <f>QK29*QK7</f>
        <v/>
      </c>
      <c r="QL52">
        <f>QL29*QL7</f>
        <v/>
      </c>
      <c r="QM52">
        <f>QM29*QM7</f>
        <v/>
      </c>
      <c r="QN52">
        <f>QN29*QN7</f>
        <v/>
      </c>
      <c r="QO52">
        <f>QO29*QO7</f>
        <v/>
      </c>
      <c r="QP52">
        <f>QP29*QP7</f>
        <v/>
      </c>
      <c r="QQ52">
        <f>QQ29*QQ7</f>
        <v/>
      </c>
      <c r="QR52">
        <f>QR29*QR7</f>
        <v/>
      </c>
      <c r="QS52">
        <f>QS29*QS7</f>
        <v/>
      </c>
      <c r="QT52">
        <f>QT29*QT7</f>
        <v/>
      </c>
      <c r="QU52">
        <f>QU29*QU7</f>
        <v/>
      </c>
      <c r="QV52">
        <f>QV29*QV7</f>
        <v/>
      </c>
      <c r="QW52">
        <f>QW29*QW7</f>
        <v/>
      </c>
      <c r="QX52">
        <f>QX29*QX7</f>
        <v/>
      </c>
      <c r="QY52">
        <f>QY29*QY7</f>
        <v/>
      </c>
      <c r="QZ52">
        <f>QZ29*QZ7</f>
        <v/>
      </c>
      <c r="RA52">
        <f>RA29*RA7</f>
        <v/>
      </c>
      <c r="RB52">
        <f>RB29*RB7</f>
        <v/>
      </c>
      <c r="RC52">
        <f>RC29*RC7</f>
        <v/>
      </c>
      <c r="RD52">
        <f>RD29*RD7</f>
        <v/>
      </c>
      <c r="RE52">
        <f>RE29*RE7</f>
        <v/>
      </c>
      <c r="RF52">
        <f>RF29*RF7</f>
        <v/>
      </c>
      <c r="RG52">
        <f>RG29*RG7</f>
        <v/>
      </c>
      <c r="RH52">
        <f>RH29*RH7</f>
        <v/>
      </c>
      <c r="RI52">
        <f>RI29*RI7</f>
        <v/>
      </c>
      <c r="RJ52">
        <f>RJ29*RJ7</f>
        <v/>
      </c>
      <c r="RK52">
        <f>RK29*RK7</f>
        <v/>
      </c>
      <c r="RL52">
        <f>RL29*RL7</f>
        <v/>
      </c>
      <c r="RM52">
        <f>RM29*RM7</f>
        <v/>
      </c>
      <c r="RN52">
        <f>RN29*RN7</f>
        <v/>
      </c>
      <c r="RO52">
        <f>RO29*RO7</f>
        <v/>
      </c>
      <c r="RP52">
        <f>RP29*RP7</f>
        <v/>
      </c>
      <c r="RQ52">
        <f>RQ29*RQ7</f>
        <v/>
      </c>
      <c r="RR52">
        <f>RR29*RR7</f>
        <v/>
      </c>
      <c r="RS52">
        <f>RS29*RS7</f>
        <v/>
      </c>
      <c r="RT52">
        <f>RT29*RT7</f>
        <v/>
      </c>
      <c r="RU52">
        <f>RU29*RU7</f>
        <v/>
      </c>
      <c r="RV52">
        <f>RV29*RV7</f>
        <v/>
      </c>
      <c r="RW52">
        <f>RW29*RW7</f>
        <v/>
      </c>
      <c r="RX52">
        <f>RX29*RX7</f>
        <v/>
      </c>
      <c r="RY52">
        <f>RY29*RY7</f>
        <v/>
      </c>
      <c r="RZ52">
        <f>RZ29*RZ7</f>
        <v/>
      </c>
      <c r="SA52">
        <f>SA29*SA7</f>
        <v/>
      </c>
      <c r="SB52">
        <f>SB29*SB7</f>
        <v/>
      </c>
      <c r="SC52">
        <f>SC29*SC7</f>
        <v/>
      </c>
      <c r="SD52">
        <f>SD29*SD7</f>
        <v/>
      </c>
      <c r="SE52">
        <f>SE29*SE7</f>
        <v/>
      </c>
      <c r="SF52">
        <f>SF29*SF7</f>
        <v/>
      </c>
      <c r="SG52">
        <f>SG29*SG7</f>
        <v/>
      </c>
      <c r="SH52">
        <f>SH29*SH7</f>
        <v/>
      </c>
      <c r="SI52">
        <f>SI29*SI7</f>
        <v/>
      </c>
      <c r="SJ52">
        <f>SJ29*SJ7</f>
        <v/>
      </c>
      <c r="SK52">
        <f>SK29*SK7</f>
        <v/>
      </c>
      <c r="SL52">
        <f>SL29*SL7</f>
        <v/>
      </c>
      <c r="SM52">
        <f>SM29*SM7</f>
        <v/>
      </c>
      <c r="SN52">
        <f>SN29*SN7</f>
        <v/>
      </c>
      <c r="SO52">
        <f>SO29*SO7</f>
        <v/>
      </c>
      <c r="SP52">
        <f>SP29*SP7</f>
        <v/>
      </c>
      <c r="SQ52">
        <f>SQ29*SQ7</f>
        <v/>
      </c>
      <c r="SR52">
        <f>SR29*SR7</f>
        <v/>
      </c>
      <c r="SS52">
        <f>SS29*SS7</f>
        <v/>
      </c>
      <c r="ST52">
        <f>ST29*ST7</f>
        <v/>
      </c>
      <c r="SU52">
        <f>SU29*SU7</f>
        <v/>
      </c>
      <c r="SV52">
        <f>SV29*SV7</f>
        <v/>
      </c>
      <c r="SW52">
        <f>SW29*SW7</f>
        <v/>
      </c>
      <c r="SX52">
        <f>SX29*SX7</f>
        <v/>
      </c>
      <c r="SY52">
        <f>SY29*SY7</f>
        <v/>
      </c>
      <c r="SZ52">
        <f>SZ29*SZ7</f>
        <v/>
      </c>
      <c r="TA52">
        <f>TA29*TA7</f>
        <v/>
      </c>
      <c r="TB52">
        <f>TB29*TB7</f>
        <v/>
      </c>
      <c r="TC52">
        <f>TC29*TC7</f>
        <v/>
      </c>
      <c r="TD52">
        <f>TD29*TD7</f>
        <v/>
      </c>
      <c r="TE52">
        <f>TE29*TE7</f>
        <v/>
      </c>
      <c r="TF52">
        <f>TF29*TF7</f>
        <v/>
      </c>
      <c r="TG52">
        <f>TG29*TG7</f>
        <v/>
      </c>
      <c r="TH52">
        <f>TH29*TH7</f>
        <v/>
      </c>
      <c r="TI52">
        <f>TI29*TI7</f>
        <v/>
      </c>
      <c r="TJ52">
        <f>TJ29*TJ7</f>
        <v/>
      </c>
      <c r="TK52">
        <f>TK29*TK7</f>
        <v/>
      </c>
      <c r="TL52">
        <f>TL29*TL7</f>
        <v/>
      </c>
      <c r="TM52">
        <f>TM29*TM7</f>
        <v/>
      </c>
      <c r="TN52">
        <f>TN29*TN7</f>
        <v/>
      </c>
      <c r="TO52">
        <f>TO29*TO7</f>
        <v/>
      </c>
      <c r="TP52">
        <f>TP29*TP7</f>
        <v/>
      </c>
      <c r="TQ52">
        <f>TQ29*TQ7</f>
        <v/>
      </c>
      <c r="TR52">
        <f>TR29*TR7</f>
        <v/>
      </c>
      <c r="TS52">
        <f>TS29*TS7</f>
        <v/>
      </c>
      <c r="TT52">
        <f>TT29*TT7</f>
        <v/>
      </c>
      <c r="TU52">
        <f>TU29*TU7</f>
        <v/>
      </c>
      <c r="TV52">
        <f>TV29*TV7</f>
        <v/>
      </c>
      <c r="TW52">
        <f>TW29*TW7</f>
        <v/>
      </c>
      <c r="TX52">
        <f>TX29*TX7</f>
        <v/>
      </c>
      <c r="TY52">
        <f>TY29*TY7</f>
        <v/>
      </c>
      <c r="TZ52">
        <f>TZ29*TZ7</f>
        <v/>
      </c>
    </row>
    <row r="53" spans="1:546">
      <c r="A53" t="s">
        <v>15</v>
      </c>
      <c r="B53" t="s">
        <v>47</v>
      </c>
      <c r="G53">
        <f>G30*G8</f>
        <v/>
      </c>
      <c r="H53">
        <f>H30*H8</f>
        <v/>
      </c>
      <c r="I53">
        <f>I30*I8</f>
        <v/>
      </c>
      <c r="J53">
        <f>J30*J8</f>
        <v/>
      </c>
      <c r="K53">
        <f>K30*K8</f>
        <v/>
      </c>
      <c r="L53">
        <f>L30*L8</f>
        <v/>
      </c>
      <c r="M53">
        <f>M30*M8</f>
        <v/>
      </c>
      <c r="N53">
        <f>N30*N8</f>
        <v/>
      </c>
      <c r="O53">
        <f>O30*O8</f>
        <v/>
      </c>
      <c r="P53">
        <f>P30*P8</f>
        <v/>
      </c>
      <c r="Q53">
        <f>Q30*Q8</f>
        <v/>
      </c>
      <c r="R53">
        <f>R30*R8</f>
        <v/>
      </c>
      <c r="S53">
        <f>S30*S8</f>
        <v/>
      </c>
      <c r="T53">
        <f>T30*T8</f>
        <v/>
      </c>
      <c r="U53">
        <f>U30*U8</f>
        <v/>
      </c>
      <c r="V53">
        <f>V30*V8</f>
        <v/>
      </c>
      <c r="W53">
        <f>W30*W8</f>
        <v/>
      </c>
      <c r="X53">
        <f>X30*X8</f>
        <v/>
      </c>
      <c r="Y53">
        <f>Y30*Y8</f>
        <v/>
      </c>
      <c r="Z53">
        <f>Z30*Z8</f>
        <v/>
      </c>
      <c r="AA53">
        <f>AA30*AA8</f>
        <v/>
      </c>
      <c r="AB53">
        <f>AB30*AB8</f>
        <v/>
      </c>
      <c r="AC53">
        <f>AC30*AC8</f>
        <v/>
      </c>
      <c r="AD53">
        <f>AD30*AD8</f>
        <v/>
      </c>
      <c r="AE53">
        <f>AE30*AE8</f>
        <v/>
      </c>
      <c r="AF53">
        <f>AF30*AF8</f>
        <v/>
      </c>
      <c r="AG53">
        <f>AG30*AG8</f>
        <v/>
      </c>
      <c r="AH53">
        <f>AH30*AH8</f>
        <v/>
      </c>
      <c r="AI53">
        <f>AI30*AI8</f>
        <v/>
      </c>
      <c r="AJ53">
        <f>AJ30*AJ8</f>
        <v/>
      </c>
      <c r="AK53">
        <f>AK30*AK8</f>
        <v/>
      </c>
      <c r="AL53">
        <f>AL30*AL8</f>
        <v/>
      </c>
      <c r="AM53">
        <f>AM30*AM8</f>
        <v/>
      </c>
      <c r="AN53">
        <f>AN30*AN8</f>
        <v/>
      </c>
      <c r="AO53">
        <f>AO30*AO8</f>
        <v/>
      </c>
      <c r="AP53">
        <f>AP30*AP8</f>
        <v/>
      </c>
      <c r="AQ53">
        <f>AQ30*AQ8</f>
        <v/>
      </c>
      <c r="AR53">
        <f>AR30*AR8</f>
        <v/>
      </c>
      <c r="AS53">
        <f>AS30*AS8</f>
        <v/>
      </c>
      <c r="AT53">
        <f>AT30*AT8</f>
        <v/>
      </c>
      <c r="AU53">
        <f>AU30*AU8</f>
        <v/>
      </c>
      <c r="AV53">
        <f>AV30*AV8</f>
        <v/>
      </c>
      <c r="AW53">
        <f>AW30*AW8</f>
        <v/>
      </c>
      <c r="AX53">
        <f>AX30*AX8</f>
        <v/>
      </c>
      <c r="AY53">
        <f>AY30*AY8</f>
        <v/>
      </c>
      <c r="AZ53">
        <f>AZ30*AZ8</f>
        <v/>
      </c>
      <c r="BA53">
        <f>BA30*BA8</f>
        <v/>
      </c>
      <c r="BB53">
        <f>BB30*BB8</f>
        <v/>
      </c>
      <c r="BC53">
        <f>BC30*BC8</f>
        <v/>
      </c>
      <c r="BD53">
        <f>BD30*BD8</f>
        <v/>
      </c>
      <c r="BE53">
        <f>BE30*BE8</f>
        <v/>
      </c>
      <c r="BF53">
        <f>BF30*BF8</f>
        <v/>
      </c>
      <c r="BG53">
        <f>BG30*BG8</f>
        <v/>
      </c>
      <c r="BH53">
        <f>BH30*BH8</f>
        <v/>
      </c>
      <c r="BI53">
        <f>BI30*BI8</f>
        <v/>
      </c>
      <c r="BJ53">
        <f>BJ30*BJ8</f>
        <v/>
      </c>
      <c r="BK53">
        <f>BK30*BK8</f>
        <v/>
      </c>
      <c r="BL53">
        <f>BL30*BL8</f>
        <v/>
      </c>
      <c r="BM53">
        <f>BM30*BM8</f>
        <v/>
      </c>
      <c r="BN53">
        <f>BN30*BN8</f>
        <v/>
      </c>
      <c r="BO53">
        <f>BO30*BO8</f>
        <v/>
      </c>
      <c r="BP53">
        <f>BP30*BP8</f>
        <v/>
      </c>
      <c r="BQ53">
        <f>BQ30*BQ8</f>
        <v/>
      </c>
      <c r="BR53">
        <f>BR30*BR8</f>
        <v/>
      </c>
      <c r="BS53">
        <f>BS30*BS8</f>
        <v/>
      </c>
      <c r="BT53">
        <f>BT30*BT8</f>
        <v/>
      </c>
      <c r="BU53">
        <f>BU30*BU8</f>
        <v/>
      </c>
      <c r="BV53">
        <f>BV30*BV8</f>
        <v/>
      </c>
      <c r="BW53">
        <f>BW30*BW8</f>
        <v/>
      </c>
      <c r="BX53">
        <f>BX30*BX8</f>
        <v/>
      </c>
      <c r="BY53">
        <f>BY30*BY8</f>
        <v/>
      </c>
      <c r="BZ53">
        <f>BZ30*BZ8</f>
        <v/>
      </c>
      <c r="CA53">
        <f>CA30*CA8</f>
        <v/>
      </c>
      <c r="CB53">
        <f>CB30*CB8</f>
        <v/>
      </c>
      <c r="CC53">
        <f>CC30*CC8</f>
        <v/>
      </c>
      <c r="CD53">
        <f>CD30*CD8</f>
        <v/>
      </c>
      <c r="CE53">
        <f>CE30*CE8</f>
        <v/>
      </c>
      <c r="CF53">
        <f>CF30*CF8</f>
        <v/>
      </c>
      <c r="CG53">
        <f>CG30*CG8</f>
        <v/>
      </c>
      <c r="CH53">
        <f>CH30*CH8</f>
        <v/>
      </c>
      <c r="CI53">
        <f>CI30*CI8</f>
        <v/>
      </c>
      <c r="CJ53">
        <f>CJ30*CJ8</f>
        <v/>
      </c>
      <c r="CK53">
        <f>CK30*CK8</f>
        <v/>
      </c>
      <c r="CL53">
        <f>CL30*CL8</f>
        <v/>
      </c>
      <c r="CM53">
        <f>CM30*CM8</f>
        <v/>
      </c>
      <c r="CN53">
        <f>CN30*CN8</f>
        <v/>
      </c>
      <c r="CO53">
        <f>CO30*CO8</f>
        <v/>
      </c>
      <c r="CP53">
        <f>CP30*CP8</f>
        <v/>
      </c>
      <c r="CQ53">
        <f>CQ30*CQ8</f>
        <v/>
      </c>
      <c r="CR53">
        <f>CR30*CR8</f>
        <v/>
      </c>
      <c r="CS53">
        <f>CS30*CS8</f>
        <v/>
      </c>
      <c r="CT53">
        <f>CT30*CT8</f>
        <v/>
      </c>
      <c r="CU53">
        <f>CU30*CU8</f>
        <v/>
      </c>
      <c r="CV53">
        <f>CV30*CV8</f>
        <v/>
      </c>
      <c r="CW53">
        <f>CW30*CW8</f>
        <v/>
      </c>
      <c r="CX53">
        <f>CX30*CX8</f>
        <v/>
      </c>
      <c r="CY53">
        <f>CY30*CY8</f>
        <v/>
      </c>
      <c r="CZ53">
        <f>CZ30*CZ8</f>
        <v/>
      </c>
      <c r="DA53">
        <f>DA30*DA8</f>
        <v/>
      </c>
      <c r="DB53">
        <f>DB30*DB8</f>
        <v/>
      </c>
      <c r="DC53">
        <f>DC30*DC8</f>
        <v/>
      </c>
      <c r="DD53">
        <f>DD30*DD8</f>
        <v/>
      </c>
      <c r="DE53">
        <f>DE30*DE8</f>
        <v/>
      </c>
      <c r="DF53">
        <f>DF30*DF8</f>
        <v/>
      </c>
      <c r="DG53">
        <f>DG30*DG8</f>
        <v/>
      </c>
      <c r="DH53">
        <f>DH30*DH8</f>
        <v/>
      </c>
      <c r="DI53">
        <f>DI30*DI8</f>
        <v/>
      </c>
      <c r="DJ53">
        <f>DJ30*DJ8</f>
        <v/>
      </c>
      <c r="DK53">
        <f>DK30*DK8</f>
        <v/>
      </c>
      <c r="DL53">
        <f>DL30*DL8</f>
        <v/>
      </c>
      <c r="DM53">
        <f>DM30*DM8</f>
        <v/>
      </c>
      <c r="DN53">
        <f>DN30*DN8</f>
        <v/>
      </c>
      <c r="DO53">
        <f>DO30*DO8</f>
        <v/>
      </c>
      <c r="DP53">
        <f>DP30*DP8</f>
        <v/>
      </c>
      <c r="DQ53">
        <f>DQ30*DQ8</f>
        <v/>
      </c>
      <c r="DR53">
        <f>DR30*DR8</f>
        <v/>
      </c>
      <c r="DS53">
        <f>DS30*DS8</f>
        <v/>
      </c>
      <c r="DT53">
        <f>DT30*DT8</f>
        <v/>
      </c>
      <c r="DU53">
        <f>DU30*DU8</f>
        <v/>
      </c>
      <c r="DV53">
        <f>DV30*DV8</f>
        <v/>
      </c>
      <c r="DW53">
        <f>DW30*DW8</f>
        <v/>
      </c>
      <c r="DX53">
        <f>DX30*DX8</f>
        <v/>
      </c>
      <c r="DY53">
        <f>DY30*DY8</f>
        <v/>
      </c>
      <c r="DZ53">
        <f>DZ30*DZ8</f>
        <v/>
      </c>
      <c r="EA53">
        <f>EA30*EA8</f>
        <v/>
      </c>
      <c r="EB53">
        <f>EB30*EB8</f>
        <v/>
      </c>
      <c r="EC53">
        <f>EC30*EC8</f>
        <v/>
      </c>
      <c r="ED53">
        <f>ED30*ED8</f>
        <v/>
      </c>
      <c r="EE53">
        <f>EE30*EE8</f>
        <v/>
      </c>
      <c r="EF53">
        <f>EF30*EF8</f>
        <v/>
      </c>
      <c r="EG53">
        <f>EG30*EG8</f>
        <v/>
      </c>
      <c r="EH53">
        <f>EH30*EH8</f>
        <v/>
      </c>
      <c r="EI53">
        <f>EI30*EI8</f>
        <v/>
      </c>
      <c r="EJ53">
        <f>EJ30*EJ8</f>
        <v/>
      </c>
      <c r="EK53">
        <f>EK30*EK8</f>
        <v/>
      </c>
      <c r="EL53">
        <f>EL30*EL8</f>
        <v/>
      </c>
      <c r="EM53">
        <f>EM30*EM8</f>
        <v/>
      </c>
      <c r="EN53">
        <f>EN30*EN8</f>
        <v/>
      </c>
      <c r="EO53">
        <f>EO30*EO8</f>
        <v/>
      </c>
      <c r="EP53">
        <f>EP30*EP8</f>
        <v/>
      </c>
      <c r="EQ53">
        <f>EQ30*EQ8</f>
        <v/>
      </c>
      <c r="ER53">
        <f>ER30*ER8</f>
        <v/>
      </c>
      <c r="ES53">
        <f>ES30*ES8</f>
        <v/>
      </c>
      <c r="ET53">
        <f>ET30*ET8</f>
        <v/>
      </c>
      <c r="EU53">
        <f>EU30*EU8</f>
        <v/>
      </c>
      <c r="EV53">
        <f>EV30*EV8</f>
        <v/>
      </c>
      <c r="EW53">
        <f>EW30*EW8</f>
        <v/>
      </c>
      <c r="EX53">
        <f>EX30*EX8</f>
        <v/>
      </c>
      <c r="EY53">
        <f>EY30*EY8</f>
        <v/>
      </c>
      <c r="EZ53">
        <f>EZ30*EZ8</f>
        <v/>
      </c>
      <c r="FA53">
        <f>FA30*FA8</f>
        <v/>
      </c>
      <c r="FB53">
        <f>FB30*FB8</f>
        <v/>
      </c>
      <c r="FC53">
        <f>FC30*FC8</f>
        <v/>
      </c>
      <c r="FD53">
        <f>FD30*FD8</f>
        <v/>
      </c>
      <c r="FE53">
        <f>FE30*FE8</f>
        <v/>
      </c>
      <c r="FF53">
        <f>FF30*FF8</f>
        <v/>
      </c>
      <c r="FG53">
        <f>FG30*FG8</f>
        <v/>
      </c>
      <c r="FH53">
        <f>FH30*FH8</f>
        <v/>
      </c>
      <c r="FI53">
        <f>FI30*FI8</f>
        <v/>
      </c>
      <c r="FJ53">
        <f>FJ30*FJ8</f>
        <v/>
      </c>
      <c r="FK53">
        <f>FK30*FK8</f>
        <v/>
      </c>
      <c r="FL53">
        <f>FL30*FL8</f>
        <v/>
      </c>
      <c r="FM53">
        <f>FM30*FM8</f>
        <v/>
      </c>
      <c r="FN53">
        <f>FN30*FN8</f>
        <v/>
      </c>
      <c r="FO53">
        <f>FO30*FO8</f>
        <v/>
      </c>
      <c r="FP53">
        <f>FP30*FP8</f>
        <v/>
      </c>
      <c r="FQ53">
        <f>FQ30*FQ8</f>
        <v/>
      </c>
      <c r="FR53">
        <f>FR30*FR8</f>
        <v/>
      </c>
      <c r="FS53">
        <f>FS30*FS8</f>
        <v/>
      </c>
      <c r="FT53">
        <f>FT30*FT8</f>
        <v/>
      </c>
      <c r="FU53">
        <f>FU30*FU8</f>
        <v/>
      </c>
      <c r="FV53">
        <f>FV30*FV8</f>
        <v/>
      </c>
      <c r="FW53">
        <f>FW30*FW8</f>
        <v/>
      </c>
      <c r="FX53">
        <f>FX30*FX8</f>
        <v/>
      </c>
      <c r="FY53">
        <f>FY30*FY8</f>
        <v/>
      </c>
      <c r="FZ53">
        <f>FZ30*FZ8</f>
        <v/>
      </c>
      <c r="GA53">
        <f>GA30*GA8</f>
        <v/>
      </c>
      <c r="GB53">
        <f>GB30*GB8</f>
        <v/>
      </c>
      <c r="GC53">
        <f>GC30*GC8</f>
        <v/>
      </c>
      <c r="GD53">
        <f>GD30*GD8</f>
        <v/>
      </c>
      <c r="GE53">
        <f>GE30*GE8</f>
        <v/>
      </c>
      <c r="GF53">
        <f>GF30*GF8</f>
        <v/>
      </c>
      <c r="GG53">
        <f>GG30*GG8</f>
        <v/>
      </c>
      <c r="GH53">
        <f>GH30*GH8</f>
        <v/>
      </c>
      <c r="GI53">
        <f>GI30*GI8</f>
        <v/>
      </c>
      <c r="GJ53">
        <f>GJ30*GJ8</f>
        <v/>
      </c>
      <c r="GK53">
        <f>GK30*GK8</f>
        <v/>
      </c>
      <c r="GL53">
        <f>GL30*GL8</f>
        <v/>
      </c>
      <c r="GM53">
        <f>GM30*GM8</f>
        <v/>
      </c>
      <c r="GN53">
        <f>GN30*GN8</f>
        <v/>
      </c>
      <c r="GO53">
        <f>GO30*GO8</f>
        <v/>
      </c>
      <c r="GP53">
        <f>GP30*GP8</f>
        <v/>
      </c>
      <c r="GQ53">
        <f>GQ30*GQ8</f>
        <v/>
      </c>
      <c r="GR53">
        <f>GR30*GR8</f>
        <v/>
      </c>
      <c r="GS53">
        <f>GS30*GS8</f>
        <v/>
      </c>
      <c r="GT53">
        <f>GT30*GT8</f>
        <v/>
      </c>
      <c r="GU53">
        <f>GU30*GU8</f>
        <v/>
      </c>
      <c r="GV53">
        <f>GV30*GV8</f>
        <v/>
      </c>
      <c r="GW53">
        <f>GW30*GW8</f>
        <v/>
      </c>
      <c r="GX53">
        <f>GX30*GX8</f>
        <v/>
      </c>
      <c r="GY53">
        <f>GY30*GY8</f>
        <v/>
      </c>
      <c r="GZ53">
        <f>GZ30*GZ8</f>
        <v/>
      </c>
      <c r="HA53">
        <f>HA30*HA8</f>
        <v/>
      </c>
      <c r="HB53">
        <f>HB30*HB8</f>
        <v/>
      </c>
      <c r="HC53">
        <f>HC30*HC8</f>
        <v/>
      </c>
      <c r="HD53">
        <f>HD30*HD8</f>
        <v/>
      </c>
      <c r="HE53">
        <f>HE30*HE8</f>
        <v/>
      </c>
      <c r="HF53">
        <f>HF30*HF8</f>
        <v/>
      </c>
      <c r="HG53">
        <f>HG30*HG8</f>
        <v/>
      </c>
      <c r="HH53">
        <f>HH30*HH8</f>
        <v/>
      </c>
      <c r="HI53">
        <f>HI30*HI8</f>
        <v/>
      </c>
      <c r="HJ53">
        <f>HJ30*HJ8</f>
        <v/>
      </c>
      <c r="HK53">
        <f>HK30*HK8</f>
        <v/>
      </c>
      <c r="HL53">
        <f>HL30*HL8</f>
        <v/>
      </c>
      <c r="HM53">
        <f>HM30*HM8</f>
        <v/>
      </c>
      <c r="HN53">
        <f>HN30*HN8</f>
        <v/>
      </c>
      <c r="HO53">
        <f>HO30*HO8</f>
        <v/>
      </c>
      <c r="HP53">
        <f>HP30*HP8</f>
        <v/>
      </c>
      <c r="HQ53">
        <f>HQ30*HQ8</f>
        <v/>
      </c>
      <c r="HR53">
        <f>HR30*HR8</f>
        <v/>
      </c>
      <c r="HS53">
        <f>HS30*HS8</f>
        <v/>
      </c>
      <c r="HT53">
        <f>HT30*HT8</f>
        <v/>
      </c>
      <c r="HU53">
        <f>HU30*HU8</f>
        <v/>
      </c>
      <c r="HV53">
        <f>HV30*HV8</f>
        <v/>
      </c>
      <c r="HW53">
        <f>HW30*HW8</f>
        <v/>
      </c>
      <c r="HX53">
        <f>HX30*HX8</f>
        <v/>
      </c>
      <c r="HY53">
        <f>HY30*HY8</f>
        <v/>
      </c>
      <c r="HZ53">
        <f>HZ30*HZ8</f>
        <v/>
      </c>
      <c r="IA53">
        <f>IA30*IA8</f>
        <v/>
      </c>
      <c r="IB53">
        <f>IB30*IB8</f>
        <v/>
      </c>
      <c r="IC53">
        <f>IC30*IC8</f>
        <v/>
      </c>
      <c r="ID53">
        <f>ID30*ID8</f>
        <v/>
      </c>
      <c r="IE53">
        <f>IE30*IE8</f>
        <v/>
      </c>
      <c r="IF53">
        <f>IF30*IF8</f>
        <v/>
      </c>
      <c r="IG53">
        <f>IG30*IG8</f>
        <v/>
      </c>
      <c r="IH53">
        <f>IH30*IH8</f>
        <v/>
      </c>
      <c r="II53">
        <f>II30*II8</f>
        <v/>
      </c>
      <c r="IJ53">
        <f>IJ30*IJ8</f>
        <v/>
      </c>
      <c r="IK53">
        <f>IK30*IK8</f>
        <v/>
      </c>
      <c r="IL53">
        <f>IL30*IL8</f>
        <v/>
      </c>
      <c r="IM53">
        <f>IM30*IM8</f>
        <v/>
      </c>
      <c r="IN53">
        <f>IN30*IN8</f>
        <v/>
      </c>
      <c r="IO53">
        <f>IO30*IO8</f>
        <v/>
      </c>
      <c r="IP53">
        <f>IP30*IP8</f>
        <v/>
      </c>
      <c r="IQ53">
        <f>IQ30*IQ8</f>
        <v/>
      </c>
      <c r="IR53">
        <f>IR30*IR8</f>
        <v/>
      </c>
      <c r="IS53">
        <f>IS30*IS8</f>
        <v/>
      </c>
      <c r="IT53">
        <f>IT30*IT8</f>
        <v/>
      </c>
      <c r="IU53">
        <f>IU30*IU8</f>
        <v/>
      </c>
      <c r="IV53">
        <f>IV30*IV8</f>
        <v/>
      </c>
      <c r="IW53">
        <f>IW30*IW8</f>
        <v/>
      </c>
      <c r="IX53">
        <f>IX30*IX8</f>
        <v/>
      </c>
      <c r="IY53">
        <f>IY30*IY8</f>
        <v/>
      </c>
      <c r="IZ53">
        <f>IZ30*IZ8</f>
        <v/>
      </c>
      <c r="JA53">
        <f>JA30*JA8</f>
        <v/>
      </c>
      <c r="JB53">
        <f>JB30*JB8</f>
        <v/>
      </c>
      <c r="JC53">
        <f>JC30*JC8</f>
        <v/>
      </c>
      <c r="JD53">
        <f>JD30*JD8</f>
        <v/>
      </c>
      <c r="JE53">
        <f>JE30*JE8</f>
        <v/>
      </c>
      <c r="JF53">
        <f>JF30*JF8</f>
        <v/>
      </c>
      <c r="JG53">
        <f>JG30*JG8</f>
        <v/>
      </c>
      <c r="JH53">
        <f>JH30*JH8</f>
        <v/>
      </c>
      <c r="JI53">
        <f>JI30*JI8</f>
        <v/>
      </c>
      <c r="JJ53">
        <f>JJ30*JJ8</f>
        <v/>
      </c>
      <c r="JK53">
        <f>JK30*JK8</f>
        <v/>
      </c>
      <c r="JL53">
        <f>JL30*JL8</f>
        <v/>
      </c>
      <c r="JM53">
        <f>JM30*JM8</f>
        <v/>
      </c>
      <c r="JN53">
        <f>JN30*JN8</f>
        <v/>
      </c>
      <c r="JO53">
        <f>JO30*JO8</f>
        <v/>
      </c>
      <c r="JP53">
        <f>JP30*JP8</f>
        <v/>
      </c>
      <c r="JQ53">
        <f>JQ30*JQ8</f>
        <v/>
      </c>
      <c r="JR53">
        <f>JR30*JR8</f>
        <v/>
      </c>
      <c r="JS53">
        <f>JS30*JS8</f>
        <v/>
      </c>
      <c r="JT53">
        <f>JT30*JT8</f>
        <v/>
      </c>
      <c r="JU53">
        <f>JU30*JU8</f>
        <v/>
      </c>
      <c r="JV53">
        <f>JV30*JV8</f>
        <v/>
      </c>
      <c r="JW53">
        <f>JW30*JW8</f>
        <v/>
      </c>
      <c r="JX53">
        <f>JX30*JX8</f>
        <v/>
      </c>
      <c r="JY53">
        <f>JY30*JY8</f>
        <v/>
      </c>
      <c r="JZ53">
        <f>JZ30*JZ8</f>
        <v/>
      </c>
      <c r="KA53">
        <f>KA30*KA8</f>
        <v/>
      </c>
      <c r="KB53">
        <f>KB30*KB8</f>
        <v/>
      </c>
      <c r="KC53">
        <f>KC30*KC8</f>
        <v/>
      </c>
      <c r="KD53">
        <f>KD30*KD8</f>
        <v/>
      </c>
      <c r="KE53">
        <f>KE30*KE8</f>
        <v/>
      </c>
      <c r="KF53">
        <f>KF30*KF8</f>
        <v/>
      </c>
      <c r="KG53">
        <f>KG30*KG8</f>
        <v/>
      </c>
      <c r="KH53">
        <f>KH30*KH8</f>
        <v/>
      </c>
      <c r="KI53">
        <f>KI30*KI8</f>
        <v/>
      </c>
      <c r="KJ53">
        <f>KJ30*KJ8</f>
        <v/>
      </c>
      <c r="KK53">
        <f>KK30*KK8</f>
        <v/>
      </c>
      <c r="KL53">
        <f>KL30*KL8</f>
        <v/>
      </c>
      <c r="KM53">
        <f>KM30*KM8</f>
        <v/>
      </c>
      <c r="KN53">
        <f>KN30*KN8</f>
        <v/>
      </c>
      <c r="KO53">
        <f>KO30*KO8</f>
        <v/>
      </c>
      <c r="KP53">
        <f>KP30*KP8</f>
        <v/>
      </c>
      <c r="KQ53">
        <f>KQ30*KQ8</f>
        <v/>
      </c>
      <c r="KR53">
        <f>KR30*KR8</f>
        <v/>
      </c>
      <c r="KS53">
        <f>KS30*KS8</f>
        <v/>
      </c>
      <c r="KT53">
        <f>KT30*KT8</f>
        <v/>
      </c>
      <c r="KU53">
        <f>KU30*KU8</f>
        <v/>
      </c>
      <c r="KV53">
        <f>KV30*KV8</f>
        <v/>
      </c>
      <c r="KW53">
        <f>KW30*KW8</f>
        <v/>
      </c>
      <c r="KX53">
        <f>KX30*KX8</f>
        <v/>
      </c>
      <c r="KY53">
        <f>KY30*KY8</f>
        <v/>
      </c>
      <c r="KZ53">
        <f>KZ30*KZ8</f>
        <v/>
      </c>
      <c r="LA53">
        <f>LA30*LA8</f>
        <v/>
      </c>
      <c r="LB53">
        <f>LB30*LB8</f>
        <v/>
      </c>
      <c r="LC53">
        <f>LC30*LC8</f>
        <v/>
      </c>
      <c r="LD53">
        <f>LD30*LD8</f>
        <v/>
      </c>
      <c r="LE53">
        <f>LE30*LE8</f>
        <v/>
      </c>
      <c r="LF53">
        <f>LF30*LF8</f>
        <v/>
      </c>
      <c r="LG53">
        <f>LG30*LG8</f>
        <v/>
      </c>
      <c r="LH53">
        <f>LH30*LH8</f>
        <v/>
      </c>
      <c r="LI53">
        <f>LI30*LI8</f>
        <v/>
      </c>
      <c r="LJ53">
        <f>LJ30*LJ8</f>
        <v/>
      </c>
      <c r="LK53">
        <f>LK30*LK8</f>
        <v/>
      </c>
      <c r="LL53">
        <f>LL30*LL8</f>
        <v/>
      </c>
      <c r="LM53">
        <f>LM30*LM8</f>
        <v/>
      </c>
      <c r="LN53">
        <f>LN30*LN8</f>
        <v/>
      </c>
      <c r="LO53">
        <f>LO30*LO8</f>
        <v/>
      </c>
      <c r="LP53">
        <f>LP30*LP8</f>
        <v/>
      </c>
      <c r="LQ53">
        <f>LQ30*LQ8</f>
        <v/>
      </c>
      <c r="LR53">
        <f>LR30*LR8</f>
        <v/>
      </c>
      <c r="LS53">
        <f>LS30*LS8</f>
        <v/>
      </c>
      <c r="LT53">
        <f>LT30*LT8</f>
        <v/>
      </c>
      <c r="LU53">
        <f>LU30*LU8</f>
        <v/>
      </c>
      <c r="LV53">
        <f>LV30*LV8</f>
        <v/>
      </c>
      <c r="LW53">
        <f>LW30*LW8</f>
        <v/>
      </c>
      <c r="LX53">
        <f>LX30*LX8</f>
        <v/>
      </c>
      <c r="LY53">
        <f>LY30*LY8</f>
        <v/>
      </c>
      <c r="LZ53">
        <f>LZ30*LZ8</f>
        <v/>
      </c>
      <c r="MA53">
        <f>MA30*MA8</f>
        <v/>
      </c>
      <c r="MB53">
        <f>MB30*MB8</f>
        <v/>
      </c>
      <c r="MC53">
        <f>MC30*MC8</f>
        <v/>
      </c>
      <c r="MD53">
        <f>MD30*MD8</f>
        <v/>
      </c>
      <c r="ME53">
        <f>ME30*ME8</f>
        <v/>
      </c>
      <c r="MF53">
        <f>MF30*MF8</f>
        <v/>
      </c>
      <c r="MG53">
        <f>MG30*MG8</f>
        <v/>
      </c>
      <c r="MH53">
        <f>MH30*MH8</f>
        <v/>
      </c>
      <c r="MI53">
        <f>MI30*MI8</f>
        <v/>
      </c>
      <c r="MJ53">
        <f>MJ30*MJ8</f>
        <v/>
      </c>
      <c r="MK53">
        <f>MK30*MK8</f>
        <v/>
      </c>
      <c r="ML53">
        <f>ML30*ML8</f>
        <v/>
      </c>
      <c r="MM53">
        <f>MM30*MM8</f>
        <v/>
      </c>
      <c r="MN53">
        <f>MN30*MN8</f>
        <v/>
      </c>
      <c r="MO53">
        <f>MO30*MO8</f>
        <v/>
      </c>
      <c r="MP53">
        <f>MP30*MP8</f>
        <v/>
      </c>
      <c r="MQ53">
        <f>MQ30*MQ8</f>
        <v/>
      </c>
      <c r="MR53">
        <f>MR30*MR8</f>
        <v/>
      </c>
      <c r="MS53">
        <f>MS30*MS8</f>
        <v/>
      </c>
      <c r="MT53">
        <f>MT30*MT8</f>
        <v/>
      </c>
      <c r="MU53">
        <f>MU30*MU8</f>
        <v/>
      </c>
      <c r="MV53">
        <f>MV30*MV8</f>
        <v/>
      </c>
      <c r="MW53">
        <f>MW30*MW8</f>
        <v/>
      </c>
      <c r="MX53">
        <f>MX30*MX8</f>
        <v/>
      </c>
      <c r="MY53">
        <f>MY30*MY8</f>
        <v/>
      </c>
      <c r="MZ53">
        <f>MZ30*MZ8</f>
        <v/>
      </c>
      <c r="NA53">
        <f>NA30*NA8</f>
        <v/>
      </c>
      <c r="NB53">
        <f>NB30*NB8</f>
        <v/>
      </c>
      <c r="NC53">
        <f>NC30*NC8</f>
        <v/>
      </c>
      <c r="ND53">
        <f>ND30*ND8</f>
        <v/>
      </c>
      <c r="NE53">
        <f>NE30*NE8</f>
        <v/>
      </c>
      <c r="NF53">
        <f>NF30*NF8</f>
        <v/>
      </c>
      <c r="NG53">
        <f>NG30*NG8</f>
        <v/>
      </c>
      <c r="NH53">
        <f>NH30*NH8</f>
        <v/>
      </c>
      <c r="NI53">
        <f>NI30*NI8</f>
        <v/>
      </c>
      <c r="NJ53">
        <f>NJ30*NJ8</f>
        <v/>
      </c>
      <c r="NK53">
        <f>NK30*NK8</f>
        <v/>
      </c>
      <c r="NL53">
        <f>NL30*NL8</f>
        <v/>
      </c>
      <c r="NM53">
        <f>NM30*NM8</f>
        <v/>
      </c>
      <c r="NN53">
        <f>NN30*NN8</f>
        <v/>
      </c>
      <c r="NO53">
        <f>NO30*NO8</f>
        <v/>
      </c>
      <c r="NP53">
        <f>NP30*NP8</f>
        <v/>
      </c>
      <c r="NQ53">
        <f>NQ30*NQ8</f>
        <v/>
      </c>
      <c r="NR53">
        <f>NR30*NR8</f>
        <v/>
      </c>
      <c r="NS53">
        <f>NS30*NS8</f>
        <v/>
      </c>
      <c r="NT53">
        <f>NT30*NT8</f>
        <v/>
      </c>
      <c r="NU53">
        <f>NU30*NU8</f>
        <v/>
      </c>
      <c r="NV53">
        <f>NV30*NV8</f>
        <v/>
      </c>
      <c r="NW53">
        <f>NW30*NW8</f>
        <v/>
      </c>
      <c r="NX53">
        <f>NX30*NX8</f>
        <v/>
      </c>
      <c r="NY53">
        <f>NY30*NY8</f>
        <v/>
      </c>
      <c r="NZ53">
        <f>NZ30*NZ8</f>
        <v/>
      </c>
      <c r="OA53">
        <f>OA30*OA8</f>
        <v/>
      </c>
      <c r="OB53">
        <f>OB30*OB8</f>
        <v/>
      </c>
      <c r="OC53">
        <f>OC30*OC8</f>
        <v/>
      </c>
      <c r="OD53">
        <f>OD30*OD8</f>
        <v/>
      </c>
      <c r="OE53">
        <f>OE30*OE8</f>
        <v/>
      </c>
      <c r="OF53">
        <f>OF30*OF8</f>
        <v/>
      </c>
      <c r="OG53">
        <f>OG30*OG8</f>
        <v/>
      </c>
      <c r="OH53">
        <f>OH30*OH8</f>
        <v/>
      </c>
      <c r="OI53">
        <f>OI30*OI8</f>
        <v/>
      </c>
      <c r="OJ53">
        <f>OJ30*OJ8</f>
        <v/>
      </c>
      <c r="OK53">
        <f>OK30*OK8</f>
        <v/>
      </c>
      <c r="OL53">
        <f>OL30*OL8</f>
        <v/>
      </c>
      <c r="OM53">
        <f>OM30*OM8</f>
        <v/>
      </c>
      <c r="ON53">
        <f>ON30*ON8</f>
        <v/>
      </c>
      <c r="OO53">
        <f>OO30*OO8</f>
        <v/>
      </c>
      <c r="OP53">
        <f>OP30*OP8</f>
        <v/>
      </c>
      <c r="OQ53">
        <f>OQ30*OQ8</f>
        <v/>
      </c>
      <c r="OR53">
        <f>OR30*OR8</f>
        <v/>
      </c>
      <c r="OS53">
        <f>OS30*OS8</f>
        <v/>
      </c>
      <c r="OT53">
        <f>OT30*OT8</f>
        <v/>
      </c>
      <c r="OU53">
        <f>OU30*OU8</f>
        <v/>
      </c>
      <c r="OV53">
        <f>OV30*OV8</f>
        <v/>
      </c>
      <c r="OW53">
        <f>OW30*OW8</f>
        <v/>
      </c>
      <c r="OX53">
        <f>OX30*OX8</f>
        <v/>
      </c>
      <c r="OY53">
        <f>OY30*OY8</f>
        <v/>
      </c>
      <c r="OZ53">
        <f>OZ30*OZ8</f>
        <v/>
      </c>
      <c r="PA53">
        <f>PA30*PA8</f>
        <v/>
      </c>
      <c r="PB53">
        <f>PB30*PB8</f>
        <v/>
      </c>
      <c r="PC53">
        <f>PC30*PC8</f>
        <v/>
      </c>
      <c r="PD53">
        <f>PD30*PD8</f>
        <v/>
      </c>
      <c r="PE53">
        <f>PE30*PE8</f>
        <v/>
      </c>
      <c r="PF53">
        <f>PF30*PF8</f>
        <v/>
      </c>
      <c r="PG53">
        <f>PG30*PG8</f>
        <v/>
      </c>
      <c r="PH53">
        <f>PH30*PH8</f>
        <v/>
      </c>
      <c r="PI53">
        <f>PI30*PI8</f>
        <v/>
      </c>
      <c r="PJ53">
        <f>PJ30*PJ8</f>
        <v/>
      </c>
      <c r="PK53">
        <f>PK30*PK8</f>
        <v/>
      </c>
      <c r="PL53">
        <f>PL30*PL8</f>
        <v/>
      </c>
      <c r="PM53">
        <f>PM30*PM8</f>
        <v/>
      </c>
      <c r="PN53">
        <f>PN30*PN8</f>
        <v/>
      </c>
      <c r="PO53">
        <f>PO30*PO8</f>
        <v/>
      </c>
      <c r="PP53">
        <f>PP30*PP8</f>
        <v/>
      </c>
      <c r="PQ53">
        <f>PQ30*PQ8</f>
        <v/>
      </c>
      <c r="PR53">
        <f>PR30*PR8</f>
        <v/>
      </c>
      <c r="PS53">
        <f>PS30*PS8</f>
        <v/>
      </c>
      <c r="PT53">
        <f>PT30*PT8</f>
        <v/>
      </c>
      <c r="PU53">
        <f>PU30*PU8</f>
        <v/>
      </c>
      <c r="PV53">
        <f>PV30*PV8</f>
        <v/>
      </c>
      <c r="PW53">
        <f>PW30*PW8</f>
        <v/>
      </c>
      <c r="PX53">
        <f>PX30*PX8</f>
        <v/>
      </c>
      <c r="PY53">
        <f>PY30*PY8</f>
        <v/>
      </c>
      <c r="PZ53">
        <f>PZ30*PZ8</f>
        <v/>
      </c>
      <c r="QA53">
        <f>QA30*QA8</f>
        <v/>
      </c>
      <c r="QB53">
        <f>QB30*QB8</f>
        <v/>
      </c>
      <c r="QC53">
        <f>QC30*QC8</f>
        <v/>
      </c>
      <c r="QD53">
        <f>QD30*QD8</f>
        <v/>
      </c>
      <c r="QE53">
        <f>QE30*QE8</f>
        <v/>
      </c>
      <c r="QF53">
        <f>QF30*QF8</f>
        <v/>
      </c>
      <c r="QG53">
        <f>QG30*QG8</f>
        <v/>
      </c>
      <c r="QH53">
        <f>QH30*QH8</f>
        <v/>
      </c>
      <c r="QI53">
        <f>QI30*QI8</f>
        <v/>
      </c>
      <c r="QJ53">
        <f>QJ30*QJ8</f>
        <v/>
      </c>
      <c r="QK53">
        <f>QK30*QK8</f>
        <v/>
      </c>
      <c r="QL53">
        <f>QL30*QL8</f>
        <v/>
      </c>
      <c r="QM53">
        <f>QM30*QM8</f>
        <v/>
      </c>
      <c r="QN53">
        <f>QN30*QN8</f>
        <v/>
      </c>
      <c r="QO53">
        <f>QO30*QO8</f>
        <v/>
      </c>
      <c r="QP53">
        <f>QP30*QP8</f>
        <v/>
      </c>
      <c r="QQ53">
        <f>QQ30*QQ8</f>
        <v/>
      </c>
      <c r="QR53">
        <f>QR30*QR8</f>
        <v/>
      </c>
      <c r="QS53">
        <f>QS30*QS8</f>
        <v/>
      </c>
      <c r="QT53">
        <f>QT30*QT8</f>
        <v/>
      </c>
      <c r="QU53">
        <f>QU30*QU8</f>
        <v/>
      </c>
      <c r="QV53">
        <f>QV30*QV8</f>
        <v/>
      </c>
      <c r="QW53">
        <f>QW30*QW8</f>
        <v/>
      </c>
      <c r="QX53">
        <f>QX30*QX8</f>
        <v/>
      </c>
      <c r="QY53">
        <f>QY30*QY8</f>
        <v/>
      </c>
      <c r="QZ53">
        <f>QZ30*QZ8</f>
        <v/>
      </c>
      <c r="RA53">
        <f>RA30*RA8</f>
        <v/>
      </c>
      <c r="RB53">
        <f>RB30*RB8</f>
        <v/>
      </c>
      <c r="RC53">
        <f>RC30*RC8</f>
        <v/>
      </c>
      <c r="RD53">
        <f>RD30*RD8</f>
        <v/>
      </c>
      <c r="RE53">
        <f>RE30*RE8</f>
        <v/>
      </c>
      <c r="RF53">
        <f>RF30*RF8</f>
        <v/>
      </c>
      <c r="RG53">
        <f>RG30*RG8</f>
        <v/>
      </c>
      <c r="RH53">
        <f>RH30*RH8</f>
        <v/>
      </c>
      <c r="RI53">
        <f>RI30*RI8</f>
        <v/>
      </c>
      <c r="RJ53">
        <f>RJ30*RJ8</f>
        <v/>
      </c>
      <c r="RK53">
        <f>RK30*RK8</f>
        <v/>
      </c>
      <c r="RL53">
        <f>RL30*RL8</f>
        <v/>
      </c>
      <c r="RM53">
        <f>RM30*RM8</f>
        <v/>
      </c>
      <c r="RN53">
        <f>RN30*RN8</f>
        <v/>
      </c>
      <c r="RO53">
        <f>RO30*RO8</f>
        <v/>
      </c>
      <c r="RP53">
        <f>RP30*RP8</f>
        <v/>
      </c>
      <c r="RQ53">
        <f>RQ30*RQ8</f>
        <v/>
      </c>
      <c r="RR53">
        <f>RR30*RR8</f>
        <v/>
      </c>
      <c r="RS53">
        <f>RS30*RS8</f>
        <v/>
      </c>
      <c r="RT53">
        <f>RT30*RT8</f>
        <v/>
      </c>
      <c r="RU53">
        <f>RU30*RU8</f>
        <v/>
      </c>
      <c r="RV53">
        <f>RV30*RV8</f>
        <v/>
      </c>
      <c r="RW53">
        <f>RW30*RW8</f>
        <v/>
      </c>
      <c r="RX53">
        <f>RX30*RX8</f>
        <v/>
      </c>
      <c r="RY53">
        <f>RY30*RY8</f>
        <v/>
      </c>
      <c r="RZ53">
        <f>RZ30*RZ8</f>
        <v/>
      </c>
      <c r="SA53">
        <f>SA30*SA8</f>
        <v/>
      </c>
      <c r="SB53">
        <f>SB30*SB8</f>
        <v/>
      </c>
      <c r="SC53">
        <f>SC30*SC8</f>
        <v/>
      </c>
      <c r="SD53">
        <f>SD30*SD8</f>
        <v/>
      </c>
      <c r="SE53">
        <f>SE30*SE8</f>
        <v/>
      </c>
      <c r="SF53">
        <f>SF30*SF8</f>
        <v/>
      </c>
      <c r="SG53">
        <f>SG30*SG8</f>
        <v/>
      </c>
      <c r="SH53">
        <f>SH30*SH8</f>
        <v/>
      </c>
      <c r="SI53">
        <f>SI30*SI8</f>
        <v/>
      </c>
      <c r="SJ53">
        <f>SJ30*SJ8</f>
        <v/>
      </c>
      <c r="SK53">
        <f>SK30*SK8</f>
        <v/>
      </c>
      <c r="SL53">
        <f>SL30*SL8</f>
        <v/>
      </c>
      <c r="SM53">
        <f>SM30*SM8</f>
        <v/>
      </c>
      <c r="SN53">
        <f>SN30*SN8</f>
        <v/>
      </c>
      <c r="SO53">
        <f>SO30*SO8</f>
        <v/>
      </c>
      <c r="SP53">
        <f>SP30*SP8</f>
        <v/>
      </c>
      <c r="SQ53">
        <f>SQ30*SQ8</f>
        <v/>
      </c>
      <c r="SR53">
        <f>SR30*SR8</f>
        <v/>
      </c>
      <c r="SS53">
        <f>SS30*SS8</f>
        <v/>
      </c>
      <c r="ST53">
        <f>ST30*ST8</f>
        <v/>
      </c>
      <c r="SU53">
        <f>SU30*SU8</f>
        <v/>
      </c>
      <c r="SV53">
        <f>SV30*SV8</f>
        <v/>
      </c>
      <c r="SW53">
        <f>SW30*SW8</f>
        <v/>
      </c>
      <c r="SX53">
        <f>SX30*SX8</f>
        <v/>
      </c>
      <c r="SY53">
        <f>SY30*SY8</f>
        <v/>
      </c>
      <c r="SZ53">
        <f>SZ30*SZ8</f>
        <v/>
      </c>
      <c r="TA53">
        <f>TA30*TA8</f>
        <v/>
      </c>
      <c r="TB53">
        <f>TB30*TB8</f>
        <v/>
      </c>
      <c r="TC53">
        <f>TC30*TC8</f>
        <v/>
      </c>
      <c r="TD53">
        <f>TD30*TD8</f>
        <v/>
      </c>
      <c r="TE53">
        <f>TE30*TE8</f>
        <v/>
      </c>
      <c r="TF53">
        <f>TF30*TF8</f>
        <v/>
      </c>
      <c r="TG53">
        <f>TG30*TG8</f>
        <v/>
      </c>
      <c r="TH53">
        <f>TH30*TH8</f>
        <v/>
      </c>
      <c r="TI53">
        <f>TI30*TI8</f>
        <v/>
      </c>
      <c r="TJ53">
        <f>TJ30*TJ8</f>
        <v/>
      </c>
      <c r="TK53">
        <f>TK30*TK8</f>
        <v/>
      </c>
      <c r="TL53">
        <f>TL30*TL8</f>
        <v/>
      </c>
      <c r="TM53">
        <f>TM30*TM8</f>
        <v/>
      </c>
      <c r="TN53">
        <f>TN30*TN8</f>
        <v/>
      </c>
      <c r="TO53">
        <f>TO30*TO8</f>
        <v/>
      </c>
      <c r="TP53">
        <f>TP30*TP8</f>
        <v/>
      </c>
      <c r="TQ53">
        <f>TQ30*TQ8</f>
        <v/>
      </c>
      <c r="TR53">
        <f>TR30*TR8</f>
        <v/>
      </c>
      <c r="TS53">
        <f>TS30*TS8</f>
        <v/>
      </c>
      <c r="TT53">
        <f>TT30*TT8</f>
        <v/>
      </c>
      <c r="TU53">
        <f>TU30*TU8</f>
        <v/>
      </c>
      <c r="TV53">
        <f>TV30*TV8</f>
        <v/>
      </c>
      <c r="TW53">
        <f>TW30*TW8</f>
        <v/>
      </c>
      <c r="TX53">
        <f>TX30*TX8</f>
        <v/>
      </c>
      <c r="TY53">
        <f>TY30*TY8</f>
        <v/>
      </c>
      <c r="TZ53">
        <f>TZ30*TZ8</f>
        <v/>
      </c>
    </row>
    <row r="54" spans="1:546">
      <c r="A54" t="s">
        <v>17</v>
      </c>
      <c r="B54" t="s">
        <v>47</v>
      </c>
      <c r="G54">
        <f>G31*G9</f>
        <v/>
      </c>
      <c r="H54">
        <f>H31*H9</f>
        <v/>
      </c>
      <c r="I54">
        <f>I31*I9</f>
        <v/>
      </c>
      <c r="J54">
        <f>J31*J9</f>
        <v/>
      </c>
      <c r="K54">
        <f>K31*K9</f>
        <v/>
      </c>
      <c r="L54">
        <f>L31*L9</f>
        <v/>
      </c>
      <c r="M54">
        <f>M31*M9</f>
        <v/>
      </c>
      <c r="N54">
        <f>N31*N9</f>
        <v/>
      </c>
      <c r="O54">
        <f>O31*O9</f>
        <v/>
      </c>
      <c r="P54">
        <f>P31*P9</f>
        <v/>
      </c>
      <c r="Q54">
        <f>Q31*Q9</f>
        <v/>
      </c>
      <c r="R54">
        <f>R31*R9</f>
        <v/>
      </c>
      <c r="S54">
        <f>S31*S9</f>
        <v/>
      </c>
      <c r="T54">
        <f>T31*T9</f>
        <v/>
      </c>
      <c r="U54">
        <f>U31*U9</f>
        <v/>
      </c>
      <c r="V54">
        <f>V31*V9</f>
        <v/>
      </c>
      <c r="W54">
        <f>W31*W9</f>
        <v/>
      </c>
      <c r="X54">
        <f>X31*X9</f>
        <v/>
      </c>
      <c r="Y54">
        <f>Y31*Y9</f>
        <v/>
      </c>
      <c r="Z54">
        <f>Z31*Z9</f>
        <v/>
      </c>
      <c r="AA54">
        <f>AA31*AA9</f>
        <v/>
      </c>
      <c r="AB54">
        <f>AB31*AB9</f>
        <v/>
      </c>
      <c r="AC54">
        <f>AC31*AC9</f>
        <v/>
      </c>
      <c r="AD54">
        <f>AD31*AD9</f>
        <v/>
      </c>
      <c r="AE54">
        <f>AE31*AE9</f>
        <v/>
      </c>
      <c r="AF54">
        <f>AF31*AF9</f>
        <v/>
      </c>
      <c r="AG54">
        <f>AG31*AG9</f>
        <v/>
      </c>
      <c r="AH54">
        <f>AH31*AH9</f>
        <v/>
      </c>
      <c r="AI54">
        <f>AI31*AI9</f>
        <v/>
      </c>
      <c r="AJ54">
        <f>AJ31*AJ9</f>
        <v/>
      </c>
      <c r="AK54">
        <f>AK31*AK9</f>
        <v/>
      </c>
      <c r="AL54">
        <f>AL31*AL9</f>
        <v/>
      </c>
      <c r="AM54">
        <f>AM31*AM9</f>
        <v/>
      </c>
      <c r="AN54">
        <f>AN31*AN9</f>
        <v/>
      </c>
      <c r="AO54">
        <f>AO31*AO9</f>
        <v/>
      </c>
      <c r="AP54">
        <f>AP31*AP9</f>
        <v/>
      </c>
      <c r="AQ54">
        <f>AQ31*AQ9</f>
        <v/>
      </c>
      <c r="AR54">
        <f>AR31*AR9</f>
        <v/>
      </c>
      <c r="AS54">
        <f>AS31*AS9</f>
        <v/>
      </c>
      <c r="AT54">
        <f>AT31*AT9</f>
        <v/>
      </c>
      <c r="AU54">
        <f>AU31*AU9</f>
        <v/>
      </c>
      <c r="AV54">
        <f>AV31*AV9</f>
        <v/>
      </c>
      <c r="AW54">
        <f>AW31*AW9</f>
        <v/>
      </c>
      <c r="AX54">
        <f>AX31*AX9</f>
        <v/>
      </c>
      <c r="AY54">
        <f>AY31*AY9</f>
        <v/>
      </c>
      <c r="AZ54">
        <f>AZ31*AZ9</f>
        <v/>
      </c>
      <c r="BA54">
        <f>BA31*BA9</f>
        <v/>
      </c>
      <c r="BB54">
        <f>BB31*BB9</f>
        <v/>
      </c>
      <c r="BC54">
        <f>BC31*BC9</f>
        <v/>
      </c>
      <c r="BD54">
        <f>BD31*BD9</f>
        <v/>
      </c>
      <c r="BE54">
        <f>BE31*BE9</f>
        <v/>
      </c>
      <c r="BF54">
        <f>BF31*BF9</f>
        <v/>
      </c>
      <c r="BG54">
        <f>BG31*BG9</f>
        <v/>
      </c>
      <c r="BH54">
        <f>BH31*BH9</f>
        <v/>
      </c>
      <c r="BI54">
        <f>BI31*BI9</f>
        <v/>
      </c>
      <c r="BJ54">
        <f>BJ31*BJ9</f>
        <v/>
      </c>
      <c r="BK54">
        <f>BK31*BK9</f>
        <v/>
      </c>
      <c r="BL54">
        <f>BL31*BL9</f>
        <v/>
      </c>
      <c r="BM54">
        <f>BM31*BM9</f>
        <v/>
      </c>
      <c r="BN54">
        <f>BN31*BN9</f>
        <v/>
      </c>
      <c r="BO54">
        <f>BO31*BO9</f>
        <v/>
      </c>
      <c r="BP54">
        <f>BP31*BP9</f>
        <v/>
      </c>
      <c r="BQ54">
        <f>BQ31*BQ9</f>
        <v/>
      </c>
      <c r="BR54">
        <f>BR31*BR9</f>
        <v/>
      </c>
      <c r="BS54">
        <f>BS31*BS9</f>
        <v/>
      </c>
      <c r="BT54">
        <f>BT31*BT9</f>
        <v/>
      </c>
      <c r="BU54">
        <f>BU31*BU9</f>
        <v/>
      </c>
      <c r="BV54">
        <f>BV31*BV9</f>
        <v/>
      </c>
      <c r="BW54">
        <f>BW31*BW9</f>
        <v/>
      </c>
      <c r="BX54">
        <f>BX31*BX9</f>
        <v/>
      </c>
      <c r="BY54">
        <f>BY31*BY9</f>
        <v/>
      </c>
      <c r="BZ54">
        <f>BZ31*BZ9</f>
        <v/>
      </c>
      <c r="CA54">
        <f>CA31*CA9</f>
        <v/>
      </c>
      <c r="CB54">
        <f>CB31*CB9</f>
        <v/>
      </c>
      <c r="CC54">
        <f>CC31*CC9</f>
        <v/>
      </c>
      <c r="CD54">
        <f>CD31*CD9</f>
        <v/>
      </c>
      <c r="CE54">
        <f>CE31*CE9</f>
        <v/>
      </c>
      <c r="CF54">
        <f>CF31*CF9</f>
        <v/>
      </c>
      <c r="CG54">
        <f>CG31*CG9</f>
        <v/>
      </c>
      <c r="CH54">
        <f>CH31*CH9</f>
        <v/>
      </c>
      <c r="CI54">
        <f>CI31*CI9</f>
        <v/>
      </c>
      <c r="CJ54">
        <f>CJ31*CJ9</f>
        <v/>
      </c>
      <c r="CK54">
        <f>CK31*CK9</f>
        <v/>
      </c>
      <c r="CL54">
        <f>CL31*CL9</f>
        <v/>
      </c>
      <c r="CM54">
        <f>CM31*CM9</f>
        <v/>
      </c>
      <c r="CN54">
        <f>CN31*CN9</f>
        <v/>
      </c>
      <c r="CO54">
        <f>CO31*CO9</f>
        <v/>
      </c>
      <c r="CP54">
        <f>CP31*CP9</f>
        <v/>
      </c>
      <c r="CQ54">
        <f>CQ31*CQ9</f>
        <v/>
      </c>
      <c r="CR54">
        <f>CR31*CR9</f>
        <v/>
      </c>
      <c r="CS54">
        <f>CS31*CS9</f>
        <v/>
      </c>
      <c r="CT54">
        <f>CT31*CT9</f>
        <v/>
      </c>
      <c r="CU54">
        <f>CU31*CU9</f>
        <v/>
      </c>
      <c r="CV54">
        <f>CV31*CV9</f>
        <v/>
      </c>
      <c r="CW54">
        <f>CW31*CW9</f>
        <v/>
      </c>
      <c r="CX54">
        <f>CX31*CX9</f>
        <v/>
      </c>
      <c r="CY54">
        <f>CY31*CY9</f>
        <v/>
      </c>
      <c r="CZ54">
        <f>CZ31*CZ9</f>
        <v/>
      </c>
      <c r="DA54">
        <f>DA31*DA9</f>
        <v/>
      </c>
      <c r="DB54">
        <f>DB31*DB9</f>
        <v/>
      </c>
      <c r="DC54">
        <f>DC31*DC9</f>
        <v/>
      </c>
      <c r="DD54">
        <f>DD31*DD9</f>
        <v/>
      </c>
      <c r="DE54">
        <f>DE31*DE9</f>
        <v/>
      </c>
      <c r="DF54">
        <f>DF31*DF9</f>
        <v/>
      </c>
      <c r="DG54">
        <f>DG31*DG9</f>
        <v/>
      </c>
      <c r="DH54">
        <f>DH31*DH9</f>
        <v/>
      </c>
      <c r="DI54">
        <f>DI31*DI9</f>
        <v/>
      </c>
      <c r="DJ54">
        <f>DJ31*DJ9</f>
        <v/>
      </c>
      <c r="DK54">
        <f>DK31*DK9</f>
        <v/>
      </c>
      <c r="DL54">
        <f>DL31*DL9</f>
        <v/>
      </c>
      <c r="DM54">
        <f>DM31*DM9</f>
        <v/>
      </c>
      <c r="DN54">
        <f>DN31*DN9</f>
        <v/>
      </c>
      <c r="DO54">
        <f>DO31*DO9</f>
        <v/>
      </c>
      <c r="DP54">
        <f>DP31*DP9</f>
        <v/>
      </c>
      <c r="DQ54">
        <f>DQ31*DQ9</f>
        <v/>
      </c>
      <c r="DR54">
        <f>DR31*DR9</f>
        <v/>
      </c>
      <c r="DS54">
        <f>DS31*DS9</f>
        <v/>
      </c>
      <c r="DT54">
        <f>DT31*DT9</f>
        <v/>
      </c>
      <c r="DU54">
        <f>DU31*DU9</f>
        <v/>
      </c>
      <c r="DV54">
        <f>DV31*DV9</f>
        <v/>
      </c>
      <c r="DW54">
        <f>DW31*DW9</f>
        <v/>
      </c>
      <c r="DX54">
        <f>DX31*DX9</f>
        <v/>
      </c>
      <c r="DY54">
        <f>DY31*DY9</f>
        <v/>
      </c>
      <c r="DZ54">
        <f>DZ31*DZ9</f>
        <v/>
      </c>
      <c r="EA54">
        <f>EA31*EA9</f>
        <v/>
      </c>
      <c r="EB54">
        <f>EB31*EB9</f>
        <v/>
      </c>
      <c r="EC54">
        <f>EC31*EC9</f>
        <v/>
      </c>
      <c r="ED54">
        <f>ED31*ED9</f>
        <v/>
      </c>
      <c r="EE54">
        <f>EE31*EE9</f>
        <v/>
      </c>
      <c r="EF54">
        <f>EF31*EF9</f>
        <v/>
      </c>
      <c r="EG54">
        <f>EG31*EG9</f>
        <v/>
      </c>
      <c r="EH54">
        <f>EH31*EH9</f>
        <v/>
      </c>
      <c r="EI54">
        <f>EI31*EI9</f>
        <v/>
      </c>
      <c r="EJ54">
        <f>EJ31*EJ9</f>
        <v/>
      </c>
      <c r="EK54">
        <f>EK31*EK9</f>
        <v/>
      </c>
      <c r="EL54">
        <f>EL31*EL9</f>
        <v/>
      </c>
      <c r="EM54">
        <f>EM31*EM9</f>
        <v/>
      </c>
      <c r="EN54">
        <f>EN31*EN9</f>
        <v/>
      </c>
      <c r="EO54">
        <f>EO31*EO9</f>
        <v/>
      </c>
      <c r="EP54">
        <f>EP31*EP9</f>
        <v/>
      </c>
      <c r="EQ54">
        <f>EQ31*EQ9</f>
        <v/>
      </c>
      <c r="ER54">
        <f>ER31*ER9</f>
        <v/>
      </c>
      <c r="ES54">
        <f>ES31*ES9</f>
        <v/>
      </c>
      <c r="ET54">
        <f>ET31*ET9</f>
        <v/>
      </c>
      <c r="EU54">
        <f>EU31*EU9</f>
        <v/>
      </c>
      <c r="EV54">
        <f>EV31*EV9</f>
        <v/>
      </c>
      <c r="EW54">
        <f>EW31*EW9</f>
        <v/>
      </c>
      <c r="EX54">
        <f>EX31*EX9</f>
        <v/>
      </c>
      <c r="EY54">
        <f>EY31*EY9</f>
        <v/>
      </c>
      <c r="EZ54">
        <f>EZ31*EZ9</f>
        <v/>
      </c>
      <c r="FA54">
        <f>FA31*FA9</f>
        <v/>
      </c>
      <c r="FB54">
        <f>FB31*FB9</f>
        <v/>
      </c>
      <c r="FC54">
        <f>FC31*FC9</f>
        <v/>
      </c>
      <c r="FD54">
        <f>FD31*FD9</f>
        <v/>
      </c>
      <c r="FE54">
        <f>FE31*FE9</f>
        <v/>
      </c>
      <c r="FF54">
        <f>FF31*FF9</f>
        <v/>
      </c>
      <c r="FG54">
        <f>FG31*FG9</f>
        <v/>
      </c>
      <c r="FH54">
        <f>FH31*FH9</f>
        <v/>
      </c>
      <c r="FI54">
        <f>FI31*FI9</f>
        <v/>
      </c>
      <c r="FJ54">
        <f>FJ31*FJ9</f>
        <v/>
      </c>
      <c r="FK54">
        <f>FK31*FK9</f>
        <v/>
      </c>
      <c r="FL54">
        <f>FL31*FL9</f>
        <v/>
      </c>
      <c r="FM54">
        <f>FM31*FM9</f>
        <v/>
      </c>
      <c r="FN54">
        <f>FN31*FN9</f>
        <v/>
      </c>
      <c r="FO54">
        <f>FO31*FO9</f>
        <v/>
      </c>
      <c r="FP54">
        <f>FP31*FP9</f>
        <v/>
      </c>
      <c r="FQ54">
        <f>FQ31*FQ9</f>
        <v/>
      </c>
      <c r="FR54">
        <f>FR31*FR9</f>
        <v/>
      </c>
      <c r="FS54">
        <f>FS31*FS9</f>
        <v/>
      </c>
      <c r="FT54">
        <f>FT31*FT9</f>
        <v/>
      </c>
      <c r="FU54">
        <f>FU31*FU9</f>
        <v/>
      </c>
      <c r="FV54">
        <f>FV31*FV9</f>
        <v/>
      </c>
      <c r="FW54">
        <f>FW31*FW9</f>
        <v/>
      </c>
      <c r="FX54">
        <f>FX31*FX9</f>
        <v/>
      </c>
      <c r="FY54">
        <f>FY31*FY9</f>
        <v/>
      </c>
      <c r="FZ54">
        <f>FZ31*FZ9</f>
        <v/>
      </c>
      <c r="GA54">
        <f>GA31*GA9</f>
        <v/>
      </c>
      <c r="GB54">
        <f>GB31*GB9</f>
        <v/>
      </c>
      <c r="GC54">
        <f>GC31*GC9</f>
        <v/>
      </c>
      <c r="GD54">
        <f>GD31*GD9</f>
        <v/>
      </c>
      <c r="GE54">
        <f>GE31*GE9</f>
        <v/>
      </c>
      <c r="GF54">
        <f>GF31*GF9</f>
        <v/>
      </c>
      <c r="GG54">
        <f>GG31*GG9</f>
        <v/>
      </c>
      <c r="GH54">
        <f>GH31*GH9</f>
        <v/>
      </c>
      <c r="GI54">
        <f>GI31*GI9</f>
        <v/>
      </c>
      <c r="GJ54">
        <f>GJ31*GJ9</f>
        <v/>
      </c>
      <c r="GK54">
        <f>GK31*GK9</f>
        <v/>
      </c>
      <c r="GL54">
        <f>GL31*GL9</f>
        <v/>
      </c>
      <c r="GM54">
        <f>GM31*GM9</f>
        <v/>
      </c>
      <c r="GN54">
        <f>GN31*GN9</f>
        <v/>
      </c>
      <c r="GO54">
        <f>GO31*GO9</f>
        <v/>
      </c>
      <c r="GP54">
        <f>GP31*GP9</f>
        <v/>
      </c>
      <c r="GQ54">
        <f>GQ31*GQ9</f>
        <v/>
      </c>
      <c r="GR54">
        <f>GR31*GR9</f>
        <v/>
      </c>
      <c r="GS54">
        <f>GS31*GS9</f>
        <v/>
      </c>
      <c r="GT54">
        <f>GT31*GT9</f>
        <v/>
      </c>
      <c r="GU54">
        <f>GU31*GU9</f>
        <v/>
      </c>
      <c r="GV54">
        <f>GV31*GV9</f>
        <v/>
      </c>
      <c r="GW54">
        <f>GW31*GW9</f>
        <v/>
      </c>
      <c r="GX54">
        <f>GX31*GX9</f>
        <v/>
      </c>
      <c r="GY54">
        <f>GY31*GY9</f>
        <v/>
      </c>
      <c r="GZ54">
        <f>GZ31*GZ9</f>
        <v/>
      </c>
      <c r="HA54">
        <f>HA31*HA9</f>
        <v/>
      </c>
      <c r="HB54">
        <f>HB31*HB9</f>
        <v/>
      </c>
      <c r="HC54">
        <f>HC31*HC9</f>
        <v/>
      </c>
      <c r="HD54">
        <f>HD31*HD9</f>
        <v/>
      </c>
      <c r="HE54">
        <f>HE31*HE9</f>
        <v/>
      </c>
      <c r="HF54">
        <f>HF31*HF9</f>
        <v/>
      </c>
      <c r="HG54">
        <f>HG31*HG9</f>
        <v/>
      </c>
      <c r="HH54">
        <f>HH31*HH9</f>
        <v/>
      </c>
      <c r="HI54">
        <f>HI31*HI9</f>
        <v/>
      </c>
      <c r="HJ54">
        <f>HJ31*HJ9</f>
        <v/>
      </c>
      <c r="HK54">
        <f>HK31*HK9</f>
        <v/>
      </c>
      <c r="HL54">
        <f>HL31*HL9</f>
        <v/>
      </c>
      <c r="HM54">
        <f>HM31*HM9</f>
        <v/>
      </c>
      <c r="HN54">
        <f>HN31*HN9</f>
        <v/>
      </c>
      <c r="HO54">
        <f>HO31*HO9</f>
        <v/>
      </c>
      <c r="HP54">
        <f>HP31*HP9</f>
        <v/>
      </c>
      <c r="HQ54">
        <f>HQ31*HQ9</f>
        <v/>
      </c>
      <c r="HR54">
        <f>HR31*HR9</f>
        <v/>
      </c>
      <c r="HS54">
        <f>HS31*HS9</f>
        <v/>
      </c>
      <c r="HT54">
        <f>HT31*HT9</f>
        <v/>
      </c>
      <c r="HU54">
        <f>HU31*HU9</f>
        <v/>
      </c>
      <c r="HV54">
        <f>HV31*HV9</f>
        <v/>
      </c>
      <c r="HW54">
        <f>HW31*HW9</f>
        <v/>
      </c>
      <c r="HX54">
        <f>HX31*HX9</f>
        <v/>
      </c>
      <c r="HY54">
        <f>HY31*HY9</f>
        <v/>
      </c>
      <c r="HZ54">
        <f>HZ31*HZ9</f>
        <v/>
      </c>
      <c r="IA54">
        <f>IA31*IA9</f>
        <v/>
      </c>
      <c r="IB54">
        <f>IB31*IB9</f>
        <v/>
      </c>
      <c r="IC54">
        <f>IC31*IC9</f>
        <v/>
      </c>
      <c r="ID54">
        <f>ID31*ID9</f>
        <v/>
      </c>
      <c r="IE54">
        <f>IE31*IE9</f>
        <v/>
      </c>
      <c r="IF54">
        <f>IF31*IF9</f>
        <v/>
      </c>
      <c r="IG54">
        <f>IG31*IG9</f>
        <v/>
      </c>
      <c r="IH54">
        <f>IH31*IH9</f>
        <v/>
      </c>
      <c r="II54">
        <f>II31*II9</f>
        <v/>
      </c>
      <c r="IJ54">
        <f>IJ31*IJ9</f>
        <v/>
      </c>
      <c r="IK54">
        <f>IK31*IK9</f>
        <v/>
      </c>
      <c r="IL54">
        <f>IL31*IL9</f>
        <v/>
      </c>
      <c r="IM54">
        <f>IM31*IM9</f>
        <v/>
      </c>
      <c r="IN54">
        <f>IN31*IN9</f>
        <v/>
      </c>
      <c r="IO54">
        <f>IO31*IO9</f>
        <v/>
      </c>
      <c r="IP54">
        <f>IP31*IP9</f>
        <v/>
      </c>
      <c r="IQ54">
        <f>IQ31*IQ9</f>
        <v/>
      </c>
      <c r="IR54">
        <f>IR31*IR9</f>
        <v/>
      </c>
      <c r="IS54">
        <f>IS31*IS9</f>
        <v/>
      </c>
      <c r="IT54">
        <f>IT31*IT9</f>
        <v/>
      </c>
      <c r="IU54">
        <f>IU31*IU9</f>
        <v/>
      </c>
      <c r="IV54">
        <f>IV31*IV9</f>
        <v/>
      </c>
      <c r="IW54">
        <f>IW31*IW9</f>
        <v/>
      </c>
      <c r="IX54">
        <f>IX31*IX9</f>
        <v/>
      </c>
      <c r="IY54">
        <f>IY31*IY9</f>
        <v/>
      </c>
      <c r="IZ54">
        <f>IZ31*IZ9</f>
        <v/>
      </c>
      <c r="JA54">
        <f>JA31*JA9</f>
        <v/>
      </c>
      <c r="JB54">
        <f>JB31*JB9</f>
        <v/>
      </c>
      <c r="JC54">
        <f>JC31*JC9</f>
        <v/>
      </c>
      <c r="JD54">
        <f>JD31*JD9</f>
        <v/>
      </c>
      <c r="JE54">
        <f>JE31*JE9</f>
        <v/>
      </c>
      <c r="JF54">
        <f>JF31*JF9</f>
        <v/>
      </c>
      <c r="JG54">
        <f>JG31*JG9</f>
        <v/>
      </c>
      <c r="JH54">
        <f>JH31*JH9</f>
        <v/>
      </c>
      <c r="JI54">
        <f>JI31*JI9</f>
        <v/>
      </c>
      <c r="JJ54">
        <f>JJ31*JJ9</f>
        <v/>
      </c>
      <c r="JK54">
        <f>JK31*JK9</f>
        <v/>
      </c>
      <c r="JL54">
        <f>JL31*JL9</f>
        <v/>
      </c>
      <c r="JM54">
        <f>JM31*JM9</f>
        <v/>
      </c>
      <c r="JN54">
        <f>JN31*JN9</f>
        <v/>
      </c>
      <c r="JO54">
        <f>JO31*JO9</f>
        <v/>
      </c>
      <c r="JP54">
        <f>JP31*JP9</f>
        <v/>
      </c>
      <c r="JQ54">
        <f>JQ31*JQ9</f>
        <v/>
      </c>
      <c r="JR54">
        <f>JR31*JR9</f>
        <v/>
      </c>
      <c r="JS54">
        <f>JS31*JS9</f>
        <v/>
      </c>
      <c r="JT54">
        <f>JT31*JT9</f>
        <v/>
      </c>
      <c r="JU54">
        <f>JU31*JU9</f>
        <v/>
      </c>
      <c r="JV54">
        <f>JV31*JV9</f>
        <v/>
      </c>
      <c r="JW54">
        <f>JW31*JW9</f>
        <v/>
      </c>
      <c r="JX54">
        <f>JX31*JX9</f>
        <v/>
      </c>
      <c r="JY54">
        <f>JY31*JY9</f>
        <v/>
      </c>
      <c r="JZ54">
        <f>JZ31*JZ9</f>
        <v/>
      </c>
      <c r="KA54">
        <f>KA31*KA9</f>
        <v/>
      </c>
      <c r="KB54">
        <f>KB31*KB9</f>
        <v/>
      </c>
      <c r="KC54">
        <f>KC31*KC9</f>
        <v/>
      </c>
      <c r="KD54">
        <f>KD31*KD9</f>
        <v/>
      </c>
      <c r="KE54">
        <f>KE31*KE9</f>
        <v/>
      </c>
      <c r="KF54">
        <f>KF31*KF9</f>
        <v/>
      </c>
      <c r="KG54">
        <f>KG31*KG9</f>
        <v/>
      </c>
      <c r="KH54">
        <f>KH31*KH9</f>
        <v/>
      </c>
      <c r="KI54">
        <f>KI31*KI9</f>
        <v/>
      </c>
      <c r="KJ54">
        <f>KJ31*KJ9</f>
        <v/>
      </c>
      <c r="KK54">
        <f>KK31*KK9</f>
        <v/>
      </c>
      <c r="KL54">
        <f>KL31*KL9</f>
        <v/>
      </c>
      <c r="KM54">
        <f>KM31*KM9</f>
        <v/>
      </c>
      <c r="KN54">
        <f>KN31*KN9</f>
        <v/>
      </c>
      <c r="KO54">
        <f>KO31*KO9</f>
        <v/>
      </c>
      <c r="KP54">
        <f>KP31*KP9</f>
        <v/>
      </c>
      <c r="KQ54">
        <f>KQ31*KQ9</f>
        <v/>
      </c>
      <c r="KR54">
        <f>KR31*KR9</f>
        <v/>
      </c>
      <c r="KS54">
        <f>KS31*KS9</f>
        <v/>
      </c>
      <c r="KT54">
        <f>KT31*KT9</f>
        <v/>
      </c>
      <c r="KU54">
        <f>KU31*KU9</f>
        <v/>
      </c>
      <c r="KV54">
        <f>KV31*KV9</f>
        <v/>
      </c>
      <c r="KW54">
        <f>KW31*KW9</f>
        <v/>
      </c>
      <c r="KX54">
        <f>KX31*KX9</f>
        <v/>
      </c>
      <c r="KY54">
        <f>KY31*KY9</f>
        <v/>
      </c>
      <c r="KZ54">
        <f>KZ31*KZ9</f>
        <v/>
      </c>
      <c r="LA54">
        <f>LA31*LA9</f>
        <v/>
      </c>
      <c r="LB54">
        <f>LB31*LB9</f>
        <v/>
      </c>
      <c r="LC54">
        <f>LC31*LC9</f>
        <v/>
      </c>
      <c r="LD54">
        <f>LD31*LD9</f>
        <v/>
      </c>
      <c r="LE54">
        <f>LE31*LE9</f>
        <v/>
      </c>
      <c r="LF54">
        <f>LF31*LF9</f>
        <v/>
      </c>
      <c r="LG54">
        <f>LG31*LG9</f>
        <v/>
      </c>
      <c r="LH54">
        <f>LH31*LH9</f>
        <v/>
      </c>
      <c r="LI54">
        <f>LI31*LI9</f>
        <v/>
      </c>
      <c r="LJ54">
        <f>LJ31*LJ9</f>
        <v/>
      </c>
      <c r="LK54">
        <f>LK31*LK9</f>
        <v/>
      </c>
      <c r="LL54">
        <f>LL31*LL9</f>
        <v/>
      </c>
      <c r="LM54">
        <f>LM31*LM9</f>
        <v/>
      </c>
      <c r="LN54">
        <f>LN31*LN9</f>
        <v/>
      </c>
      <c r="LO54">
        <f>LO31*LO9</f>
        <v/>
      </c>
      <c r="LP54">
        <f>LP31*LP9</f>
        <v/>
      </c>
      <c r="LQ54">
        <f>LQ31*LQ9</f>
        <v/>
      </c>
      <c r="LR54">
        <f>LR31*LR9</f>
        <v/>
      </c>
      <c r="LS54">
        <f>LS31*LS9</f>
        <v/>
      </c>
      <c r="LT54">
        <f>LT31*LT9</f>
        <v/>
      </c>
      <c r="LU54">
        <f>LU31*LU9</f>
        <v/>
      </c>
      <c r="LV54">
        <f>LV31*LV9</f>
        <v/>
      </c>
      <c r="LW54">
        <f>LW31*LW9</f>
        <v/>
      </c>
      <c r="LX54">
        <f>LX31*LX9</f>
        <v/>
      </c>
      <c r="LY54">
        <f>LY31*LY9</f>
        <v/>
      </c>
      <c r="LZ54">
        <f>LZ31*LZ9</f>
        <v/>
      </c>
      <c r="MA54">
        <f>MA31*MA9</f>
        <v/>
      </c>
      <c r="MB54">
        <f>MB31*MB9</f>
        <v/>
      </c>
      <c r="MC54">
        <f>MC31*MC9</f>
        <v/>
      </c>
      <c r="MD54">
        <f>MD31*MD9</f>
        <v/>
      </c>
      <c r="ME54">
        <f>ME31*ME9</f>
        <v/>
      </c>
      <c r="MF54">
        <f>MF31*MF9</f>
        <v/>
      </c>
      <c r="MG54">
        <f>MG31*MG9</f>
        <v/>
      </c>
      <c r="MH54">
        <f>MH31*MH9</f>
        <v/>
      </c>
      <c r="MI54">
        <f>MI31*MI9</f>
        <v/>
      </c>
      <c r="MJ54">
        <f>MJ31*MJ9</f>
        <v/>
      </c>
      <c r="MK54">
        <f>MK31*MK9</f>
        <v/>
      </c>
      <c r="ML54">
        <f>ML31*ML9</f>
        <v/>
      </c>
      <c r="MM54">
        <f>MM31*MM9</f>
        <v/>
      </c>
      <c r="MN54">
        <f>MN31*MN9</f>
        <v/>
      </c>
      <c r="MO54">
        <f>MO31*MO9</f>
        <v/>
      </c>
      <c r="MP54">
        <f>MP31*MP9</f>
        <v/>
      </c>
      <c r="MQ54">
        <f>MQ31*MQ9</f>
        <v/>
      </c>
      <c r="MR54">
        <f>MR31*MR9</f>
        <v/>
      </c>
      <c r="MS54">
        <f>MS31*MS9</f>
        <v/>
      </c>
      <c r="MT54">
        <f>MT31*MT9</f>
        <v/>
      </c>
      <c r="MU54">
        <f>MU31*MU9</f>
        <v/>
      </c>
      <c r="MV54">
        <f>MV31*MV9</f>
        <v/>
      </c>
      <c r="MW54">
        <f>MW31*MW9</f>
        <v/>
      </c>
      <c r="MX54">
        <f>MX31*MX9</f>
        <v/>
      </c>
      <c r="MY54">
        <f>MY31*MY9</f>
        <v/>
      </c>
      <c r="MZ54">
        <f>MZ31*MZ9</f>
        <v/>
      </c>
      <c r="NA54">
        <f>NA31*NA9</f>
        <v/>
      </c>
      <c r="NB54">
        <f>NB31*NB9</f>
        <v/>
      </c>
      <c r="NC54">
        <f>NC31*NC9</f>
        <v/>
      </c>
      <c r="ND54">
        <f>ND31*ND9</f>
        <v/>
      </c>
      <c r="NE54">
        <f>NE31*NE9</f>
        <v/>
      </c>
      <c r="NF54">
        <f>NF31*NF9</f>
        <v/>
      </c>
      <c r="NG54">
        <f>NG31*NG9</f>
        <v/>
      </c>
      <c r="NH54">
        <f>NH31*NH9</f>
        <v/>
      </c>
      <c r="NI54">
        <f>NI31*NI9</f>
        <v/>
      </c>
      <c r="NJ54">
        <f>NJ31*NJ9</f>
        <v/>
      </c>
      <c r="NK54">
        <f>NK31*NK9</f>
        <v/>
      </c>
      <c r="NL54">
        <f>NL31*NL9</f>
        <v/>
      </c>
      <c r="NM54">
        <f>NM31*NM9</f>
        <v/>
      </c>
      <c r="NN54">
        <f>NN31*NN9</f>
        <v/>
      </c>
      <c r="NO54">
        <f>NO31*NO9</f>
        <v/>
      </c>
      <c r="NP54">
        <f>NP31*NP9</f>
        <v/>
      </c>
      <c r="NQ54">
        <f>NQ31*NQ9</f>
        <v/>
      </c>
      <c r="NR54">
        <f>NR31*NR9</f>
        <v/>
      </c>
      <c r="NS54">
        <f>NS31*NS9</f>
        <v/>
      </c>
      <c r="NT54">
        <f>NT31*NT9</f>
        <v/>
      </c>
      <c r="NU54">
        <f>NU31*NU9</f>
        <v/>
      </c>
      <c r="NV54">
        <f>NV31*NV9</f>
        <v/>
      </c>
      <c r="NW54">
        <f>NW31*NW9</f>
        <v/>
      </c>
      <c r="NX54">
        <f>NX31*NX9</f>
        <v/>
      </c>
      <c r="NY54">
        <f>NY31*NY9</f>
        <v/>
      </c>
      <c r="NZ54">
        <f>NZ31*NZ9</f>
        <v/>
      </c>
      <c r="OA54">
        <f>OA31*OA9</f>
        <v/>
      </c>
      <c r="OB54">
        <f>OB31*OB9</f>
        <v/>
      </c>
      <c r="OC54">
        <f>OC31*OC9</f>
        <v/>
      </c>
      <c r="OD54">
        <f>OD31*OD9</f>
        <v/>
      </c>
      <c r="OE54">
        <f>OE31*OE9</f>
        <v/>
      </c>
      <c r="OF54">
        <f>OF31*OF9</f>
        <v/>
      </c>
      <c r="OG54">
        <f>OG31*OG9</f>
        <v/>
      </c>
      <c r="OH54">
        <f>OH31*OH9</f>
        <v/>
      </c>
      <c r="OI54">
        <f>OI31*OI9</f>
        <v/>
      </c>
      <c r="OJ54">
        <f>OJ31*OJ9</f>
        <v/>
      </c>
      <c r="OK54">
        <f>OK31*OK9</f>
        <v/>
      </c>
      <c r="OL54">
        <f>OL31*OL9</f>
        <v/>
      </c>
      <c r="OM54">
        <f>OM31*OM9</f>
        <v/>
      </c>
      <c r="ON54">
        <f>ON31*ON9</f>
        <v/>
      </c>
      <c r="OO54">
        <f>OO31*OO9</f>
        <v/>
      </c>
      <c r="OP54">
        <f>OP31*OP9</f>
        <v/>
      </c>
      <c r="OQ54">
        <f>OQ31*OQ9</f>
        <v/>
      </c>
      <c r="OR54">
        <f>OR31*OR9</f>
        <v/>
      </c>
      <c r="OS54">
        <f>OS31*OS9</f>
        <v/>
      </c>
      <c r="OT54">
        <f>OT31*OT9</f>
        <v/>
      </c>
      <c r="OU54">
        <f>OU31*OU9</f>
        <v/>
      </c>
      <c r="OV54">
        <f>OV31*OV9</f>
        <v/>
      </c>
      <c r="OW54">
        <f>OW31*OW9</f>
        <v/>
      </c>
      <c r="OX54">
        <f>OX31*OX9</f>
        <v/>
      </c>
      <c r="OY54">
        <f>OY31*OY9</f>
        <v/>
      </c>
      <c r="OZ54">
        <f>OZ31*OZ9</f>
        <v/>
      </c>
      <c r="PA54">
        <f>PA31*PA9</f>
        <v/>
      </c>
      <c r="PB54">
        <f>PB31*PB9</f>
        <v/>
      </c>
      <c r="PC54">
        <f>PC31*PC9</f>
        <v/>
      </c>
      <c r="PD54">
        <f>PD31*PD9</f>
        <v/>
      </c>
      <c r="PE54">
        <f>PE31*PE9</f>
        <v/>
      </c>
      <c r="PF54">
        <f>PF31*PF9</f>
        <v/>
      </c>
      <c r="PG54">
        <f>PG31*PG9</f>
        <v/>
      </c>
      <c r="PH54">
        <f>PH31*PH9</f>
        <v/>
      </c>
      <c r="PI54">
        <f>PI31*PI9</f>
        <v/>
      </c>
      <c r="PJ54">
        <f>PJ31*PJ9</f>
        <v/>
      </c>
      <c r="PK54">
        <f>PK31*PK9</f>
        <v/>
      </c>
      <c r="PL54">
        <f>PL31*PL9</f>
        <v/>
      </c>
      <c r="PM54">
        <f>PM31*PM9</f>
        <v/>
      </c>
      <c r="PN54">
        <f>PN31*PN9</f>
        <v/>
      </c>
      <c r="PO54">
        <f>PO31*PO9</f>
        <v/>
      </c>
      <c r="PP54">
        <f>PP31*PP9</f>
        <v/>
      </c>
      <c r="PQ54">
        <f>PQ31*PQ9</f>
        <v/>
      </c>
      <c r="PR54">
        <f>PR31*PR9</f>
        <v/>
      </c>
      <c r="PS54">
        <f>PS31*PS9</f>
        <v/>
      </c>
      <c r="PT54">
        <f>PT31*PT9</f>
        <v/>
      </c>
      <c r="PU54">
        <f>PU31*PU9</f>
        <v/>
      </c>
      <c r="PV54">
        <f>PV31*PV9</f>
        <v/>
      </c>
      <c r="PW54">
        <f>PW31*PW9</f>
        <v/>
      </c>
      <c r="PX54">
        <f>PX31*PX9</f>
        <v/>
      </c>
      <c r="PY54">
        <f>PY31*PY9</f>
        <v/>
      </c>
      <c r="PZ54">
        <f>PZ31*PZ9</f>
        <v/>
      </c>
      <c r="QA54">
        <f>QA31*QA9</f>
        <v/>
      </c>
      <c r="QB54">
        <f>QB31*QB9</f>
        <v/>
      </c>
      <c r="QC54">
        <f>QC31*QC9</f>
        <v/>
      </c>
      <c r="QD54">
        <f>QD31*QD9</f>
        <v/>
      </c>
      <c r="QE54">
        <f>QE31*QE9</f>
        <v/>
      </c>
      <c r="QF54">
        <f>QF31*QF9</f>
        <v/>
      </c>
      <c r="QG54">
        <f>QG31*QG9</f>
        <v/>
      </c>
      <c r="QH54">
        <f>QH31*QH9</f>
        <v/>
      </c>
      <c r="QI54">
        <f>QI31*QI9</f>
        <v/>
      </c>
      <c r="QJ54">
        <f>QJ31*QJ9</f>
        <v/>
      </c>
      <c r="QK54">
        <f>QK31*QK9</f>
        <v/>
      </c>
      <c r="QL54">
        <f>QL31*QL9</f>
        <v/>
      </c>
      <c r="QM54">
        <f>QM31*QM9</f>
        <v/>
      </c>
      <c r="QN54">
        <f>QN31*QN9</f>
        <v/>
      </c>
      <c r="QO54">
        <f>QO31*QO9</f>
        <v/>
      </c>
      <c r="QP54">
        <f>QP31*QP9</f>
        <v/>
      </c>
      <c r="QQ54">
        <f>QQ31*QQ9</f>
        <v/>
      </c>
      <c r="QR54">
        <f>QR31*QR9</f>
        <v/>
      </c>
      <c r="QS54">
        <f>QS31*QS9</f>
        <v/>
      </c>
      <c r="QT54">
        <f>QT31*QT9</f>
        <v/>
      </c>
      <c r="QU54">
        <f>QU31*QU9</f>
        <v/>
      </c>
      <c r="QV54">
        <f>QV31*QV9</f>
        <v/>
      </c>
      <c r="QW54">
        <f>QW31*QW9</f>
        <v/>
      </c>
      <c r="QX54">
        <f>QX31*QX9</f>
        <v/>
      </c>
      <c r="QY54">
        <f>QY31*QY9</f>
        <v/>
      </c>
      <c r="QZ54">
        <f>QZ31*QZ9</f>
        <v/>
      </c>
      <c r="RA54">
        <f>RA31*RA9</f>
        <v/>
      </c>
      <c r="RB54">
        <f>RB31*RB9</f>
        <v/>
      </c>
      <c r="RC54">
        <f>RC31*RC9</f>
        <v/>
      </c>
      <c r="RD54">
        <f>RD31*RD9</f>
        <v/>
      </c>
      <c r="RE54">
        <f>RE31*RE9</f>
        <v/>
      </c>
      <c r="RF54">
        <f>RF31*RF9</f>
        <v/>
      </c>
      <c r="RG54">
        <f>RG31*RG9</f>
        <v/>
      </c>
      <c r="RH54">
        <f>RH31*RH9</f>
        <v/>
      </c>
      <c r="RI54">
        <f>RI31*RI9</f>
        <v/>
      </c>
      <c r="RJ54">
        <f>RJ31*RJ9</f>
        <v/>
      </c>
      <c r="RK54">
        <f>RK31*RK9</f>
        <v/>
      </c>
      <c r="RL54">
        <f>RL31*RL9</f>
        <v/>
      </c>
      <c r="RM54">
        <f>RM31*RM9</f>
        <v/>
      </c>
      <c r="RN54">
        <f>RN31*RN9</f>
        <v/>
      </c>
      <c r="RO54">
        <f>RO31*RO9</f>
        <v/>
      </c>
      <c r="RP54">
        <f>RP31*RP9</f>
        <v/>
      </c>
      <c r="RQ54">
        <f>RQ31*RQ9</f>
        <v/>
      </c>
      <c r="RR54">
        <f>RR31*RR9</f>
        <v/>
      </c>
      <c r="RS54">
        <f>RS31*RS9</f>
        <v/>
      </c>
      <c r="RT54">
        <f>RT31*RT9</f>
        <v/>
      </c>
      <c r="RU54">
        <f>RU31*RU9</f>
        <v/>
      </c>
      <c r="RV54">
        <f>RV31*RV9</f>
        <v/>
      </c>
      <c r="RW54">
        <f>RW31*RW9</f>
        <v/>
      </c>
      <c r="RX54">
        <f>RX31*RX9</f>
        <v/>
      </c>
      <c r="RY54">
        <f>RY31*RY9</f>
        <v/>
      </c>
      <c r="RZ54">
        <f>RZ31*RZ9</f>
        <v/>
      </c>
      <c r="SA54">
        <f>SA31*SA9</f>
        <v/>
      </c>
      <c r="SB54">
        <f>SB31*SB9</f>
        <v/>
      </c>
      <c r="SC54">
        <f>SC31*SC9</f>
        <v/>
      </c>
      <c r="SD54">
        <f>SD31*SD9</f>
        <v/>
      </c>
      <c r="SE54">
        <f>SE31*SE9</f>
        <v/>
      </c>
      <c r="SF54">
        <f>SF31*SF9</f>
        <v/>
      </c>
      <c r="SG54">
        <f>SG31*SG9</f>
        <v/>
      </c>
      <c r="SH54">
        <f>SH31*SH9</f>
        <v/>
      </c>
      <c r="SI54">
        <f>SI31*SI9</f>
        <v/>
      </c>
      <c r="SJ54">
        <f>SJ31*SJ9</f>
        <v/>
      </c>
      <c r="SK54">
        <f>SK31*SK9</f>
        <v/>
      </c>
      <c r="SL54">
        <f>SL31*SL9</f>
        <v/>
      </c>
      <c r="SM54">
        <f>SM31*SM9</f>
        <v/>
      </c>
      <c r="SN54">
        <f>SN31*SN9</f>
        <v/>
      </c>
      <c r="SO54">
        <f>SO31*SO9</f>
        <v/>
      </c>
      <c r="SP54">
        <f>SP31*SP9</f>
        <v/>
      </c>
      <c r="SQ54">
        <f>SQ31*SQ9</f>
        <v/>
      </c>
      <c r="SR54">
        <f>SR31*SR9</f>
        <v/>
      </c>
      <c r="SS54">
        <f>SS31*SS9</f>
        <v/>
      </c>
      <c r="ST54">
        <f>ST31*ST9</f>
        <v/>
      </c>
      <c r="SU54">
        <f>SU31*SU9</f>
        <v/>
      </c>
      <c r="SV54">
        <f>SV31*SV9</f>
        <v/>
      </c>
      <c r="SW54">
        <f>SW31*SW9</f>
        <v/>
      </c>
      <c r="SX54">
        <f>SX31*SX9</f>
        <v/>
      </c>
      <c r="SY54">
        <f>SY31*SY9</f>
        <v/>
      </c>
      <c r="SZ54">
        <f>SZ31*SZ9</f>
        <v/>
      </c>
      <c r="TA54">
        <f>TA31*TA9</f>
        <v/>
      </c>
      <c r="TB54">
        <f>TB31*TB9</f>
        <v/>
      </c>
      <c r="TC54">
        <f>TC31*TC9</f>
        <v/>
      </c>
      <c r="TD54">
        <f>TD31*TD9</f>
        <v/>
      </c>
      <c r="TE54">
        <f>TE31*TE9</f>
        <v/>
      </c>
      <c r="TF54">
        <f>TF31*TF9</f>
        <v/>
      </c>
      <c r="TG54">
        <f>TG31*TG9</f>
        <v/>
      </c>
      <c r="TH54">
        <f>TH31*TH9</f>
        <v/>
      </c>
      <c r="TI54">
        <f>TI31*TI9</f>
        <v/>
      </c>
      <c r="TJ54">
        <f>TJ31*TJ9</f>
        <v/>
      </c>
      <c r="TK54">
        <f>TK31*TK9</f>
        <v/>
      </c>
      <c r="TL54">
        <f>TL31*TL9</f>
        <v/>
      </c>
      <c r="TM54">
        <f>TM31*TM9</f>
        <v/>
      </c>
      <c r="TN54">
        <f>TN31*TN9</f>
        <v/>
      </c>
      <c r="TO54">
        <f>TO31*TO9</f>
        <v/>
      </c>
      <c r="TP54">
        <f>TP31*TP9</f>
        <v/>
      </c>
      <c r="TQ54">
        <f>TQ31*TQ9</f>
        <v/>
      </c>
      <c r="TR54">
        <f>TR31*TR9</f>
        <v/>
      </c>
      <c r="TS54">
        <f>TS31*TS9</f>
        <v/>
      </c>
      <c r="TT54">
        <f>TT31*TT9</f>
        <v/>
      </c>
      <c r="TU54">
        <f>TU31*TU9</f>
        <v/>
      </c>
      <c r="TV54">
        <f>TV31*TV9</f>
        <v/>
      </c>
      <c r="TW54">
        <f>TW31*TW9</f>
        <v/>
      </c>
      <c r="TX54">
        <f>TX31*TX9</f>
        <v/>
      </c>
      <c r="TY54">
        <f>TY31*TY9</f>
        <v/>
      </c>
      <c r="TZ54">
        <f>TZ31*TZ9</f>
        <v/>
      </c>
    </row>
    <row r="55" spans="1:546">
      <c r="A55" t="s">
        <v>20</v>
      </c>
      <c r="B55" t="s">
        <v>47</v>
      </c>
      <c r="BC55">
        <f>BC56+BC57</f>
        <v/>
      </c>
      <c r="BD55">
        <f>BD56+BD57</f>
        <v/>
      </c>
      <c r="BE55">
        <f>BE56+BE57</f>
        <v/>
      </c>
      <c r="BF55">
        <f>BF56+BF57</f>
        <v/>
      </c>
      <c r="BG55">
        <f>BG56+BG57</f>
        <v/>
      </c>
      <c r="BH55">
        <f>BH56+BH57</f>
        <v/>
      </c>
      <c r="BI55">
        <f>BI56+BI57</f>
        <v/>
      </c>
      <c r="BJ55">
        <f>BJ56+BJ57</f>
        <v/>
      </c>
      <c r="BK55">
        <f>BK56+BK57</f>
        <v/>
      </c>
      <c r="BL55">
        <f>BL56+BL57</f>
        <v/>
      </c>
      <c r="BM55">
        <f>BM56+BM57</f>
        <v/>
      </c>
      <c r="BN55">
        <f>BN56+BN57</f>
        <v/>
      </c>
      <c r="BO55">
        <f>BO56+BO57</f>
        <v/>
      </c>
      <c r="BP55">
        <f>BP56+BP57</f>
        <v/>
      </c>
      <c r="BQ55">
        <f>BQ56+BQ57</f>
        <v/>
      </c>
      <c r="BR55">
        <f>BR56+BR57</f>
        <v/>
      </c>
      <c r="BS55">
        <f>BS56+BS57</f>
        <v/>
      </c>
      <c r="BT55">
        <f>BT56+BT57</f>
        <v/>
      </c>
      <c r="BU55">
        <f>BU56+BU57</f>
        <v/>
      </c>
      <c r="BV55">
        <f>BV56+BV57</f>
        <v/>
      </c>
      <c r="BW55">
        <f>BW56+BW57</f>
        <v/>
      </c>
      <c r="BX55">
        <f>BX56+BX57</f>
        <v/>
      </c>
      <c r="BY55">
        <f>BY56+BY57</f>
        <v/>
      </c>
      <c r="BZ55">
        <f>BZ56+BZ57</f>
        <v/>
      </c>
      <c r="CA55">
        <f>CA56+CA57</f>
        <v/>
      </c>
      <c r="CB55">
        <f>CB56+CB57</f>
        <v/>
      </c>
      <c r="CC55">
        <f>CC56+CC57</f>
        <v/>
      </c>
      <c r="CD55">
        <f>CD56+CD57</f>
        <v/>
      </c>
      <c r="CE55">
        <f>CE56+CE57</f>
        <v/>
      </c>
      <c r="CF55">
        <f>CF56+CF57</f>
        <v/>
      </c>
      <c r="CG55">
        <f>CG56+CG57</f>
        <v/>
      </c>
      <c r="CH55">
        <f>CH56+CH57</f>
        <v/>
      </c>
      <c r="CI55">
        <f>CI56+CI57</f>
        <v/>
      </c>
      <c r="CJ55">
        <f>CJ56+CJ57</f>
        <v/>
      </c>
      <c r="CK55">
        <f>CK56+CK57</f>
        <v/>
      </c>
      <c r="CL55">
        <f>CL56+CL57</f>
        <v/>
      </c>
      <c r="CM55">
        <f>CM56+CM57</f>
        <v/>
      </c>
      <c r="CN55">
        <f>CN56+CN57</f>
        <v/>
      </c>
      <c r="CO55">
        <f>CO56+CO57</f>
        <v/>
      </c>
      <c r="CP55">
        <f>CP56+CP57</f>
        <v/>
      </c>
      <c r="CQ55">
        <f>CQ56+CQ57</f>
        <v/>
      </c>
      <c r="CR55">
        <f>CR56+CR57</f>
        <v/>
      </c>
      <c r="CS55">
        <f>CS56+CS57</f>
        <v/>
      </c>
      <c r="CT55">
        <f>CT56+CT57</f>
        <v/>
      </c>
      <c r="CU55">
        <f>CU56+CU57</f>
        <v/>
      </c>
      <c r="CV55">
        <f>CV56+CV57</f>
        <v/>
      </c>
      <c r="CW55">
        <f>CW56+CW57</f>
        <v/>
      </c>
      <c r="CX55">
        <f>CX56+CX57</f>
        <v/>
      </c>
      <c r="CY55">
        <f>CY56+CY57</f>
        <v/>
      </c>
      <c r="CZ55">
        <f>CZ56+CZ57</f>
        <v/>
      </c>
      <c r="DA55">
        <f>DA56+DA57</f>
        <v/>
      </c>
      <c r="DB55">
        <f>DB56+DB57</f>
        <v/>
      </c>
      <c r="DC55">
        <f>DC56+DC57</f>
        <v/>
      </c>
      <c r="DD55">
        <f>DD56+DD57</f>
        <v/>
      </c>
      <c r="DE55">
        <f>DE56+DE57</f>
        <v/>
      </c>
      <c r="DF55">
        <f>DF56+DF57</f>
        <v/>
      </c>
      <c r="DG55">
        <f>DG56+DG57</f>
        <v/>
      </c>
      <c r="DH55">
        <f>DH56+DH57</f>
        <v/>
      </c>
      <c r="DI55">
        <f>DI56+DI57</f>
        <v/>
      </c>
      <c r="DJ55">
        <f>DJ56+DJ57</f>
        <v/>
      </c>
      <c r="DK55">
        <f>DK56+DK57</f>
        <v/>
      </c>
      <c r="DL55">
        <f>DL56+DL57</f>
        <v/>
      </c>
      <c r="DM55">
        <f>DM56+DM57</f>
        <v/>
      </c>
      <c r="DN55">
        <f>DN56+DN57</f>
        <v/>
      </c>
      <c r="DO55">
        <f>DO56+DO57</f>
        <v/>
      </c>
      <c r="DP55">
        <f>DP56+DP57</f>
        <v/>
      </c>
      <c r="DQ55">
        <f>DQ56+DQ57</f>
        <v/>
      </c>
      <c r="DR55">
        <f>DR56+DR57</f>
        <v/>
      </c>
      <c r="DS55">
        <f>DS56+DS57</f>
        <v/>
      </c>
      <c r="DT55">
        <f>DT56+DT57</f>
        <v/>
      </c>
      <c r="DU55">
        <f>DU56+DU57</f>
        <v/>
      </c>
      <c r="DV55">
        <f>DV56+DV57</f>
        <v/>
      </c>
      <c r="DW55">
        <f>DW56+DW57</f>
        <v/>
      </c>
      <c r="DX55">
        <f>DX56+DX57</f>
        <v/>
      </c>
      <c r="DY55">
        <f>DY56+DY57</f>
        <v/>
      </c>
      <c r="DZ55">
        <f>DZ56+DZ57</f>
        <v/>
      </c>
      <c r="EA55">
        <f>EA56+EA57</f>
        <v/>
      </c>
      <c r="EB55">
        <f>EB56+EB57</f>
        <v/>
      </c>
      <c r="EC55">
        <f>EC56+EC57</f>
        <v/>
      </c>
      <c r="ED55">
        <f>ED56+ED57</f>
        <v/>
      </c>
      <c r="EE55">
        <f>EE56+EE57</f>
        <v/>
      </c>
      <c r="EF55">
        <f>EF56+EF57</f>
        <v/>
      </c>
      <c r="EG55">
        <f>EG56+EG57</f>
        <v/>
      </c>
      <c r="EH55">
        <f>EH56+EH57</f>
        <v/>
      </c>
      <c r="EI55">
        <f>EI56+EI57</f>
        <v/>
      </c>
      <c r="EJ55">
        <f>EJ56+EJ57</f>
        <v/>
      </c>
      <c r="EK55">
        <f>EK56+EK57</f>
        <v/>
      </c>
      <c r="EL55">
        <f>EL56+EL57</f>
        <v/>
      </c>
      <c r="EM55">
        <f>EM56+EM57</f>
        <v/>
      </c>
      <c r="EN55">
        <f>EN56+EN57</f>
        <v/>
      </c>
      <c r="EO55">
        <f>EO56+EO57</f>
        <v/>
      </c>
      <c r="EP55">
        <f>EP56+EP57</f>
        <v/>
      </c>
      <c r="EQ55">
        <f>EQ56+EQ57</f>
        <v/>
      </c>
      <c r="ER55">
        <f>ER56+ER57</f>
        <v/>
      </c>
      <c r="ES55">
        <f>ES56+ES57</f>
        <v/>
      </c>
      <c r="ET55">
        <f>ET56+ET57</f>
        <v/>
      </c>
      <c r="EU55">
        <f>EU56+EU57</f>
        <v/>
      </c>
      <c r="EV55">
        <f>EV56+EV57</f>
        <v/>
      </c>
      <c r="EW55">
        <f>EW56+EW57</f>
        <v/>
      </c>
      <c r="EX55">
        <f>EX56+EX57</f>
        <v/>
      </c>
      <c r="EY55">
        <f>EY56+EY57</f>
        <v/>
      </c>
      <c r="EZ55">
        <f>EZ56+EZ57</f>
        <v/>
      </c>
      <c r="FA55">
        <f>FA56+FA57</f>
        <v/>
      </c>
      <c r="FB55">
        <f>FB56+FB57</f>
        <v/>
      </c>
      <c r="FC55">
        <f>FC56+FC57</f>
        <v/>
      </c>
      <c r="FD55">
        <f>FD56+FD57</f>
        <v/>
      </c>
      <c r="FE55">
        <f>FE56+FE57</f>
        <v/>
      </c>
      <c r="FF55">
        <f>FF56+FF57</f>
        <v/>
      </c>
      <c r="FG55">
        <f>FG56+FG57</f>
        <v/>
      </c>
      <c r="FH55">
        <f>FH56+FH57</f>
        <v/>
      </c>
      <c r="FI55">
        <f>FI56+FI57</f>
        <v/>
      </c>
      <c r="FJ55">
        <f>FJ56+FJ57</f>
        <v/>
      </c>
      <c r="FK55">
        <f>FK56+FK57</f>
        <v/>
      </c>
      <c r="FL55">
        <f>FL56+FL57</f>
        <v/>
      </c>
      <c r="FM55">
        <f>FM56+FM57</f>
        <v/>
      </c>
      <c r="FN55">
        <f>FN56+FN57</f>
        <v/>
      </c>
      <c r="FO55">
        <f>FO56+FO57</f>
        <v/>
      </c>
      <c r="FP55">
        <f>FP56+FP57</f>
        <v/>
      </c>
      <c r="FQ55">
        <f>FQ56+FQ57</f>
        <v/>
      </c>
      <c r="FR55">
        <f>FR56+FR57</f>
        <v/>
      </c>
      <c r="FS55">
        <f>FS56+FS57</f>
        <v/>
      </c>
      <c r="FT55">
        <f>FT56+FT57</f>
        <v/>
      </c>
      <c r="FU55">
        <f>FU56+FU57</f>
        <v/>
      </c>
      <c r="FV55">
        <f>FV56+FV57</f>
        <v/>
      </c>
      <c r="FW55">
        <f>FW56+FW57</f>
        <v/>
      </c>
      <c r="FX55">
        <f>FX56+FX57</f>
        <v/>
      </c>
      <c r="FY55">
        <f>FY56+FY57</f>
        <v/>
      </c>
      <c r="FZ55">
        <f>FZ56+FZ57</f>
        <v/>
      </c>
      <c r="GA55">
        <f>GA56+GA57</f>
        <v/>
      </c>
      <c r="GB55">
        <f>GB56+GB57</f>
        <v/>
      </c>
      <c r="GC55">
        <f>GC56+GC57</f>
        <v/>
      </c>
      <c r="GD55">
        <f>GD56+GD57</f>
        <v/>
      </c>
      <c r="GE55">
        <f>GE56+GE57</f>
        <v/>
      </c>
      <c r="GF55">
        <f>GF56+GF57</f>
        <v/>
      </c>
      <c r="GG55">
        <f>GG56+GG57</f>
        <v/>
      </c>
      <c r="GH55">
        <f>GH56+GH57</f>
        <v/>
      </c>
      <c r="GI55">
        <f>GI56+GI57</f>
        <v/>
      </c>
      <c r="GJ55">
        <f>GJ56+GJ57</f>
        <v/>
      </c>
      <c r="GK55">
        <f>GK56+GK57</f>
        <v/>
      </c>
      <c r="GL55">
        <f>GL56+GL57</f>
        <v/>
      </c>
      <c r="GM55">
        <f>GM56+GM57</f>
        <v/>
      </c>
      <c r="GN55">
        <f>GN56+GN57</f>
        <v/>
      </c>
      <c r="GO55">
        <f>GO56+GO57</f>
        <v/>
      </c>
      <c r="GP55">
        <f>GP56+GP57</f>
        <v/>
      </c>
      <c r="GQ55">
        <f>GQ56+GQ57</f>
        <v/>
      </c>
      <c r="GR55">
        <f>GR56+GR57</f>
        <v/>
      </c>
      <c r="GS55">
        <f>GS56+GS57</f>
        <v/>
      </c>
      <c r="GT55">
        <f>GT56+GT57</f>
        <v/>
      </c>
      <c r="GU55">
        <f>GU56+GU57</f>
        <v/>
      </c>
      <c r="GV55">
        <f>GV56+GV57</f>
        <v/>
      </c>
      <c r="GW55">
        <f>GW56+GW57</f>
        <v/>
      </c>
      <c r="GX55">
        <f>GX56+GX57</f>
        <v/>
      </c>
      <c r="GY55">
        <f>GY56+GY57</f>
        <v/>
      </c>
      <c r="GZ55">
        <f>GZ56+GZ57</f>
        <v/>
      </c>
      <c r="HA55">
        <f>HA56+HA57</f>
        <v/>
      </c>
      <c r="HB55">
        <f>HB56+HB57</f>
        <v/>
      </c>
      <c r="HC55">
        <f>HC56+HC57</f>
        <v/>
      </c>
      <c r="HD55">
        <f>HD56+HD57</f>
        <v/>
      </c>
      <c r="HE55">
        <f>HE56+HE57</f>
        <v/>
      </c>
      <c r="HF55">
        <f>HF56+HF57</f>
        <v/>
      </c>
      <c r="HG55">
        <f>HG56+HG57</f>
        <v/>
      </c>
      <c r="HH55">
        <f>HH56+HH57</f>
        <v/>
      </c>
      <c r="HI55">
        <f>HI56+HI57</f>
        <v/>
      </c>
      <c r="HJ55">
        <f>HJ56+HJ57</f>
        <v/>
      </c>
      <c r="HK55">
        <f>HK56+HK57</f>
        <v/>
      </c>
      <c r="HL55">
        <f>HL56+HL57</f>
        <v/>
      </c>
      <c r="HM55">
        <f>HM56+HM57</f>
        <v/>
      </c>
      <c r="HN55">
        <f>HN56+HN57</f>
        <v/>
      </c>
      <c r="HO55">
        <f>HO56+HO57</f>
        <v/>
      </c>
      <c r="HP55">
        <f>HP56+HP57</f>
        <v/>
      </c>
      <c r="HQ55">
        <f>HQ56+HQ57</f>
        <v/>
      </c>
      <c r="HR55">
        <f>HR56+HR57</f>
        <v/>
      </c>
      <c r="HS55">
        <f>HS56+HS57</f>
        <v/>
      </c>
      <c r="HT55">
        <f>HT56+HT57</f>
        <v/>
      </c>
      <c r="HU55">
        <f>HU56+HU57</f>
        <v/>
      </c>
      <c r="HV55">
        <f>HV56+HV57</f>
        <v/>
      </c>
      <c r="HW55">
        <f>HW56+HW57</f>
        <v/>
      </c>
      <c r="HX55">
        <f>HX56+HX57</f>
        <v/>
      </c>
      <c r="HY55">
        <f>HY56+HY57</f>
        <v/>
      </c>
      <c r="HZ55">
        <f>HZ56+HZ57</f>
        <v/>
      </c>
      <c r="IA55">
        <f>IA56+IA57</f>
        <v/>
      </c>
      <c r="IB55">
        <f>IB56+IB57</f>
        <v/>
      </c>
      <c r="IC55">
        <f>IC56+IC57</f>
        <v/>
      </c>
      <c r="ID55">
        <f>ID56+ID57</f>
        <v/>
      </c>
      <c r="IE55">
        <f>IE56+IE57</f>
        <v/>
      </c>
      <c r="IF55">
        <f>IF56+IF57</f>
        <v/>
      </c>
      <c r="IG55">
        <f>IG56+IG57</f>
        <v/>
      </c>
      <c r="IH55">
        <f>IH56+IH57</f>
        <v/>
      </c>
      <c r="II55">
        <f>II56+II57</f>
        <v/>
      </c>
      <c r="IJ55">
        <f>IJ56+IJ57</f>
        <v/>
      </c>
      <c r="IK55">
        <f>IK56+IK57</f>
        <v/>
      </c>
      <c r="IL55">
        <f>IL56+IL57</f>
        <v/>
      </c>
      <c r="IM55">
        <f>IM56+IM57</f>
        <v/>
      </c>
      <c r="IN55">
        <f>IN56+IN57</f>
        <v/>
      </c>
      <c r="IO55">
        <f>IO56+IO57</f>
        <v/>
      </c>
      <c r="IP55">
        <f>IP56+IP57</f>
        <v/>
      </c>
      <c r="IQ55">
        <f>IQ56+IQ57</f>
        <v/>
      </c>
      <c r="IR55">
        <f>IR56+IR57</f>
        <v/>
      </c>
      <c r="IS55">
        <f>IS56+IS57</f>
        <v/>
      </c>
      <c r="IT55">
        <f>IT56+IT57</f>
        <v/>
      </c>
      <c r="IU55">
        <f>IU56+IU57</f>
        <v/>
      </c>
      <c r="IV55">
        <f>IV56+IV57</f>
        <v/>
      </c>
      <c r="IW55">
        <f>IW56+IW57</f>
        <v/>
      </c>
      <c r="IX55">
        <f>IX56+IX57</f>
        <v/>
      </c>
      <c r="IY55">
        <f>IY56+IY57</f>
        <v/>
      </c>
      <c r="IZ55">
        <f>IZ56+IZ57</f>
        <v/>
      </c>
      <c r="JA55">
        <f>JA56+JA57</f>
        <v/>
      </c>
      <c r="JB55">
        <f>JB56+JB57</f>
        <v/>
      </c>
      <c r="JC55">
        <f>JC56+JC57</f>
        <v/>
      </c>
      <c r="JD55">
        <f>JD56+JD57</f>
        <v/>
      </c>
      <c r="JE55">
        <f>JE56+JE57</f>
        <v/>
      </c>
      <c r="JF55">
        <f>JF56+JF57</f>
        <v/>
      </c>
      <c r="JG55">
        <f>JG56+JG57</f>
        <v/>
      </c>
      <c r="JH55">
        <f>JH56+JH57</f>
        <v/>
      </c>
      <c r="JI55">
        <f>JI56+JI57</f>
        <v/>
      </c>
      <c r="JJ55">
        <f>JJ56+JJ57</f>
        <v/>
      </c>
      <c r="JK55">
        <f>JK56+JK57</f>
        <v/>
      </c>
      <c r="JL55">
        <f>JL56+JL57</f>
        <v/>
      </c>
      <c r="JM55">
        <f>JM56+JM57</f>
        <v/>
      </c>
      <c r="JN55">
        <f>JN56+JN57</f>
        <v/>
      </c>
      <c r="JO55">
        <f>JO56+JO57</f>
        <v/>
      </c>
      <c r="JP55">
        <f>JP56+JP57</f>
        <v/>
      </c>
      <c r="JQ55">
        <f>JQ56+JQ57</f>
        <v/>
      </c>
      <c r="JR55">
        <f>JR56+JR57</f>
        <v/>
      </c>
      <c r="JS55">
        <f>JS56+JS57</f>
        <v/>
      </c>
      <c r="JT55">
        <f>JT56+JT57</f>
        <v/>
      </c>
      <c r="JU55">
        <f>JU56+JU57</f>
        <v/>
      </c>
      <c r="JV55">
        <f>JV56+JV57</f>
        <v/>
      </c>
      <c r="JW55">
        <f>JW56+JW57</f>
        <v/>
      </c>
      <c r="JX55">
        <f>JX56+JX57</f>
        <v/>
      </c>
      <c r="JY55">
        <f>JY56+JY57</f>
        <v/>
      </c>
      <c r="JZ55">
        <f>JZ56+JZ57</f>
        <v/>
      </c>
      <c r="KA55">
        <f>KA56+KA57</f>
        <v/>
      </c>
      <c r="KB55">
        <f>KB56+KB57</f>
        <v/>
      </c>
      <c r="KC55">
        <f>KC56+KC57</f>
        <v/>
      </c>
      <c r="KD55">
        <f>KD56+KD57</f>
        <v/>
      </c>
      <c r="KE55">
        <f>KE56+KE57</f>
        <v/>
      </c>
      <c r="KF55">
        <f>KF56+KF57</f>
        <v/>
      </c>
      <c r="KG55">
        <f>KG56+KG57</f>
        <v/>
      </c>
      <c r="KH55">
        <f>KH56+KH57</f>
        <v/>
      </c>
      <c r="KI55">
        <f>KI56+KI57</f>
        <v/>
      </c>
      <c r="KJ55">
        <f>KJ56+KJ57</f>
        <v/>
      </c>
      <c r="KK55">
        <f>KK56+KK57</f>
        <v/>
      </c>
      <c r="KL55">
        <f>KL56+KL57</f>
        <v/>
      </c>
      <c r="KM55">
        <f>KM56+KM57</f>
        <v/>
      </c>
      <c r="KN55">
        <f>KN56+KN57</f>
        <v/>
      </c>
      <c r="KO55">
        <f>KO56+KO57</f>
        <v/>
      </c>
      <c r="KP55">
        <f>KP56+KP57</f>
        <v/>
      </c>
      <c r="KQ55">
        <f>KQ56+KQ57</f>
        <v/>
      </c>
      <c r="KR55">
        <f>KR56+KR57</f>
        <v/>
      </c>
      <c r="KS55">
        <f>KS56+KS57</f>
        <v/>
      </c>
      <c r="KT55">
        <f>KT56+KT57</f>
        <v/>
      </c>
      <c r="KU55">
        <f>KU56+KU57</f>
        <v/>
      </c>
      <c r="KV55">
        <f>KV56+KV57</f>
        <v/>
      </c>
      <c r="KW55">
        <f>KW56+KW57</f>
        <v/>
      </c>
      <c r="KX55">
        <f>KX56+KX57</f>
        <v/>
      </c>
      <c r="KY55">
        <f>KY56+KY57</f>
        <v/>
      </c>
      <c r="KZ55">
        <f>KZ56+KZ57</f>
        <v/>
      </c>
      <c r="LA55">
        <f>LA56+LA57</f>
        <v/>
      </c>
      <c r="LB55">
        <f>LB56+LB57</f>
        <v/>
      </c>
      <c r="LC55">
        <f>LC56+LC57</f>
        <v/>
      </c>
      <c r="LD55">
        <f>LD56+LD57</f>
        <v/>
      </c>
      <c r="LE55">
        <f>LE56+LE57</f>
        <v/>
      </c>
      <c r="LF55">
        <f>LF56+LF57</f>
        <v/>
      </c>
      <c r="LG55">
        <f>LG56+LG57</f>
        <v/>
      </c>
      <c r="LH55">
        <f>LH56+LH57</f>
        <v/>
      </c>
      <c r="LI55">
        <f>LI56+LI57</f>
        <v/>
      </c>
      <c r="LJ55">
        <f>LJ56+LJ57</f>
        <v/>
      </c>
      <c r="LK55">
        <f>LK56+LK57</f>
        <v/>
      </c>
      <c r="LL55">
        <f>LL56+LL57</f>
        <v/>
      </c>
      <c r="LM55">
        <f>LM56+LM57</f>
        <v/>
      </c>
      <c r="LN55">
        <f>LN56+LN57</f>
        <v/>
      </c>
      <c r="LO55">
        <f>LO56+LO57</f>
        <v/>
      </c>
      <c r="LP55">
        <f>LP56+LP57</f>
        <v/>
      </c>
      <c r="LQ55">
        <f>LQ56+LQ57</f>
        <v/>
      </c>
      <c r="LR55">
        <f>LR56+LR57</f>
        <v/>
      </c>
      <c r="LS55">
        <f>LS56+LS57</f>
        <v/>
      </c>
      <c r="LT55">
        <f>LT56+LT57</f>
        <v/>
      </c>
      <c r="LU55">
        <f>LU56+LU57</f>
        <v/>
      </c>
      <c r="LV55">
        <f>LV56+LV57</f>
        <v/>
      </c>
      <c r="LW55">
        <f>LW56+LW57</f>
        <v/>
      </c>
      <c r="LX55">
        <f>LX56+LX57</f>
        <v/>
      </c>
      <c r="LY55">
        <f>LY56+LY57</f>
        <v/>
      </c>
      <c r="LZ55">
        <f>LZ56+LZ57</f>
        <v/>
      </c>
      <c r="MA55">
        <f>MA56+MA57</f>
        <v/>
      </c>
      <c r="MB55">
        <f>MB56+MB57</f>
        <v/>
      </c>
      <c r="MC55">
        <f>MC56+MC57</f>
        <v/>
      </c>
      <c r="MD55">
        <f>MD56+MD57</f>
        <v/>
      </c>
      <c r="ME55">
        <f>ME56+ME57</f>
        <v/>
      </c>
      <c r="MF55">
        <f>MF56+MF57</f>
        <v/>
      </c>
      <c r="MG55">
        <f>MG56+MG57</f>
        <v/>
      </c>
      <c r="MH55">
        <f>MH56+MH57</f>
        <v/>
      </c>
      <c r="MI55">
        <f>MI56+MI57</f>
        <v/>
      </c>
      <c r="MJ55">
        <f>MJ56+MJ57</f>
        <v/>
      </c>
      <c r="MK55">
        <f>MK56+MK57</f>
        <v/>
      </c>
      <c r="ML55">
        <f>ML56+ML57</f>
        <v/>
      </c>
      <c r="MM55">
        <f>MM56+MM57</f>
        <v/>
      </c>
      <c r="MN55">
        <f>MN56+MN57</f>
        <v/>
      </c>
      <c r="MO55">
        <f>MO56+MO57</f>
        <v/>
      </c>
      <c r="MP55">
        <f>MP56+MP57</f>
        <v/>
      </c>
      <c r="MQ55">
        <f>MQ56+MQ57</f>
        <v/>
      </c>
      <c r="MR55">
        <f>MR56+MR57</f>
        <v/>
      </c>
      <c r="MS55">
        <f>MS56+MS57</f>
        <v/>
      </c>
      <c r="MT55">
        <f>MT56+MT57</f>
        <v/>
      </c>
      <c r="MU55">
        <f>MU56+MU57</f>
        <v/>
      </c>
      <c r="MV55">
        <f>MV56+MV57</f>
        <v/>
      </c>
      <c r="MW55">
        <f>MW56+MW57</f>
        <v/>
      </c>
      <c r="MX55">
        <f>MX56+MX57</f>
        <v/>
      </c>
      <c r="MY55">
        <f>MY56+MY57</f>
        <v/>
      </c>
      <c r="MZ55">
        <f>MZ56+MZ57</f>
        <v/>
      </c>
      <c r="NA55">
        <f>NA56+NA57</f>
        <v/>
      </c>
      <c r="NB55">
        <f>NB56+NB57</f>
        <v/>
      </c>
      <c r="NC55">
        <f>NC56+NC57</f>
        <v/>
      </c>
      <c r="ND55">
        <f>ND56+ND57</f>
        <v/>
      </c>
      <c r="NE55">
        <f>NE56+NE57</f>
        <v/>
      </c>
      <c r="NF55">
        <f>NF56+NF57</f>
        <v/>
      </c>
      <c r="NG55">
        <f>NG56+NG57</f>
        <v/>
      </c>
      <c r="NH55">
        <f>NH56+NH57</f>
        <v/>
      </c>
      <c r="NI55">
        <f>NI56+NI57</f>
        <v/>
      </c>
      <c r="NJ55">
        <f>NJ56+NJ57</f>
        <v/>
      </c>
      <c r="NK55">
        <f>NK56+NK57</f>
        <v/>
      </c>
      <c r="NL55">
        <f>NL56+NL57</f>
        <v/>
      </c>
      <c r="NM55">
        <f>NM56+NM57</f>
        <v/>
      </c>
      <c r="NN55">
        <f>NN56+NN57</f>
        <v/>
      </c>
      <c r="NO55">
        <f>NO56+NO57</f>
        <v/>
      </c>
      <c r="NP55">
        <f>NP56+NP57</f>
        <v/>
      </c>
      <c r="NQ55">
        <f>NQ56+NQ57</f>
        <v/>
      </c>
      <c r="NR55">
        <f>NR56+NR57</f>
        <v/>
      </c>
      <c r="NS55">
        <f>NS56+NS57</f>
        <v/>
      </c>
      <c r="NT55">
        <f>NT56+NT57</f>
        <v/>
      </c>
      <c r="NU55">
        <f>NU56+NU57</f>
        <v/>
      </c>
      <c r="NV55">
        <f>NV56+NV57</f>
        <v/>
      </c>
      <c r="NW55">
        <f>NW56+NW57</f>
        <v/>
      </c>
      <c r="NX55">
        <f>NX56+NX57</f>
        <v/>
      </c>
      <c r="NY55">
        <f>NY56+NY57</f>
        <v/>
      </c>
      <c r="NZ55">
        <f>NZ56+NZ57</f>
        <v/>
      </c>
      <c r="OA55">
        <f>OA56+OA57</f>
        <v/>
      </c>
      <c r="OB55">
        <f>OB56+OB57</f>
        <v/>
      </c>
      <c r="OC55">
        <f>OC56+OC57</f>
        <v/>
      </c>
      <c r="OD55">
        <f>OD56+OD57</f>
        <v/>
      </c>
      <c r="OE55">
        <f>OE56+OE57</f>
        <v/>
      </c>
      <c r="OF55">
        <f>OF56+OF57</f>
        <v/>
      </c>
      <c r="OG55">
        <f>OG56+OG57</f>
        <v/>
      </c>
      <c r="OH55">
        <f>OH56+OH57</f>
        <v/>
      </c>
      <c r="OI55">
        <f>OI56+OI57</f>
        <v/>
      </c>
      <c r="OJ55">
        <f>OJ56+OJ57</f>
        <v/>
      </c>
      <c r="OK55">
        <f>OK56+OK57</f>
        <v/>
      </c>
      <c r="OL55">
        <f>OL56+OL57</f>
        <v/>
      </c>
      <c r="OM55">
        <f>OM56+OM57</f>
        <v/>
      </c>
      <c r="ON55">
        <f>ON56+ON57</f>
        <v/>
      </c>
      <c r="OO55">
        <f>OO56+OO57</f>
        <v/>
      </c>
      <c r="OP55">
        <f>OP56+OP57</f>
        <v/>
      </c>
      <c r="OQ55">
        <f>OQ56+OQ57</f>
        <v/>
      </c>
      <c r="OR55">
        <f>OR56+OR57</f>
        <v/>
      </c>
      <c r="OS55">
        <f>OS56+OS57</f>
        <v/>
      </c>
      <c r="OT55">
        <f>OT56+OT57</f>
        <v/>
      </c>
      <c r="OU55">
        <f>OU56+OU57</f>
        <v/>
      </c>
      <c r="OV55">
        <f>OV56+OV57</f>
        <v/>
      </c>
      <c r="OW55">
        <f>OW56+OW57</f>
        <v/>
      </c>
      <c r="OX55">
        <f>OX56+OX57</f>
        <v/>
      </c>
      <c r="OY55">
        <f>OY56+OY57</f>
        <v/>
      </c>
      <c r="OZ55">
        <f>OZ56+OZ57</f>
        <v/>
      </c>
      <c r="PA55">
        <f>PA56+PA57</f>
        <v/>
      </c>
      <c r="PB55">
        <f>PB56+PB57</f>
        <v/>
      </c>
      <c r="PC55">
        <f>PC56+PC57</f>
        <v/>
      </c>
      <c r="PD55">
        <f>PD56+PD57</f>
        <v/>
      </c>
      <c r="PE55">
        <f>PE56+PE57</f>
        <v/>
      </c>
      <c r="PF55">
        <f>PF56+PF57</f>
        <v/>
      </c>
      <c r="PG55">
        <f>PG56+PG57</f>
        <v/>
      </c>
      <c r="PH55">
        <f>PH56+PH57</f>
        <v/>
      </c>
      <c r="PI55">
        <f>PI56+PI57</f>
        <v/>
      </c>
      <c r="PJ55">
        <f>PJ56+PJ57</f>
        <v/>
      </c>
      <c r="PK55">
        <f>PK56+PK57</f>
        <v/>
      </c>
      <c r="PL55">
        <f>PL56+PL57</f>
        <v/>
      </c>
      <c r="PM55">
        <f>PM56+PM57</f>
        <v/>
      </c>
      <c r="PN55">
        <f>PN56+PN57</f>
        <v/>
      </c>
      <c r="PO55">
        <f>PO56+PO57</f>
        <v/>
      </c>
      <c r="PP55">
        <f>PP56+PP57</f>
        <v/>
      </c>
      <c r="PQ55">
        <f>PQ56+PQ57</f>
        <v/>
      </c>
      <c r="PR55">
        <f>PR56+PR57</f>
        <v/>
      </c>
      <c r="PS55">
        <f>PS56+PS57</f>
        <v/>
      </c>
      <c r="PT55">
        <f>PT56+PT57</f>
        <v/>
      </c>
      <c r="PU55">
        <f>PU56+PU57</f>
        <v/>
      </c>
      <c r="PV55">
        <f>PV56+PV57</f>
        <v/>
      </c>
      <c r="PW55">
        <f>PW56+PW57</f>
        <v/>
      </c>
      <c r="PX55">
        <f>PX56+PX57</f>
        <v/>
      </c>
      <c r="PY55">
        <f>PY56+PY57</f>
        <v/>
      </c>
      <c r="PZ55">
        <f>PZ56+PZ57</f>
        <v/>
      </c>
      <c r="QA55">
        <f>QA56+QA57</f>
        <v/>
      </c>
      <c r="QB55">
        <f>QB56+QB57</f>
        <v/>
      </c>
      <c r="QC55">
        <f>QC56+QC57</f>
        <v/>
      </c>
      <c r="QD55">
        <f>QD56+QD57</f>
        <v/>
      </c>
      <c r="QE55">
        <f>QE56+QE57</f>
        <v/>
      </c>
      <c r="QF55">
        <f>QF56+QF57</f>
        <v/>
      </c>
      <c r="QG55">
        <f>QG56+QG57</f>
        <v/>
      </c>
      <c r="QH55">
        <f>QH56+QH57</f>
        <v/>
      </c>
      <c r="QI55">
        <f>QI56+QI57</f>
        <v/>
      </c>
      <c r="QJ55">
        <f>QJ56+QJ57</f>
        <v/>
      </c>
      <c r="QK55">
        <f>QK56+QK57</f>
        <v/>
      </c>
      <c r="QL55">
        <f>QL56+QL57</f>
        <v/>
      </c>
      <c r="QM55">
        <f>QM56+QM57</f>
        <v/>
      </c>
      <c r="QN55">
        <f>QN56+QN57</f>
        <v/>
      </c>
      <c r="QO55">
        <f>QO56+QO57</f>
        <v/>
      </c>
      <c r="QP55">
        <f>QP56+QP57</f>
        <v/>
      </c>
      <c r="QQ55">
        <f>QQ56+QQ57</f>
        <v/>
      </c>
      <c r="QR55">
        <f>QR56+QR57</f>
        <v/>
      </c>
      <c r="QS55">
        <f>QS56+QS57</f>
        <v/>
      </c>
      <c r="QT55">
        <f>QT56+QT57</f>
        <v/>
      </c>
      <c r="QU55">
        <f>QU56+QU57</f>
        <v/>
      </c>
      <c r="QV55">
        <f>QV56+QV57</f>
        <v/>
      </c>
      <c r="QW55">
        <f>QW56+QW57</f>
        <v/>
      </c>
      <c r="QX55">
        <f>QX56+QX57</f>
        <v/>
      </c>
      <c r="QY55">
        <f>QY56+QY57</f>
        <v/>
      </c>
      <c r="QZ55">
        <f>QZ56+QZ57</f>
        <v/>
      </c>
      <c r="RA55">
        <f>RA56+RA57</f>
        <v/>
      </c>
      <c r="RB55">
        <f>RB56+RB57</f>
        <v/>
      </c>
      <c r="RC55">
        <f>RC56+RC57</f>
        <v/>
      </c>
      <c r="RD55">
        <f>RD56+RD57</f>
        <v/>
      </c>
      <c r="RE55">
        <f>RE56+RE57</f>
        <v/>
      </c>
      <c r="RF55">
        <f>RF56+RF57</f>
        <v/>
      </c>
      <c r="RG55">
        <f>RG56+RG57</f>
        <v/>
      </c>
      <c r="RH55">
        <f>RH56+RH57</f>
        <v/>
      </c>
      <c r="RI55">
        <f>RI56+RI57</f>
        <v/>
      </c>
      <c r="RJ55">
        <f>RJ56+RJ57</f>
        <v/>
      </c>
      <c r="RK55">
        <f>RK56+RK57</f>
        <v/>
      </c>
      <c r="RL55">
        <f>RL56+RL57</f>
        <v/>
      </c>
      <c r="RM55">
        <f>RM56+RM57</f>
        <v/>
      </c>
      <c r="RN55">
        <f>RN56+RN57</f>
        <v/>
      </c>
      <c r="RO55">
        <f>RO56+RO57</f>
        <v/>
      </c>
      <c r="RP55">
        <f>RP56+RP57</f>
        <v/>
      </c>
      <c r="RQ55">
        <f>RQ56+RQ57</f>
        <v/>
      </c>
      <c r="RR55">
        <f>RR56+RR57</f>
        <v/>
      </c>
      <c r="RS55">
        <f>RS56+RS57</f>
        <v/>
      </c>
      <c r="RT55">
        <f>RT56+RT57</f>
        <v/>
      </c>
      <c r="RU55">
        <f>RU56+RU57</f>
        <v/>
      </c>
      <c r="RV55">
        <f>RV56+RV57</f>
        <v/>
      </c>
      <c r="RW55">
        <f>RW56+RW57</f>
        <v/>
      </c>
      <c r="RX55">
        <f>RX56+RX57</f>
        <v/>
      </c>
      <c r="RY55">
        <f>RY56+RY57</f>
        <v/>
      </c>
      <c r="RZ55">
        <f>RZ56+RZ57</f>
        <v/>
      </c>
      <c r="SA55">
        <f>SA56+SA57</f>
        <v/>
      </c>
      <c r="SB55">
        <f>SB56+SB57</f>
        <v/>
      </c>
      <c r="SC55">
        <f>SC56+SC57</f>
        <v/>
      </c>
      <c r="SD55">
        <f>SD56+SD57</f>
        <v/>
      </c>
      <c r="SE55">
        <f>SE56+SE57</f>
        <v/>
      </c>
      <c r="SF55">
        <f>SF56+SF57</f>
        <v/>
      </c>
      <c r="SG55">
        <f>SG56+SG57</f>
        <v/>
      </c>
      <c r="SH55">
        <f>SH56+SH57</f>
        <v/>
      </c>
      <c r="SI55">
        <f>SI56+SI57</f>
        <v/>
      </c>
      <c r="SJ55">
        <f>SJ56+SJ57</f>
        <v/>
      </c>
      <c r="SK55">
        <f>SK56+SK57</f>
        <v/>
      </c>
      <c r="SL55">
        <f>SL56+SL57</f>
        <v/>
      </c>
      <c r="SM55">
        <f>SM56+SM57</f>
        <v/>
      </c>
      <c r="SN55">
        <f>SN56+SN57</f>
        <v/>
      </c>
      <c r="SO55">
        <f>SO56+SO57</f>
        <v/>
      </c>
      <c r="SP55">
        <f>SP56+SP57</f>
        <v/>
      </c>
      <c r="SQ55">
        <f>SQ56+SQ57</f>
        <v/>
      </c>
      <c r="SR55">
        <f>SR56+SR57</f>
        <v/>
      </c>
      <c r="SS55">
        <f>SS56+SS57</f>
        <v/>
      </c>
      <c r="ST55">
        <f>ST56+ST57</f>
        <v/>
      </c>
      <c r="SU55">
        <f>SU56+SU57</f>
        <v/>
      </c>
      <c r="SV55">
        <f>SV56+SV57</f>
        <v/>
      </c>
      <c r="SW55">
        <f>SW56+SW57</f>
        <v/>
      </c>
      <c r="SX55">
        <f>SX56+SX57</f>
        <v/>
      </c>
      <c r="SY55">
        <f>SY56+SY57</f>
        <v/>
      </c>
      <c r="SZ55">
        <f>SZ56+SZ57</f>
        <v/>
      </c>
      <c r="TA55">
        <f>TA56+TA57</f>
        <v/>
      </c>
      <c r="TB55">
        <f>TB56+TB57</f>
        <v/>
      </c>
      <c r="TC55">
        <f>TC56+TC57</f>
        <v/>
      </c>
      <c r="TD55">
        <f>TD56+TD57</f>
        <v/>
      </c>
      <c r="TE55">
        <f>TE56+TE57</f>
        <v/>
      </c>
      <c r="TF55">
        <f>TF56+TF57</f>
        <v/>
      </c>
      <c r="TG55">
        <f>TG56+TG57</f>
        <v/>
      </c>
      <c r="TH55">
        <f>TH56+TH57</f>
        <v/>
      </c>
      <c r="TI55">
        <f>TI56+TI57</f>
        <v/>
      </c>
      <c r="TJ55">
        <f>TJ56+TJ57</f>
        <v/>
      </c>
      <c r="TK55">
        <f>TK56+TK57</f>
        <v/>
      </c>
      <c r="TL55">
        <f>TL56+TL57</f>
        <v/>
      </c>
      <c r="TM55">
        <f>TM56+TM57</f>
        <v/>
      </c>
      <c r="TN55">
        <f>TN56+TN57</f>
        <v/>
      </c>
      <c r="TO55">
        <f>TO56+TO57</f>
        <v/>
      </c>
      <c r="TP55">
        <f>TP56+TP57</f>
        <v/>
      </c>
      <c r="TQ55">
        <f>TQ56+TQ57</f>
        <v/>
      </c>
      <c r="TR55">
        <f>TR56+TR57</f>
        <v/>
      </c>
      <c r="TS55">
        <f>TS56+TS57</f>
        <v/>
      </c>
      <c r="TT55">
        <f>TT56+TT57</f>
        <v/>
      </c>
      <c r="TU55">
        <f>TU56+TU57</f>
        <v/>
      </c>
      <c r="TV55">
        <f>TV56+TV57</f>
        <v/>
      </c>
      <c r="TW55">
        <f>TW56+TW57</f>
        <v/>
      </c>
      <c r="TX55">
        <f>TX56+TX57</f>
        <v/>
      </c>
      <c r="TY55">
        <f>TY56+TY57</f>
        <v/>
      </c>
      <c r="TZ55">
        <f>TZ56+TZ57</f>
        <v/>
      </c>
    </row>
    <row r="56" spans="1:546">
      <c r="A56" t="s">
        <v>21</v>
      </c>
      <c r="B56" t="s">
        <v>47</v>
      </c>
      <c r="BC56">
        <f>BC33*BC11</f>
        <v/>
      </c>
      <c r="BD56">
        <f>BD33*BD11</f>
        <v/>
      </c>
      <c r="BE56">
        <f>BE33*BE11</f>
        <v/>
      </c>
      <c r="BF56">
        <f>BF33*BF11</f>
        <v/>
      </c>
      <c r="BG56">
        <f>BG33*BG11</f>
        <v/>
      </c>
      <c r="BH56">
        <f>BH33*BH11</f>
        <v/>
      </c>
      <c r="BI56">
        <f>BI33*BI11</f>
        <v/>
      </c>
      <c r="BJ56">
        <f>BJ33*BJ11</f>
        <v/>
      </c>
      <c r="BK56">
        <f>BK33*BK11</f>
        <v/>
      </c>
      <c r="BL56">
        <f>BL33*BL11</f>
        <v/>
      </c>
      <c r="BM56">
        <f>BM33*BM11</f>
        <v/>
      </c>
      <c r="BN56">
        <f>BN33*BN11</f>
        <v/>
      </c>
      <c r="BO56">
        <f>BO33*BO11</f>
        <v/>
      </c>
      <c r="BP56">
        <f>BP33*BP11</f>
        <v/>
      </c>
      <c r="BQ56">
        <f>BQ33*BQ11</f>
        <v/>
      </c>
      <c r="BR56">
        <f>BR33*BR11</f>
        <v/>
      </c>
      <c r="BS56">
        <f>BS33*BS11</f>
        <v/>
      </c>
      <c r="BT56">
        <f>BT33*BT11</f>
        <v/>
      </c>
      <c r="BU56">
        <f>BU33*BU11</f>
        <v/>
      </c>
      <c r="BV56">
        <f>BV33*BV11</f>
        <v/>
      </c>
      <c r="BW56">
        <f>BW33*BW11</f>
        <v/>
      </c>
      <c r="BX56">
        <f>BX33*BX11</f>
        <v/>
      </c>
      <c r="BY56">
        <f>BY33*BY11</f>
        <v/>
      </c>
      <c r="BZ56">
        <f>BZ33*BZ11</f>
        <v/>
      </c>
      <c r="CA56">
        <f>CA33*CA11</f>
        <v/>
      </c>
      <c r="CB56">
        <f>CB33*CB11</f>
        <v/>
      </c>
      <c r="CC56">
        <f>CC33*CC11</f>
        <v/>
      </c>
      <c r="CD56">
        <f>CD33*CD11</f>
        <v/>
      </c>
      <c r="CE56">
        <f>CE33*CE11</f>
        <v/>
      </c>
      <c r="CF56">
        <f>CF33*CF11</f>
        <v/>
      </c>
      <c r="CG56">
        <f>CG33*CG11</f>
        <v/>
      </c>
      <c r="CH56">
        <f>CH33*CH11</f>
        <v/>
      </c>
      <c r="CI56">
        <f>CI33*CI11</f>
        <v/>
      </c>
      <c r="CJ56">
        <f>CJ33*CJ11</f>
        <v/>
      </c>
      <c r="CK56">
        <f>CK33*CK11</f>
        <v/>
      </c>
      <c r="CL56">
        <f>CL33*CL11</f>
        <v/>
      </c>
      <c r="CM56">
        <f>CM33*CM11</f>
        <v/>
      </c>
      <c r="CN56">
        <f>CN33*CN11</f>
        <v/>
      </c>
      <c r="CO56">
        <f>CO33*CO11</f>
        <v/>
      </c>
      <c r="CP56">
        <f>CP33*CP11</f>
        <v/>
      </c>
      <c r="CQ56">
        <f>CQ33*CQ11</f>
        <v/>
      </c>
      <c r="CR56">
        <f>CR33*CR11</f>
        <v/>
      </c>
      <c r="CS56">
        <f>CS33*CS11</f>
        <v/>
      </c>
      <c r="CT56">
        <f>CT33*CT11</f>
        <v/>
      </c>
      <c r="CU56">
        <f>CU33*CU11</f>
        <v/>
      </c>
      <c r="CV56">
        <f>CV33*CV11</f>
        <v/>
      </c>
      <c r="CW56">
        <f>CW33*CW11</f>
        <v/>
      </c>
      <c r="CX56">
        <f>CX33*CX11</f>
        <v/>
      </c>
      <c r="CY56">
        <f>CY33*CY11</f>
        <v/>
      </c>
      <c r="CZ56">
        <f>CZ33*CZ11</f>
        <v/>
      </c>
      <c r="DA56">
        <f>DA33*DA11</f>
        <v/>
      </c>
      <c r="DB56">
        <f>DB33*DB11</f>
        <v/>
      </c>
      <c r="DC56">
        <f>DC33*DC11</f>
        <v/>
      </c>
      <c r="DD56">
        <f>DD33*DD11</f>
        <v/>
      </c>
      <c r="DE56">
        <f>DE33*DE11</f>
        <v/>
      </c>
      <c r="DF56">
        <f>DF33*DF11</f>
        <v/>
      </c>
      <c r="DG56">
        <f>DG33*DG11</f>
        <v/>
      </c>
      <c r="DH56">
        <f>DH33*DH11</f>
        <v/>
      </c>
      <c r="DI56">
        <f>DI33*DI11</f>
        <v/>
      </c>
      <c r="DJ56">
        <f>DJ33*DJ11</f>
        <v/>
      </c>
      <c r="DK56">
        <f>DK33*DK11</f>
        <v/>
      </c>
      <c r="DL56">
        <f>DL33*DL11</f>
        <v/>
      </c>
      <c r="DM56">
        <f>DM33*DM11</f>
        <v/>
      </c>
      <c r="DN56">
        <f>DN33*DN11</f>
        <v/>
      </c>
      <c r="DO56">
        <f>DO33*DO11</f>
        <v/>
      </c>
      <c r="DP56">
        <f>DP33*DP11</f>
        <v/>
      </c>
      <c r="DQ56">
        <f>DQ33*DQ11</f>
        <v/>
      </c>
      <c r="DR56">
        <f>DR33*DR11</f>
        <v/>
      </c>
      <c r="DS56">
        <f>DS33*DS11</f>
        <v/>
      </c>
      <c r="DT56">
        <f>DT33*DT11</f>
        <v/>
      </c>
      <c r="DU56">
        <f>DU33*DU11</f>
        <v/>
      </c>
      <c r="DV56">
        <f>DV33*DV11</f>
        <v/>
      </c>
      <c r="DW56">
        <f>DW33*DW11</f>
        <v/>
      </c>
      <c r="DX56">
        <f>DX33*DX11</f>
        <v/>
      </c>
      <c r="DY56">
        <f>DY33*DY11</f>
        <v/>
      </c>
      <c r="DZ56">
        <f>DZ33*DZ11</f>
        <v/>
      </c>
      <c r="EA56">
        <f>EA33*EA11</f>
        <v/>
      </c>
      <c r="EB56">
        <f>EB33*EB11</f>
        <v/>
      </c>
      <c r="EC56">
        <f>EC33*EC11</f>
        <v/>
      </c>
      <c r="ED56">
        <f>ED33*ED11</f>
        <v/>
      </c>
      <c r="EE56">
        <f>EE33*EE11</f>
        <v/>
      </c>
      <c r="EF56">
        <f>EF33*EF11</f>
        <v/>
      </c>
      <c r="EG56">
        <f>EG33*EG11</f>
        <v/>
      </c>
      <c r="EH56">
        <f>EH33*EH11</f>
        <v/>
      </c>
      <c r="EI56">
        <f>EI33*EI11</f>
        <v/>
      </c>
      <c r="EJ56">
        <f>EJ33*EJ11</f>
        <v/>
      </c>
      <c r="EK56">
        <f>EK33*EK11</f>
        <v/>
      </c>
      <c r="EL56">
        <f>EL33*EL11</f>
        <v/>
      </c>
      <c r="EM56">
        <f>EM33*EM11</f>
        <v/>
      </c>
      <c r="EN56">
        <f>EN33*EN11</f>
        <v/>
      </c>
      <c r="EO56">
        <f>EO33*EO11</f>
        <v/>
      </c>
      <c r="EP56">
        <f>EP33*EP11</f>
        <v/>
      </c>
      <c r="EQ56">
        <f>EQ33*EQ11</f>
        <v/>
      </c>
      <c r="ER56">
        <f>ER33*ER11</f>
        <v/>
      </c>
      <c r="ES56">
        <f>ES33*ES11</f>
        <v/>
      </c>
      <c r="ET56">
        <f>ET33*ET11</f>
        <v/>
      </c>
      <c r="EU56">
        <f>EU33*EU11</f>
        <v/>
      </c>
      <c r="EV56">
        <f>EV33*EV11</f>
        <v/>
      </c>
      <c r="EW56">
        <f>EW33*EW11</f>
        <v/>
      </c>
      <c r="EX56">
        <f>EX33*EX11</f>
        <v/>
      </c>
      <c r="EY56">
        <f>EY33*EY11</f>
        <v/>
      </c>
      <c r="EZ56">
        <f>EZ33*EZ11</f>
        <v/>
      </c>
      <c r="FA56">
        <f>FA33*FA11</f>
        <v/>
      </c>
      <c r="FB56">
        <f>FB33*FB11</f>
        <v/>
      </c>
      <c r="FC56">
        <f>FC33*FC11</f>
        <v/>
      </c>
      <c r="FD56">
        <f>FD33*FD11</f>
        <v/>
      </c>
      <c r="FE56">
        <f>FE33*FE11</f>
        <v/>
      </c>
      <c r="FF56">
        <f>FF33*FF11</f>
        <v/>
      </c>
      <c r="FG56">
        <f>FG33*FG11</f>
        <v/>
      </c>
      <c r="FH56">
        <f>FH33*FH11</f>
        <v/>
      </c>
      <c r="FI56">
        <f>FI33*FI11</f>
        <v/>
      </c>
      <c r="FJ56">
        <f>FJ33*FJ11</f>
        <v/>
      </c>
      <c r="FK56">
        <f>FK33*FK11</f>
        <v/>
      </c>
      <c r="FL56">
        <f>FL33*FL11</f>
        <v/>
      </c>
      <c r="FM56">
        <f>FM33*FM11</f>
        <v/>
      </c>
      <c r="FN56">
        <f>FN33*FN11</f>
        <v/>
      </c>
      <c r="FO56">
        <f>FO33*FO11</f>
        <v/>
      </c>
      <c r="FP56">
        <f>FP33*FP11</f>
        <v/>
      </c>
      <c r="FQ56">
        <f>FQ33*FQ11</f>
        <v/>
      </c>
      <c r="FR56">
        <f>FR33*FR11</f>
        <v/>
      </c>
      <c r="FS56">
        <f>FS33*FS11</f>
        <v/>
      </c>
      <c r="FT56">
        <f>FT33*FT11</f>
        <v/>
      </c>
      <c r="FU56">
        <f>FU33*FU11</f>
        <v/>
      </c>
      <c r="FV56">
        <f>FV33*FV11</f>
        <v/>
      </c>
      <c r="FW56">
        <f>FW33*FW11</f>
        <v/>
      </c>
      <c r="FX56">
        <f>FX33*FX11</f>
        <v/>
      </c>
      <c r="FY56">
        <f>FY33*FY11</f>
        <v/>
      </c>
      <c r="FZ56">
        <f>FZ33*FZ11</f>
        <v/>
      </c>
      <c r="GA56">
        <f>GA33*GA11</f>
        <v/>
      </c>
      <c r="GB56">
        <f>GB33*GB11</f>
        <v/>
      </c>
      <c r="GC56">
        <f>GC33*GC11</f>
        <v/>
      </c>
      <c r="GD56">
        <f>GD33*GD11</f>
        <v/>
      </c>
      <c r="GE56">
        <f>GE33*GE11</f>
        <v/>
      </c>
      <c r="GF56">
        <f>GF33*GF11</f>
        <v/>
      </c>
      <c r="GG56">
        <f>GG33*GG11</f>
        <v/>
      </c>
      <c r="GH56">
        <f>GH33*GH11</f>
        <v/>
      </c>
      <c r="GI56">
        <f>GI33*GI11</f>
        <v/>
      </c>
      <c r="GJ56">
        <f>GJ33*GJ11</f>
        <v/>
      </c>
      <c r="GK56">
        <f>GK33*GK11</f>
        <v/>
      </c>
      <c r="GL56">
        <f>GL33*GL11</f>
        <v/>
      </c>
      <c r="GM56">
        <f>GM33*GM11</f>
        <v/>
      </c>
      <c r="GN56">
        <f>GN33*GN11</f>
        <v/>
      </c>
      <c r="GO56">
        <f>GO33*GO11</f>
        <v/>
      </c>
      <c r="GP56">
        <f>GP33*GP11</f>
        <v/>
      </c>
      <c r="GQ56">
        <f>GQ33*GQ11</f>
        <v/>
      </c>
      <c r="GR56">
        <f>GR33*GR11</f>
        <v/>
      </c>
      <c r="GS56">
        <f>GS33*GS11</f>
        <v/>
      </c>
      <c r="GT56">
        <f>GT33*GT11</f>
        <v/>
      </c>
      <c r="GU56">
        <f>GU33*GU11</f>
        <v/>
      </c>
      <c r="GV56">
        <f>GV33*GV11</f>
        <v/>
      </c>
      <c r="GW56">
        <f>GW33*GW11</f>
        <v/>
      </c>
      <c r="GX56">
        <f>GX33*GX11</f>
        <v/>
      </c>
      <c r="GY56">
        <f>GY33*GY11</f>
        <v/>
      </c>
      <c r="GZ56">
        <f>GZ33*GZ11</f>
        <v/>
      </c>
      <c r="HA56">
        <f>HA33*HA11</f>
        <v/>
      </c>
      <c r="HB56">
        <f>HB33*HB11</f>
        <v/>
      </c>
      <c r="HC56">
        <f>HC33*HC11</f>
        <v/>
      </c>
      <c r="HD56">
        <f>HD33*HD11</f>
        <v/>
      </c>
      <c r="HE56">
        <f>HE33*HE11</f>
        <v/>
      </c>
      <c r="HF56">
        <f>HF33*HF11</f>
        <v/>
      </c>
      <c r="HG56">
        <f>HG33*HG11</f>
        <v/>
      </c>
      <c r="HH56">
        <f>HH33*HH11</f>
        <v/>
      </c>
      <c r="HI56">
        <f>HI33*HI11</f>
        <v/>
      </c>
      <c r="HJ56">
        <f>HJ33*HJ11</f>
        <v/>
      </c>
      <c r="HK56">
        <f>HK33*HK11</f>
        <v/>
      </c>
      <c r="HL56">
        <f>HL33*HL11</f>
        <v/>
      </c>
      <c r="HM56">
        <f>HM33*HM11</f>
        <v/>
      </c>
      <c r="HN56">
        <f>HN33*HN11</f>
        <v/>
      </c>
      <c r="HO56">
        <f>HO33*HO11</f>
        <v/>
      </c>
      <c r="HP56">
        <f>HP33*HP11</f>
        <v/>
      </c>
      <c r="HQ56">
        <f>HQ33*HQ11</f>
        <v/>
      </c>
      <c r="HR56">
        <f>HR33*HR11</f>
        <v/>
      </c>
      <c r="HS56">
        <f>HS33*HS11</f>
        <v/>
      </c>
      <c r="HT56">
        <f>HT33*HT11</f>
        <v/>
      </c>
      <c r="HU56">
        <f>HU33*HU11</f>
        <v/>
      </c>
      <c r="HV56">
        <f>HV33*HV11</f>
        <v/>
      </c>
      <c r="HW56">
        <f>HW33*HW11</f>
        <v/>
      </c>
      <c r="HX56">
        <f>HX33*HX11</f>
        <v/>
      </c>
      <c r="HY56">
        <f>HY33*HY11</f>
        <v/>
      </c>
      <c r="HZ56">
        <f>HZ33*HZ11</f>
        <v/>
      </c>
      <c r="IA56">
        <f>IA33*IA11</f>
        <v/>
      </c>
      <c r="IB56">
        <f>IB33*IB11</f>
        <v/>
      </c>
      <c r="IC56">
        <f>IC33*IC11</f>
        <v/>
      </c>
      <c r="ID56">
        <f>ID33*ID11</f>
        <v/>
      </c>
      <c r="IE56">
        <f>IE33*IE11</f>
        <v/>
      </c>
      <c r="IF56">
        <f>IF33*IF11</f>
        <v/>
      </c>
      <c r="IG56">
        <f>IG33*IG11</f>
        <v/>
      </c>
      <c r="IH56">
        <f>IH33*IH11</f>
        <v/>
      </c>
      <c r="II56">
        <f>II33*II11</f>
        <v/>
      </c>
      <c r="IJ56">
        <f>IJ33*IJ11</f>
        <v/>
      </c>
      <c r="IK56">
        <f>IK33*IK11</f>
        <v/>
      </c>
      <c r="IL56">
        <f>IL33*IL11</f>
        <v/>
      </c>
      <c r="IM56">
        <f>IM33*IM11</f>
        <v/>
      </c>
      <c r="IN56">
        <f>IN33*IN11</f>
        <v/>
      </c>
      <c r="IO56">
        <f>IO33*IO11</f>
        <v/>
      </c>
      <c r="IP56">
        <f>IP33*IP11</f>
        <v/>
      </c>
      <c r="IQ56">
        <f>IQ33*IQ11</f>
        <v/>
      </c>
      <c r="IR56">
        <f>IR33*IR11</f>
        <v/>
      </c>
      <c r="IS56">
        <f>IS33*IS11</f>
        <v/>
      </c>
      <c r="IT56">
        <f>IT33*IT11</f>
        <v/>
      </c>
      <c r="IU56">
        <f>IU33*IU11</f>
        <v/>
      </c>
      <c r="IV56">
        <f>IV33*IV11</f>
        <v/>
      </c>
      <c r="IW56">
        <f>IW33*IW11</f>
        <v/>
      </c>
      <c r="IX56">
        <f>IX33*IX11</f>
        <v/>
      </c>
      <c r="IY56">
        <f>IY33*IY11</f>
        <v/>
      </c>
      <c r="IZ56">
        <f>IZ33*IZ11</f>
        <v/>
      </c>
      <c r="JA56">
        <f>JA33*JA11</f>
        <v/>
      </c>
      <c r="JB56">
        <f>JB33*JB11</f>
        <v/>
      </c>
      <c r="JC56">
        <f>JC33*JC11</f>
        <v/>
      </c>
      <c r="JD56">
        <f>JD33*JD11</f>
        <v/>
      </c>
      <c r="JE56">
        <f>JE33*JE11</f>
        <v/>
      </c>
      <c r="JF56">
        <f>JF33*JF11</f>
        <v/>
      </c>
      <c r="JG56">
        <f>JG33*JG11</f>
        <v/>
      </c>
      <c r="JH56">
        <f>JH33*JH11</f>
        <v/>
      </c>
      <c r="JI56">
        <f>JI33*JI11</f>
        <v/>
      </c>
      <c r="JJ56">
        <f>JJ33*JJ11</f>
        <v/>
      </c>
      <c r="JK56">
        <f>JK33*JK11</f>
        <v/>
      </c>
      <c r="JL56">
        <f>JL33*JL11</f>
        <v/>
      </c>
      <c r="JM56">
        <f>JM33*JM11</f>
        <v/>
      </c>
      <c r="JN56">
        <f>JN33*JN11</f>
        <v/>
      </c>
      <c r="JO56">
        <f>JO33*JO11</f>
        <v/>
      </c>
      <c r="JP56">
        <f>JP33*JP11</f>
        <v/>
      </c>
      <c r="JQ56">
        <f>JQ33*JQ11</f>
        <v/>
      </c>
      <c r="JR56">
        <f>JR33*JR11</f>
        <v/>
      </c>
      <c r="JS56">
        <f>JS33*JS11</f>
        <v/>
      </c>
      <c r="JT56">
        <f>JT33*JT11</f>
        <v/>
      </c>
      <c r="JU56">
        <f>JU33*JU11</f>
        <v/>
      </c>
      <c r="JV56">
        <f>JV33*JV11</f>
        <v/>
      </c>
      <c r="JW56">
        <f>JW33*JW11</f>
        <v/>
      </c>
      <c r="JX56">
        <f>JX33*JX11</f>
        <v/>
      </c>
      <c r="JY56">
        <f>JY33*JY11</f>
        <v/>
      </c>
      <c r="JZ56">
        <f>JZ33*JZ11</f>
        <v/>
      </c>
      <c r="KA56">
        <f>KA33*KA11</f>
        <v/>
      </c>
      <c r="KB56">
        <f>KB33*KB11</f>
        <v/>
      </c>
      <c r="KC56">
        <f>KC33*KC11</f>
        <v/>
      </c>
      <c r="KD56">
        <f>KD33*KD11</f>
        <v/>
      </c>
      <c r="KE56">
        <f>KE33*KE11</f>
        <v/>
      </c>
      <c r="KF56">
        <f>KF33*KF11</f>
        <v/>
      </c>
      <c r="KG56">
        <f>KG33*KG11</f>
        <v/>
      </c>
      <c r="KH56">
        <f>KH33*KH11</f>
        <v/>
      </c>
      <c r="KI56">
        <f>KI33*KI11</f>
        <v/>
      </c>
      <c r="KJ56">
        <f>KJ33*KJ11</f>
        <v/>
      </c>
      <c r="KK56">
        <f>KK33*KK11</f>
        <v/>
      </c>
      <c r="KL56">
        <f>KL33*KL11</f>
        <v/>
      </c>
      <c r="KM56">
        <f>KM33*KM11</f>
        <v/>
      </c>
      <c r="KN56">
        <f>KN33*KN11</f>
        <v/>
      </c>
      <c r="KO56">
        <f>KO33*KO11</f>
        <v/>
      </c>
      <c r="KP56">
        <f>KP33*KP11</f>
        <v/>
      </c>
      <c r="KQ56">
        <f>KQ33*KQ11</f>
        <v/>
      </c>
      <c r="KR56">
        <f>KR33*KR11</f>
        <v/>
      </c>
      <c r="KS56">
        <f>KS33*KS11</f>
        <v/>
      </c>
      <c r="KT56">
        <f>KT33*KT11</f>
        <v/>
      </c>
      <c r="KU56">
        <f>KU33*KU11</f>
        <v/>
      </c>
      <c r="KV56">
        <f>KV33*KV11</f>
        <v/>
      </c>
      <c r="KW56">
        <f>KW33*KW11</f>
        <v/>
      </c>
      <c r="KX56">
        <f>KX33*KX11</f>
        <v/>
      </c>
      <c r="KY56">
        <f>KY33*KY11</f>
        <v/>
      </c>
      <c r="KZ56">
        <f>KZ33*KZ11</f>
        <v/>
      </c>
      <c r="LA56">
        <f>LA33*LA11</f>
        <v/>
      </c>
      <c r="LB56">
        <f>LB33*LB11</f>
        <v/>
      </c>
      <c r="LC56">
        <f>LC33*LC11</f>
        <v/>
      </c>
      <c r="LD56">
        <f>LD33*LD11</f>
        <v/>
      </c>
      <c r="LE56">
        <f>LE33*LE11</f>
        <v/>
      </c>
      <c r="LF56">
        <f>LF33*LF11</f>
        <v/>
      </c>
      <c r="LG56">
        <f>LG33*LG11</f>
        <v/>
      </c>
      <c r="LH56">
        <f>LH33*LH11</f>
        <v/>
      </c>
      <c r="LI56">
        <f>LI33*LI11</f>
        <v/>
      </c>
      <c r="LJ56">
        <f>LJ33*LJ11</f>
        <v/>
      </c>
      <c r="LK56">
        <f>LK33*LK11</f>
        <v/>
      </c>
      <c r="LL56">
        <f>LL33*LL11</f>
        <v/>
      </c>
      <c r="LM56">
        <f>LM33*LM11</f>
        <v/>
      </c>
      <c r="LN56">
        <f>LN33*LN11</f>
        <v/>
      </c>
      <c r="LO56">
        <f>LO33*LO11</f>
        <v/>
      </c>
      <c r="LP56">
        <f>LP33*LP11</f>
        <v/>
      </c>
      <c r="LQ56">
        <f>LQ33*LQ11</f>
        <v/>
      </c>
      <c r="LR56">
        <f>LR33*LR11</f>
        <v/>
      </c>
      <c r="LS56">
        <f>LS33*LS11</f>
        <v/>
      </c>
      <c r="LT56">
        <f>LT33*LT11</f>
        <v/>
      </c>
      <c r="LU56">
        <f>LU33*LU11</f>
        <v/>
      </c>
      <c r="LV56">
        <f>LV33*LV11</f>
        <v/>
      </c>
      <c r="LW56">
        <f>LW33*LW11</f>
        <v/>
      </c>
      <c r="LX56">
        <f>LX33*LX11</f>
        <v/>
      </c>
      <c r="LY56">
        <f>LY33*LY11</f>
        <v/>
      </c>
      <c r="LZ56">
        <f>LZ33*LZ11</f>
        <v/>
      </c>
      <c r="MA56">
        <f>MA33*MA11</f>
        <v/>
      </c>
      <c r="MB56">
        <f>MB33*MB11</f>
        <v/>
      </c>
      <c r="MC56">
        <f>MC33*MC11</f>
        <v/>
      </c>
      <c r="MD56">
        <f>MD33*MD11</f>
        <v/>
      </c>
      <c r="ME56">
        <f>ME33*ME11</f>
        <v/>
      </c>
      <c r="MF56">
        <f>MF33*MF11</f>
        <v/>
      </c>
      <c r="MG56">
        <f>MG33*MG11</f>
        <v/>
      </c>
      <c r="MH56">
        <f>MH33*MH11</f>
        <v/>
      </c>
      <c r="MI56">
        <f>MI33*MI11</f>
        <v/>
      </c>
      <c r="MJ56">
        <f>MJ33*MJ11</f>
        <v/>
      </c>
      <c r="MK56">
        <f>MK33*MK11</f>
        <v/>
      </c>
      <c r="ML56">
        <f>ML33*ML11</f>
        <v/>
      </c>
      <c r="MM56">
        <f>MM33*MM11</f>
        <v/>
      </c>
      <c r="MN56">
        <f>MN33*MN11</f>
        <v/>
      </c>
      <c r="MO56">
        <f>MO33*MO11</f>
        <v/>
      </c>
      <c r="MP56">
        <f>MP33*MP11</f>
        <v/>
      </c>
      <c r="MQ56">
        <f>MQ33*MQ11</f>
        <v/>
      </c>
      <c r="MR56">
        <f>MR33*MR11</f>
        <v/>
      </c>
      <c r="MS56">
        <f>MS33*MS11</f>
        <v/>
      </c>
      <c r="MT56">
        <f>MT33*MT11</f>
        <v/>
      </c>
      <c r="MU56">
        <f>MU33*MU11</f>
        <v/>
      </c>
      <c r="MV56">
        <f>MV33*MV11</f>
        <v/>
      </c>
      <c r="MW56">
        <f>MW33*MW11</f>
        <v/>
      </c>
      <c r="MX56">
        <f>MX33*MX11</f>
        <v/>
      </c>
      <c r="MY56">
        <f>MY33*MY11</f>
        <v/>
      </c>
      <c r="MZ56">
        <f>MZ33*MZ11</f>
        <v/>
      </c>
      <c r="NA56">
        <f>NA33*NA11</f>
        <v/>
      </c>
      <c r="NB56">
        <f>NB33*NB11</f>
        <v/>
      </c>
      <c r="NC56">
        <f>NC33*NC11</f>
        <v/>
      </c>
      <c r="ND56">
        <f>ND33*ND11</f>
        <v/>
      </c>
      <c r="NE56">
        <f>NE33*NE11</f>
        <v/>
      </c>
      <c r="NF56">
        <f>NF33*NF11</f>
        <v/>
      </c>
      <c r="NG56">
        <f>NG33*NG11</f>
        <v/>
      </c>
      <c r="NH56">
        <f>NH33*NH11</f>
        <v/>
      </c>
      <c r="NI56">
        <f>NI33*NI11</f>
        <v/>
      </c>
      <c r="NJ56">
        <f>NJ33*NJ11</f>
        <v/>
      </c>
      <c r="NK56">
        <f>NK33*NK11</f>
        <v/>
      </c>
      <c r="NL56">
        <f>NL33*NL11</f>
        <v/>
      </c>
      <c r="NM56">
        <f>NM33*NM11</f>
        <v/>
      </c>
      <c r="NN56">
        <f>NN33*NN11</f>
        <v/>
      </c>
      <c r="NO56">
        <f>NO33*NO11</f>
        <v/>
      </c>
      <c r="NP56">
        <f>NP33*NP11</f>
        <v/>
      </c>
      <c r="NQ56">
        <f>NQ33*NQ11</f>
        <v/>
      </c>
      <c r="NR56">
        <f>NR33*NR11</f>
        <v/>
      </c>
      <c r="NS56">
        <f>NS33*NS11</f>
        <v/>
      </c>
      <c r="NT56">
        <f>NT33*NT11</f>
        <v/>
      </c>
      <c r="NU56">
        <f>NU33*NU11</f>
        <v/>
      </c>
      <c r="NV56">
        <f>NV33*NV11</f>
        <v/>
      </c>
      <c r="NW56">
        <f>NW33*NW11</f>
        <v/>
      </c>
      <c r="NX56">
        <f>NX33*NX11</f>
        <v/>
      </c>
      <c r="NY56">
        <f>NY33*NY11</f>
        <v/>
      </c>
      <c r="NZ56">
        <f>NZ33*NZ11</f>
        <v/>
      </c>
      <c r="OA56">
        <f>OA33*OA11</f>
        <v/>
      </c>
      <c r="OB56">
        <f>OB33*OB11</f>
        <v/>
      </c>
      <c r="OC56">
        <f>OC33*OC11</f>
        <v/>
      </c>
      <c r="OD56">
        <f>OD33*OD11</f>
        <v/>
      </c>
      <c r="OE56">
        <f>OE33*OE11</f>
        <v/>
      </c>
      <c r="OF56">
        <f>OF33*OF11</f>
        <v/>
      </c>
      <c r="OG56">
        <f>OG33*OG11</f>
        <v/>
      </c>
      <c r="OH56">
        <f>OH33*OH11</f>
        <v/>
      </c>
      <c r="OI56">
        <f>OI33*OI11</f>
        <v/>
      </c>
      <c r="OJ56">
        <f>OJ33*OJ11</f>
        <v/>
      </c>
      <c r="OK56">
        <f>OK33*OK11</f>
        <v/>
      </c>
      <c r="OL56">
        <f>OL33*OL11</f>
        <v/>
      </c>
      <c r="OM56">
        <f>OM33*OM11</f>
        <v/>
      </c>
      <c r="ON56">
        <f>ON33*ON11</f>
        <v/>
      </c>
      <c r="OO56">
        <f>OO33*OO11</f>
        <v/>
      </c>
      <c r="OP56">
        <f>OP33*OP11</f>
        <v/>
      </c>
      <c r="OQ56">
        <f>OQ33*OQ11</f>
        <v/>
      </c>
      <c r="OR56">
        <f>OR33*OR11</f>
        <v/>
      </c>
      <c r="OS56">
        <f>OS33*OS11</f>
        <v/>
      </c>
      <c r="OT56">
        <f>OT33*OT11</f>
        <v/>
      </c>
      <c r="OU56">
        <f>OU33*OU11</f>
        <v/>
      </c>
      <c r="OV56">
        <f>OV33*OV11</f>
        <v/>
      </c>
      <c r="OW56">
        <f>OW33*OW11</f>
        <v/>
      </c>
      <c r="OX56">
        <f>OX33*OX11</f>
        <v/>
      </c>
      <c r="OY56">
        <f>OY33*OY11</f>
        <v/>
      </c>
      <c r="OZ56">
        <f>OZ33*OZ11</f>
        <v/>
      </c>
      <c r="PA56">
        <f>PA33*PA11</f>
        <v/>
      </c>
      <c r="PB56">
        <f>PB33*PB11</f>
        <v/>
      </c>
      <c r="PC56">
        <f>PC33*PC11</f>
        <v/>
      </c>
      <c r="PD56">
        <f>PD33*PD11</f>
        <v/>
      </c>
      <c r="PE56">
        <f>PE33*PE11</f>
        <v/>
      </c>
      <c r="PF56">
        <f>PF33*PF11</f>
        <v/>
      </c>
      <c r="PG56">
        <f>PG33*PG11</f>
        <v/>
      </c>
      <c r="PH56">
        <f>PH33*PH11</f>
        <v/>
      </c>
      <c r="PI56">
        <f>PI33*PI11</f>
        <v/>
      </c>
      <c r="PJ56">
        <f>PJ33*PJ11</f>
        <v/>
      </c>
      <c r="PK56">
        <f>PK33*PK11</f>
        <v/>
      </c>
      <c r="PL56">
        <f>PL33*PL11</f>
        <v/>
      </c>
      <c r="PM56">
        <f>PM33*PM11</f>
        <v/>
      </c>
      <c r="PN56">
        <f>PN33*PN11</f>
        <v/>
      </c>
      <c r="PO56">
        <f>PO33*PO11</f>
        <v/>
      </c>
      <c r="PP56">
        <f>PP33*PP11</f>
        <v/>
      </c>
      <c r="PQ56">
        <f>PQ33*PQ11</f>
        <v/>
      </c>
      <c r="PR56">
        <f>PR33*PR11</f>
        <v/>
      </c>
      <c r="PS56">
        <f>PS33*PS11</f>
        <v/>
      </c>
      <c r="PT56">
        <f>PT33*PT11</f>
        <v/>
      </c>
      <c r="PU56">
        <f>PU33*PU11</f>
        <v/>
      </c>
      <c r="PV56">
        <f>PV33*PV11</f>
        <v/>
      </c>
      <c r="PW56">
        <f>PW33*PW11</f>
        <v/>
      </c>
      <c r="PX56">
        <f>PX33*PX11</f>
        <v/>
      </c>
      <c r="PY56">
        <f>PY33*PY11</f>
        <v/>
      </c>
      <c r="PZ56">
        <f>PZ33*PZ11</f>
        <v/>
      </c>
      <c r="QA56">
        <f>QA33*QA11</f>
        <v/>
      </c>
      <c r="QB56">
        <f>QB33*QB11</f>
        <v/>
      </c>
      <c r="QC56">
        <f>QC33*QC11</f>
        <v/>
      </c>
      <c r="QD56">
        <f>QD33*QD11</f>
        <v/>
      </c>
      <c r="QE56">
        <f>QE33*QE11</f>
        <v/>
      </c>
      <c r="QF56">
        <f>QF33*QF11</f>
        <v/>
      </c>
      <c r="QG56">
        <f>QG33*QG11</f>
        <v/>
      </c>
      <c r="QH56">
        <f>QH33*QH11</f>
        <v/>
      </c>
      <c r="QI56">
        <f>QI33*QI11</f>
        <v/>
      </c>
      <c r="QJ56">
        <f>QJ33*QJ11</f>
        <v/>
      </c>
      <c r="QK56">
        <f>QK33*QK11</f>
        <v/>
      </c>
      <c r="QL56">
        <f>QL33*QL11</f>
        <v/>
      </c>
      <c r="QM56">
        <f>QM33*QM11</f>
        <v/>
      </c>
      <c r="QN56">
        <f>QN33*QN11</f>
        <v/>
      </c>
      <c r="QO56">
        <f>QO33*QO11</f>
        <v/>
      </c>
      <c r="QP56">
        <f>QP33*QP11</f>
        <v/>
      </c>
      <c r="QQ56">
        <f>QQ33*QQ11</f>
        <v/>
      </c>
      <c r="QR56">
        <f>QR33*QR11</f>
        <v/>
      </c>
      <c r="QS56">
        <f>QS33*QS11</f>
        <v/>
      </c>
      <c r="QT56">
        <f>QT33*QT11</f>
        <v/>
      </c>
      <c r="QU56">
        <f>QU33*QU11</f>
        <v/>
      </c>
      <c r="QV56">
        <f>QV33*QV11</f>
        <v/>
      </c>
      <c r="QW56">
        <f>QW33*QW11</f>
        <v/>
      </c>
      <c r="QX56">
        <f>QX33*QX11</f>
        <v/>
      </c>
      <c r="QY56">
        <f>QY33*QY11</f>
        <v/>
      </c>
      <c r="QZ56">
        <f>QZ33*QZ11</f>
        <v/>
      </c>
      <c r="RA56">
        <f>RA33*RA11</f>
        <v/>
      </c>
      <c r="RB56">
        <f>RB33*RB11</f>
        <v/>
      </c>
      <c r="RC56">
        <f>RC33*RC11</f>
        <v/>
      </c>
      <c r="RD56">
        <f>RD33*RD11</f>
        <v/>
      </c>
      <c r="RE56">
        <f>RE33*RE11</f>
        <v/>
      </c>
      <c r="RF56">
        <f>RF33*RF11</f>
        <v/>
      </c>
      <c r="RG56">
        <f>RG33*RG11</f>
        <v/>
      </c>
      <c r="RH56">
        <f>RH33*RH11</f>
        <v/>
      </c>
      <c r="RI56">
        <f>RI33*RI11</f>
        <v/>
      </c>
      <c r="RJ56">
        <f>RJ33*RJ11</f>
        <v/>
      </c>
      <c r="RK56">
        <f>RK33*RK11</f>
        <v/>
      </c>
      <c r="RL56">
        <f>RL33*RL11</f>
        <v/>
      </c>
      <c r="RM56">
        <f>RM33*RM11</f>
        <v/>
      </c>
      <c r="RN56">
        <f>RN33*RN11</f>
        <v/>
      </c>
      <c r="RO56">
        <f>RO33*RO11</f>
        <v/>
      </c>
      <c r="RP56">
        <f>RP33*RP11</f>
        <v/>
      </c>
      <c r="RQ56">
        <f>RQ33*RQ11</f>
        <v/>
      </c>
      <c r="RR56">
        <f>RR33*RR11</f>
        <v/>
      </c>
      <c r="RS56">
        <f>RS33*RS11</f>
        <v/>
      </c>
      <c r="RT56">
        <f>RT33*RT11</f>
        <v/>
      </c>
      <c r="RU56">
        <f>RU33*RU11</f>
        <v/>
      </c>
      <c r="RV56">
        <f>RV33*RV11</f>
        <v/>
      </c>
      <c r="RW56">
        <f>RW33*RW11</f>
        <v/>
      </c>
      <c r="RX56">
        <f>RX33*RX11</f>
        <v/>
      </c>
      <c r="RY56">
        <f>RY33*RY11</f>
        <v/>
      </c>
      <c r="RZ56">
        <f>RZ33*RZ11</f>
        <v/>
      </c>
      <c r="SA56">
        <f>SA33*SA11</f>
        <v/>
      </c>
      <c r="SB56">
        <f>SB33*SB11</f>
        <v/>
      </c>
      <c r="SC56">
        <f>SC33*SC11</f>
        <v/>
      </c>
      <c r="SD56">
        <f>SD33*SD11</f>
        <v/>
      </c>
      <c r="SE56">
        <f>SE33*SE11</f>
        <v/>
      </c>
      <c r="SF56">
        <f>SF33*SF11</f>
        <v/>
      </c>
      <c r="SG56">
        <f>SG33*SG11</f>
        <v/>
      </c>
      <c r="SH56">
        <f>SH33*SH11</f>
        <v/>
      </c>
      <c r="SI56">
        <f>SI33*SI11</f>
        <v/>
      </c>
      <c r="SJ56">
        <f>SJ33*SJ11</f>
        <v/>
      </c>
      <c r="SK56">
        <f>SK33*SK11</f>
        <v/>
      </c>
      <c r="SL56">
        <f>SL33*SL11</f>
        <v/>
      </c>
      <c r="SM56">
        <f>SM33*SM11</f>
        <v/>
      </c>
      <c r="SN56">
        <f>SN33*SN11</f>
        <v/>
      </c>
      <c r="SO56">
        <f>SO33*SO11</f>
        <v/>
      </c>
      <c r="SP56">
        <f>SP33*SP11</f>
        <v/>
      </c>
      <c r="SQ56">
        <f>SQ33*SQ11</f>
        <v/>
      </c>
      <c r="SR56">
        <f>SR33*SR11</f>
        <v/>
      </c>
      <c r="SS56">
        <f>SS33*SS11</f>
        <v/>
      </c>
      <c r="ST56">
        <f>ST33*ST11</f>
        <v/>
      </c>
      <c r="SU56">
        <f>SU33*SU11</f>
        <v/>
      </c>
      <c r="SV56">
        <f>SV33*SV11</f>
        <v/>
      </c>
      <c r="SW56">
        <f>SW33*SW11</f>
        <v/>
      </c>
      <c r="SX56">
        <f>SX33*SX11</f>
        <v/>
      </c>
      <c r="SY56">
        <f>SY33*SY11</f>
        <v/>
      </c>
      <c r="SZ56">
        <f>SZ33*SZ11</f>
        <v/>
      </c>
      <c r="TA56">
        <f>TA33*TA11</f>
        <v/>
      </c>
      <c r="TB56">
        <f>TB33*TB11</f>
        <v/>
      </c>
      <c r="TC56">
        <f>TC33*TC11</f>
        <v/>
      </c>
      <c r="TD56">
        <f>TD33*TD11</f>
        <v/>
      </c>
      <c r="TE56">
        <f>TE33*TE11</f>
        <v/>
      </c>
      <c r="TF56">
        <f>TF33*TF11</f>
        <v/>
      </c>
      <c r="TG56">
        <f>TG33*TG11</f>
        <v/>
      </c>
      <c r="TH56">
        <f>TH33*TH11</f>
        <v/>
      </c>
      <c r="TI56">
        <f>TI33*TI11</f>
        <v/>
      </c>
      <c r="TJ56">
        <f>TJ33*TJ11</f>
        <v/>
      </c>
      <c r="TK56">
        <f>TK33*TK11</f>
        <v/>
      </c>
      <c r="TL56">
        <f>TL33*TL11</f>
        <v/>
      </c>
      <c r="TM56">
        <f>TM33*TM11</f>
        <v/>
      </c>
      <c r="TN56">
        <f>TN33*TN11</f>
        <v/>
      </c>
      <c r="TO56">
        <f>TO33*TO11</f>
        <v/>
      </c>
      <c r="TP56">
        <f>TP33*TP11</f>
        <v/>
      </c>
      <c r="TQ56">
        <f>TQ33*TQ11</f>
        <v/>
      </c>
      <c r="TR56">
        <f>TR33*TR11</f>
        <v/>
      </c>
      <c r="TS56">
        <f>TS33*TS11</f>
        <v/>
      </c>
      <c r="TT56">
        <f>TT33*TT11</f>
        <v/>
      </c>
      <c r="TU56">
        <f>TU33*TU11</f>
        <v/>
      </c>
      <c r="TV56">
        <f>TV33*TV11</f>
        <v/>
      </c>
      <c r="TW56">
        <f>TW33*TW11</f>
        <v/>
      </c>
      <c r="TX56">
        <f>TX33*TX11</f>
        <v/>
      </c>
      <c r="TY56">
        <f>TY33*TY11</f>
        <v/>
      </c>
      <c r="TZ56">
        <f>TZ33*TZ11</f>
        <v/>
      </c>
    </row>
    <row r="57" spans="1:546">
      <c r="A57" t="s">
        <v>22</v>
      </c>
      <c r="B57" t="s">
        <v>47</v>
      </c>
      <c r="BC57">
        <f>BC34*BC12</f>
        <v/>
      </c>
      <c r="BD57">
        <f>BD34*BD12</f>
        <v/>
      </c>
      <c r="BE57">
        <f>BE34*BE12</f>
        <v/>
      </c>
      <c r="BF57">
        <f>BF34*BF12</f>
        <v/>
      </c>
      <c r="BG57">
        <f>BG34*BG12</f>
        <v/>
      </c>
      <c r="BH57">
        <f>BH34*BH12</f>
        <v/>
      </c>
      <c r="BI57">
        <f>BI34*BI12</f>
        <v/>
      </c>
      <c r="BJ57">
        <f>BJ34*BJ12</f>
        <v/>
      </c>
      <c r="BK57">
        <f>BK34*BK12</f>
        <v/>
      </c>
      <c r="BL57">
        <f>BL34*BL12</f>
        <v/>
      </c>
      <c r="BM57">
        <f>BM34*BM12</f>
        <v/>
      </c>
      <c r="BN57">
        <f>BN34*BN12</f>
        <v/>
      </c>
      <c r="BO57">
        <f>BO34*BO12</f>
        <v/>
      </c>
      <c r="BP57">
        <f>BP34*BP12</f>
        <v/>
      </c>
      <c r="BQ57">
        <f>BQ34*BQ12</f>
        <v/>
      </c>
      <c r="BR57">
        <f>BR34*BR12</f>
        <v/>
      </c>
      <c r="BS57">
        <f>BS34*BS12</f>
        <v/>
      </c>
      <c r="BT57">
        <f>BT34*BT12</f>
        <v/>
      </c>
      <c r="BU57">
        <f>BU34*BU12</f>
        <v/>
      </c>
      <c r="BV57">
        <f>BV34*BV12</f>
        <v/>
      </c>
      <c r="BW57">
        <f>BW34*BW12</f>
        <v/>
      </c>
      <c r="BX57">
        <f>BX34*BX12</f>
        <v/>
      </c>
      <c r="BY57">
        <f>BY34*BY12</f>
        <v/>
      </c>
      <c r="BZ57">
        <f>BZ34*BZ12</f>
        <v/>
      </c>
      <c r="CA57">
        <f>CA34*CA12</f>
        <v/>
      </c>
      <c r="CB57">
        <f>CB34*CB12</f>
        <v/>
      </c>
      <c r="CC57">
        <f>CC34*CC12</f>
        <v/>
      </c>
      <c r="CD57">
        <f>CD34*CD12</f>
        <v/>
      </c>
      <c r="CE57">
        <f>CE34*CE12</f>
        <v/>
      </c>
      <c r="CF57">
        <f>CF34*CF12</f>
        <v/>
      </c>
      <c r="CG57">
        <f>CG34*CG12</f>
        <v/>
      </c>
      <c r="CH57">
        <f>CH34*CH12</f>
        <v/>
      </c>
      <c r="CI57">
        <f>CI34*CI12</f>
        <v/>
      </c>
      <c r="CJ57">
        <f>CJ34*CJ12</f>
        <v/>
      </c>
      <c r="CK57">
        <f>CK34*CK12</f>
        <v/>
      </c>
      <c r="CL57">
        <f>CL34*CL12</f>
        <v/>
      </c>
      <c r="CM57">
        <f>CM34*CM12</f>
        <v/>
      </c>
      <c r="CN57">
        <f>CN34*CN12</f>
        <v/>
      </c>
      <c r="CO57">
        <f>CO34*CO12</f>
        <v/>
      </c>
      <c r="CP57">
        <f>CP34*CP12</f>
        <v/>
      </c>
      <c r="CQ57">
        <f>CQ34*CQ12</f>
        <v/>
      </c>
      <c r="CR57">
        <f>CR34*CR12</f>
        <v/>
      </c>
      <c r="CS57">
        <f>CS34*CS12</f>
        <v/>
      </c>
      <c r="CT57">
        <f>CT34*CT12</f>
        <v/>
      </c>
      <c r="CU57">
        <f>CU34*CU12</f>
        <v/>
      </c>
      <c r="CV57">
        <f>CV34*CV12</f>
        <v/>
      </c>
      <c r="CW57">
        <f>CW34*CW12</f>
        <v/>
      </c>
      <c r="CX57">
        <f>CX34*CX12</f>
        <v/>
      </c>
      <c r="CY57">
        <f>CY34*CY12</f>
        <v/>
      </c>
      <c r="CZ57">
        <f>CZ34*CZ12</f>
        <v/>
      </c>
      <c r="DA57">
        <f>DA34*DA12</f>
        <v/>
      </c>
      <c r="DB57">
        <f>DB34*DB12</f>
        <v/>
      </c>
      <c r="DC57">
        <f>DC34*DC12</f>
        <v/>
      </c>
      <c r="DD57">
        <f>DD34*DD12</f>
        <v/>
      </c>
      <c r="DE57">
        <f>DE34*DE12</f>
        <v/>
      </c>
      <c r="DF57">
        <f>DF34*DF12</f>
        <v/>
      </c>
      <c r="DG57">
        <f>DG34*DG12</f>
        <v/>
      </c>
      <c r="DH57">
        <f>DH34*DH12</f>
        <v/>
      </c>
      <c r="DI57">
        <f>DI34*DI12</f>
        <v/>
      </c>
      <c r="DJ57">
        <f>DJ34*DJ12</f>
        <v/>
      </c>
      <c r="DK57">
        <f>DK34*DK12</f>
        <v/>
      </c>
      <c r="DL57">
        <f>DL34*DL12</f>
        <v/>
      </c>
      <c r="DM57">
        <f>DM34*DM12</f>
        <v/>
      </c>
      <c r="DN57">
        <f>DN34*DN12</f>
        <v/>
      </c>
      <c r="DO57">
        <f>DO34*DO12</f>
        <v/>
      </c>
      <c r="DP57">
        <f>DP34*DP12</f>
        <v/>
      </c>
      <c r="DQ57">
        <f>DQ34*DQ12</f>
        <v/>
      </c>
      <c r="DR57">
        <f>DR34*DR12</f>
        <v/>
      </c>
      <c r="DS57">
        <f>DS34*DS12</f>
        <v/>
      </c>
      <c r="DT57">
        <f>DT34*DT12</f>
        <v/>
      </c>
      <c r="DU57">
        <f>DU34*DU12</f>
        <v/>
      </c>
      <c r="DV57">
        <f>DV34*DV12</f>
        <v/>
      </c>
      <c r="DW57">
        <f>DW34*DW12</f>
        <v/>
      </c>
      <c r="DX57">
        <f>DX34*DX12</f>
        <v/>
      </c>
      <c r="DY57">
        <f>DY34*DY12</f>
        <v/>
      </c>
      <c r="DZ57">
        <f>DZ34*DZ12</f>
        <v/>
      </c>
      <c r="EA57">
        <f>EA34*EA12</f>
        <v/>
      </c>
      <c r="EB57">
        <f>EB34*EB12</f>
        <v/>
      </c>
      <c r="EC57">
        <f>EC34*EC12</f>
        <v/>
      </c>
      <c r="ED57">
        <f>ED34*ED12</f>
        <v/>
      </c>
      <c r="EE57">
        <f>EE34*EE12</f>
        <v/>
      </c>
      <c r="EF57">
        <f>EF34*EF12</f>
        <v/>
      </c>
      <c r="EG57">
        <f>EG34*EG12</f>
        <v/>
      </c>
      <c r="EH57">
        <f>EH34*EH12</f>
        <v/>
      </c>
      <c r="EI57">
        <f>EI34*EI12</f>
        <v/>
      </c>
      <c r="EJ57">
        <f>EJ34*EJ12</f>
        <v/>
      </c>
      <c r="EK57">
        <f>EK34*EK12</f>
        <v/>
      </c>
      <c r="EL57">
        <f>EL34*EL12</f>
        <v/>
      </c>
      <c r="EM57">
        <f>EM34*EM12</f>
        <v/>
      </c>
      <c r="EN57">
        <f>EN34*EN12</f>
        <v/>
      </c>
      <c r="EO57">
        <f>EO34*EO12</f>
        <v/>
      </c>
      <c r="EP57">
        <f>EP34*EP12</f>
        <v/>
      </c>
      <c r="EQ57">
        <f>EQ34*EQ12</f>
        <v/>
      </c>
      <c r="ER57">
        <f>ER34*ER12</f>
        <v/>
      </c>
      <c r="ES57">
        <f>ES34*ES12</f>
        <v/>
      </c>
      <c r="ET57">
        <f>ET34*ET12</f>
        <v/>
      </c>
      <c r="EU57">
        <f>EU34*EU12</f>
        <v/>
      </c>
      <c r="EV57">
        <f>EV34*EV12</f>
        <v/>
      </c>
      <c r="EW57">
        <f>EW34*EW12</f>
        <v/>
      </c>
      <c r="EX57">
        <f>EX34*EX12</f>
        <v/>
      </c>
      <c r="EY57">
        <f>EY34*EY12</f>
        <v/>
      </c>
      <c r="EZ57">
        <f>EZ34*EZ12</f>
        <v/>
      </c>
      <c r="FA57">
        <f>FA34*FA12</f>
        <v/>
      </c>
      <c r="FB57">
        <f>FB34*FB12</f>
        <v/>
      </c>
      <c r="FC57">
        <f>FC34*FC12</f>
        <v/>
      </c>
      <c r="FD57">
        <f>FD34*FD12</f>
        <v/>
      </c>
      <c r="FE57">
        <f>FE34*FE12</f>
        <v/>
      </c>
      <c r="FF57">
        <f>FF34*FF12</f>
        <v/>
      </c>
      <c r="FG57">
        <f>FG34*FG12</f>
        <v/>
      </c>
      <c r="FH57">
        <f>FH34*FH12</f>
        <v/>
      </c>
      <c r="FI57">
        <f>FI34*FI12</f>
        <v/>
      </c>
      <c r="FJ57">
        <f>FJ34*FJ12</f>
        <v/>
      </c>
      <c r="FK57">
        <f>FK34*FK12</f>
        <v/>
      </c>
      <c r="FL57">
        <f>FL34*FL12</f>
        <v/>
      </c>
      <c r="FM57">
        <f>FM34*FM12</f>
        <v/>
      </c>
      <c r="FN57">
        <f>FN34*FN12</f>
        <v/>
      </c>
      <c r="FO57">
        <f>FO34*FO12</f>
        <v/>
      </c>
      <c r="FP57">
        <f>FP34*FP12</f>
        <v/>
      </c>
      <c r="FQ57">
        <f>FQ34*FQ12</f>
        <v/>
      </c>
      <c r="FR57">
        <f>FR34*FR12</f>
        <v/>
      </c>
      <c r="FS57">
        <f>FS34*FS12</f>
        <v/>
      </c>
      <c r="FT57">
        <f>FT34*FT12</f>
        <v/>
      </c>
      <c r="FU57">
        <f>FU34*FU12</f>
        <v/>
      </c>
      <c r="FV57">
        <f>FV34*FV12</f>
        <v/>
      </c>
      <c r="FW57">
        <f>FW34*FW12</f>
        <v/>
      </c>
      <c r="FX57">
        <f>FX34*FX12</f>
        <v/>
      </c>
      <c r="FY57">
        <f>FY34*FY12</f>
        <v/>
      </c>
      <c r="FZ57">
        <f>FZ34*FZ12</f>
        <v/>
      </c>
      <c r="GA57">
        <f>GA34*GA12</f>
        <v/>
      </c>
      <c r="GB57">
        <f>GB34*GB12</f>
        <v/>
      </c>
      <c r="GC57">
        <f>GC34*GC12</f>
        <v/>
      </c>
      <c r="GD57">
        <f>GD34*GD12</f>
        <v/>
      </c>
      <c r="GE57">
        <f>GE34*GE12</f>
        <v/>
      </c>
      <c r="GF57">
        <f>GF34*GF12</f>
        <v/>
      </c>
      <c r="GG57">
        <f>GG34*GG12</f>
        <v/>
      </c>
      <c r="GH57">
        <f>GH34*GH12</f>
        <v/>
      </c>
      <c r="GI57">
        <f>GI34*GI12</f>
        <v/>
      </c>
      <c r="GJ57">
        <f>GJ34*GJ12</f>
        <v/>
      </c>
      <c r="GK57">
        <f>GK34*GK12</f>
        <v/>
      </c>
      <c r="GL57">
        <f>GL34*GL12</f>
        <v/>
      </c>
      <c r="GM57">
        <f>GM34*GM12</f>
        <v/>
      </c>
      <c r="GN57">
        <f>GN34*GN12</f>
        <v/>
      </c>
      <c r="GO57">
        <f>GO34*GO12</f>
        <v/>
      </c>
      <c r="GP57">
        <f>GP34*GP12</f>
        <v/>
      </c>
      <c r="GQ57">
        <f>GQ34*GQ12</f>
        <v/>
      </c>
      <c r="GR57">
        <f>GR34*GR12</f>
        <v/>
      </c>
      <c r="GS57">
        <f>GS34*GS12</f>
        <v/>
      </c>
      <c r="GT57">
        <f>GT34*GT12</f>
        <v/>
      </c>
      <c r="GU57">
        <f>GU34*GU12</f>
        <v/>
      </c>
      <c r="GV57">
        <f>GV34*GV12</f>
        <v/>
      </c>
      <c r="GW57">
        <f>GW34*GW12</f>
        <v/>
      </c>
      <c r="GX57">
        <f>GX34*GX12</f>
        <v/>
      </c>
      <c r="GY57">
        <f>GY34*GY12</f>
        <v/>
      </c>
      <c r="GZ57">
        <f>GZ34*GZ12</f>
        <v/>
      </c>
      <c r="HA57">
        <f>HA34*HA12</f>
        <v/>
      </c>
      <c r="HB57">
        <f>HB34*HB12</f>
        <v/>
      </c>
      <c r="HC57">
        <f>HC34*HC12</f>
        <v/>
      </c>
      <c r="HD57">
        <f>HD34*HD12</f>
        <v/>
      </c>
      <c r="HE57">
        <f>HE34*HE12</f>
        <v/>
      </c>
      <c r="HF57">
        <f>HF34*HF12</f>
        <v/>
      </c>
      <c r="HG57">
        <f>HG34*HG12</f>
        <v/>
      </c>
      <c r="HH57">
        <f>HH34*HH12</f>
        <v/>
      </c>
      <c r="HI57">
        <f>HI34*HI12</f>
        <v/>
      </c>
      <c r="HJ57">
        <f>HJ34*HJ12</f>
        <v/>
      </c>
      <c r="HK57">
        <f>HK34*HK12</f>
        <v/>
      </c>
      <c r="HL57">
        <f>HL34*HL12</f>
        <v/>
      </c>
      <c r="HM57">
        <f>HM34*HM12</f>
        <v/>
      </c>
      <c r="HN57">
        <f>HN34*HN12</f>
        <v/>
      </c>
      <c r="HO57">
        <f>HO34*HO12</f>
        <v/>
      </c>
      <c r="HP57">
        <f>HP34*HP12</f>
        <v/>
      </c>
      <c r="HQ57">
        <f>HQ34*HQ12</f>
        <v/>
      </c>
      <c r="HR57">
        <f>HR34*HR12</f>
        <v/>
      </c>
      <c r="HS57">
        <f>HS34*HS12</f>
        <v/>
      </c>
      <c r="HT57">
        <f>HT34*HT12</f>
        <v/>
      </c>
      <c r="HU57">
        <f>HU34*HU12</f>
        <v/>
      </c>
      <c r="HV57">
        <f>HV34*HV12</f>
        <v/>
      </c>
      <c r="HW57">
        <f>HW34*HW12</f>
        <v/>
      </c>
      <c r="HX57">
        <f>HX34*HX12</f>
        <v/>
      </c>
      <c r="HY57">
        <f>HY34*HY12</f>
        <v/>
      </c>
      <c r="HZ57">
        <f>HZ34*HZ12</f>
        <v/>
      </c>
      <c r="IA57">
        <f>IA34*IA12</f>
        <v/>
      </c>
      <c r="IB57">
        <f>IB34*IB12</f>
        <v/>
      </c>
      <c r="IC57">
        <f>IC34*IC12</f>
        <v/>
      </c>
      <c r="ID57">
        <f>ID34*ID12</f>
        <v/>
      </c>
      <c r="IE57">
        <f>IE34*IE12</f>
        <v/>
      </c>
      <c r="IF57">
        <f>IF34*IF12</f>
        <v/>
      </c>
      <c r="IG57">
        <f>IG34*IG12</f>
        <v/>
      </c>
      <c r="IH57">
        <f>IH34*IH12</f>
        <v/>
      </c>
      <c r="II57">
        <f>II34*II12</f>
        <v/>
      </c>
      <c r="IJ57">
        <f>IJ34*IJ12</f>
        <v/>
      </c>
      <c r="IK57">
        <f>IK34*IK12</f>
        <v/>
      </c>
      <c r="IL57">
        <f>IL34*IL12</f>
        <v/>
      </c>
      <c r="IM57">
        <f>IM34*IM12</f>
        <v/>
      </c>
      <c r="IN57">
        <f>IN34*IN12</f>
        <v/>
      </c>
      <c r="IO57">
        <f>IO34*IO12</f>
        <v/>
      </c>
      <c r="IP57">
        <f>IP34*IP12</f>
        <v/>
      </c>
      <c r="IQ57">
        <f>IQ34*IQ12</f>
        <v/>
      </c>
      <c r="IR57">
        <f>IR34*IR12</f>
        <v/>
      </c>
      <c r="IS57">
        <f>IS34*IS12</f>
        <v/>
      </c>
      <c r="IT57">
        <f>IT34*IT12</f>
        <v/>
      </c>
      <c r="IU57">
        <f>IU34*IU12</f>
        <v/>
      </c>
      <c r="IV57">
        <f>IV34*IV12</f>
        <v/>
      </c>
      <c r="IW57">
        <f>IW34*IW12</f>
        <v/>
      </c>
      <c r="IX57">
        <f>IX34*IX12</f>
        <v/>
      </c>
      <c r="IY57">
        <f>IY34*IY12</f>
        <v/>
      </c>
      <c r="IZ57">
        <f>IZ34*IZ12</f>
        <v/>
      </c>
      <c r="JA57">
        <f>JA34*JA12</f>
        <v/>
      </c>
      <c r="JB57">
        <f>JB34*JB12</f>
        <v/>
      </c>
      <c r="JC57">
        <f>JC34*JC12</f>
        <v/>
      </c>
      <c r="JD57">
        <f>JD34*JD12</f>
        <v/>
      </c>
      <c r="JE57">
        <f>JE34*JE12</f>
        <v/>
      </c>
      <c r="JF57">
        <f>JF34*JF12</f>
        <v/>
      </c>
      <c r="JG57">
        <f>JG34*JG12</f>
        <v/>
      </c>
      <c r="JH57">
        <f>JH34*JH12</f>
        <v/>
      </c>
      <c r="JI57">
        <f>JI34*JI12</f>
        <v/>
      </c>
      <c r="JJ57">
        <f>JJ34*JJ12</f>
        <v/>
      </c>
      <c r="JK57">
        <f>JK34*JK12</f>
        <v/>
      </c>
      <c r="JL57">
        <f>JL34*JL12</f>
        <v/>
      </c>
      <c r="JM57">
        <f>JM34*JM12</f>
        <v/>
      </c>
      <c r="JN57">
        <f>JN34*JN12</f>
        <v/>
      </c>
      <c r="JO57">
        <f>JO34*JO12</f>
        <v/>
      </c>
      <c r="JP57">
        <f>JP34*JP12</f>
        <v/>
      </c>
      <c r="JQ57">
        <f>JQ34*JQ12</f>
        <v/>
      </c>
      <c r="JR57">
        <f>JR34*JR12</f>
        <v/>
      </c>
      <c r="JS57">
        <f>JS34*JS12</f>
        <v/>
      </c>
      <c r="JT57">
        <f>JT34*JT12</f>
        <v/>
      </c>
      <c r="JU57">
        <f>JU34*JU12</f>
        <v/>
      </c>
      <c r="JV57">
        <f>JV34*JV12</f>
        <v/>
      </c>
      <c r="JW57">
        <f>JW34*JW12</f>
        <v/>
      </c>
      <c r="JX57">
        <f>JX34*JX12</f>
        <v/>
      </c>
      <c r="JY57">
        <f>JY34*JY12</f>
        <v/>
      </c>
      <c r="JZ57">
        <f>JZ34*JZ12</f>
        <v/>
      </c>
      <c r="KA57">
        <f>KA34*KA12</f>
        <v/>
      </c>
      <c r="KB57">
        <f>KB34*KB12</f>
        <v/>
      </c>
      <c r="KC57">
        <f>KC34*KC12</f>
        <v/>
      </c>
      <c r="KD57">
        <f>KD34*KD12</f>
        <v/>
      </c>
      <c r="KE57">
        <f>KE34*KE12</f>
        <v/>
      </c>
      <c r="KF57">
        <f>KF34*KF12</f>
        <v/>
      </c>
      <c r="KG57">
        <f>KG34*KG12</f>
        <v/>
      </c>
      <c r="KH57">
        <f>KH34*KH12</f>
        <v/>
      </c>
      <c r="KI57">
        <f>KI34*KI12</f>
        <v/>
      </c>
      <c r="KJ57">
        <f>KJ34*KJ12</f>
        <v/>
      </c>
      <c r="KK57">
        <f>KK34*KK12</f>
        <v/>
      </c>
      <c r="KL57">
        <f>KL34*KL12</f>
        <v/>
      </c>
      <c r="KM57">
        <f>KM34*KM12</f>
        <v/>
      </c>
      <c r="KN57">
        <f>KN34*KN12</f>
        <v/>
      </c>
      <c r="KO57">
        <f>KO34*KO12</f>
        <v/>
      </c>
      <c r="KP57">
        <f>KP34*KP12</f>
        <v/>
      </c>
      <c r="KQ57">
        <f>KQ34*KQ12</f>
        <v/>
      </c>
      <c r="KR57">
        <f>KR34*KR12</f>
        <v/>
      </c>
      <c r="KS57">
        <f>KS34*KS12</f>
        <v/>
      </c>
      <c r="KT57">
        <f>KT34*KT12</f>
        <v/>
      </c>
      <c r="KU57">
        <f>KU34*KU12</f>
        <v/>
      </c>
      <c r="KV57">
        <f>KV34*KV12</f>
        <v/>
      </c>
      <c r="KW57">
        <f>KW34*KW12</f>
        <v/>
      </c>
      <c r="KX57">
        <f>KX34*KX12</f>
        <v/>
      </c>
      <c r="KY57">
        <f>KY34*KY12</f>
        <v/>
      </c>
      <c r="KZ57">
        <f>KZ34*KZ12</f>
        <v/>
      </c>
      <c r="LA57">
        <f>LA34*LA12</f>
        <v/>
      </c>
      <c r="LB57">
        <f>LB34*LB12</f>
        <v/>
      </c>
      <c r="LC57">
        <f>LC34*LC12</f>
        <v/>
      </c>
      <c r="LD57">
        <f>LD34*LD12</f>
        <v/>
      </c>
      <c r="LE57">
        <f>LE34*LE12</f>
        <v/>
      </c>
      <c r="LF57">
        <f>LF34*LF12</f>
        <v/>
      </c>
      <c r="LG57">
        <f>LG34*LG12</f>
        <v/>
      </c>
      <c r="LH57">
        <f>LH34*LH12</f>
        <v/>
      </c>
      <c r="LI57">
        <f>LI34*LI12</f>
        <v/>
      </c>
      <c r="LJ57">
        <f>LJ34*LJ12</f>
        <v/>
      </c>
      <c r="LK57">
        <f>LK34*LK12</f>
        <v/>
      </c>
      <c r="LL57">
        <f>LL34*LL12</f>
        <v/>
      </c>
      <c r="LM57">
        <f>LM34*LM12</f>
        <v/>
      </c>
      <c r="LN57">
        <f>LN34*LN12</f>
        <v/>
      </c>
      <c r="LO57">
        <f>LO34*LO12</f>
        <v/>
      </c>
      <c r="LP57">
        <f>LP34*LP12</f>
        <v/>
      </c>
      <c r="LQ57">
        <f>LQ34*LQ12</f>
        <v/>
      </c>
      <c r="LR57">
        <f>LR34*LR12</f>
        <v/>
      </c>
      <c r="LS57">
        <f>LS34*LS12</f>
        <v/>
      </c>
      <c r="LT57">
        <f>LT34*LT12</f>
        <v/>
      </c>
      <c r="LU57">
        <f>LU34*LU12</f>
        <v/>
      </c>
      <c r="LV57">
        <f>LV34*LV12</f>
        <v/>
      </c>
      <c r="LW57">
        <f>LW34*LW12</f>
        <v/>
      </c>
      <c r="LX57">
        <f>LX34*LX12</f>
        <v/>
      </c>
      <c r="LY57">
        <f>LY34*LY12</f>
        <v/>
      </c>
      <c r="LZ57">
        <f>LZ34*LZ12</f>
        <v/>
      </c>
      <c r="MA57">
        <f>MA34*MA12</f>
        <v/>
      </c>
      <c r="MB57">
        <f>MB34*MB12</f>
        <v/>
      </c>
      <c r="MC57">
        <f>MC34*MC12</f>
        <v/>
      </c>
      <c r="MD57">
        <f>MD34*MD12</f>
        <v/>
      </c>
      <c r="ME57">
        <f>ME34*ME12</f>
        <v/>
      </c>
      <c r="MF57">
        <f>MF34*MF12</f>
        <v/>
      </c>
      <c r="MG57">
        <f>MG34*MG12</f>
        <v/>
      </c>
      <c r="MH57">
        <f>MH34*MH12</f>
        <v/>
      </c>
      <c r="MI57">
        <f>MI34*MI12</f>
        <v/>
      </c>
      <c r="MJ57">
        <f>MJ34*MJ12</f>
        <v/>
      </c>
      <c r="MK57">
        <f>MK34*MK12</f>
        <v/>
      </c>
      <c r="ML57">
        <f>ML34*ML12</f>
        <v/>
      </c>
      <c r="MM57">
        <f>MM34*MM12</f>
        <v/>
      </c>
      <c r="MN57">
        <f>MN34*MN12</f>
        <v/>
      </c>
      <c r="MO57">
        <f>MO34*MO12</f>
        <v/>
      </c>
      <c r="MP57">
        <f>MP34*MP12</f>
        <v/>
      </c>
      <c r="MQ57">
        <f>MQ34*MQ12</f>
        <v/>
      </c>
      <c r="MR57">
        <f>MR34*MR12</f>
        <v/>
      </c>
      <c r="MS57">
        <f>MS34*MS12</f>
        <v/>
      </c>
      <c r="MT57">
        <f>MT34*MT12</f>
        <v/>
      </c>
      <c r="MU57">
        <f>MU34*MU12</f>
        <v/>
      </c>
      <c r="MV57">
        <f>MV34*MV12</f>
        <v/>
      </c>
      <c r="MW57">
        <f>MW34*MW12</f>
        <v/>
      </c>
      <c r="MX57">
        <f>MX34*MX12</f>
        <v/>
      </c>
      <c r="MY57">
        <f>MY34*MY12</f>
        <v/>
      </c>
      <c r="MZ57">
        <f>MZ34*MZ12</f>
        <v/>
      </c>
      <c r="NA57">
        <f>NA34*NA12</f>
        <v/>
      </c>
      <c r="NB57">
        <f>NB34*NB12</f>
        <v/>
      </c>
      <c r="NC57">
        <f>NC34*NC12</f>
        <v/>
      </c>
      <c r="ND57">
        <f>ND34*ND12</f>
        <v/>
      </c>
      <c r="NE57">
        <f>NE34*NE12</f>
        <v/>
      </c>
      <c r="NF57">
        <f>NF34*NF12</f>
        <v/>
      </c>
      <c r="NG57">
        <f>NG34*NG12</f>
        <v/>
      </c>
      <c r="NH57">
        <f>NH34*NH12</f>
        <v/>
      </c>
      <c r="NI57">
        <f>NI34*NI12</f>
        <v/>
      </c>
      <c r="NJ57">
        <f>NJ34*NJ12</f>
        <v/>
      </c>
      <c r="NK57">
        <f>NK34*NK12</f>
        <v/>
      </c>
      <c r="NL57">
        <f>NL34*NL12</f>
        <v/>
      </c>
      <c r="NM57">
        <f>NM34*NM12</f>
        <v/>
      </c>
      <c r="NN57">
        <f>NN34*NN12</f>
        <v/>
      </c>
      <c r="NO57">
        <f>NO34*NO12</f>
        <v/>
      </c>
      <c r="NP57">
        <f>NP34*NP12</f>
        <v/>
      </c>
      <c r="NQ57">
        <f>NQ34*NQ12</f>
        <v/>
      </c>
      <c r="NR57">
        <f>NR34*NR12</f>
        <v/>
      </c>
      <c r="NS57">
        <f>NS34*NS12</f>
        <v/>
      </c>
      <c r="NT57">
        <f>NT34*NT12</f>
        <v/>
      </c>
      <c r="NU57">
        <f>NU34*NU12</f>
        <v/>
      </c>
      <c r="NV57">
        <f>NV34*NV12</f>
        <v/>
      </c>
      <c r="NW57">
        <f>NW34*NW12</f>
        <v/>
      </c>
      <c r="NX57">
        <f>NX34*NX12</f>
        <v/>
      </c>
      <c r="NY57">
        <f>NY34*NY12</f>
        <v/>
      </c>
      <c r="NZ57">
        <f>NZ34*NZ12</f>
        <v/>
      </c>
      <c r="OA57">
        <f>OA34*OA12</f>
        <v/>
      </c>
      <c r="OB57">
        <f>OB34*OB12</f>
        <v/>
      </c>
      <c r="OC57">
        <f>OC34*OC12</f>
        <v/>
      </c>
      <c r="OD57">
        <f>OD34*OD12</f>
        <v/>
      </c>
      <c r="OE57">
        <f>OE34*OE12</f>
        <v/>
      </c>
      <c r="OF57">
        <f>OF34*OF12</f>
        <v/>
      </c>
      <c r="OG57">
        <f>OG34*OG12</f>
        <v/>
      </c>
      <c r="OH57">
        <f>OH34*OH12</f>
        <v/>
      </c>
      <c r="OI57">
        <f>OI34*OI12</f>
        <v/>
      </c>
      <c r="OJ57">
        <f>OJ34*OJ12</f>
        <v/>
      </c>
      <c r="OK57">
        <f>OK34*OK12</f>
        <v/>
      </c>
      <c r="OL57">
        <f>OL34*OL12</f>
        <v/>
      </c>
      <c r="OM57">
        <f>OM34*OM12</f>
        <v/>
      </c>
      <c r="ON57">
        <f>ON34*ON12</f>
        <v/>
      </c>
      <c r="OO57">
        <f>OO34*OO12</f>
        <v/>
      </c>
      <c r="OP57">
        <f>OP34*OP12</f>
        <v/>
      </c>
      <c r="OQ57">
        <f>OQ34*OQ12</f>
        <v/>
      </c>
      <c r="OR57">
        <f>OR34*OR12</f>
        <v/>
      </c>
      <c r="OS57">
        <f>OS34*OS12</f>
        <v/>
      </c>
      <c r="OT57">
        <f>OT34*OT12</f>
        <v/>
      </c>
      <c r="OU57">
        <f>OU34*OU12</f>
        <v/>
      </c>
      <c r="OV57">
        <f>OV34*OV12</f>
        <v/>
      </c>
      <c r="OW57">
        <f>OW34*OW12</f>
        <v/>
      </c>
      <c r="OX57">
        <f>OX34*OX12</f>
        <v/>
      </c>
      <c r="OY57">
        <f>OY34*OY12</f>
        <v/>
      </c>
      <c r="OZ57">
        <f>OZ34*OZ12</f>
        <v/>
      </c>
      <c r="PA57">
        <f>PA34*PA12</f>
        <v/>
      </c>
      <c r="PB57">
        <f>PB34*PB12</f>
        <v/>
      </c>
      <c r="PC57">
        <f>PC34*PC12</f>
        <v/>
      </c>
      <c r="PD57">
        <f>PD34*PD12</f>
        <v/>
      </c>
      <c r="PE57">
        <f>PE34*PE12</f>
        <v/>
      </c>
      <c r="PF57">
        <f>PF34*PF12</f>
        <v/>
      </c>
      <c r="PG57">
        <f>PG34*PG12</f>
        <v/>
      </c>
      <c r="PH57">
        <f>PH34*PH12</f>
        <v/>
      </c>
      <c r="PI57">
        <f>PI34*PI12</f>
        <v/>
      </c>
      <c r="PJ57">
        <f>PJ34*PJ12</f>
        <v/>
      </c>
      <c r="PK57">
        <f>PK34*PK12</f>
        <v/>
      </c>
      <c r="PL57">
        <f>PL34*PL12</f>
        <v/>
      </c>
      <c r="PM57">
        <f>PM34*PM12</f>
        <v/>
      </c>
      <c r="PN57">
        <f>PN34*PN12</f>
        <v/>
      </c>
      <c r="PO57">
        <f>PO34*PO12</f>
        <v/>
      </c>
      <c r="PP57">
        <f>PP34*PP12</f>
        <v/>
      </c>
      <c r="PQ57">
        <f>PQ34*PQ12</f>
        <v/>
      </c>
      <c r="PR57">
        <f>PR34*PR12</f>
        <v/>
      </c>
      <c r="PS57">
        <f>PS34*PS12</f>
        <v/>
      </c>
      <c r="PT57">
        <f>PT34*PT12</f>
        <v/>
      </c>
      <c r="PU57">
        <f>PU34*PU12</f>
        <v/>
      </c>
      <c r="PV57">
        <f>PV34*PV12</f>
        <v/>
      </c>
      <c r="PW57">
        <f>PW34*PW12</f>
        <v/>
      </c>
      <c r="PX57">
        <f>PX34*PX12</f>
        <v/>
      </c>
      <c r="PY57">
        <f>PY34*PY12</f>
        <v/>
      </c>
      <c r="PZ57">
        <f>PZ34*PZ12</f>
        <v/>
      </c>
      <c r="QA57">
        <f>QA34*QA12</f>
        <v/>
      </c>
      <c r="QB57">
        <f>QB34*QB12</f>
        <v/>
      </c>
      <c r="QC57">
        <f>QC34*QC12</f>
        <v/>
      </c>
      <c r="QD57">
        <f>QD34*QD12</f>
        <v/>
      </c>
      <c r="QE57">
        <f>QE34*QE12</f>
        <v/>
      </c>
      <c r="QF57">
        <f>QF34*QF12</f>
        <v/>
      </c>
      <c r="QG57">
        <f>QG34*QG12</f>
        <v/>
      </c>
      <c r="QH57">
        <f>QH34*QH12</f>
        <v/>
      </c>
      <c r="QI57">
        <f>QI34*QI12</f>
        <v/>
      </c>
      <c r="QJ57">
        <f>QJ34*QJ12</f>
        <v/>
      </c>
      <c r="QK57">
        <f>QK34*QK12</f>
        <v/>
      </c>
      <c r="QL57">
        <f>QL34*QL12</f>
        <v/>
      </c>
      <c r="QM57">
        <f>QM34*QM12</f>
        <v/>
      </c>
      <c r="QN57">
        <f>QN34*QN12</f>
        <v/>
      </c>
      <c r="QO57">
        <f>QO34*QO12</f>
        <v/>
      </c>
      <c r="QP57">
        <f>QP34*QP12</f>
        <v/>
      </c>
      <c r="QQ57">
        <f>QQ34*QQ12</f>
        <v/>
      </c>
      <c r="QR57">
        <f>QR34*QR12</f>
        <v/>
      </c>
      <c r="QS57">
        <f>QS34*QS12</f>
        <v/>
      </c>
      <c r="QT57">
        <f>QT34*QT12</f>
        <v/>
      </c>
      <c r="QU57">
        <f>QU34*QU12</f>
        <v/>
      </c>
      <c r="QV57">
        <f>QV34*QV12</f>
        <v/>
      </c>
      <c r="QW57">
        <f>QW34*QW12</f>
        <v/>
      </c>
      <c r="QX57">
        <f>QX34*QX12</f>
        <v/>
      </c>
      <c r="QY57">
        <f>QY34*QY12</f>
        <v/>
      </c>
      <c r="QZ57">
        <f>QZ34*QZ12</f>
        <v/>
      </c>
      <c r="RA57">
        <f>RA34*RA12</f>
        <v/>
      </c>
      <c r="RB57">
        <f>RB34*RB12</f>
        <v/>
      </c>
      <c r="RC57">
        <f>RC34*RC12</f>
        <v/>
      </c>
      <c r="RD57">
        <f>RD34*RD12</f>
        <v/>
      </c>
      <c r="RE57">
        <f>RE34*RE12</f>
        <v/>
      </c>
      <c r="RF57">
        <f>RF34*RF12</f>
        <v/>
      </c>
      <c r="RG57">
        <f>RG34*RG12</f>
        <v/>
      </c>
      <c r="RH57">
        <f>RH34*RH12</f>
        <v/>
      </c>
      <c r="RI57">
        <f>RI34*RI12</f>
        <v/>
      </c>
      <c r="RJ57">
        <f>RJ34*RJ12</f>
        <v/>
      </c>
      <c r="RK57">
        <f>RK34*RK12</f>
        <v/>
      </c>
      <c r="RL57">
        <f>RL34*RL12</f>
        <v/>
      </c>
      <c r="RM57">
        <f>RM34*RM12</f>
        <v/>
      </c>
      <c r="RN57">
        <f>RN34*RN12</f>
        <v/>
      </c>
      <c r="RO57">
        <f>RO34*RO12</f>
        <v/>
      </c>
      <c r="RP57">
        <f>RP34*RP12</f>
        <v/>
      </c>
      <c r="RQ57">
        <f>RQ34*RQ12</f>
        <v/>
      </c>
      <c r="RR57">
        <f>RR34*RR12</f>
        <v/>
      </c>
      <c r="RS57">
        <f>RS34*RS12</f>
        <v/>
      </c>
      <c r="RT57">
        <f>RT34*RT12</f>
        <v/>
      </c>
      <c r="RU57">
        <f>RU34*RU12</f>
        <v/>
      </c>
      <c r="RV57">
        <f>RV34*RV12</f>
        <v/>
      </c>
      <c r="RW57">
        <f>RW34*RW12</f>
        <v/>
      </c>
      <c r="RX57">
        <f>RX34*RX12</f>
        <v/>
      </c>
      <c r="RY57">
        <f>RY34*RY12</f>
        <v/>
      </c>
      <c r="RZ57">
        <f>RZ34*RZ12</f>
        <v/>
      </c>
      <c r="SA57">
        <f>SA34*SA12</f>
        <v/>
      </c>
      <c r="SB57">
        <f>SB34*SB12</f>
        <v/>
      </c>
      <c r="SC57">
        <f>SC34*SC12</f>
        <v/>
      </c>
      <c r="SD57">
        <f>SD34*SD12</f>
        <v/>
      </c>
      <c r="SE57">
        <f>SE34*SE12</f>
        <v/>
      </c>
      <c r="SF57">
        <f>SF34*SF12</f>
        <v/>
      </c>
      <c r="SG57">
        <f>SG34*SG12</f>
        <v/>
      </c>
      <c r="SH57">
        <f>SH34*SH12</f>
        <v/>
      </c>
      <c r="SI57">
        <f>SI34*SI12</f>
        <v/>
      </c>
      <c r="SJ57">
        <f>SJ34*SJ12</f>
        <v/>
      </c>
      <c r="SK57">
        <f>SK34*SK12</f>
        <v/>
      </c>
      <c r="SL57">
        <f>SL34*SL12</f>
        <v/>
      </c>
      <c r="SM57">
        <f>SM34*SM12</f>
        <v/>
      </c>
      <c r="SN57">
        <f>SN34*SN12</f>
        <v/>
      </c>
      <c r="SO57">
        <f>SO34*SO12</f>
        <v/>
      </c>
      <c r="SP57">
        <f>SP34*SP12</f>
        <v/>
      </c>
      <c r="SQ57">
        <f>SQ34*SQ12</f>
        <v/>
      </c>
      <c r="SR57">
        <f>SR34*SR12</f>
        <v/>
      </c>
      <c r="SS57">
        <f>SS34*SS12</f>
        <v/>
      </c>
      <c r="ST57">
        <f>ST34*ST12</f>
        <v/>
      </c>
      <c r="SU57">
        <f>SU34*SU12</f>
        <v/>
      </c>
      <c r="SV57">
        <f>SV34*SV12</f>
        <v/>
      </c>
      <c r="SW57">
        <f>SW34*SW12</f>
        <v/>
      </c>
      <c r="SX57">
        <f>SX34*SX12</f>
        <v/>
      </c>
      <c r="SY57">
        <f>SY34*SY12</f>
        <v/>
      </c>
      <c r="SZ57">
        <f>SZ34*SZ12</f>
        <v/>
      </c>
      <c r="TA57">
        <f>TA34*TA12</f>
        <v/>
      </c>
      <c r="TB57">
        <f>TB34*TB12</f>
        <v/>
      </c>
      <c r="TC57">
        <f>TC34*TC12</f>
        <v/>
      </c>
      <c r="TD57">
        <f>TD34*TD12</f>
        <v/>
      </c>
      <c r="TE57">
        <f>TE34*TE12</f>
        <v/>
      </c>
      <c r="TF57">
        <f>TF34*TF12</f>
        <v/>
      </c>
      <c r="TG57">
        <f>TG34*TG12</f>
        <v/>
      </c>
      <c r="TH57">
        <f>TH34*TH12</f>
        <v/>
      </c>
      <c r="TI57">
        <f>TI34*TI12</f>
        <v/>
      </c>
      <c r="TJ57">
        <f>TJ34*TJ12</f>
        <v/>
      </c>
      <c r="TK57">
        <f>TK34*TK12</f>
        <v/>
      </c>
      <c r="TL57">
        <f>TL34*TL12</f>
        <v/>
      </c>
      <c r="TM57">
        <f>TM34*TM12</f>
        <v/>
      </c>
      <c r="TN57">
        <f>TN34*TN12</f>
        <v/>
      </c>
      <c r="TO57">
        <f>TO34*TO12</f>
        <v/>
      </c>
      <c r="TP57">
        <f>TP34*TP12</f>
        <v/>
      </c>
      <c r="TQ57">
        <f>TQ34*TQ12</f>
        <v/>
      </c>
      <c r="TR57">
        <f>TR34*TR12</f>
        <v/>
      </c>
      <c r="TS57">
        <f>TS34*TS12</f>
        <v/>
      </c>
      <c r="TT57">
        <f>TT34*TT12</f>
        <v/>
      </c>
      <c r="TU57">
        <f>TU34*TU12</f>
        <v/>
      </c>
      <c r="TV57">
        <f>TV34*TV12</f>
        <v/>
      </c>
      <c r="TW57">
        <f>TW34*TW12</f>
        <v/>
      </c>
      <c r="TX57">
        <f>TX34*TX12</f>
        <v/>
      </c>
      <c r="TY57">
        <f>TY34*TY12</f>
        <v/>
      </c>
      <c r="TZ57">
        <f>TZ34*TZ12</f>
        <v/>
      </c>
    </row>
    <row r="58" spans="1:546">
      <c r="A58" t="s">
        <v>24</v>
      </c>
      <c r="B58" t="s">
        <v>47</v>
      </c>
      <c r="BC58">
        <f>BC35*BC13</f>
        <v/>
      </c>
      <c r="BD58">
        <f>BD35*BD13</f>
        <v/>
      </c>
      <c r="BE58">
        <f>BE35*BE13</f>
        <v/>
      </c>
      <c r="BF58">
        <f>BF35*BF13</f>
        <v/>
      </c>
      <c r="BG58">
        <f>BG35*BG13</f>
        <v/>
      </c>
      <c r="BH58">
        <f>BH35*BH13</f>
        <v/>
      </c>
      <c r="BI58">
        <f>BI35*BI13</f>
        <v/>
      </c>
      <c r="BJ58">
        <f>BJ35*BJ13</f>
        <v/>
      </c>
      <c r="BK58">
        <f>BK35*BK13</f>
        <v/>
      </c>
      <c r="BL58">
        <f>BL35*BL13</f>
        <v/>
      </c>
      <c r="BM58">
        <f>BM35*BM13</f>
        <v/>
      </c>
      <c r="BN58">
        <f>BN35*BN13</f>
        <v/>
      </c>
      <c r="BO58">
        <f>BO35*BO13</f>
        <v/>
      </c>
      <c r="BP58">
        <f>BP35*BP13</f>
        <v/>
      </c>
      <c r="BQ58">
        <f>BQ35*BQ13</f>
        <v/>
      </c>
      <c r="BR58">
        <f>BR35*BR13</f>
        <v/>
      </c>
      <c r="BS58">
        <f>BS35*BS13</f>
        <v/>
      </c>
      <c r="BT58">
        <f>BT35*BT13</f>
        <v/>
      </c>
      <c r="BU58">
        <f>BU35*BU13</f>
        <v/>
      </c>
      <c r="BV58">
        <f>BV35*BV13</f>
        <v/>
      </c>
      <c r="BW58">
        <f>BW35*BW13</f>
        <v/>
      </c>
      <c r="BX58">
        <f>BX35*BX13</f>
        <v/>
      </c>
      <c r="BY58">
        <f>BY35*BY13</f>
        <v/>
      </c>
      <c r="BZ58">
        <f>BZ35*BZ13</f>
        <v/>
      </c>
      <c r="CA58">
        <f>CA35*CA13</f>
        <v/>
      </c>
      <c r="CB58">
        <f>CB35*CB13</f>
        <v/>
      </c>
      <c r="CC58">
        <f>CC35*CC13</f>
        <v/>
      </c>
      <c r="CD58">
        <f>CD35*CD13</f>
        <v/>
      </c>
      <c r="CE58">
        <f>CE35*CE13</f>
        <v/>
      </c>
      <c r="CF58">
        <f>CF35*CF13</f>
        <v/>
      </c>
      <c r="CG58">
        <f>CG35*CG13</f>
        <v/>
      </c>
      <c r="CH58">
        <f>CH35*CH13</f>
        <v/>
      </c>
      <c r="CI58">
        <f>CI35*CI13</f>
        <v/>
      </c>
      <c r="CJ58">
        <f>CJ35*CJ13</f>
        <v/>
      </c>
      <c r="CK58">
        <f>CK35*CK13</f>
        <v/>
      </c>
      <c r="CL58">
        <f>CL35*CL13</f>
        <v/>
      </c>
      <c r="CM58">
        <f>CM35*CM13</f>
        <v/>
      </c>
      <c r="CN58">
        <f>CN35*CN13</f>
        <v/>
      </c>
      <c r="CO58">
        <f>CO35*CO13</f>
        <v/>
      </c>
      <c r="CP58">
        <f>CP35*CP13</f>
        <v/>
      </c>
      <c r="CQ58">
        <f>CQ35*CQ13</f>
        <v/>
      </c>
      <c r="CR58">
        <f>CR35*CR13</f>
        <v/>
      </c>
      <c r="CS58">
        <f>CS35*CS13</f>
        <v/>
      </c>
      <c r="CT58">
        <f>CT35*CT13</f>
        <v/>
      </c>
      <c r="CU58">
        <f>CU35*CU13</f>
        <v/>
      </c>
      <c r="CV58">
        <f>CV35*CV13</f>
        <v/>
      </c>
      <c r="CW58">
        <f>CW35*CW13</f>
        <v/>
      </c>
      <c r="CX58">
        <f>CX35*CX13</f>
        <v/>
      </c>
      <c r="CY58">
        <f>CY35*CY13</f>
        <v/>
      </c>
      <c r="CZ58">
        <f>CZ35*CZ13</f>
        <v/>
      </c>
      <c r="DA58">
        <f>DA35*DA13</f>
        <v/>
      </c>
      <c r="DB58">
        <f>DB35*DB13</f>
        <v/>
      </c>
      <c r="DC58">
        <f>DC35*DC13</f>
        <v/>
      </c>
      <c r="DD58">
        <f>DD35*DD13</f>
        <v/>
      </c>
      <c r="DE58">
        <f>DE35*DE13</f>
        <v/>
      </c>
      <c r="DF58">
        <f>DF35*DF13</f>
        <v/>
      </c>
      <c r="DG58">
        <f>DG35*DG13</f>
        <v/>
      </c>
      <c r="DH58">
        <f>DH35*DH13</f>
        <v/>
      </c>
      <c r="DI58">
        <f>DI35*DI13</f>
        <v/>
      </c>
      <c r="DJ58">
        <f>DJ35*DJ13</f>
        <v/>
      </c>
      <c r="DK58">
        <f>DK35*DK13</f>
        <v/>
      </c>
      <c r="DL58">
        <f>DL35*DL13</f>
        <v/>
      </c>
      <c r="DM58">
        <f>DM35*DM13</f>
        <v/>
      </c>
      <c r="DN58">
        <f>DN35*DN13</f>
        <v/>
      </c>
      <c r="DO58">
        <f>DO35*DO13</f>
        <v/>
      </c>
      <c r="DP58">
        <f>DP35*DP13</f>
        <v/>
      </c>
      <c r="DQ58">
        <f>DQ35*DQ13</f>
        <v/>
      </c>
      <c r="DR58">
        <f>DR35*DR13</f>
        <v/>
      </c>
      <c r="DS58">
        <f>DS35*DS13</f>
        <v/>
      </c>
      <c r="DT58">
        <f>DT35*DT13</f>
        <v/>
      </c>
      <c r="DU58">
        <f>DU35*DU13</f>
        <v/>
      </c>
      <c r="DV58">
        <f>DV35*DV13</f>
        <v/>
      </c>
      <c r="DW58">
        <f>DW35*DW13</f>
        <v/>
      </c>
      <c r="DX58">
        <f>DX35*DX13</f>
        <v/>
      </c>
      <c r="DY58">
        <f>DY35*DY13</f>
        <v/>
      </c>
      <c r="DZ58">
        <f>DZ35*DZ13</f>
        <v/>
      </c>
      <c r="EA58">
        <f>EA35*EA13</f>
        <v/>
      </c>
      <c r="EB58">
        <f>EB35*EB13</f>
        <v/>
      </c>
      <c r="EC58">
        <f>EC35*EC13</f>
        <v/>
      </c>
      <c r="ED58">
        <f>ED35*ED13</f>
        <v/>
      </c>
      <c r="EE58">
        <f>EE35*EE13</f>
        <v/>
      </c>
      <c r="EF58">
        <f>EF35*EF13</f>
        <v/>
      </c>
      <c r="EG58">
        <f>EG35*EG13</f>
        <v/>
      </c>
      <c r="EH58">
        <f>EH35*EH13</f>
        <v/>
      </c>
      <c r="EI58">
        <f>EI35*EI13</f>
        <v/>
      </c>
      <c r="EJ58">
        <f>EJ35*EJ13</f>
        <v/>
      </c>
      <c r="EK58">
        <f>EK35*EK13</f>
        <v/>
      </c>
      <c r="EL58">
        <f>EL35*EL13</f>
        <v/>
      </c>
      <c r="EM58">
        <f>EM35*EM13</f>
        <v/>
      </c>
      <c r="EN58">
        <f>EN35*EN13</f>
        <v/>
      </c>
      <c r="EO58">
        <f>EO35*EO13</f>
        <v/>
      </c>
      <c r="EP58">
        <f>EP35*EP13</f>
        <v/>
      </c>
      <c r="EQ58">
        <f>EQ35*EQ13</f>
        <v/>
      </c>
      <c r="ER58">
        <f>ER35*ER13</f>
        <v/>
      </c>
      <c r="ES58">
        <f>ES35*ES13</f>
        <v/>
      </c>
      <c r="ET58">
        <f>ET35*ET13</f>
        <v/>
      </c>
      <c r="EU58">
        <f>EU35*EU13</f>
        <v/>
      </c>
      <c r="EV58">
        <f>EV35*EV13</f>
        <v/>
      </c>
      <c r="EW58">
        <f>EW35*EW13</f>
        <v/>
      </c>
      <c r="EX58">
        <f>EX35*EX13</f>
        <v/>
      </c>
      <c r="EY58">
        <f>EY35*EY13</f>
        <v/>
      </c>
      <c r="EZ58">
        <f>EZ35*EZ13</f>
        <v/>
      </c>
      <c r="FA58">
        <f>FA35*FA13</f>
        <v/>
      </c>
      <c r="FB58">
        <f>FB35*FB13</f>
        <v/>
      </c>
      <c r="FC58">
        <f>FC35*FC13</f>
        <v/>
      </c>
      <c r="FD58">
        <f>FD35*FD13</f>
        <v/>
      </c>
      <c r="FE58">
        <f>FE35*FE13</f>
        <v/>
      </c>
      <c r="FF58">
        <f>FF35*FF13</f>
        <v/>
      </c>
      <c r="FG58">
        <f>FG35*FG13</f>
        <v/>
      </c>
      <c r="FH58">
        <f>FH35*FH13</f>
        <v/>
      </c>
      <c r="FI58">
        <f>FI35*FI13</f>
        <v/>
      </c>
      <c r="FJ58">
        <f>FJ35*FJ13</f>
        <v/>
      </c>
      <c r="FK58">
        <f>FK35*FK13</f>
        <v/>
      </c>
      <c r="FL58">
        <f>FL35*FL13</f>
        <v/>
      </c>
      <c r="FM58">
        <f>FM35*FM13</f>
        <v/>
      </c>
      <c r="FN58">
        <f>FN35*FN13</f>
        <v/>
      </c>
      <c r="FO58">
        <f>FO35*FO13</f>
        <v/>
      </c>
      <c r="FP58">
        <f>FP35*FP13</f>
        <v/>
      </c>
      <c r="FQ58">
        <f>FQ35*FQ13</f>
        <v/>
      </c>
      <c r="FR58">
        <f>FR35*FR13</f>
        <v/>
      </c>
      <c r="FS58">
        <f>FS35*FS13</f>
        <v/>
      </c>
      <c r="FT58">
        <f>FT35*FT13</f>
        <v/>
      </c>
      <c r="FU58">
        <f>FU35*FU13</f>
        <v/>
      </c>
      <c r="FV58">
        <f>FV35*FV13</f>
        <v/>
      </c>
      <c r="FW58">
        <f>FW35*FW13</f>
        <v/>
      </c>
      <c r="FX58">
        <f>FX35*FX13</f>
        <v/>
      </c>
      <c r="FY58">
        <f>FY35*FY13</f>
        <v/>
      </c>
      <c r="FZ58">
        <f>FZ35*FZ13</f>
        <v/>
      </c>
      <c r="GA58">
        <f>GA35*GA13</f>
        <v/>
      </c>
      <c r="GB58">
        <f>GB35*GB13</f>
        <v/>
      </c>
      <c r="GC58">
        <f>GC35*GC13</f>
        <v/>
      </c>
      <c r="GD58">
        <f>GD35*GD13</f>
        <v/>
      </c>
      <c r="GE58">
        <f>GE35*GE13</f>
        <v/>
      </c>
      <c r="GF58">
        <f>GF35*GF13</f>
        <v/>
      </c>
      <c r="GG58">
        <f>GG35*GG13</f>
        <v/>
      </c>
      <c r="GH58">
        <f>GH35*GH13</f>
        <v/>
      </c>
      <c r="GI58">
        <f>GI35*GI13</f>
        <v/>
      </c>
      <c r="GJ58">
        <f>GJ35*GJ13</f>
        <v/>
      </c>
      <c r="GK58">
        <f>GK35*GK13</f>
        <v/>
      </c>
      <c r="GL58">
        <f>GL35*GL13</f>
        <v/>
      </c>
      <c r="GM58">
        <f>GM35*GM13</f>
        <v/>
      </c>
      <c r="GN58">
        <f>GN35*GN13</f>
        <v/>
      </c>
      <c r="GO58">
        <f>GO35*GO13</f>
        <v/>
      </c>
      <c r="GP58">
        <f>GP35*GP13</f>
        <v/>
      </c>
      <c r="GQ58">
        <f>GQ35*GQ13</f>
        <v/>
      </c>
      <c r="GR58">
        <f>GR35*GR13</f>
        <v/>
      </c>
      <c r="GS58">
        <f>GS35*GS13</f>
        <v/>
      </c>
      <c r="GT58">
        <f>GT35*GT13</f>
        <v/>
      </c>
      <c r="GU58">
        <f>GU35*GU13</f>
        <v/>
      </c>
      <c r="GV58">
        <f>GV35*GV13</f>
        <v/>
      </c>
      <c r="GW58">
        <f>GW35*GW13</f>
        <v/>
      </c>
      <c r="GX58">
        <f>GX35*GX13</f>
        <v/>
      </c>
      <c r="GY58">
        <f>GY35*GY13</f>
        <v/>
      </c>
      <c r="GZ58">
        <f>GZ35*GZ13</f>
        <v/>
      </c>
      <c r="HA58">
        <f>HA35*HA13</f>
        <v/>
      </c>
      <c r="HB58">
        <f>HB35*HB13</f>
        <v/>
      </c>
      <c r="HC58">
        <f>HC35*HC13</f>
        <v/>
      </c>
      <c r="HD58">
        <f>HD35*HD13</f>
        <v/>
      </c>
      <c r="HE58">
        <f>HE35*HE13</f>
        <v/>
      </c>
      <c r="HF58">
        <f>HF35*HF13</f>
        <v/>
      </c>
      <c r="HG58">
        <f>HG35*HG13</f>
        <v/>
      </c>
      <c r="HH58">
        <f>HH35*HH13</f>
        <v/>
      </c>
      <c r="HI58">
        <f>HI35*HI13</f>
        <v/>
      </c>
      <c r="HJ58">
        <f>HJ35*HJ13</f>
        <v/>
      </c>
      <c r="HK58">
        <f>HK35*HK13</f>
        <v/>
      </c>
      <c r="HL58">
        <f>HL35*HL13</f>
        <v/>
      </c>
      <c r="HM58">
        <f>HM35*HM13</f>
        <v/>
      </c>
      <c r="HN58">
        <f>HN35*HN13</f>
        <v/>
      </c>
      <c r="HO58">
        <f>HO35*HO13</f>
        <v/>
      </c>
      <c r="HP58">
        <f>HP35*HP13</f>
        <v/>
      </c>
      <c r="HQ58">
        <f>HQ35*HQ13</f>
        <v/>
      </c>
      <c r="HR58">
        <f>HR35*HR13</f>
        <v/>
      </c>
      <c r="HS58">
        <f>HS35*HS13</f>
        <v/>
      </c>
      <c r="HT58">
        <f>HT35*HT13</f>
        <v/>
      </c>
      <c r="HU58">
        <f>HU35*HU13</f>
        <v/>
      </c>
      <c r="HV58">
        <f>HV35*HV13</f>
        <v/>
      </c>
      <c r="HW58">
        <f>HW35*HW13</f>
        <v/>
      </c>
      <c r="HX58">
        <f>HX35*HX13</f>
        <v/>
      </c>
      <c r="HY58">
        <f>HY35*HY13</f>
        <v/>
      </c>
      <c r="HZ58">
        <f>HZ35*HZ13</f>
        <v/>
      </c>
      <c r="IA58">
        <f>IA35*IA13</f>
        <v/>
      </c>
      <c r="IB58">
        <f>IB35*IB13</f>
        <v/>
      </c>
      <c r="IC58">
        <f>IC35*IC13</f>
        <v/>
      </c>
      <c r="ID58">
        <f>ID35*ID13</f>
        <v/>
      </c>
      <c r="IE58">
        <f>IE35*IE13</f>
        <v/>
      </c>
      <c r="IF58">
        <f>IF35*IF13</f>
        <v/>
      </c>
      <c r="IG58">
        <f>IG35*IG13</f>
        <v/>
      </c>
      <c r="IH58">
        <f>IH35*IH13</f>
        <v/>
      </c>
      <c r="II58">
        <f>II35*II13</f>
        <v/>
      </c>
      <c r="IJ58">
        <f>IJ35*IJ13</f>
        <v/>
      </c>
      <c r="IK58">
        <f>IK35*IK13</f>
        <v/>
      </c>
      <c r="IL58">
        <f>IL35*IL13</f>
        <v/>
      </c>
      <c r="IM58">
        <f>IM35*IM13</f>
        <v/>
      </c>
      <c r="IN58">
        <f>IN35*IN13</f>
        <v/>
      </c>
      <c r="IO58">
        <f>IO35*IO13</f>
        <v/>
      </c>
      <c r="IP58">
        <f>IP35*IP13</f>
        <v/>
      </c>
      <c r="IQ58">
        <f>IQ35*IQ13</f>
        <v/>
      </c>
      <c r="IR58">
        <f>IR35*IR13</f>
        <v/>
      </c>
      <c r="IS58">
        <f>IS35*IS13</f>
        <v/>
      </c>
      <c r="IT58">
        <f>IT35*IT13</f>
        <v/>
      </c>
      <c r="IU58">
        <f>IU35*IU13</f>
        <v/>
      </c>
      <c r="IV58">
        <f>IV35*IV13</f>
        <v/>
      </c>
      <c r="IW58">
        <f>IW35*IW13</f>
        <v/>
      </c>
      <c r="IX58">
        <f>IX35*IX13</f>
        <v/>
      </c>
      <c r="IY58">
        <f>IY35*IY13</f>
        <v/>
      </c>
      <c r="IZ58">
        <f>IZ35*IZ13</f>
        <v/>
      </c>
      <c r="JA58">
        <f>JA35*JA13</f>
        <v/>
      </c>
      <c r="JB58">
        <f>JB35*JB13</f>
        <v/>
      </c>
      <c r="JC58">
        <f>JC35*JC13</f>
        <v/>
      </c>
      <c r="JD58">
        <f>JD35*JD13</f>
        <v/>
      </c>
      <c r="JE58">
        <f>JE35*JE13</f>
        <v/>
      </c>
      <c r="JF58">
        <f>JF35*JF13</f>
        <v/>
      </c>
      <c r="JG58">
        <f>JG35*JG13</f>
        <v/>
      </c>
      <c r="JH58">
        <f>JH35*JH13</f>
        <v/>
      </c>
      <c r="JI58">
        <f>JI35*JI13</f>
        <v/>
      </c>
      <c r="JJ58">
        <f>JJ35*JJ13</f>
        <v/>
      </c>
      <c r="JK58">
        <f>JK35*JK13</f>
        <v/>
      </c>
      <c r="JL58">
        <f>JL35*JL13</f>
        <v/>
      </c>
      <c r="JM58">
        <f>JM35*JM13</f>
        <v/>
      </c>
      <c r="JN58">
        <f>JN35*JN13</f>
        <v/>
      </c>
      <c r="JO58">
        <f>JO35*JO13</f>
        <v/>
      </c>
      <c r="JP58">
        <f>JP35*JP13</f>
        <v/>
      </c>
      <c r="JQ58">
        <f>JQ35*JQ13</f>
        <v/>
      </c>
      <c r="JR58">
        <f>JR35*JR13</f>
        <v/>
      </c>
      <c r="JS58">
        <f>JS35*JS13</f>
        <v/>
      </c>
      <c r="JT58">
        <f>JT35*JT13</f>
        <v/>
      </c>
      <c r="JU58">
        <f>JU35*JU13</f>
        <v/>
      </c>
      <c r="JV58">
        <f>JV35*JV13</f>
        <v/>
      </c>
      <c r="JW58">
        <f>JW35*JW13</f>
        <v/>
      </c>
      <c r="JX58">
        <f>JX35*JX13</f>
        <v/>
      </c>
      <c r="JY58">
        <f>JY35*JY13</f>
        <v/>
      </c>
      <c r="JZ58">
        <f>JZ35*JZ13</f>
        <v/>
      </c>
      <c r="KA58">
        <f>KA35*KA13</f>
        <v/>
      </c>
      <c r="KB58">
        <f>KB35*KB13</f>
        <v/>
      </c>
      <c r="KC58">
        <f>KC35*KC13</f>
        <v/>
      </c>
      <c r="KD58">
        <f>KD35*KD13</f>
        <v/>
      </c>
      <c r="KE58">
        <f>KE35*KE13</f>
        <v/>
      </c>
      <c r="KF58">
        <f>KF35*KF13</f>
        <v/>
      </c>
      <c r="KG58">
        <f>KG35*KG13</f>
        <v/>
      </c>
      <c r="KH58">
        <f>KH35*KH13</f>
        <v/>
      </c>
      <c r="KI58">
        <f>KI35*KI13</f>
        <v/>
      </c>
      <c r="KJ58">
        <f>KJ35*KJ13</f>
        <v/>
      </c>
      <c r="KK58">
        <f>KK35*KK13</f>
        <v/>
      </c>
      <c r="KL58">
        <f>KL35*KL13</f>
        <v/>
      </c>
      <c r="KM58">
        <f>KM35*KM13</f>
        <v/>
      </c>
      <c r="KN58">
        <f>KN35*KN13</f>
        <v/>
      </c>
      <c r="KO58">
        <f>KO35*KO13</f>
        <v/>
      </c>
      <c r="KP58">
        <f>KP35*KP13</f>
        <v/>
      </c>
      <c r="KQ58">
        <f>KQ35*KQ13</f>
        <v/>
      </c>
      <c r="KR58">
        <f>KR35*KR13</f>
        <v/>
      </c>
      <c r="KS58">
        <f>KS35*KS13</f>
        <v/>
      </c>
      <c r="KT58">
        <f>KT35*KT13</f>
        <v/>
      </c>
      <c r="KU58">
        <f>KU35*KU13</f>
        <v/>
      </c>
      <c r="KV58">
        <f>KV35*KV13</f>
        <v/>
      </c>
      <c r="KW58">
        <f>KW35*KW13</f>
        <v/>
      </c>
      <c r="KX58">
        <f>KX35*KX13</f>
        <v/>
      </c>
      <c r="KY58">
        <f>KY35*KY13</f>
        <v/>
      </c>
      <c r="KZ58">
        <f>KZ35*KZ13</f>
        <v/>
      </c>
      <c r="LA58">
        <f>LA35*LA13</f>
        <v/>
      </c>
      <c r="LB58">
        <f>LB35*LB13</f>
        <v/>
      </c>
      <c r="LC58">
        <f>LC35*LC13</f>
        <v/>
      </c>
      <c r="LD58">
        <f>LD35*LD13</f>
        <v/>
      </c>
      <c r="LE58">
        <f>LE35*LE13</f>
        <v/>
      </c>
      <c r="LF58">
        <f>LF35*LF13</f>
        <v/>
      </c>
      <c r="LG58">
        <f>LG35*LG13</f>
        <v/>
      </c>
      <c r="LH58">
        <f>LH35*LH13</f>
        <v/>
      </c>
      <c r="LI58">
        <f>LI35*LI13</f>
        <v/>
      </c>
      <c r="LJ58">
        <f>LJ35*LJ13</f>
        <v/>
      </c>
      <c r="LK58">
        <f>LK35*LK13</f>
        <v/>
      </c>
      <c r="LL58">
        <f>LL35*LL13</f>
        <v/>
      </c>
      <c r="LM58">
        <f>LM35*LM13</f>
        <v/>
      </c>
      <c r="LN58">
        <f>LN35*LN13</f>
        <v/>
      </c>
      <c r="LO58">
        <f>LO35*LO13</f>
        <v/>
      </c>
      <c r="LP58">
        <f>LP35*LP13</f>
        <v/>
      </c>
      <c r="LQ58">
        <f>LQ35*LQ13</f>
        <v/>
      </c>
      <c r="LR58">
        <f>LR35*LR13</f>
        <v/>
      </c>
      <c r="LS58">
        <f>LS35*LS13</f>
        <v/>
      </c>
      <c r="LT58">
        <f>LT35*LT13</f>
        <v/>
      </c>
      <c r="LU58">
        <f>LU35*LU13</f>
        <v/>
      </c>
      <c r="LV58">
        <f>LV35*LV13</f>
        <v/>
      </c>
      <c r="LW58">
        <f>LW35*LW13</f>
        <v/>
      </c>
      <c r="LX58">
        <f>LX35*LX13</f>
        <v/>
      </c>
      <c r="LY58">
        <f>LY35*LY13</f>
        <v/>
      </c>
      <c r="LZ58">
        <f>LZ35*LZ13</f>
        <v/>
      </c>
      <c r="MA58">
        <f>MA35*MA13</f>
        <v/>
      </c>
      <c r="MB58">
        <f>MB35*MB13</f>
        <v/>
      </c>
      <c r="MC58">
        <f>MC35*MC13</f>
        <v/>
      </c>
      <c r="MD58">
        <f>MD35*MD13</f>
        <v/>
      </c>
      <c r="ME58">
        <f>ME35*ME13</f>
        <v/>
      </c>
      <c r="MF58">
        <f>MF35*MF13</f>
        <v/>
      </c>
      <c r="MG58">
        <f>MG35*MG13</f>
        <v/>
      </c>
      <c r="MH58">
        <f>MH35*MH13</f>
        <v/>
      </c>
      <c r="MI58">
        <f>MI35*MI13</f>
        <v/>
      </c>
      <c r="MJ58">
        <f>MJ35*MJ13</f>
        <v/>
      </c>
      <c r="MK58">
        <f>MK35*MK13</f>
        <v/>
      </c>
      <c r="ML58">
        <f>ML35*ML13</f>
        <v/>
      </c>
      <c r="MM58">
        <f>MM35*MM13</f>
        <v/>
      </c>
      <c r="MN58">
        <f>MN35*MN13</f>
        <v/>
      </c>
      <c r="MO58">
        <f>MO35*MO13</f>
        <v/>
      </c>
      <c r="MP58">
        <f>MP35*MP13</f>
        <v/>
      </c>
      <c r="MQ58">
        <f>MQ35*MQ13</f>
        <v/>
      </c>
      <c r="MR58">
        <f>MR35*MR13</f>
        <v/>
      </c>
      <c r="MS58">
        <f>MS35*MS13</f>
        <v/>
      </c>
      <c r="MT58">
        <f>MT35*MT13</f>
        <v/>
      </c>
      <c r="MU58">
        <f>MU35*MU13</f>
        <v/>
      </c>
      <c r="MV58">
        <f>MV35*MV13</f>
        <v/>
      </c>
      <c r="MW58">
        <f>MW35*MW13</f>
        <v/>
      </c>
      <c r="MX58">
        <f>MX35*MX13</f>
        <v/>
      </c>
      <c r="MY58">
        <f>MY35*MY13</f>
        <v/>
      </c>
      <c r="MZ58">
        <f>MZ35*MZ13</f>
        <v/>
      </c>
      <c r="NA58">
        <f>NA35*NA13</f>
        <v/>
      </c>
      <c r="NB58">
        <f>NB35*NB13</f>
        <v/>
      </c>
      <c r="NC58">
        <f>NC35*NC13</f>
        <v/>
      </c>
      <c r="ND58">
        <f>ND35*ND13</f>
        <v/>
      </c>
      <c r="NE58">
        <f>NE35*NE13</f>
        <v/>
      </c>
      <c r="NF58">
        <f>NF35*NF13</f>
        <v/>
      </c>
      <c r="NG58">
        <f>NG35*NG13</f>
        <v/>
      </c>
      <c r="NH58">
        <f>NH35*NH13</f>
        <v/>
      </c>
      <c r="NI58">
        <f>NI35*NI13</f>
        <v/>
      </c>
      <c r="NJ58">
        <f>NJ35*NJ13</f>
        <v/>
      </c>
      <c r="NK58">
        <f>NK35*NK13</f>
        <v/>
      </c>
      <c r="NL58">
        <f>NL35*NL13</f>
        <v/>
      </c>
      <c r="NM58">
        <f>NM35*NM13</f>
        <v/>
      </c>
      <c r="NN58">
        <f>NN35*NN13</f>
        <v/>
      </c>
      <c r="NO58">
        <f>NO35*NO13</f>
        <v/>
      </c>
      <c r="NP58">
        <f>NP35*NP13</f>
        <v/>
      </c>
      <c r="NQ58">
        <f>NQ35*NQ13</f>
        <v/>
      </c>
      <c r="NR58">
        <f>NR35*NR13</f>
        <v/>
      </c>
      <c r="NS58">
        <f>NS35*NS13</f>
        <v/>
      </c>
      <c r="NT58">
        <f>NT35*NT13</f>
        <v/>
      </c>
      <c r="NU58">
        <f>NU35*NU13</f>
        <v/>
      </c>
      <c r="NV58">
        <f>NV35*NV13</f>
        <v/>
      </c>
      <c r="NW58">
        <f>NW35*NW13</f>
        <v/>
      </c>
      <c r="NX58">
        <f>NX35*NX13</f>
        <v/>
      </c>
      <c r="NY58">
        <f>NY35*NY13</f>
        <v/>
      </c>
      <c r="NZ58">
        <f>NZ35*NZ13</f>
        <v/>
      </c>
      <c r="OA58">
        <f>OA35*OA13</f>
        <v/>
      </c>
      <c r="OB58">
        <f>OB35*OB13</f>
        <v/>
      </c>
      <c r="OC58">
        <f>OC35*OC13</f>
        <v/>
      </c>
      <c r="OD58">
        <f>OD35*OD13</f>
        <v/>
      </c>
      <c r="OE58">
        <f>OE35*OE13</f>
        <v/>
      </c>
      <c r="OF58">
        <f>OF35*OF13</f>
        <v/>
      </c>
      <c r="OG58">
        <f>OG35*OG13</f>
        <v/>
      </c>
      <c r="OH58">
        <f>OH35*OH13</f>
        <v/>
      </c>
      <c r="OI58">
        <f>OI35*OI13</f>
        <v/>
      </c>
      <c r="OJ58">
        <f>OJ35*OJ13</f>
        <v/>
      </c>
      <c r="OK58">
        <f>OK35*OK13</f>
        <v/>
      </c>
      <c r="OL58">
        <f>OL35*OL13</f>
        <v/>
      </c>
      <c r="OM58">
        <f>OM35*OM13</f>
        <v/>
      </c>
      <c r="ON58">
        <f>ON35*ON13</f>
        <v/>
      </c>
      <c r="OO58">
        <f>OO35*OO13</f>
        <v/>
      </c>
      <c r="OP58">
        <f>OP35*OP13</f>
        <v/>
      </c>
      <c r="OQ58">
        <f>OQ35*OQ13</f>
        <v/>
      </c>
      <c r="OR58">
        <f>OR35*OR13</f>
        <v/>
      </c>
      <c r="OS58">
        <f>OS35*OS13</f>
        <v/>
      </c>
      <c r="OT58">
        <f>OT35*OT13</f>
        <v/>
      </c>
      <c r="OU58">
        <f>OU35*OU13</f>
        <v/>
      </c>
      <c r="OV58">
        <f>OV35*OV13</f>
        <v/>
      </c>
      <c r="OW58">
        <f>OW35*OW13</f>
        <v/>
      </c>
      <c r="OX58">
        <f>OX35*OX13</f>
        <v/>
      </c>
      <c r="OY58">
        <f>OY35*OY13</f>
        <v/>
      </c>
      <c r="OZ58">
        <f>OZ35*OZ13</f>
        <v/>
      </c>
      <c r="PA58">
        <f>PA35*PA13</f>
        <v/>
      </c>
      <c r="PB58">
        <f>PB35*PB13</f>
        <v/>
      </c>
      <c r="PC58">
        <f>PC35*PC13</f>
        <v/>
      </c>
      <c r="PD58">
        <f>PD35*PD13</f>
        <v/>
      </c>
      <c r="PE58">
        <f>PE35*PE13</f>
        <v/>
      </c>
      <c r="PF58">
        <f>PF35*PF13</f>
        <v/>
      </c>
      <c r="PG58">
        <f>PG35*PG13</f>
        <v/>
      </c>
      <c r="PH58">
        <f>PH35*PH13</f>
        <v/>
      </c>
      <c r="PI58">
        <f>PI35*PI13</f>
        <v/>
      </c>
      <c r="PJ58">
        <f>PJ35*PJ13</f>
        <v/>
      </c>
      <c r="PK58">
        <f>PK35*PK13</f>
        <v/>
      </c>
      <c r="PL58">
        <f>PL35*PL13</f>
        <v/>
      </c>
      <c r="PM58">
        <f>PM35*PM13</f>
        <v/>
      </c>
      <c r="PN58">
        <f>PN35*PN13</f>
        <v/>
      </c>
      <c r="PO58">
        <f>PO35*PO13</f>
        <v/>
      </c>
      <c r="PP58">
        <f>PP35*PP13</f>
        <v/>
      </c>
      <c r="PQ58">
        <f>PQ35*PQ13</f>
        <v/>
      </c>
      <c r="PR58">
        <f>PR35*PR13</f>
        <v/>
      </c>
      <c r="PS58">
        <f>PS35*PS13</f>
        <v/>
      </c>
      <c r="PT58">
        <f>PT35*PT13</f>
        <v/>
      </c>
      <c r="PU58">
        <f>PU35*PU13</f>
        <v/>
      </c>
      <c r="PV58">
        <f>PV35*PV13</f>
        <v/>
      </c>
      <c r="PW58">
        <f>PW35*PW13</f>
        <v/>
      </c>
      <c r="PX58">
        <f>PX35*PX13</f>
        <v/>
      </c>
      <c r="PY58">
        <f>PY35*PY13</f>
        <v/>
      </c>
      <c r="PZ58">
        <f>PZ35*PZ13</f>
        <v/>
      </c>
      <c r="QA58">
        <f>QA35*QA13</f>
        <v/>
      </c>
      <c r="QB58">
        <f>QB35*QB13</f>
        <v/>
      </c>
      <c r="QC58">
        <f>QC35*QC13</f>
        <v/>
      </c>
      <c r="QD58">
        <f>QD35*QD13</f>
        <v/>
      </c>
      <c r="QE58">
        <f>QE35*QE13</f>
        <v/>
      </c>
      <c r="QF58">
        <f>QF35*QF13</f>
        <v/>
      </c>
      <c r="QG58">
        <f>QG35*QG13</f>
        <v/>
      </c>
      <c r="QH58">
        <f>QH35*QH13</f>
        <v/>
      </c>
      <c r="QI58">
        <f>QI35*QI13</f>
        <v/>
      </c>
      <c r="QJ58">
        <f>QJ35*QJ13</f>
        <v/>
      </c>
      <c r="QK58">
        <f>QK35*QK13</f>
        <v/>
      </c>
      <c r="QL58">
        <f>QL35*QL13</f>
        <v/>
      </c>
      <c r="QM58">
        <f>QM35*QM13</f>
        <v/>
      </c>
      <c r="QN58">
        <f>QN35*QN13</f>
        <v/>
      </c>
      <c r="QO58">
        <f>QO35*QO13</f>
        <v/>
      </c>
      <c r="QP58">
        <f>QP35*QP13</f>
        <v/>
      </c>
      <c r="QQ58">
        <f>QQ35*QQ13</f>
        <v/>
      </c>
      <c r="QR58">
        <f>QR35*QR13</f>
        <v/>
      </c>
      <c r="QS58">
        <f>QS35*QS13</f>
        <v/>
      </c>
      <c r="QT58">
        <f>QT35*QT13</f>
        <v/>
      </c>
      <c r="QU58">
        <f>QU35*QU13</f>
        <v/>
      </c>
      <c r="QV58">
        <f>QV35*QV13</f>
        <v/>
      </c>
      <c r="QW58">
        <f>QW35*QW13</f>
        <v/>
      </c>
      <c r="QX58">
        <f>QX35*QX13</f>
        <v/>
      </c>
      <c r="QY58">
        <f>QY35*QY13</f>
        <v/>
      </c>
      <c r="QZ58">
        <f>QZ35*QZ13</f>
        <v/>
      </c>
      <c r="RA58">
        <f>RA35*RA13</f>
        <v/>
      </c>
      <c r="RB58">
        <f>RB35*RB13</f>
        <v/>
      </c>
      <c r="RC58">
        <f>RC35*RC13</f>
        <v/>
      </c>
      <c r="RD58">
        <f>RD35*RD13</f>
        <v/>
      </c>
      <c r="RE58">
        <f>RE35*RE13</f>
        <v/>
      </c>
      <c r="RF58">
        <f>RF35*RF13</f>
        <v/>
      </c>
      <c r="RG58">
        <f>RG35*RG13</f>
        <v/>
      </c>
      <c r="RH58">
        <f>RH35*RH13</f>
        <v/>
      </c>
      <c r="RI58">
        <f>RI35*RI13</f>
        <v/>
      </c>
      <c r="RJ58">
        <f>RJ35*RJ13</f>
        <v/>
      </c>
      <c r="RK58">
        <f>RK35*RK13</f>
        <v/>
      </c>
      <c r="RL58">
        <f>RL35*RL13</f>
        <v/>
      </c>
      <c r="RM58">
        <f>RM35*RM13</f>
        <v/>
      </c>
      <c r="RN58">
        <f>RN35*RN13</f>
        <v/>
      </c>
      <c r="RO58">
        <f>RO35*RO13</f>
        <v/>
      </c>
      <c r="RP58">
        <f>RP35*RP13</f>
        <v/>
      </c>
      <c r="RQ58">
        <f>RQ35*RQ13</f>
        <v/>
      </c>
      <c r="RR58">
        <f>RR35*RR13</f>
        <v/>
      </c>
      <c r="RS58">
        <f>RS35*RS13</f>
        <v/>
      </c>
      <c r="RT58">
        <f>RT35*RT13</f>
        <v/>
      </c>
      <c r="RU58">
        <f>RU35*RU13</f>
        <v/>
      </c>
      <c r="RV58">
        <f>RV35*RV13</f>
        <v/>
      </c>
      <c r="RW58">
        <f>RW35*RW13</f>
        <v/>
      </c>
      <c r="RX58">
        <f>RX35*RX13</f>
        <v/>
      </c>
      <c r="RY58">
        <f>RY35*RY13</f>
        <v/>
      </c>
      <c r="RZ58">
        <f>RZ35*RZ13</f>
        <v/>
      </c>
      <c r="SA58">
        <f>SA35*SA13</f>
        <v/>
      </c>
      <c r="SB58">
        <f>SB35*SB13</f>
        <v/>
      </c>
      <c r="SC58">
        <f>SC35*SC13</f>
        <v/>
      </c>
      <c r="SD58">
        <f>SD35*SD13</f>
        <v/>
      </c>
      <c r="SE58">
        <f>SE35*SE13</f>
        <v/>
      </c>
      <c r="SF58">
        <f>SF35*SF13</f>
        <v/>
      </c>
      <c r="SG58">
        <f>SG35*SG13</f>
        <v/>
      </c>
      <c r="SH58">
        <f>SH35*SH13</f>
        <v/>
      </c>
      <c r="SI58">
        <f>SI35*SI13</f>
        <v/>
      </c>
      <c r="SJ58">
        <f>SJ35*SJ13</f>
        <v/>
      </c>
      <c r="SK58">
        <f>SK35*SK13</f>
        <v/>
      </c>
      <c r="SL58">
        <f>SL35*SL13</f>
        <v/>
      </c>
      <c r="SM58">
        <f>SM35*SM13</f>
        <v/>
      </c>
      <c r="SN58">
        <f>SN35*SN13</f>
        <v/>
      </c>
      <c r="SO58">
        <f>SO35*SO13</f>
        <v/>
      </c>
      <c r="SP58">
        <f>SP35*SP13</f>
        <v/>
      </c>
      <c r="SQ58">
        <f>SQ35*SQ13</f>
        <v/>
      </c>
      <c r="SR58">
        <f>SR35*SR13</f>
        <v/>
      </c>
      <c r="SS58">
        <f>SS35*SS13</f>
        <v/>
      </c>
      <c r="ST58">
        <f>ST35*ST13</f>
        <v/>
      </c>
      <c r="SU58">
        <f>SU35*SU13</f>
        <v/>
      </c>
      <c r="SV58">
        <f>SV35*SV13</f>
        <v/>
      </c>
      <c r="SW58">
        <f>SW35*SW13</f>
        <v/>
      </c>
      <c r="SX58">
        <f>SX35*SX13</f>
        <v/>
      </c>
      <c r="SY58">
        <f>SY35*SY13</f>
        <v/>
      </c>
      <c r="SZ58">
        <f>SZ35*SZ13</f>
        <v/>
      </c>
      <c r="TA58">
        <f>TA35*TA13</f>
        <v/>
      </c>
      <c r="TB58">
        <f>TB35*TB13</f>
        <v/>
      </c>
      <c r="TC58">
        <f>TC35*TC13</f>
        <v/>
      </c>
      <c r="TD58">
        <f>TD35*TD13</f>
        <v/>
      </c>
      <c r="TE58">
        <f>TE35*TE13</f>
        <v/>
      </c>
      <c r="TF58">
        <f>TF35*TF13</f>
        <v/>
      </c>
      <c r="TG58">
        <f>TG35*TG13</f>
        <v/>
      </c>
      <c r="TH58">
        <f>TH35*TH13</f>
        <v/>
      </c>
      <c r="TI58">
        <f>TI35*TI13</f>
        <v/>
      </c>
      <c r="TJ58">
        <f>TJ35*TJ13</f>
        <v/>
      </c>
      <c r="TK58">
        <f>TK35*TK13</f>
        <v/>
      </c>
      <c r="TL58">
        <f>TL35*TL13</f>
        <v/>
      </c>
      <c r="TM58">
        <f>TM35*TM13</f>
        <v/>
      </c>
      <c r="TN58">
        <f>TN35*TN13</f>
        <v/>
      </c>
      <c r="TO58">
        <f>TO35*TO13</f>
        <v/>
      </c>
      <c r="TP58">
        <f>TP35*TP13</f>
        <v/>
      </c>
      <c r="TQ58">
        <f>TQ35*TQ13</f>
        <v/>
      </c>
      <c r="TR58">
        <f>TR35*TR13</f>
        <v/>
      </c>
      <c r="TS58">
        <f>TS35*TS13</f>
        <v/>
      </c>
      <c r="TT58">
        <f>TT35*TT13</f>
        <v/>
      </c>
      <c r="TU58">
        <f>TU35*TU13</f>
        <v/>
      </c>
      <c r="TV58">
        <f>TV35*TV13</f>
        <v/>
      </c>
      <c r="TW58">
        <f>TW35*TW13</f>
        <v/>
      </c>
      <c r="TX58">
        <f>TX35*TX13</f>
        <v/>
      </c>
      <c r="TY58">
        <f>TY35*TY13</f>
        <v/>
      </c>
      <c r="TZ58">
        <f>TZ35*TZ13</f>
        <v/>
      </c>
    </row>
    <row r="59" spans="1:546">
      <c r="A59" t="s">
        <v>48</v>
      </c>
      <c r="B59" t="s">
        <v>47</v>
      </c>
      <c r="BC59">
        <f>SUM(BC61:BC68)</f>
        <v/>
      </c>
      <c r="BD59">
        <f>SUM(BD61:BD68)</f>
        <v/>
      </c>
      <c r="BE59">
        <f>SUM(BE61:BE68)</f>
        <v/>
      </c>
      <c r="BF59">
        <f>SUM(BF61:BF68)</f>
        <v/>
      </c>
      <c r="BG59">
        <f>SUM(BG61:BG68)</f>
        <v/>
      </c>
      <c r="BH59">
        <f>SUM(BH61:BH68)</f>
        <v/>
      </c>
      <c r="BI59">
        <f>SUM(BI61:BI68)</f>
        <v/>
      </c>
      <c r="BJ59">
        <f>SUM(BJ61:BJ68)</f>
        <v/>
      </c>
      <c r="BK59">
        <f>SUM(BK61:BK68)</f>
        <v/>
      </c>
      <c r="BL59">
        <f>SUM(BL61:BL68)</f>
        <v/>
      </c>
      <c r="BM59">
        <f>SUM(BM61:BM68)</f>
        <v/>
      </c>
      <c r="BN59">
        <f>SUM(BN61:BN68)</f>
        <v/>
      </c>
      <c r="BO59">
        <f>SUM(BO61:BO68)</f>
        <v/>
      </c>
      <c r="BP59">
        <f>SUM(BP61:BP68)</f>
        <v/>
      </c>
      <c r="BQ59">
        <f>SUM(BQ61:BQ68)</f>
        <v/>
      </c>
      <c r="BR59">
        <f>SUM(BR61:BR68)</f>
        <v/>
      </c>
      <c r="BS59">
        <f>SUM(BS61:BS68)</f>
        <v/>
      </c>
      <c r="BT59">
        <f>SUM(BT61:BT68)</f>
        <v/>
      </c>
      <c r="BU59">
        <f>SUM(BU61:BU68)</f>
        <v/>
      </c>
      <c r="BV59">
        <f>SUM(BV61:BV68)</f>
        <v/>
      </c>
      <c r="BW59">
        <f>SUM(BW61:BW68)</f>
        <v/>
      </c>
      <c r="BX59">
        <f>SUM(BX61:BX68)</f>
        <v/>
      </c>
      <c r="BY59">
        <f>SUM(BY61:BY68)</f>
        <v/>
      </c>
      <c r="BZ59">
        <f>SUM(BZ61:BZ68)</f>
        <v/>
      </c>
      <c r="CA59">
        <f>SUM(CA61:CA68)</f>
        <v/>
      </c>
      <c r="CB59">
        <f>SUM(CB61:CB68)</f>
        <v/>
      </c>
      <c r="CC59">
        <f>SUM(CC61:CC68)</f>
        <v/>
      </c>
      <c r="CD59">
        <f>SUM(CD61:CD68)</f>
        <v/>
      </c>
      <c r="CE59">
        <f>SUM(CE61:CE68)</f>
        <v/>
      </c>
      <c r="CF59">
        <f>SUM(CF61:CF68)</f>
        <v/>
      </c>
      <c r="CG59">
        <f>SUM(CG61:CG68)</f>
        <v/>
      </c>
      <c r="CH59">
        <f>SUM(CH61:CH68)</f>
        <v/>
      </c>
      <c r="CI59">
        <f>SUM(CI61:CI68)</f>
        <v/>
      </c>
      <c r="CJ59">
        <f>SUM(CJ61:CJ68)</f>
        <v/>
      </c>
      <c r="CK59">
        <f>SUM(CK61:CK68)</f>
        <v/>
      </c>
      <c r="CL59">
        <f>SUM(CL61:CL68)</f>
        <v/>
      </c>
      <c r="CM59">
        <f>SUM(CM61:CM68)</f>
        <v/>
      </c>
      <c r="CN59">
        <f>SUM(CN61:CN68)</f>
        <v/>
      </c>
      <c r="CO59">
        <f>SUM(CO61:CO68)</f>
        <v/>
      </c>
      <c r="CP59">
        <f>SUM(CP61:CP68)</f>
        <v/>
      </c>
      <c r="CQ59">
        <f>SUM(CQ61:CQ68)</f>
        <v/>
      </c>
      <c r="CR59">
        <f>SUM(CR61:CR68)</f>
        <v/>
      </c>
      <c r="CS59">
        <f>SUM(CS61:CS68)</f>
        <v/>
      </c>
      <c r="CT59">
        <f>SUM(CT61:CT68)</f>
        <v/>
      </c>
      <c r="CU59">
        <f>SUM(CU61:CU68)</f>
        <v/>
      </c>
      <c r="CV59">
        <f>SUM(CV61:CV68)</f>
        <v/>
      </c>
      <c r="CW59">
        <f>SUM(CW61:CW68)</f>
        <v/>
      </c>
      <c r="CX59">
        <f>SUM(CX61:CX68)</f>
        <v/>
      </c>
      <c r="CY59">
        <f>SUM(CY61:CY68)</f>
        <v/>
      </c>
      <c r="CZ59">
        <f>SUM(CZ61:CZ68)</f>
        <v/>
      </c>
      <c r="DA59">
        <f>SUM(DA61:DA68)</f>
        <v/>
      </c>
      <c r="DB59">
        <f>SUM(DB61:DB68)</f>
        <v/>
      </c>
      <c r="DC59">
        <f>SUM(DC61:DC68)</f>
        <v/>
      </c>
      <c r="DD59">
        <f>SUM(DD61:DD68)</f>
        <v/>
      </c>
      <c r="DE59">
        <f>SUM(DE61:DE68)</f>
        <v/>
      </c>
      <c r="DF59">
        <f>SUM(DF61:DF68)</f>
        <v/>
      </c>
      <c r="DG59">
        <f>SUM(DG61:DG68)</f>
        <v/>
      </c>
      <c r="DH59">
        <f>SUM(DH61:DH68)</f>
        <v/>
      </c>
      <c r="DI59">
        <f>SUM(DI61:DI68)</f>
        <v/>
      </c>
      <c r="DJ59">
        <f>SUM(DJ61:DJ68)</f>
        <v/>
      </c>
      <c r="DK59">
        <f>SUM(DK61:DK68)</f>
        <v/>
      </c>
      <c r="DL59">
        <f>SUM(DL61:DL68)</f>
        <v/>
      </c>
      <c r="DM59">
        <f>SUM(DM61:DM68)</f>
        <v/>
      </c>
      <c r="DN59">
        <f>SUM(DN61:DN68)</f>
        <v/>
      </c>
      <c r="DO59">
        <f>SUM(DO61:DO68)</f>
        <v/>
      </c>
      <c r="DP59">
        <f>SUM(DP61:DP68)</f>
        <v/>
      </c>
      <c r="DQ59">
        <f>SUM(DQ61:DQ68)</f>
        <v/>
      </c>
      <c r="DR59">
        <f>SUM(DR61:DR68)</f>
        <v/>
      </c>
      <c r="DS59">
        <f>SUM(DS61:DS68)</f>
        <v/>
      </c>
      <c r="DT59">
        <f>SUM(DT61:DT68)</f>
        <v/>
      </c>
      <c r="DU59">
        <f>SUM(DU61:DU68)</f>
        <v/>
      </c>
      <c r="DV59">
        <f>SUM(DV61:DV68)</f>
        <v/>
      </c>
      <c r="DW59">
        <f>SUM(DW61:DW68)</f>
        <v/>
      </c>
      <c r="DX59">
        <f>SUM(DX61:DX68)</f>
        <v/>
      </c>
      <c r="DY59">
        <f>SUM(DY61:DY68)</f>
        <v/>
      </c>
      <c r="DZ59">
        <f>SUM(DZ61:DZ68)</f>
        <v/>
      </c>
      <c r="EA59">
        <f>SUM(EA61:EA68)</f>
        <v/>
      </c>
      <c r="EB59">
        <f>SUM(EB61:EB68)</f>
        <v/>
      </c>
      <c r="EC59">
        <f>SUM(EC61:EC68)</f>
        <v/>
      </c>
      <c r="ED59">
        <f>SUM(ED61:ED68)</f>
        <v/>
      </c>
      <c r="EE59">
        <f>SUM(EE61:EE68)</f>
        <v/>
      </c>
      <c r="EF59">
        <f>SUM(EF61:EF68)</f>
        <v/>
      </c>
      <c r="EG59">
        <f>SUM(EG61:EG68)</f>
        <v/>
      </c>
      <c r="EH59">
        <f>SUM(EH61:EH68)</f>
        <v/>
      </c>
      <c r="EI59">
        <f>SUM(EI61:EI68)</f>
        <v/>
      </c>
      <c r="EJ59">
        <f>SUM(EJ61:EJ68)</f>
        <v/>
      </c>
      <c r="EK59">
        <f>SUM(EK61:EK68)</f>
        <v/>
      </c>
      <c r="EL59">
        <f>SUM(EL61:EL68)</f>
        <v/>
      </c>
      <c r="EM59">
        <f>SUM(EM61:EM68)</f>
        <v/>
      </c>
      <c r="EN59">
        <f>SUM(EN61:EN68)</f>
        <v/>
      </c>
      <c r="EO59">
        <f>SUM(EO61:EO68)</f>
        <v/>
      </c>
      <c r="EP59">
        <f>SUM(EP61:EP68)</f>
        <v/>
      </c>
      <c r="EQ59">
        <f>SUM(EQ61:EQ68)</f>
        <v/>
      </c>
      <c r="ER59">
        <f>SUM(ER61:ER68)</f>
        <v/>
      </c>
      <c r="ES59">
        <f>SUM(ES61:ES68)</f>
        <v/>
      </c>
      <c r="ET59">
        <f>SUM(ET61:ET68)</f>
        <v/>
      </c>
      <c r="EU59">
        <f>SUM(EU61:EU68)</f>
        <v/>
      </c>
      <c r="EV59">
        <f>SUM(EV61:EV68)</f>
        <v/>
      </c>
      <c r="EW59">
        <f>SUM(EW61:EW68)</f>
        <v/>
      </c>
      <c r="EX59">
        <f>SUM(EX61:EX68)</f>
        <v/>
      </c>
      <c r="EY59">
        <f>SUM(EY61:EY68)</f>
        <v/>
      </c>
      <c r="EZ59">
        <f>SUM(EZ61:EZ68)</f>
        <v/>
      </c>
      <c r="FA59">
        <f>SUM(FA61:FA68)</f>
        <v/>
      </c>
      <c r="FB59">
        <f>SUM(FB61:FB68)</f>
        <v/>
      </c>
      <c r="FC59">
        <f>SUM(FC61:FC68)</f>
        <v/>
      </c>
      <c r="FD59">
        <f>SUM(FD61:FD68)</f>
        <v/>
      </c>
      <c r="FE59">
        <f>SUM(FE61:FE68)</f>
        <v/>
      </c>
      <c r="FF59">
        <f>SUM(FF61:FF68)</f>
        <v/>
      </c>
      <c r="FG59">
        <f>SUM(FG61:FG68)</f>
        <v/>
      </c>
      <c r="FH59">
        <f>SUM(FH61:FH68)</f>
        <v/>
      </c>
      <c r="FI59">
        <f>SUM(FI61:FI68)</f>
        <v/>
      </c>
      <c r="FJ59">
        <f>SUM(FJ61:FJ68)</f>
        <v/>
      </c>
      <c r="FK59">
        <f>SUM(FK61:FK68)</f>
        <v/>
      </c>
      <c r="FL59">
        <f>SUM(FL61:FL68)</f>
        <v/>
      </c>
      <c r="FM59">
        <f>SUM(FM61:FM68)</f>
        <v/>
      </c>
      <c r="FN59">
        <f>SUM(FN61:FN68)</f>
        <v/>
      </c>
      <c r="FO59">
        <f>SUM(FO61:FO68)</f>
        <v/>
      </c>
      <c r="FP59">
        <f>SUM(FP61:FP68)</f>
        <v/>
      </c>
      <c r="FQ59">
        <f>SUM(FQ61:FQ68)</f>
        <v/>
      </c>
      <c r="FR59">
        <f>SUM(FR61:FR68)</f>
        <v/>
      </c>
      <c r="FS59">
        <f>SUM(FS61:FS68)</f>
        <v/>
      </c>
      <c r="FT59">
        <f>SUM(FT61:FT68)</f>
        <v/>
      </c>
      <c r="FU59">
        <f>SUM(FU61:FU68)</f>
        <v/>
      </c>
      <c r="FV59">
        <f>SUM(FV61:FV68)</f>
        <v/>
      </c>
      <c r="FW59">
        <f>SUM(FW61:FW68)</f>
        <v/>
      </c>
      <c r="FX59">
        <f>SUM(FX61:FX68)</f>
        <v/>
      </c>
      <c r="FY59">
        <f>SUM(FY61:FY68)</f>
        <v/>
      </c>
      <c r="FZ59">
        <f>SUM(FZ61:FZ68)</f>
        <v/>
      </c>
      <c r="GA59">
        <f>SUM(GA61:GA68)</f>
        <v/>
      </c>
      <c r="GB59">
        <f>SUM(GB61:GB68)</f>
        <v/>
      </c>
      <c r="GC59">
        <f>SUM(GC61:GC68)</f>
        <v/>
      </c>
      <c r="GD59">
        <f>SUM(GD61:GD68)</f>
        <v/>
      </c>
      <c r="GE59">
        <f>SUM(GE61:GE68)</f>
        <v/>
      </c>
      <c r="GF59">
        <f>SUM(GF61:GF68)</f>
        <v/>
      </c>
      <c r="GG59">
        <f>SUM(GG61:GG68)</f>
        <v/>
      </c>
      <c r="GH59">
        <f>SUM(GH61:GH68)</f>
        <v/>
      </c>
      <c r="GI59">
        <f>SUM(GI61:GI68)</f>
        <v/>
      </c>
      <c r="GJ59">
        <f>SUM(GJ61:GJ68)</f>
        <v/>
      </c>
      <c r="GK59">
        <f>SUM(GK61:GK68)</f>
        <v/>
      </c>
      <c r="GL59">
        <f>SUM(GL61:GL68)</f>
        <v/>
      </c>
      <c r="GM59">
        <f>SUM(GM61:GM68)</f>
        <v/>
      </c>
      <c r="GN59">
        <f>SUM(GN61:GN68)</f>
        <v/>
      </c>
      <c r="GO59">
        <f>SUM(GO61:GO68)</f>
        <v/>
      </c>
      <c r="GP59">
        <f>SUM(GP61:GP68)</f>
        <v/>
      </c>
      <c r="GQ59">
        <f>SUM(GQ61:GQ68)</f>
        <v/>
      </c>
      <c r="GR59">
        <f>SUM(GR61:GR68)</f>
        <v/>
      </c>
      <c r="GS59">
        <f>SUM(GS61:GS68)</f>
        <v/>
      </c>
      <c r="GT59">
        <f>SUM(GT61:GT68)</f>
        <v/>
      </c>
      <c r="GU59">
        <f>SUM(GU61:GU68)</f>
        <v/>
      </c>
      <c r="GV59">
        <f>SUM(GV61:GV68)</f>
        <v/>
      </c>
      <c r="GW59">
        <f>SUM(GW61:GW68)</f>
        <v/>
      </c>
      <c r="GX59">
        <f>SUM(GX61:GX68)</f>
        <v/>
      </c>
      <c r="GY59">
        <f>SUM(GY61:GY68)</f>
        <v/>
      </c>
      <c r="GZ59">
        <f>SUM(GZ61:GZ68)</f>
        <v/>
      </c>
      <c r="HA59">
        <f>SUM(HA61:HA68)</f>
        <v/>
      </c>
      <c r="HB59">
        <f>SUM(HB61:HB68)</f>
        <v/>
      </c>
      <c r="HC59">
        <f>SUM(HC61:HC68)</f>
        <v/>
      </c>
      <c r="HD59">
        <f>SUM(HD61:HD68)</f>
        <v/>
      </c>
      <c r="HE59">
        <f>SUM(HE61:HE68)</f>
        <v/>
      </c>
      <c r="HF59">
        <f>SUM(HF61:HF68)</f>
        <v/>
      </c>
      <c r="HG59">
        <f>SUM(HG61:HG68)</f>
        <v/>
      </c>
      <c r="HH59">
        <f>SUM(HH61:HH68)</f>
        <v/>
      </c>
      <c r="HI59">
        <f>SUM(HI61:HI68)</f>
        <v/>
      </c>
      <c r="HJ59">
        <f>SUM(HJ61:HJ68)</f>
        <v/>
      </c>
      <c r="HK59">
        <f>SUM(HK61:HK68)</f>
        <v/>
      </c>
      <c r="HL59">
        <f>SUM(HL61:HL68)</f>
        <v/>
      </c>
      <c r="HM59">
        <f>SUM(HM61:HM68)</f>
        <v/>
      </c>
      <c r="HN59">
        <f>SUM(HN61:HN68)</f>
        <v/>
      </c>
      <c r="HO59">
        <f>SUM(HO61:HO68)</f>
        <v/>
      </c>
      <c r="HP59">
        <f>SUM(HP61:HP68)</f>
        <v/>
      </c>
      <c r="HQ59">
        <f>SUM(HQ61:HQ68)</f>
        <v/>
      </c>
      <c r="HR59">
        <f>SUM(HR61:HR68)</f>
        <v/>
      </c>
      <c r="HS59">
        <f>SUM(HS61:HS68)</f>
        <v/>
      </c>
      <c r="HT59">
        <f>SUM(HT61:HT68)</f>
        <v/>
      </c>
      <c r="HU59">
        <f>SUM(HU61:HU68)</f>
        <v/>
      </c>
      <c r="HV59">
        <f>SUM(HV61:HV68)</f>
        <v/>
      </c>
      <c r="HW59">
        <f>SUM(HW61:HW68)</f>
        <v/>
      </c>
      <c r="HX59">
        <f>SUM(HX61:HX68)</f>
        <v/>
      </c>
      <c r="HY59">
        <f>SUM(HY61:HY68)</f>
        <v/>
      </c>
      <c r="HZ59">
        <f>SUM(HZ61:HZ68)</f>
        <v/>
      </c>
      <c r="IA59">
        <f>SUM(IA61:IA68)</f>
        <v/>
      </c>
      <c r="IB59">
        <f>SUM(IB61:IB68)</f>
        <v/>
      </c>
      <c r="IC59">
        <f>SUM(IC61:IC68)</f>
        <v/>
      </c>
      <c r="ID59">
        <f>SUM(ID61:ID68)</f>
        <v/>
      </c>
      <c r="IE59">
        <f>SUM(IE61:IE68)</f>
        <v/>
      </c>
      <c r="IF59">
        <f>SUM(IF61:IF68)</f>
        <v/>
      </c>
      <c r="IG59">
        <f>SUM(IG61:IG68)</f>
        <v/>
      </c>
      <c r="IH59">
        <f>SUM(IH61:IH68)</f>
        <v/>
      </c>
      <c r="II59">
        <f>SUM(II61:II68)</f>
        <v/>
      </c>
      <c r="IJ59">
        <f>SUM(IJ61:IJ68)</f>
        <v/>
      </c>
      <c r="IK59">
        <f>SUM(IK61:IK68)</f>
        <v/>
      </c>
      <c r="IL59">
        <f>SUM(IL61:IL68)</f>
        <v/>
      </c>
      <c r="IM59">
        <f>SUM(IM61:IM68)</f>
        <v/>
      </c>
      <c r="IN59">
        <f>SUM(IN61:IN68)</f>
        <v/>
      </c>
      <c r="IO59">
        <f>SUM(IO61:IO68)</f>
        <v/>
      </c>
      <c r="IP59">
        <f>SUM(IP61:IP68)</f>
        <v/>
      </c>
      <c r="IQ59">
        <f>SUM(IQ61:IQ68)</f>
        <v/>
      </c>
      <c r="IR59">
        <f>SUM(IR61:IR68)</f>
        <v/>
      </c>
      <c r="IS59">
        <f>SUM(IS61:IS68)</f>
        <v/>
      </c>
      <c r="IT59">
        <f>SUM(IT61:IT68)</f>
        <v/>
      </c>
      <c r="IU59">
        <f>SUM(IU61:IU68)</f>
        <v/>
      </c>
      <c r="IV59">
        <f>SUM(IV61:IV68)</f>
        <v/>
      </c>
      <c r="IW59">
        <f>SUM(IW61:IW68)</f>
        <v/>
      </c>
      <c r="IX59">
        <f>SUM(IX61:IX68)</f>
        <v/>
      </c>
      <c r="IY59">
        <f>SUM(IY61:IY68)</f>
        <v/>
      </c>
      <c r="IZ59">
        <f>SUM(IZ61:IZ68)</f>
        <v/>
      </c>
      <c r="JA59">
        <f>SUM(JA61:JA68)</f>
        <v/>
      </c>
      <c r="JB59">
        <f>SUM(JB61:JB68)</f>
        <v/>
      </c>
      <c r="JC59">
        <f>SUM(JC61:JC68)</f>
        <v/>
      </c>
      <c r="JD59">
        <f>SUM(JD61:JD68)</f>
        <v/>
      </c>
      <c r="JE59">
        <f>SUM(JE61:JE68)</f>
        <v/>
      </c>
      <c r="JF59">
        <f>SUM(JF61:JF68)</f>
        <v/>
      </c>
      <c r="JG59">
        <f>SUM(JG61:JG68)</f>
        <v/>
      </c>
      <c r="JH59">
        <f>SUM(JH61:JH68)</f>
        <v/>
      </c>
      <c r="JI59">
        <f>SUM(JI61:JI68)</f>
        <v/>
      </c>
      <c r="JJ59">
        <f>SUM(JJ61:JJ68)</f>
        <v/>
      </c>
      <c r="JK59">
        <f>SUM(JK61:JK68)</f>
        <v/>
      </c>
      <c r="JL59">
        <f>SUM(JL61:JL68)</f>
        <v/>
      </c>
      <c r="JM59">
        <f>SUM(JM61:JM68)</f>
        <v/>
      </c>
      <c r="JN59">
        <f>SUM(JN61:JN68)</f>
        <v/>
      </c>
      <c r="JO59">
        <f>SUM(JO61:JO68)</f>
        <v/>
      </c>
      <c r="JP59">
        <f>SUM(JP61:JP68)</f>
        <v/>
      </c>
      <c r="JQ59">
        <f>SUM(JQ61:JQ68)</f>
        <v/>
      </c>
      <c r="JR59">
        <f>SUM(JR61:JR68)</f>
        <v/>
      </c>
      <c r="JS59">
        <f>SUM(JS61:JS68)</f>
        <v/>
      </c>
      <c r="JT59">
        <f>SUM(JT61:JT68)</f>
        <v/>
      </c>
      <c r="JU59">
        <f>SUM(JU61:JU68)</f>
        <v/>
      </c>
      <c r="JV59">
        <f>SUM(JV61:JV68)</f>
        <v/>
      </c>
      <c r="JW59">
        <f>SUM(JW61:JW68)</f>
        <v/>
      </c>
      <c r="JX59">
        <f>SUM(JX61:JX68)</f>
        <v/>
      </c>
      <c r="JY59">
        <f>SUM(JY61:JY68)</f>
        <v/>
      </c>
      <c r="JZ59">
        <f>SUM(JZ61:JZ68)</f>
        <v/>
      </c>
      <c r="KA59">
        <f>SUM(KA61:KA68)</f>
        <v/>
      </c>
      <c r="KB59">
        <f>SUM(KB61:KB68)</f>
        <v/>
      </c>
      <c r="KC59">
        <f>SUM(KC61:KC68)</f>
        <v/>
      </c>
      <c r="KD59">
        <f>SUM(KD61:KD68)</f>
        <v/>
      </c>
      <c r="KE59">
        <f>SUM(KE61:KE68)</f>
        <v/>
      </c>
      <c r="KF59">
        <f>SUM(KF61:KF68)</f>
        <v/>
      </c>
      <c r="KG59">
        <f>SUM(KG61:KG68)</f>
        <v/>
      </c>
      <c r="KH59">
        <f>SUM(KH61:KH68)</f>
        <v/>
      </c>
      <c r="KI59">
        <f>SUM(KI61:KI68)</f>
        <v/>
      </c>
      <c r="KJ59">
        <f>SUM(KJ61:KJ68)</f>
        <v/>
      </c>
      <c r="KK59">
        <f>SUM(KK61:KK68)</f>
        <v/>
      </c>
      <c r="KL59">
        <f>SUM(KL61:KL68)</f>
        <v/>
      </c>
      <c r="KM59">
        <f>SUM(KM61:KM68)</f>
        <v/>
      </c>
      <c r="KN59">
        <f>SUM(KN61:KN68)</f>
        <v/>
      </c>
      <c r="KO59">
        <f>SUM(KO61:KO68)</f>
        <v/>
      </c>
      <c r="KP59">
        <f>SUM(KP61:KP68)</f>
        <v/>
      </c>
      <c r="KQ59">
        <f>SUM(KQ61:KQ68)</f>
        <v/>
      </c>
      <c r="KR59">
        <f>SUM(KR61:KR68)</f>
        <v/>
      </c>
      <c r="KS59">
        <f>SUM(KS61:KS68)</f>
        <v/>
      </c>
      <c r="KT59">
        <f>SUM(KT61:KT68)</f>
        <v/>
      </c>
      <c r="KU59">
        <f>SUM(KU61:KU68)</f>
        <v/>
      </c>
      <c r="KV59">
        <f>SUM(KV61:KV68)</f>
        <v/>
      </c>
      <c r="KW59">
        <f>SUM(KW61:KW68)</f>
        <v/>
      </c>
      <c r="KX59">
        <f>SUM(KX61:KX68)</f>
        <v/>
      </c>
      <c r="KY59">
        <f>SUM(KY61:KY68)</f>
        <v/>
      </c>
      <c r="KZ59">
        <f>SUM(KZ61:KZ68)</f>
        <v/>
      </c>
      <c r="LA59">
        <f>SUM(LA61:LA68)</f>
        <v/>
      </c>
      <c r="LB59">
        <f>SUM(LB61:LB68)</f>
        <v/>
      </c>
      <c r="LC59">
        <f>SUM(LC61:LC68)</f>
        <v/>
      </c>
      <c r="LD59">
        <f>SUM(LD61:LD68)</f>
        <v/>
      </c>
      <c r="LE59">
        <f>SUM(LE61:LE68)</f>
        <v/>
      </c>
      <c r="LF59">
        <f>SUM(LF61:LF68)</f>
        <v/>
      </c>
      <c r="LG59">
        <f>SUM(LG61:LG68)</f>
        <v/>
      </c>
      <c r="LH59">
        <f>SUM(LH61:LH68)</f>
        <v/>
      </c>
      <c r="LI59">
        <f>SUM(LI61:LI68)</f>
        <v/>
      </c>
      <c r="LJ59">
        <f>SUM(LJ61:LJ68)</f>
        <v/>
      </c>
      <c r="LK59">
        <f>SUM(LK61:LK68)</f>
        <v/>
      </c>
      <c r="LL59">
        <f>SUM(LL61:LL68)</f>
        <v/>
      </c>
      <c r="LM59">
        <f>SUM(LM61:LM68)</f>
        <v/>
      </c>
      <c r="LN59">
        <f>SUM(LN61:LN68)</f>
        <v/>
      </c>
      <c r="LO59">
        <f>SUM(LO61:LO68)</f>
        <v/>
      </c>
      <c r="LP59">
        <f>SUM(LP61:LP68)</f>
        <v/>
      </c>
      <c r="LQ59">
        <f>SUM(LQ61:LQ68)</f>
        <v/>
      </c>
      <c r="LR59">
        <f>SUM(LR61:LR68)</f>
        <v/>
      </c>
      <c r="LS59">
        <f>SUM(LS61:LS68)</f>
        <v/>
      </c>
      <c r="LT59">
        <f>SUM(LT61:LT68)</f>
        <v/>
      </c>
      <c r="LU59">
        <f>SUM(LU61:LU68)</f>
        <v/>
      </c>
      <c r="LV59">
        <f>SUM(LV61:LV68)</f>
        <v/>
      </c>
      <c r="LW59">
        <f>SUM(LW61:LW68)</f>
        <v/>
      </c>
      <c r="LX59">
        <f>SUM(LX61:LX68)</f>
        <v/>
      </c>
      <c r="LY59">
        <f>SUM(LY61:LY68)</f>
        <v/>
      </c>
      <c r="LZ59">
        <f>SUM(LZ61:LZ68)</f>
        <v/>
      </c>
      <c r="MA59">
        <f>SUM(MA61:MA68)</f>
        <v/>
      </c>
      <c r="MB59">
        <f>SUM(MB61:MB68)</f>
        <v/>
      </c>
      <c r="MC59">
        <f>SUM(MC61:MC68)</f>
        <v/>
      </c>
      <c r="MD59">
        <f>SUM(MD61:MD68)</f>
        <v/>
      </c>
      <c r="ME59">
        <f>SUM(ME61:ME68)</f>
        <v/>
      </c>
      <c r="MF59">
        <f>SUM(MF61:MF68)</f>
        <v/>
      </c>
      <c r="MG59">
        <f>SUM(MG61:MG68)</f>
        <v/>
      </c>
      <c r="MH59">
        <f>SUM(MH61:MH68)</f>
        <v/>
      </c>
      <c r="MI59">
        <f>SUM(MI61:MI68)</f>
        <v/>
      </c>
      <c r="MJ59">
        <f>SUM(MJ61:MJ68)</f>
        <v/>
      </c>
      <c r="MK59">
        <f>SUM(MK61:MK68)</f>
        <v/>
      </c>
      <c r="ML59">
        <f>SUM(ML61:ML68)</f>
        <v/>
      </c>
      <c r="MM59">
        <f>SUM(MM61:MM68)</f>
        <v/>
      </c>
      <c r="MN59">
        <f>SUM(MN61:MN68)</f>
        <v/>
      </c>
      <c r="MO59">
        <f>SUM(MO61:MO68)</f>
        <v/>
      </c>
      <c r="MP59">
        <f>SUM(MP61:MP68)</f>
        <v/>
      </c>
      <c r="MQ59">
        <f>SUM(MQ61:MQ68)</f>
        <v/>
      </c>
      <c r="MR59">
        <f>SUM(MR61:MR68)</f>
        <v/>
      </c>
      <c r="MS59">
        <f>SUM(MS61:MS68)</f>
        <v/>
      </c>
      <c r="MT59">
        <f>SUM(MT61:MT68)</f>
        <v/>
      </c>
      <c r="MU59">
        <f>SUM(MU61:MU68)</f>
        <v/>
      </c>
      <c r="MV59">
        <f>SUM(MV61:MV68)</f>
        <v/>
      </c>
      <c r="MW59">
        <f>SUM(MW61:MW68)</f>
        <v/>
      </c>
      <c r="MX59">
        <f>SUM(MX61:MX68)</f>
        <v/>
      </c>
      <c r="MY59">
        <f>SUM(MY61:MY68)</f>
        <v/>
      </c>
      <c r="MZ59">
        <f>SUM(MZ61:MZ68)</f>
        <v/>
      </c>
      <c r="NA59">
        <f>SUM(NA61:NA68)</f>
        <v/>
      </c>
      <c r="NB59">
        <f>SUM(NB61:NB68)</f>
        <v/>
      </c>
      <c r="NC59">
        <f>SUM(NC61:NC68)</f>
        <v/>
      </c>
      <c r="ND59">
        <f>SUM(ND61:ND68)</f>
        <v/>
      </c>
      <c r="NE59">
        <f>SUM(NE61:NE68)</f>
        <v/>
      </c>
      <c r="NF59">
        <f>SUM(NF61:NF68)</f>
        <v/>
      </c>
      <c r="NG59">
        <f>SUM(NG61:NG68)</f>
        <v/>
      </c>
      <c r="NH59">
        <f>SUM(NH61:NH68)</f>
        <v/>
      </c>
      <c r="NI59">
        <f>SUM(NI61:NI68)</f>
        <v/>
      </c>
      <c r="NJ59">
        <f>SUM(NJ61:NJ68)</f>
        <v/>
      </c>
      <c r="NK59">
        <f>SUM(NK61:NK68)</f>
        <v/>
      </c>
      <c r="NL59">
        <f>SUM(NL61:NL68)</f>
        <v/>
      </c>
      <c r="NM59">
        <f>SUM(NM61:NM68)</f>
        <v/>
      </c>
      <c r="NN59">
        <f>SUM(NN61:NN68)</f>
        <v/>
      </c>
      <c r="NO59">
        <f>SUM(NO61:NO68)</f>
        <v/>
      </c>
      <c r="NP59">
        <f>SUM(NP61:NP68)</f>
        <v/>
      </c>
      <c r="NQ59">
        <f>SUM(NQ61:NQ68)</f>
        <v/>
      </c>
      <c r="NR59">
        <f>SUM(NR61:NR68)</f>
        <v/>
      </c>
      <c r="NS59">
        <f>SUM(NS61:NS68)</f>
        <v/>
      </c>
      <c r="NT59">
        <f>SUM(NT61:NT68)</f>
        <v/>
      </c>
      <c r="NU59">
        <f>SUM(NU61:NU68)</f>
        <v/>
      </c>
      <c r="NV59">
        <f>SUM(NV61:NV68)</f>
        <v/>
      </c>
      <c r="NW59">
        <f>SUM(NW61:NW68)</f>
        <v/>
      </c>
      <c r="NX59">
        <f>SUM(NX61:NX68)</f>
        <v/>
      </c>
      <c r="NY59">
        <f>SUM(NY61:NY68)</f>
        <v/>
      </c>
      <c r="NZ59">
        <f>SUM(NZ61:NZ68)</f>
        <v/>
      </c>
      <c r="OA59">
        <f>SUM(OA61:OA68)</f>
        <v/>
      </c>
      <c r="OB59">
        <f>SUM(OB61:OB68)</f>
        <v/>
      </c>
      <c r="OC59">
        <f>SUM(OC61:OC68)</f>
        <v/>
      </c>
      <c r="OD59">
        <f>SUM(OD61:OD68)</f>
        <v/>
      </c>
      <c r="OE59">
        <f>SUM(OE61:OE68)</f>
        <v/>
      </c>
      <c r="OF59">
        <f>SUM(OF61:OF68)</f>
        <v/>
      </c>
      <c r="OG59">
        <f>SUM(OG61:OG68)</f>
        <v/>
      </c>
      <c r="OH59">
        <f>SUM(OH61:OH68)</f>
        <v/>
      </c>
      <c r="OI59">
        <f>SUM(OI61:OI68)</f>
        <v/>
      </c>
      <c r="OJ59">
        <f>SUM(OJ61:OJ68)</f>
        <v/>
      </c>
      <c r="OK59">
        <f>SUM(OK61:OK68)</f>
        <v/>
      </c>
      <c r="OL59">
        <f>SUM(OL61:OL68)</f>
        <v/>
      </c>
      <c r="OM59">
        <f>SUM(OM61:OM68)</f>
        <v/>
      </c>
      <c r="ON59">
        <f>SUM(ON61:ON68)</f>
        <v/>
      </c>
      <c r="OO59">
        <f>SUM(OO61:OO68)</f>
        <v/>
      </c>
      <c r="OP59">
        <f>SUM(OP61:OP68)</f>
        <v/>
      </c>
      <c r="OQ59">
        <f>SUM(OQ61:OQ68)</f>
        <v/>
      </c>
      <c r="OR59">
        <f>SUM(OR61:OR68)</f>
        <v/>
      </c>
      <c r="OS59">
        <f>SUM(OS61:OS68)</f>
        <v/>
      </c>
      <c r="OT59">
        <f>SUM(OT61:OT68)</f>
        <v/>
      </c>
      <c r="OU59">
        <f>SUM(OU61:OU68)</f>
        <v/>
      </c>
      <c r="OV59">
        <f>SUM(OV61:OV68)</f>
        <v/>
      </c>
      <c r="OW59">
        <f>SUM(OW61:OW68)</f>
        <v/>
      </c>
      <c r="OX59">
        <f>SUM(OX61:OX68)</f>
        <v/>
      </c>
      <c r="OY59">
        <f>SUM(OY61:OY68)</f>
        <v/>
      </c>
      <c r="OZ59">
        <f>SUM(OZ61:OZ68)</f>
        <v/>
      </c>
      <c r="PA59">
        <f>SUM(PA61:PA68)</f>
        <v/>
      </c>
      <c r="PB59">
        <f>SUM(PB61:PB68)</f>
        <v/>
      </c>
      <c r="PC59">
        <f>SUM(PC61:PC68)</f>
        <v/>
      </c>
      <c r="PD59">
        <f>SUM(PD61:PD68)</f>
        <v/>
      </c>
      <c r="PE59">
        <f>SUM(PE61:PE68)</f>
        <v/>
      </c>
      <c r="PF59">
        <f>SUM(PF61:PF68)</f>
        <v/>
      </c>
      <c r="PG59">
        <f>SUM(PG61:PG68)</f>
        <v/>
      </c>
      <c r="PH59">
        <f>SUM(PH61:PH68)</f>
        <v/>
      </c>
      <c r="PI59">
        <f>SUM(PI61:PI68)</f>
        <v/>
      </c>
      <c r="PJ59">
        <f>SUM(PJ61:PJ68)</f>
        <v/>
      </c>
      <c r="PK59">
        <f>SUM(PK61:PK68)</f>
        <v/>
      </c>
      <c r="PL59">
        <f>SUM(PL61:PL68)</f>
        <v/>
      </c>
      <c r="PM59">
        <f>SUM(PM61:PM68)</f>
        <v/>
      </c>
      <c r="PN59">
        <f>SUM(PN61:PN68)</f>
        <v/>
      </c>
      <c r="PO59">
        <f>SUM(PO61:PO68)</f>
        <v/>
      </c>
      <c r="PP59">
        <f>SUM(PP61:PP68)</f>
        <v/>
      </c>
      <c r="PQ59">
        <f>SUM(PQ61:PQ68)</f>
        <v/>
      </c>
      <c r="PR59">
        <f>SUM(PR61:PR68)</f>
        <v/>
      </c>
      <c r="PS59">
        <f>SUM(PS61:PS68)</f>
        <v/>
      </c>
      <c r="PT59">
        <f>SUM(PT61:PT68)</f>
        <v/>
      </c>
      <c r="PU59">
        <f>SUM(PU61:PU68)</f>
        <v/>
      </c>
      <c r="PV59">
        <f>SUM(PV61:PV68)</f>
        <v/>
      </c>
      <c r="PW59">
        <f>SUM(PW61:PW68)</f>
        <v/>
      </c>
      <c r="PX59">
        <f>SUM(PX61:PX68)</f>
        <v/>
      </c>
      <c r="PY59">
        <f>SUM(PY61:PY68)</f>
        <v/>
      </c>
      <c r="PZ59">
        <f>SUM(PZ61:PZ68)</f>
        <v/>
      </c>
      <c r="QA59">
        <f>SUM(QA61:QA68)</f>
        <v/>
      </c>
      <c r="QB59">
        <f>SUM(QB61:QB68)</f>
        <v/>
      </c>
      <c r="QC59">
        <f>SUM(QC61:QC68)</f>
        <v/>
      </c>
      <c r="QD59">
        <f>SUM(QD61:QD68)</f>
        <v/>
      </c>
      <c r="QE59">
        <f>SUM(QE61:QE68)</f>
        <v/>
      </c>
      <c r="QF59">
        <f>SUM(QF61:QF68)</f>
        <v/>
      </c>
      <c r="QG59">
        <f>SUM(QG61:QG68)</f>
        <v/>
      </c>
      <c r="QH59">
        <f>SUM(QH61:QH68)</f>
        <v/>
      </c>
      <c r="QI59">
        <f>SUM(QI61:QI68)</f>
        <v/>
      </c>
      <c r="QJ59">
        <f>SUM(QJ61:QJ68)</f>
        <v/>
      </c>
      <c r="QK59">
        <f>SUM(QK61:QK68)</f>
        <v/>
      </c>
      <c r="QL59">
        <f>SUM(QL61:QL68)</f>
        <v/>
      </c>
      <c r="QM59">
        <f>SUM(QM61:QM68)</f>
        <v/>
      </c>
      <c r="QN59">
        <f>SUM(QN61:QN68)</f>
        <v/>
      </c>
      <c r="QO59">
        <f>SUM(QO61:QO68)</f>
        <v/>
      </c>
      <c r="QP59">
        <f>SUM(QP61:QP68)</f>
        <v/>
      </c>
      <c r="QQ59">
        <f>SUM(QQ61:QQ68)</f>
        <v/>
      </c>
      <c r="QR59">
        <f>SUM(QR61:QR68)</f>
        <v/>
      </c>
      <c r="QS59">
        <f>SUM(QS61:QS68)</f>
        <v/>
      </c>
      <c r="QT59">
        <f>SUM(QT61:QT68)</f>
        <v/>
      </c>
      <c r="QU59">
        <f>SUM(QU61:QU68)</f>
        <v/>
      </c>
      <c r="QV59">
        <f>SUM(QV61:QV68)</f>
        <v/>
      </c>
      <c r="QW59">
        <f>SUM(QW61:QW68)</f>
        <v/>
      </c>
      <c r="QX59">
        <f>SUM(QX61:QX68)</f>
        <v/>
      </c>
      <c r="QY59">
        <f>SUM(QY61:QY68)</f>
        <v/>
      </c>
      <c r="QZ59">
        <f>SUM(QZ61:QZ68)</f>
        <v/>
      </c>
      <c r="RA59">
        <f>SUM(RA61:RA68)</f>
        <v/>
      </c>
      <c r="RB59">
        <f>SUM(RB61:RB68)</f>
        <v/>
      </c>
      <c r="RC59">
        <f>SUM(RC61:RC68)</f>
        <v/>
      </c>
      <c r="RD59">
        <f>SUM(RD61:RD68)</f>
        <v/>
      </c>
      <c r="RE59">
        <f>SUM(RE61:RE68)</f>
        <v/>
      </c>
      <c r="RF59">
        <f>SUM(RF61:RF68)</f>
        <v/>
      </c>
      <c r="RG59">
        <f>SUM(RG61:RG68)</f>
        <v/>
      </c>
      <c r="RH59">
        <f>SUM(RH61:RH68)</f>
        <v/>
      </c>
      <c r="RI59">
        <f>SUM(RI61:RI68)</f>
        <v/>
      </c>
      <c r="RJ59">
        <f>SUM(RJ61:RJ68)</f>
        <v/>
      </c>
      <c r="RK59">
        <f>SUM(RK61:RK68)</f>
        <v/>
      </c>
      <c r="RL59">
        <f>SUM(RL61:RL68)</f>
        <v/>
      </c>
      <c r="RM59">
        <f>SUM(RM61:RM68)</f>
        <v/>
      </c>
      <c r="RN59">
        <f>SUM(RN61:RN68)</f>
        <v/>
      </c>
      <c r="RO59">
        <f>SUM(RO61:RO68)</f>
        <v/>
      </c>
      <c r="RP59">
        <f>SUM(RP61:RP68)</f>
        <v/>
      </c>
      <c r="RQ59">
        <f>SUM(RQ61:RQ68)</f>
        <v/>
      </c>
      <c r="RR59">
        <f>SUM(RR61:RR68)</f>
        <v/>
      </c>
      <c r="RS59">
        <f>SUM(RS61:RS68)</f>
        <v/>
      </c>
      <c r="RT59">
        <f>SUM(RT61:RT68)</f>
        <v/>
      </c>
      <c r="RU59">
        <f>SUM(RU61:RU68)</f>
        <v/>
      </c>
      <c r="RV59">
        <f>SUM(RV61:RV68)</f>
        <v/>
      </c>
      <c r="RW59">
        <f>SUM(RW61:RW68)</f>
        <v/>
      </c>
      <c r="RX59">
        <f>SUM(RX61:RX68)</f>
        <v/>
      </c>
      <c r="RY59">
        <f>SUM(RY61:RY68)</f>
        <v/>
      </c>
      <c r="RZ59">
        <f>SUM(RZ61:RZ68)</f>
        <v/>
      </c>
      <c r="SA59">
        <f>SUM(SA61:SA68)</f>
        <v/>
      </c>
      <c r="SB59">
        <f>SUM(SB61:SB68)</f>
        <v/>
      </c>
      <c r="SC59">
        <f>SUM(SC61:SC68)</f>
        <v/>
      </c>
      <c r="SD59">
        <f>SUM(SD61:SD68)</f>
        <v/>
      </c>
      <c r="SE59">
        <f>SUM(SE61:SE68)</f>
        <v/>
      </c>
      <c r="SF59">
        <f>SUM(SF61:SF68)</f>
        <v/>
      </c>
      <c r="SG59">
        <f>SUM(SG61:SG68)</f>
        <v/>
      </c>
      <c r="SH59">
        <f>SUM(SH61:SH68)</f>
        <v/>
      </c>
      <c r="SI59">
        <f>SUM(SI61:SI68)</f>
        <v/>
      </c>
      <c r="SJ59">
        <f>SUM(SJ61:SJ68)</f>
        <v/>
      </c>
      <c r="SK59">
        <f>SUM(SK61:SK68)</f>
        <v/>
      </c>
      <c r="SL59">
        <f>SUM(SL61:SL68)</f>
        <v/>
      </c>
      <c r="SM59">
        <f>SUM(SM61:SM68)</f>
        <v/>
      </c>
      <c r="SN59">
        <f>SUM(SN61:SN68)</f>
        <v/>
      </c>
      <c r="SO59">
        <f>SUM(SO61:SO68)</f>
        <v/>
      </c>
      <c r="SP59">
        <f>SUM(SP61:SP68)</f>
        <v/>
      </c>
      <c r="SQ59">
        <f>SUM(SQ61:SQ68)</f>
        <v/>
      </c>
      <c r="SR59">
        <f>SUM(SR61:SR68)</f>
        <v/>
      </c>
      <c r="SS59">
        <f>SUM(SS61:SS68)</f>
        <v/>
      </c>
      <c r="ST59">
        <f>SUM(ST61:ST68)</f>
        <v/>
      </c>
      <c r="SU59">
        <f>SUM(SU61:SU68)</f>
        <v/>
      </c>
      <c r="SV59">
        <f>SUM(SV61:SV68)</f>
        <v/>
      </c>
      <c r="SW59">
        <f>SUM(SW61:SW68)</f>
        <v/>
      </c>
      <c r="SX59">
        <f>SUM(SX61:SX68)</f>
        <v/>
      </c>
      <c r="SY59">
        <f>SUM(SY61:SY68)</f>
        <v/>
      </c>
      <c r="SZ59">
        <f>SUM(SZ61:SZ68)</f>
        <v/>
      </c>
      <c r="TA59">
        <f>SUM(TA61:TA68)</f>
        <v/>
      </c>
      <c r="TB59">
        <f>SUM(TB61:TB68)</f>
        <v/>
      </c>
      <c r="TC59">
        <f>SUM(TC61:TC68)</f>
        <v/>
      </c>
      <c r="TD59">
        <f>SUM(TD61:TD68)</f>
        <v/>
      </c>
      <c r="TE59">
        <f>SUM(TE61:TE68)</f>
        <v/>
      </c>
      <c r="TF59">
        <f>SUM(TF61:TF68)</f>
        <v/>
      </c>
      <c r="TG59">
        <f>SUM(TG61:TG68)</f>
        <v/>
      </c>
      <c r="TH59">
        <f>SUM(TH61:TH68)</f>
        <v/>
      </c>
      <c r="TI59">
        <f>SUM(TI61:TI68)</f>
        <v/>
      </c>
      <c r="TJ59">
        <f>SUM(TJ61:TJ68)</f>
        <v/>
      </c>
      <c r="TK59">
        <f>SUM(TK61:TK68)</f>
        <v/>
      </c>
      <c r="TL59">
        <f>SUM(TL61:TL68)</f>
        <v/>
      </c>
      <c r="TM59">
        <f>SUM(TM61:TM68)</f>
        <v/>
      </c>
      <c r="TN59">
        <f>SUM(TN61:TN68)</f>
        <v/>
      </c>
      <c r="TO59">
        <f>SUM(TO61:TO68)</f>
        <v/>
      </c>
      <c r="TP59">
        <f>SUM(TP61:TP68)</f>
        <v/>
      </c>
      <c r="TQ59">
        <f>SUM(TQ61:TQ68)</f>
        <v/>
      </c>
      <c r="TR59">
        <f>SUM(TR61:TR68)</f>
        <v/>
      </c>
      <c r="TS59">
        <f>SUM(TS61:TS68)</f>
        <v/>
      </c>
      <c r="TT59">
        <f>SUM(TT61:TT68)</f>
        <v/>
      </c>
      <c r="TU59">
        <f>SUM(TU61:TU68)</f>
        <v/>
      </c>
      <c r="TV59">
        <f>SUM(TV61:TV68)</f>
        <v/>
      </c>
      <c r="TW59">
        <f>SUM(TW61:TW68)</f>
        <v/>
      </c>
      <c r="TX59">
        <f>SUM(TX61:TX68)</f>
        <v/>
      </c>
      <c r="TY59">
        <f>SUM(TY61:TY68)</f>
        <v/>
      </c>
      <c r="TZ59">
        <f>SUM(TZ61:TZ68)</f>
        <v/>
      </c>
    </row>
    <row r="60" spans="1:546">
      <c r="A60" t="s">
        <v>29</v>
      </c>
      <c r="B60" t="s">
        <v>47</v>
      </c>
    </row>
    <row r="61" spans="1:546">
      <c r="A61" t="s">
        <v>30</v>
      </c>
      <c r="B61" t="s">
        <v>47</v>
      </c>
      <c r="D61" t="s">
        <v>49</v>
      </c>
      <c r="G61">
        <f>G38*G16</f>
        <v/>
      </c>
      <c r="H61">
        <f>H38*H16</f>
        <v/>
      </c>
      <c r="I61">
        <f>I38*I16</f>
        <v/>
      </c>
      <c r="J61">
        <f>J38*J16</f>
        <v/>
      </c>
      <c r="K61">
        <f>K38*K16</f>
        <v/>
      </c>
      <c r="L61">
        <f>L38*L16</f>
        <v/>
      </c>
      <c r="M61">
        <f>M38*M16</f>
        <v/>
      </c>
      <c r="N61">
        <f>N38*N16</f>
        <v/>
      </c>
      <c r="O61">
        <f>O38*O16</f>
        <v/>
      </c>
      <c r="P61">
        <f>P38*P16</f>
        <v/>
      </c>
      <c r="Q61">
        <f>Q38*Q16</f>
        <v/>
      </c>
      <c r="R61">
        <f>R38*R16</f>
        <v/>
      </c>
      <c r="S61">
        <f>S38*S16</f>
        <v/>
      </c>
      <c r="T61">
        <f>T38*T16</f>
        <v/>
      </c>
      <c r="U61">
        <f>U38*U16</f>
        <v/>
      </c>
      <c r="V61">
        <f>V38*V16</f>
        <v/>
      </c>
      <c r="W61">
        <f>W38*W16</f>
        <v/>
      </c>
      <c r="X61">
        <f>X38*X16</f>
        <v/>
      </c>
      <c r="Y61">
        <f>Y38*Y16</f>
        <v/>
      </c>
      <c r="Z61">
        <f>Z38*Z16</f>
        <v/>
      </c>
      <c r="AA61">
        <f>AA38*AA16</f>
        <v/>
      </c>
      <c r="AB61">
        <f>AB38*AB16</f>
        <v/>
      </c>
      <c r="AC61">
        <f>AC38*AC16</f>
        <v/>
      </c>
      <c r="AD61">
        <f>AD38*AD16</f>
        <v/>
      </c>
      <c r="AE61">
        <f>AE38*AE16</f>
        <v/>
      </c>
      <c r="AF61">
        <f>AF38*AF16</f>
        <v/>
      </c>
      <c r="AG61">
        <f>AG38*AG16</f>
        <v/>
      </c>
      <c r="AH61">
        <f>AH38*AH16</f>
        <v/>
      </c>
      <c r="AI61">
        <f>AI38*AI16</f>
        <v/>
      </c>
      <c r="AJ61">
        <f>AJ38*AJ16</f>
        <v/>
      </c>
      <c r="AK61">
        <f>AK38*AK16</f>
        <v/>
      </c>
      <c r="AL61">
        <f>AL38*AL16</f>
        <v/>
      </c>
      <c r="AM61">
        <f>AM38*AM16</f>
        <v/>
      </c>
      <c r="AN61">
        <f>AN38*AN16</f>
        <v/>
      </c>
      <c r="AO61">
        <f>AO38*AO16</f>
        <v/>
      </c>
      <c r="AP61">
        <f>AP38*AP16</f>
        <v/>
      </c>
      <c r="AQ61">
        <f>AQ38*AQ16</f>
        <v/>
      </c>
      <c r="AR61">
        <f>AR38*AR16</f>
        <v/>
      </c>
      <c r="AS61">
        <f>AS38*AS16</f>
        <v/>
      </c>
      <c r="AT61">
        <f>AT38*AT16</f>
        <v/>
      </c>
      <c r="AU61">
        <f>AU38*AU16</f>
        <v/>
      </c>
      <c r="AV61">
        <f>AV38*AV16</f>
        <v/>
      </c>
      <c r="AW61">
        <f>AW38*AW16</f>
        <v/>
      </c>
      <c r="AX61">
        <f>AX38*AX16</f>
        <v/>
      </c>
      <c r="AY61">
        <f>AY38*AY16</f>
        <v/>
      </c>
      <c r="AZ61">
        <f>AZ38*AZ16</f>
        <v/>
      </c>
      <c r="BA61">
        <f>BA38*BA16</f>
        <v/>
      </c>
      <c r="BB61">
        <f>BB38*BB16</f>
        <v/>
      </c>
      <c r="BC61">
        <f>IF(BC38&lt;0,0,BC38*BC16)</f>
        <v/>
      </c>
      <c r="BD61">
        <f>IF(BD38&lt;0,0,BD38*BD16)</f>
        <v/>
      </c>
      <c r="BE61">
        <f>IF(BE38&lt;0,0,BE38*BE16)</f>
        <v/>
      </c>
      <c r="BF61">
        <f>IF(BF38&lt;0,0,BF38*BF16)</f>
        <v/>
      </c>
      <c r="BG61">
        <f>IF(BG38&lt;0,0,BG38*BG16)</f>
        <v/>
      </c>
      <c r="BH61">
        <f>IF(BH38&lt;0,0,BH38*BH16)</f>
        <v/>
      </c>
      <c r="BI61">
        <f>IF(BI38&lt;0,0,BI38*BI16)</f>
        <v/>
      </c>
      <c r="BJ61">
        <f>IF(BJ38&lt;0,0,BJ38*BJ16)</f>
        <v/>
      </c>
      <c r="BK61">
        <f>IF(BK38&lt;0,0,BK38*BK16)</f>
        <v/>
      </c>
      <c r="BL61">
        <f>IF(BL38&lt;0,0,BL38*BL16)</f>
        <v/>
      </c>
      <c r="BM61">
        <f>IF(BM38&lt;0,0,BM38*BM16)</f>
        <v/>
      </c>
      <c r="BN61">
        <f>IF(BN38&lt;0,0,BN38*BN16)</f>
        <v/>
      </c>
      <c r="BO61">
        <f>IF(BO38&lt;0,0,BO38*BO16)</f>
        <v/>
      </c>
      <c r="BP61">
        <f>IF(BP38&lt;0,0,BP38*BP16)</f>
        <v/>
      </c>
      <c r="BQ61">
        <f>IF(BQ38&lt;0,0,BQ38*BQ16)</f>
        <v/>
      </c>
      <c r="BR61">
        <f>IF(BR38&lt;0,0,BR38*BR16)</f>
        <v/>
      </c>
      <c r="BS61">
        <f>IF(BS38&lt;0,0,BS38*BS16)</f>
        <v/>
      </c>
      <c r="BT61">
        <f>IF(BT38&lt;0,0,BT38*BT16)</f>
        <v/>
      </c>
      <c r="BU61">
        <f>IF(BU38&lt;0,0,BU38*BU16)</f>
        <v/>
      </c>
      <c r="BV61">
        <f>IF(BV38&lt;0,0,BV38*BV16)</f>
        <v/>
      </c>
      <c r="BW61">
        <f>IF(BW38&lt;0,0,BW38*BW16)</f>
        <v/>
      </c>
      <c r="BX61">
        <f>IF(BX38&lt;0,0,BX38*BX16)</f>
        <v/>
      </c>
      <c r="BY61">
        <f>IF(BY38&lt;0,0,BY38*BY16)</f>
        <v/>
      </c>
      <c r="BZ61">
        <f>IF(BZ38&lt;0,0,BZ38*BZ16)</f>
        <v/>
      </c>
      <c r="CA61">
        <f>IF(CA38&lt;0,0,CA38*CA16)</f>
        <v/>
      </c>
      <c r="CB61">
        <f>IF(CB38&lt;0,0,CB38*CB16)</f>
        <v/>
      </c>
      <c r="CC61">
        <f>IF(CC38&lt;0,0,CC38*CC16)</f>
        <v/>
      </c>
      <c r="CD61">
        <f>IF(CD38&lt;0,0,CD38*CD16)</f>
        <v/>
      </c>
      <c r="CE61">
        <f>IF(CE38&lt;0,0,CE38*CE16)</f>
        <v/>
      </c>
      <c r="CF61">
        <f>IF(CF38&lt;0,0,CF38*CF16)</f>
        <v/>
      </c>
      <c r="CG61">
        <f>IF(CG38&lt;0,0,CG38*CG16)</f>
        <v/>
      </c>
      <c r="CH61">
        <f>IF(CH38&lt;0,0,CH38*CH16)</f>
        <v/>
      </c>
      <c r="CI61">
        <f>IF(CI38&lt;0,0,CI38*CI16)</f>
        <v/>
      </c>
      <c r="CJ61">
        <f>IF(CJ38&lt;0,0,CJ38*CJ16)</f>
        <v/>
      </c>
      <c r="CK61">
        <f>IF(CK38&lt;0,0,CK38*CK16)</f>
        <v/>
      </c>
      <c r="CL61">
        <f>IF(CL38&lt;0,0,CL38*CL16)</f>
        <v/>
      </c>
      <c r="CM61">
        <f>IF(CM38&lt;0,0,CM38*CM16)</f>
        <v/>
      </c>
      <c r="CN61">
        <f>IF(CN38&lt;0,0,CN38*CN16)</f>
        <v/>
      </c>
      <c r="CO61">
        <f>IF(CO38&lt;0,0,CO38*CO16)</f>
        <v/>
      </c>
      <c r="CP61">
        <f>IF(CP38&lt;0,0,CP38*CP16)</f>
        <v/>
      </c>
      <c r="CQ61">
        <f>IF(CQ38&lt;0,0,CQ38*CQ16)</f>
        <v/>
      </c>
      <c r="CR61">
        <f>IF(CR38&lt;0,0,CR38*CR16)</f>
        <v/>
      </c>
      <c r="CS61">
        <f>IF(CS38&lt;0,0,CS38*CS16)</f>
        <v/>
      </c>
      <c r="CT61">
        <f>IF(CT38&lt;0,0,CT38*CT16)</f>
        <v/>
      </c>
      <c r="CU61">
        <f>IF(CU38&lt;0,0,CU38*CU16)</f>
        <v/>
      </c>
      <c r="CV61">
        <f>IF(CV38&lt;0,0,CV38*CV16)</f>
        <v/>
      </c>
      <c r="CW61">
        <f>IF(CW38&lt;0,0,CW38*CW16)</f>
        <v/>
      </c>
      <c r="CX61">
        <f>IF(CX38&lt;0,0,CX38*CX16)</f>
        <v/>
      </c>
      <c r="CY61">
        <f>IF(CY38&lt;0,0,CY38*CY16)</f>
        <v/>
      </c>
      <c r="CZ61">
        <f>IF(CZ38&lt;0,0,CZ38*CZ16)</f>
        <v/>
      </c>
      <c r="DA61">
        <f>IF(DA38&lt;0,0,DA38*DA16)</f>
        <v/>
      </c>
      <c r="DB61">
        <f>IF(DB38&lt;0,0,DB38*DB16)</f>
        <v/>
      </c>
      <c r="DC61">
        <f>IF(DC38&lt;0,0,DC38*DC16)</f>
        <v/>
      </c>
      <c r="DD61">
        <f>IF(DD38&lt;0,0,DD38*DD16)</f>
        <v/>
      </c>
      <c r="DE61">
        <f>IF(DE38&lt;0,0,DE38*DE16)</f>
        <v/>
      </c>
      <c r="DF61">
        <f>IF(DF38&lt;0,0,DF38*DF16)</f>
        <v/>
      </c>
      <c r="DG61">
        <f>IF(DG38&lt;0,0,DG38*DG16)</f>
        <v/>
      </c>
      <c r="DH61">
        <f>IF(DH38&lt;0,0,DH38*DH16)</f>
        <v/>
      </c>
      <c r="DI61">
        <f>IF(DI38&lt;0,0,DI38*DI16)</f>
        <v/>
      </c>
      <c r="DJ61">
        <f>IF(DJ38&lt;0,0,DJ38*DJ16)</f>
        <v/>
      </c>
      <c r="DK61">
        <f>IF(DK38&lt;0,0,DK38*DK16)</f>
        <v/>
      </c>
      <c r="DL61">
        <f>IF(DL38&lt;0,0,DL38*DL16)</f>
        <v/>
      </c>
      <c r="DM61">
        <f>IF(DM38&lt;0,0,DM38*DM16)</f>
        <v/>
      </c>
      <c r="DN61">
        <f>IF(DN38&lt;0,0,DN38*DN16)</f>
        <v/>
      </c>
      <c r="DO61">
        <f>IF(DO38&lt;0,0,DO38*DO16)</f>
        <v/>
      </c>
      <c r="DP61">
        <f>IF(DP38&lt;0,0,DP38*DP16)</f>
        <v/>
      </c>
      <c r="DQ61">
        <f>IF(DQ38&lt;0,0,DQ38*DQ16)</f>
        <v/>
      </c>
      <c r="DR61">
        <f>IF(DR38&lt;0,0,DR38*DR16)</f>
        <v/>
      </c>
      <c r="DS61">
        <f>IF(DS38&lt;0,0,DS38*DS16)</f>
        <v/>
      </c>
      <c r="DT61">
        <f>IF(DT38&lt;0,0,DT38*DT16)</f>
        <v/>
      </c>
      <c r="DU61">
        <f>IF(DU38&lt;0,0,DU38*DU16)</f>
        <v/>
      </c>
      <c r="DV61">
        <f>IF(DV38&lt;0,0,DV38*DV16)</f>
        <v/>
      </c>
      <c r="DW61">
        <f>IF(DW38&lt;0,0,DW38*DW16)</f>
        <v/>
      </c>
      <c r="DX61">
        <f>IF(DX38&lt;0,0,DX38*DX16)</f>
        <v/>
      </c>
      <c r="DY61">
        <f>IF(DY38&lt;0,0,DY38*DY16)</f>
        <v/>
      </c>
      <c r="DZ61">
        <f>IF(DZ38&lt;0,0,DZ38*DZ16)</f>
        <v/>
      </c>
      <c r="EA61">
        <f>IF(EA38&lt;0,0,EA38*EA16)</f>
        <v/>
      </c>
      <c r="EB61">
        <f>IF(EB38&lt;0,0,EB38*EB16)</f>
        <v/>
      </c>
      <c r="EC61">
        <f>IF(EC38&lt;0,0,EC38*EC16)</f>
        <v/>
      </c>
      <c r="ED61">
        <f>IF(ED38&lt;0,0,ED38*ED16)</f>
        <v/>
      </c>
      <c r="EE61">
        <f>IF(EE38&lt;0,0,EE38*EE16)</f>
        <v/>
      </c>
      <c r="EF61">
        <f>IF(EF38&lt;0,0,EF38*EF16)</f>
        <v/>
      </c>
      <c r="EG61">
        <f>IF(EG38&lt;0,0,EG38*EG16)</f>
        <v/>
      </c>
      <c r="EH61">
        <f>IF(EH38&lt;0,0,EH38*EH16)</f>
        <v/>
      </c>
      <c r="EI61">
        <f>IF(EI38&lt;0,0,EI38*EI16)</f>
        <v/>
      </c>
      <c r="EJ61">
        <f>IF(EJ38&lt;0,0,EJ38*EJ16)</f>
        <v/>
      </c>
      <c r="EK61">
        <f>IF(EK38&lt;0,0,EK38*EK16)</f>
        <v/>
      </c>
      <c r="EL61">
        <f>IF(EL38&lt;0,0,EL38*EL16)</f>
        <v/>
      </c>
      <c r="EM61">
        <f>IF(EM38&lt;0,0,EM38*EM16)</f>
        <v/>
      </c>
      <c r="EN61">
        <f>IF(EN38&lt;0,0,EN38*EN16)</f>
        <v/>
      </c>
      <c r="EO61">
        <f>IF(EO38&lt;0,0,EO38*EO16)</f>
        <v/>
      </c>
      <c r="EP61">
        <f>IF(EP38&lt;0,0,EP38*EP16)</f>
        <v/>
      </c>
      <c r="EQ61">
        <f>IF(EQ38&lt;0,0,EQ38*EQ16)</f>
        <v/>
      </c>
      <c r="ER61">
        <f>IF(ER38&lt;0,0,ER38*ER16)</f>
        <v/>
      </c>
      <c r="ES61">
        <f>IF(ES38&lt;0,0,ES38*ES16)</f>
        <v/>
      </c>
      <c r="ET61">
        <f>IF(ET38&lt;0,0,ET38*ET16)</f>
        <v/>
      </c>
      <c r="EU61">
        <f>IF(EU38&lt;0,0,EU38*EU16)</f>
        <v/>
      </c>
      <c r="EV61">
        <f>IF(EV38&lt;0,0,EV38*EV16)</f>
        <v/>
      </c>
      <c r="EW61">
        <f>IF(EW38&lt;0,0,EW38*EW16)</f>
        <v/>
      </c>
      <c r="EX61">
        <f>IF(EX38&lt;0,0,EX38*EX16)</f>
        <v/>
      </c>
      <c r="EY61">
        <f>IF(EY38&lt;0,0,EY38*EY16)</f>
        <v/>
      </c>
      <c r="EZ61">
        <f>IF(EZ38&lt;0,0,EZ38*EZ16)</f>
        <v/>
      </c>
      <c r="FA61">
        <f>IF(FA38&lt;0,0,FA38*FA16)</f>
        <v/>
      </c>
      <c r="FB61">
        <f>IF(FB38&lt;0,0,FB38*FB16)</f>
        <v/>
      </c>
      <c r="FC61">
        <f>IF(FC38&lt;0,0,FC38*FC16)</f>
        <v/>
      </c>
      <c r="FD61">
        <f>IF(FD38&lt;0,0,FD38*FD16)</f>
        <v/>
      </c>
      <c r="FE61">
        <f>IF(FE38&lt;0,0,FE38*FE16)</f>
        <v/>
      </c>
      <c r="FF61">
        <f>IF(FF38&lt;0,0,FF38*FF16)</f>
        <v/>
      </c>
      <c r="FG61">
        <f>IF(FG38&lt;0,0,FG38*FG16)</f>
        <v/>
      </c>
      <c r="FH61">
        <f>IF(FH38&lt;0,0,FH38*FH16)</f>
        <v/>
      </c>
      <c r="FI61">
        <f>IF(FI38&lt;0,0,FI38*FI16)</f>
        <v/>
      </c>
      <c r="FJ61">
        <f>IF(FJ38&lt;0,0,FJ38*FJ16)</f>
        <v/>
      </c>
      <c r="FK61">
        <f>IF(FK38&lt;0,0,FK38*FK16)</f>
        <v/>
      </c>
      <c r="FL61">
        <f>IF(FL38&lt;0,0,FL38*FL16)</f>
        <v/>
      </c>
      <c r="FM61">
        <f>IF(FM38&lt;0,0,FM38*FM16)</f>
        <v/>
      </c>
      <c r="FN61">
        <f>IF(FN38&lt;0,0,FN38*FN16)</f>
        <v/>
      </c>
      <c r="FO61">
        <f>IF(FO38&lt;0,0,FO38*FO16)</f>
        <v/>
      </c>
      <c r="FP61">
        <f>IF(FP38&lt;0,0,FP38*FP16)</f>
        <v/>
      </c>
      <c r="FQ61">
        <f>IF(FQ38&lt;0,0,FQ38*FQ16)</f>
        <v/>
      </c>
      <c r="FR61">
        <f>IF(FR38&lt;0,0,FR38*FR16)</f>
        <v/>
      </c>
      <c r="FS61">
        <f>IF(FS38&lt;0,0,FS38*FS16)</f>
        <v/>
      </c>
      <c r="FT61">
        <f>IF(FT38&lt;0,0,FT38*FT16)</f>
        <v/>
      </c>
      <c r="FU61">
        <f>IF(FU38&lt;0,0,FU38*FU16)</f>
        <v/>
      </c>
      <c r="FV61">
        <f>IF(FV38&lt;0,0,FV38*FV16)</f>
        <v/>
      </c>
      <c r="FW61">
        <f>IF(FW38&lt;0,0,FW38*FW16)</f>
        <v/>
      </c>
      <c r="FX61">
        <f>IF(FX38&lt;0,0,FX38*FX16)</f>
        <v/>
      </c>
      <c r="FY61">
        <f>IF(FY38&lt;0,0,FY38*FY16)</f>
        <v/>
      </c>
      <c r="FZ61">
        <f>IF(FZ38&lt;0,0,FZ38*FZ16)</f>
        <v/>
      </c>
      <c r="GA61">
        <f>IF(GA38&lt;0,0,GA38*GA16)</f>
        <v/>
      </c>
      <c r="GB61">
        <f>IF(GB38&lt;0,0,GB38*GB16)</f>
        <v/>
      </c>
      <c r="GC61">
        <f>IF(GC38&lt;0,0,GC38*GC16)</f>
        <v/>
      </c>
      <c r="GD61">
        <f>IF(GD38&lt;0,0,GD38*GD16)</f>
        <v/>
      </c>
      <c r="GE61">
        <f>IF(GE38&lt;0,0,GE38*GE16)</f>
        <v/>
      </c>
      <c r="GF61">
        <f>IF(GF38&lt;0,0,GF38*GF16)</f>
        <v/>
      </c>
      <c r="GG61">
        <f>IF(GG38&lt;0,0,GG38*GG16)</f>
        <v/>
      </c>
      <c r="GH61">
        <f>IF(GH38&lt;0,0,GH38*GH16)</f>
        <v/>
      </c>
      <c r="GI61">
        <f>IF(GI38&lt;0,0,GI38*GI16)</f>
        <v/>
      </c>
      <c r="GJ61">
        <f>IF(GJ38&lt;0,0,GJ38*GJ16)</f>
        <v/>
      </c>
      <c r="GK61">
        <f>IF(GK38&lt;0,0,GK38*GK16)</f>
        <v/>
      </c>
      <c r="GL61">
        <f>IF(GL38&lt;0,0,GL38*GL16)</f>
        <v/>
      </c>
      <c r="GM61">
        <f>IF(GM38&lt;0,0,GM38*GM16)</f>
        <v/>
      </c>
      <c r="GN61">
        <f>IF(GN38&lt;0,0,GN38*GN16)</f>
        <v/>
      </c>
      <c r="GO61">
        <f>IF(GO38&lt;0,0,GO38*GO16)</f>
        <v/>
      </c>
      <c r="GP61">
        <f>IF(GP38&lt;0,0,GP38*GP16)</f>
        <v/>
      </c>
      <c r="GQ61">
        <f>IF(GQ38&lt;0,0,GQ38*GQ16)</f>
        <v/>
      </c>
      <c r="GR61">
        <f>IF(GR38&lt;0,0,GR38*GR16)</f>
        <v/>
      </c>
      <c r="GS61">
        <f>IF(GS38&lt;0,0,GS38*GS16)</f>
        <v/>
      </c>
      <c r="GT61">
        <f>IF(GT38&lt;0,0,GT38*GT16)</f>
        <v/>
      </c>
      <c r="GU61">
        <f>IF(GU38&lt;0,0,GU38*GU16)</f>
        <v/>
      </c>
      <c r="GV61">
        <f>IF(GV38&lt;0,0,GV38*GV16)</f>
        <v/>
      </c>
      <c r="GW61">
        <f>IF(GW38&lt;0,0,GW38*GW16)</f>
        <v/>
      </c>
      <c r="GX61">
        <f>IF(GX38&lt;0,0,GX38*GX16)</f>
        <v/>
      </c>
      <c r="GY61">
        <f>IF(GY38&lt;0,0,GY38*GY16)</f>
        <v/>
      </c>
      <c r="GZ61">
        <f>IF(GZ38&lt;0,0,GZ38*GZ16)</f>
        <v/>
      </c>
      <c r="HA61">
        <f>IF(HA38&lt;0,0,HA38*HA16)</f>
        <v/>
      </c>
      <c r="HB61">
        <f>IF(HB38&lt;0,0,HB38*HB16)</f>
        <v/>
      </c>
      <c r="HC61">
        <f>IF(HC38&lt;0,0,HC38*HC16)</f>
        <v/>
      </c>
      <c r="HD61">
        <f>IF(HD38&lt;0,0,HD38*HD16)</f>
        <v/>
      </c>
      <c r="HE61">
        <f>IF(HE38&lt;0,0,HE38*HE16)</f>
        <v/>
      </c>
      <c r="HF61">
        <f>IF(HF38&lt;0,0,HF38*HF16)</f>
        <v/>
      </c>
      <c r="HG61">
        <f>IF(HG38&lt;0,0,HG38*HG16)</f>
        <v/>
      </c>
      <c r="HH61">
        <f>IF(HH38&lt;0,0,HH38*HH16)</f>
        <v/>
      </c>
      <c r="HI61">
        <f>IF(HI38&lt;0,0,HI38*HI16)</f>
        <v/>
      </c>
      <c r="HJ61">
        <f>IF(HJ38&lt;0,0,HJ38*HJ16)</f>
        <v/>
      </c>
      <c r="HK61">
        <f>IF(HK38&lt;0,0,HK38*HK16)</f>
        <v/>
      </c>
      <c r="HL61">
        <f>IF(HL38&lt;0,0,HL38*HL16)</f>
        <v/>
      </c>
      <c r="HM61">
        <f>IF(HM38&lt;0,0,HM38*HM16)</f>
        <v/>
      </c>
      <c r="HN61">
        <f>IF(HN38&lt;0,0,HN38*HN16)</f>
        <v/>
      </c>
      <c r="HO61">
        <f>IF(HO38&lt;0,0,HO38*HO16)</f>
        <v/>
      </c>
      <c r="HP61">
        <f>IF(HP38&lt;0,0,HP38*HP16)</f>
        <v/>
      </c>
      <c r="HQ61">
        <f>IF(HQ38&lt;0,0,HQ38*HQ16)</f>
        <v/>
      </c>
      <c r="HR61">
        <f>IF(HR38&lt;0,0,HR38*HR16)</f>
        <v/>
      </c>
      <c r="HS61">
        <f>IF(HS38&lt;0,0,HS38*HS16)</f>
        <v/>
      </c>
      <c r="HT61">
        <f>IF(HT38&lt;0,0,HT38*HT16)</f>
        <v/>
      </c>
      <c r="HU61">
        <f>IF(HU38&lt;0,0,HU38*HU16)</f>
        <v/>
      </c>
      <c r="HV61">
        <f>IF(HV38&lt;0,0,HV38*HV16)</f>
        <v/>
      </c>
      <c r="HW61">
        <f>IF(HW38&lt;0,0,HW38*HW16)</f>
        <v/>
      </c>
      <c r="HX61">
        <f>IF(HX38&lt;0,0,HX38*HX16)</f>
        <v/>
      </c>
      <c r="HY61">
        <f>IF(HY38&lt;0,0,HY38*HY16)</f>
        <v/>
      </c>
      <c r="HZ61">
        <f>IF(HZ38&lt;0,0,HZ38*HZ16)</f>
        <v/>
      </c>
      <c r="IA61">
        <f>IF(IA38&lt;0,0,IA38*IA16)</f>
        <v/>
      </c>
      <c r="IB61">
        <f>IF(IB38&lt;0,0,IB38*IB16)</f>
        <v/>
      </c>
      <c r="IC61">
        <f>IF(IC38&lt;0,0,IC38*IC16)</f>
        <v/>
      </c>
      <c r="ID61">
        <f>IF(ID38&lt;0,0,ID38*ID16)</f>
        <v/>
      </c>
      <c r="IE61">
        <f>IF(IE38&lt;0,0,IE38*IE16)</f>
        <v/>
      </c>
      <c r="IF61">
        <f>IF(IF38&lt;0,0,IF38*IF16)</f>
        <v/>
      </c>
      <c r="IG61">
        <f>IF(IG38&lt;0,0,IG38*IG16)</f>
        <v/>
      </c>
      <c r="IH61">
        <f>IF(IH38&lt;0,0,IH38*IH16)</f>
        <v/>
      </c>
      <c r="II61">
        <f>IF(II38&lt;0,0,II38*II16)</f>
        <v/>
      </c>
      <c r="IJ61">
        <f>IF(IJ38&lt;0,0,IJ38*IJ16)</f>
        <v/>
      </c>
      <c r="IK61">
        <f>IF(IK38&lt;0,0,IK38*IK16)</f>
        <v/>
      </c>
      <c r="IL61">
        <f>IF(IL38&lt;0,0,IL38*IL16)</f>
        <v/>
      </c>
      <c r="IM61">
        <f>IF(IM38&lt;0,0,IM38*IM16)</f>
        <v/>
      </c>
      <c r="IN61">
        <f>IF(IN38&lt;0,0,IN38*IN16)</f>
        <v/>
      </c>
      <c r="IO61">
        <f>IF(IO38&lt;0,0,IO38*IO16)</f>
        <v/>
      </c>
      <c r="IP61">
        <f>IF(IP38&lt;0,0,IP38*IP16)</f>
        <v/>
      </c>
      <c r="IQ61">
        <f>IF(IQ38&lt;0,0,IQ38*IQ16)</f>
        <v/>
      </c>
      <c r="IR61">
        <f>IF(IR38&lt;0,0,IR38*IR16)</f>
        <v/>
      </c>
      <c r="IS61">
        <f>IF(IS38&lt;0,0,IS38*IS16)</f>
        <v/>
      </c>
      <c r="IT61">
        <f>IF(IT38&lt;0,0,IT38*IT16)</f>
        <v/>
      </c>
      <c r="IU61">
        <f>IF(IU38&lt;0,0,IU38*IU16)</f>
        <v/>
      </c>
      <c r="IV61">
        <f>IF(IV38&lt;0,0,IV38*IV16)</f>
        <v/>
      </c>
      <c r="IW61">
        <f>IF(IW38&lt;0,0,IW38*IW16)</f>
        <v/>
      </c>
      <c r="IX61">
        <f>IF(IX38&lt;0,0,IX38*IX16)</f>
        <v/>
      </c>
      <c r="IY61">
        <f>IF(IY38&lt;0,0,IY38*IY16)</f>
        <v/>
      </c>
      <c r="IZ61">
        <f>IF(IZ38&lt;0,0,IZ38*IZ16)</f>
        <v/>
      </c>
      <c r="JA61">
        <f>IF(JA38&lt;0,0,JA38*JA16)</f>
        <v/>
      </c>
      <c r="JB61">
        <f>IF(JB38&lt;0,0,JB38*JB16)</f>
        <v/>
      </c>
      <c r="JC61">
        <f>IF(JC38&lt;0,0,JC38*JC16)</f>
        <v/>
      </c>
      <c r="JD61">
        <f>IF(JD38&lt;0,0,JD38*JD16)</f>
        <v/>
      </c>
      <c r="JE61">
        <f>IF(JE38&lt;0,0,JE38*JE16)</f>
        <v/>
      </c>
      <c r="JF61">
        <f>IF(JF38&lt;0,0,JF38*JF16)</f>
        <v/>
      </c>
      <c r="JG61">
        <f>IF(JG38&lt;0,0,JG38*JG16)</f>
        <v/>
      </c>
      <c r="JH61">
        <f>IF(JH38&lt;0,0,JH38*JH16)</f>
        <v/>
      </c>
      <c r="JI61">
        <f>IF(JI38&lt;0,0,JI38*JI16)</f>
        <v/>
      </c>
      <c r="JJ61">
        <f>IF(JJ38&lt;0,0,JJ38*JJ16)</f>
        <v/>
      </c>
      <c r="JK61">
        <f>IF(JK38&lt;0,0,JK38*JK16)</f>
        <v/>
      </c>
      <c r="JL61">
        <f>IF(JL38&lt;0,0,JL38*JL16)</f>
        <v/>
      </c>
      <c r="JM61">
        <f>IF(JM38&lt;0,0,JM38*JM16)</f>
        <v/>
      </c>
      <c r="JN61">
        <f>IF(JN38&lt;0,0,JN38*JN16)</f>
        <v/>
      </c>
      <c r="JO61">
        <f>IF(JO38&lt;0,0,JO38*JO16)</f>
        <v/>
      </c>
      <c r="JP61">
        <f>IF(JP38&lt;0,0,JP38*JP16)</f>
        <v/>
      </c>
      <c r="JQ61">
        <f>IF(JQ38&lt;0,0,JQ38*JQ16)</f>
        <v/>
      </c>
      <c r="JR61">
        <f>IF(JR38&lt;0,0,JR38*JR16)</f>
        <v/>
      </c>
      <c r="JS61">
        <f>IF(JS38&lt;0,0,JS38*JS16)</f>
        <v/>
      </c>
      <c r="JT61">
        <f>IF(JT38&lt;0,0,JT38*JT16)</f>
        <v/>
      </c>
      <c r="JU61">
        <f>IF(JU38&lt;0,0,JU38*JU16)</f>
        <v/>
      </c>
      <c r="JV61">
        <f>IF(JV38&lt;0,0,JV38*JV16)</f>
        <v/>
      </c>
      <c r="JW61">
        <f>IF(JW38&lt;0,0,JW38*JW16)</f>
        <v/>
      </c>
      <c r="JX61">
        <f>IF(JX38&lt;0,0,JX38*JX16)</f>
        <v/>
      </c>
      <c r="JY61">
        <f>IF(JY38&lt;0,0,JY38*JY16)</f>
        <v/>
      </c>
      <c r="JZ61">
        <f>IF(JZ38&lt;0,0,JZ38*JZ16)</f>
        <v/>
      </c>
      <c r="KA61">
        <f>IF(KA38&lt;0,0,KA38*KA16)</f>
        <v/>
      </c>
      <c r="KB61">
        <f>IF(KB38&lt;0,0,KB38*KB16)</f>
        <v/>
      </c>
      <c r="KC61">
        <f>IF(KC38&lt;0,0,KC38*KC16)</f>
        <v/>
      </c>
      <c r="KD61">
        <f>IF(KD38&lt;0,0,KD38*KD16)</f>
        <v/>
      </c>
      <c r="KE61">
        <f>IF(KE38&lt;0,0,KE38*KE16)</f>
        <v/>
      </c>
      <c r="KF61">
        <f>IF(KF38&lt;0,0,KF38*KF16)</f>
        <v/>
      </c>
      <c r="KG61">
        <f>IF(KG38&lt;0,0,KG38*KG16)</f>
        <v/>
      </c>
      <c r="KH61">
        <f>IF(KH38&lt;0,0,KH38*KH16)</f>
        <v/>
      </c>
      <c r="KI61">
        <f>IF(KI38&lt;0,0,KI38*KI16)</f>
        <v/>
      </c>
      <c r="KJ61">
        <f>IF(KJ38&lt;0,0,KJ38*KJ16)</f>
        <v/>
      </c>
      <c r="KK61">
        <f>IF(KK38&lt;0,0,KK38*KK16)</f>
        <v/>
      </c>
      <c r="KL61">
        <f>IF(KL38&lt;0,0,KL38*KL16)</f>
        <v/>
      </c>
      <c r="KM61">
        <f>IF(KM38&lt;0,0,KM38*KM16)</f>
        <v/>
      </c>
      <c r="KN61">
        <f>IF(KN38&lt;0,0,KN38*KN16)</f>
        <v/>
      </c>
      <c r="KO61">
        <f>IF(KO38&lt;0,0,KO38*KO16)</f>
        <v/>
      </c>
      <c r="KP61">
        <f>IF(KP38&lt;0,0,KP38*KP16)</f>
        <v/>
      </c>
      <c r="KQ61">
        <f>IF(KQ38&lt;0,0,KQ38*KQ16)</f>
        <v/>
      </c>
      <c r="KR61">
        <f>IF(KR38&lt;0,0,KR38*KR16)</f>
        <v/>
      </c>
      <c r="KS61">
        <f>IF(KS38&lt;0,0,KS38*KS16)</f>
        <v/>
      </c>
      <c r="KT61">
        <f>IF(KT38&lt;0,0,KT38*KT16)</f>
        <v/>
      </c>
      <c r="KU61">
        <f>IF(KU38&lt;0,0,KU38*KU16)</f>
        <v/>
      </c>
      <c r="KV61">
        <f>IF(KV38&lt;0,0,KV38*KV16)</f>
        <v/>
      </c>
      <c r="KW61">
        <f>IF(KW38&lt;0,0,KW38*KW16)</f>
        <v/>
      </c>
      <c r="KX61">
        <f>IF(KX38&lt;0,0,KX38*KX16)</f>
        <v/>
      </c>
      <c r="KY61">
        <f>IF(KY38&lt;0,0,KY38*KY16)</f>
        <v/>
      </c>
      <c r="KZ61">
        <f>IF(KZ38&lt;0,0,KZ38*KZ16)</f>
        <v/>
      </c>
      <c r="LA61">
        <f>IF(LA38&lt;0,0,LA38*LA16)</f>
        <v/>
      </c>
      <c r="LB61">
        <f>IF(LB38&lt;0,0,LB38*LB16)</f>
        <v/>
      </c>
      <c r="LC61">
        <f>IF(LC38&lt;0,0,LC38*LC16)</f>
        <v/>
      </c>
      <c r="LD61">
        <f>IF(LD38&lt;0,0,LD38*LD16)</f>
        <v/>
      </c>
      <c r="LE61">
        <f>IF(LE38&lt;0,0,LE38*LE16)</f>
        <v/>
      </c>
      <c r="LF61">
        <f>IF(LF38&lt;0,0,LF38*LF16)</f>
        <v/>
      </c>
      <c r="LG61">
        <f>IF(LG38&lt;0,0,LG38*LG16)</f>
        <v/>
      </c>
      <c r="LH61">
        <f>IF(LH38&lt;0,0,LH38*LH16)</f>
        <v/>
      </c>
      <c r="LI61">
        <f>IF(LI38&lt;0,0,LI38*LI16)</f>
        <v/>
      </c>
      <c r="LJ61">
        <f>IF(LJ38&lt;0,0,LJ38*LJ16)</f>
        <v/>
      </c>
      <c r="LK61">
        <f>IF(LK38&lt;0,0,LK38*LK16)</f>
        <v/>
      </c>
      <c r="LL61">
        <f>IF(LL38&lt;0,0,LL38*LL16)</f>
        <v/>
      </c>
      <c r="LM61">
        <f>IF(LM38&lt;0,0,LM38*LM16)</f>
        <v/>
      </c>
      <c r="LN61">
        <f>IF(LN38&lt;0,0,LN38*LN16)</f>
        <v/>
      </c>
      <c r="LO61">
        <f>IF(LO38&lt;0,0,LO38*LO16)</f>
        <v/>
      </c>
      <c r="LP61">
        <f>IF(LP38&lt;0,0,LP38*LP16)</f>
        <v/>
      </c>
      <c r="LQ61">
        <f>IF(LQ38&lt;0,0,LQ38*LQ16)</f>
        <v/>
      </c>
      <c r="LR61">
        <f>IF(LR38&lt;0,0,LR38*LR16)</f>
        <v/>
      </c>
      <c r="LS61">
        <f>IF(LS38&lt;0,0,LS38*LS16)</f>
        <v/>
      </c>
      <c r="LT61">
        <f>IF(LT38&lt;0,0,LT38*LT16)</f>
        <v/>
      </c>
      <c r="LU61">
        <f>IF(LU38&lt;0,0,LU38*LU16)</f>
        <v/>
      </c>
      <c r="LV61">
        <f>IF(LV38&lt;0,0,LV38*LV16)</f>
        <v/>
      </c>
      <c r="LW61">
        <f>IF(LW38&lt;0,0,LW38*LW16)</f>
        <v/>
      </c>
      <c r="LX61">
        <f>IF(LX38&lt;0,0,LX38*LX16)</f>
        <v/>
      </c>
      <c r="LY61">
        <f>IF(LY38&lt;0,0,LY38*LY16)</f>
        <v/>
      </c>
      <c r="LZ61">
        <f>IF(LZ38&lt;0,0,LZ38*LZ16)</f>
        <v/>
      </c>
      <c r="MA61">
        <f>IF(MA38&lt;0,0,MA38*MA16)</f>
        <v/>
      </c>
      <c r="MB61">
        <f>IF(MB38&lt;0,0,MB38*MB16)</f>
        <v/>
      </c>
      <c r="MC61">
        <f>IF(MC38&lt;0,0,MC38*MC16)</f>
        <v/>
      </c>
      <c r="MD61">
        <f>IF(MD38&lt;0,0,MD38*MD16)</f>
        <v/>
      </c>
      <c r="ME61">
        <f>IF(ME38&lt;0,0,ME38*ME16)</f>
        <v/>
      </c>
      <c r="MF61">
        <f>IF(MF38&lt;0,0,MF38*MF16)</f>
        <v/>
      </c>
      <c r="MG61">
        <f>IF(MG38&lt;0,0,MG38*MG16)</f>
        <v/>
      </c>
      <c r="MH61">
        <f>IF(MH38&lt;0,0,MH38*MH16)</f>
        <v/>
      </c>
      <c r="MI61">
        <f>IF(MI38&lt;0,0,MI38*MI16)</f>
        <v/>
      </c>
      <c r="MJ61">
        <f>IF(MJ38&lt;0,0,MJ38*MJ16)</f>
        <v/>
      </c>
      <c r="MK61">
        <f>IF(MK38&lt;0,0,MK38*MK16)</f>
        <v/>
      </c>
      <c r="ML61">
        <f>IF(ML38&lt;0,0,ML38*ML16)</f>
        <v/>
      </c>
      <c r="MM61">
        <f>IF(MM38&lt;0,0,MM38*MM16)</f>
        <v/>
      </c>
      <c r="MN61">
        <f>IF(MN38&lt;0,0,MN38*MN16)</f>
        <v/>
      </c>
      <c r="MO61">
        <f>IF(MO38&lt;0,0,MO38*MO16)</f>
        <v/>
      </c>
      <c r="MP61">
        <f>IF(MP38&lt;0,0,MP38*MP16)</f>
        <v/>
      </c>
      <c r="MQ61">
        <f>IF(MQ38&lt;0,0,MQ38*MQ16)</f>
        <v/>
      </c>
      <c r="MR61">
        <f>IF(MR38&lt;0,0,MR38*MR16)</f>
        <v/>
      </c>
      <c r="MS61">
        <f>IF(MS38&lt;0,0,MS38*MS16)</f>
        <v/>
      </c>
      <c r="MT61">
        <f>IF(MT38&lt;0,0,MT38*MT16)</f>
        <v/>
      </c>
      <c r="MU61">
        <f>IF(MU38&lt;0,0,MU38*MU16)</f>
        <v/>
      </c>
      <c r="MV61">
        <f>IF(MV38&lt;0,0,MV38*MV16)</f>
        <v/>
      </c>
      <c r="MW61">
        <f>IF(MW38&lt;0,0,MW38*MW16)</f>
        <v/>
      </c>
      <c r="MX61">
        <f>IF(MX38&lt;0,0,MX38*MX16)</f>
        <v/>
      </c>
      <c r="MY61">
        <f>IF(MY38&lt;0,0,MY38*MY16)</f>
        <v/>
      </c>
      <c r="MZ61">
        <f>IF(MZ38&lt;0,0,MZ38*MZ16)</f>
        <v/>
      </c>
      <c r="NA61">
        <f>IF(NA38&lt;0,0,NA38*NA16)</f>
        <v/>
      </c>
      <c r="NB61">
        <f>IF(NB38&lt;0,0,NB38*NB16)</f>
        <v/>
      </c>
      <c r="NC61">
        <f>IF(NC38&lt;0,0,NC38*NC16)</f>
        <v/>
      </c>
      <c r="ND61">
        <f>IF(ND38&lt;0,0,ND38*ND16)</f>
        <v/>
      </c>
      <c r="NE61">
        <f>IF(NE38&lt;0,0,NE38*NE16)</f>
        <v/>
      </c>
      <c r="NF61">
        <f>IF(NF38&lt;0,0,NF38*NF16)</f>
        <v/>
      </c>
      <c r="NG61">
        <f>IF(NG38&lt;0,0,NG38*NG16)</f>
        <v/>
      </c>
      <c r="NH61">
        <f>IF(NH38&lt;0,0,NH38*NH16)</f>
        <v/>
      </c>
      <c r="NI61">
        <f>IF(NI38&lt;0,0,NI38*NI16)</f>
        <v/>
      </c>
      <c r="NJ61">
        <f>IF(NJ38&lt;0,0,NJ38*NJ16)</f>
        <v/>
      </c>
      <c r="NK61">
        <f>IF(NK38&lt;0,0,NK38*NK16)</f>
        <v/>
      </c>
      <c r="NL61">
        <f>IF(NL38&lt;0,0,NL38*NL16)</f>
        <v/>
      </c>
      <c r="NM61">
        <f>IF(NM38&lt;0,0,NM38*NM16)</f>
        <v/>
      </c>
      <c r="NN61">
        <f>IF(NN38&lt;0,0,NN38*NN16)</f>
        <v/>
      </c>
      <c r="NO61">
        <f>IF(NO38&lt;0,0,NO38*NO16)</f>
        <v/>
      </c>
      <c r="NP61">
        <f>IF(NP38&lt;0,0,NP38*NP16)</f>
        <v/>
      </c>
      <c r="NQ61">
        <f>IF(NQ38&lt;0,0,NQ38*NQ16)</f>
        <v/>
      </c>
      <c r="NR61">
        <f>IF(NR38&lt;0,0,NR38*NR16)</f>
        <v/>
      </c>
      <c r="NS61">
        <f>IF(NS38&lt;0,0,NS38*NS16)</f>
        <v/>
      </c>
      <c r="NT61">
        <f>IF(NT38&lt;0,0,NT38*NT16)</f>
        <v/>
      </c>
      <c r="NU61">
        <f>IF(NU38&lt;0,0,NU38*NU16)</f>
        <v/>
      </c>
      <c r="NV61">
        <f>IF(NV38&lt;0,0,NV38*NV16)</f>
        <v/>
      </c>
      <c r="NW61">
        <f>IF(NW38&lt;0,0,NW38*NW16)</f>
        <v/>
      </c>
      <c r="NX61">
        <f>IF(NX38&lt;0,0,NX38*NX16)</f>
        <v/>
      </c>
      <c r="NY61">
        <f>IF(NY38&lt;0,0,NY38*NY16)</f>
        <v/>
      </c>
      <c r="NZ61">
        <f>IF(NZ38&lt;0,0,NZ38*NZ16)</f>
        <v/>
      </c>
      <c r="OA61">
        <f>IF(OA38&lt;0,0,OA38*OA16)</f>
        <v/>
      </c>
      <c r="OB61">
        <f>IF(OB38&lt;0,0,OB38*OB16)</f>
        <v/>
      </c>
      <c r="OC61">
        <f>IF(OC38&lt;0,0,OC38*OC16)</f>
        <v/>
      </c>
      <c r="OD61">
        <f>IF(OD38&lt;0,0,OD38*OD16)</f>
        <v/>
      </c>
      <c r="OE61">
        <f>IF(OE38&lt;0,0,OE38*OE16)</f>
        <v/>
      </c>
      <c r="OF61">
        <f>IF(OF38&lt;0,0,OF38*OF16)</f>
        <v/>
      </c>
      <c r="OG61">
        <f>IF(OG38&lt;0,0,OG38*OG16)</f>
        <v/>
      </c>
      <c r="OH61">
        <f>IF(OH38&lt;0,0,OH38*OH16)</f>
        <v/>
      </c>
      <c r="OI61">
        <f>IF(OI38&lt;0,0,OI38*OI16)</f>
        <v/>
      </c>
      <c r="OJ61">
        <f>IF(OJ38&lt;0,0,OJ38*OJ16)</f>
        <v/>
      </c>
      <c r="OK61">
        <f>IF(OK38&lt;0,0,OK38*OK16)</f>
        <v/>
      </c>
      <c r="OL61">
        <f>IF(OL38&lt;0,0,OL38*OL16)</f>
        <v/>
      </c>
      <c r="OM61">
        <f>IF(OM38&lt;0,0,OM38*OM16)</f>
        <v/>
      </c>
      <c r="ON61">
        <f>IF(ON38&lt;0,0,ON38*ON16)</f>
        <v/>
      </c>
      <c r="OO61">
        <f>IF(OO38&lt;0,0,OO38*OO16)</f>
        <v/>
      </c>
      <c r="OP61">
        <f>IF(OP38&lt;0,0,OP38*OP16)</f>
        <v/>
      </c>
      <c r="OQ61">
        <f>IF(OQ38&lt;0,0,OQ38*OQ16)</f>
        <v/>
      </c>
      <c r="OR61">
        <f>IF(OR38&lt;0,0,OR38*OR16)</f>
        <v/>
      </c>
      <c r="OS61">
        <f>IF(OS38&lt;0,0,OS38*OS16)</f>
        <v/>
      </c>
      <c r="OT61">
        <f>IF(OT38&lt;0,0,OT38*OT16)</f>
        <v/>
      </c>
      <c r="OU61">
        <f>IF(OU38&lt;0,0,OU38*OU16)</f>
        <v/>
      </c>
      <c r="OV61">
        <f>IF(OV38&lt;0,0,OV38*OV16)</f>
        <v/>
      </c>
      <c r="OW61">
        <f>IF(OW38&lt;0,0,OW38*OW16)</f>
        <v/>
      </c>
      <c r="OX61">
        <f>IF(OX38&lt;0,0,OX38*OX16)</f>
        <v/>
      </c>
      <c r="OY61">
        <f>IF(OY38&lt;0,0,OY38*OY16)</f>
        <v/>
      </c>
      <c r="OZ61">
        <f>IF(OZ38&lt;0,0,OZ38*OZ16)</f>
        <v/>
      </c>
      <c r="PA61">
        <f>IF(PA38&lt;0,0,PA38*PA16)</f>
        <v/>
      </c>
      <c r="PB61">
        <f>IF(PB38&lt;0,0,PB38*PB16)</f>
        <v/>
      </c>
      <c r="PC61">
        <f>IF(PC38&lt;0,0,PC38*PC16)</f>
        <v/>
      </c>
      <c r="PD61">
        <f>IF(PD38&lt;0,0,PD38*PD16)</f>
        <v/>
      </c>
      <c r="PE61">
        <f>IF(PE38&lt;0,0,PE38*PE16)</f>
        <v/>
      </c>
      <c r="PF61">
        <f>IF(PF38&lt;0,0,PF38*PF16)</f>
        <v/>
      </c>
      <c r="PG61">
        <f>IF(PG38&lt;0,0,PG38*PG16)</f>
        <v/>
      </c>
      <c r="PH61">
        <f>IF(PH38&lt;0,0,PH38*PH16)</f>
        <v/>
      </c>
      <c r="PI61">
        <f>IF(PI38&lt;0,0,PI38*PI16)</f>
        <v/>
      </c>
      <c r="PJ61">
        <f>IF(PJ38&lt;0,0,PJ38*PJ16)</f>
        <v/>
      </c>
      <c r="PK61">
        <f>IF(PK38&lt;0,0,PK38*PK16)</f>
        <v/>
      </c>
      <c r="PL61">
        <f>IF(PL38&lt;0,0,PL38*PL16)</f>
        <v/>
      </c>
      <c r="PM61">
        <f>IF(PM38&lt;0,0,PM38*PM16)</f>
        <v/>
      </c>
      <c r="PN61">
        <f>IF(PN38&lt;0,0,PN38*PN16)</f>
        <v/>
      </c>
      <c r="PO61">
        <f>IF(PO38&lt;0,0,PO38*PO16)</f>
        <v/>
      </c>
      <c r="PP61">
        <f>IF(PP38&lt;0,0,PP38*PP16)</f>
        <v/>
      </c>
      <c r="PQ61">
        <f>IF(PQ38&lt;0,0,PQ38*PQ16)</f>
        <v/>
      </c>
      <c r="PR61">
        <f>IF(PR38&lt;0,0,PR38*PR16)</f>
        <v/>
      </c>
      <c r="PS61">
        <f>IF(PS38&lt;0,0,PS38*PS16)</f>
        <v/>
      </c>
      <c r="PT61">
        <f>IF(PT38&lt;0,0,PT38*PT16)</f>
        <v/>
      </c>
      <c r="PU61">
        <f>IF(PU38&lt;0,0,PU38*PU16)</f>
        <v/>
      </c>
      <c r="PV61">
        <f>IF(PV38&lt;0,0,PV38*PV16)</f>
        <v/>
      </c>
      <c r="PW61">
        <f>IF(PW38&lt;0,0,PW38*PW16)</f>
        <v/>
      </c>
      <c r="PX61">
        <f>IF(PX38&lt;0,0,PX38*PX16)</f>
        <v/>
      </c>
      <c r="PY61">
        <f>IF(PY38&lt;0,0,PY38*PY16)</f>
        <v/>
      </c>
      <c r="PZ61">
        <f>IF(PZ38&lt;0,0,PZ38*PZ16)</f>
        <v/>
      </c>
      <c r="QA61">
        <f>IF(QA38&lt;0,0,QA38*QA16)</f>
        <v/>
      </c>
      <c r="QB61">
        <f>IF(QB38&lt;0,0,QB38*QB16)</f>
        <v/>
      </c>
      <c r="QC61">
        <f>IF(QC38&lt;0,0,QC38*QC16)</f>
        <v/>
      </c>
      <c r="QD61">
        <f>IF(QD38&lt;0,0,QD38*QD16)</f>
        <v/>
      </c>
      <c r="QE61">
        <f>IF(QE38&lt;0,0,QE38*QE16)</f>
        <v/>
      </c>
      <c r="QF61">
        <f>IF(QF38&lt;0,0,QF38*QF16)</f>
        <v/>
      </c>
      <c r="QG61">
        <f>IF(QG38&lt;0,0,QG38*QG16)</f>
        <v/>
      </c>
      <c r="QH61">
        <f>IF(QH38&lt;0,0,QH38*QH16)</f>
        <v/>
      </c>
      <c r="QI61">
        <f>IF(QI38&lt;0,0,QI38*QI16)</f>
        <v/>
      </c>
      <c r="QJ61">
        <f>IF(QJ38&lt;0,0,QJ38*QJ16)</f>
        <v/>
      </c>
      <c r="QK61">
        <f>IF(QK38&lt;0,0,QK38*QK16)</f>
        <v/>
      </c>
      <c r="QL61">
        <f>IF(QL38&lt;0,0,QL38*QL16)</f>
        <v/>
      </c>
      <c r="QM61">
        <f>IF(QM38&lt;0,0,QM38*QM16)</f>
        <v/>
      </c>
      <c r="QN61">
        <f>IF(QN38&lt;0,0,QN38*QN16)</f>
        <v/>
      </c>
      <c r="QO61">
        <f>IF(QO38&lt;0,0,QO38*QO16)</f>
        <v/>
      </c>
      <c r="QP61">
        <f>IF(QP38&lt;0,0,QP38*QP16)</f>
        <v/>
      </c>
      <c r="QQ61">
        <f>IF(QQ38&lt;0,0,QQ38*QQ16)</f>
        <v/>
      </c>
      <c r="QR61">
        <f>IF(QR38&lt;0,0,QR38*QR16)</f>
        <v/>
      </c>
      <c r="QS61">
        <f>IF(QS38&lt;0,0,QS38*QS16)</f>
        <v/>
      </c>
      <c r="QT61">
        <f>IF(QT38&lt;0,0,QT38*QT16)</f>
        <v/>
      </c>
      <c r="QU61">
        <f>IF(QU38&lt;0,0,QU38*QU16)</f>
        <v/>
      </c>
      <c r="QV61">
        <f>IF(QV38&lt;0,0,QV38*QV16)</f>
        <v/>
      </c>
      <c r="QW61">
        <f>IF(QW38&lt;0,0,QW38*QW16)</f>
        <v/>
      </c>
      <c r="QX61">
        <f>IF(QX38&lt;0,0,QX38*QX16)</f>
        <v/>
      </c>
      <c r="QY61">
        <f>IF(QY38&lt;0,0,QY38*QY16)</f>
        <v/>
      </c>
      <c r="QZ61">
        <f>IF(QZ38&lt;0,0,QZ38*QZ16)</f>
        <v/>
      </c>
      <c r="RA61">
        <f>IF(RA38&lt;0,0,RA38*RA16)</f>
        <v/>
      </c>
      <c r="RB61">
        <f>IF(RB38&lt;0,0,RB38*RB16)</f>
        <v/>
      </c>
      <c r="RC61">
        <f>IF(RC38&lt;0,0,RC38*RC16)</f>
        <v/>
      </c>
      <c r="RD61">
        <f>IF(RD38&lt;0,0,RD38*RD16)</f>
        <v/>
      </c>
      <c r="RE61">
        <f>IF(RE38&lt;0,0,RE38*RE16)</f>
        <v/>
      </c>
      <c r="RF61">
        <f>IF(RF38&lt;0,0,RF38*RF16)</f>
        <v/>
      </c>
      <c r="RG61">
        <f>IF(RG38&lt;0,0,RG38*RG16)</f>
        <v/>
      </c>
      <c r="RH61">
        <f>IF(RH38&lt;0,0,RH38*RH16)</f>
        <v/>
      </c>
      <c r="RI61">
        <f>IF(RI38&lt;0,0,RI38*RI16)</f>
        <v/>
      </c>
      <c r="RJ61">
        <f>IF(RJ38&lt;0,0,RJ38*RJ16)</f>
        <v/>
      </c>
      <c r="RK61">
        <f>IF(RK38&lt;0,0,RK38*RK16)</f>
        <v/>
      </c>
      <c r="RL61">
        <f>IF(RL38&lt;0,0,RL38*RL16)</f>
        <v/>
      </c>
      <c r="RM61">
        <f>IF(RM38&lt;0,0,RM38*RM16)</f>
        <v/>
      </c>
      <c r="RN61">
        <f>IF(RN38&lt;0,0,RN38*RN16)</f>
        <v/>
      </c>
      <c r="RO61">
        <f>IF(RO38&lt;0,0,RO38*RO16)</f>
        <v/>
      </c>
      <c r="RP61">
        <f>IF(RP38&lt;0,0,RP38*RP16)</f>
        <v/>
      </c>
      <c r="RQ61">
        <f>IF(RQ38&lt;0,0,RQ38*RQ16)</f>
        <v/>
      </c>
      <c r="RR61">
        <f>IF(RR38&lt;0,0,RR38*RR16)</f>
        <v/>
      </c>
      <c r="RS61">
        <f>IF(RS38&lt;0,0,RS38*RS16)</f>
        <v/>
      </c>
      <c r="RT61">
        <f>IF(RT38&lt;0,0,RT38*RT16)</f>
        <v/>
      </c>
      <c r="RU61">
        <f>IF(RU38&lt;0,0,RU38*RU16)</f>
        <v/>
      </c>
      <c r="RV61">
        <f>IF(RV38&lt;0,0,RV38*RV16)</f>
        <v/>
      </c>
      <c r="RW61">
        <f>IF(RW38&lt;0,0,RW38*RW16)</f>
        <v/>
      </c>
      <c r="RX61">
        <f>IF(RX38&lt;0,0,RX38*RX16)</f>
        <v/>
      </c>
      <c r="RY61">
        <f>IF(RY38&lt;0,0,RY38*RY16)</f>
        <v/>
      </c>
      <c r="RZ61">
        <f>IF(RZ38&lt;0,0,RZ38*RZ16)</f>
        <v/>
      </c>
      <c r="SA61">
        <f>IF(SA38&lt;0,0,SA38*SA16)</f>
        <v/>
      </c>
      <c r="SB61">
        <f>IF(SB38&lt;0,0,SB38*SB16)</f>
        <v/>
      </c>
      <c r="SC61">
        <f>IF(SC38&lt;0,0,SC38*SC16)</f>
        <v/>
      </c>
      <c r="SD61">
        <f>IF(SD38&lt;0,0,SD38*SD16)</f>
        <v/>
      </c>
      <c r="SE61">
        <f>IF(SE38&lt;0,0,SE38*SE16)</f>
        <v/>
      </c>
      <c r="SF61">
        <f>IF(SF38&lt;0,0,SF38*SF16)</f>
        <v/>
      </c>
      <c r="SG61">
        <f>IF(SG38&lt;0,0,SG38*SG16)</f>
        <v/>
      </c>
      <c r="SH61">
        <f>IF(SH38&lt;0,0,SH38*SH16)</f>
        <v/>
      </c>
      <c r="SI61">
        <f>IF(SI38&lt;0,0,SI38*SI16)</f>
        <v/>
      </c>
      <c r="SJ61">
        <f>IF(SJ38&lt;0,0,SJ38*SJ16)</f>
        <v/>
      </c>
      <c r="SK61">
        <f>IF(SK38&lt;0,0,SK38*SK16)</f>
        <v/>
      </c>
      <c r="SL61">
        <f>IF(SL38&lt;0,0,SL38*SL16)</f>
        <v/>
      </c>
      <c r="SM61">
        <f>IF(SM38&lt;0,0,SM38*SM16)</f>
        <v/>
      </c>
      <c r="SN61">
        <f>IF(SN38&lt;0,0,SN38*SN16)</f>
        <v/>
      </c>
      <c r="SO61">
        <f>IF(SO38&lt;0,0,SO38*SO16)</f>
        <v/>
      </c>
      <c r="SP61">
        <f>IF(SP38&lt;0,0,SP38*SP16)</f>
        <v/>
      </c>
      <c r="SQ61">
        <f>IF(SQ38&lt;0,0,SQ38*SQ16)</f>
        <v/>
      </c>
      <c r="SR61">
        <f>IF(SR38&lt;0,0,SR38*SR16)</f>
        <v/>
      </c>
      <c r="SS61">
        <f>IF(SS38&lt;0,0,SS38*SS16)</f>
        <v/>
      </c>
      <c r="ST61">
        <f>IF(ST38&lt;0,0,ST38*ST16)</f>
        <v/>
      </c>
      <c r="SU61">
        <f>IF(SU38&lt;0,0,SU38*SU16)</f>
        <v/>
      </c>
      <c r="SV61">
        <f>IF(SV38&lt;0,0,SV38*SV16)</f>
        <v/>
      </c>
      <c r="SW61">
        <f>IF(SW38&lt;0,0,SW38*SW16)</f>
        <v/>
      </c>
      <c r="SX61">
        <f>IF(SX38&lt;0,0,SX38*SX16)</f>
        <v/>
      </c>
      <c r="SY61">
        <f>IF(SY38&lt;0,0,SY38*SY16)</f>
        <v/>
      </c>
      <c r="SZ61">
        <f>IF(SZ38&lt;0,0,SZ38*SZ16)</f>
        <v/>
      </c>
      <c r="TA61">
        <f>IF(TA38&lt;0,0,TA38*TA16)</f>
        <v/>
      </c>
      <c r="TB61">
        <f>IF(TB38&lt;0,0,TB38*TB16)</f>
        <v/>
      </c>
      <c r="TC61">
        <f>IF(TC38&lt;0,0,TC38*TC16)</f>
        <v/>
      </c>
      <c r="TD61">
        <f>IF(TD38&lt;0,0,TD38*TD16)</f>
        <v/>
      </c>
      <c r="TE61">
        <f>IF(TE38&lt;0,0,TE38*TE16)</f>
        <v/>
      </c>
      <c r="TF61">
        <f>IF(TF38&lt;0,0,TF38*TF16)</f>
        <v/>
      </c>
      <c r="TG61">
        <f>IF(TG38&lt;0,0,TG38*TG16)</f>
        <v/>
      </c>
      <c r="TH61">
        <f>IF(TH38&lt;0,0,TH38*TH16)</f>
        <v/>
      </c>
      <c r="TI61">
        <f>IF(TI38&lt;0,0,TI38*TI16)</f>
        <v/>
      </c>
      <c r="TJ61">
        <f>IF(TJ38&lt;0,0,TJ38*TJ16)</f>
        <v/>
      </c>
      <c r="TK61">
        <f>IF(TK38&lt;0,0,TK38*TK16)</f>
        <v/>
      </c>
      <c r="TL61">
        <f>IF(TL38&lt;0,0,TL38*TL16)</f>
        <v/>
      </c>
      <c r="TM61">
        <f>IF(TM38&lt;0,0,TM38*TM16)</f>
        <v/>
      </c>
      <c r="TN61">
        <f>IF(TN38&lt;0,0,TN38*TN16)</f>
        <v/>
      </c>
      <c r="TO61">
        <f>IF(TO38&lt;0,0,TO38*TO16)</f>
        <v/>
      </c>
      <c r="TP61">
        <f>IF(TP38&lt;0,0,TP38*TP16)</f>
        <v/>
      </c>
      <c r="TQ61">
        <f>IF(TQ38&lt;0,0,TQ38*TQ16)</f>
        <v/>
      </c>
      <c r="TR61">
        <f>IF(TR38&lt;0,0,TR38*TR16)</f>
        <v/>
      </c>
      <c r="TS61">
        <f>IF(TS38&lt;0,0,TS38*TS16)</f>
        <v/>
      </c>
      <c r="TT61">
        <f>IF(TT38&lt;0,0,TT38*TT16)</f>
        <v/>
      </c>
      <c r="TU61">
        <f>IF(TU38&lt;0,0,TU38*TU16)</f>
        <v/>
      </c>
      <c r="TV61">
        <f>IF(TV38&lt;0,0,TV38*TV16)</f>
        <v/>
      </c>
      <c r="TW61">
        <f>IF(TW38&lt;0,0,TW38*TW16)</f>
        <v/>
      </c>
      <c r="TX61">
        <f>IF(TX38&lt;0,0,TX38*TX16)</f>
        <v/>
      </c>
      <c r="TY61">
        <f>IF(TY38&lt;0,0,TY38*TY16)</f>
        <v/>
      </c>
      <c r="TZ61">
        <f>IF(TZ38&lt;0,0,TZ38*TZ16)</f>
        <v/>
      </c>
    </row>
    <row r="62" spans="1:546">
      <c r="A62" t="s">
        <v>31</v>
      </c>
    </row>
    <row r="63" spans="1:546">
      <c r="A63" t="s">
        <v>32</v>
      </c>
    </row>
    <row r="64" spans="1:546">
      <c r="A64" t="s">
        <v>33</v>
      </c>
    </row>
    <row r="65" spans="1:546">
      <c r="A65" t="s">
        <v>34</v>
      </c>
      <c r="B65" t="s">
        <v>35</v>
      </c>
    </row>
    <row r="66" spans="1:546">
      <c r="A66" t="s">
        <v>36</v>
      </c>
    </row>
    <row r="67" spans="1:546">
      <c r="A67" t="s">
        <v>22</v>
      </c>
    </row>
    <row r="68" spans="1:546">
      <c r="A68" t="s">
        <v>37</v>
      </c>
      <c r="B68" t="s">
        <v>47</v>
      </c>
      <c r="D68" t="s">
        <v>49</v>
      </c>
      <c r="G68">
        <f>G45*G23</f>
        <v/>
      </c>
      <c r="H68">
        <f>H45*H23</f>
        <v/>
      </c>
      <c r="I68">
        <f>I45*I23</f>
        <v/>
      </c>
      <c r="J68">
        <f>J45*J23</f>
        <v/>
      </c>
      <c r="K68">
        <f>K45*K23</f>
        <v/>
      </c>
      <c r="L68">
        <f>L45*L23</f>
        <v/>
      </c>
      <c r="M68">
        <f>M45*M23</f>
        <v/>
      </c>
      <c r="N68">
        <f>N45*N23</f>
        <v/>
      </c>
      <c r="O68">
        <f>O45*O23</f>
        <v/>
      </c>
      <c r="P68">
        <f>P45*P23</f>
        <v/>
      </c>
      <c r="Q68">
        <f>Q45*Q23</f>
        <v/>
      </c>
      <c r="R68">
        <f>R45*R23</f>
        <v/>
      </c>
      <c r="S68">
        <f>S45*S23</f>
        <v/>
      </c>
      <c r="T68">
        <f>T45*T23</f>
        <v/>
      </c>
      <c r="U68">
        <f>U45*U23</f>
        <v/>
      </c>
      <c r="V68">
        <f>V45*V23</f>
        <v/>
      </c>
      <c r="W68">
        <f>W45*W23</f>
        <v/>
      </c>
      <c r="X68">
        <f>X45*X23</f>
        <v/>
      </c>
      <c r="Y68">
        <f>Y45*Y23</f>
        <v/>
      </c>
      <c r="Z68">
        <f>Z45*Z23</f>
        <v/>
      </c>
      <c r="AA68">
        <f>AA45*AA23</f>
        <v/>
      </c>
      <c r="AB68">
        <f>AB45*AB23</f>
        <v/>
      </c>
      <c r="AC68">
        <f>AC45*AC23</f>
        <v/>
      </c>
      <c r="AD68">
        <f>AD45*AD23</f>
        <v/>
      </c>
      <c r="AE68">
        <f>AE45*AE23</f>
        <v/>
      </c>
      <c r="AF68">
        <f>AF45*AF23</f>
        <v/>
      </c>
      <c r="AG68">
        <f>AG45*AG23</f>
        <v/>
      </c>
      <c r="AH68">
        <f>AH45*AH23</f>
        <v/>
      </c>
      <c r="AI68">
        <f>AI45*AI23</f>
        <v/>
      </c>
      <c r="AJ68">
        <f>AJ45*AJ23</f>
        <v/>
      </c>
      <c r="AK68">
        <f>AK45*AK23</f>
        <v/>
      </c>
      <c r="AL68">
        <f>AL45*AL23</f>
        <v/>
      </c>
      <c r="AM68">
        <f>AM45*AM23</f>
        <v/>
      </c>
      <c r="AN68">
        <f>AN45*AN23</f>
        <v/>
      </c>
      <c r="AO68">
        <f>AO45*AO23</f>
        <v/>
      </c>
      <c r="AP68">
        <f>AP45*AP23</f>
        <v/>
      </c>
      <c r="AQ68">
        <f>AQ45*AQ23</f>
        <v/>
      </c>
      <c r="AR68">
        <f>AR45*AR23</f>
        <v/>
      </c>
      <c r="AS68">
        <f>AS45*AS23</f>
        <v/>
      </c>
      <c r="AT68">
        <f>AT45*AT23</f>
        <v/>
      </c>
      <c r="AU68">
        <f>AU45*AU23</f>
        <v/>
      </c>
      <c r="AV68">
        <f>AV45*AV23</f>
        <v/>
      </c>
      <c r="AW68">
        <f>AW45*AW23</f>
        <v/>
      </c>
      <c r="AX68">
        <f>AX45*AX23</f>
        <v/>
      </c>
      <c r="AY68">
        <f>AY45*AY23</f>
        <v/>
      </c>
      <c r="AZ68">
        <f>AZ45*AZ23</f>
        <v/>
      </c>
      <c r="BA68">
        <f>BA45*BA23</f>
        <v/>
      </c>
      <c r="BB68">
        <f>BB45*BB23</f>
        <v/>
      </c>
      <c r="BC68">
        <f>BC45*BC23</f>
        <v/>
      </c>
      <c r="BD68">
        <f>BD45*BD23</f>
        <v/>
      </c>
      <c r="BE68">
        <f>BE45*BE23</f>
        <v/>
      </c>
      <c r="BF68">
        <f>BF45*BF23</f>
        <v/>
      </c>
      <c r="BG68">
        <f>BG45*BG23</f>
        <v/>
      </c>
      <c r="BH68">
        <f>BH45*BH23</f>
        <v/>
      </c>
      <c r="BI68">
        <f>BI45*BI23</f>
        <v/>
      </c>
      <c r="BJ68">
        <f>BJ45*BJ23</f>
        <v/>
      </c>
      <c r="BK68">
        <f>BK45*BK23</f>
        <v/>
      </c>
      <c r="BL68">
        <f>BL45*BL23</f>
        <v/>
      </c>
      <c r="BM68">
        <f>BM45*BM23</f>
        <v/>
      </c>
      <c r="BN68">
        <f>BN45*BN23</f>
        <v/>
      </c>
      <c r="BO68">
        <f>BO45*BO23</f>
        <v/>
      </c>
      <c r="BP68">
        <f>BP45*BP23</f>
        <v/>
      </c>
      <c r="BQ68">
        <f>BQ45*BQ23</f>
        <v/>
      </c>
      <c r="BR68">
        <f>BR45*BR23</f>
        <v/>
      </c>
      <c r="BS68">
        <f>BS45*BS23</f>
        <v/>
      </c>
      <c r="BT68">
        <f>BT45*BT23</f>
        <v/>
      </c>
      <c r="BU68">
        <f>BU45*BU23</f>
        <v/>
      </c>
      <c r="BV68">
        <f>BV45*BV23</f>
        <v/>
      </c>
      <c r="BW68">
        <f>BW45*BW23</f>
        <v/>
      </c>
      <c r="BX68">
        <f>BX45*BX23</f>
        <v/>
      </c>
      <c r="BY68">
        <f>BY45*BY23</f>
        <v/>
      </c>
      <c r="BZ68">
        <f>BZ45*BZ23</f>
        <v/>
      </c>
      <c r="CA68">
        <f>CA45*CA23</f>
        <v/>
      </c>
      <c r="CB68">
        <f>CB45*CB23</f>
        <v/>
      </c>
      <c r="CC68">
        <f>CC45*CC23</f>
        <v/>
      </c>
      <c r="CD68">
        <f>CD45*CD23</f>
        <v/>
      </c>
      <c r="CE68">
        <f>CE45*CE23</f>
        <v/>
      </c>
      <c r="CF68">
        <f>CF45*CF23</f>
        <v/>
      </c>
      <c r="CG68">
        <f>CG45*CG23</f>
        <v/>
      </c>
      <c r="CH68">
        <f>CH45*CH23</f>
        <v/>
      </c>
      <c r="CI68">
        <f>CI45*CI23</f>
        <v/>
      </c>
      <c r="CJ68">
        <f>CJ45*CJ23</f>
        <v/>
      </c>
      <c r="CK68">
        <f>CK45*CK23</f>
        <v/>
      </c>
      <c r="CL68">
        <f>CL45*CL23</f>
        <v/>
      </c>
      <c r="CM68">
        <f>CM45*CM23</f>
        <v/>
      </c>
      <c r="CN68">
        <f>CN45*CN23</f>
        <v/>
      </c>
      <c r="CO68">
        <f>CO45*CO23</f>
        <v/>
      </c>
      <c r="CP68">
        <f>CP45*CP23</f>
        <v/>
      </c>
      <c r="CQ68">
        <f>CQ45*CQ23</f>
        <v/>
      </c>
      <c r="CR68">
        <f>CR45*CR23</f>
        <v/>
      </c>
      <c r="CS68">
        <f>CS45*CS23</f>
        <v/>
      </c>
      <c r="CT68">
        <f>CT45*CT23</f>
        <v/>
      </c>
      <c r="CU68">
        <f>CU45*CU23</f>
        <v/>
      </c>
      <c r="CV68">
        <f>CV45*CV23</f>
        <v/>
      </c>
      <c r="CW68">
        <f>CW45*CW23</f>
        <v/>
      </c>
      <c r="CX68">
        <f>CX45*CX23</f>
        <v/>
      </c>
      <c r="CY68">
        <f>CY45*CY23</f>
        <v/>
      </c>
      <c r="CZ68">
        <f>CZ45*CZ23</f>
        <v/>
      </c>
      <c r="DA68">
        <f>DA45*DA23</f>
        <v/>
      </c>
      <c r="DB68">
        <f>DB45*DB23</f>
        <v/>
      </c>
      <c r="DC68">
        <f>DC45*DC23</f>
        <v/>
      </c>
      <c r="DD68">
        <f>DD45*DD23</f>
        <v/>
      </c>
      <c r="DE68">
        <f>DE45*DE23</f>
        <v/>
      </c>
      <c r="DF68">
        <f>DF45*DF23</f>
        <v/>
      </c>
      <c r="DG68">
        <f>DG45*DG23</f>
        <v/>
      </c>
      <c r="DH68">
        <f>DH45*DH23</f>
        <v/>
      </c>
      <c r="DI68">
        <f>DI45*DI23</f>
        <v/>
      </c>
      <c r="DJ68">
        <f>DJ45*DJ23</f>
        <v/>
      </c>
      <c r="DK68">
        <f>DK45*DK23</f>
        <v/>
      </c>
      <c r="DL68">
        <f>DL45*DL23</f>
        <v/>
      </c>
      <c r="DM68">
        <f>DM45*DM23</f>
        <v/>
      </c>
      <c r="DN68">
        <f>DN45*DN23</f>
        <v/>
      </c>
      <c r="DO68">
        <f>DO45*DO23</f>
        <v/>
      </c>
      <c r="DP68">
        <f>DP45*DP23</f>
        <v/>
      </c>
      <c r="DQ68">
        <f>DQ45*DQ23</f>
        <v/>
      </c>
      <c r="DR68">
        <f>DR45*DR23</f>
        <v/>
      </c>
      <c r="DS68">
        <f>DS45*DS23</f>
        <v/>
      </c>
      <c r="DT68">
        <f>DT45*DT23</f>
        <v/>
      </c>
      <c r="DU68">
        <f>DU45*DU23</f>
        <v/>
      </c>
      <c r="DV68">
        <f>DV45*DV23</f>
        <v/>
      </c>
      <c r="DW68">
        <f>DW45*DW23</f>
        <v/>
      </c>
      <c r="DX68">
        <f>DX45*DX23</f>
        <v/>
      </c>
      <c r="DY68">
        <f>DY45*DY23</f>
        <v/>
      </c>
      <c r="DZ68">
        <f>DZ45*DZ23</f>
        <v/>
      </c>
      <c r="EA68">
        <f>EA45*EA23</f>
        <v/>
      </c>
      <c r="EB68">
        <f>EB45*EB23</f>
        <v/>
      </c>
      <c r="EC68">
        <f>EC45*EC23</f>
        <v/>
      </c>
      <c r="ED68">
        <f>ED45*ED23</f>
        <v/>
      </c>
      <c r="EE68">
        <f>EE45*EE23</f>
        <v/>
      </c>
      <c r="EF68">
        <f>EF45*EF23</f>
        <v/>
      </c>
      <c r="EG68">
        <f>EG45*EG23</f>
        <v/>
      </c>
      <c r="EH68">
        <f>EH45*EH23</f>
        <v/>
      </c>
      <c r="EI68">
        <f>EI45*EI23</f>
        <v/>
      </c>
      <c r="EJ68">
        <f>EJ45*EJ23</f>
        <v/>
      </c>
      <c r="EK68">
        <f>EK45*EK23</f>
        <v/>
      </c>
      <c r="EL68">
        <f>EL45*EL23</f>
        <v/>
      </c>
      <c r="EM68">
        <f>EM45*EM23</f>
        <v/>
      </c>
      <c r="EN68">
        <f>EN45*EN23</f>
        <v/>
      </c>
      <c r="EO68">
        <f>EO45*EO23</f>
        <v/>
      </c>
      <c r="EP68">
        <f>EP45*EP23</f>
        <v/>
      </c>
      <c r="EQ68">
        <f>EQ45*EQ23</f>
        <v/>
      </c>
      <c r="ER68">
        <f>ER45*ER23</f>
        <v/>
      </c>
      <c r="ES68">
        <f>ES45*ES23</f>
        <v/>
      </c>
      <c r="ET68">
        <f>ET45*ET23</f>
        <v/>
      </c>
      <c r="EU68">
        <f>EU45*EU23</f>
        <v/>
      </c>
      <c r="EV68">
        <f>EV45*EV23</f>
        <v/>
      </c>
      <c r="EW68">
        <f>EW45*EW23</f>
        <v/>
      </c>
      <c r="EX68">
        <f>EX45*EX23</f>
        <v/>
      </c>
      <c r="EY68">
        <f>EY45*EY23</f>
        <v/>
      </c>
      <c r="EZ68">
        <f>EZ45*EZ23</f>
        <v/>
      </c>
      <c r="FA68">
        <f>FA45*FA23</f>
        <v/>
      </c>
      <c r="FB68">
        <f>FB45*FB23</f>
        <v/>
      </c>
      <c r="FC68">
        <f>FC45*FC23</f>
        <v/>
      </c>
      <c r="FD68">
        <f>FD45*FD23</f>
        <v/>
      </c>
      <c r="FE68">
        <f>FE45*FE23</f>
        <v/>
      </c>
      <c r="FF68">
        <f>FF45*FF23</f>
        <v/>
      </c>
      <c r="FG68">
        <f>FG45*FG23</f>
        <v/>
      </c>
      <c r="FH68">
        <f>FH45*FH23</f>
        <v/>
      </c>
      <c r="FI68">
        <f>FI45*FI23</f>
        <v/>
      </c>
      <c r="FJ68">
        <f>FJ45*FJ23</f>
        <v/>
      </c>
      <c r="FK68">
        <f>FK45*FK23</f>
        <v/>
      </c>
      <c r="FL68">
        <f>FL45*FL23</f>
        <v/>
      </c>
      <c r="FM68">
        <f>FM45*FM23</f>
        <v/>
      </c>
      <c r="FN68">
        <f>FN45*FN23</f>
        <v/>
      </c>
      <c r="FO68">
        <f>FO45*FO23</f>
        <v/>
      </c>
      <c r="FP68">
        <f>FP45*FP23</f>
        <v/>
      </c>
      <c r="FQ68">
        <f>FQ45*FQ23</f>
        <v/>
      </c>
      <c r="FR68">
        <f>FR45*FR23</f>
        <v/>
      </c>
      <c r="FS68">
        <f>FS45*FS23</f>
        <v/>
      </c>
      <c r="FT68">
        <f>FT45*FT23</f>
        <v/>
      </c>
      <c r="FU68">
        <f>FU45*FU23</f>
        <v/>
      </c>
      <c r="FV68">
        <f>FV45*FV23</f>
        <v/>
      </c>
      <c r="FW68">
        <f>FW45*FW23</f>
        <v/>
      </c>
      <c r="FX68">
        <f>FX45*FX23</f>
        <v/>
      </c>
      <c r="FY68">
        <f>FY45*FY23</f>
        <v/>
      </c>
      <c r="FZ68">
        <f>FZ45*FZ23</f>
        <v/>
      </c>
      <c r="GA68">
        <f>GA45*GA23</f>
        <v/>
      </c>
      <c r="GB68">
        <f>GB45*GB23</f>
        <v/>
      </c>
      <c r="GC68">
        <f>GC45*GC23</f>
        <v/>
      </c>
      <c r="GD68">
        <f>GD45*GD23</f>
        <v/>
      </c>
      <c r="GE68">
        <f>GE45*GE23</f>
        <v/>
      </c>
      <c r="GF68">
        <f>GF45*GF23</f>
        <v/>
      </c>
      <c r="GG68">
        <f>GG45*GG23</f>
        <v/>
      </c>
      <c r="GH68">
        <f>GH45*GH23</f>
        <v/>
      </c>
      <c r="GI68">
        <f>GI45*GI23</f>
        <v/>
      </c>
      <c r="GJ68">
        <f>GJ45*GJ23</f>
        <v/>
      </c>
      <c r="GK68">
        <f>GK45*GK23</f>
        <v/>
      </c>
      <c r="GL68">
        <f>GL45*GL23</f>
        <v/>
      </c>
      <c r="GM68">
        <f>GM45*GM23</f>
        <v/>
      </c>
      <c r="GN68">
        <f>GN45*GN23</f>
        <v/>
      </c>
      <c r="GO68">
        <f>GO45*GO23</f>
        <v/>
      </c>
      <c r="GP68">
        <f>GP45*GP23</f>
        <v/>
      </c>
      <c r="GQ68">
        <f>GQ45*GQ23</f>
        <v/>
      </c>
      <c r="GR68">
        <f>GR45*GR23</f>
        <v/>
      </c>
      <c r="GS68">
        <f>GS45*GS23</f>
        <v/>
      </c>
      <c r="GT68">
        <f>GT45*GT23</f>
        <v/>
      </c>
      <c r="GU68">
        <f>GU45*GU23</f>
        <v/>
      </c>
      <c r="GV68">
        <f>GV45*GV23</f>
        <v/>
      </c>
      <c r="GW68">
        <f>GW45*GW23</f>
        <v/>
      </c>
      <c r="GX68">
        <f>GX45*GX23</f>
        <v/>
      </c>
      <c r="GY68">
        <f>GY45*GY23</f>
        <v/>
      </c>
      <c r="GZ68">
        <f>GZ45*GZ23</f>
        <v/>
      </c>
      <c r="HA68">
        <f>HA45*HA23</f>
        <v/>
      </c>
      <c r="HB68">
        <f>HB45*HB23</f>
        <v/>
      </c>
      <c r="HC68">
        <f>HC45*HC23</f>
        <v/>
      </c>
      <c r="HD68">
        <f>HD45*HD23</f>
        <v/>
      </c>
      <c r="HE68">
        <f>HE45*HE23</f>
        <v/>
      </c>
      <c r="HF68">
        <f>HF45*HF23</f>
        <v/>
      </c>
      <c r="HG68">
        <f>HG45*HG23</f>
        <v/>
      </c>
      <c r="HH68">
        <f>HH45*HH23</f>
        <v/>
      </c>
      <c r="HI68">
        <f>HI45*HI23</f>
        <v/>
      </c>
      <c r="HJ68">
        <f>HJ45*HJ23</f>
        <v/>
      </c>
      <c r="HK68">
        <f>HK45*HK23</f>
        <v/>
      </c>
      <c r="HL68">
        <f>HL45*HL23</f>
        <v/>
      </c>
      <c r="HM68">
        <f>HM45*HM23</f>
        <v/>
      </c>
      <c r="HN68">
        <f>HN45*HN23</f>
        <v/>
      </c>
      <c r="HO68">
        <f>HO45*HO23</f>
        <v/>
      </c>
      <c r="HP68">
        <f>HP45*HP23</f>
        <v/>
      </c>
      <c r="HQ68">
        <f>HQ45*HQ23</f>
        <v/>
      </c>
      <c r="HR68">
        <f>HR45*HR23</f>
        <v/>
      </c>
      <c r="HS68">
        <f>HS45*HS23</f>
        <v/>
      </c>
      <c r="HT68">
        <f>HT45*HT23</f>
        <v/>
      </c>
      <c r="HU68">
        <f>HU45*HU23</f>
        <v/>
      </c>
      <c r="HV68">
        <f>HV45*HV23</f>
        <v/>
      </c>
      <c r="HW68">
        <f>HW45*HW23</f>
        <v/>
      </c>
      <c r="HX68">
        <f>HX45*HX23</f>
        <v/>
      </c>
      <c r="HY68">
        <f>HY45*HY23</f>
        <v/>
      </c>
      <c r="HZ68">
        <f>HZ45*HZ23</f>
        <v/>
      </c>
      <c r="IA68">
        <f>IA45*IA23</f>
        <v/>
      </c>
      <c r="IB68">
        <f>IB45*IB23</f>
        <v/>
      </c>
      <c r="IC68">
        <f>IC45*IC23</f>
        <v/>
      </c>
      <c r="ID68">
        <f>ID45*ID23</f>
        <v/>
      </c>
      <c r="IE68">
        <f>IE45*IE23</f>
        <v/>
      </c>
      <c r="IF68">
        <f>IF45*IF23</f>
        <v/>
      </c>
      <c r="IG68">
        <f>IG45*IG23</f>
        <v/>
      </c>
      <c r="IH68">
        <f>IH45*IH23</f>
        <v/>
      </c>
      <c r="II68">
        <f>II45*II23</f>
        <v/>
      </c>
      <c r="IJ68">
        <f>IJ45*IJ23</f>
        <v/>
      </c>
      <c r="IK68">
        <f>IK45*IK23</f>
        <v/>
      </c>
      <c r="IL68">
        <f>IL45*IL23</f>
        <v/>
      </c>
      <c r="IM68">
        <f>IM45*IM23</f>
        <v/>
      </c>
      <c r="IN68">
        <f>IN45*IN23</f>
        <v/>
      </c>
      <c r="IO68">
        <f>IO45*IO23</f>
        <v/>
      </c>
      <c r="IP68">
        <f>IP45*IP23</f>
        <v/>
      </c>
      <c r="IQ68">
        <f>IQ45*IQ23</f>
        <v/>
      </c>
      <c r="IR68">
        <f>IR45*IR23</f>
        <v/>
      </c>
      <c r="IS68">
        <f>IS45*IS23</f>
        <v/>
      </c>
      <c r="IT68">
        <f>IT45*IT23</f>
        <v/>
      </c>
      <c r="IU68">
        <f>IU45*IU23</f>
        <v/>
      </c>
      <c r="IV68">
        <f>IV45*IV23</f>
        <v/>
      </c>
      <c r="IW68">
        <f>IW45*IW23</f>
        <v/>
      </c>
      <c r="IX68">
        <f>IX45*IX23</f>
        <v/>
      </c>
      <c r="IY68">
        <f>IY45*IY23</f>
        <v/>
      </c>
      <c r="IZ68">
        <f>IZ45*IZ23</f>
        <v/>
      </c>
      <c r="JA68">
        <f>JA45*JA23</f>
        <v/>
      </c>
      <c r="JB68">
        <f>JB45*JB23</f>
        <v/>
      </c>
      <c r="JC68">
        <f>JC45*JC23</f>
        <v/>
      </c>
      <c r="JD68">
        <f>JD45*JD23</f>
        <v/>
      </c>
      <c r="JE68">
        <f>JE45*JE23</f>
        <v/>
      </c>
      <c r="JF68">
        <f>JF45*JF23</f>
        <v/>
      </c>
      <c r="JG68">
        <f>JG45*JG23</f>
        <v/>
      </c>
      <c r="JH68">
        <f>JH45*JH23</f>
        <v/>
      </c>
      <c r="JI68">
        <f>JI45*JI23</f>
        <v/>
      </c>
      <c r="JJ68">
        <f>JJ45*JJ23</f>
        <v/>
      </c>
      <c r="JK68">
        <f>JK45*JK23</f>
        <v/>
      </c>
      <c r="JL68">
        <f>JL45*JL23</f>
        <v/>
      </c>
      <c r="JM68">
        <f>JM45*JM23</f>
        <v/>
      </c>
      <c r="JN68">
        <f>JN45*JN23</f>
        <v/>
      </c>
      <c r="JO68">
        <f>JO45*JO23</f>
        <v/>
      </c>
      <c r="JP68">
        <f>JP45*JP23</f>
        <v/>
      </c>
      <c r="JQ68">
        <f>JQ45*JQ23</f>
        <v/>
      </c>
      <c r="JR68">
        <f>JR45*JR23</f>
        <v/>
      </c>
      <c r="JS68">
        <f>JS45*JS23</f>
        <v/>
      </c>
      <c r="JT68">
        <f>JT45*JT23</f>
        <v/>
      </c>
      <c r="JU68">
        <f>JU45*JU23</f>
        <v/>
      </c>
      <c r="JV68">
        <f>JV45*JV23</f>
        <v/>
      </c>
      <c r="JW68">
        <f>JW45*JW23</f>
        <v/>
      </c>
      <c r="JX68">
        <f>JX45*JX23</f>
        <v/>
      </c>
      <c r="JY68">
        <f>JY45*JY23</f>
        <v/>
      </c>
      <c r="JZ68">
        <f>JZ45*JZ23</f>
        <v/>
      </c>
      <c r="KA68">
        <f>KA45*KA23</f>
        <v/>
      </c>
      <c r="KB68">
        <f>KB45*KB23</f>
        <v/>
      </c>
      <c r="KC68">
        <f>KC45*KC23</f>
        <v/>
      </c>
      <c r="KD68">
        <f>KD45*KD23</f>
        <v/>
      </c>
      <c r="KE68">
        <f>KE45*KE23</f>
        <v/>
      </c>
      <c r="KF68">
        <f>KF45*KF23</f>
        <v/>
      </c>
      <c r="KG68">
        <f>KG45*KG23</f>
        <v/>
      </c>
      <c r="KH68">
        <f>KH45*KH23</f>
        <v/>
      </c>
      <c r="KI68">
        <f>KI45*KI23</f>
        <v/>
      </c>
      <c r="KJ68">
        <f>KJ45*KJ23</f>
        <v/>
      </c>
      <c r="KK68">
        <f>KK45*KK23</f>
        <v/>
      </c>
      <c r="KL68">
        <f>KL45*KL23</f>
        <v/>
      </c>
      <c r="KM68">
        <f>KM45*KM23</f>
        <v/>
      </c>
      <c r="KN68">
        <f>KN45*KN23</f>
        <v/>
      </c>
      <c r="KO68">
        <f>KO45*KO23</f>
        <v/>
      </c>
      <c r="KP68">
        <f>KP45*KP23</f>
        <v/>
      </c>
      <c r="KQ68">
        <f>KQ45*KQ23</f>
        <v/>
      </c>
      <c r="KR68">
        <f>KR45*KR23</f>
        <v/>
      </c>
      <c r="KS68">
        <f>KS45*KS23</f>
        <v/>
      </c>
      <c r="KT68">
        <f>KT45*KT23</f>
        <v/>
      </c>
      <c r="KU68">
        <f>KU45*KU23</f>
        <v/>
      </c>
      <c r="KV68">
        <f>KV45*KV23</f>
        <v/>
      </c>
      <c r="KW68">
        <f>KW45*KW23</f>
        <v/>
      </c>
      <c r="KX68">
        <f>KX45*KX23</f>
        <v/>
      </c>
      <c r="KY68">
        <f>KY45*KY23</f>
        <v/>
      </c>
      <c r="KZ68">
        <f>KZ45*KZ23</f>
        <v/>
      </c>
      <c r="LA68">
        <f>LA45*LA23</f>
        <v/>
      </c>
      <c r="LB68">
        <f>LB45*LB23</f>
        <v/>
      </c>
      <c r="LC68">
        <f>LC45*LC23</f>
        <v/>
      </c>
      <c r="LD68">
        <f>LD45*LD23</f>
        <v/>
      </c>
      <c r="LE68">
        <f>LE45*LE23</f>
        <v/>
      </c>
      <c r="LF68">
        <f>LF45*LF23</f>
        <v/>
      </c>
      <c r="LG68">
        <f>LG45*LG23</f>
        <v/>
      </c>
      <c r="LH68">
        <f>LH45*LH23</f>
        <v/>
      </c>
      <c r="LI68">
        <f>LI45*LI23</f>
        <v/>
      </c>
      <c r="LJ68">
        <f>LJ45*LJ23</f>
        <v/>
      </c>
      <c r="LK68">
        <f>LK45*LK23</f>
        <v/>
      </c>
      <c r="LL68">
        <f>LL45*LL23</f>
        <v/>
      </c>
      <c r="LM68">
        <f>LM45*LM23</f>
        <v/>
      </c>
      <c r="LN68">
        <f>LN45*LN23</f>
        <v/>
      </c>
      <c r="LO68">
        <f>LO45*LO23</f>
        <v/>
      </c>
      <c r="LP68">
        <f>LP45*LP23</f>
        <v/>
      </c>
      <c r="LQ68">
        <f>LQ45*LQ23</f>
        <v/>
      </c>
      <c r="LR68">
        <f>LR45*LR23</f>
        <v/>
      </c>
      <c r="LS68">
        <f>LS45*LS23</f>
        <v/>
      </c>
      <c r="LT68">
        <f>LT45*LT23</f>
        <v/>
      </c>
      <c r="LU68">
        <f>LU45*LU23</f>
        <v/>
      </c>
      <c r="LV68">
        <f>LV45*LV23</f>
        <v/>
      </c>
      <c r="LW68">
        <f>LW45*LW23</f>
        <v/>
      </c>
      <c r="LX68">
        <f>LX45*LX23</f>
        <v/>
      </c>
      <c r="LY68">
        <f>LY45*LY23</f>
        <v/>
      </c>
      <c r="LZ68">
        <f>LZ45*LZ23</f>
        <v/>
      </c>
      <c r="MA68">
        <f>MA45*MA23</f>
        <v/>
      </c>
      <c r="MB68">
        <f>MB45*MB23</f>
        <v/>
      </c>
      <c r="MC68">
        <f>MC45*MC23</f>
        <v/>
      </c>
      <c r="MD68">
        <f>MD45*MD23</f>
        <v/>
      </c>
      <c r="ME68">
        <f>ME45*ME23</f>
        <v/>
      </c>
      <c r="MF68">
        <f>MF45*MF23</f>
        <v/>
      </c>
      <c r="MG68">
        <f>MG45*MG23</f>
        <v/>
      </c>
      <c r="MH68">
        <f>MH45*MH23</f>
        <v/>
      </c>
      <c r="MI68">
        <f>MI45*MI23</f>
        <v/>
      </c>
      <c r="MJ68">
        <f>MJ45*MJ23</f>
        <v/>
      </c>
      <c r="MK68">
        <f>MK45*MK23</f>
        <v/>
      </c>
      <c r="ML68">
        <f>ML45*ML23</f>
        <v/>
      </c>
      <c r="MM68">
        <f>MM45*MM23</f>
        <v/>
      </c>
      <c r="MN68">
        <f>MN45*MN23</f>
        <v/>
      </c>
      <c r="MO68">
        <f>MO45*MO23</f>
        <v/>
      </c>
      <c r="MP68">
        <f>MP45*MP23</f>
        <v/>
      </c>
      <c r="MQ68">
        <f>MQ45*MQ23</f>
        <v/>
      </c>
      <c r="MR68">
        <f>MR45*MR23</f>
        <v/>
      </c>
      <c r="MS68">
        <f>MS45*MS23</f>
        <v/>
      </c>
      <c r="MT68">
        <f>MT45*MT23</f>
        <v/>
      </c>
      <c r="MU68">
        <f>MU45*MU23</f>
        <v/>
      </c>
      <c r="MV68">
        <f>MV45*MV23</f>
        <v/>
      </c>
      <c r="MW68">
        <f>MW45*MW23</f>
        <v/>
      </c>
      <c r="MX68">
        <f>MX45*MX23</f>
        <v/>
      </c>
      <c r="MY68">
        <f>MY45*MY23</f>
        <v/>
      </c>
      <c r="MZ68">
        <f>MZ45*MZ23</f>
        <v/>
      </c>
      <c r="NA68">
        <f>NA45*NA23</f>
        <v/>
      </c>
      <c r="NB68">
        <f>NB45*NB23</f>
        <v/>
      </c>
      <c r="NC68">
        <f>NC45*NC23</f>
        <v/>
      </c>
      <c r="ND68">
        <f>ND45*ND23</f>
        <v/>
      </c>
      <c r="NE68">
        <f>NE45*NE23</f>
        <v/>
      </c>
      <c r="NF68">
        <f>NF45*NF23</f>
        <v/>
      </c>
      <c r="NG68">
        <f>NG45*NG23</f>
        <v/>
      </c>
      <c r="NH68">
        <f>NH45*NH23</f>
        <v/>
      </c>
      <c r="NI68">
        <f>NI45*NI23</f>
        <v/>
      </c>
      <c r="NJ68">
        <f>NJ45*NJ23</f>
        <v/>
      </c>
      <c r="NK68">
        <f>NK45*NK23</f>
        <v/>
      </c>
      <c r="NL68">
        <f>NL45*NL23</f>
        <v/>
      </c>
      <c r="NM68">
        <f>NM45*NM23</f>
        <v/>
      </c>
      <c r="NN68">
        <f>NN45*NN23</f>
        <v/>
      </c>
      <c r="NO68">
        <f>NO45*NO23</f>
        <v/>
      </c>
      <c r="NP68">
        <f>NP45*NP23</f>
        <v/>
      </c>
      <c r="NQ68">
        <f>NQ45*NQ23</f>
        <v/>
      </c>
      <c r="NR68">
        <f>NR45*NR23</f>
        <v/>
      </c>
      <c r="NS68">
        <f>NS45*NS23</f>
        <v/>
      </c>
      <c r="NT68">
        <f>NT45*NT23</f>
        <v/>
      </c>
      <c r="NU68">
        <f>NU45*NU23</f>
        <v/>
      </c>
      <c r="NV68">
        <f>NV45*NV23</f>
        <v/>
      </c>
      <c r="NW68">
        <f>NW45*NW23</f>
        <v/>
      </c>
      <c r="NX68">
        <f>NX45*NX23</f>
        <v/>
      </c>
      <c r="NY68">
        <f>NY45*NY23</f>
        <v/>
      </c>
      <c r="NZ68">
        <f>NZ45*NZ23</f>
        <v/>
      </c>
      <c r="OA68">
        <f>OA45*OA23</f>
        <v/>
      </c>
      <c r="OB68">
        <f>OB45*OB23</f>
        <v/>
      </c>
      <c r="OC68">
        <f>OC45*OC23</f>
        <v/>
      </c>
      <c r="OD68">
        <f>OD45*OD23</f>
        <v/>
      </c>
      <c r="OE68">
        <f>OE45*OE23</f>
        <v/>
      </c>
      <c r="OF68">
        <f>OF45*OF23</f>
        <v/>
      </c>
      <c r="OG68">
        <f>OG45*OG23</f>
        <v/>
      </c>
      <c r="OH68">
        <f>OH45*OH23</f>
        <v/>
      </c>
      <c r="OI68">
        <f>OI45*OI23</f>
        <v/>
      </c>
      <c r="OJ68">
        <f>OJ45*OJ23</f>
        <v/>
      </c>
      <c r="OK68">
        <f>OK45*OK23</f>
        <v/>
      </c>
      <c r="OL68">
        <f>OL45*OL23</f>
        <v/>
      </c>
      <c r="OM68">
        <f>OM45*OM23</f>
        <v/>
      </c>
      <c r="ON68">
        <f>ON45*ON23</f>
        <v/>
      </c>
      <c r="OO68">
        <f>OO45*OO23</f>
        <v/>
      </c>
      <c r="OP68">
        <f>OP45*OP23</f>
        <v/>
      </c>
      <c r="OQ68">
        <f>OQ45*OQ23</f>
        <v/>
      </c>
      <c r="OR68">
        <f>OR45*OR23</f>
        <v/>
      </c>
      <c r="OS68">
        <f>OS45*OS23</f>
        <v/>
      </c>
      <c r="OT68">
        <f>OT45*OT23</f>
        <v/>
      </c>
      <c r="OU68">
        <f>OU45*OU23</f>
        <v/>
      </c>
      <c r="OV68">
        <f>OV45*OV23</f>
        <v/>
      </c>
      <c r="OW68">
        <f>OW45*OW23</f>
        <v/>
      </c>
      <c r="OX68">
        <f>OX45*OX23</f>
        <v/>
      </c>
      <c r="OY68">
        <f>OY45*OY23</f>
        <v/>
      </c>
      <c r="OZ68">
        <f>OZ45*OZ23</f>
        <v/>
      </c>
      <c r="PA68">
        <f>PA45*PA23</f>
        <v/>
      </c>
      <c r="PB68">
        <f>PB45*PB23</f>
        <v/>
      </c>
      <c r="PC68">
        <f>PC45*PC23</f>
        <v/>
      </c>
      <c r="PD68">
        <f>PD45*PD23</f>
        <v/>
      </c>
      <c r="PE68">
        <f>PE45*PE23</f>
        <v/>
      </c>
      <c r="PF68">
        <f>PF45*PF23</f>
        <v/>
      </c>
      <c r="PG68">
        <f>PG45*PG23</f>
        <v/>
      </c>
      <c r="PH68">
        <f>PH45*PH23</f>
        <v/>
      </c>
      <c r="PI68">
        <f>PI45*PI23</f>
        <v/>
      </c>
      <c r="PJ68">
        <f>PJ45*PJ23</f>
        <v/>
      </c>
      <c r="PK68">
        <f>PK45*PK23</f>
        <v/>
      </c>
      <c r="PL68">
        <f>PL45*PL23</f>
        <v/>
      </c>
      <c r="PM68">
        <f>PM45*PM23</f>
        <v/>
      </c>
      <c r="PN68">
        <f>PN45*PN23</f>
        <v/>
      </c>
      <c r="PO68">
        <f>PO45*PO23</f>
        <v/>
      </c>
      <c r="PP68">
        <f>PP45*PP23</f>
        <v/>
      </c>
      <c r="PQ68">
        <f>PQ45*PQ23</f>
        <v/>
      </c>
      <c r="PR68">
        <f>PR45*PR23</f>
        <v/>
      </c>
      <c r="PS68">
        <f>PS45*PS23</f>
        <v/>
      </c>
      <c r="PT68">
        <f>PT45*PT23</f>
        <v/>
      </c>
      <c r="PU68">
        <f>PU45*PU23</f>
        <v/>
      </c>
      <c r="PV68">
        <f>PV45*PV23</f>
        <v/>
      </c>
      <c r="PW68">
        <f>PW45*PW23</f>
        <v/>
      </c>
      <c r="PX68">
        <f>PX45*PX23</f>
        <v/>
      </c>
      <c r="PY68">
        <f>PY45*PY23</f>
        <v/>
      </c>
      <c r="PZ68">
        <f>PZ45*PZ23</f>
        <v/>
      </c>
      <c r="QA68">
        <f>QA45*QA23</f>
        <v/>
      </c>
      <c r="QB68">
        <f>QB45*QB23</f>
        <v/>
      </c>
      <c r="QC68">
        <f>QC45*QC23</f>
        <v/>
      </c>
      <c r="QD68">
        <f>QD45*QD23</f>
        <v/>
      </c>
      <c r="QE68">
        <f>QE45*QE23</f>
        <v/>
      </c>
      <c r="QF68">
        <f>QF45*QF23</f>
        <v/>
      </c>
      <c r="QG68">
        <f>QG45*QG23</f>
        <v/>
      </c>
      <c r="QH68">
        <f>QH45*QH23</f>
        <v/>
      </c>
      <c r="QI68">
        <f>QI45*QI23</f>
        <v/>
      </c>
      <c r="QJ68">
        <f>QJ45*QJ23</f>
        <v/>
      </c>
      <c r="QK68">
        <f>QK45*QK23</f>
        <v/>
      </c>
      <c r="QL68">
        <f>QL45*QL23</f>
        <v/>
      </c>
      <c r="QM68">
        <f>QM45*QM23</f>
        <v/>
      </c>
      <c r="QN68">
        <f>QN45*QN23</f>
        <v/>
      </c>
      <c r="QO68">
        <f>QO45*QO23</f>
        <v/>
      </c>
      <c r="QP68">
        <f>QP45*QP23</f>
        <v/>
      </c>
      <c r="QQ68">
        <f>QQ45*QQ23</f>
        <v/>
      </c>
      <c r="QR68">
        <f>QR45*QR23</f>
        <v/>
      </c>
      <c r="QS68">
        <f>QS45*QS23</f>
        <v/>
      </c>
      <c r="QT68">
        <f>QT45*QT23</f>
        <v/>
      </c>
      <c r="QU68">
        <f>QU45*QU23</f>
        <v/>
      </c>
      <c r="QV68">
        <f>QV45*QV23</f>
        <v/>
      </c>
      <c r="QW68">
        <f>QW45*QW23</f>
        <v/>
      </c>
      <c r="QX68">
        <f>QX45*QX23</f>
        <v/>
      </c>
      <c r="QY68">
        <f>QY45*QY23</f>
        <v/>
      </c>
      <c r="QZ68">
        <f>QZ45*QZ23</f>
        <v/>
      </c>
      <c r="RA68">
        <f>RA45*RA23</f>
        <v/>
      </c>
      <c r="RB68">
        <f>RB45*RB23</f>
        <v/>
      </c>
      <c r="RC68">
        <f>RC45*RC23</f>
        <v/>
      </c>
      <c r="RD68">
        <f>RD45*RD23</f>
        <v/>
      </c>
      <c r="RE68">
        <f>RE45*RE23</f>
        <v/>
      </c>
      <c r="RF68">
        <f>RF45*RF23</f>
        <v/>
      </c>
      <c r="RG68">
        <f>RG45*RG23</f>
        <v/>
      </c>
      <c r="RH68">
        <f>RH45*RH23</f>
        <v/>
      </c>
      <c r="RI68">
        <f>RI45*RI23</f>
        <v/>
      </c>
      <c r="RJ68">
        <f>RJ45*RJ23</f>
        <v/>
      </c>
      <c r="RK68">
        <f>RK45*RK23</f>
        <v/>
      </c>
      <c r="RL68">
        <f>RL45*RL23</f>
        <v/>
      </c>
      <c r="RM68">
        <f>RM45*RM23</f>
        <v/>
      </c>
      <c r="RN68">
        <f>RN45*RN23</f>
        <v/>
      </c>
      <c r="RO68">
        <f>RO45*RO23</f>
        <v/>
      </c>
      <c r="RP68">
        <f>RP45*RP23</f>
        <v/>
      </c>
      <c r="RQ68">
        <f>RQ45*RQ23</f>
        <v/>
      </c>
      <c r="RR68">
        <f>RR45*RR23</f>
        <v/>
      </c>
      <c r="RS68">
        <f>RS45*RS23</f>
        <v/>
      </c>
      <c r="RT68">
        <f>RT45*RT23</f>
        <v/>
      </c>
      <c r="RU68">
        <f>RU45*RU23</f>
        <v/>
      </c>
      <c r="RV68">
        <f>RV45*RV23</f>
        <v/>
      </c>
      <c r="RW68">
        <f>RW45*RW23</f>
        <v/>
      </c>
      <c r="RX68">
        <f>RX45*RX23</f>
        <v/>
      </c>
      <c r="RY68">
        <f>RY45*RY23</f>
        <v/>
      </c>
      <c r="RZ68">
        <f>RZ45*RZ23</f>
        <v/>
      </c>
      <c r="SA68">
        <f>SA45*SA23</f>
        <v/>
      </c>
      <c r="SB68">
        <f>SB45*SB23</f>
        <v/>
      </c>
      <c r="SC68">
        <f>SC45*SC23</f>
        <v/>
      </c>
      <c r="SD68">
        <f>SD45*SD23</f>
        <v/>
      </c>
      <c r="SE68">
        <f>SE45*SE23</f>
        <v/>
      </c>
      <c r="SF68">
        <f>SF45*SF23</f>
        <v/>
      </c>
      <c r="SG68">
        <f>SG45*SG23</f>
        <v/>
      </c>
      <c r="SH68">
        <f>SH45*SH23</f>
        <v/>
      </c>
      <c r="SI68">
        <f>SI45*SI23</f>
        <v/>
      </c>
      <c r="SJ68">
        <f>SJ45*SJ23</f>
        <v/>
      </c>
      <c r="SK68">
        <f>SK45*SK23</f>
        <v/>
      </c>
      <c r="SL68">
        <f>SL45*SL23</f>
        <v/>
      </c>
      <c r="SM68">
        <f>SM45*SM23</f>
        <v/>
      </c>
      <c r="SN68">
        <f>SN45*SN23</f>
        <v/>
      </c>
      <c r="SO68">
        <f>SO45*SO23</f>
        <v/>
      </c>
      <c r="SP68">
        <f>SP45*SP23</f>
        <v/>
      </c>
      <c r="SQ68">
        <f>SQ45*SQ23</f>
        <v/>
      </c>
      <c r="SR68">
        <f>SR45*SR23</f>
        <v/>
      </c>
      <c r="SS68">
        <f>SS45*SS23</f>
        <v/>
      </c>
      <c r="ST68">
        <f>ST45*ST23</f>
        <v/>
      </c>
      <c r="SU68">
        <f>SU45*SU23</f>
        <v/>
      </c>
      <c r="SV68">
        <f>SV45*SV23</f>
        <v/>
      </c>
      <c r="SW68">
        <f>SW45*SW23</f>
        <v/>
      </c>
      <c r="SX68">
        <f>SX45*SX23</f>
        <v/>
      </c>
      <c r="SY68">
        <f>SY45*SY23</f>
        <v/>
      </c>
      <c r="SZ68">
        <f>SZ45*SZ23</f>
        <v/>
      </c>
      <c r="TA68">
        <f>TA45*TA23</f>
        <v/>
      </c>
      <c r="TB68">
        <f>TB45*TB23</f>
        <v/>
      </c>
      <c r="TC68">
        <f>TC45*TC23</f>
        <v/>
      </c>
      <c r="TD68">
        <f>TD45*TD23</f>
        <v/>
      </c>
      <c r="TE68">
        <f>TE45*TE23</f>
        <v/>
      </c>
      <c r="TF68">
        <f>TF45*TF23</f>
        <v/>
      </c>
      <c r="TG68">
        <f>TG45*TG23</f>
        <v/>
      </c>
      <c r="TH68">
        <f>TH45*TH23</f>
        <v/>
      </c>
      <c r="TI68">
        <f>TI45*TI23</f>
        <v/>
      </c>
      <c r="TJ68">
        <f>TJ45*TJ23</f>
        <v/>
      </c>
      <c r="TK68">
        <f>TK45*TK23</f>
        <v/>
      </c>
      <c r="TL68">
        <f>TL45*TL23</f>
        <v/>
      </c>
      <c r="TM68">
        <f>TM45*TM23</f>
        <v/>
      </c>
      <c r="TN68">
        <f>TN45*TN23</f>
        <v/>
      </c>
      <c r="TO68">
        <f>TO45*TO23</f>
        <v/>
      </c>
      <c r="TP68">
        <f>TP45*TP23</f>
        <v/>
      </c>
      <c r="TQ68">
        <f>TQ45*TQ23</f>
        <v/>
      </c>
      <c r="TR68">
        <f>TR45*TR23</f>
        <v/>
      </c>
      <c r="TS68">
        <f>TS45*TS23</f>
        <v/>
      </c>
      <c r="TT68">
        <f>TT45*TT23</f>
        <v/>
      </c>
      <c r="TU68">
        <f>TU45*TU23</f>
        <v/>
      </c>
      <c r="TV68">
        <f>TV45*TV23</f>
        <v/>
      </c>
      <c r="TW68">
        <f>TW45*TW23</f>
        <v/>
      </c>
      <c r="TX68">
        <f>TX45*TX23</f>
        <v/>
      </c>
      <c r="TY68">
        <f>TY45*TY23</f>
        <v/>
      </c>
      <c r="TZ68">
        <f>TZ45*TZ23</f>
        <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SE90"/>
  <sheetViews>
    <sheetView workbookViewId="0">
      <selection activeCell="A1" sqref="A1"/>
    </sheetView>
  </sheetViews>
  <sheetFormatPr baseColWidth="10" defaultRowHeight="15"/>
  <sheetData>
    <row r="1" spans="1:499">
      <c r="A1" t="s">
        <v>50</v>
      </c>
      <c r="F1" t="s">
        <v>3</v>
      </c>
    </row>
    <row r="2" spans="1:499">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c r="KU2">
        <f>YEAR((KU3))</f>
        <v/>
      </c>
      <c r="KV2">
        <f>YEAR((KV3))</f>
        <v/>
      </c>
      <c r="KW2">
        <f>YEAR((KW3))</f>
        <v/>
      </c>
      <c r="KX2">
        <f>YEAR((KX3))</f>
        <v/>
      </c>
      <c r="KY2">
        <f>YEAR((KY3))</f>
        <v/>
      </c>
      <c r="KZ2">
        <f>YEAR((KZ3))</f>
        <v/>
      </c>
      <c r="LA2">
        <f>YEAR((LA3))</f>
        <v/>
      </c>
      <c r="LB2">
        <f>YEAR((LB3))</f>
        <v/>
      </c>
      <c r="LC2">
        <f>YEAR((LC3))</f>
        <v/>
      </c>
      <c r="LD2">
        <f>YEAR((LD3))</f>
        <v/>
      </c>
      <c r="LE2">
        <f>YEAR((LE3))</f>
        <v/>
      </c>
      <c r="LF2">
        <f>YEAR((LF3))</f>
        <v/>
      </c>
      <c r="LG2">
        <f>YEAR((LG3))</f>
        <v/>
      </c>
      <c r="LH2">
        <f>YEAR((LH3))</f>
        <v/>
      </c>
      <c r="LI2">
        <f>YEAR((LI3))</f>
        <v/>
      </c>
      <c r="LJ2">
        <f>YEAR((LJ3))</f>
        <v/>
      </c>
      <c r="LK2">
        <f>YEAR((LK3))</f>
        <v/>
      </c>
      <c r="LL2">
        <f>YEAR((LL3))</f>
        <v/>
      </c>
      <c r="LM2">
        <f>YEAR((LM3))</f>
        <v/>
      </c>
      <c r="LN2">
        <f>YEAR((LN3))</f>
        <v/>
      </c>
      <c r="LO2">
        <f>YEAR((LO3))</f>
        <v/>
      </c>
      <c r="LP2">
        <f>YEAR((LP3))</f>
        <v/>
      </c>
      <c r="LQ2">
        <f>YEAR((LQ3))</f>
        <v/>
      </c>
      <c r="LR2">
        <f>YEAR((LR3))</f>
        <v/>
      </c>
      <c r="LS2">
        <f>YEAR((LS3))</f>
        <v/>
      </c>
      <c r="LT2">
        <f>YEAR((LT3))</f>
        <v/>
      </c>
      <c r="LU2">
        <f>YEAR((LU3))</f>
        <v/>
      </c>
      <c r="LV2">
        <f>YEAR((LV3))</f>
        <v/>
      </c>
      <c r="LW2">
        <f>YEAR((LW3))</f>
        <v/>
      </c>
      <c r="LX2">
        <f>YEAR((LX3))</f>
        <v/>
      </c>
      <c r="LY2">
        <f>YEAR((LY3))</f>
        <v/>
      </c>
      <c r="LZ2">
        <f>YEAR((LZ3))</f>
        <v/>
      </c>
      <c r="MA2">
        <f>YEAR((MA3))</f>
        <v/>
      </c>
      <c r="MB2">
        <f>YEAR((MB3))</f>
        <v/>
      </c>
      <c r="MC2">
        <f>YEAR((MC3))</f>
        <v/>
      </c>
      <c r="MD2">
        <f>YEAR((MD3))</f>
        <v/>
      </c>
      <c r="ME2">
        <f>YEAR((ME3))</f>
        <v/>
      </c>
      <c r="MF2">
        <f>YEAR((MF3))</f>
        <v/>
      </c>
      <c r="MG2">
        <f>YEAR((MG3))</f>
        <v/>
      </c>
      <c r="MH2">
        <f>YEAR((MH3))</f>
        <v/>
      </c>
      <c r="MI2">
        <f>YEAR((MI3))</f>
        <v/>
      </c>
      <c r="MJ2">
        <f>YEAR((MJ3))</f>
        <v/>
      </c>
      <c r="MK2">
        <f>YEAR((MK3))</f>
        <v/>
      </c>
      <c r="ML2">
        <f>YEAR((ML3))</f>
        <v/>
      </c>
      <c r="MM2">
        <f>YEAR((MM3))</f>
        <v/>
      </c>
      <c r="MN2">
        <f>YEAR((MN3))</f>
        <v/>
      </c>
      <c r="MO2">
        <f>YEAR((MO3))</f>
        <v/>
      </c>
      <c r="MP2">
        <f>YEAR((MP3))</f>
        <v/>
      </c>
      <c r="MQ2">
        <f>YEAR((MQ3))</f>
        <v/>
      </c>
      <c r="MR2">
        <f>YEAR((MR3))</f>
        <v/>
      </c>
      <c r="MS2">
        <f>YEAR((MS3))</f>
        <v/>
      </c>
      <c r="MT2">
        <f>YEAR((MT3))</f>
        <v/>
      </c>
      <c r="MU2">
        <f>YEAR((MU3))</f>
        <v/>
      </c>
      <c r="MV2">
        <f>YEAR((MV3))</f>
        <v/>
      </c>
      <c r="MW2">
        <f>YEAR((MW3))</f>
        <v/>
      </c>
      <c r="MX2">
        <f>YEAR((MX3))</f>
        <v/>
      </c>
      <c r="MY2">
        <f>YEAR((MY3))</f>
        <v/>
      </c>
      <c r="MZ2">
        <f>YEAR((MZ3))</f>
        <v/>
      </c>
      <c r="NA2">
        <f>YEAR((NA3))</f>
        <v/>
      </c>
      <c r="NB2">
        <f>YEAR((NB3))</f>
        <v/>
      </c>
      <c r="NC2">
        <f>YEAR((NC3))</f>
        <v/>
      </c>
      <c r="ND2">
        <f>YEAR((ND3))</f>
        <v/>
      </c>
      <c r="NE2">
        <f>YEAR((NE3))</f>
        <v/>
      </c>
      <c r="NF2">
        <f>YEAR((NF3))</f>
        <v/>
      </c>
      <c r="NG2">
        <f>YEAR((NG3))</f>
        <v/>
      </c>
      <c r="NH2">
        <f>YEAR((NH3))</f>
        <v/>
      </c>
      <c r="NI2">
        <f>YEAR((NI3))</f>
        <v/>
      </c>
      <c r="NJ2">
        <f>YEAR((NJ3))</f>
        <v/>
      </c>
      <c r="NK2">
        <f>YEAR((NK3))</f>
        <v/>
      </c>
      <c r="NL2">
        <f>YEAR((NL3))</f>
        <v/>
      </c>
      <c r="NM2">
        <f>YEAR((NM3))</f>
        <v/>
      </c>
      <c r="NN2">
        <f>YEAR((NN3))</f>
        <v/>
      </c>
      <c r="NO2">
        <f>YEAR((NO3))</f>
        <v/>
      </c>
      <c r="NP2">
        <f>YEAR((NP3))</f>
        <v/>
      </c>
      <c r="NQ2">
        <f>YEAR((NQ3))</f>
        <v/>
      </c>
      <c r="NR2">
        <f>YEAR((NR3))</f>
        <v/>
      </c>
      <c r="NS2">
        <f>YEAR((NS3))</f>
        <v/>
      </c>
      <c r="NT2">
        <f>YEAR((NT3))</f>
        <v/>
      </c>
      <c r="NU2">
        <f>YEAR((NU3))</f>
        <v/>
      </c>
      <c r="NV2">
        <f>YEAR((NV3))</f>
        <v/>
      </c>
      <c r="NW2">
        <f>YEAR((NW3))</f>
        <v/>
      </c>
      <c r="NX2">
        <f>YEAR((NX3))</f>
        <v/>
      </c>
      <c r="NY2">
        <f>YEAR((NY3))</f>
        <v/>
      </c>
      <c r="NZ2">
        <f>YEAR((NZ3))</f>
        <v/>
      </c>
      <c r="OA2">
        <f>YEAR((OA3))</f>
        <v/>
      </c>
      <c r="OB2">
        <f>YEAR((OB3))</f>
        <v/>
      </c>
      <c r="OC2">
        <f>YEAR((OC3))</f>
        <v/>
      </c>
      <c r="OD2">
        <f>YEAR((OD3))</f>
        <v/>
      </c>
      <c r="OE2">
        <f>YEAR((OE3))</f>
        <v/>
      </c>
      <c r="OF2">
        <f>YEAR((OF3))</f>
        <v/>
      </c>
      <c r="OG2">
        <f>YEAR((OG3))</f>
        <v/>
      </c>
      <c r="OH2">
        <f>YEAR((OH3))</f>
        <v/>
      </c>
      <c r="OI2">
        <f>YEAR((OI3))</f>
        <v/>
      </c>
      <c r="OJ2">
        <f>YEAR((OJ3))</f>
        <v/>
      </c>
      <c r="OK2">
        <f>YEAR((OK3))</f>
        <v/>
      </c>
      <c r="OL2">
        <f>YEAR((OL3))</f>
        <v/>
      </c>
      <c r="OM2">
        <f>YEAR((OM3))</f>
        <v/>
      </c>
      <c r="ON2">
        <f>YEAR((ON3))</f>
        <v/>
      </c>
      <c r="OO2">
        <f>YEAR((OO3))</f>
        <v/>
      </c>
      <c r="OP2">
        <f>YEAR((OP3))</f>
        <v/>
      </c>
      <c r="OQ2">
        <f>YEAR((OQ3))</f>
        <v/>
      </c>
      <c r="OR2">
        <f>YEAR((OR3))</f>
        <v/>
      </c>
      <c r="OS2">
        <f>YEAR((OS3))</f>
        <v/>
      </c>
      <c r="OT2">
        <f>YEAR((OT3))</f>
        <v/>
      </c>
      <c r="OU2">
        <f>YEAR((OU3))</f>
        <v/>
      </c>
      <c r="OV2">
        <f>YEAR((OV3))</f>
        <v/>
      </c>
      <c r="OW2">
        <f>YEAR((OW3))</f>
        <v/>
      </c>
      <c r="OX2">
        <f>YEAR((OX3))</f>
        <v/>
      </c>
      <c r="OY2">
        <f>YEAR((OY3))</f>
        <v/>
      </c>
      <c r="OZ2">
        <f>YEAR((OZ3))</f>
        <v/>
      </c>
      <c r="PA2">
        <f>YEAR((PA3))</f>
        <v/>
      </c>
      <c r="PB2">
        <f>YEAR((PB3))</f>
        <v/>
      </c>
      <c r="PC2">
        <f>YEAR((PC3))</f>
        <v/>
      </c>
      <c r="PD2">
        <f>YEAR((PD3))</f>
        <v/>
      </c>
      <c r="PE2">
        <f>YEAR((PE3))</f>
        <v/>
      </c>
      <c r="PF2">
        <f>YEAR((PF3))</f>
        <v/>
      </c>
      <c r="PG2">
        <f>YEAR((PG3))</f>
        <v/>
      </c>
      <c r="PH2">
        <f>YEAR((PH3))</f>
        <v/>
      </c>
      <c r="PI2">
        <f>YEAR((PI3))</f>
        <v/>
      </c>
      <c r="PJ2">
        <f>YEAR((PJ3))</f>
        <v/>
      </c>
      <c r="PK2">
        <f>YEAR((PK3))</f>
        <v/>
      </c>
      <c r="PL2">
        <f>YEAR((PL3))</f>
        <v/>
      </c>
      <c r="PM2">
        <f>YEAR((PM3))</f>
        <v/>
      </c>
      <c r="PN2">
        <f>YEAR((PN3))</f>
        <v/>
      </c>
      <c r="PO2">
        <f>YEAR((PO3))</f>
        <v/>
      </c>
      <c r="PP2">
        <f>YEAR((PP3))</f>
        <v/>
      </c>
      <c r="PQ2">
        <f>YEAR((PQ3))</f>
        <v/>
      </c>
      <c r="PR2">
        <f>YEAR((PR3))</f>
        <v/>
      </c>
      <c r="PS2">
        <f>YEAR((PS3))</f>
        <v/>
      </c>
      <c r="PT2">
        <f>YEAR((PT3))</f>
        <v/>
      </c>
      <c r="PU2">
        <f>YEAR((PU3))</f>
        <v/>
      </c>
      <c r="PV2">
        <f>YEAR((PV3))</f>
        <v/>
      </c>
      <c r="PW2">
        <f>YEAR((PW3))</f>
        <v/>
      </c>
      <c r="PX2">
        <f>YEAR((PX3))</f>
        <v/>
      </c>
      <c r="PY2">
        <f>YEAR((PY3))</f>
        <v/>
      </c>
      <c r="PZ2">
        <f>YEAR((PZ3))</f>
        <v/>
      </c>
      <c r="QA2">
        <f>YEAR((QA3))</f>
        <v/>
      </c>
      <c r="QB2">
        <f>YEAR((QB3))</f>
        <v/>
      </c>
      <c r="QC2">
        <f>YEAR((QC3))</f>
        <v/>
      </c>
      <c r="QD2">
        <f>YEAR((QD3))</f>
        <v/>
      </c>
      <c r="QE2">
        <f>YEAR((QE3))</f>
        <v/>
      </c>
      <c r="QF2">
        <f>YEAR((QF3))</f>
        <v/>
      </c>
      <c r="QG2">
        <f>YEAR((QG3))</f>
        <v/>
      </c>
      <c r="QH2">
        <f>YEAR((QH3))</f>
        <v/>
      </c>
      <c r="QI2">
        <f>YEAR((QI3))</f>
        <v/>
      </c>
      <c r="QJ2">
        <f>YEAR((QJ3))</f>
        <v/>
      </c>
      <c r="QK2">
        <f>YEAR((QK3))</f>
        <v/>
      </c>
      <c r="QL2">
        <f>YEAR((QL3))</f>
        <v/>
      </c>
      <c r="QM2">
        <f>YEAR((QM3))</f>
        <v/>
      </c>
      <c r="QN2">
        <f>YEAR((QN3))</f>
        <v/>
      </c>
      <c r="QO2">
        <f>YEAR((QO3))</f>
        <v/>
      </c>
      <c r="QP2">
        <f>YEAR((QP3))</f>
        <v/>
      </c>
      <c r="QQ2">
        <f>YEAR((QQ3))</f>
        <v/>
      </c>
      <c r="QR2">
        <f>YEAR((QR3))</f>
        <v/>
      </c>
      <c r="QS2">
        <f>YEAR((QS3))</f>
        <v/>
      </c>
      <c r="QT2">
        <f>YEAR((QT3))</f>
        <v/>
      </c>
      <c r="QU2">
        <f>YEAR((QU3))</f>
        <v/>
      </c>
      <c r="QV2">
        <f>YEAR((QV3))</f>
        <v/>
      </c>
      <c r="QW2">
        <f>YEAR((QW3))</f>
        <v/>
      </c>
      <c r="QX2">
        <f>YEAR((QX3))</f>
        <v/>
      </c>
      <c r="QY2">
        <f>YEAR((QY3))</f>
        <v/>
      </c>
      <c r="QZ2">
        <f>YEAR((QZ3))</f>
        <v/>
      </c>
      <c r="RA2">
        <f>YEAR((RA3))</f>
        <v/>
      </c>
      <c r="RB2">
        <f>YEAR((RB3))</f>
        <v/>
      </c>
      <c r="RC2">
        <f>YEAR((RC3))</f>
        <v/>
      </c>
      <c r="RD2">
        <f>YEAR((RD3))</f>
        <v/>
      </c>
      <c r="RE2">
        <f>YEAR((RE3))</f>
        <v/>
      </c>
      <c r="RF2">
        <f>YEAR((RF3))</f>
        <v/>
      </c>
      <c r="RG2">
        <f>YEAR((RG3))</f>
        <v/>
      </c>
      <c r="RH2">
        <f>YEAR((RH3))</f>
        <v/>
      </c>
      <c r="RI2">
        <f>YEAR((RI3))</f>
        <v/>
      </c>
      <c r="RJ2">
        <f>YEAR((RJ3))</f>
        <v/>
      </c>
      <c r="RK2">
        <f>YEAR((RK3))</f>
        <v/>
      </c>
      <c r="RL2">
        <f>YEAR((RL3))</f>
        <v/>
      </c>
      <c r="RM2">
        <f>YEAR((RM3))</f>
        <v/>
      </c>
      <c r="RN2">
        <f>YEAR((RN3))</f>
        <v/>
      </c>
      <c r="RO2">
        <f>YEAR((RO3))</f>
        <v/>
      </c>
      <c r="RP2">
        <f>YEAR((RP3))</f>
        <v/>
      </c>
      <c r="RQ2">
        <f>YEAR((RQ3))</f>
        <v/>
      </c>
      <c r="RR2">
        <f>YEAR((RR3))</f>
        <v/>
      </c>
      <c r="RS2">
        <f>YEAR((RS3))</f>
        <v/>
      </c>
      <c r="RT2">
        <f>YEAR((RT3))</f>
        <v/>
      </c>
      <c r="RU2">
        <f>YEAR((RU3))</f>
        <v/>
      </c>
      <c r="RV2">
        <f>YEAR((RV3))</f>
        <v/>
      </c>
      <c r="RW2">
        <f>YEAR((RW3))</f>
        <v/>
      </c>
      <c r="RX2">
        <f>YEAR((RX3))</f>
        <v/>
      </c>
      <c r="RY2">
        <f>YEAR((RY3))</f>
        <v/>
      </c>
      <c r="RZ2">
        <f>YEAR((RZ3))</f>
        <v/>
      </c>
      <c r="SA2">
        <f>YEAR((SA3))</f>
        <v/>
      </c>
      <c r="SB2">
        <f>YEAR((SB3))</f>
        <v/>
      </c>
      <c r="SC2">
        <f>YEAR((SC3))</f>
        <v/>
      </c>
      <c r="SD2">
        <f>YEAR((SD3))</f>
        <v/>
      </c>
      <c r="SE2">
        <f>YEAR((SE3))</f>
        <v/>
      </c>
    </row>
    <row r="3" spans="1:499">
      <c r="H3" s="1" t="n">
        <v>32904</v>
      </c>
      <c r="I3" s="1" t="n">
        <v>32932</v>
      </c>
      <c r="J3" s="1" t="n">
        <v>32963</v>
      </c>
      <c r="K3" s="1" t="n">
        <v>32993</v>
      </c>
      <c r="L3" s="1" t="n">
        <v>33024</v>
      </c>
      <c r="M3" s="1" t="n">
        <v>33054</v>
      </c>
      <c r="N3" s="1" t="n">
        <v>33085</v>
      </c>
      <c r="O3" s="1" t="n">
        <v>33116</v>
      </c>
      <c r="P3" s="1" t="n">
        <v>33146</v>
      </c>
      <c r="Q3" s="1" t="n">
        <v>33177</v>
      </c>
      <c r="R3" s="1" t="n">
        <v>33207</v>
      </c>
      <c r="S3" s="1" t="n">
        <v>33238</v>
      </c>
      <c r="T3" s="1" t="n">
        <v>33269</v>
      </c>
      <c r="U3" s="1" t="n">
        <v>33297</v>
      </c>
      <c r="V3" s="1" t="n">
        <v>33328</v>
      </c>
      <c r="W3" s="1" t="n">
        <v>33358</v>
      </c>
      <c r="X3" s="1" t="n">
        <v>33389</v>
      </c>
      <c r="Y3" s="1" t="n">
        <v>33419</v>
      </c>
      <c r="Z3" s="1" t="n">
        <v>33450</v>
      </c>
      <c r="AA3" s="1" t="n">
        <v>33481</v>
      </c>
      <c r="AB3" s="1" t="n">
        <v>33511</v>
      </c>
      <c r="AC3" s="1" t="n">
        <v>33542</v>
      </c>
      <c r="AD3" s="1" t="n">
        <v>33572</v>
      </c>
      <c r="AE3" s="1" t="n">
        <v>33603</v>
      </c>
      <c r="AF3" s="1" t="n">
        <v>33634</v>
      </c>
      <c r="AG3" s="1" t="n">
        <v>33663</v>
      </c>
      <c r="AH3" s="1" t="n">
        <v>33694</v>
      </c>
      <c r="AI3" s="1" t="n">
        <v>33724</v>
      </c>
      <c r="AJ3" s="1" t="n">
        <v>33755</v>
      </c>
      <c r="AK3" s="1" t="n">
        <v>33785</v>
      </c>
      <c r="AL3" s="1" t="n">
        <v>33816</v>
      </c>
      <c r="AM3" s="1" t="n">
        <v>33847</v>
      </c>
      <c r="AN3" s="1" t="n">
        <v>33877</v>
      </c>
      <c r="AO3" s="1" t="n">
        <v>33908</v>
      </c>
      <c r="AP3" s="1" t="n">
        <v>33938</v>
      </c>
      <c r="AQ3" s="1" t="n">
        <v>33969</v>
      </c>
      <c r="AR3" s="1" t="n">
        <v>34000</v>
      </c>
      <c r="AS3" s="1" t="n">
        <v>34028</v>
      </c>
      <c r="AT3" s="1" t="n">
        <v>34059</v>
      </c>
      <c r="AU3" s="1" t="n">
        <v>34089</v>
      </c>
      <c r="AV3" s="1" t="n">
        <v>34120</v>
      </c>
      <c r="AW3" s="1" t="n">
        <v>34150</v>
      </c>
      <c r="AX3" s="1" t="n">
        <v>34181</v>
      </c>
      <c r="AY3" s="1" t="n">
        <v>34212</v>
      </c>
      <c r="AZ3" s="1" t="n">
        <v>34242</v>
      </c>
      <c r="BA3" s="1" t="n">
        <v>34273</v>
      </c>
      <c r="BB3" s="1" t="n">
        <v>34303</v>
      </c>
      <c r="BC3" s="1" t="n">
        <v>34334</v>
      </c>
      <c r="BD3" s="1" t="n">
        <v>34365</v>
      </c>
      <c r="BE3" s="1" t="n">
        <v>34393</v>
      </c>
      <c r="BF3" s="1" t="n">
        <v>34424</v>
      </c>
      <c r="BG3" s="1" t="n">
        <v>34454</v>
      </c>
      <c r="BH3" s="1" t="n">
        <v>34485</v>
      </c>
      <c r="BI3" s="1" t="n">
        <v>34515</v>
      </c>
      <c r="BJ3" s="1" t="n">
        <v>34546</v>
      </c>
      <c r="BK3" s="1" t="n">
        <v>34577</v>
      </c>
      <c r="BL3" s="1" t="n">
        <v>34607</v>
      </c>
      <c r="BM3" s="1" t="n">
        <v>34638</v>
      </c>
      <c r="BN3" s="1" t="n">
        <v>34668</v>
      </c>
      <c r="BO3" s="1" t="n">
        <v>34699</v>
      </c>
      <c r="BP3" s="1" t="n">
        <v>34730</v>
      </c>
      <c r="BQ3" s="1" t="n">
        <v>34758</v>
      </c>
      <c r="BR3" s="1" t="n">
        <v>34789</v>
      </c>
      <c r="BS3" s="1" t="n">
        <v>34819</v>
      </c>
      <c r="BT3" s="1" t="n">
        <v>34850</v>
      </c>
      <c r="BU3" s="1" t="n">
        <v>34880</v>
      </c>
      <c r="BV3" s="1" t="n">
        <v>34911</v>
      </c>
      <c r="BW3" s="1" t="n">
        <v>34942</v>
      </c>
      <c r="BX3" s="1" t="n">
        <v>34972</v>
      </c>
      <c r="BY3" s="1" t="n">
        <v>35003</v>
      </c>
      <c r="BZ3" s="1" t="n">
        <v>35033</v>
      </c>
      <c r="CA3" s="1" t="n">
        <v>35064</v>
      </c>
      <c r="CB3" s="1" t="n">
        <v>35095</v>
      </c>
      <c r="CC3" s="1" t="n">
        <v>35124</v>
      </c>
      <c r="CD3" s="1" t="n">
        <v>35155</v>
      </c>
      <c r="CE3" s="1" t="n">
        <v>35185</v>
      </c>
      <c r="CF3" s="1" t="n">
        <v>35216</v>
      </c>
      <c r="CG3" s="1" t="n">
        <v>35246</v>
      </c>
      <c r="CH3" s="1" t="n">
        <v>35277</v>
      </c>
      <c r="CI3" s="1" t="n">
        <v>35308</v>
      </c>
      <c r="CJ3" s="1" t="n">
        <v>35338</v>
      </c>
      <c r="CK3" s="1" t="n">
        <v>35369</v>
      </c>
      <c r="CL3" s="1" t="n">
        <v>35399</v>
      </c>
      <c r="CM3" s="1" t="n">
        <v>35430</v>
      </c>
      <c r="CN3" s="1" t="n">
        <v>35461</v>
      </c>
      <c r="CO3" s="1" t="n">
        <v>35489</v>
      </c>
      <c r="CP3" s="1" t="n">
        <v>35520</v>
      </c>
      <c r="CQ3" s="1" t="n">
        <v>35550</v>
      </c>
      <c r="CR3" s="1" t="n">
        <v>35581</v>
      </c>
      <c r="CS3" s="1" t="n">
        <v>35611</v>
      </c>
      <c r="CT3" s="1" t="n">
        <v>35642</v>
      </c>
      <c r="CU3" s="1" t="n">
        <v>35673</v>
      </c>
      <c r="CV3" s="1" t="n">
        <v>35703</v>
      </c>
      <c r="CW3" s="1" t="n">
        <v>35734</v>
      </c>
      <c r="CX3" s="1" t="n">
        <v>35764</v>
      </c>
      <c r="CY3" s="1" t="n">
        <v>35795</v>
      </c>
      <c r="CZ3" s="1" t="n">
        <v>35826</v>
      </c>
      <c r="DA3" s="1" t="n">
        <v>35854</v>
      </c>
      <c r="DB3" s="1" t="n">
        <v>35885</v>
      </c>
      <c r="DC3" s="1" t="n">
        <v>35915</v>
      </c>
      <c r="DD3" s="1" t="n">
        <v>35946</v>
      </c>
      <c r="DE3" s="1" t="n">
        <v>35976</v>
      </c>
      <c r="DF3" s="1" t="n">
        <v>36007</v>
      </c>
      <c r="DG3" s="1" t="n">
        <v>36038</v>
      </c>
      <c r="DH3" s="1" t="n">
        <v>36068</v>
      </c>
      <c r="DI3" s="1" t="n">
        <v>36099</v>
      </c>
      <c r="DJ3" s="1" t="n">
        <v>36129</v>
      </c>
      <c r="DK3" s="1" t="n">
        <v>36160</v>
      </c>
      <c r="DL3" s="1" t="n">
        <v>36191</v>
      </c>
      <c r="DM3" s="1" t="n">
        <v>36219</v>
      </c>
      <c r="DN3" s="1" t="n">
        <v>36250</v>
      </c>
      <c r="DO3" s="1" t="n">
        <v>36280</v>
      </c>
      <c r="DP3" s="1" t="n">
        <v>36311</v>
      </c>
      <c r="DQ3" s="1" t="n">
        <v>36341</v>
      </c>
      <c r="DR3" s="1" t="n">
        <v>36372</v>
      </c>
      <c r="DS3" s="1" t="n">
        <v>36403</v>
      </c>
      <c r="DT3" s="1" t="n">
        <v>36433</v>
      </c>
      <c r="DU3" s="1" t="n">
        <v>36464</v>
      </c>
      <c r="DV3" s="1" t="n">
        <v>36494</v>
      </c>
      <c r="DW3" s="1" t="n">
        <v>36525</v>
      </c>
      <c r="DX3" s="1" t="n">
        <v>36556</v>
      </c>
      <c r="DY3" s="1" t="n">
        <v>36585</v>
      </c>
      <c r="DZ3" s="1" t="n">
        <v>36616</v>
      </c>
      <c r="EA3" s="1" t="n">
        <v>36646</v>
      </c>
      <c r="EB3" s="1" t="n">
        <v>36677</v>
      </c>
      <c r="EC3" s="1" t="n">
        <v>36707</v>
      </c>
      <c r="ED3" s="1" t="n">
        <v>36738</v>
      </c>
      <c r="EE3" s="1" t="n">
        <v>36769</v>
      </c>
      <c r="EF3" s="1" t="n">
        <v>36799</v>
      </c>
      <c r="EG3" s="1" t="n">
        <v>36830</v>
      </c>
      <c r="EH3" s="1" t="n">
        <v>36860</v>
      </c>
      <c r="EI3" s="1" t="n">
        <v>36891</v>
      </c>
      <c r="EJ3" s="1" t="n">
        <v>36892</v>
      </c>
      <c r="EK3" s="1" t="n">
        <v>36923</v>
      </c>
      <c r="EL3" s="1" t="n">
        <v>36951</v>
      </c>
      <c r="EM3" s="1" t="n">
        <v>36982</v>
      </c>
      <c r="EN3" s="1" t="n">
        <v>37012</v>
      </c>
      <c r="EO3" s="1" t="n">
        <v>37043</v>
      </c>
      <c r="EP3" s="1" t="n">
        <v>37073</v>
      </c>
      <c r="EQ3" s="1" t="n">
        <v>37104</v>
      </c>
      <c r="ER3" s="1" t="n">
        <v>37135</v>
      </c>
      <c r="ES3" s="1" t="n">
        <v>37165</v>
      </c>
      <c r="ET3" s="1" t="n">
        <v>37196</v>
      </c>
      <c r="EU3" s="1" t="n">
        <v>37226</v>
      </c>
      <c r="EV3" s="1" t="n">
        <v>37257</v>
      </c>
      <c r="EW3" s="1" t="n">
        <v>37288</v>
      </c>
      <c r="EX3" s="1" t="n">
        <v>37316</v>
      </c>
      <c r="EY3" s="1" t="n">
        <v>37347</v>
      </c>
      <c r="EZ3" s="1" t="n">
        <v>37377</v>
      </c>
      <c r="FA3" s="1" t="n">
        <v>37408</v>
      </c>
      <c r="FB3" s="1" t="n">
        <v>37438</v>
      </c>
      <c r="FC3" s="1" t="n">
        <v>37469</v>
      </c>
      <c r="FD3" s="1" t="n">
        <v>37500</v>
      </c>
      <c r="FE3" s="1" t="n">
        <v>37530</v>
      </c>
      <c r="FF3" s="1" t="n">
        <v>37561</v>
      </c>
      <c r="FG3" s="1" t="n">
        <v>37591</v>
      </c>
      <c r="FH3" s="1" t="n">
        <v>37652</v>
      </c>
      <c r="FI3" s="1" t="n">
        <v>37680</v>
      </c>
      <c r="FJ3" s="1" t="n">
        <v>37711</v>
      </c>
      <c r="FK3" s="1" t="n">
        <v>37741</v>
      </c>
      <c r="FL3" s="1" t="n">
        <v>37772</v>
      </c>
      <c r="FM3" s="1" t="n">
        <v>37802</v>
      </c>
      <c r="FN3" s="1" t="n">
        <v>37833</v>
      </c>
      <c r="FO3" s="1" t="n">
        <v>37864</v>
      </c>
      <c r="FP3" s="1" t="n">
        <v>37894</v>
      </c>
      <c r="FQ3" s="1" t="n">
        <v>37925</v>
      </c>
      <c r="FR3" s="1" t="n">
        <v>37955</v>
      </c>
      <c r="FS3" s="1" t="n">
        <v>37986</v>
      </c>
      <c r="FT3" s="1" t="n">
        <v>38017</v>
      </c>
      <c r="FU3" s="1" t="n">
        <v>38046</v>
      </c>
      <c r="FV3" s="1" t="n">
        <v>38077</v>
      </c>
      <c r="FW3" s="1" t="n">
        <v>38107</v>
      </c>
      <c r="FX3" s="1" t="n">
        <v>38138</v>
      </c>
      <c r="FY3" s="1" t="n">
        <v>38168</v>
      </c>
      <c r="FZ3" s="1" t="n">
        <v>38199</v>
      </c>
      <c r="GA3" s="1" t="n">
        <v>38230</v>
      </c>
      <c r="GB3" s="1" t="n">
        <v>38260</v>
      </c>
      <c r="GC3" s="1" t="n">
        <v>38291</v>
      </c>
      <c r="GD3" s="1" t="n">
        <v>38321</v>
      </c>
      <c r="GE3" s="1" t="n">
        <v>38352</v>
      </c>
      <c r="GF3" s="1" t="n">
        <v>38383</v>
      </c>
      <c r="GG3" s="1" t="n">
        <v>38411</v>
      </c>
      <c r="GH3" s="1" t="n">
        <v>38442</v>
      </c>
      <c r="GI3" s="1" t="n">
        <v>38472</v>
      </c>
      <c r="GJ3" s="1" t="n">
        <v>38503</v>
      </c>
      <c r="GK3" s="1" t="n">
        <v>38533</v>
      </c>
      <c r="GL3" s="1" t="n">
        <v>38564</v>
      </c>
      <c r="GM3" s="1" t="n">
        <v>38595</v>
      </c>
      <c r="GN3" s="1" t="n">
        <v>38625</v>
      </c>
      <c r="GO3" s="1" t="n">
        <v>38656</v>
      </c>
      <c r="GP3" s="1" t="n">
        <v>38686</v>
      </c>
      <c r="GQ3" s="1" t="n">
        <v>38717</v>
      </c>
      <c r="GR3" s="1" t="n">
        <v>38748</v>
      </c>
      <c r="GS3" s="1" t="n">
        <v>38776</v>
      </c>
      <c r="GT3" s="1" t="n">
        <v>38807</v>
      </c>
      <c r="GU3" s="1" t="n">
        <v>38837</v>
      </c>
      <c r="GV3" s="1" t="n">
        <v>38868</v>
      </c>
      <c r="GW3" s="1" t="n">
        <v>38898</v>
      </c>
      <c r="GX3" s="1" t="n">
        <v>38929</v>
      </c>
      <c r="GY3" s="1" t="n">
        <v>38960</v>
      </c>
      <c r="GZ3" s="1" t="n">
        <v>38990</v>
      </c>
      <c r="HA3" s="1" t="n">
        <v>39021</v>
      </c>
      <c r="HB3" s="1" t="n">
        <v>39051</v>
      </c>
      <c r="HC3" s="1" t="n">
        <v>39082</v>
      </c>
      <c r="HD3" s="1" t="n">
        <v>39113</v>
      </c>
      <c r="HE3" s="1" t="n">
        <v>39141</v>
      </c>
      <c r="HF3" s="1" t="n">
        <v>39172</v>
      </c>
      <c r="HG3" s="1" t="n">
        <v>39202</v>
      </c>
      <c r="HH3" s="1" t="n">
        <v>39233</v>
      </c>
      <c r="HI3" s="1" t="n">
        <v>39263</v>
      </c>
      <c r="HJ3" s="1" t="n">
        <v>39294</v>
      </c>
      <c r="HK3" s="1" t="n">
        <v>39325</v>
      </c>
      <c r="HL3" s="1" t="n">
        <v>39355</v>
      </c>
      <c r="HM3" s="1" t="n">
        <v>39386</v>
      </c>
      <c r="HN3" s="1" t="n">
        <v>39416</v>
      </c>
      <c r="HO3" s="1" t="n">
        <v>39447</v>
      </c>
      <c r="HP3" s="1" t="n">
        <v>39478</v>
      </c>
      <c r="HQ3" s="1" t="n">
        <v>39507</v>
      </c>
      <c r="HR3" s="1" t="n">
        <v>39538</v>
      </c>
      <c r="HS3" s="1" t="n">
        <v>39568</v>
      </c>
      <c r="HT3" s="1" t="n">
        <v>39599</v>
      </c>
      <c r="HU3" s="1" t="n">
        <v>39629</v>
      </c>
      <c r="HV3" s="1" t="n">
        <v>39660</v>
      </c>
      <c r="HW3" s="1" t="n">
        <v>39691</v>
      </c>
      <c r="HX3" s="1" t="n">
        <v>39721</v>
      </c>
      <c r="HY3" s="1" t="n">
        <v>39752</v>
      </c>
      <c r="HZ3" s="1" t="n">
        <v>39782</v>
      </c>
      <c r="IA3" s="1" t="n">
        <v>39813</v>
      </c>
      <c r="IB3" s="1" t="n">
        <v>39844</v>
      </c>
      <c r="IC3" s="1" t="n">
        <v>39872</v>
      </c>
      <c r="ID3" s="1" t="n">
        <v>39903</v>
      </c>
      <c r="IE3" s="1" t="n">
        <v>39933</v>
      </c>
      <c r="IF3" s="1" t="n">
        <v>39964</v>
      </c>
      <c r="IG3" s="1" t="n">
        <v>39994</v>
      </c>
      <c r="IH3" s="1" t="n">
        <v>40025</v>
      </c>
      <c r="II3" s="1" t="n">
        <v>40056</v>
      </c>
      <c r="IJ3" s="1" t="n">
        <v>40086</v>
      </c>
      <c r="IK3" s="1" t="n">
        <v>40117</v>
      </c>
      <c r="IL3" s="1" t="n">
        <v>40147</v>
      </c>
      <c r="IM3" s="1" t="n">
        <v>40178</v>
      </c>
      <c r="IN3" s="1" t="n">
        <v>40209</v>
      </c>
      <c r="IO3" s="1" t="n">
        <v>40237</v>
      </c>
      <c r="IP3" s="1" t="n">
        <v>40268</v>
      </c>
      <c r="IQ3" s="1" t="n">
        <v>40298</v>
      </c>
      <c r="IR3" s="1" t="n">
        <v>40329</v>
      </c>
      <c r="IS3" s="1" t="n">
        <v>40359</v>
      </c>
      <c r="IT3" s="1" t="n">
        <v>40390</v>
      </c>
      <c r="IU3" s="1" t="n">
        <v>40421</v>
      </c>
      <c r="IV3" s="1" t="n">
        <v>40451</v>
      </c>
      <c r="IW3" s="1" t="n">
        <v>40482</v>
      </c>
      <c r="IX3" s="1" t="n">
        <v>40512</v>
      </c>
      <c r="IY3" s="1" t="n">
        <v>40543</v>
      </c>
      <c r="IZ3" s="1" t="n">
        <v>40574</v>
      </c>
      <c r="JA3" s="1" t="n">
        <v>40602</v>
      </c>
      <c r="JB3" s="1" t="n">
        <v>40633</v>
      </c>
      <c r="JC3" s="1" t="n">
        <v>40663</v>
      </c>
      <c r="JD3" s="1" t="n">
        <v>40694</v>
      </c>
      <c r="JE3" s="1" t="n">
        <v>40724</v>
      </c>
      <c r="JF3" s="1" t="n">
        <v>40755</v>
      </c>
      <c r="JG3" s="1" t="n">
        <v>40786</v>
      </c>
      <c r="JH3" s="1" t="n">
        <v>40816</v>
      </c>
      <c r="JI3" s="1" t="n">
        <v>40847</v>
      </c>
      <c r="JJ3" s="1" t="n">
        <v>40877</v>
      </c>
      <c r="JK3" s="1" t="n">
        <v>40908</v>
      </c>
      <c r="JL3" s="1" t="n">
        <v>40939</v>
      </c>
      <c r="JM3" s="1" t="n">
        <v>40968</v>
      </c>
      <c r="JN3" s="1" t="n">
        <v>40999</v>
      </c>
      <c r="JO3" s="1" t="n">
        <v>41029</v>
      </c>
      <c r="JP3" s="1" t="n">
        <v>41060</v>
      </c>
      <c r="JQ3" s="1" t="n">
        <v>41090</v>
      </c>
      <c r="JR3" s="1" t="n">
        <v>41121</v>
      </c>
      <c r="JS3" s="1" t="n">
        <v>41152</v>
      </c>
      <c r="JT3" s="1" t="n">
        <v>41182</v>
      </c>
      <c r="JU3" s="1" t="n">
        <v>41213</v>
      </c>
      <c r="JV3" s="1" t="n">
        <v>41243</v>
      </c>
      <c r="JW3" s="1" t="n">
        <v>41274</v>
      </c>
      <c r="JX3" s="1" t="n">
        <v>41305</v>
      </c>
      <c r="JY3" s="1" t="n">
        <v>41333</v>
      </c>
      <c r="JZ3" s="1" t="n">
        <v>41364</v>
      </c>
      <c r="KA3" s="1" t="n">
        <v>41394</v>
      </c>
      <c r="KB3" s="1" t="n">
        <v>41425</v>
      </c>
      <c r="KC3" s="1" t="n">
        <v>41455</v>
      </c>
      <c r="KD3" s="1" t="n">
        <v>41486</v>
      </c>
      <c r="KE3" s="1" t="n">
        <v>41517</v>
      </c>
      <c r="KF3" s="1" t="n">
        <v>41547</v>
      </c>
      <c r="KG3" s="1" t="n">
        <v>41578</v>
      </c>
      <c r="KH3" s="1" t="n">
        <v>41608</v>
      </c>
      <c r="KI3" s="1" t="n">
        <v>41639</v>
      </c>
      <c r="KJ3" s="1" t="n">
        <v>41670</v>
      </c>
      <c r="KK3" s="1" t="n">
        <v>41698</v>
      </c>
      <c r="KL3" s="1" t="n">
        <v>41729</v>
      </c>
      <c r="KM3" s="1" t="n">
        <v>41759</v>
      </c>
      <c r="KN3" s="1" t="n">
        <v>41790</v>
      </c>
      <c r="KO3" s="1" t="n">
        <v>41820</v>
      </c>
      <c r="KP3" s="1" t="n">
        <v>41851</v>
      </c>
      <c r="KQ3" s="1" t="n">
        <v>41882</v>
      </c>
      <c r="KR3" s="1" t="n">
        <v>41912</v>
      </c>
      <c r="KS3" s="1" t="n">
        <v>41943</v>
      </c>
      <c r="KT3" s="1" t="n">
        <v>41973</v>
      </c>
      <c r="KU3" s="1" t="n">
        <v>42004</v>
      </c>
      <c r="KV3" s="1" t="n">
        <v>42035</v>
      </c>
      <c r="KW3" s="1" t="n">
        <v>42063</v>
      </c>
      <c r="KX3" s="1" t="n">
        <v>42094</v>
      </c>
      <c r="KY3" s="1" t="n">
        <v>42124</v>
      </c>
      <c r="KZ3" s="1" t="n">
        <v>42155</v>
      </c>
      <c r="LA3" s="1" t="n">
        <v>42185</v>
      </c>
      <c r="LB3" s="1" t="n">
        <v>42216</v>
      </c>
      <c r="LC3" s="1" t="n">
        <v>42247</v>
      </c>
      <c r="LD3" s="1" t="n">
        <v>42277</v>
      </c>
      <c r="LE3" s="1" t="n">
        <v>42308</v>
      </c>
      <c r="LF3" s="1" t="n">
        <v>42338</v>
      </c>
      <c r="LG3" s="1" t="n">
        <v>42369</v>
      </c>
      <c r="LH3" s="1" t="n">
        <v>42400</v>
      </c>
      <c r="LI3" s="1" t="n">
        <v>42429</v>
      </c>
      <c r="LJ3" s="1" t="n">
        <v>42460</v>
      </c>
      <c r="LK3" s="1" t="n">
        <v>42490</v>
      </c>
      <c r="LL3" s="1" t="n">
        <v>42521</v>
      </c>
      <c r="LM3" s="1" t="n">
        <v>42551</v>
      </c>
      <c r="LN3" s="1" t="n">
        <v>42582</v>
      </c>
      <c r="LO3" s="1" t="n">
        <v>42613</v>
      </c>
      <c r="LP3" s="1" t="n">
        <v>42643</v>
      </c>
      <c r="LQ3" s="1" t="n">
        <v>42674</v>
      </c>
      <c r="LR3" s="1" t="n">
        <v>42704</v>
      </c>
      <c r="LS3" s="1" t="n">
        <v>42735</v>
      </c>
      <c r="LT3" s="1" t="n">
        <v>42766</v>
      </c>
      <c r="LU3" s="1" t="n">
        <v>42794</v>
      </c>
      <c r="LV3" s="1" t="n">
        <v>42825</v>
      </c>
      <c r="LW3" s="1" t="n">
        <v>42855</v>
      </c>
      <c r="LX3" s="1" t="n">
        <v>42886</v>
      </c>
      <c r="LY3" s="1" t="n">
        <v>42916</v>
      </c>
      <c r="LZ3" s="1" t="n">
        <v>42947</v>
      </c>
      <c r="MA3" s="1" t="n">
        <v>42978</v>
      </c>
      <c r="MB3" s="1" t="n">
        <v>43008</v>
      </c>
      <c r="MC3" s="1" t="n">
        <v>43039</v>
      </c>
      <c r="MD3" s="1" t="n">
        <v>43069</v>
      </c>
      <c r="ME3" s="1" t="n">
        <v>43100</v>
      </c>
      <c r="MF3" s="1" t="n">
        <v>43131</v>
      </c>
      <c r="MG3" s="1" t="n">
        <v>43159</v>
      </c>
      <c r="MH3" s="1" t="n">
        <v>43190</v>
      </c>
      <c r="MI3" s="1" t="n">
        <v>43220</v>
      </c>
      <c r="MJ3" s="1" t="n">
        <v>43251</v>
      </c>
      <c r="MK3" s="1" t="n">
        <v>43281</v>
      </c>
      <c r="ML3" s="1" t="n">
        <v>43312</v>
      </c>
      <c r="MM3" s="1" t="n">
        <v>43343</v>
      </c>
      <c r="MN3" s="1" t="n">
        <v>43373</v>
      </c>
      <c r="MO3" s="1" t="n">
        <v>43404</v>
      </c>
      <c r="MP3" s="1" t="n">
        <v>43434</v>
      </c>
      <c r="MQ3" s="1" t="n">
        <v>43465</v>
      </c>
      <c r="MR3" s="1" t="n">
        <v>43496</v>
      </c>
      <c r="MS3" s="1" t="n">
        <v>43524</v>
      </c>
      <c r="MT3" s="1" t="n">
        <v>43555</v>
      </c>
      <c r="MU3" s="1" t="n">
        <v>43585</v>
      </c>
      <c r="MV3" s="1" t="n">
        <v>43616</v>
      </c>
      <c r="MW3" s="1" t="n">
        <v>43646</v>
      </c>
      <c r="MX3" s="1" t="n">
        <v>43677</v>
      </c>
      <c r="MY3" s="1" t="n">
        <v>43708</v>
      </c>
      <c r="MZ3" s="1" t="n">
        <v>43738</v>
      </c>
      <c r="NA3" s="1" t="n">
        <v>43769</v>
      </c>
      <c r="NB3" s="1" t="n">
        <v>43799</v>
      </c>
      <c r="NC3" s="1" t="n">
        <v>43830</v>
      </c>
      <c r="ND3" s="1" t="n">
        <v>43861</v>
      </c>
      <c r="NE3" s="1" t="n">
        <v>43890</v>
      </c>
      <c r="NF3" s="1" t="n">
        <v>43921</v>
      </c>
      <c r="NG3" s="1" t="n">
        <v>43951</v>
      </c>
      <c r="NH3" s="1" t="n">
        <v>43982</v>
      </c>
      <c r="NI3" s="1" t="n">
        <v>44012</v>
      </c>
      <c r="NJ3" s="1" t="n">
        <v>44043</v>
      </c>
      <c r="NK3" s="1" t="n">
        <v>44074</v>
      </c>
      <c r="NL3" s="1" t="n">
        <v>44104</v>
      </c>
      <c r="NM3" s="1" t="n">
        <v>44135</v>
      </c>
      <c r="NN3" s="1" t="n">
        <v>44165</v>
      </c>
      <c r="NO3" s="1" t="n">
        <v>44196</v>
      </c>
      <c r="NP3" s="1" t="n">
        <v>44227</v>
      </c>
      <c r="NQ3" s="1" t="n">
        <v>44255</v>
      </c>
      <c r="NR3" s="1" t="n">
        <v>44286</v>
      </c>
      <c r="NS3" s="1" t="n">
        <v>44316</v>
      </c>
      <c r="NT3" s="1" t="n">
        <v>44347</v>
      </c>
      <c r="NU3" s="1" t="n">
        <v>44377</v>
      </c>
      <c r="NV3" s="1" t="n">
        <v>44408</v>
      </c>
      <c r="NW3" s="1" t="n">
        <v>44439</v>
      </c>
      <c r="NX3" s="1" t="n">
        <v>44469</v>
      </c>
      <c r="NY3" s="1" t="n">
        <v>44500</v>
      </c>
      <c r="NZ3" s="1" t="n">
        <v>44530</v>
      </c>
      <c r="OA3" s="1" t="n">
        <v>44561</v>
      </c>
      <c r="OB3" s="1" t="n">
        <v>44592</v>
      </c>
      <c r="OC3" s="1" t="n">
        <v>44620</v>
      </c>
      <c r="OD3" s="1" t="n">
        <v>44651</v>
      </c>
      <c r="OE3" s="1" t="n">
        <v>44681</v>
      </c>
      <c r="OF3" s="1" t="n">
        <v>44712</v>
      </c>
      <c r="OG3" s="1" t="n">
        <v>44742</v>
      </c>
      <c r="OH3" s="1" t="n">
        <v>44773</v>
      </c>
      <c r="OI3" s="1" t="n">
        <v>44804</v>
      </c>
      <c r="OJ3" s="1" t="n">
        <v>44834</v>
      </c>
      <c r="OK3" s="1" t="n">
        <v>44865</v>
      </c>
      <c r="OL3" s="1" t="n">
        <v>44895</v>
      </c>
      <c r="OM3" s="1" t="n">
        <v>44926</v>
      </c>
      <c r="ON3" s="1" t="n">
        <v>44957</v>
      </c>
      <c r="OO3" s="1" t="n">
        <v>44985</v>
      </c>
      <c r="OP3" s="1" t="n">
        <v>45016</v>
      </c>
      <c r="OQ3" s="1" t="n">
        <v>45046</v>
      </c>
      <c r="OR3" s="1" t="n">
        <v>45077</v>
      </c>
      <c r="OS3" s="1" t="n">
        <v>45107</v>
      </c>
      <c r="OT3" s="1" t="n">
        <v>45138</v>
      </c>
      <c r="OU3" s="1" t="n">
        <v>45169</v>
      </c>
      <c r="OV3" s="1" t="n">
        <v>45199</v>
      </c>
      <c r="OW3" s="1" t="n">
        <v>45230</v>
      </c>
      <c r="OX3" s="1" t="n">
        <v>45260</v>
      </c>
      <c r="OY3" s="1" t="n">
        <v>45291</v>
      </c>
      <c r="OZ3" s="1" t="n">
        <v>45322</v>
      </c>
      <c r="PA3" s="1" t="n">
        <v>45351</v>
      </c>
      <c r="PB3" s="1" t="n">
        <v>45382</v>
      </c>
      <c r="PC3" s="1" t="n">
        <v>45412</v>
      </c>
      <c r="PD3" s="1" t="n">
        <v>45443</v>
      </c>
      <c r="PE3" s="1" t="n">
        <v>45473</v>
      </c>
      <c r="PF3" s="1" t="n">
        <v>45504</v>
      </c>
      <c r="PG3" s="1" t="n">
        <v>45535</v>
      </c>
      <c r="PH3" s="1" t="n">
        <v>45565</v>
      </c>
      <c r="PI3" s="1" t="n">
        <v>45596</v>
      </c>
      <c r="PJ3" s="1" t="n">
        <v>45626</v>
      </c>
      <c r="PK3" s="1" t="n">
        <v>45657</v>
      </c>
      <c r="PL3" s="1" t="n">
        <v>45688</v>
      </c>
      <c r="PM3" s="1" t="n">
        <v>45716</v>
      </c>
      <c r="PN3" s="1" t="n">
        <v>45747</v>
      </c>
      <c r="PO3" s="1" t="n">
        <v>45777</v>
      </c>
      <c r="PP3" s="1" t="n">
        <v>45808</v>
      </c>
      <c r="PQ3" s="1" t="n">
        <v>45838</v>
      </c>
      <c r="PR3" s="1" t="n">
        <v>45869</v>
      </c>
      <c r="PS3" s="1" t="n">
        <v>45900</v>
      </c>
      <c r="PT3" s="1" t="n">
        <v>45930</v>
      </c>
      <c r="PU3" s="1" t="n">
        <v>45961</v>
      </c>
      <c r="PV3" s="1" t="n">
        <v>45991</v>
      </c>
      <c r="PW3" s="1" t="n">
        <v>46022</v>
      </c>
      <c r="PX3" s="1" t="n">
        <v>46053</v>
      </c>
      <c r="PY3" s="1" t="n">
        <v>46081</v>
      </c>
      <c r="PZ3" s="1" t="n">
        <v>46112</v>
      </c>
      <c r="QA3" s="1" t="n">
        <v>46142</v>
      </c>
      <c r="QB3" s="1" t="n">
        <v>46173</v>
      </c>
      <c r="QC3" s="1" t="n">
        <v>46203</v>
      </c>
      <c r="QD3" s="1" t="n">
        <v>46234</v>
      </c>
      <c r="QE3" s="1" t="n">
        <v>46265</v>
      </c>
      <c r="QF3" s="1" t="n">
        <v>46295</v>
      </c>
      <c r="QG3" s="1" t="n">
        <v>46326</v>
      </c>
      <c r="QH3" s="1" t="n">
        <v>46356</v>
      </c>
      <c r="QI3" s="1" t="n">
        <v>46387</v>
      </c>
      <c r="QJ3" s="1" t="n">
        <v>46418</v>
      </c>
      <c r="QK3" s="1" t="n">
        <v>46446</v>
      </c>
      <c r="QL3" s="1" t="n">
        <v>46477</v>
      </c>
      <c r="QM3" s="1" t="n">
        <v>46507</v>
      </c>
      <c r="QN3" s="1" t="n">
        <v>46538</v>
      </c>
      <c r="QO3" s="1" t="n">
        <v>46568</v>
      </c>
      <c r="QP3" s="1" t="n">
        <v>46599</v>
      </c>
      <c r="QQ3" s="1" t="n">
        <v>46630</v>
      </c>
      <c r="QR3" s="1" t="n">
        <v>46660</v>
      </c>
      <c r="QS3" s="1" t="n">
        <v>46691</v>
      </c>
      <c r="QT3" s="1" t="n">
        <v>46721</v>
      </c>
      <c r="QU3" s="1" t="n">
        <v>46752</v>
      </c>
      <c r="QV3" s="1" t="n">
        <v>46783</v>
      </c>
      <c r="QW3" s="1" t="n">
        <v>46812</v>
      </c>
      <c r="QX3" s="1" t="n">
        <v>46843</v>
      </c>
      <c r="QY3" s="1" t="n">
        <v>46873</v>
      </c>
      <c r="QZ3" s="1" t="n">
        <v>46904</v>
      </c>
      <c r="RA3" s="1" t="n">
        <v>46934</v>
      </c>
      <c r="RB3" s="1" t="n">
        <v>46965</v>
      </c>
      <c r="RC3" s="1" t="n">
        <v>46996</v>
      </c>
      <c r="RD3" s="1" t="n">
        <v>47026</v>
      </c>
      <c r="RE3" s="1" t="n">
        <v>47057</v>
      </c>
      <c r="RF3" s="1" t="n">
        <v>47087</v>
      </c>
      <c r="RG3" s="1" t="n">
        <v>47118</v>
      </c>
      <c r="RH3" s="1" t="n">
        <v>47149</v>
      </c>
      <c r="RI3" s="1" t="n">
        <v>47177</v>
      </c>
      <c r="RJ3" s="1" t="n">
        <v>47208</v>
      </c>
      <c r="RK3" s="1" t="n">
        <v>47238</v>
      </c>
      <c r="RL3" s="1" t="n">
        <v>47269</v>
      </c>
      <c r="RM3" s="1" t="n">
        <v>47299</v>
      </c>
      <c r="RN3" s="1" t="n">
        <v>47330</v>
      </c>
      <c r="RO3" s="1" t="n">
        <v>47361</v>
      </c>
      <c r="RP3" s="1" t="n">
        <v>47391</v>
      </c>
      <c r="RQ3" s="1" t="n">
        <v>47422</v>
      </c>
      <c r="RR3" s="1" t="n">
        <v>47452</v>
      </c>
      <c r="RS3" s="1" t="n">
        <v>47483</v>
      </c>
      <c r="RT3" s="1" t="n">
        <v>47514</v>
      </c>
      <c r="RU3" s="1" t="n">
        <v>47542</v>
      </c>
      <c r="RV3" s="1" t="n">
        <v>47573</v>
      </c>
      <c r="RW3" s="1" t="n">
        <v>47603</v>
      </c>
      <c r="RX3" s="1" t="n">
        <v>47634</v>
      </c>
      <c r="RY3" s="1" t="n">
        <v>47664</v>
      </c>
      <c r="RZ3" s="1" t="n">
        <v>47695</v>
      </c>
      <c r="SA3" s="1" t="n">
        <v>47726</v>
      </c>
      <c r="SB3" s="1" t="n">
        <v>47756</v>
      </c>
      <c r="SC3" s="1" t="n">
        <v>47787</v>
      </c>
      <c r="SD3" s="1" t="n">
        <v>47817</v>
      </c>
      <c r="SE3" s="1" t="n">
        <v>47848</v>
      </c>
    </row>
    <row r="4" spans="1:499">
      <c r="A4" t="s">
        <v>51</v>
      </c>
      <c r="H4">
        <f>'EIA Imports Monthly'!AX2</f>
        <v/>
      </c>
      <c r="I4">
        <f>'EIA Imports Monthly'!AY2</f>
        <v/>
      </c>
      <c r="J4">
        <f>'EIA Imports Monthly'!AZ2</f>
        <v/>
      </c>
      <c r="K4">
        <f>'EIA Imports Monthly'!BA2</f>
        <v/>
      </c>
      <c r="L4">
        <f>'EIA Imports Monthly'!BB2</f>
        <v/>
      </c>
      <c r="M4">
        <f>'EIA Imports Monthly'!BC2</f>
        <v/>
      </c>
      <c r="N4">
        <f>'EIA Imports Monthly'!BD2</f>
        <v/>
      </c>
      <c r="O4">
        <f>'EIA Imports Monthly'!BE2</f>
        <v/>
      </c>
      <c r="P4">
        <f>'EIA Imports Monthly'!BF2</f>
        <v/>
      </c>
      <c r="Q4">
        <f>'EIA Imports Monthly'!BG2</f>
        <v/>
      </c>
      <c r="R4">
        <f>'EIA Imports Monthly'!BH2</f>
        <v/>
      </c>
      <c r="S4">
        <f>'EIA Imports Monthly'!BI2</f>
        <v/>
      </c>
      <c r="T4">
        <f>'EIA Imports Monthly'!BJ2</f>
        <v/>
      </c>
      <c r="U4">
        <f>'EIA Imports Monthly'!BK2</f>
        <v/>
      </c>
      <c r="V4">
        <f>'EIA Imports Monthly'!BL2</f>
        <v/>
      </c>
      <c r="W4">
        <f>'EIA Imports Monthly'!BM2</f>
        <v/>
      </c>
      <c r="X4">
        <f>'EIA Imports Monthly'!BN2</f>
        <v/>
      </c>
      <c r="Y4">
        <f>'EIA Imports Monthly'!BO2</f>
        <v/>
      </c>
      <c r="Z4">
        <f>'EIA Imports Monthly'!BP2</f>
        <v/>
      </c>
      <c r="AA4">
        <f>'EIA Imports Monthly'!BQ2</f>
        <v/>
      </c>
      <c r="AB4">
        <f>'EIA Imports Monthly'!BR2</f>
        <v/>
      </c>
      <c r="AC4">
        <f>'EIA Imports Monthly'!BS2</f>
        <v/>
      </c>
      <c r="AD4">
        <f>'EIA Imports Monthly'!BT2</f>
        <v/>
      </c>
      <c r="AE4">
        <f>'EIA Imports Monthly'!BU2</f>
        <v/>
      </c>
      <c r="AF4">
        <f>'EIA Imports Monthly'!BV2</f>
        <v/>
      </c>
      <c r="AG4">
        <f>'EIA Imports Monthly'!BW2</f>
        <v/>
      </c>
      <c r="AH4">
        <f>'EIA Imports Monthly'!BX2</f>
        <v/>
      </c>
      <c r="AI4">
        <f>'EIA Imports Monthly'!BY2</f>
        <v/>
      </c>
      <c r="AJ4">
        <f>'EIA Imports Monthly'!BZ2</f>
        <v/>
      </c>
      <c r="AK4">
        <f>'EIA Imports Monthly'!CA2</f>
        <v/>
      </c>
      <c r="AL4">
        <f>'EIA Imports Monthly'!CB2</f>
        <v/>
      </c>
      <c r="AM4">
        <f>'EIA Imports Monthly'!CC2</f>
        <v/>
      </c>
      <c r="AN4">
        <f>'EIA Imports Monthly'!CD2</f>
        <v/>
      </c>
      <c r="AO4">
        <f>'EIA Imports Monthly'!CE2</f>
        <v/>
      </c>
      <c r="AP4">
        <f>'EIA Imports Monthly'!CF2</f>
        <v/>
      </c>
      <c r="AQ4">
        <f>'EIA Imports Monthly'!CG2</f>
        <v/>
      </c>
      <c r="AR4">
        <f>'EIA Imports Monthly'!CH2</f>
        <v/>
      </c>
      <c r="AS4">
        <f>'EIA Imports Monthly'!CI2</f>
        <v/>
      </c>
      <c r="AT4">
        <f>'EIA Imports Monthly'!CJ2</f>
        <v/>
      </c>
      <c r="AU4">
        <f>'EIA Imports Monthly'!CK2</f>
        <v/>
      </c>
      <c r="AV4">
        <f>'EIA Imports Monthly'!CL2</f>
        <v/>
      </c>
      <c r="AW4">
        <f>'EIA Imports Monthly'!CM2</f>
        <v/>
      </c>
      <c r="AX4">
        <f>'EIA Imports Monthly'!CN2</f>
        <v/>
      </c>
      <c r="AY4">
        <f>'EIA Imports Monthly'!CO2</f>
        <v/>
      </c>
      <c r="AZ4">
        <f>'EIA Imports Monthly'!CP2</f>
        <v/>
      </c>
      <c r="BA4">
        <f>'EIA Imports Monthly'!CQ2</f>
        <v/>
      </c>
      <c r="BB4">
        <f>'EIA Imports Monthly'!CR2</f>
        <v/>
      </c>
      <c r="BC4">
        <f>'EIA Imports Monthly'!CS2</f>
        <v/>
      </c>
      <c r="BD4">
        <f>'EIA Imports Monthly'!CT2</f>
        <v/>
      </c>
      <c r="BE4">
        <f>'EIA Imports Monthly'!CU2</f>
        <v/>
      </c>
      <c r="BF4">
        <f>'EIA Imports Monthly'!CV2</f>
        <v/>
      </c>
      <c r="BG4">
        <f>'EIA Imports Monthly'!CW2</f>
        <v/>
      </c>
      <c r="BH4">
        <f>'EIA Imports Monthly'!CX2</f>
        <v/>
      </c>
      <c r="BI4">
        <f>'EIA Imports Monthly'!CY2</f>
        <v/>
      </c>
      <c r="BJ4">
        <f>'EIA Imports Monthly'!CZ2</f>
        <v/>
      </c>
      <c r="BK4">
        <f>'EIA Imports Monthly'!DA2</f>
        <v/>
      </c>
      <c r="BL4">
        <f>'EIA Imports Monthly'!DB2</f>
        <v/>
      </c>
      <c r="BM4">
        <f>'EIA Imports Monthly'!DC2</f>
        <v/>
      </c>
      <c r="BN4">
        <f>'EIA Imports Monthly'!DD2</f>
        <v/>
      </c>
      <c r="BO4">
        <f>'EIA Imports Monthly'!DE2</f>
        <v/>
      </c>
      <c r="BP4">
        <f>'EIA Imports Monthly'!DF2</f>
        <v/>
      </c>
      <c r="BQ4">
        <f>'EIA Imports Monthly'!DG2</f>
        <v/>
      </c>
      <c r="BR4">
        <f>'EIA Imports Monthly'!DH2</f>
        <v/>
      </c>
      <c r="BS4">
        <f>'EIA Imports Monthly'!DI2</f>
        <v/>
      </c>
      <c r="BT4">
        <f>'EIA Imports Monthly'!DJ2</f>
        <v/>
      </c>
      <c r="BU4">
        <f>'EIA Imports Monthly'!DK2</f>
        <v/>
      </c>
      <c r="BV4">
        <f>'EIA Imports Monthly'!DL2</f>
        <v/>
      </c>
      <c r="BW4">
        <f>'EIA Imports Monthly'!DM2</f>
        <v/>
      </c>
      <c r="BX4">
        <f>'EIA Imports Monthly'!DN2</f>
        <v/>
      </c>
      <c r="BY4">
        <f>'EIA Imports Monthly'!DO2</f>
        <v/>
      </c>
      <c r="BZ4">
        <f>'EIA Imports Monthly'!DP2</f>
        <v/>
      </c>
      <c r="CA4">
        <f>'EIA Imports Monthly'!DQ2</f>
        <v/>
      </c>
      <c r="CB4">
        <f>'EIA Imports Monthly'!DR2</f>
        <v/>
      </c>
      <c r="CC4">
        <f>'EIA Imports Monthly'!DS2</f>
        <v/>
      </c>
      <c r="CD4">
        <f>'EIA Imports Monthly'!DT2</f>
        <v/>
      </c>
      <c r="CE4">
        <f>'EIA Imports Monthly'!DU2</f>
        <v/>
      </c>
      <c r="CF4">
        <f>'EIA Imports Monthly'!DV2</f>
        <v/>
      </c>
      <c r="CG4">
        <f>'EIA Imports Monthly'!DW2</f>
        <v/>
      </c>
      <c r="CH4">
        <f>'EIA Imports Monthly'!DX2</f>
        <v/>
      </c>
      <c r="CI4">
        <f>'EIA Imports Monthly'!DY2</f>
        <v/>
      </c>
      <c r="CJ4">
        <f>'EIA Imports Monthly'!DZ2</f>
        <v/>
      </c>
      <c r="CK4">
        <f>'EIA Imports Monthly'!EA2</f>
        <v/>
      </c>
      <c r="CL4">
        <f>'EIA Imports Monthly'!EB2</f>
        <v/>
      </c>
      <c r="CM4">
        <f>'EIA Imports Monthly'!EC2</f>
        <v/>
      </c>
      <c r="CN4">
        <f>'EIA Imports Monthly'!ED2</f>
        <v/>
      </c>
      <c r="CO4">
        <f>'EIA Imports Monthly'!EE2</f>
        <v/>
      </c>
      <c r="CP4">
        <f>'EIA Imports Monthly'!EF2</f>
        <v/>
      </c>
      <c r="CQ4">
        <f>'EIA Imports Monthly'!EG2</f>
        <v/>
      </c>
      <c r="CR4">
        <f>'EIA Imports Monthly'!EH2</f>
        <v/>
      </c>
      <c r="CS4">
        <f>'EIA Imports Monthly'!EI2</f>
        <v/>
      </c>
      <c r="CT4">
        <f>'EIA Imports Monthly'!EJ2</f>
        <v/>
      </c>
      <c r="CU4">
        <f>'EIA Imports Monthly'!EK2</f>
        <v/>
      </c>
      <c r="CV4">
        <f>'EIA Imports Monthly'!EL2</f>
        <v/>
      </c>
      <c r="CW4">
        <f>'EIA Imports Monthly'!EM2</f>
        <v/>
      </c>
      <c r="CX4">
        <f>'EIA Imports Monthly'!EN2</f>
        <v/>
      </c>
      <c r="CY4">
        <f>'EIA Imports Monthly'!EO2</f>
        <v/>
      </c>
      <c r="CZ4">
        <f>'EIA Imports Monthly'!EP2</f>
        <v/>
      </c>
      <c r="DA4">
        <f>'EIA Imports Monthly'!EQ2</f>
        <v/>
      </c>
      <c r="DB4">
        <f>'EIA Imports Monthly'!ER2</f>
        <v/>
      </c>
      <c r="DC4">
        <f>'EIA Imports Monthly'!ES2</f>
        <v/>
      </c>
      <c r="DD4">
        <f>'EIA Imports Monthly'!ET2</f>
        <v/>
      </c>
      <c r="DE4">
        <f>'EIA Imports Monthly'!EU2</f>
        <v/>
      </c>
      <c r="DF4">
        <f>'EIA Imports Monthly'!EV2</f>
        <v/>
      </c>
      <c r="DG4">
        <f>'EIA Imports Monthly'!EW2</f>
        <v/>
      </c>
      <c r="DH4">
        <f>'EIA Imports Monthly'!EX2</f>
        <v/>
      </c>
      <c r="DI4">
        <f>'EIA Imports Monthly'!EY2</f>
        <v/>
      </c>
      <c r="DJ4">
        <f>'EIA Imports Monthly'!EZ2</f>
        <v/>
      </c>
      <c r="DK4">
        <f>'EIA Imports Monthly'!FA2</f>
        <v/>
      </c>
      <c r="DL4">
        <f>'EIA Imports Monthly'!FB2</f>
        <v/>
      </c>
      <c r="DM4">
        <f>'EIA Imports Monthly'!FC2</f>
        <v/>
      </c>
      <c r="DN4">
        <f>'EIA Imports Monthly'!FD2</f>
        <v/>
      </c>
      <c r="DO4">
        <f>'EIA Imports Monthly'!FE2</f>
        <v/>
      </c>
      <c r="DP4">
        <f>'EIA Imports Monthly'!FF2</f>
        <v/>
      </c>
      <c r="DQ4">
        <f>'EIA Imports Monthly'!FG2</f>
        <v/>
      </c>
      <c r="DR4">
        <f>'EIA Imports Monthly'!FH2</f>
        <v/>
      </c>
      <c r="DS4">
        <f>'EIA Imports Monthly'!FI2</f>
        <v/>
      </c>
      <c r="DT4">
        <f>'EIA Imports Monthly'!FJ2</f>
        <v/>
      </c>
      <c r="DU4">
        <f>'EIA Imports Monthly'!FK2</f>
        <v/>
      </c>
      <c r="DV4">
        <f>'EIA Imports Monthly'!FL2</f>
        <v/>
      </c>
      <c r="DW4">
        <f>'EIA Imports Monthly'!FM2</f>
        <v/>
      </c>
      <c r="DX4">
        <f>'EIA Imports Monthly'!FN2</f>
        <v/>
      </c>
      <c r="DY4">
        <f>'EIA Imports Monthly'!FO2</f>
        <v/>
      </c>
      <c r="DZ4">
        <f>'EIA Imports Monthly'!FP2</f>
        <v/>
      </c>
      <c r="EA4">
        <f>'EIA Imports Monthly'!FQ2</f>
        <v/>
      </c>
      <c r="EB4">
        <f>'EIA Imports Monthly'!FR2</f>
        <v/>
      </c>
      <c r="EC4">
        <f>'EIA Imports Monthly'!FS2</f>
        <v/>
      </c>
      <c r="ED4">
        <f>'EIA Imports Monthly'!FT2</f>
        <v/>
      </c>
      <c r="EE4">
        <f>'EIA Imports Monthly'!FU2</f>
        <v/>
      </c>
      <c r="EF4">
        <f>'EIA Imports Monthly'!FV2</f>
        <v/>
      </c>
      <c r="EG4">
        <f>'EIA Imports Monthly'!FW2</f>
        <v/>
      </c>
      <c r="EH4">
        <f>'EIA Imports Monthly'!FX2</f>
        <v/>
      </c>
      <c r="EI4">
        <f>'EIA Imports Monthly'!FY2</f>
        <v/>
      </c>
      <c r="EJ4">
        <f>'EIA Imports Monthly'!FZ2</f>
        <v/>
      </c>
      <c r="EK4">
        <f>'EIA Imports Monthly'!GA2</f>
        <v/>
      </c>
      <c r="EL4">
        <f>'EIA Imports Monthly'!GB2</f>
        <v/>
      </c>
      <c r="EM4">
        <f>'EIA Imports Monthly'!GC2</f>
        <v/>
      </c>
      <c r="EN4">
        <f>'EIA Imports Monthly'!GD2</f>
        <v/>
      </c>
      <c r="EO4">
        <f>'EIA Imports Monthly'!GE2</f>
        <v/>
      </c>
      <c r="EP4">
        <f>'EIA Imports Monthly'!GF2</f>
        <v/>
      </c>
      <c r="EQ4">
        <f>'EIA Imports Monthly'!GG2</f>
        <v/>
      </c>
      <c r="ER4">
        <f>'EIA Imports Monthly'!GH2</f>
        <v/>
      </c>
      <c r="ES4">
        <f>'EIA Imports Monthly'!GI2</f>
        <v/>
      </c>
      <c r="ET4">
        <f>'EIA Imports Monthly'!GJ2</f>
        <v/>
      </c>
      <c r="EU4">
        <f>'EIA Imports Monthly'!GK2</f>
        <v/>
      </c>
      <c r="EV4">
        <f>'EIA Imports Monthly'!GL2</f>
        <v/>
      </c>
      <c r="EW4">
        <f>'EIA Imports Monthly'!GM2</f>
        <v/>
      </c>
      <c r="EX4">
        <f>'EIA Imports Monthly'!GN2</f>
        <v/>
      </c>
      <c r="EY4">
        <f>'EIA Imports Monthly'!GO2</f>
        <v/>
      </c>
      <c r="EZ4">
        <f>'EIA Imports Monthly'!GP2</f>
        <v/>
      </c>
      <c r="FA4">
        <f>'EIA Imports Monthly'!GQ2</f>
        <v/>
      </c>
      <c r="FB4">
        <f>'EIA Imports Monthly'!GR2</f>
        <v/>
      </c>
      <c r="FC4">
        <f>'EIA Imports Monthly'!GS2</f>
        <v/>
      </c>
      <c r="FD4">
        <f>'EIA Imports Monthly'!GT2</f>
        <v/>
      </c>
      <c r="FE4">
        <f>'EIA Imports Monthly'!GU2</f>
        <v/>
      </c>
      <c r="FF4">
        <f>'EIA Imports Monthly'!GV2</f>
        <v/>
      </c>
      <c r="FG4">
        <f>'EIA Imports Monthly'!GW2</f>
        <v/>
      </c>
      <c r="FH4">
        <f>'EIA Imports Monthly'!GX2</f>
        <v/>
      </c>
      <c r="FI4">
        <f>'EIA Imports Monthly'!GY2</f>
        <v/>
      </c>
      <c r="FJ4">
        <f>'EIA Imports Monthly'!GZ2</f>
        <v/>
      </c>
      <c r="FK4">
        <f>'EIA Imports Monthly'!HA2</f>
        <v/>
      </c>
      <c r="FL4">
        <f>'EIA Imports Monthly'!HB2</f>
        <v/>
      </c>
      <c r="FM4">
        <f>'EIA Imports Monthly'!HC2</f>
        <v/>
      </c>
      <c r="FN4">
        <f>'EIA Imports Monthly'!HD2</f>
        <v/>
      </c>
      <c r="FO4">
        <f>'EIA Imports Monthly'!HE2</f>
        <v/>
      </c>
      <c r="FP4">
        <f>'EIA Imports Monthly'!HF2</f>
        <v/>
      </c>
      <c r="FQ4">
        <f>'EIA Imports Monthly'!HG2</f>
        <v/>
      </c>
      <c r="FR4">
        <f>'EIA Imports Monthly'!HH2</f>
        <v/>
      </c>
      <c r="FS4">
        <f>'EIA Imports Monthly'!HI2</f>
        <v/>
      </c>
      <c r="FT4">
        <f>'EIA Imports Monthly'!HJ2</f>
        <v/>
      </c>
      <c r="FU4">
        <f>'EIA Imports Monthly'!HK2</f>
        <v/>
      </c>
      <c r="FV4">
        <f>'EIA Imports Monthly'!HL2</f>
        <v/>
      </c>
      <c r="FW4">
        <f>'EIA Imports Monthly'!HM2</f>
        <v/>
      </c>
      <c r="FX4">
        <f>'EIA Imports Monthly'!HN2</f>
        <v/>
      </c>
      <c r="FY4">
        <f>'EIA Imports Monthly'!HO2</f>
        <v/>
      </c>
      <c r="FZ4">
        <f>'EIA Imports Monthly'!HP2</f>
        <v/>
      </c>
      <c r="GA4">
        <f>'EIA Imports Monthly'!HQ2</f>
        <v/>
      </c>
      <c r="GB4">
        <f>'EIA Imports Monthly'!HR2</f>
        <v/>
      </c>
      <c r="GC4">
        <f>'EIA Imports Monthly'!HS2</f>
        <v/>
      </c>
      <c r="GD4">
        <f>'EIA Imports Monthly'!HT2</f>
        <v/>
      </c>
      <c r="GE4">
        <f>'EIA Imports Monthly'!HU2</f>
        <v/>
      </c>
      <c r="GF4">
        <f>'EIA Imports Monthly'!HV2</f>
        <v/>
      </c>
      <c r="GG4">
        <f>'EIA Imports Monthly'!HW2</f>
        <v/>
      </c>
      <c r="GH4">
        <f>'EIA Imports Monthly'!HX2</f>
        <v/>
      </c>
      <c r="GI4">
        <f>'EIA Imports Monthly'!HY2</f>
        <v/>
      </c>
      <c r="GJ4">
        <f>'EIA Imports Monthly'!HZ2</f>
        <v/>
      </c>
      <c r="GK4">
        <f>'EIA Imports Monthly'!IA2</f>
        <v/>
      </c>
      <c r="GL4">
        <f>'EIA Imports Monthly'!IB2</f>
        <v/>
      </c>
      <c r="GM4">
        <f>'EIA Imports Monthly'!IC2</f>
        <v/>
      </c>
      <c r="GN4">
        <f>'EIA Imports Monthly'!ID2</f>
        <v/>
      </c>
      <c r="GO4">
        <f>'EIA Imports Monthly'!IE2</f>
        <v/>
      </c>
      <c r="GP4">
        <f>'EIA Imports Monthly'!IF2</f>
        <v/>
      </c>
      <c r="GQ4">
        <f>'EIA Imports Monthly'!IG2</f>
        <v/>
      </c>
      <c r="GR4">
        <f>'EIA Imports Monthly'!IH2</f>
        <v/>
      </c>
      <c r="GS4">
        <f>'EIA Imports Monthly'!II2</f>
        <v/>
      </c>
      <c r="GT4">
        <f>'EIA Imports Monthly'!IJ2</f>
        <v/>
      </c>
      <c r="GU4">
        <f>'EIA Imports Monthly'!IK2</f>
        <v/>
      </c>
      <c r="GV4">
        <f>'EIA Imports Monthly'!IL2</f>
        <v/>
      </c>
      <c r="GW4">
        <f>'EIA Imports Monthly'!IM2</f>
        <v/>
      </c>
      <c r="GX4">
        <f>'EIA Imports Monthly'!IN2</f>
        <v/>
      </c>
      <c r="GY4">
        <f>'EIA Imports Monthly'!IO2</f>
        <v/>
      </c>
      <c r="GZ4">
        <f>'EIA Imports Monthly'!IP2</f>
        <v/>
      </c>
      <c r="HA4">
        <f>'EIA Imports Monthly'!IQ2</f>
        <v/>
      </c>
      <c r="HB4">
        <f>'EIA Imports Monthly'!IR2</f>
        <v/>
      </c>
      <c r="HC4">
        <f>'EIA Imports Monthly'!IS2</f>
        <v/>
      </c>
      <c r="HD4">
        <f>'EIA Imports Monthly'!IT2</f>
        <v/>
      </c>
      <c r="HE4">
        <f>'EIA Imports Monthly'!IU2</f>
        <v/>
      </c>
      <c r="HF4">
        <f>'EIA Imports Monthly'!IV2</f>
        <v/>
      </c>
      <c r="HG4">
        <f>'EIA Imports Monthly'!IW2</f>
        <v/>
      </c>
      <c r="HH4">
        <f>'EIA Imports Monthly'!IX2</f>
        <v/>
      </c>
      <c r="HI4">
        <f>'EIA Imports Monthly'!IY2</f>
        <v/>
      </c>
      <c r="HJ4">
        <f>'EIA Imports Monthly'!IZ2</f>
        <v/>
      </c>
      <c r="HK4">
        <f>'EIA Imports Monthly'!JA2</f>
        <v/>
      </c>
      <c r="HL4">
        <f>'EIA Imports Monthly'!JB2</f>
        <v/>
      </c>
      <c r="HM4">
        <f>'EIA Imports Monthly'!JC2</f>
        <v/>
      </c>
      <c r="HN4">
        <f>'EIA Imports Monthly'!JD2</f>
        <v/>
      </c>
      <c r="HO4">
        <f>'EIA Imports Monthly'!JE2</f>
        <v/>
      </c>
      <c r="HP4">
        <f>'EIA Imports Monthly'!JF2</f>
        <v/>
      </c>
      <c r="HQ4">
        <f>'EIA Imports Monthly'!JG2</f>
        <v/>
      </c>
      <c r="HR4">
        <f>'EIA Imports Monthly'!JH2</f>
        <v/>
      </c>
      <c r="HS4">
        <f>'EIA Imports Monthly'!JI2</f>
        <v/>
      </c>
      <c r="HT4">
        <f>'EIA Imports Monthly'!JJ2</f>
        <v/>
      </c>
      <c r="HU4">
        <f>'EIA Imports Monthly'!JK2</f>
        <v/>
      </c>
      <c r="HV4">
        <f>'EIA Imports Monthly'!JL2</f>
        <v/>
      </c>
      <c r="HW4">
        <f>'EIA Imports Monthly'!JM2</f>
        <v/>
      </c>
      <c r="HX4">
        <f>'EIA Imports Monthly'!JN2</f>
        <v/>
      </c>
      <c r="HY4">
        <f>'EIA Imports Monthly'!JO2</f>
        <v/>
      </c>
      <c r="HZ4">
        <f>'EIA Imports Monthly'!JP2</f>
        <v/>
      </c>
      <c r="IA4">
        <f>'EIA Imports Monthly'!JQ2</f>
        <v/>
      </c>
      <c r="IB4">
        <f>'EIA Imports Monthly'!JR2</f>
        <v/>
      </c>
      <c r="IC4">
        <f>'EIA Imports Monthly'!JS2</f>
        <v/>
      </c>
      <c r="ID4">
        <f>'EIA Imports Monthly'!JT2</f>
        <v/>
      </c>
      <c r="IE4">
        <f>'EIA Imports Monthly'!JU2</f>
        <v/>
      </c>
      <c r="IF4">
        <f>'EIA Imports Monthly'!JV2</f>
        <v/>
      </c>
      <c r="IG4">
        <f>'EIA Imports Monthly'!JW2</f>
        <v/>
      </c>
      <c r="IH4">
        <f>'EIA Imports Monthly'!JX2</f>
        <v/>
      </c>
      <c r="II4">
        <f>'EIA Imports Monthly'!JY2</f>
        <v/>
      </c>
      <c r="IJ4">
        <f>'EIA Imports Monthly'!JZ2</f>
        <v/>
      </c>
      <c r="IK4">
        <f>'EIA Imports Monthly'!KA2</f>
        <v/>
      </c>
      <c r="IL4">
        <f>'EIA Imports Monthly'!KB2</f>
        <v/>
      </c>
      <c r="IM4">
        <f>'EIA Imports Monthly'!KC2</f>
        <v/>
      </c>
      <c r="IN4">
        <f>'EIA Imports Monthly'!KD2</f>
        <v/>
      </c>
      <c r="IO4">
        <f>'EIA Imports Monthly'!KE2</f>
        <v/>
      </c>
      <c r="IP4">
        <f>'EIA Imports Monthly'!KF2</f>
        <v/>
      </c>
      <c r="IQ4">
        <f>'EIA Imports Monthly'!KG2</f>
        <v/>
      </c>
      <c r="IR4">
        <f>'EIA Imports Monthly'!KH2</f>
        <v/>
      </c>
      <c r="IS4">
        <f>'EIA Imports Monthly'!KI2</f>
        <v/>
      </c>
      <c r="IT4">
        <f>'EIA Imports Monthly'!KJ2</f>
        <v/>
      </c>
      <c r="IU4">
        <f>'EIA Imports Monthly'!KK2</f>
        <v/>
      </c>
      <c r="IV4">
        <f>'EIA Imports Monthly'!KL2</f>
        <v/>
      </c>
      <c r="IW4">
        <f>'EIA Imports Monthly'!KM2</f>
        <v/>
      </c>
      <c r="IX4">
        <f>'EIA Imports Monthly'!KN2</f>
        <v/>
      </c>
      <c r="IY4">
        <f>'EIA Imports Monthly'!KO2</f>
        <v/>
      </c>
      <c r="IZ4">
        <f>'EIA Imports Monthly'!KP2</f>
        <v/>
      </c>
      <c r="JA4">
        <f>'EIA Imports Monthly'!KQ2</f>
        <v/>
      </c>
      <c r="JB4">
        <f>'EIA Imports Monthly'!KR2</f>
        <v/>
      </c>
      <c r="JC4">
        <f>'EIA Imports Monthly'!KS2</f>
        <v/>
      </c>
      <c r="JD4">
        <f>'EIA Imports Monthly'!KT2</f>
        <v/>
      </c>
      <c r="JE4">
        <f>'EIA Imports Monthly'!KU2</f>
        <v/>
      </c>
      <c r="JF4">
        <f>'EIA Imports Monthly'!KV2</f>
        <v/>
      </c>
      <c r="JG4">
        <f>'EIA Imports Monthly'!KW2</f>
        <v/>
      </c>
      <c r="JH4">
        <f>'EIA Imports Monthly'!KX2</f>
        <v/>
      </c>
      <c r="JI4">
        <f>'EIA Imports Monthly'!KY2</f>
        <v/>
      </c>
      <c r="JJ4">
        <f>'EIA Imports Monthly'!KZ2</f>
        <v/>
      </c>
      <c r="JK4">
        <f>'EIA Imports Monthly'!LA2</f>
        <v/>
      </c>
      <c r="JL4">
        <f>'EIA Imports Monthly'!LB2</f>
        <v/>
      </c>
      <c r="JM4">
        <f>'EIA Imports Monthly'!LC2</f>
        <v/>
      </c>
      <c r="JN4">
        <f>'EIA Imports Monthly'!LD2</f>
        <v/>
      </c>
      <c r="JO4">
        <f>'EIA Imports Monthly'!LE2</f>
        <v/>
      </c>
      <c r="JP4">
        <f>'EIA Imports Monthly'!LF2</f>
        <v/>
      </c>
      <c r="JQ4">
        <f>'EIA Imports Monthly'!LG2</f>
        <v/>
      </c>
      <c r="JR4">
        <f>'EIA Imports Monthly'!LH2</f>
        <v/>
      </c>
      <c r="JS4">
        <f>'EIA Imports Monthly'!LI2</f>
        <v/>
      </c>
      <c r="JT4">
        <f>'EIA Imports Monthly'!LJ2</f>
        <v/>
      </c>
      <c r="JU4">
        <f>'EIA Imports Monthly'!LK2</f>
        <v/>
      </c>
      <c r="JV4">
        <f>'EIA Imports Monthly'!LL2</f>
        <v/>
      </c>
      <c r="JW4">
        <f>'EIA Imports Monthly'!LM2</f>
        <v/>
      </c>
      <c r="JX4">
        <f>'EIA Imports Monthly'!LN2</f>
        <v/>
      </c>
      <c r="JY4">
        <f>'EIA Imports Monthly'!LO2</f>
        <v/>
      </c>
      <c r="JZ4">
        <f>'EIA Imports Monthly'!LP2</f>
        <v/>
      </c>
      <c r="KA4">
        <f>'EIA Imports Monthly'!LQ2</f>
        <v/>
      </c>
      <c r="KB4">
        <f>'EIA Imports Monthly'!LR2</f>
        <v/>
      </c>
      <c r="KC4">
        <f>'EIA Imports Monthly'!LS2</f>
        <v/>
      </c>
      <c r="KD4">
        <f>'EIA Imports Monthly'!LT2</f>
        <v/>
      </c>
      <c r="KE4">
        <f>'EIA Imports Monthly'!LU2</f>
        <v/>
      </c>
      <c r="KF4">
        <f>'EIA Imports Monthly'!LV2</f>
        <v/>
      </c>
      <c r="KG4">
        <f>'EIA Imports Monthly'!LW2</f>
        <v/>
      </c>
      <c r="KH4">
        <f>'EIA Imports Monthly'!LX2</f>
        <v/>
      </c>
      <c r="KI4">
        <f>'EIA Imports Monthly'!LY2</f>
        <v/>
      </c>
      <c r="KJ4">
        <f>'EIA Imports Monthly'!LZ2</f>
        <v/>
      </c>
      <c r="KK4">
        <f>'EIA Imports Monthly'!MA2</f>
        <v/>
      </c>
      <c r="KL4">
        <f>'EIA Imports Monthly'!MB2</f>
        <v/>
      </c>
      <c r="KM4">
        <f>'EIA Imports Monthly'!MC2</f>
        <v/>
      </c>
      <c r="KN4">
        <f>'EIA Imports Monthly'!MD2</f>
        <v/>
      </c>
      <c r="KO4">
        <f>'EIA Imports Monthly'!ME2</f>
        <v/>
      </c>
      <c r="KP4">
        <f>'EIA Imports Monthly'!MF2</f>
        <v/>
      </c>
      <c r="KQ4">
        <f>'EIA Imports Monthly'!MG2</f>
        <v/>
      </c>
      <c r="KR4">
        <f>'EIA Imports Monthly'!MH2</f>
        <v/>
      </c>
      <c r="KS4">
        <f>'EIA Imports Monthly'!MI2</f>
        <v/>
      </c>
      <c r="KT4">
        <f>'EIA Imports Monthly'!MJ2</f>
        <v/>
      </c>
      <c r="KU4">
        <f>'EIA Imports Monthly'!MK2</f>
        <v/>
      </c>
      <c r="KV4">
        <f>'EIA Imports Monthly'!ML2</f>
        <v/>
      </c>
      <c r="KW4">
        <f>'EIA Imports Monthly'!MM2</f>
        <v/>
      </c>
      <c r="KX4">
        <f>'EIA Imports Monthly'!MN2</f>
        <v/>
      </c>
      <c r="KY4">
        <f>'EIA Imports Monthly'!MO2</f>
        <v/>
      </c>
      <c r="KZ4">
        <f>'EIA Imports Monthly'!MP2</f>
        <v/>
      </c>
      <c r="LA4">
        <f>'EIA Imports Monthly'!MQ2</f>
        <v/>
      </c>
      <c r="LB4">
        <f>'EIA Imports Monthly'!MR2</f>
        <v/>
      </c>
      <c r="LC4">
        <f>'EIA Imports Monthly'!MS2</f>
        <v/>
      </c>
      <c r="LD4">
        <f>'EIA Imports Monthly'!MT2</f>
        <v/>
      </c>
      <c r="LE4">
        <f>'EIA Imports Monthly'!MU2</f>
        <v/>
      </c>
      <c r="LF4">
        <f>'EIA Imports Monthly'!MV2</f>
        <v/>
      </c>
      <c r="LG4">
        <f>'EIA Imports Monthly'!MW2</f>
        <v/>
      </c>
      <c r="LH4">
        <f>'EIA Imports Monthly'!MX2</f>
        <v/>
      </c>
      <c r="LI4">
        <f>'EIA Imports Monthly'!MY2</f>
        <v/>
      </c>
      <c r="LJ4">
        <f>'EIA Imports Monthly'!MZ2</f>
        <v/>
      </c>
      <c r="LK4">
        <f>'EIA Imports Monthly'!NA2</f>
        <v/>
      </c>
      <c r="LL4">
        <f>'EIA Imports Monthly'!NB2</f>
        <v/>
      </c>
      <c r="LM4">
        <f>'EIA Imports Monthly'!NC2</f>
        <v/>
      </c>
      <c r="LN4">
        <f>'EIA Imports Monthly'!ND2</f>
        <v/>
      </c>
      <c r="LO4">
        <f>'EIA Imports Monthly'!NE2</f>
        <v/>
      </c>
      <c r="LP4">
        <f>'EIA Imports Monthly'!NF2</f>
        <v/>
      </c>
      <c r="LQ4">
        <f>'EIA Imports Monthly'!NG2</f>
        <v/>
      </c>
      <c r="LR4">
        <f>'EIA Imports Monthly'!NH2</f>
        <v/>
      </c>
      <c r="LS4">
        <f>'EIA Imports Monthly'!NI2</f>
        <v/>
      </c>
      <c r="LT4">
        <f>'EIA Imports Monthly'!NJ2</f>
        <v/>
      </c>
      <c r="LU4">
        <f>'EIA Imports Monthly'!NK2</f>
        <v/>
      </c>
      <c r="LV4">
        <f>'EIA Imports Monthly'!NL2</f>
        <v/>
      </c>
      <c r="LW4">
        <f>'EIA Imports Monthly'!NM2</f>
        <v/>
      </c>
      <c r="LX4">
        <f>'EIA Imports Monthly'!NN2</f>
        <v/>
      </c>
      <c r="LY4">
        <f>'EIA Imports Monthly'!NO2</f>
        <v/>
      </c>
      <c r="LZ4">
        <f>'EIA Imports Monthly'!NP2</f>
        <v/>
      </c>
      <c r="MA4">
        <f>'EIA Imports Monthly'!NQ2</f>
        <v/>
      </c>
      <c r="MB4">
        <f>'EIA Imports Monthly'!NR2</f>
        <v/>
      </c>
      <c r="MC4">
        <f>'EIA Imports Monthly'!NS2</f>
        <v/>
      </c>
      <c r="MD4">
        <f>'EIA Imports Monthly'!NT2</f>
        <v/>
      </c>
      <c r="ME4">
        <f>'EIA Imports Monthly'!NU2</f>
        <v/>
      </c>
      <c r="MF4">
        <f>'EIA Imports Monthly'!NV2</f>
        <v/>
      </c>
      <c r="MG4">
        <f>'EIA Imports Monthly'!NW2</f>
        <v/>
      </c>
      <c r="MH4">
        <f>'EIA Imports Monthly'!NX2</f>
        <v/>
      </c>
      <c r="MI4">
        <f>'EIA Imports Monthly'!NY2</f>
        <v/>
      </c>
      <c r="MJ4">
        <f>'EIA Imports Monthly'!NZ2</f>
        <v/>
      </c>
      <c r="MK4">
        <f>'EIA Imports Monthly'!OA2</f>
        <v/>
      </c>
      <c r="ML4">
        <f>'EIA Imports Monthly'!OB2</f>
        <v/>
      </c>
      <c r="MM4">
        <f>'EIA Imports Monthly'!OC2</f>
        <v/>
      </c>
      <c r="MN4">
        <f>'EIA Imports Monthly'!OD2</f>
        <v/>
      </c>
      <c r="MO4">
        <f>'EIA Imports Monthly'!OE2</f>
        <v/>
      </c>
      <c r="MP4">
        <f>'EIA Imports Monthly'!OF2</f>
        <v/>
      </c>
      <c r="MQ4">
        <f>'EIA Imports Monthly'!OG2</f>
        <v/>
      </c>
      <c r="MR4">
        <f>'EIA Imports Monthly'!OH2</f>
        <v/>
      </c>
      <c r="MS4">
        <f>'EIA Imports Monthly'!OI2</f>
        <v/>
      </c>
      <c r="MT4">
        <f>'EIA Imports Monthly'!OJ2</f>
        <v/>
      </c>
      <c r="MU4">
        <f>'EIA Imports Monthly'!OK2</f>
        <v/>
      </c>
      <c r="MV4">
        <f>'EIA Imports Monthly'!OL2</f>
        <v/>
      </c>
      <c r="MW4">
        <f>'EIA Imports Monthly'!OM2</f>
        <v/>
      </c>
      <c r="MX4">
        <f>'EIA Imports Monthly'!ON2</f>
        <v/>
      </c>
      <c r="MY4">
        <f>'EIA Imports Monthly'!OO2</f>
        <v/>
      </c>
      <c r="MZ4">
        <f>'EIA Imports Monthly'!OP2</f>
        <v/>
      </c>
      <c r="NA4">
        <f>'EIA Imports Monthly'!OQ2</f>
        <v/>
      </c>
      <c r="NB4">
        <f>'EIA Imports Monthly'!OR2</f>
        <v/>
      </c>
      <c r="NC4">
        <f>'EIA Imports Monthly'!OS2</f>
        <v/>
      </c>
      <c r="ND4">
        <f>'EIA Imports Monthly'!OT2</f>
        <v/>
      </c>
      <c r="NE4">
        <f>'EIA Imports Monthly'!OU2</f>
        <v/>
      </c>
      <c r="NF4">
        <f>'EIA Imports Monthly'!OV2</f>
        <v/>
      </c>
      <c r="NG4">
        <f>'EIA Imports Monthly'!OW2</f>
        <v/>
      </c>
      <c r="NH4">
        <f>'EIA Imports Monthly'!OX2</f>
        <v/>
      </c>
      <c r="NI4">
        <f>'EIA Imports Monthly'!OY2</f>
        <v/>
      </c>
      <c r="NJ4">
        <f>'EIA Imports Monthly'!OZ2</f>
        <v/>
      </c>
      <c r="NK4">
        <f>'EIA Imports Monthly'!PA2</f>
        <v/>
      </c>
      <c r="NL4">
        <f>'EIA Imports Monthly'!PB2</f>
        <v/>
      </c>
      <c r="NM4">
        <f>'EIA Imports Monthly'!PC2</f>
        <v/>
      </c>
      <c r="NN4">
        <f>'EIA Imports Monthly'!PD2</f>
        <v/>
      </c>
      <c r="NO4">
        <f>'EIA Imports Monthly'!PE2</f>
        <v/>
      </c>
      <c r="NP4">
        <f>'EIA Imports Monthly'!PF2</f>
        <v/>
      </c>
      <c r="NQ4">
        <f>'EIA Imports Monthly'!PG2</f>
        <v/>
      </c>
      <c r="NR4">
        <f>'EIA Imports Monthly'!PH2</f>
        <v/>
      </c>
      <c r="NS4">
        <f>'EIA Imports Monthly'!PI2</f>
        <v/>
      </c>
      <c r="NT4">
        <f>'EIA Imports Monthly'!PJ2</f>
        <v/>
      </c>
      <c r="NU4">
        <f>'EIA Imports Monthly'!PK2</f>
        <v/>
      </c>
      <c r="NV4">
        <f>'EIA Imports Monthly'!PL2</f>
        <v/>
      </c>
      <c r="NW4">
        <f>'EIA Imports Monthly'!PM2</f>
        <v/>
      </c>
      <c r="NX4">
        <f>'EIA Imports Monthly'!PN2</f>
        <v/>
      </c>
      <c r="NY4">
        <f>'EIA Imports Monthly'!PO2</f>
        <v/>
      </c>
      <c r="NZ4">
        <f>'EIA Imports Monthly'!PP2</f>
        <v/>
      </c>
      <c r="OA4">
        <f>'EIA Imports Monthly'!PQ2</f>
        <v/>
      </c>
      <c r="OB4">
        <f>'EIA Imports Monthly'!PR2</f>
        <v/>
      </c>
      <c r="OC4">
        <f>'EIA Imports Monthly'!PS2</f>
        <v/>
      </c>
      <c r="OD4">
        <f>'EIA Imports Monthly'!PT2</f>
        <v/>
      </c>
      <c r="OE4">
        <f>'EIA Imports Monthly'!PU2</f>
        <v/>
      </c>
      <c r="OF4">
        <f>'EIA Imports Monthly'!PV2</f>
        <v/>
      </c>
      <c r="OG4">
        <f>'EIA Imports Monthly'!PW2</f>
        <v/>
      </c>
      <c r="OH4">
        <f>'EIA Imports Monthly'!PX2</f>
        <v/>
      </c>
      <c r="OI4">
        <f>'EIA Imports Monthly'!PY2</f>
        <v/>
      </c>
      <c r="OJ4">
        <f>'EIA Imports Monthly'!PZ2</f>
        <v/>
      </c>
      <c r="OK4">
        <f>'EIA Imports Monthly'!QA2</f>
        <v/>
      </c>
      <c r="OL4">
        <f>'EIA Imports Monthly'!QB2</f>
        <v/>
      </c>
      <c r="OM4">
        <f>'EIA Imports Monthly'!QC2</f>
        <v/>
      </c>
      <c r="ON4">
        <f>'EIA Imports Monthly'!QD2</f>
        <v/>
      </c>
      <c r="OO4">
        <f>'EIA Imports Monthly'!QE2</f>
        <v/>
      </c>
      <c r="OP4">
        <f>'EIA Imports Monthly'!QF2</f>
        <v/>
      </c>
      <c r="OQ4">
        <f>'EIA Imports Monthly'!QG2</f>
        <v/>
      </c>
      <c r="OR4">
        <f>'EIA Imports Monthly'!QH2</f>
        <v/>
      </c>
      <c r="OS4">
        <f>'EIA Imports Monthly'!QI2</f>
        <v/>
      </c>
      <c r="OT4">
        <f>'EIA Imports Monthly'!QJ2</f>
        <v/>
      </c>
      <c r="OU4">
        <f>'EIA Imports Monthly'!QK2</f>
        <v/>
      </c>
      <c r="OV4">
        <f>'EIA Imports Monthly'!QL2</f>
        <v/>
      </c>
      <c r="OW4">
        <f>'EIA Imports Monthly'!QM2</f>
        <v/>
      </c>
      <c r="OX4">
        <f>'EIA Imports Monthly'!QN2</f>
        <v/>
      </c>
      <c r="OY4">
        <f>'EIA Imports Monthly'!QO2</f>
        <v/>
      </c>
      <c r="OZ4">
        <f>'EIA Imports Monthly'!QP2</f>
        <v/>
      </c>
      <c r="PA4">
        <f>'EIA Imports Monthly'!QQ2</f>
        <v/>
      </c>
      <c r="PB4">
        <f>'EIA Imports Monthly'!QR2</f>
        <v/>
      </c>
      <c r="PC4">
        <f>'EIA Imports Monthly'!QS2</f>
        <v/>
      </c>
      <c r="PD4">
        <f>'EIA Imports Monthly'!QT2</f>
        <v/>
      </c>
      <c r="PE4">
        <f>'EIA Imports Monthly'!QU2</f>
        <v/>
      </c>
      <c r="PF4">
        <f>'EIA Imports Monthly'!QV2</f>
        <v/>
      </c>
      <c r="PG4">
        <f>'EIA Imports Monthly'!QW2</f>
        <v/>
      </c>
      <c r="PH4">
        <f>'EIA Imports Monthly'!QX2</f>
        <v/>
      </c>
      <c r="PI4">
        <f>'EIA Imports Monthly'!QY2</f>
        <v/>
      </c>
      <c r="PJ4">
        <f>'EIA Imports Monthly'!QZ2</f>
        <v/>
      </c>
      <c r="PK4">
        <f>'EIA Imports Monthly'!RA2</f>
        <v/>
      </c>
      <c r="PL4">
        <f>'EIA Imports Monthly'!RB2</f>
        <v/>
      </c>
      <c r="PM4">
        <f>'EIA Imports Monthly'!RC2</f>
        <v/>
      </c>
      <c r="PN4">
        <f>'EIA Imports Monthly'!RD2</f>
        <v/>
      </c>
      <c r="PO4">
        <f>'EIA Imports Monthly'!RE2</f>
        <v/>
      </c>
      <c r="PP4">
        <f>'EIA Imports Monthly'!RF2</f>
        <v/>
      </c>
      <c r="PQ4">
        <f>'EIA Imports Monthly'!RG2</f>
        <v/>
      </c>
      <c r="PR4">
        <f>'EIA Imports Monthly'!RH2</f>
        <v/>
      </c>
      <c r="PS4">
        <f>'EIA Imports Monthly'!RI2</f>
        <v/>
      </c>
      <c r="PT4">
        <f>'EIA Imports Monthly'!RJ2</f>
        <v/>
      </c>
      <c r="PU4">
        <f>'EIA Imports Monthly'!RK2</f>
        <v/>
      </c>
      <c r="PV4">
        <f>'EIA Imports Monthly'!RL2</f>
        <v/>
      </c>
      <c r="PW4">
        <f>'EIA Imports Monthly'!RM2</f>
        <v/>
      </c>
      <c r="PX4">
        <f>'EIA Imports Monthly'!RN2</f>
        <v/>
      </c>
      <c r="PY4">
        <f>'EIA Imports Monthly'!RO2</f>
        <v/>
      </c>
      <c r="PZ4">
        <f>'EIA Imports Monthly'!RP2</f>
        <v/>
      </c>
      <c r="QA4">
        <f>'EIA Imports Monthly'!RQ2</f>
        <v/>
      </c>
      <c r="QB4">
        <f>'EIA Imports Monthly'!RR2</f>
        <v/>
      </c>
      <c r="QC4">
        <f>'EIA Imports Monthly'!RS2</f>
        <v/>
      </c>
      <c r="QD4">
        <f>'EIA Imports Monthly'!RT2</f>
        <v/>
      </c>
      <c r="QE4">
        <f>'EIA Imports Monthly'!RU2</f>
        <v/>
      </c>
      <c r="QF4">
        <f>'EIA Imports Monthly'!RV2</f>
        <v/>
      </c>
      <c r="QG4">
        <f>'EIA Imports Monthly'!RW2</f>
        <v/>
      </c>
      <c r="QH4">
        <f>'EIA Imports Monthly'!RX2</f>
        <v/>
      </c>
      <c r="QI4">
        <f>'EIA Imports Monthly'!RY2</f>
        <v/>
      </c>
      <c r="QJ4">
        <f>'EIA Imports Monthly'!RZ2</f>
        <v/>
      </c>
      <c r="QK4">
        <f>'EIA Imports Monthly'!SA2</f>
        <v/>
      </c>
      <c r="QL4">
        <f>'EIA Imports Monthly'!SB2</f>
        <v/>
      </c>
      <c r="QM4">
        <f>'EIA Imports Monthly'!SC2</f>
        <v/>
      </c>
      <c r="QN4">
        <f>'EIA Imports Monthly'!SD2</f>
        <v/>
      </c>
      <c r="QO4">
        <f>'EIA Imports Monthly'!SE2</f>
        <v/>
      </c>
      <c r="QP4">
        <f>'EIA Imports Monthly'!SF2</f>
        <v/>
      </c>
      <c r="QQ4">
        <f>'EIA Imports Monthly'!SG2</f>
        <v/>
      </c>
      <c r="QR4">
        <f>'EIA Imports Monthly'!SH2</f>
        <v/>
      </c>
      <c r="QS4">
        <f>'EIA Imports Monthly'!SI2</f>
        <v/>
      </c>
      <c r="QT4">
        <f>'EIA Imports Monthly'!SJ2</f>
        <v/>
      </c>
      <c r="QU4">
        <f>'EIA Imports Monthly'!SK2</f>
        <v/>
      </c>
      <c r="QV4">
        <f>'EIA Imports Monthly'!SL2</f>
        <v/>
      </c>
      <c r="QW4">
        <f>'EIA Imports Monthly'!SM2</f>
        <v/>
      </c>
      <c r="QX4">
        <f>'EIA Imports Monthly'!SN2</f>
        <v/>
      </c>
      <c r="QY4">
        <f>'EIA Imports Monthly'!SO2</f>
        <v/>
      </c>
      <c r="QZ4">
        <f>'EIA Imports Monthly'!SP2</f>
        <v/>
      </c>
      <c r="RA4">
        <f>'EIA Imports Monthly'!SQ2</f>
        <v/>
      </c>
      <c r="RB4">
        <f>'EIA Imports Monthly'!SR2</f>
        <v/>
      </c>
      <c r="RC4">
        <f>'EIA Imports Monthly'!SS2</f>
        <v/>
      </c>
      <c r="RD4">
        <f>'EIA Imports Monthly'!ST2</f>
        <v/>
      </c>
      <c r="RE4">
        <f>'EIA Imports Monthly'!SU2</f>
        <v/>
      </c>
      <c r="RF4">
        <f>'EIA Imports Monthly'!SV2</f>
        <v/>
      </c>
      <c r="RG4">
        <f>'EIA Imports Monthly'!SW2</f>
        <v/>
      </c>
      <c r="RH4">
        <f>'EIA Imports Monthly'!SX2</f>
        <v/>
      </c>
      <c r="RI4">
        <f>'EIA Imports Monthly'!SY2</f>
        <v/>
      </c>
      <c r="RJ4">
        <f>'EIA Imports Monthly'!SZ2</f>
        <v/>
      </c>
      <c r="RK4">
        <f>'EIA Imports Monthly'!TA2</f>
        <v/>
      </c>
      <c r="RL4">
        <f>'EIA Imports Monthly'!TB2</f>
        <v/>
      </c>
      <c r="RM4">
        <f>'EIA Imports Monthly'!TC2</f>
        <v/>
      </c>
      <c r="RN4">
        <f>'EIA Imports Monthly'!TD2</f>
        <v/>
      </c>
      <c r="RO4">
        <f>'EIA Imports Monthly'!TE2</f>
        <v/>
      </c>
      <c r="RP4">
        <f>'EIA Imports Monthly'!TF2</f>
        <v/>
      </c>
      <c r="RQ4">
        <f>'EIA Imports Monthly'!TG2</f>
        <v/>
      </c>
      <c r="RR4">
        <f>'EIA Imports Monthly'!TH2</f>
        <v/>
      </c>
      <c r="RS4">
        <f>'EIA Imports Monthly'!TI2</f>
        <v/>
      </c>
      <c r="RT4">
        <f>'EIA Imports Monthly'!TJ2</f>
        <v/>
      </c>
      <c r="RU4">
        <f>'EIA Imports Monthly'!TK2</f>
        <v/>
      </c>
      <c r="RV4">
        <f>'EIA Imports Monthly'!TL2</f>
        <v/>
      </c>
      <c r="RW4">
        <f>'EIA Imports Monthly'!TM2</f>
        <v/>
      </c>
      <c r="RX4">
        <f>'EIA Imports Monthly'!TN2</f>
        <v/>
      </c>
      <c r="RY4">
        <f>'EIA Imports Monthly'!TO2</f>
        <v/>
      </c>
      <c r="RZ4">
        <f>'EIA Imports Monthly'!TP2</f>
        <v/>
      </c>
      <c r="SA4">
        <f>'EIA Imports Monthly'!TQ2</f>
        <v/>
      </c>
      <c r="SB4">
        <f>'EIA Imports Monthly'!TR2</f>
        <v/>
      </c>
      <c r="SC4">
        <f>'EIA Imports Monthly'!TS2</f>
        <v/>
      </c>
      <c r="SD4">
        <f>'EIA Imports Monthly'!TT2</f>
        <v/>
      </c>
      <c r="SE4">
        <f>'EIA Imports Monthly'!TU2</f>
        <v/>
      </c>
    </row>
    <row r="5" spans="1:499">
      <c r="A5" t="s">
        <v>52</v>
      </c>
      <c r="H5">
        <f>'EIA Imports Monthly'!AX3</f>
        <v/>
      </c>
      <c r="I5">
        <f>'EIA Imports Monthly'!AY3</f>
        <v/>
      </c>
      <c r="J5">
        <f>'EIA Imports Monthly'!AZ3</f>
        <v/>
      </c>
      <c r="K5">
        <f>'EIA Imports Monthly'!BA3</f>
        <v/>
      </c>
      <c r="L5">
        <f>'EIA Imports Monthly'!BB3</f>
        <v/>
      </c>
      <c r="M5">
        <f>'EIA Imports Monthly'!BC3</f>
        <v/>
      </c>
      <c r="N5">
        <f>'EIA Imports Monthly'!BD3</f>
        <v/>
      </c>
      <c r="O5">
        <f>'EIA Imports Monthly'!BE3</f>
        <v/>
      </c>
      <c r="P5">
        <f>'EIA Imports Monthly'!BF3</f>
        <v/>
      </c>
      <c r="Q5">
        <f>'EIA Imports Monthly'!BG3</f>
        <v/>
      </c>
      <c r="R5">
        <f>'EIA Imports Monthly'!BH3</f>
        <v/>
      </c>
      <c r="S5">
        <f>'EIA Imports Monthly'!BI3</f>
        <v/>
      </c>
      <c r="T5">
        <f>'EIA Imports Monthly'!BJ3</f>
        <v/>
      </c>
      <c r="U5">
        <f>'EIA Imports Monthly'!BK3</f>
        <v/>
      </c>
      <c r="V5">
        <f>'EIA Imports Monthly'!BL3</f>
        <v/>
      </c>
      <c r="W5">
        <f>'EIA Imports Monthly'!BM3</f>
        <v/>
      </c>
      <c r="X5">
        <f>'EIA Imports Monthly'!BN3</f>
        <v/>
      </c>
      <c r="Y5">
        <f>'EIA Imports Monthly'!BO3</f>
        <v/>
      </c>
      <c r="Z5">
        <f>'EIA Imports Monthly'!BP3</f>
        <v/>
      </c>
      <c r="AA5">
        <f>'EIA Imports Monthly'!BQ3</f>
        <v/>
      </c>
      <c r="AB5">
        <f>'EIA Imports Monthly'!BR3</f>
        <v/>
      </c>
      <c r="AC5">
        <f>'EIA Imports Monthly'!BS3</f>
        <v/>
      </c>
      <c r="AD5">
        <f>'EIA Imports Monthly'!BT3</f>
        <v/>
      </c>
      <c r="AE5">
        <f>'EIA Imports Monthly'!BU3</f>
        <v/>
      </c>
      <c r="AF5">
        <f>'EIA Imports Monthly'!BV3</f>
        <v/>
      </c>
      <c r="AG5">
        <f>'EIA Imports Monthly'!BW3</f>
        <v/>
      </c>
      <c r="AH5">
        <f>'EIA Imports Monthly'!BX3</f>
        <v/>
      </c>
      <c r="AI5">
        <f>'EIA Imports Monthly'!BY3</f>
        <v/>
      </c>
      <c r="AJ5">
        <f>'EIA Imports Monthly'!BZ3</f>
        <v/>
      </c>
      <c r="AK5">
        <f>'EIA Imports Monthly'!CA3</f>
        <v/>
      </c>
      <c r="AL5">
        <f>'EIA Imports Monthly'!CB3</f>
        <v/>
      </c>
      <c r="AM5">
        <f>'EIA Imports Monthly'!CC3</f>
        <v/>
      </c>
      <c r="AN5">
        <f>'EIA Imports Monthly'!CD3</f>
        <v/>
      </c>
      <c r="AO5">
        <f>'EIA Imports Monthly'!CE3</f>
        <v/>
      </c>
      <c r="AP5">
        <f>'EIA Imports Monthly'!CF3</f>
        <v/>
      </c>
      <c r="AQ5">
        <f>'EIA Imports Monthly'!CG3</f>
        <v/>
      </c>
      <c r="AR5">
        <f>'EIA Imports Monthly'!CH3</f>
        <v/>
      </c>
      <c r="AS5">
        <f>'EIA Imports Monthly'!CI3</f>
        <v/>
      </c>
      <c r="AT5">
        <f>'EIA Imports Monthly'!CJ3</f>
        <v/>
      </c>
      <c r="AU5">
        <f>'EIA Imports Monthly'!CK3</f>
        <v/>
      </c>
      <c r="AV5">
        <f>'EIA Imports Monthly'!CL3</f>
        <v/>
      </c>
      <c r="AW5">
        <f>'EIA Imports Monthly'!CM3</f>
        <v/>
      </c>
      <c r="AX5">
        <f>'EIA Imports Monthly'!CN3</f>
        <v/>
      </c>
      <c r="AY5">
        <f>'EIA Imports Monthly'!CO3</f>
        <v/>
      </c>
      <c r="AZ5">
        <f>'EIA Imports Monthly'!CP3</f>
        <v/>
      </c>
      <c r="BA5">
        <f>'EIA Imports Monthly'!CQ3</f>
        <v/>
      </c>
      <c r="BB5">
        <f>'EIA Imports Monthly'!CR3</f>
        <v/>
      </c>
      <c r="BC5">
        <f>'EIA Imports Monthly'!CS3</f>
        <v/>
      </c>
      <c r="BD5">
        <f>'EIA Imports Monthly'!CT3</f>
        <v/>
      </c>
      <c r="BE5">
        <f>'EIA Imports Monthly'!CU3</f>
        <v/>
      </c>
      <c r="BF5">
        <f>'EIA Imports Monthly'!CV3</f>
        <v/>
      </c>
      <c r="BG5">
        <f>'EIA Imports Monthly'!CW3</f>
        <v/>
      </c>
      <c r="BH5">
        <f>'EIA Imports Monthly'!CX3</f>
        <v/>
      </c>
      <c r="BI5">
        <f>'EIA Imports Monthly'!CY3</f>
        <v/>
      </c>
      <c r="BJ5">
        <f>'EIA Imports Monthly'!CZ3</f>
        <v/>
      </c>
      <c r="BK5">
        <f>'EIA Imports Monthly'!DA3</f>
        <v/>
      </c>
      <c r="BL5">
        <f>'EIA Imports Monthly'!DB3</f>
        <v/>
      </c>
      <c r="BM5">
        <f>'EIA Imports Monthly'!DC3</f>
        <v/>
      </c>
      <c r="BN5">
        <f>'EIA Imports Monthly'!DD3</f>
        <v/>
      </c>
      <c r="BO5">
        <f>'EIA Imports Monthly'!DE3</f>
        <v/>
      </c>
      <c r="BP5">
        <f>'EIA Imports Monthly'!DF3</f>
        <v/>
      </c>
      <c r="BQ5">
        <f>'EIA Imports Monthly'!DG3</f>
        <v/>
      </c>
      <c r="BR5">
        <f>'EIA Imports Monthly'!DH3</f>
        <v/>
      </c>
      <c r="BS5">
        <f>'EIA Imports Monthly'!DI3</f>
        <v/>
      </c>
      <c r="BT5">
        <f>'EIA Imports Monthly'!DJ3</f>
        <v/>
      </c>
      <c r="BU5">
        <f>'EIA Imports Monthly'!DK3</f>
        <v/>
      </c>
      <c r="BV5">
        <f>'EIA Imports Monthly'!DL3</f>
        <v/>
      </c>
      <c r="BW5">
        <f>'EIA Imports Monthly'!DM3</f>
        <v/>
      </c>
      <c r="BX5">
        <f>'EIA Imports Monthly'!DN3</f>
        <v/>
      </c>
      <c r="BY5">
        <f>'EIA Imports Monthly'!DO3</f>
        <v/>
      </c>
      <c r="BZ5">
        <f>'EIA Imports Monthly'!DP3</f>
        <v/>
      </c>
      <c r="CA5">
        <f>'EIA Imports Monthly'!DQ3</f>
        <v/>
      </c>
      <c r="CB5">
        <f>'EIA Imports Monthly'!DR3</f>
        <v/>
      </c>
      <c r="CC5">
        <f>'EIA Imports Monthly'!DS3</f>
        <v/>
      </c>
      <c r="CD5">
        <f>'EIA Imports Monthly'!DT3</f>
        <v/>
      </c>
      <c r="CE5">
        <f>'EIA Imports Monthly'!DU3</f>
        <v/>
      </c>
      <c r="CF5">
        <f>'EIA Imports Monthly'!DV3</f>
        <v/>
      </c>
      <c r="CG5">
        <f>'EIA Imports Monthly'!DW3</f>
        <v/>
      </c>
      <c r="CH5">
        <f>'EIA Imports Monthly'!DX3</f>
        <v/>
      </c>
      <c r="CI5">
        <f>'EIA Imports Monthly'!DY3</f>
        <v/>
      </c>
      <c r="CJ5">
        <f>'EIA Imports Monthly'!DZ3</f>
        <v/>
      </c>
      <c r="CK5">
        <f>'EIA Imports Monthly'!EA3</f>
        <v/>
      </c>
      <c r="CL5">
        <f>'EIA Imports Monthly'!EB3</f>
        <v/>
      </c>
      <c r="CM5">
        <f>'EIA Imports Monthly'!EC3</f>
        <v/>
      </c>
      <c r="CN5">
        <f>'EIA Imports Monthly'!ED3</f>
        <v/>
      </c>
      <c r="CO5">
        <f>'EIA Imports Monthly'!EE3</f>
        <v/>
      </c>
      <c r="CP5">
        <f>'EIA Imports Monthly'!EF3</f>
        <v/>
      </c>
      <c r="CQ5">
        <f>'EIA Imports Monthly'!EG3</f>
        <v/>
      </c>
      <c r="CR5">
        <f>'EIA Imports Monthly'!EH3</f>
        <v/>
      </c>
      <c r="CS5">
        <f>'EIA Imports Monthly'!EI3</f>
        <v/>
      </c>
      <c r="CT5">
        <f>'EIA Imports Monthly'!EJ3</f>
        <v/>
      </c>
      <c r="CU5">
        <f>'EIA Imports Monthly'!EK3</f>
        <v/>
      </c>
      <c r="CV5">
        <f>'EIA Imports Monthly'!EL3</f>
        <v/>
      </c>
      <c r="CW5">
        <f>'EIA Imports Monthly'!EM3</f>
        <v/>
      </c>
      <c r="CX5">
        <f>'EIA Imports Monthly'!EN3</f>
        <v/>
      </c>
      <c r="CY5">
        <f>'EIA Imports Monthly'!EO3</f>
        <v/>
      </c>
      <c r="CZ5">
        <f>'EIA Imports Monthly'!EP3</f>
        <v/>
      </c>
      <c r="DA5">
        <f>'EIA Imports Monthly'!EQ3</f>
        <v/>
      </c>
      <c r="DB5">
        <f>'EIA Imports Monthly'!ER3</f>
        <v/>
      </c>
      <c r="DC5">
        <f>'EIA Imports Monthly'!ES3</f>
        <v/>
      </c>
      <c r="DD5">
        <f>'EIA Imports Monthly'!ET3</f>
        <v/>
      </c>
      <c r="DE5">
        <f>'EIA Imports Monthly'!EU3</f>
        <v/>
      </c>
      <c r="DF5">
        <f>'EIA Imports Monthly'!EV3</f>
        <v/>
      </c>
      <c r="DG5">
        <f>'EIA Imports Monthly'!EW3</f>
        <v/>
      </c>
      <c r="DH5">
        <f>'EIA Imports Monthly'!EX3</f>
        <v/>
      </c>
      <c r="DI5">
        <f>'EIA Imports Monthly'!EY3</f>
        <v/>
      </c>
      <c r="DJ5">
        <f>'EIA Imports Monthly'!EZ3</f>
        <v/>
      </c>
      <c r="DK5">
        <f>'EIA Imports Monthly'!FA3</f>
        <v/>
      </c>
      <c r="DL5">
        <f>'EIA Imports Monthly'!FB3</f>
        <v/>
      </c>
      <c r="DM5">
        <f>'EIA Imports Monthly'!FC3</f>
        <v/>
      </c>
      <c r="DN5">
        <f>'EIA Imports Monthly'!FD3</f>
        <v/>
      </c>
      <c r="DO5">
        <f>'EIA Imports Monthly'!FE3</f>
        <v/>
      </c>
      <c r="DP5">
        <f>'EIA Imports Monthly'!FF3</f>
        <v/>
      </c>
      <c r="DQ5">
        <f>'EIA Imports Monthly'!FG3</f>
        <v/>
      </c>
      <c r="DR5">
        <f>'EIA Imports Monthly'!FH3</f>
        <v/>
      </c>
      <c r="DS5">
        <f>'EIA Imports Monthly'!FI3</f>
        <v/>
      </c>
      <c r="DT5">
        <f>'EIA Imports Monthly'!FJ3</f>
        <v/>
      </c>
      <c r="DU5">
        <f>'EIA Imports Monthly'!FK3</f>
        <v/>
      </c>
      <c r="DV5">
        <f>'EIA Imports Monthly'!FL3</f>
        <v/>
      </c>
      <c r="DW5">
        <f>'EIA Imports Monthly'!FM3</f>
        <v/>
      </c>
      <c r="DX5">
        <f>'EIA Imports Monthly'!FN3</f>
        <v/>
      </c>
      <c r="DY5">
        <f>'EIA Imports Monthly'!FO3</f>
        <v/>
      </c>
      <c r="DZ5">
        <f>'EIA Imports Monthly'!FP3</f>
        <v/>
      </c>
      <c r="EA5">
        <f>'EIA Imports Monthly'!FQ3</f>
        <v/>
      </c>
      <c r="EB5">
        <f>'EIA Imports Monthly'!FR3</f>
        <v/>
      </c>
      <c r="EC5">
        <f>'EIA Imports Monthly'!FS3</f>
        <v/>
      </c>
      <c r="ED5">
        <f>'EIA Imports Monthly'!FT3</f>
        <v/>
      </c>
      <c r="EE5">
        <f>'EIA Imports Monthly'!FU3</f>
        <v/>
      </c>
      <c r="EF5">
        <f>'EIA Imports Monthly'!FV3</f>
        <v/>
      </c>
      <c r="EG5">
        <f>'EIA Imports Monthly'!FW3</f>
        <v/>
      </c>
      <c r="EH5">
        <f>'EIA Imports Monthly'!FX3</f>
        <v/>
      </c>
      <c r="EI5">
        <f>'EIA Imports Monthly'!FY3</f>
        <v/>
      </c>
      <c r="EJ5">
        <f>'EIA Imports Monthly'!FZ3</f>
        <v/>
      </c>
      <c r="EK5">
        <f>'EIA Imports Monthly'!GA3</f>
        <v/>
      </c>
      <c r="EL5">
        <f>'EIA Imports Monthly'!GB3</f>
        <v/>
      </c>
      <c r="EM5">
        <f>'EIA Imports Monthly'!GC3</f>
        <v/>
      </c>
      <c r="EN5">
        <f>'EIA Imports Monthly'!GD3</f>
        <v/>
      </c>
      <c r="EO5">
        <f>'EIA Imports Monthly'!GE3</f>
        <v/>
      </c>
      <c r="EP5">
        <f>'EIA Imports Monthly'!GF3</f>
        <v/>
      </c>
      <c r="EQ5">
        <f>'EIA Imports Monthly'!GG3</f>
        <v/>
      </c>
      <c r="ER5">
        <f>'EIA Imports Monthly'!GH3</f>
        <v/>
      </c>
      <c r="ES5">
        <f>'EIA Imports Monthly'!GI3</f>
        <v/>
      </c>
      <c r="ET5">
        <f>'EIA Imports Monthly'!GJ3</f>
        <v/>
      </c>
      <c r="EU5">
        <f>'EIA Imports Monthly'!GK3</f>
        <v/>
      </c>
      <c r="EV5">
        <f>'EIA Imports Monthly'!GL3</f>
        <v/>
      </c>
      <c r="EW5">
        <f>'EIA Imports Monthly'!GM3</f>
        <v/>
      </c>
      <c r="EX5">
        <f>'EIA Imports Monthly'!GN3</f>
        <v/>
      </c>
      <c r="EY5">
        <f>'EIA Imports Monthly'!GO3</f>
        <v/>
      </c>
      <c r="EZ5">
        <f>'EIA Imports Monthly'!GP3</f>
        <v/>
      </c>
      <c r="FA5">
        <f>'EIA Imports Monthly'!GQ3</f>
        <v/>
      </c>
      <c r="FB5">
        <f>'EIA Imports Monthly'!GR3</f>
        <v/>
      </c>
      <c r="FC5">
        <f>'EIA Imports Monthly'!GS3</f>
        <v/>
      </c>
      <c r="FD5">
        <f>'EIA Imports Monthly'!GT3</f>
        <v/>
      </c>
      <c r="FE5">
        <f>'EIA Imports Monthly'!GU3</f>
        <v/>
      </c>
      <c r="FF5">
        <f>'EIA Imports Monthly'!GV3</f>
        <v/>
      </c>
      <c r="FG5">
        <f>'EIA Imports Monthly'!GW3</f>
        <v/>
      </c>
      <c r="FH5">
        <f>'EIA Imports Monthly'!GX3</f>
        <v/>
      </c>
      <c r="FI5">
        <f>'EIA Imports Monthly'!GY3</f>
        <v/>
      </c>
      <c r="FJ5">
        <f>'EIA Imports Monthly'!GZ3</f>
        <v/>
      </c>
      <c r="FK5">
        <f>'EIA Imports Monthly'!HA3</f>
        <v/>
      </c>
      <c r="FL5">
        <f>'EIA Imports Monthly'!HB3</f>
        <v/>
      </c>
      <c r="FM5">
        <f>'EIA Imports Monthly'!HC3</f>
        <v/>
      </c>
      <c r="FN5">
        <f>'EIA Imports Monthly'!HD3</f>
        <v/>
      </c>
      <c r="FO5">
        <f>'EIA Imports Monthly'!HE3</f>
        <v/>
      </c>
      <c r="FP5">
        <f>'EIA Imports Monthly'!HF3</f>
        <v/>
      </c>
      <c r="FQ5">
        <f>'EIA Imports Monthly'!HG3</f>
        <v/>
      </c>
      <c r="FR5">
        <f>'EIA Imports Monthly'!HH3</f>
        <v/>
      </c>
      <c r="FS5">
        <f>'EIA Imports Monthly'!HI3</f>
        <v/>
      </c>
      <c r="FT5">
        <f>'EIA Imports Monthly'!HJ3</f>
        <v/>
      </c>
      <c r="FU5">
        <f>'EIA Imports Monthly'!HK3</f>
        <v/>
      </c>
      <c r="FV5">
        <f>'EIA Imports Monthly'!HL3</f>
        <v/>
      </c>
      <c r="FW5">
        <f>'EIA Imports Monthly'!HM3</f>
        <v/>
      </c>
      <c r="FX5">
        <f>'EIA Imports Monthly'!HN3</f>
        <v/>
      </c>
      <c r="FY5">
        <f>'EIA Imports Monthly'!HO3</f>
        <v/>
      </c>
      <c r="FZ5">
        <f>'EIA Imports Monthly'!HP3</f>
        <v/>
      </c>
      <c r="GA5">
        <f>'EIA Imports Monthly'!HQ3</f>
        <v/>
      </c>
      <c r="GB5">
        <f>'EIA Imports Monthly'!HR3</f>
        <v/>
      </c>
      <c r="GC5">
        <f>'EIA Imports Monthly'!HS3</f>
        <v/>
      </c>
      <c r="GD5">
        <f>'EIA Imports Monthly'!HT3</f>
        <v/>
      </c>
      <c r="GE5">
        <f>'EIA Imports Monthly'!HU3</f>
        <v/>
      </c>
      <c r="GF5">
        <f>'EIA Imports Monthly'!HV3</f>
        <v/>
      </c>
      <c r="GG5">
        <f>'EIA Imports Monthly'!HW3</f>
        <v/>
      </c>
      <c r="GH5">
        <f>'EIA Imports Monthly'!HX3</f>
        <v/>
      </c>
      <c r="GI5">
        <f>'EIA Imports Monthly'!HY3</f>
        <v/>
      </c>
      <c r="GJ5">
        <f>'EIA Imports Monthly'!HZ3</f>
        <v/>
      </c>
      <c r="GK5">
        <f>'EIA Imports Monthly'!IA3</f>
        <v/>
      </c>
      <c r="GL5">
        <f>'EIA Imports Monthly'!IB3</f>
        <v/>
      </c>
      <c r="GM5">
        <f>'EIA Imports Monthly'!IC3</f>
        <v/>
      </c>
      <c r="GN5">
        <f>'EIA Imports Monthly'!ID3</f>
        <v/>
      </c>
      <c r="GO5">
        <f>'EIA Imports Monthly'!IE3</f>
        <v/>
      </c>
      <c r="GP5">
        <f>'EIA Imports Monthly'!IF3</f>
        <v/>
      </c>
      <c r="GQ5">
        <f>'EIA Imports Monthly'!IG3</f>
        <v/>
      </c>
      <c r="GR5">
        <f>'EIA Imports Monthly'!IH3</f>
        <v/>
      </c>
      <c r="GS5">
        <f>'EIA Imports Monthly'!II3</f>
        <v/>
      </c>
      <c r="GT5">
        <f>'EIA Imports Monthly'!IJ3</f>
        <v/>
      </c>
      <c r="GU5">
        <f>'EIA Imports Monthly'!IK3</f>
        <v/>
      </c>
      <c r="GV5">
        <f>'EIA Imports Monthly'!IL3</f>
        <v/>
      </c>
      <c r="GW5">
        <f>'EIA Imports Monthly'!IM3</f>
        <v/>
      </c>
      <c r="GX5">
        <f>'EIA Imports Monthly'!IN3</f>
        <v/>
      </c>
      <c r="GY5">
        <f>'EIA Imports Monthly'!IO3</f>
        <v/>
      </c>
      <c r="GZ5">
        <f>'EIA Imports Monthly'!IP3</f>
        <v/>
      </c>
      <c r="HA5">
        <f>'EIA Imports Monthly'!IQ3</f>
        <v/>
      </c>
      <c r="HB5">
        <f>'EIA Imports Monthly'!IR3</f>
        <v/>
      </c>
      <c r="HC5">
        <f>'EIA Imports Monthly'!IS3</f>
        <v/>
      </c>
      <c r="HD5">
        <f>'EIA Imports Monthly'!IT3</f>
        <v/>
      </c>
      <c r="HE5">
        <f>'EIA Imports Monthly'!IU3</f>
        <v/>
      </c>
      <c r="HF5">
        <f>'EIA Imports Monthly'!IV3</f>
        <v/>
      </c>
      <c r="HG5">
        <f>'EIA Imports Monthly'!IW3</f>
        <v/>
      </c>
      <c r="HH5">
        <f>'EIA Imports Monthly'!IX3</f>
        <v/>
      </c>
      <c r="HI5">
        <f>'EIA Imports Monthly'!IY3</f>
        <v/>
      </c>
      <c r="HJ5">
        <f>'EIA Imports Monthly'!IZ3</f>
        <v/>
      </c>
      <c r="HK5">
        <f>'EIA Imports Monthly'!JA3</f>
        <v/>
      </c>
      <c r="HL5">
        <f>'EIA Imports Monthly'!JB3</f>
        <v/>
      </c>
      <c r="HM5">
        <f>'EIA Imports Monthly'!JC3</f>
        <v/>
      </c>
      <c r="HN5">
        <f>'EIA Imports Monthly'!JD3</f>
        <v/>
      </c>
      <c r="HO5">
        <f>'EIA Imports Monthly'!JE3</f>
        <v/>
      </c>
      <c r="HP5">
        <f>'EIA Imports Monthly'!JF3</f>
        <v/>
      </c>
      <c r="HQ5">
        <f>'EIA Imports Monthly'!JG3</f>
        <v/>
      </c>
      <c r="HR5">
        <f>'EIA Imports Monthly'!JH3</f>
        <v/>
      </c>
      <c r="HS5">
        <f>'EIA Imports Monthly'!JI3</f>
        <v/>
      </c>
      <c r="HT5">
        <f>'EIA Imports Monthly'!JJ3</f>
        <v/>
      </c>
      <c r="HU5">
        <f>'EIA Imports Monthly'!JK3</f>
        <v/>
      </c>
      <c r="HV5">
        <f>'EIA Imports Monthly'!JL3</f>
        <v/>
      </c>
      <c r="HW5">
        <f>'EIA Imports Monthly'!JM3</f>
        <v/>
      </c>
      <c r="HX5">
        <f>'EIA Imports Monthly'!JN3</f>
        <v/>
      </c>
      <c r="HY5">
        <f>'EIA Imports Monthly'!JO3</f>
        <v/>
      </c>
      <c r="HZ5">
        <f>'EIA Imports Monthly'!JP3</f>
        <v/>
      </c>
      <c r="IA5">
        <f>'EIA Imports Monthly'!JQ3</f>
        <v/>
      </c>
      <c r="IB5">
        <f>'EIA Imports Monthly'!JR3</f>
        <v/>
      </c>
      <c r="IC5">
        <f>'EIA Imports Monthly'!JS3</f>
        <v/>
      </c>
      <c r="ID5">
        <f>'EIA Imports Monthly'!JT3</f>
        <v/>
      </c>
      <c r="IE5">
        <f>'EIA Imports Monthly'!JU3</f>
        <v/>
      </c>
      <c r="IF5">
        <f>'EIA Imports Monthly'!JV3</f>
        <v/>
      </c>
      <c r="IG5">
        <f>'EIA Imports Monthly'!JW3</f>
        <v/>
      </c>
      <c r="IH5">
        <f>'EIA Imports Monthly'!JX3</f>
        <v/>
      </c>
      <c r="II5">
        <f>'EIA Imports Monthly'!JY3</f>
        <v/>
      </c>
      <c r="IJ5">
        <f>'EIA Imports Monthly'!JZ3</f>
        <v/>
      </c>
      <c r="IK5">
        <f>'EIA Imports Monthly'!KA3</f>
        <v/>
      </c>
      <c r="IL5">
        <f>'EIA Imports Monthly'!KB3</f>
        <v/>
      </c>
      <c r="IM5">
        <f>'EIA Imports Monthly'!KC3</f>
        <v/>
      </c>
      <c r="IN5">
        <f>'EIA Imports Monthly'!KD3</f>
        <v/>
      </c>
      <c r="IO5">
        <f>'EIA Imports Monthly'!KE3</f>
        <v/>
      </c>
      <c r="IP5">
        <f>'EIA Imports Monthly'!KF3</f>
        <v/>
      </c>
      <c r="IQ5">
        <f>'EIA Imports Monthly'!KG3</f>
        <v/>
      </c>
      <c r="IR5">
        <f>'EIA Imports Monthly'!KH3</f>
        <v/>
      </c>
      <c r="IS5">
        <f>'EIA Imports Monthly'!KI3</f>
        <v/>
      </c>
      <c r="IT5">
        <f>'EIA Imports Monthly'!KJ3</f>
        <v/>
      </c>
      <c r="IU5">
        <f>'EIA Imports Monthly'!KK3</f>
        <v/>
      </c>
      <c r="IV5">
        <f>'EIA Imports Monthly'!KL3</f>
        <v/>
      </c>
      <c r="IW5">
        <f>'EIA Imports Monthly'!KM3</f>
        <v/>
      </c>
      <c r="IX5">
        <f>'EIA Imports Monthly'!KN3</f>
        <v/>
      </c>
      <c r="IY5">
        <f>'EIA Imports Monthly'!KO3</f>
        <v/>
      </c>
      <c r="IZ5">
        <f>'EIA Imports Monthly'!KP3</f>
        <v/>
      </c>
      <c r="JA5">
        <f>'EIA Imports Monthly'!KQ3</f>
        <v/>
      </c>
      <c r="JB5">
        <f>'EIA Imports Monthly'!KR3</f>
        <v/>
      </c>
      <c r="JC5">
        <f>'EIA Imports Monthly'!KS3</f>
        <v/>
      </c>
      <c r="JD5">
        <f>'EIA Imports Monthly'!KT3</f>
        <v/>
      </c>
      <c r="JE5">
        <f>'EIA Imports Monthly'!KU3</f>
        <v/>
      </c>
      <c r="JF5">
        <f>'EIA Imports Monthly'!KV3</f>
        <v/>
      </c>
      <c r="JG5">
        <f>'EIA Imports Monthly'!KW3</f>
        <v/>
      </c>
      <c r="JH5">
        <f>'EIA Imports Monthly'!KX3</f>
        <v/>
      </c>
      <c r="JI5">
        <f>'EIA Imports Monthly'!KY3</f>
        <v/>
      </c>
      <c r="JJ5">
        <f>'EIA Imports Monthly'!KZ3</f>
        <v/>
      </c>
      <c r="JK5">
        <f>'EIA Imports Monthly'!LA3</f>
        <v/>
      </c>
      <c r="JL5">
        <f>'EIA Imports Monthly'!LB3</f>
        <v/>
      </c>
      <c r="JM5">
        <f>'EIA Imports Monthly'!LC3</f>
        <v/>
      </c>
      <c r="JN5">
        <f>'EIA Imports Monthly'!LD3</f>
        <v/>
      </c>
      <c r="JO5">
        <f>'EIA Imports Monthly'!LE3</f>
        <v/>
      </c>
      <c r="JP5">
        <f>'EIA Imports Monthly'!LF3</f>
        <v/>
      </c>
      <c r="JQ5">
        <f>'EIA Imports Monthly'!LG3</f>
        <v/>
      </c>
      <c r="JR5">
        <f>'EIA Imports Monthly'!LH3</f>
        <v/>
      </c>
      <c r="JS5">
        <f>'EIA Imports Monthly'!LI3</f>
        <v/>
      </c>
      <c r="JT5">
        <f>'EIA Imports Monthly'!LJ3</f>
        <v/>
      </c>
      <c r="JU5">
        <f>'EIA Imports Monthly'!LK3</f>
        <v/>
      </c>
      <c r="JV5">
        <f>'EIA Imports Monthly'!LL3</f>
        <v/>
      </c>
      <c r="JW5">
        <f>'EIA Imports Monthly'!LM3</f>
        <v/>
      </c>
      <c r="JX5">
        <f>'EIA Imports Monthly'!LN3</f>
        <v/>
      </c>
      <c r="JY5">
        <f>'EIA Imports Monthly'!LO3</f>
        <v/>
      </c>
      <c r="JZ5">
        <f>'EIA Imports Monthly'!LP3</f>
        <v/>
      </c>
      <c r="KA5">
        <f>'EIA Imports Monthly'!LQ3</f>
        <v/>
      </c>
      <c r="KB5">
        <f>'EIA Imports Monthly'!LR3</f>
        <v/>
      </c>
      <c r="KC5">
        <f>'EIA Imports Monthly'!LS3</f>
        <v/>
      </c>
      <c r="KD5">
        <f>'EIA Imports Monthly'!LT3</f>
        <v/>
      </c>
      <c r="KE5">
        <f>'EIA Imports Monthly'!LU3</f>
        <v/>
      </c>
      <c r="KF5">
        <f>'EIA Imports Monthly'!LV3</f>
        <v/>
      </c>
      <c r="KG5">
        <f>'EIA Imports Monthly'!LW3</f>
        <v/>
      </c>
      <c r="KH5">
        <f>'EIA Imports Monthly'!LX3</f>
        <v/>
      </c>
      <c r="KI5">
        <f>'EIA Imports Monthly'!LY3</f>
        <v/>
      </c>
      <c r="KJ5">
        <f>'EIA Imports Monthly'!LZ3</f>
        <v/>
      </c>
      <c r="KK5">
        <f>'EIA Imports Monthly'!MA3</f>
        <v/>
      </c>
      <c r="KL5">
        <f>'EIA Imports Monthly'!MB3</f>
        <v/>
      </c>
      <c r="KM5">
        <f>'EIA Imports Monthly'!MC3</f>
        <v/>
      </c>
      <c r="KN5">
        <f>'EIA Imports Monthly'!MD3</f>
        <v/>
      </c>
      <c r="KO5">
        <f>'EIA Imports Monthly'!ME3</f>
        <v/>
      </c>
      <c r="KP5">
        <f>'EIA Imports Monthly'!MF3</f>
        <v/>
      </c>
      <c r="KQ5">
        <f>'EIA Imports Monthly'!MG3</f>
        <v/>
      </c>
      <c r="KR5">
        <f>'EIA Imports Monthly'!MH3</f>
        <v/>
      </c>
      <c r="KS5">
        <f>'EIA Imports Monthly'!MI3</f>
        <v/>
      </c>
      <c r="KT5">
        <f>'EIA Imports Monthly'!MJ3</f>
        <v/>
      </c>
      <c r="KU5">
        <f>'EIA Imports Monthly'!MK3</f>
        <v/>
      </c>
      <c r="KV5">
        <f>'EIA Imports Monthly'!ML3</f>
        <v/>
      </c>
      <c r="KW5">
        <f>'EIA Imports Monthly'!MM3</f>
        <v/>
      </c>
      <c r="KX5">
        <f>'EIA Imports Monthly'!MN3</f>
        <v/>
      </c>
      <c r="KY5">
        <f>'EIA Imports Monthly'!MO3</f>
        <v/>
      </c>
      <c r="KZ5">
        <f>'EIA Imports Monthly'!MP3</f>
        <v/>
      </c>
      <c r="LA5">
        <f>'EIA Imports Monthly'!MQ3</f>
        <v/>
      </c>
      <c r="LB5">
        <f>'EIA Imports Monthly'!MR3</f>
        <v/>
      </c>
      <c r="LC5">
        <f>'EIA Imports Monthly'!MS3</f>
        <v/>
      </c>
      <c r="LD5">
        <f>'EIA Imports Monthly'!MT3</f>
        <v/>
      </c>
      <c r="LE5">
        <f>'EIA Imports Monthly'!MU3</f>
        <v/>
      </c>
      <c r="LF5">
        <f>'EIA Imports Monthly'!MV3</f>
        <v/>
      </c>
      <c r="LG5">
        <f>'EIA Imports Monthly'!MW3</f>
        <v/>
      </c>
      <c r="LH5">
        <f>'EIA Imports Monthly'!MX3</f>
        <v/>
      </c>
      <c r="LI5">
        <f>'EIA Imports Monthly'!MY3</f>
        <v/>
      </c>
      <c r="LJ5">
        <f>'EIA Imports Monthly'!MZ3</f>
        <v/>
      </c>
      <c r="LK5">
        <f>'EIA Imports Monthly'!NA3</f>
        <v/>
      </c>
      <c r="LL5">
        <f>'EIA Imports Monthly'!NB3</f>
        <v/>
      </c>
      <c r="LM5">
        <f>'EIA Imports Monthly'!NC3</f>
        <v/>
      </c>
      <c r="LN5">
        <f>'EIA Imports Monthly'!ND3</f>
        <v/>
      </c>
      <c r="LO5">
        <f>'EIA Imports Monthly'!NE3</f>
        <v/>
      </c>
      <c r="LP5">
        <f>'EIA Imports Monthly'!NF3</f>
        <v/>
      </c>
      <c r="LQ5">
        <f>'EIA Imports Monthly'!NG3</f>
        <v/>
      </c>
      <c r="LR5">
        <f>'EIA Imports Monthly'!NH3</f>
        <v/>
      </c>
      <c r="LS5">
        <f>'EIA Imports Monthly'!NI3</f>
        <v/>
      </c>
      <c r="LT5">
        <f>'EIA Imports Monthly'!NJ3</f>
        <v/>
      </c>
      <c r="LU5">
        <f>'EIA Imports Monthly'!NK3</f>
        <v/>
      </c>
      <c r="LV5">
        <f>'EIA Imports Monthly'!NL3</f>
        <v/>
      </c>
      <c r="LW5">
        <f>'EIA Imports Monthly'!NM3</f>
        <v/>
      </c>
      <c r="LX5">
        <f>'EIA Imports Monthly'!NN3</f>
        <v/>
      </c>
      <c r="LY5">
        <f>'EIA Imports Monthly'!NO3</f>
        <v/>
      </c>
      <c r="LZ5">
        <f>'EIA Imports Monthly'!NP3</f>
        <v/>
      </c>
      <c r="MA5">
        <f>'EIA Imports Monthly'!NQ3</f>
        <v/>
      </c>
      <c r="MB5">
        <f>'EIA Imports Monthly'!NR3</f>
        <v/>
      </c>
      <c r="MC5">
        <f>'EIA Imports Monthly'!NS3</f>
        <v/>
      </c>
      <c r="MD5">
        <f>'EIA Imports Monthly'!NT3</f>
        <v/>
      </c>
      <c r="ME5">
        <f>'EIA Imports Monthly'!NU3</f>
        <v/>
      </c>
      <c r="MF5">
        <f>'EIA Imports Monthly'!NV3</f>
        <v/>
      </c>
      <c r="MG5">
        <f>'EIA Imports Monthly'!NW3</f>
        <v/>
      </c>
      <c r="MH5">
        <f>'EIA Imports Monthly'!NX3</f>
        <v/>
      </c>
      <c r="MI5">
        <f>'EIA Imports Monthly'!NY3</f>
        <v/>
      </c>
      <c r="MJ5">
        <f>'EIA Imports Monthly'!NZ3</f>
        <v/>
      </c>
      <c r="MK5">
        <f>'EIA Imports Monthly'!OA3</f>
        <v/>
      </c>
      <c r="ML5">
        <f>'EIA Imports Monthly'!OB3</f>
        <v/>
      </c>
      <c r="MM5">
        <f>'EIA Imports Monthly'!OC3</f>
        <v/>
      </c>
      <c r="MN5">
        <f>'EIA Imports Monthly'!OD3</f>
        <v/>
      </c>
      <c r="MO5">
        <f>'EIA Imports Monthly'!OE3</f>
        <v/>
      </c>
      <c r="MP5">
        <f>'EIA Imports Monthly'!OF3</f>
        <v/>
      </c>
      <c r="MQ5">
        <f>'EIA Imports Monthly'!OG3</f>
        <v/>
      </c>
      <c r="MR5">
        <f>'EIA Imports Monthly'!OH3</f>
        <v/>
      </c>
      <c r="MS5">
        <f>'EIA Imports Monthly'!OI3</f>
        <v/>
      </c>
      <c r="MT5">
        <f>'EIA Imports Monthly'!OJ3</f>
        <v/>
      </c>
      <c r="MU5">
        <f>'EIA Imports Monthly'!OK3</f>
        <v/>
      </c>
      <c r="MV5">
        <f>'EIA Imports Monthly'!OL3</f>
        <v/>
      </c>
      <c r="MW5">
        <f>'EIA Imports Monthly'!OM3</f>
        <v/>
      </c>
      <c r="MX5">
        <f>'EIA Imports Monthly'!ON3</f>
        <v/>
      </c>
      <c r="MY5">
        <f>'EIA Imports Monthly'!OO3</f>
        <v/>
      </c>
      <c r="MZ5">
        <f>'EIA Imports Monthly'!OP3</f>
        <v/>
      </c>
      <c r="NA5">
        <f>'EIA Imports Monthly'!OQ3</f>
        <v/>
      </c>
      <c r="NB5">
        <f>'EIA Imports Monthly'!OR3</f>
        <v/>
      </c>
      <c r="NC5">
        <f>'EIA Imports Monthly'!OS3</f>
        <v/>
      </c>
      <c r="ND5">
        <f>'EIA Imports Monthly'!OT3</f>
        <v/>
      </c>
      <c r="NE5">
        <f>'EIA Imports Monthly'!OU3</f>
        <v/>
      </c>
      <c r="NF5">
        <f>'EIA Imports Monthly'!OV3</f>
        <v/>
      </c>
      <c r="NG5">
        <f>'EIA Imports Monthly'!OW3</f>
        <v/>
      </c>
      <c r="NH5">
        <f>'EIA Imports Monthly'!OX3</f>
        <v/>
      </c>
      <c r="NI5">
        <f>'EIA Imports Monthly'!OY3</f>
        <v/>
      </c>
      <c r="NJ5">
        <f>'EIA Imports Monthly'!OZ3</f>
        <v/>
      </c>
      <c r="NK5">
        <f>'EIA Imports Monthly'!PA3</f>
        <v/>
      </c>
      <c r="NL5">
        <f>'EIA Imports Monthly'!PB3</f>
        <v/>
      </c>
      <c r="NM5">
        <f>'EIA Imports Monthly'!PC3</f>
        <v/>
      </c>
      <c r="NN5">
        <f>'EIA Imports Monthly'!PD3</f>
        <v/>
      </c>
      <c r="NO5">
        <f>'EIA Imports Monthly'!PE3</f>
        <v/>
      </c>
      <c r="NP5">
        <f>'EIA Imports Monthly'!PF3</f>
        <v/>
      </c>
      <c r="NQ5">
        <f>'EIA Imports Monthly'!PG3</f>
        <v/>
      </c>
      <c r="NR5">
        <f>'EIA Imports Monthly'!PH3</f>
        <v/>
      </c>
      <c r="NS5">
        <f>'EIA Imports Monthly'!PI3</f>
        <v/>
      </c>
      <c r="NT5">
        <f>'EIA Imports Monthly'!PJ3</f>
        <v/>
      </c>
      <c r="NU5">
        <f>'EIA Imports Monthly'!PK3</f>
        <v/>
      </c>
      <c r="NV5">
        <f>'EIA Imports Monthly'!PL3</f>
        <v/>
      </c>
      <c r="NW5">
        <f>'EIA Imports Monthly'!PM3</f>
        <v/>
      </c>
      <c r="NX5">
        <f>'EIA Imports Monthly'!PN3</f>
        <v/>
      </c>
      <c r="NY5">
        <f>'EIA Imports Monthly'!PO3</f>
        <v/>
      </c>
      <c r="NZ5">
        <f>'EIA Imports Monthly'!PP3</f>
        <v/>
      </c>
      <c r="OA5">
        <f>'EIA Imports Monthly'!PQ3</f>
        <v/>
      </c>
      <c r="OB5">
        <f>'EIA Imports Monthly'!PR3</f>
        <v/>
      </c>
      <c r="OC5">
        <f>'EIA Imports Monthly'!PS3</f>
        <v/>
      </c>
      <c r="OD5">
        <f>'EIA Imports Monthly'!PT3</f>
        <v/>
      </c>
      <c r="OE5">
        <f>'EIA Imports Monthly'!PU3</f>
        <v/>
      </c>
      <c r="OF5">
        <f>'EIA Imports Monthly'!PV3</f>
        <v/>
      </c>
      <c r="OG5">
        <f>'EIA Imports Monthly'!PW3</f>
        <v/>
      </c>
      <c r="OH5">
        <f>'EIA Imports Monthly'!PX3</f>
        <v/>
      </c>
      <c r="OI5">
        <f>'EIA Imports Monthly'!PY3</f>
        <v/>
      </c>
      <c r="OJ5">
        <f>'EIA Imports Monthly'!PZ3</f>
        <v/>
      </c>
      <c r="OK5">
        <f>'EIA Imports Monthly'!QA3</f>
        <v/>
      </c>
      <c r="OL5">
        <f>'EIA Imports Monthly'!QB3</f>
        <v/>
      </c>
      <c r="OM5">
        <f>'EIA Imports Monthly'!QC3</f>
        <v/>
      </c>
      <c r="ON5">
        <f>'EIA Imports Monthly'!QD3</f>
        <v/>
      </c>
      <c r="OO5">
        <f>'EIA Imports Monthly'!QE3</f>
        <v/>
      </c>
      <c r="OP5">
        <f>'EIA Imports Monthly'!QF3</f>
        <v/>
      </c>
      <c r="OQ5">
        <f>'EIA Imports Monthly'!QG3</f>
        <v/>
      </c>
      <c r="OR5">
        <f>'EIA Imports Monthly'!QH3</f>
        <v/>
      </c>
      <c r="OS5">
        <f>'EIA Imports Monthly'!QI3</f>
        <v/>
      </c>
      <c r="OT5">
        <f>'EIA Imports Monthly'!QJ3</f>
        <v/>
      </c>
      <c r="OU5">
        <f>'EIA Imports Monthly'!QK3</f>
        <v/>
      </c>
      <c r="OV5">
        <f>'EIA Imports Monthly'!QL3</f>
        <v/>
      </c>
      <c r="OW5">
        <f>'EIA Imports Monthly'!QM3</f>
        <v/>
      </c>
      <c r="OX5">
        <f>'EIA Imports Monthly'!QN3</f>
        <v/>
      </c>
      <c r="OY5">
        <f>'EIA Imports Monthly'!QO3</f>
        <v/>
      </c>
      <c r="OZ5">
        <f>'EIA Imports Monthly'!QP3</f>
        <v/>
      </c>
      <c r="PA5">
        <f>'EIA Imports Monthly'!QQ3</f>
        <v/>
      </c>
      <c r="PB5">
        <f>'EIA Imports Monthly'!QR3</f>
        <v/>
      </c>
      <c r="PC5">
        <f>'EIA Imports Monthly'!QS3</f>
        <v/>
      </c>
      <c r="PD5">
        <f>'EIA Imports Monthly'!QT3</f>
        <v/>
      </c>
      <c r="PE5">
        <f>'EIA Imports Monthly'!QU3</f>
        <v/>
      </c>
      <c r="PF5">
        <f>'EIA Imports Monthly'!QV3</f>
        <v/>
      </c>
      <c r="PG5">
        <f>'EIA Imports Monthly'!QW3</f>
        <v/>
      </c>
      <c r="PH5">
        <f>'EIA Imports Monthly'!QX3</f>
        <v/>
      </c>
      <c r="PI5">
        <f>'EIA Imports Monthly'!QY3</f>
        <v/>
      </c>
      <c r="PJ5">
        <f>'EIA Imports Monthly'!QZ3</f>
        <v/>
      </c>
      <c r="PK5">
        <f>'EIA Imports Monthly'!RA3</f>
        <v/>
      </c>
      <c r="PL5">
        <f>'EIA Imports Monthly'!RB3</f>
        <v/>
      </c>
      <c r="PM5">
        <f>'EIA Imports Monthly'!RC3</f>
        <v/>
      </c>
      <c r="PN5">
        <f>'EIA Imports Monthly'!RD3</f>
        <v/>
      </c>
      <c r="PO5">
        <f>'EIA Imports Monthly'!RE3</f>
        <v/>
      </c>
      <c r="PP5">
        <f>'EIA Imports Monthly'!RF3</f>
        <v/>
      </c>
      <c r="PQ5">
        <f>'EIA Imports Monthly'!RG3</f>
        <v/>
      </c>
      <c r="PR5">
        <f>'EIA Imports Monthly'!RH3</f>
        <v/>
      </c>
      <c r="PS5">
        <f>'EIA Imports Monthly'!RI3</f>
        <v/>
      </c>
      <c r="PT5">
        <f>'EIA Imports Monthly'!RJ3</f>
        <v/>
      </c>
      <c r="PU5">
        <f>'EIA Imports Monthly'!RK3</f>
        <v/>
      </c>
      <c r="PV5">
        <f>'EIA Imports Monthly'!RL3</f>
        <v/>
      </c>
      <c r="PW5">
        <f>'EIA Imports Monthly'!RM3</f>
        <v/>
      </c>
      <c r="PX5">
        <f>'EIA Imports Monthly'!RN3</f>
        <v/>
      </c>
      <c r="PY5">
        <f>'EIA Imports Monthly'!RO3</f>
        <v/>
      </c>
      <c r="PZ5">
        <f>'EIA Imports Monthly'!RP3</f>
        <v/>
      </c>
      <c r="QA5">
        <f>'EIA Imports Monthly'!RQ3</f>
        <v/>
      </c>
      <c r="QB5">
        <f>'EIA Imports Monthly'!RR3</f>
        <v/>
      </c>
      <c r="QC5">
        <f>'EIA Imports Monthly'!RS3</f>
        <v/>
      </c>
      <c r="QD5">
        <f>'EIA Imports Monthly'!RT3</f>
        <v/>
      </c>
      <c r="QE5">
        <f>'EIA Imports Monthly'!RU3</f>
        <v/>
      </c>
      <c r="QF5">
        <f>'EIA Imports Monthly'!RV3</f>
        <v/>
      </c>
      <c r="QG5">
        <f>'EIA Imports Monthly'!RW3</f>
        <v/>
      </c>
      <c r="QH5">
        <f>'EIA Imports Monthly'!RX3</f>
        <v/>
      </c>
      <c r="QI5">
        <f>'EIA Imports Monthly'!RY3</f>
        <v/>
      </c>
      <c r="QJ5">
        <f>'EIA Imports Monthly'!RZ3</f>
        <v/>
      </c>
      <c r="QK5">
        <f>'EIA Imports Monthly'!SA3</f>
        <v/>
      </c>
      <c r="QL5">
        <f>'EIA Imports Monthly'!SB3</f>
        <v/>
      </c>
      <c r="QM5">
        <f>'EIA Imports Monthly'!SC3</f>
        <v/>
      </c>
      <c r="QN5">
        <f>'EIA Imports Monthly'!SD3</f>
        <v/>
      </c>
      <c r="QO5">
        <f>'EIA Imports Monthly'!SE3</f>
        <v/>
      </c>
      <c r="QP5">
        <f>'EIA Imports Monthly'!SF3</f>
        <v/>
      </c>
      <c r="QQ5">
        <f>'EIA Imports Monthly'!SG3</f>
        <v/>
      </c>
      <c r="QR5">
        <f>'EIA Imports Monthly'!SH3</f>
        <v/>
      </c>
      <c r="QS5">
        <f>'EIA Imports Monthly'!SI3</f>
        <v/>
      </c>
      <c r="QT5">
        <f>'EIA Imports Monthly'!SJ3</f>
        <v/>
      </c>
      <c r="QU5">
        <f>'EIA Imports Monthly'!SK3</f>
        <v/>
      </c>
      <c r="QV5">
        <f>'EIA Imports Monthly'!SL3</f>
        <v/>
      </c>
      <c r="QW5">
        <f>'EIA Imports Monthly'!SM3</f>
        <v/>
      </c>
      <c r="QX5">
        <f>'EIA Imports Monthly'!SN3</f>
        <v/>
      </c>
      <c r="QY5">
        <f>'EIA Imports Monthly'!SO3</f>
        <v/>
      </c>
      <c r="QZ5">
        <f>'EIA Imports Monthly'!SP3</f>
        <v/>
      </c>
      <c r="RA5">
        <f>'EIA Imports Monthly'!SQ3</f>
        <v/>
      </c>
      <c r="RB5">
        <f>'EIA Imports Monthly'!SR3</f>
        <v/>
      </c>
      <c r="RC5">
        <f>'EIA Imports Monthly'!SS3</f>
        <v/>
      </c>
      <c r="RD5">
        <f>'EIA Imports Monthly'!ST3</f>
        <v/>
      </c>
      <c r="RE5">
        <f>'EIA Imports Monthly'!SU3</f>
        <v/>
      </c>
      <c r="RF5">
        <f>'EIA Imports Monthly'!SV3</f>
        <v/>
      </c>
      <c r="RG5">
        <f>'EIA Imports Monthly'!SW3</f>
        <v/>
      </c>
      <c r="RH5">
        <f>'EIA Imports Monthly'!SX3</f>
        <v/>
      </c>
      <c r="RI5">
        <f>'EIA Imports Monthly'!SY3</f>
        <v/>
      </c>
      <c r="RJ5">
        <f>'EIA Imports Monthly'!SZ3</f>
        <v/>
      </c>
      <c r="RK5">
        <f>'EIA Imports Monthly'!TA3</f>
        <v/>
      </c>
      <c r="RL5">
        <f>'EIA Imports Monthly'!TB3</f>
        <v/>
      </c>
      <c r="RM5">
        <f>'EIA Imports Monthly'!TC3</f>
        <v/>
      </c>
      <c r="RN5">
        <f>'EIA Imports Monthly'!TD3</f>
        <v/>
      </c>
      <c r="RO5">
        <f>'EIA Imports Monthly'!TE3</f>
        <v/>
      </c>
      <c r="RP5">
        <f>'EIA Imports Monthly'!TF3</f>
        <v/>
      </c>
      <c r="RQ5">
        <f>'EIA Imports Monthly'!TG3</f>
        <v/>
      </c>
      <c r="RR5">
        <f>'EIA Imports Monthly'!TH3</f>
        <v/>
      </c>
      <c r="RS5">
        <f>'EIA Imports Monthly'!TI3</f>
        <v/>
      </c>
      <c r="RT5">
        <f>'EIA Imports Monthly'!TJ3</f>
        <v/>
      </c>
      <c r="RU5">
        <f>'EIA Imports Monthly'!TK3</f>
        <v/>
      </c>
      <c r="RV5">
        <f>'EIA Imports Monthly'!TL3</f>
        <v/>
      </c>
      <c r="RW5">
        <f>'EIA Imports Monthly'!TM3</f>
        <v/>
      </c>
      <c r="RX5">
        <f>'EIA Imports Monthly'!TN3</f>
        <v/>
      </c>
      <c r="RY5">
        <f>'EIA Imports Monthly'!TO3</f>
        <v/>
      </c>
      <c r="RZ5">
        <f>'EIA Imports Monthly'!TP3</f>
        <v/>
      </c>
      <c r="SA5">
        <f>'EIA Imports Monthly'!TQ3</f>
        <v/>
      </c>
      <c r="SB5">
        <f>'EIA Imports Monthly'!TR3</f>
        <v/>
      </c>
      <c r="SC5">
        <f>'EIA Imports Monthly'!TS3</f>
        <v/>
      </c>
      <c r="SD5">
        <f>'EIA Imports Monthly'!TT3</f>
        <v/>
      </c>
      <c r="SE5">
        <f>'EIA Imports Monthly'!TU3</f>
        <v/>
      </c>
    </row>
    <row r="6" spans="1:499">
      <c r="A6" t="s">
        <v>53</v>
      </c>
      <c r="H6">
        <f>'EIA Imports Monthly'!AX4</f>
        <v/>
      </c>
      <c r="I6">
        <f>'EIA Imports Monthly'!AY4</f>
        <v/>
      </c>
      <c r="J6">
        <f>'EIA Imports Monthly'!AZ4</f>
        <v/>
      </c>
      <c r="K6">
        <f>'EIA Imports Monthly'!BA4</f>
        <v/>
      </c>
      <c r="L6">
        <f>'EIA Imports Monthly'!BB4</f>
        <v/>
      </c>
      <c r="M6">
        <f>'EIA Imports Monthly'!BC4</f>
        <v/>
      </c>
      <c r="N6">
        <f>'EIA Imports Monthly'!BD4</f>
        <v/>
      </c>
      <c r="O6">
        <f>'EIA Imports Monthly'!BE4</f>
        <v/>
      </c>
      <c r="P6">
        <f>'EIA Imports Monthly'!BF4</f>
        <v/>
      </c>
      <c r="Q6">
        <f>'EIA Imports Monthly'!BG4</f>
        <v/>
      </c>
      <c r="R6">
        <f>'EIA Imports Monthly'!BH4</f>
        <v/>
      </c>
      <c r="S6">
        <f>'EIA Imports Monthly'!BI4</f>
        <v/>
      </c>
      <c r="T6">
        <f>'EIA Imports Monthly'!BJ4</f>
        <v/>
      </c>
      <c r="U6">
        <f>'EIA Imports Monthly'!BK4</f>
        <v/>
      </c>
      <c r="V6">
        <f>'EIA Imports Monthly'!BL4</f>
        <v/>
      </c>
      <c r="W6">
        <f>'EIA Imports Monthly'!BM4</f>
        <v/>
      </c>
      <c r="X6">
        <f>'EIA Imports Monthly'!BN4</f>
        <v/>
      </c>
      <c r="Y6">
        <f>'EIA Imports Monthly'!BO4</f>
        <v/>
      </c>
      <c r="Z6">
        <f>'EIA Imports Monthly'!BP4</f>
        <v/>
      </c>
      <c r="AA6">
        <f>'EIA Imports Monthly'!BQ4</f>
        <v/>
      </c>
      <c r="AB6">
        <f>'EIA Imports Monthly'!BR4</f>
        <v/>
      </c>
      <c r="AC6">
        <f>'EIA Imports Monthly'!BS4</f>
        <v/>
      </c>
      <c r="AD6">
        <f>'EIA Imports Monthly'!BT4</f>
        <v/>
      </c>
      <c r="AE6">
        <f>'EIA Imports Monthly'!BU4</f>
        <v/>
      </c>
      <c r="AF6">
        <f>'EIA Imports Monthly'!BV4</f>
        <v/>
      </c>
      <c r="AG6">
        <f>'EIA Imports Monthly'!BW4</f>
        <v/>
      </c>
      <c r="AH6">
        <f>'EIA Imports Monthly'!BX4</f>
        <v/>
      </c>
      <c r="AI6">
        <f>'EIA Imports Monthly'!BY4</f>
        <v/>
      </c>
      <c r="AJ6">
        <f>'EIA Imports Monthly'!BZ4</f>
        <v/>
      </c>
      <c r="AK6">
        <f>'EIA Imports Monthly'!CA4</f>
        <v/>
      </c>
      <c r="AL6">
        <f>'EIA Imports Monthly'!CB4</f>
        <v/>
      </c>
      <c r="AM6">
        <f>'EIA Imports Monthly'!CC4</f>
        <v/>
      </c>
      <c r="AN6">
        <f>'EIA Imports Monthly'!CD4</f>
        <v/>
      </c>
      <c r="AO6">
        <f>'EIA Imports Monthly'!CE4</f>
        <v/>
      </c>
      <c r="AP6">
        <f>'EIA Imports Monthly'!CF4</f>
        <v/>
      </c>
      <c r="AQ6">
        <f>'EIA Imports Monthly'!CG4</f>
        <v/>
      </c>
      <c r="AR6">
        <f>'EIA Imports Monthly'!CH4</f>
        <v/>
      </c>
      <c r="AS6">
        <f>'EIA Imports Monthly'!CI4</f>
        <v/>
      </c>
      <c r="AT6">
        <f>'EIA Imports Monthly'!CJ4</f>
        <v/>
      </c>
      <c r="AU6">
        <f>'EIA Imports Monthly'!CK4</f>
        <v/>
      </c>
      <c r="AV6">
        <f>'EIA Imports Monthly'!CL4</f>
        <v/>
      </c>
      <c r="AW6">
        <f>'EIA Imports Monthly'!CM4</f>
        <v/>
      </c>
      <c r="AX6">
        <f>'EIA Imports Monthly'!CN4</f>
        <v/>
      </c>
      <c r="AY6">
        <f>'EIA Imports Monthly'!CO4</f>
        <v/>
      </c>
      <c r="AZ6">
        <f>'EIA Imports Monthly'!CP4</f>
        <v/>
      </c>
      <c r="BA6">
        <f>'EIA Imports Monthly'!CQ4</f>
        <v/>
      </c>
      <c r="BB6">
        <f>'EIA Imports Monthly'!CR4</f>
        <v/>
      </c>
      <c r="BC6">
        <f>'EIA Imports Monthly'!CS4</f>
        <v/>
      </c>
      <c r="BD6">
        <f>'EIA Imports Monthly'!CT4</f>
        <v/>
      </c>
      <c r="BE6">
        <f>'EIA Imports Monthly'!CU4</f>
        <v/>
      </c>
      <c r="BF6">
        <f>'EIA Imports Monthly'!CV4</f>
        <v/>
      </c>
      <c r="BG6">
        <f>'EIA Imports Monthly'!CW4</f>
        <v/>
      </c>
      <c r="BH6">
        <f>'EIA Imports Monthly'!CX4</f>
        <v/>
      </c>
      <c r="BI6">
        <f>'EIA Imports Monthly'!CY4</f>
        <v/>
      </c>
      <c r="BJ6">
        <f>'EIA Imports Monthly'!CZ4</f>
        <v/>
      </c>
      <c r="BK6">
        <f>'EIA Imports Monthly'!DA4</f>
        <v/>
      </c>
      <c r="BL6">
        <f>'EIA Imports Monthly'!DB4</f>
        <v/>
      </c>
      <c r="BM6">
        <f>'EIA Imports Monthly'!DC4</f>
        <v/>
      </c>
      <c r="BN6">
        <f>'EIA Imports Monthly'!DD4</f>
        <v/>
      </c>
      <c r="BO6">
        <f>'EIA Imports Monthly'!DE4</f>
        <v/>
      </c>
      <c r="BP6">
        <f>'EIA Imports Monthly'!DF4</f>
        <v/>
      </c>
      <c r="BQ6">
        <f>'EIA Imports Monthly'!DG4</f>
        <v/>
      </c>
      <c r="BR6">
        <f>'EIA Imports Monthly'!DH4</f>
        <v/>
      </c>
      <c r="BS6">
        <f>'EIA Imports Monthly'!DI4</f>
        <v/>
      </c>
      <c r="BT6">
        <f>'EIA Imports Monthly'!DJ4</f>
        <v/>
      </c>
      <c r="BU6">
        <f>'EIA Imports Monthly'!DK4</f>
        <v/>
      </c>
      <c r="BV6">
        <f>'EIA Imports Monthly'!DL4</f>
        <v/>
      </c>
      <c r="BW6">
        <f>'EIA Imports Monthly'!DM4</f>
        <v/>
      </c>
      <c r="BX6">
        <f>'EIA Imports Monthly'!DN4</f>
        <v/>
      </c>
      <c r="BY6">
        <f>'EIA Imports Monthly'!DO4</f>
        <v/>
      </c>
      <c r="BZ6">
        <f>'EIA Imports Monthly'!DP4</f>
        <v/>
      </c>
      <c r="CA6">
        <f>'EIA Imports Monthly'!DQ4</f>
        <v/>
      </c>
      <c r="CB6">
        <f>'EIA Imports Monthly'!DR4</f>
        <v/>
      </c>
      <c r="CC6">
        <f>'EIA Imports Monthly'!DS4</f>
        <v/>
      </c>
      <c r="CD6">
        <f>'EIA Imports Monthly'!DT4</f>
        <v/>
      </c>
      <c r="CE6">
        <f>'EIA Imports Monthly'!DU4</f>
        <v/>
      </c>
      <c r="CF6">
        <f>'EIA Imports Monthly'!DV4</f>
        <v/>
      </c>
      <c r="CG6">
        <f>'EIA Imports Monthly'!DW4</f>
        <v/>
      </c>
      <c r="CH6">
        <f>'EIA Imports Monthly'!DX4</f>
        <v/>
      </c>
      <c r="CI6">
        <f>'EIA Imports Monthly'!DY4</f>
        <v/>
      </c>
      <c r="CJ6">
        <f>'EIA Imports Monthly'!DZ4</f>
        <v/>
      </c>
      <c r="CK6">
        <f>'EIA Imports Monthly'!EA4</f>
        <v/>
      </c>
      <c r="CL6">
        <f>'EIA Imports Monthly'!EB4</f>
        <v/>
      </c>
      <c r="CM6">
        <f>'EIA Imports Monthly'!EC4</f>
        <v/>
      </c>
      <c r="CN6">
        <f>'EIA Imports Monthly'!ED4</f>
        <v/>
      </c>
      <c r="CO6">
        <f>'EIA Imports Monthly'!EE4</f>
        <v/>
      </c>
      <c r="CP6">
        <f>'EIA Imports Monthly'!EF4</f>
        <v/>
      </c>
      <c r="CQ6">
        <f>'EIA Imports Monthly'!EG4</f>
        <v/>
      </c>
      <c r="CR6">
        <f>'EIA Imports Monthly'!EH4</f>
        <v/>
      </c>
      <c r="CS6">
        <f>'EIA Imports Monthly'!EI4</f>
        <v/>
      </c>
      <c r="CT6">
        <f>'EIA Imports Monthly'!EJ4</f>
        <v/>
      </c>
      <c r="CU6">
        <f>'EIA Imports Monthly'!EK4</f>
        <v/>
      </c>
      <c r="CV6">
        <f>'EIA Imports Monthly'!EL4</f>
        <v/>
      </c>
      <c r="CW6">
        <f>'EIA Imports Monthly'!EM4</f>
        <v/>
      </c>
      <c r="CX6">
        <f>'EIA Imports Monthly'!EN4</f>
        <v/>
      </c>
      <c r="CY6">
        <f>'EIA Imports Monthly'!EO4</f>
        <v/>
      </c>
      <c r="CZ6">
        <f>'EIA Imports Monthly'!EP4</f>
        <v/>
      </c>
      <c r="DA6">
        <f>'EIA Imports Monthly'!EQ4</f>
        <v/>
      </c>
      <c r="DB6">
        <f>'EIA Imports Monthly'!ER4</f>
        <v/>
      </c>
      <c r="DC6">
        <f>'EIA Imports Monthly'!ES4</f>
        <v/>
      </c>
      <c r="DD6">
        <f>'EIA Imports Monthly'!ET4</f>
        <v/>
      </c>
      <c r="DE6">
        <f>'EIA Imports Monthly'!EU4</f>
        <v/>
      </c>
      <c r="DF6">
        <f>'EIA Imports Monthly'!EV4</f>
        <v/>
      </c>
      <c r="DG6">
        <f>'EIA Imports Monthly'!EW4</f>
        <v/>
      </c>
      <c r="DH6">
        <f>'EIA Imports Monthly'!EX4</f>
        <v/>
      </c>
      <c r="DI6">
        <f>'EIA Imports Monthly'!EY4</f>
        <v/>
      </c>
      <c r="DJ6">
        <f>'EIA Imports Monthly'!EZ4</f>
        <v/>
      </c>
      <c r="DK6">
        <f>'EIA Imports Monthly'!FA4</f>
        <v/>
      </c>
      <c r="DL6">
        <f>'EIA Imports Monthly'!FB4</f>
        <v/>
      </c>
      <c r="DM6">
        <f>'EIA Imports Monthly'!FC4</f>
        <v/>
      </c>
      <c r="DN6">
        <f>'EIA Imports Monthly'!FD4</f>
        <v/>
      </c>
      <c r="DO6">
        <f>'EIA Imports Monthly'!FE4</f>
        <v/>
      </c>
      <c r="DP6">
        <f>'EIA Imports Monthly'!FF4</f>
        <v/>
      </c>
      <c r="DQ6">
        <f>'EIA Imports Monthly'!FG4</f>
        <v/>
      </c>
      <c r="DR6">
        <f>'EIA Imports Monthly'!FH4</f>
        <v/>
      </c>
      <c r="DS6">
        <f>'EIA Imports Monthly'!FI4</f>
        <v/>
      </c>
      <c r="DT6">
        <f>'EIA Imports Monthly'!FJ4</f>
        <v/>
      </c>
      <c r="DU6">
        <f>'EIA Imports Monthly'!FK4</f>
        <v/>
      </c>
      <c r="DV6">
        <f>'EIA Imports Monthly'!FL4</f>
        <v/>
      </c>
      <c r="DW6">
        <f>'EIA Imports Monthly'!FM4</f>
        <v/>
      </c>
      <c r="DX6">
        <f>'EIA Imports Monthly'!FN4</f>
        <v/>
      </c>
      <c r="DY6">
        <f>'EIA Imports Monthly'!FO4</f>
        <v/>
      </c>
      <c r="DZ6">
        <f>'EIA Imports Monthly'!FP4</f>
        <v/>
      </c>
      <c r="EA6">
        <f>'EIA Imports Monthly'!FQ4</f>
        <v/>
      </c>
      <c r="EB6">
        <f>'EIA Imports Monthly'!FR4</f>
        <v/>
      </c>
      <c r="EC6">
        <f>'EIA Imports Monthly'!FS4</f>
        <v/>
      </c>
      <c r="ED6">
        <f>'EIA Imports Monthly'!FT4</f>
        <v/>
      </c>
      <c r="EE6">
        <f>'EIA Imports Monthly'!FU4</f>
        <v/>
      </c>
      <c r="EF6">
        <f>'EIA Imports Monthly'!FV4</f>
        <v/>
      </c>
      <c r="EG6">
        <f>'EIA Imports Monthly'!FW4</f>
        <v/>
      </c>
      <c r="EH6">
        <f>'EIA Imports Monthly'!FX4</f>
        <v/>
      </c>
      <c r="EI6">
        <f>'EIA Imports Monthly'!FY4</f>
        <v/>
      </c>
      <c r="EJ6">
        <f>'EIA Imports Monthly'!FZ4</f>
        <v/>
      </c>
      <c r="EK6">
        <f>'EIA Imports Monthly'!GA4</f>
        <v/>
      </c>
      <c r="EL6">
        <f>'EIA Imports Monthly'!GB4</f>
        <v/>
      </c>
      <c r="EM6">
        <f>'EIA Imports Monthly'!GC4</f>
        <v/>
      </c>
      <c r="EN6">
        <f>'EIA Imports Monthly'!GD4</f>
        <v/>
      </c>
      <c r="EO6">
        <f>'EIA Imports Monthly'!GE4</f>
        <v/>
      </c>
      <c r="EP6">
        <f>'EIA Imports Monthly'!GF4</f>
        <v/>
      </c>
      <c r="EQ6">
        <f>'EIA Imports Monthly'!GG4</f>
        <v/>
      </c>
      <c r="ER6">
        <f>'EIA Imports Monthly'!GH4</f>
        <v/>
      </c>
      <c r="ES6">
        <f>'EIA Imports Monthly'!GI4</f>
        <v/>
      </c>
      <c r="ET6">
        <f>'EIA Imports Monthly'!GJ4</f>
        <v/>
      </c>
      <c r="EU6">
        <f>'EIA Imports Monthly'!GK4</f>
        <v/>
      </c>
      <c r="EV6">
        <f>'EIA Imports Monthly'!GL4</f>
        <v/>
      </c>
      <c r="EW6">
        <f>'EIA Imports Monthly'!GM4</f>
        <v/>
      </c>
      <c r="EX6">
        <f>'EIA Imports Monthly'!GN4</f>
        <v/>
      </c>
      <c r="EY6">
        <f>'EIA Imports Monthly'!GO4</f>
        <v/>
      </c>
      <c r="EZ6">
        <f>'EIA Imports Monthly'!GP4</f>
        <v/>
      </c>
      <c r="FA6">
        <f>'EIA Imports Monthly'!GQ4</f>
        <v/>
      </c>
      <c r="FB6">
        <f>'EIA Imports Monthly'!GR4</f>
        <v/>
      </c>
      <c r="FC6">
        <f>'EIA Imports Monthly'!GS4</f>
        <v/>
      </c>
      <c r="FD6">
        <f>'EIA Imports Monthly'!GT4</f>
        <v/>
      </c>
      <c r="FE6">
        <f>'EIA Imports Monthly'!GU4</f>
        <v/>
      </c>
      <c r="FF6">
        <f>'EIA Imports Monthly'!GV4</f>
        <v/>
      </c>
      <c r="FG6">
        <f>'EIA Imports Monthly'!GW4</f>
        <v/>
      </c>
      <c r="FH6">
        <f>'EIA Imports Monthly'!GX4</f>
        <v/>
      </c>
      <c r="FI6">
        <f>'EIA Imports Monthly'!GY4</f>
        <v/>
      </c>
      <c r="FJ6">
        <f>'EIA Imports Monthly'!GZ4</f>
        <v/>
      </c>
      <c r="FK6">
        <f>'EIA Imports Monthly'!HA4</f>
        <v/>
      </c>
      <c r="FL6">
        <f>'EIA Imports Monthly'!HB4</f>
        <v/>
      </c>
      <c r="FM6">
        <f>'EIA Imports Monthly'!HC4</f>
        <v/>
      </c>
      <c r="FN6">
        <f>'EIA Imports Monthly'!HD4</f>
        <v/>
      </c>
      <c r="FO6">
        <f>'EIA Imports Monthly'!HE4</f>
        <v/>
      </c>
      <c r="FP6">
        <f>'EIA Imports Monthly'!HF4</f>
        <v/>
      </c>
      <c r="FQ6">
        <f>'EIA Imports Monthly'!HG4</f>
        <v/>
      </c>
      <c r="FR6">
        <f>'EIA Imports Monthly'!HH4</f>
        <v/>
      </c>
      <c r="FS6">
        <f>'EIA Imports Monthly'!HI4</f>
        <v/>
      </c>
      <c r="FT6">
        <f>'EIA Imports Monthly'!HJ4</f>
        <v/>
      </c>
      <c r="FU6">
        <f>'EIA Imports Monthly'!HK4</f>
        <v/>
      </c>
      <c r="FV6">
        <f>'EIA Imports Monthly'!HL4</f>
        <v/>
      </c>
      <c r="FW6">
        <f>'EIA Imports Monthly'!HM4</f>
        <v/>
      </c>
      <c r="FX6">
        <f>'EIA Imports Monthly'!HN4</f>
        <v/>
      </c>
      <c r="FY6">
        <f>'EIA Imports Monthly'!HO4</f>
        <v/>
      </c>
      <c r="FZ6">
        <f>'EIA Imports Monthly'!HP4</f>
        <v/>
      </c>
      <c r="GA6">
        <f>'EIA Imports Monthly'!HQ4</f>
        <v/>
      </c>
      <c r="GB6">
        <f>'EIA Imports Monthly'!HR4</f>
        <v/>
      </c>
      <c r="GC6">
        <f>'EIA Imports Monthly'!HS4</f>
        <v/>
      </c>
      <c r="GD6">
        <f>'EIA Imports Monthly'!HT4</f>
        <v/>
      </c>
      <c r="GE6">
        <f>'EIA Imports Monthly'!HU4</f>
        <v/>
      </c>
      <c r="GF6">
        <f>'EIA Imports Monthly'!HV4</f>
        <v/>
      </c>
      <c r="GG6">
        <f>'EIA Imports Monthly'!HW4</f>
        <v/>
      </c>
      <c r="GH6">
        <f>'EIA Imports Monthly'!HX4</f>
        <v/>
      </c>
      <c r="GI6">
        <f>'EIA Imports Monthly'!HY4</f>
        <v/>
      </c>
      <c r="GJ6">
        <f>'EIA Imports Monthly'!HZ4</f>
        <v/>
      </c>
      <c r="GK6">
        <f>'EIA Imports Monthly'!IA4</f>
        <v/>
      </c>
      <c r="GL6">
        <f>'EIA Imports Monthly'!IB4</f>
        <v/>
      </c>
      <c r="GM6">
        <f>'EIA Imports Monthly'!IC4</f>
        <v/>
      </c>
      <c r="GN6">
        <f>'EIA Imports Monthly'!ID4</f>
        <v/>
      </c>
      <c r="GO6">
        <f>'EIA Imports Monthly'!IE4</f>
        <v/>
      </c>
      <c r="GP6">
        <f>'EIA Imports Monthly'!IF4</f>
        <v/>
      </c>
      <c r="GQ6">
        <f>'EIA Imports Monthly'!IG4</f>
        <v/>
      </c>
      <c r="GR6">
        <f>'EIA Imports Monthly'!IH4</f>
        <v/>
      </c>
      <c r="GS6">
        <f>'EIA Imports Monthly'!II4</f>
        <v/>
      </c>
      <c r="GT6">
        <f>'EIA Imports Monthly'!IJ4</f>
        <v/>
      </c>
      <c r="GU6">
        <f>'EIA Imports Monthly'!IK4</f>
        <v/>
      </c>
      <c r="GV6">
        <f>'EIA Imports Monthly'!IL4</f>
        <v/>
      </c>
      <c r="GW6">
        <f>'EIA Imports Monthly'!IM4</f>
        <v/>
      </c>
      <c r="GX6">
        <f>'EIA Imports Monthly'!IN4</f>
        <v/>
      </c>
      <c r="GY6">
        <f>'EIA Imports Monthly'!IO4</f>
        <v/>
      </c>
      <c r="GZ6">
        <f>'EIA Imports Monthly'!IP4</f>
        <v/>
      </c>
      <c r="HA6">
        <f>'EIA Imports Monthly'!IQ4</f>
        <v/>
      </c>
      <c r="HB6">
        <f>'EIA Imports Monthly'!IR4</f>
        <v/>
      </c>
      <c r="HC6">
        <f>'EIA Imports Monthly'!IS4</f>
        <v/>
      </c>
      <c r="HD6">
        <f>'EIA Imports Monthly'!IT4</f>
        <v/>
      </c>
      <c r="HE6">
        <f>'EIA Imports Monthly'!IU4</f>
        <v/>
      </c>
      <c r="HF6">
        <f>'EIA Imports Monthly'!IV4</f>
        <v/>
      </c>
      <c r="HG6">
        <f>'EIA Imports Monthly'!IW4</f>
        <v/>
      </c>
      <c r="HH6">
        <f>'EIA Imports Monthly'!IX4</f>
        <v/>
      </c>
      <c r="HI6">
        <f>'EIA Imports Monthly'!IY4</f>
        <v/>
      </c>
      <c r="HJ6">
        <f>'EIA Imports Monthly'!IZ4</f>
        <v/>
      </c>
      <c r="HK6">
        <f>'EIA Imports Monthly'!JA4</f>
        <v/>
      </c>
      <c r="HL6">
        <f>'EIA Imports Monthly'!JB4</f>
        <v/>
      </c>
      <c r="HM6">
        <f>'EIA Imports Monthly'!JC4</f>
        <v/>
      </c>
      <c r="HN6">
        <f>'EIA Imports Monthly'!JD4</f>
        <v/>
      </c>
      <c r="HO6">
        <f>'EIA Imports Monthly'!JE4</f>
        <v/>
      </c>
      <c r="HP6">
        <f>'EIA Imports Monthly'!JF4</f>
        <v/>
      </c>
      <c r="HQ6">
        <f>'EIA Imports Monthly'!JG4</f>
        <v/>
      </c>
      <c r="HR6">
        <f>'EIA Imports Monthly'!JH4</f>
        <v/>
      </c>
      <c r="HS6">
        <f>'EIA Imports Monthly'!JI4</f>
        <v/>
      </c>
      <c r="HT6">
        <f>'EIA Imports Monthly'!JJ4</f>
        <v/>
      </c>
      <c r="HU6">
        <f>'EIA Imports Monthly'!JK4</f>
        <v/>
      </c>
      <c r="HV6">
        <f>'EIA Imports Monthly'!JL4</f>
        <v/>
      </c>
      <c r="HW6">
        <f>'EIA Imports Monthly'!JM4</f>
        <v/>
      </c>
      <c r="HX6">
        <f>'EIA Imports Monthly'!JN4</f>
        <v/>
      </c>
      <c r="HY6">
        <f>'EIA Imports Monthly'!JO4</f>
        <v/>
      </c>
      <c r="HZ6">
        <f>'EIA Imports Monthly'!JP4</f>
        <v/>
      </c>
      <c r="IA6">
        <f>'EIA Imports Monthly'!JQ4</f>
        <v/>
      </c>
      <c r="IB6">
        <f>'EIA Imports Monthly'!JR4</f>
        <v/>
      </c>
      <c r="IC6">
        <f>'EIA Imports Monthly'!JS4</f>
        <v/>
      </c>
      <c r="ID6">
        <f>'EIA Imports Monthly'!JT4</f>
        <v/>
      </c>
      <c r="IE6">
        <f>'EIA Imports Monthly'!JU4</f>
        <v/>
      </c>
      <c r="IF6">
        <f>'EIA Imports Monthly'!JV4</f>
        <v/>
      </c>
      <c r="IG6">
        <f>'EIA Imports Monthly'!JW4</f>
        <v/>
      </c>
      <c r="IH6">
        <f>'EIA Imports Monthly'!JX4</f>
        <v/>
      </c>
      <c r="II6">
        <f>'EIA Imports Monthly'!JY4</f>
        <v/>
      </c>
      <c r="IJ6">
        <f>'EIA Imports Monthly'!JZ4</f>
        <v/>
      </c>
      <c r="IK6">
        <f>'EIA Imports Monthly'!KA4</f>
        <v/>
      </c>
      <c r="IL6">
        <f>'EIA Imports Monthly'!KB4</f>
        <v/>
      </c>
      <c r="IM6">
        <f>'EIA Imports Monthly'!KC4</f>
        <v/>
      </c>
      <c r="IN6">
        <f>'EIA Imports Monthly'!KD4</f>
        <v/>
      </c>
      <c r="IO6">
        <f>'EIA Imports Monthly'!KE4</f>
        <v/>
      </c>
      <c r="IP6">
        <f>'EIA Imports Monthly'!KF4</f>
        <v/>
      </c>
      <c r="IQ6">
        <f>'EIA Imports Monthly'!KG4</f>
        <v/>
      </c>
      <c r="IR6">
        <f>'EIA Imports Monthly'!KH4</f>
        <v/>
      </c>
      <c r="IS6">
        <f>'EIA Imports Monthly'!KI4</f>
        <v/>
      </c>
      <c r="IT6">
        <f>'EIA Imports Monthly'!KJ4</f>
        <v/>
      </c>
      <c r="IU6">
        <f>'EIA Imports Monthly'!KK4</f>
        <v/>
      </c>
      <c r="IV6">
        <f>'EIA Imports Monthly'!KL4</f>
        <v/>
      </c>
      <c r="IW6">
        <f>'EIA Imports Monthly'!KM4</f>
        <v/>
      </c>
      <c r="IX6">
        <f>'EIA Imports Monthly'!KN4</f>
        <v/>
      </c>
      <c r="IY6">
        <f>'EIA Imports Monthly'!KO4</f>
        <v/>
      </c>
      <c r="IZ6">
        <f>'EIA Imports Monthly'!KP4</f>
        <v/>
      </c>
      <c r="JA6">
        <f>'EIA Imports Monthly'!KQ4</f>
        <v/>
      </c>
      <c r="JB6">
        <f>'EIA Imports Monthly'!KR4</f>
        <v/>
      </c>
      <c r="JC6">
        <f>'EIA Imports Monthly'!KS4</f>
        <v/>
      </c>
      <c r="JD6">
        <f>'EIA Imports Monthly'!KT4</f>
        <v/>
      </c>
      <c r="JE6">
        <f>'EIA Imports Monthly'!KU4</f>
        <v/>
      </c>
      <c r="JF6">
        <f>'EIA Imports Monthly'!KV4</f>
        <v/>
      </c>
      <c r="JG6">
        <f>'EIA Imports Monthly'!KW4</f>
        <v/>
      </c>
      <c r="JH6">
        <f>'EIA Imports Monthly'!KX4</f>
        <v/>
      </c>
      <c r="JI6">
        <f>'EIA Imports Monthly'!KY4</f>
        <v/>
      </c>
      <c r="JJ6">
        <f>'EIA Imports Monthly'!KZ4</f>
        <v/>
      </c>
      <c r="JK6">
        <f>'EIA Imports Monthly'!LA4</f>
        <v/>
      </c>
      <c r="JL6">
        <f>'EIA Imports Monthly'!LB4</f>
        <v/>
      </c>
      <c r="JM6">
        <f>'EIA Imports Monthly'!LC4</f>
        <v/>
      </c>
      <c r="JN6">
        <f>'EIA Imports Monthly'!LD4</f>
        <v/>
      </c>
      <c r="JO6">
        <f>'EIA Imports Monthly'!LE4</f>
        <v/>
      </c>
      <c r="JP6">
        <f>'EIA Imports Monthly'!LF4</f>
        <v/>
      </c>
      <c r="JQ6">
        <f>'EIA Imports Monthly'!LG4</f>
        <v/>
      </c>
      <c r="JR6">
        <f>'EIA Imports Monthly'!LH4</f>
        <v/>
      </c>
      <c r="JS6">
        <f>'EIA Imports Monthly'!LI4</f>
        <v/>
      </c>
      <c r="JT6">
        <f>'EIA Imports Monthly'!LJ4</f>
        <v/>
      </c>
      <c r="JU6">
        <f>'EIA Imports Monthly'!LK4</f>
        <v/>
      </c>
      <c r="JV6">
        <f>'EIA Imports Monthly'!LL4</f>
        <v/>
      </c>
      <c r="JW6">
        <f>'EIA Imports Monthly'!LM4</f>
        <v/>
      </c>
      <c r="JX6">
        <f>'EIA Imports Monthly'!LN4</f>
        <v/>
      </c>
      <c r="JY6">
        <f>'EIA Imports Monthly'!LO4</f>
        <v/>
      </c>
      <c r="JZ6">
        <f>'EIA Imports Monthly'!LP4</f>
        <v/>
      </c>
      <c r="KA6">
        <f>'EIA Imports Monthly'!LQ4</f>
        <v/>
      </c>
      <c r="KB6">
        <f>'EIA Imports Monthly'!LR4</f>
        <v/>
      </c>
      <c r="KC6">
        <f>'EIA Imports Monthly'!LS4</f>
        <v/>
      </c>
      <c r="KD6">
        <f>'EIA Imports Monthly'!LT4</f>
        <v/>
      </c>
      <c r="KE6">
        <f>'EIA Imports Monthly'!LU4</f>
        <v/>
      </c>
      <c r="KF6">
        <f>'EIA Imports Monthly'!LV4</f>
        <v/>
      </c>
      <c r="KG6">
        <f>'EIA Imports Monthly'!LW4</f>
        <v/>
      </c>
      <c r="KH6">
        <f>'EIA Imports Monthly'!LX4</f>
        <v/>
      </c>
      <c r="KI6">
        <f>'EIA Imports Monthly'!LY4</f>
        <v/>
      </c>
      <c r="KJ6">
        <f>'EIA Imports Monthly'!LZ4</f>
        <v/>
      </c>
      <c r="KK6">
        <f>'EIA Imports Monthly'!MA4</f>
        <v/>
      </c>
      <c r="KL6">
        <f>'EIA Imports Monthly'!MB4</f>
        <v/>
      </c>
      <c r="KM6">
        <f>'EIA Imports Monthly'!MC4</f>
        <v/>
      </c>
      <c r="KN6">
        <f>'EIA Imports Monthly'!MD4</f>
        <v/>
      </c>
      <c r="KO6">
        <f>'EIA Imports Monthly'!ME4</f>
        <v/>
      </c>
      <c r="KP6">
        <f>'EIA Imports Monthly'!MF4</f>
        <v/>
      </c>
      <c r="KQ6">
        <f>'EIA Imports Monthly'!MG4</f>
        <v/>
      </c>
      <c r="KR6">
        <f>'EIA Imports Monthly'!MH4</f>
        <v/>
      </c>
      <c r="KS6">
        <f>'EIA Imports Monthly'!MI4</f>
        <v/>
      </c>
      <c r="KT6">
        <f>'EIA Imports Monthly'!MJ4</f>
        <v/>
      </c>
      <c r="KU6">
        <f>'EIA Imports Monthly'!MK4</f>
        <v/>
      </c>
      <c r="KV6">
        <f>'EIA Imports Monthly'!ML4</f>
        <v/>
      </c>
      <c r="KW6">
        <f>'EIA Imports Monthly'!MM4</f>
        <v/>
      </c>
      <c r="KX6">
        <f>'EIA Imports Monthly'!MN4</f>
        <v/>
      </c>
      <c r="KY6">
        <f>'EIA Imports Monthly'!MO4</f>
        <v/>
      </c>
      <c r="KZ6">
        <f>'EIA Imports Monthly'!MP4</f>
        <v/>
      </c>
      <c r="LA6">
        <f>'EIA Imports Monthly'!MQ4</f>
        <v/>
      </c>
      <c r="LB6">
        <f>'EIA Imports Monthly'!MR4</f>
        <v/>
      </c>
      <c r="LC6">
        <f>'EIA Imports Monthly'!MS4</f>
        <v/>
      </c>
      <c r="LD6">
        <f>'EIA Imports Monthly'!MT4</f>
        <v/>
      </c>
      <c r="LE6">
        <f>'EIA Imports Monthly'!MU4</f>
        <v/>
      </c>
      <c r="LF6">
        <f>'EIA Imports Monthly'!MV4</f>
        <v/>
      </c>
      <c r="LG6">
        <f>'EIA Imports Monthly'!MW4</f>
        <v/>
      </c>
      <c r="LH6">
        <f>'EIA Imports Monthly'!MX4</f>
        <v/>
      </c>
      <c r="LI6">
        <f>'EIA Imports Monthly'!MY4</f>
        <v/>
      </c>
      <c r="LJ6">
        <f>'EIA Imports Monthly'!MZ4</f>
        <v/>
      </c>
      <c r="LK6">
        <f>'EIA Imports Monthly'!NA4</f>
        <v/>
      </c>
      <c r="LL6">
        <f>'EIA Imports Monthly'!NB4</f>
        <v/>
      </c>
      <c r="LM6">
        <f>'EIA Imports Monthly'!NC4</f>
        <v/>
      </c>
      <c r="LN6">
        <f>'EIA Imports Monthly'!ND4</f>
        <v/>
      </c>
      <c r="LO6">
        <f>'EIA Imports Monthly'!NE4</f>
        <v/>
      </c>
      <c r="LP6">
        <f>'EIA Imports Monthly'!NF4</f>
        <v/>
      </c>
      <c r="LQ6">
        <f>'EIA Imports Monthly'!NG4</f>
        <v/>
      </c>
      <c r="LR6">
        <f>'EIA Imports Monthly'!NH4</f>
        <v/>
      </c>
      <c r="LS6">
        <f>'EIA Imports Monthly'!NI4</f>
        <v/>
      </c>
      <c r="LT6">
        <f>'EIA Imports Monthly'!NJ4</f>
        <v/>
      </c>
      <c r="LU6">
        <f>'EIA Imports Monthly'!NK4</f>
        <v/>
      </c>
      <c r="LV6">
        <f>'EIA Imports Monthly'!NL4</f>
        <v/>
      </c>
      <c r="LW6">
        <f>'EIA Imports Monthly'!NM4</f>
        <v/>
      </c>
      <c r="LX6">
        <f>'EIA Imports Monthly'!NN4</f>
        <v/>
      </c>
      <c r="LY6">
        <f>'EIA Imports Monthly'!NO4</f>
        <v/>
      </c>
      <c r="LZ6">
        <f>'EIA Imports Monthly'!NP4</f>
        <v/>
      </c>
      <c r="MA6">
        <f>'EIA Imports Monthly'!NQ4</f>
        <v/>
      </c>
      <c r="MB6">
        <f>'EIA Imports Monthly'!NR4</f>
        <v/>
      </c>
      <c r="MC6">
        <f>'EIA Imports Monthly'!NS4</f>
        <v/>
      </c>
      <c r="MD6">
        <f>'EIA Imports Monthly'!NT4</f>
        <v/>
      </c>
      <c r="ME6">
        <f>'EIA Imports Monthly'!NU4</f>
        <v/>
      </c>
      <c r="MF6">
        <f>'EIA Imports Monthly'!NV4</f>
        <v/>
      </c>
      <c r="MG6">
        <f>'EIA Imports Monthly'!NW4</f>
        <v/>
      </c>
      <c r="MH6">
        <f>'EIA Imports Monthly'!NX4</f>
        <v/>
      </c>
      <c r="MI6">
        <f>'EIA Imports Monthly'!NY4</f>
        <v/>
      </c>
      <c r="MJ6">
        <f>'EIA Imports Monthly'!NZ4</f>
        <v/>
      </c>
      <c r="MK6">
        <f>'EIA Imports Monthly'!OA4</f>
        <v/>
      </c>
      <c r="ML6">
        <f>'EIA Imports Monthly'!OB4</f>
        <v/>
      </c>
      <c r="MM6">
        <f>'EIA Imports Monthly'!OC4</f>
        <v/>
      </c>
      <c r="MN6">
        <f>'EIA Imports Monthly'!OD4</f>
        <v/>
      </c>
      <c r="MO6">
        <f>'EIA Imports Monthly'!OE4</f>
        <v/>
      </c>
      <c r="MP6">
        <f>'EIA Imports Monthly'!OF4</f>
        <v/>
      </c>
      <c r="MQ6">
        <f>'EIA Imports Monthly'!OG4</f>
        <v/>
      </c>
      <c r="MR6">
        <f>'EIA Imports Monthly'!OH4</f>
        <v/>
      </c>
      <c r="MS6">
        <f>'EIA Imports Monthly'!OI4</f>
        <v/>
      </c>
      <c r="MT6">
        <f>'EIA Imports Monthly'!OJ4</f>
        <v/>
      </c>
      <c r="MU6">
        <f>'EIA Imports Monthly'!OK4</f>
        <v/>
      </c>
      <c r="MV6">
        <f>'EIA Imports Monthly'!OL4</f>
        <v/>
      </c>
      <c r="MW6">
        <f>'EIA Imports Monthly'!OM4</f>
        <v/>
      </c>
      <c r="MX6">
        <f>'EIA Imports Monthly'!ON4</f>
        <v/>
      </c>
      <c r="MY6">
        <f>'EIA Imports Monthly'!OO4</f>
        <v/>
      </c>
      <c r="MZ6">
        <f>'EIA Imports Monthly'!OP4</f>
        <v/>
      </c>
      <c r="NA6">
        <f>'EIA Imports Monthly'!OQ4</f>
        <v/>
      </c>
      <c r="NB6">
        <f>'EIA Imports Monthly'!OR4</f>
        <v/>
      </c>
      <c r="NC6">
        <f>'EIA Imports Monthly'!OS4</f>
        <v/>
      </c>
      <c r="ND6">
        <f>'EIA Imports Monthly'!OT4</f>
        <v/>
      </c>
      <c r="NE6">
        <f>'EIA Imports Monthly'!OU4</f>
        <v/>
      </c>
      <c r="NF6">
        <f>'EIA Imports Monthly'!OV4</f>
        <v/>
      </c>
      <c r="NG6">
        <f>'EIA Imports Monthly'!OW4</f>
        <v/>
      </c>
      <c r="NH6">
        <f>'EIA Imports Monthly'!OX4</f>
        <v/>
      </c>
      <c r="NI6">
        <f>'EIA Imports Monthly'!OY4</f>
        <v/>
      </c>
      <c r="NJ6">
        <f>'EIA Imports Monthly'!OZ4</f>
        <v/>
      </c>
      <c r="NK6">
        <f>'EIA Imports Monthly'!PA4</f>
        <v/>
      </c>
      <c r="NL6">
        <f>'EIA Imports Monthly'!PB4</f>
        <v/>
      </c>
      <c r="NM6">
        <f>'EIA Imports Monthly'!PC4</f>
        <v/>
      </c>
      <c r="NN6">
        <f>'EIA Imports Monthly'!PD4</f>
        <v/>
      </c>
      <c r="NO6">
        <f>'EIA Imports Monthly'!PE4</f>
        <v/>
      </c>
      <c r="NP6">
        <f>'EIA Imports Monthly'!PF4</f>
        <v/>
      </c>
      <c r="NQ6">
        <f>'EIA Imports Monthly'!PG4</f>
        <v/>
      </c>
      <c r="NR6">
        <f>'EIA Imports Monthly'!PH4</f>
        <v/>
      </c>
      <c r="NS6">
        <f>'EIA Imports Monthly'!PI4</f>
        <v/>
      </c>
      <c r="NT6">
        <f>'EIA Imports Monthly'!PJ4</f>
        <v/>
      </c>
      <c r="NU6">
        <f>'EIA Imports Monthly'!PK4</f>
        <v/>
      </c>
      <c r="NV6">
        <f>'EIA Imports Monthly'!PL4</f>
        <v/>
      </c>
      <c r="NW6">
        <f>'EIA Imports Monthly'!PM4</f>
        <v/>
      </c>
      <c r="NX6">
        <f>'EIA Imports Monthly'!PN4</f>
        <v/>
      </c>
      <c r="NY6">
        <f>'EIA Imports Monthly'!PO4</f>
        <v/>
      </c>
      <c r="NZ6">
        <f>'EIA Imports Monthly'!PP4</f>
        <v/>
      </c>
      <c r="OA6">
        <f>'EIA Imports Monthly'!PQ4</f>
        <v/>
      </c>
      <c r="OB6">
        <f>'EIA Imports Monthly'!PR4</f>
        <v/>
      </c>
      <c r="OC6">
        <f>'EIA Imports Monthly'!PS4</f>
        <v/>
      </c>
      <c r="OD6">
        <f>'EIA Imports Monthly'!PT4</f>
        <v/>
      </c>
      <c r="OE6">
        <f>'EIA Imports Monthly'!PU4</f>
        <v/>
      </c>
      <c r="OF6">
        <f>'EIA Imports Monthly'!PV4</f>
        <v/>
      </c>
      <c r="OG6">
        <f>'EIA Imports Monthly'!PW4</f>
        <v/>
      </c>
      <c r="OH6">
        <f>'EIA Imports Monthly'!PX4</f>
        <v/>
      </c>
      <c r="OI6">
        <f>'EIA Imports Monthly'!PY4</f>
        <v/>
      </c>
      <c r="OJ6">
        <f>'EIA Imports Monthly'!PZ4</f>
        <v/>
      </c>
      <c r="OK6">
        <f>'EIA Imports Monthly'!QA4</f>
        <v/>
      </c>
      <c r="OL6">
        <f>'EIA Imports Monthly'!QB4</f>
        <v/>
      </c>
      <c r="OM6">
        <f>'EIA Imports Monthly'!QC4</f>
        <v/>
      </c>
      <c r="ON6">
        <f>'EIA Imports Monthly'!QD4</f>
        <v/>
      </c>
      <c r="OO6">
        <f>'EIA Imports Monthly'!QE4</f>
        <v/>
      </c>
      <c r="OP6">
        <f>'EIA Imports Monthly'!QF4</f>
        <v/>
      </c>
      <c r="OQ6">
        <f>'EIA Imports Monthly'!QG4</f>
        <v/>
      </c>
      <c r="OR6">
        <f>'EIA Imports Monthly'!QH4</f>
        <v/>
      </c>
      <c r="OS6">
        <f>'EIA Imports Monthly'!QI4</f>
        <v/>
      </c>
      <c r="OT6">
        <f>'EIA Imports Monthly'!QJ4</f>
        <v/>
      </c>
      <c r="OU6">
        <f>'EIA Imports Monthly'!QK4</f>
        <v/>
      </c>
      <c r="OV6">
        <f>'EIA Imports Monthly'!QL4</f>
        <v/>
      </c>
      <c r="OW6">
        <f>'EIA Imports Monthly'!QM4</f>
        <v/>
      </c>
      <c r="OX6">
        <f>'EIA Imports Monthly'!QN4</f>
        <v/>
      </c>
      <c r="OY6">
        <f>'EIA Imports Monthly'!QO4</f>
        <v/>
      </c>
      <c r="OZ6">
        <f>'EIA Imports Monthly'!QP4</f>
        <v/>
      </c>
      <c r="PA6">
        <f>'EIA Imports Monthly'!QQ4</f>
        <v/>
      </c>
      <c r="PB6">
        <f>'EIA Imports Monthly'!QR4</f>
        <v/>
      </c>
      <c r="PC6">
        <f>'EIA Imports Monthly'!QS4</f>
        <v/>
      </c>
      <c r="PD6">
        <f>'EIA Imports Monthly'!QT4</f>
        <v/>
      </c>
      <c r="PE6">
        <f>'EIA Imports Monthly'!QU4</f>
        <v/>
      </c>
      <c r="PF6">
        <f>'EIA Imports Monthly'!QV4</f>
        <v/>
      </c>
      <c r="PG6">
        <f>'EIA Imports Monthly'!QW4</f>
        <v/>
      </c>
      <c r="PH6">
        <f>'EIA Imports Monthly'!QX4</f>
        <v/>
      </c>
      <c r="PI6">
        <f>'EIA Imports Monthly'!QY4</f>
        <v/>
      </c>
      <c r="PJ6">
        <f>'EIA Imports Monthly'!QZ4</f>
        <v/>
      </c>
      <c r="PK6">
        <f>'EIA Imports Monthly'!RA4</f>
        <v/>
      </c>
      <c r="PL6">
        <f>'EIA Imports Monthly'!RB4</f>
        <v/>
      </c>
      <c r="PM6">
        <f>'EIA Imports Monthly'!RC4</f>
        <v/>
      </c>
      <c r="PN6">
        <f>'EIA Imports Monthly'!RD4</f>
        <v/>
      </c>
      <c r="PO6">
        <f>'EIA Imports Monthly'!RE4</f>
        <v/>
      </c>
      <c r="PP6">
        <f>'EIA Imports Monthly'!RF4</f>
        <v/>
      </c>
      <c r="PQ6">
        <f>'EIA Imports Monthly'!RG4</f>
        <v/>
      </c>
      <c r="PR6">
        <f>'EIA Imports Monthly'!RH4</f>
        <v/>
      </c>
      <c r="PS6">
        <f>'EIA Imports Monthly'!RI4</f>
        <v/>
      </c>
      <c r="PT6">
        <f>'EIA Imports Monthly'!RJ4</f>
        <v/>
      </c>
      <c r="PU6">
        <f>'EIA Imports Monthly'!RK4</f>
        <v/>
      </c>
      <c r="PV6">
        <f>'EIA Imports Monthly'!RL4</f>
        <v/>
      </c>
      <c r="PW6">
        <f>'EIA Imports Monthly'!RM4</f>
        <v/>
      </c>
      <c r="PX6">
        <f>'EIA Imports Monthly'!RN4</f>
        <v/>
      </c>
      <c r="PY6">
        <f>'EIA Imports Monthly'!RO4</f>
        <v/>
      </c>
      <c r="PZ6">
        <f>'EIA Imports Monthly'!RP4</f>
        <v/>
      </c>
      <c r="QA6">
        <f>'EIA Imports Monthly'!RQ4</f>
        <v/>
      </c>
      <c r="QB6">
        <f>'EIA Imports Monthly'!RR4</f>
        <v/>
      </c>
      <c r="QC6">
        <f>'EIA Imports Monthly'!RS4</f>
        <v/>
      </c>
      <c r="QD6">
        <f>'EIA Imports Monthly'!RT4</f>
        <v/>
      </c>
      <c r="QE6">
        <f>'EIA Imports Monthly'!RU4</f>
        <v/>
      </c>
      <c r="QF6">
        <f>'EIA Imports Monthly'!RV4</f>
        <v/>
      </c>
      <c r="QG6">
        <f>'EIA Imports Monthly'!RW4</f>
        <v/>
      </c>
      <c r="QH6">
        <f>'EIA Imports Monthly'!RX4</f>
        <v/>
      </c>
      <c r="QI6">
        <f>'EIA Imports Monthly'!RY4</f>
        <v/>
      </c>
      <c r="QJ6">
        <f>'EIA Imports Monthly'!RZ4</f>
        <v/>
      </c>
      <c r="QK6">
        <f>'EIA Imports Monthly'!SA4</f>
        <v/>
      </c>
      <c r="QL6">
        <f>'EIA Imports Monthly'!SB4</f>
        <v/>
      </c>
      <c r="QM6">
        <f>'EIA Imports Monthly'!SC4</f>
        <v/>
      </c>
      <c r="QN6">
        <f>'EIA Imports Monthly'!SD4</f>
        <v/>
      </c>
      <c r="QO6">
        <f>'EIA Imports Monthly'!SE4</f>
        <v/>
      </c>
      <c r="QP6">
        <f>'EIA Imports Monthly'!SF4</f>
        <v/>
      </c>
      <c r="QQ6">
        <f>'EIA Imports Monthly'!SG4</f>
        <v/>
      </c>
      <c r="QR6">
        <f>'EIA Imports Monthly'!SH4</f>
        <v/>
      </c>
      <c r="QS6">
        <f>'EIA Imports Monthly'!SI4</f>
        <v/>
      </c>
      <c r="QT6">
        <f>'EIA Imports Monthly'!SJ4</f>
        <v/>
      </c>
      <c r="QU6">
        <f>'EIA Imports Monthly'!SK4</f>
        <v/>
      </c>
      <c r="QV6">
        <f>'EIA Imports Monthly'!SL4</f>
        <v/>
      </c>
      <c r="QW6">
        <f>'EIA Imports Monthly'!SM4</f>
        <v/>
      </c>
      <c r="QX6">
        <f>'EIA Imports Monthly'!SN4</f>
        <v/>
      </c>
      <c r="QY6">
        <f>'EIA Imports Monthly'!SO4</f>
        <v/>
      </c>
      <c r="QZ6">
        <f>'EIA Imports Monthly'!SP4</f>
        <v/>
      </c>
      <c r="RA6">
        <f>'EIA Imports Monthly'!SQ4</f>
        <v/>
      </c>
      <c r="RB6">
        <f>'EIA Imports Monthly'!SR4</f>
        <v/>
      </c>
      <c r="RC6">
        <f>'EIA Imports Monthly'!SS4</f>
        <v/>
      </c>
      <c r="RD6">
        <f>'EIA Imports Monthly'!ST4</f>
        <v/>
      </c>
      <c r="RE6">
        <f>'EIA Imports Monthly'!SU4</f>
        <v/>
      </c>
      <c r="RF6">
        <f>'EIA Imports Monthly'!SV4</f>
        <v/>
      </c>
      <c r="RG6">
        <f>'EIA Imports Monthly'!SW4</f>
        <v/>
      </c>
      <c r="RH6">
        <f>'EIA Imports Monthly'!SX4</f>
        <v/>
      </c>
      <c r="RI6">
        <f>'EIA Imports Monthly'!SY4</f>
        <v/>
      </c>
      <c r="RJ6">
        <f>'EIA Imports Monthly'!SZ4</f>
        <v/>
      </c>
      <c r="RK6">
        <f>'EIA Imports Monthly'!TA4</f>
        <v/>
      </c>
      <c r="RL6">
        <f>'EIA Imports Monthly'!TB4</f>
        <v/>
      </c>
      <c r="RM6">
        <f>'EIA Imports Monthly'!TC4</f>
        <v/>
      </c>
      <c r="RN6">
        <f>'EIA Imports Monthly'!TD4</f>
        <v/>
      </c>
      <c r="RO6">
        <f>'EIA Imports Monthly'!TE4</f>
        <v/>
      </c>
      <c r="RP6">
        <f>'EIA Imports Monthly'!TF4</f>
        <v/>
      </c>
      <c r="RQ6">
        <f>'EIA Imports Monthly'!TG4</f>
        <v/>
      </c>
      <c r="RR6">
        <f>'EIA Imports Monthly'!TH4</f>
        <v/>
      </c>
      <c r="RS6">
        <f>'EIA Imports Monthly'!TI4</f>
        <v/>
      </c>
      <c r="RT6">
        <f>'EIA Imports Monthly'!TJ4</f>
        <v/>
      </c>
      <c r="RU6">
        <f>'EIA Imports Monthly'!TK4</f>
        <v/>
      </c>
      <c r="RV6">
        <f>'EIA Imports Monthly'!TL4</f>
        <v/>
      </c>
      <c r="RW6">
        <f>'EIA Imports Monthly'!TM4</f>
        <v/>
      </c>
      <c r="RX6">
        <f>'EIA Imports Monthly'!TN4</f>
        <v/>
      </c>
      <c r="RY6">
        <f>'EIA Imports Monthly'!TO4</f>
        <v/>
      </c>
      <c r="RZ6">
        <f>'EIA Imports Monthly'!TP4</f>
        <v/>
      </c>
      <c r="SA6">
        <f>'EIA Imports Monthly'!TQ4</f>
        <v/>
      </c>
      <c r="SB6">
        <f>'EIA Imports Monthly'!TR4</f>
        <v/>
      </c>
      <c r="SC6">
        <f>'EIA Imports Monthly'!TS4</f>
        <v/>
      </c>
      <c r="SD6">
        <f>'EIA Imports Monthly'!TT4</f>
        <v/>
      </c>
      <c r="SE6">
        <f>'EIA Imports Monthly'!TU4</f>
        <v/>
      </c>
    </row>
    <row r="7" spans="1:499">
      <c r="A7" t="s">
        <v>54</v>
      </c>
      <c r="H7">
        <f>'EIA Imports Monthly'!AX5</f>
        <v/>
      </c>
      <c r="I7">
        <f>'EIA Imports Monthly'!AY5</f>
        <v/>
      </c>
      <c r="J7">
        <f>'EIA Imports Monthly'!AZ5</f>
        <v/>
      </c>
      <c r="K7">
        <f>'EIA Imports Monthly'!BA5</f>
        <v/>
      </c>
      <c r="L7">
        <f>'EIA Imports Monthly'!BB5</f>
        <v/>
      </c>
      <c r="M7">
        <f>'EIA Imports Monthly'!BC5</f>
        <v/>
      </c>
      <c r="N7">
        <f>'EIA Imports Monthly'!BD5</f>
        <v/>
      </c>
      <c r="O7">
        <f>'EIA Imports Monthly'!BE5</f>
        <v/>
      </c>
      <c r="P7">
        <f>'EIA Imports Monthly'!BF5</f>
        <v/>
      </c>
      <c r="Q7">
        <f>'EIA Imports Monthly'!BG5</f>
        <v/>
      </c>
      <c r="R7">
        <f>'EIA Imports Monthly'!BH5</f>
        <v/>
      </c>
      <c r="S7">
        <f>'EIA Imports Monthly'!BI5</f>
        <v/>
      </c>
      <c r="T7">
        <f>'EIA Imports Monthly'!BJ5</f>
        <v/>
      </c>
      <c r="U7">
        <f>'EIA Imports Monthly'!BK5</f>
        <v/>
      </c>
      <c r="V7">
        <f>'EIA Imports Monthly'!BL5</f>
        <v/>
      </c>
      <c r="W7">
        <f>'EIA Imports Monthly'!BM5</f>
        <v/>
      </c>
      <c r="X7">
        <f>'EIA Imports Monthly'!BN5</f>
        <v/>
      </c>
      <c r="Y7">
        <f>'EIA Imports Monthly'!BO5</f>
        <v/>
      </c>
      <c r="Z7">
        <f>'EIA Imports Monthly'!BP5</f>
        <v/>
      </c>
      <c r="AA7">
        <f>'EIA Imports Monthly'!BQ5</f>
        <v/>
      </c>
      <c r="AB7">
        <f>'EIA Imports Monthly'!BR5</f>
        <v/>
      </c>
      <c r="AC7">
        <f>'EIA Imports Monthly'!BS5</f>
        <v/>
      </c>
      <c r="AD7">
        <f>'EIA Imports Monthly'!BT5</f>
        <v/>
      </c>
      <c r="AE7">
        <f>'EIA Imports Monthly'!BU5</f>
        <v/>
      </c>
      <c r="AF7">
        <f>'EIA Imports Monthly'!BV5</f>
        <v/>
      </c>
      <c r="AG7">
        <f>'EIA Imports Monthly'!BW5</f>
        <v/>
      </c>
      <c r="AH7">
        <f>'EIA Imports Monthly'!BX5</f>
        <v/>
      </c>
      <c r="AI7">
        <f>'EIA Imports Monthly'!BY5</f>
        <v/>
      </c>
      <c r="AJ7">
        <f>'EIA Imports Monthly'!BZ5</f>
        <v/>
      </c>
      <c r="AK7">
        <f>'EIA Imports Monthly'!CA5</f>
        <v/>
      </c>
      <c r="AL7">
        <f>'EIA Imports Monthly'!CB5</f>
        <v/>
      </c>
      <c r="AM7">
        <f>'EIA Imports Monthly'!CC5</f>
        <v/>
      </c>
      <c r="AN7">
        <f>'EIA Imports Monthly'!CD5</f>
        <v/>
      </c>
      <c r="AO7">
        <f>'EIA Imports Monthly'!CE5</f>
        <v/>
      </c>
      <c r="AP7">
        <f>'EIA Imports Monthly'!CF5</f>
        <v/>
      </c>
      <c r="AQ7">
        <f>'EIA Imports Monthly'!CG5</f>
        <v/>
      </c>
      <c r="AR7">
        <f>'EIA Imports Monthly'!CH5</f>
        <v/>
      </c>
      <c r="AS7">
        <f>'EIA Imports Monthly'!CI5</f>
        <v/>
      </c>
      <c r="AT7">
        <f>'EIA Imports Monthly'!CJ5</f>
        <v/>
      </c>
      <c r="AU7">
        <f>'EIA Imports Monthly'!CK5</f>
        <v/>
      </c>
      <c r="AV7">
        <f>'EIA Imports Monthly'!CL5</f>
        <v/>
      </c>
      <c r="AW7">
        <f>'EIA Imports Monthly'!CM5</f>
        <v/>
      </c>
      <c r="AX7">
        <f>'EIA Imports Monthly'!CN5</f>
        <v/>
      </c>
      <c r="AY7">
        <f>'EIA Imports Monthly'!CO5</f>
        <v/>
      </c>
      <c r="AZ7">
        <f>'EIA Imports Monthly'!CP5</f>
        <v/>
      </c>
      <c r="BA7">
        <f>'EIA Imports Monthly'!CQ5</f>
        <v/>
      </c>
      <c r="BB7">
        <f>'EIA Imports Monthly'!CR5</f>
        <v/>
      </c>
      <c r="BC7">
        <f>'EIA Imports Monthly'!CS5</f>
        <v/>
      </c>
      <c r="BD7">
        <f>'EIA Imports Monthly'!CT5</f>
        <v/>
      </c>
      <c r="BE7">
        <f>'EIA Imports Monthly'!CU5</f>
        <v/>
      </c>
      <c r="BF7">
        <f>'EIA Imports Monthly'!CV5</f>
        <v/>
      </c>
      <c r="BG7">
        <f>'EIA Imports Monthly'!CW5</f>
        <v/>
      </c>
      <c r="BH7">
        <f>'EIA Imports Monthly'!CX5</f>
        <v/>
      </c>
      <c r="BI7">
        <f>'EIA Imports Monthly'!CY5</f>
        <v/>
      </c>
      <c r="BJ7">
        <f>'EIA Imports Monthly'!CZ5</f>
        <v/>
      </c>
      <c r="BK7">
        <f>'EIA Imports Monthly'!DA5</f>
        <v/>
      </c>
      <c r="BL7">
        <f>'EIA Imports Monthly'!DB5</f>
        <v/>
      </c>
      <c r="BM7">
        <f>'EIA Imports Monthly'!DC5</f>
        <v/>
      </c>
      <c r="BN7">
        <f>'EIA Imports Monthly'!DD5</f>
        <v/>
      </c>
      <c r="BO7">
        <f>'EIA Imports Monthly'!DE5</f>
        <v/>
      </c>
      <c r="BP7">
        <f>'EIA Imports Monthly'!DF5</f>
        <v/>
      </c>
      <c r="BQ7">
        <f>'EIA Imports Monthly'!DG5</f>
        <v/>
      </c>
      <c r="BR7">
        <f>'EIA Imports Monthly'!DH5</f>
        <v/>
      </c>
      <c r="BS7">
        <f>'EIA Imports Monthly'!DI5</f>
        <v/>
      </c>
      <c r="BT7">
        <f>'EIA Imports Monthly'!DJ5</f>
        <v/>
      </c>
      <c r="BU7">
        <f>'EIA Imports Monthly'!DK5</f>
        <v/>
      </c>
      <c r="BV7">
        <f>'EIA Imports Monthly'!DL5</f>
        <v/>
      </c>
      <c r="BW7">
        <f>'EIA Imports Monthly'!DM5</f>
        <v/>
      </c>
      <c r="BX7">
        <f>'EIA Imports Monthly'!DN5</f>
        <v/>
      </c>
      <c r="BY7">
        <f>'EIA Imports Monthly'!DO5</f>
        <v/>
      </c>
      <c r="BZ7">
        <f>'EIA Imports Monthly'!DP5</f>
        <v/>
      </c>
      <c r="CA7">
        <f>'EIA Imports Monthly'!DQ5</f>
        <v/>
      </c>
      <c r="CB7">
        <f>'EIA Imports Monthly'!DR5</f>
        <v/>
      </c>
      <c r="CC7">
        <f>'EIA Imports Monthly'!DS5</f>
        <v/>
      </c>
      <c r="CD7">
        <f>'EIA Imports Monthly'!DT5</f>
        <v/>
      </c>
      <c r="CE7">
        <f>'EIA Imports Monthly'!DU5</f>
        <v/>
      </c>
      <c r="CF7">
        <f>'EIA Imports Monthly'!DV5</f>
        <v/>
      </c>
      <c r="CG7">
        <f>'EIA Imports Monthly'!DW5</f>
        <v/>
      </c>
      <c r="CH7">
        <f>'EIA Imports Monthly'!DX5</f>
        <v/>
      </c>
      <c r="CI7">
        <f>'EIA Imports Monthly'!DY5</f>
        <v/>
      </c>
      <c r="CJ7">
        <f>'EIA Imports Monthly'!DZ5</f>
        <v/>
      </c>
      <c r="CK7">
        <f>'EIA Imports Monthly'!EA5</f>
        <v/>
      </c>
      <c r="CL7">
        <f>'EIA Imports Monthly'!EB5</f>
        <v/>
      </c>
      <c r="CM7">
        <f>'EIA Imports Monthly'!EC5</f>
        <v/>
      </c>
      <c r="CN7">
        <f>'EIA Imports Monthly'!ED5</f>
        <v/>
      </c>
      <c r="CO7">
        <f>'EIA Imports Monthly'!EE5</f>
        <v/>
      </c>
      <c r="CP7">
        <f>'EIA Imports Monthly'!EF5</f>
        <v/>
      </c>
      <c r="CQ7">
        <f>'EIA Imports Monthly'!EG5</f>
        <v/>
      </c>
      <c r="CR7">
        <f>'EIA Imports Monthly'!EH5</f>
        <v/>
      </c>
      <c r="CS7">
        <f>'EIA Imports Monthly'!EI5</f>
        <v/>
      </c>
      <c r="CT7">
        <f>'EIA Imports Monthly'!EJ5</f>
        <v/>
      </c>
      <c r="CU7">
        <f>'EIA Imports Monthly'!EK5</f>
        <v/>
      </c>
      <c r="CV7">
        <f>'EIA Imports Monthly'!EL5</f>
        <v/>
      </c>
      <c r="CW7">
        <f>'EIA Imports Monthly'!EM5</f>
        <v/>
      </c>
      <c r="CX7">
        <f>'EIA Imports Monthly'!EN5</f>
        <v/>
      </c>
      <c r="CY7">
        <f>'EIA Imports Monthly'!EO5</f>
        <v/>
      </c>
      <c r="CZ7">
        <f>'EIA Imports Monthly'!EP5</f>
        <v/>
      </c>
      <c r="DA7">
        <f>'EIA Imports Monthly'!EQ5</f>
        <v/>
      </c>
      <c r="DB7">
        <f>'EIA Imports Monthly'!ER5</f>
        <v/>
      </c>
      <c r="DC7">
        <f>'EIA Imports Monthly'!ES5</f>
        <v/>
      </c>
      <c r="DD7">
        <f>'EIA Imports Monthly'!ET5</f>
        <v/>
      </c>
      <c r="DE7">
        <f>'EIA Imports Monthly'!EU5</f>
        <v/>
      </c>
      <c r="DF7">
        <f>'EIA Imports Monthly'!EV5</f>
        <v/>
      </c>
      <c r="DG7">
        <f>'EIA Imports Monthly'!EW5</f>
        <v/>
      </c>
      <c r="DH7">
        <f>'EIA Imports Monthly'!EX5</f>
        <v/>
      </c>
      <c r="DI7">
        <f>'EIA Imports Monthly'!EY5</f>
        <v/>
      </c>
      <c r="DJ7">
        <f>'EIA Imports Monthly'!EZ5</f>
        <v/>
      </c>
      <c r="DK7">
        <f>'EIA Imports Monthly'!FA5</f>
        <v/>
      </c>
      <c r="DL7">
        <f>'EIA Imports Monthly'!FB5</f>
        <v/>
      </c>
      <c r="DM7">
        <f>'EIA Imports Monthly'!FC5</f>
        <v/>
      </c>
      <c r="DN7">
        <f>'EIA Imports Monthly'!FD5</f>
        <v/>
      </c>
      <c r="DO7">
        <f>'EIA Imports Monthly'!FE5</f>
        <v/>
      </c>
      <c r="DP7">
        <f>'EIA Imports Monthly'!FF5</f>
        <v/>
      </c>
      <c r="DQ7">
        <f>'EIA Imports Monthly'!FG5</f>
        <v/>
      </c>
      <c r="DR7">
        <f>'EIA Imports Monthly'!FH5</f>
        <v/>
      </c>
      <c r="DS7">
        <f>'EIA Imports Monthly'!FI5</f>
        <v/>
      </c>
      <c r="DT7">
        <f>'EIA Imports Monthly'!FJ5</f>
        <v/>
      </c>
      <c r="DU7">
        <f>'EIA Imports Monthly'!FK5</f>
        <v/>
      </c>
      <c r="DV7">
        <f>'EIA Imports Monthly'!FL5</f>
        <v/>
      </c>
      <c r="DW7">
        <f>'EIA Imports Monthly'!FM5</f>
        <v/>
      </c>
      <c r="DX7">
        <f>'EIA Imports Monthly'!FN5</f>
        <v/>
      </c>
      <c r="DY7">
        <f>'EIA Imports Monthly'!FO5</f>
        <v/>
      </c>
      <c r="DZ7">
        <f>'EIA Imports Monthly'!FP5</f>
        <v/>
      </c>
      <c r="EA7">
        <f>'EIA Imports Monthly'!FQ5</f>
        <v/>
      </c>
      <c r="EB7">
        <f>'EIA Imports Monthly'!FR5</f>
        <v/>
      </c>
      <c r="EC7">
        <f>'EIA Imports Monthly'!FS5</f>
        <v/>
      </c>
      <c r="ED7">
        <f>'EIA Imports Monthly'!FT5</f>
        <v/>
      </c>
      <c r="EE7">
        <f>'EIA Imports Monthly'!FU5</f>
        <v/>
      </c>
      <c r="EF7">
        <f>'EIA Imports Monthly'!FV5</f>
        <v/>
      </c>
      <c r="EG7">
        <f>'EIA Imports Monthly'!FW5</f>
        <v/>
      </c>
      <c r="EH7">
        <f>'EIA Imports Monthly'!FX5</f>
        <v/>
      </c>
      <c r="EI7">
        <f>'EIA Imports Monthly'!FY5</f>
        <v/>
      </c>
      <c r="EJ7">
        <f>'EIA Imports Monthly'!FZ5</f>
        <v/>
      </c>
      <c r="EK7">
        <f>'EIA Imports Monthly'!GA5</f>
        <v/>
      </c>
      <c r="EL7">
        <f>'EIA Imports Monthly'!GB5</f>
        <v/>
      </c>
      <c r="EM7">
        <f>'EIA Imports Monthly'!GC5</f>
        <v/>
      </c>
      <c r="EN7">
        <f>'EIA Imports Monthly'!GD5</f>
        <v/>
      </c>
      <c r="EO7">
        <f>'EIA Imports Monthly'!GE5</f>
        <v/>
      </c>
      <c r="EP7">
        <f>'EIA Imports Monthly'!GF5</f>
        <v/>
      </c>
      <c r="EQ7">
        <f>'EIA Imports Monthly'!GG5</f>
        <v/>
      </c>
      <c r="ER7">
        <f>'EIA Imports Monthly'!GH5</f>
        <v/>
      </c>
      <c r="ES7">
        <f>'EIA Imports Monthly'!GI5</f>
        <v/>
      </c>
      <c r="ET7">
        <f>'EIA Imports Monthly'!GJ5</f>
        <v/>
      </c>
      <c r="EU7">
        <f>'EIA Imports Monthly'!GK5</f>
        <v/>
      </c>
      <c r="EV7">
        <f>'EIA Imports Monthly'!GL5</f>
        <v/>
      </c>
      <c r="EW7">
        <f>'EIA Imports Monthly'!GM5</f>
        <v/>
      </c>
      <c r="EX7">
        <f>'EIA Imports Monthly'!GN5</f>
        <v/>
      </c>
      <c r="EY7">
        <f>'EIA Imports Monthly'!GO5</f>
        <v/>
      </c>
      <c r="EZ7">
        <f>'EIA Imports Monthly'!GP5</f>
        <v/>
      </c>
      <c r="FA7">
        <f>'EIA Imports Monthly'!GQ5</f>
        <v/>
      </c>
      <c r="FB7">
        <f>'EIA Imports Monthly'!GR5</f>
        <v/>
      </c>
      <c r="FC7">
        <f>'EIA Imports Monthly'!GS5</f>
        <v/>
      </c>
      <c r="FD7">
        <f>'EIA Imports Monthly'!GT5</f>
        <v/>
      </c>
      <c r="FE7">
        <f>'EIA Imports Monthly'!GU5</f>
        <v/>
      </c>
      <c r="FF7">
        <f>'EIA Imports Monthly'!GV5</f>
        <v/>
      </c>
      <c r="FG7">
        <f>'EIA Imports Monthly'!GW5</f>
        <v/>
      </c>
      <c r="FH7">
        <f>'EIA Imports Monthly'!GX5</f>
        <v/>
      </c>
      <c r="FI7">
        <f>'EIA Imports Monthly'!GY5</f>
        <v/>
      </c>
      <c r="FJ7">
        <f>'EIA Imports Monthly'!GZ5</f>
        <v/>
      </c>
      <c r="FK7">
        <f>'EIA Imports Monthly'!HA5</f>
        <v/>
      </c>
      <c r="FL7">
        <f>'EIA Imports Monthly'!HB5</f>
        <v/>
      </c>
      <c r="FM7">
        <f>'EIA Imports Monthly'!HC5</f>
        <v/>
      </c>
      <c r="FN7">
        <f>'EIA Imports Monthly'!HD5</f>
        <v/>
      </c>
      <c r="FO7">
        <f>'EIA Imports Monthly'!HE5</f>
        <v/>
      </c>
      <c r="FP7">
        <f>'EIA Imports Monthly'!HF5</f>
        <v/>
      </c>
      <c r="FQ7">
        <f>'EIA Imports Monthly'!HG5</f>
        <v/>
      </c>
      <c r="FR7">
        <f>'EIA Imports Monthly'!HH5</f>
        <v/>
      </c>
      <c r="FS7">
        <f>'EIA Imports Monthly'!HI5</f>
        <v/>
      </c>
      <c r="FT7">
        <f>'EIA Imports Monthly'!HJ5</f>
        <v/>
      </c>
      <c r="FU7">
        <f>'EIA Imports Monthly'!HK5</f>
        <v/>
      </c>
      <c r="FV7">
        <f>'EIA Imports Monthly'!HL5</f>
        <v/>
      </c>
      <c r="FW7">
        <f>'EIA Imports Monthly'!HM5</f>
        <v/>
      </c>
      <c r="FX7">
        <f>'EIA Imports Monthly'!HN5</f>
        <v/>
      </c>
      <c r="FY7">
        <f>'EIA Imports Monthly'!HO5</f>
        <v/>
      </c>
      <c r="FZ7">
        <f>'EIA Imports Monthly'!HP5</f>
        <v/>
      </c>
      <c r="GA7">
        <f>'EIA Imports Monthly'!HQ5</f>
        <v/>
      </c>
      <c r="GB7">
        <f>'EIA Imports Monthly'!HR5</f>
        <v/>
      </c>
      <c r="GC7">
        <f>'EIA Imports Monthly'!HS5</f>
        <v/>
      </c>
      <c r="GD7">
        <f>'EIA Imports Monthly'!HT5</f>
        <v/>
      </c>
      <c r="GE7">
        <f>'EIA Imports Monthly'!HU5</f>
        <v/>
      </c>
      <c r="GF7">
        <f>'EIA Imports Monthly'!HV5</f>
        <v/>
      </c>
      <c r="GG7">
        <f>'EIA Imports Monthly'!HW5</f>
        <v/>
      </c>
      <c r="GH7">
        <f>'EIA Imports Monthly'!HX5</f>
        <v/>
      </c>
      <c r="GI7">
        <f>'EIA Imports Monthly'!HY5</f>
        <v/>
      </c>
      <c r="GJ7">
        <f>'EIA Imports Monthly'!HZ5</f>
        <v/>
      </c>
      <c r="GK7">
        <f>'EIA Imports Monthly'!IA5</f>
        <v/>
      </c>
      <c r="GL7">
        <f>'EIA Imports Monthly'!IB5</f>
        <v/>
      </c>
      <c r="GM7">
        <f>'EIA Imports Monthly'!IC5</f>
        <v/>
      </c>
      <c r="GN7">
        <f>'EIA Imports Monthly'!ID5</f>
        <v/>
      </c>
      <c r="GO7">
        <f>'EIA Imports Monthly'!IE5</f>
        <v/>
      </c>
      <c r="GP7">
        <f>'EIA Imports Monthly'!IF5</f>
        <v/>
      </c>
      <c r="GQ7">
        <f>'EIA Imports Monthly'!IG5</f>
        <v/>
      </c>
      <c r="GR7">
        <f>'EIA Imports Monthly'!IH5</f>
        <v/>
      </c>
      <c r="GS7">
        <f>'EIA Imports Monthly'!II5</f>
        <v/>
      </c>
      <c r="GT7">
        <f>'EIA Imports Monthly'!IJ5</f>
        <v/>
      </c>
      <c r="GU7">
        <f>'EIA Imports Monthly'!IK5</f>
        <v/>
      </c>
      <c r="GV7">
        <f>'EIA Imports Monthly'!IL5</f>
        <v/>
      </c>
      <c r="GW7">
        <f>'EIA Imports Monthly'!IM5</f>
        <v/>
      </c>
      <c r="GX7">
        <f>'EIA Imports Monthly'!IN5</f>
        <v/>
      </c>
      <c r="GY7">
        <f>'EIA Imports Monthly'!IO5</f>
        <v/>
      </c>
      <c r="GZ7">
        <f>'EIA Imports Monthly'!IP5</f>
        <v/>
      </c>
      <c r="HA7">
        <f>'EIA Imports Monthly'!IQ5</f>
        <v/>
      </c>
      <c r="HB7">
        <f>'EIA Imports Monthly'!IR5</f>
        <v/>
      </c>
      <c r="HC7">
        <f>'EIA Imports Monthly'!IS5</f>
        <v/>
      </c>
      <c r="HD7">
        <f>'EIA Imports Monthly'!IT5</f>
        <v/>
      </c>
      <c r="HE7">
        <f>'EIA Imports Monthly'!IU5</f>
        <v/>
      </c>
      <c r="HF7">
        <f>'EIA Imports Monthly'!IV5</f>
        <v/>
      </c>
      <c r="HG7">
        <f>'EIA Imports Monthly'!IW5</f>
        <v/>
      </c>
      <c r="HH7">
        <f>'EIA Imports Monthly'!IX5</f>
        <v/>
      </c>
      <c r="HI7">
        <f>'EIA Imports Monthly'!IY5</f>
        <v/>
      </c>
      <c r="HJ7">
        <f>'EIA Imports Monthly'!IZ5</f>
        <v/>
      </c>
      <c r="HK7">
        <f>'EIA Imports Monthly'!JA5</f>
        <v/>
      </c>
      <c r="HL7">
        <f>'EIA Imports Monthly'!JB5</f>
        <v/>
      </c>
      <c r="HM7">
        <f>'EIA Imports Monthly'!JC5</f>
        <v/>
      </c>
      <c r="HN7">
        <f>'EIA Imports Monthly'!JD5</f>
        <v/>
      </c>
      <c r="HO7">
        <f>'EIA Imports Monthly'!JE5</f>
        <v/>
      </c>
      <c r="HP7">
        <f>'EIA Imports Monthly'!JF5</f>
        <v/>
      </c>
      <c r="HQ7">
        <f>'EIA Imports Monthly'!JG5</f>
        <v/>
      </c>
      <c r="HR7">
        <f>'EIA Imports Monthly'!JH5</f>
        <v/>
      </c>
      <c r="HS7">
        <f>'EIA Imports Monthly'!JI5</f>
        <v/>
      </c>
      <c r="HT7">
        <f>'EIA Imports Monthly'!JJ5</f>
        <v/>
      </c>
      <c r="HU7">
        <f>'EIA Imports Monthly'!JK5</f>
        <v/>
      </c>
      <c r="HV7">
        <f>'EIA Imports Monthly'!JL5</f>
        <v/>
      </c>
      <c r="HW7">
        <f>'EIA Imports Monthly'!JM5</f>
        <v/>
      </c>
      <c r="HX7">
        <f>'EIA Imports Monthly'!JN5</f>
        <v/>
      </c>
      <c r="HY7">
        <f>'EIA Imports Monthly'!JO5</f>
        <v/>
      </c>
      <c r="HZ7">
        <f>'EIA Imports Monthly'!JP5</f>
        <v/>
      </c>
      <c r="IA7">
        <f>'EIA Imports Monthly'!JQ5</f>
        <v/>
      </c>
      <c r="IB7">
        <f>'EIA Imports Monthly'!JR5</f>
        <v/>
      </c>
      <c r="IC7">
        <f>'EIA Imports Monthly'!JS5</f>
        <v/>
      </c>
      <c r="ID7">
        <f>'EIA Imports Monthly'!JT5</f>
        <v/>
      </c>
      <c r="IE7">
        <f>'EIA Imports Monthly'!JU5</f>
        <v/>
      </c>
      <c r="IF7">
        <f>'EIA Imports Monthly'!JV5</f>
        <v/>
      </c>
      <c r="IG7">
        <f>'EIA Imports Monthly'!JW5</f>
        <v/>
      </c>
      <c r="IH7">
        <f>'EIA Imports Monthly'!JX5</f>
        <v/>
      </c>
      <c r="II7">
        <f>'EIA Imports Monthly'!JY5</f>
        <v/>
      </c>
      <c r="IJ7">
        <f>'EIA Imports Monthly'!JZ5</f>
        <v/>
      </c>
      <c r="IK7">
        <f>'EIA Imports Monthly'!KA5</f>
        <v/>
      </c>
      <c r="IL7">
        <f>'EIA Imports Monthly'!KB5</f>
        <v/>
      </c>
      <c r="IM7">
        <f>'EIA Imports Monthly'!KC5</f>
        <v/>
      </c>
      <c r="IN7">
        <f>'EIA Imports Monthly'!KD5</f>
        <v/>
      </c>
      <c r="IO7">
        <f>'EIA Imports Monthly'!KE5</f>
        <v/>
      </c>
      <c r="IP7">
        <f>'EIA Imports Monthly'!KF5</f>
        <v/>
      </c>
      <c r="IQ7">
        <f>'EIA Imports Monthly'!KG5</f>
        <v/>
      </c>
      <c r="IR7">
        <f>'EIA Imports Monthly'!KH5</f>
        <v/>
      </c>
      <c r="IS7">
        <f>'EIA Imports Monthly'!KI5</f>
        <v/>
      </c>
      <c r="IT7">
        <f>'EIA Imports Monthly'!KJ5</f>
        <v/>
      </c>
      <c r="IU7">
        <f>'EIA Imports Monthly'!KK5</f>
        <v/>
      </c>
      <c r="IV7">
        <f>'EIA Imports Monthly'!KL5</f>
        <v/>
      </c>
      <c r="IW7">
        <f>'EIA Imports Monthly'!KM5</f>
        <v/>
      </c>
      <c r="IX7">
        <f>'EIA Imports Monthly'!KN5</f>
        <v/>
      </c>
      <c r="IY7">
        <f>'EIA Imports Monthly'!KO5</f>
        <v/>
      </c>
      <c r="IZ7">
        <f>'EIA Imports Monthly'!KP5</f>
        <v/>
      </c>
      <c r="JA7">
        <f>'EIA Imports Monthly'!KQ5</f>
        <v/>
      </c>
      <c r="JB7">
        <f>'EIA Imports Monthly'!KR5</f>
        <v/>
      </c>
      <c r="JC7">
        <f>'EIA Imports Monthly'!KS5</f>
        <v/>
      </c>
      <c r="JD7">
        <f>'EIA Imports Monthly'!KT5</f>
        <v/>
      </c>
      <c r="JE7">
        <f>'EIA Imports Monthly'!KU5</f>
        <v/>
      </c>
      <c r="JF7">
        <f>'EIA Imports Monthly'!KV5</f>
        <v/>
      </c>
      <c r="JG7">
        <f>'EIA Imports Monthly'!KW5</f>
        <v/>
      </c>
      <c r="JH7">
        <f>'EIA Imports Monthly'!KX5</f>
        <v/>
      </c>
      <c r="JI7">
        <f>'EIA Imports Monthly'!KY5</f>
        <v/>
      </c>
      <c r="JJ7">
        <f>'EIA Imports Monthly'!KZ5</f>
        <v/>
      </c>
      <c r="JK7">
        <f>'EIA Imports Monthly'!LA5</f>
        <v/>
      </c>
      <c r="JL7">
        <f>'EIA Imports Monthly'!LB5</f>
        <v/>
      </c>
      <c r="JM7">
        <f>'EIA Imports Monthly'!LC5</f>
        <v/>
      </c>
      <c r="JN7">
        <f>'EIA Imports Monthly'!LD5</f>
        <v/>
      </c>
      <c r="JO7">
        <f>'EIA Imports Monthly'!LE5</f>
        <v/>
      </c>
      <c r="JP7">
        <f>'EIA Imports Monthly'!LF5</f>
        <v/>
      </c>
      <c r="JQ7">
        <f>'EIA Imports Monthly'!LG5</f>
        <v/>
      </c>
      <c r="JR7">
        <f>'EIA Imports Monthly'!LH5</f>
        <v/>
      </c>
      <c r="JS7">
        <f>'EIA Imports Monthly'!LI5</f>
        <v/>
      </c>
      <c r="JT7">
        <f>'EIA Imports Monthly'!LJ5</f>
        <v/>
      </c>
      <c r="JU7">
        <f>'EIA Imports Monthly'!LK5</f>
        <v/>
      </c>
      <c r="JV7">
        <f>'EIA Imports Monthly'!LL5</f>
        <v/>
      </c>
      <c r="JW7">
        <f>'EIA Imports Monthly'!LM5</f>
        <v/>
      </c>
      <c r="JX7">
        <f>'EIA Imports Monthly'!LN5</f>
        <v/>
      </c>
      <c r="JY7">
        <f>'EIA Imports Monthly'!LO5</f>
        <v/>
      </c>
      <c r="JZ7">
        <f>'EIA Imports Monthly'!LP5</f>
        <v/>
      </c>
      <c r="KA7">
        <f>'EIA Imports Monthly'!LQ5</f>
        <v/>
      </c>
      <c r="KB7">
        <f>'EIA Imports Monthly'!LR5</f>
        <v/>
      </c>
      <c r="KC7">
        <f>'EIA Imports Monthly'!LS5</f>
        <v/>
      </c>
      <c r="KD7">
        <f>'EIA Imports Monthly'!LT5</f>
        <v/>
      </c>
      <c r="KE7">
        <f>'EIA Imports Monthly'!LU5</f>
        <v/>
      </c>
      <c r="KF7">
        <f>'EIA Imports Monthly'!LV5</f>
        <v/>
      </c>
      <c r="KG7">
        <f>'EIA Imports Monthly'!LW5</f>
        <v/>
      </c>
      <c r="KH7">
        <f>'EIA Imports Monthly'!LX5</f>
        <v/>
      </c>
      <c r="KI7">
        <f>'EIA Imports Monthly'!LY5</f>
        <v/>
      </c>
      <c r="KJ7">
        <f>'EIA Imports Monthly'!LZ5</f>
        <v/>
      </c>
      <c r="KK7">
        <f>'EIA Imports Monthly'!MA5</f>
        <v/>
      </c>
      <c r="KL7">
        <f>'EIA Imports Monthly'!MB5</f>
        <v/>
      </c>
      <c r="KM7">
        <f>'EIA Imports Monthly'!MC5</f>
        <v/>
      </c>
      <c r="KN7">
        <f>'EIA Imports Monthly'!MD5</f>
        <v/>
      </c>
      <c r="KO7">
        <f>'EIA Imports Monthly'!ME5</f>
        <v/>
      </c>
      <c r="KP7">
        <f>'EIA Imports Monthly'!MF5</f>
        <v/>
      </c>
      <c r="KQ7">
        <f>'EIA Imports Monthly'!MG5</f>
        <v/>
      </c>
      <c r="KR7">
        <f>'EIA Imports Monthly'!MH5</f>
        <v/>
      </c>
      <c r="KS7">
        <f>'EIA Imports Monthly'!MI5</f>
        <v/>
      </c>
      <c r="KT7">
        <f>'EIA Imports Monthly'!MJ5</f>
        <v/>
      </c>
      <c r="KU7">
        <f>'EIA Imports Monthly'!MK5</f>
        <v/>
      </c>
      <c r="KV7">
        <f>'EIA Imports Monthly'!ML5</f>
        <v/>
      </c>
      <c r="KW7">
        <f>'EIA Imports Monthly'!MM5</f>
        <v/>
      </c>
      <c r="KX7">
        <f>'EIA Imports Monthly'!MN5</f>
        <v/>
      </c>
      <c r="KY7">
        <f>'EIA Imports Monthly'!MO5</f>
        <v/>
      </c>
      <c r="KZ7">
        <f>'EIA Imports Monthly'!MP5</f>
        <v/>
      </c>
      <c r="LA7">
        <f>'EIA Imports Monthly'!MQ5</f>
        <v/>
      </c>
      <c r="LB7">
        <f>'EIA Imports Monthly'!MR5</f>
        <v/>
      </c>
      <c r="LC7">
        <f>'EIA Imports Monthly'!MS5</f>
        <v/>
      </c>
      <c r="LD7">
        <f>'EIA Imports Monthly'!MT5</f>
        <v/>
      </c>
      <c r="LE7">
        <f>'EIA Imports Monthly'!MU5</f>
        <v/>
      </c>
      <c r="LF7">
        <f>'EIA Imports Monthly'!MV5</f>
        <v/>
      </c>
      <c r="LG7">
        <f>'EIA Imports Monthly'!MW5</f>
        <v/>
      </c>
      <c r="LH7">
        <f>'EIA Imports Monthly'!MX5</f>
        <v/>
      </c>
      <c r="LI7">
        <f>'EIA Imports Monthly'!MY5</f>
        <v/>
      </c>
      <c r="LJ7">
        <f>'EIA Imports Monthly'!MZ5</f>
        <v/>
      </c>
      <c r="LK7">
        <f>'EIA Imports Monthly'!NA5</f>
        <v/>
      </c>
      <c r="LL7">
        <f>'EIA Imports Monthly'!NB5</f>
        <v/>
      </c>
      <c r="LM7">
        <f>'EIA Imports Monthly'!NC5</f>
        <v/>
      </c>
      <c r="LN7">
        <f>'EIA Imports Monthly'!ND5</f>
        <v/>
      </c>
      <c r="LO7">
        <f>'EIA Imports Monthly'!NE5</f>
        <v/>
      </c>
      <c r="LP7">
        <f>'EIA Imports Monthly'!NF5</f>
        <v/>
      </c>
      <c r="LQ7">
        <f>'EIA Imports Monthly'!NG5</f>
        <v/>
      </c>
      <c r="LR7">
        <f>'EIA Imports Monthly'!NH5</f>
        <v/>
      </c>
      <c r="LS7">
        <f>'EIA Imports Monthly'!NI5</f>
        <v/>
      </c>
      <c r="LT7">
        <f>'EIA Imports Monthly'!NJ5</f>
        <v/>
      </c>
      <c r="LU7">
        <f>'EIA Imports Monthly'!NK5</f>
        <v/>
      </c>
      <c r="LV7">
        <f>'EIA Imports Monthly'!NL5</f>
        <v/>
      </c>
      <c r="LW7">
        <f>'EIA Imports Monthly'!NM5</f>
        <v/>
      </c>
      <c r="LX7">
        <f>'EIA Imports Monthly'!NN5</f>
        <v/>
      </c>
      <c r="LY7">
        <f>'EIA Imports Monthly'!NO5</f>
        <v/>
      </c>
      <c r="LZ7">
        <f>'EIA Imports Monthly'!NP5</f>
        <v/>
      </c>
      <c r="MA7">
        <f>'EIA Imports Monthly'!NQ5</f>
        <v/>
      </c>
      <c r="MB7">
        <f>'EIA Imports Monthly'!NR5</f>
        <v/>
      </c>
      <c r="MC7">
        <f>'EIA Imports Monthly'!NS5</f>
        <v/>
      </c>
      <c r="MD7">
        <f>'EIA Imports Monthly'!NT5</f>
        <v/>
      </c>
      <c r="ME7">
        <f>'EIA Imports Monthly'!NU5</f>
        <v/>
      </c>
      <c r="MF7">
        <f>'EIA Imports Monthly'!NV5</f>
        <v/>
      </c>
      <c r="MG7">
        <f>'EIA Imports Monthly'!NW5</f>
        <v/>
      </c>
      <c r="MH7">
        <f>'EIA Imports Monthly'!NX5</f>
        <v/>
      </c>
      <c r="MI7">
        <f>'EIA Imports Monthly'!NY5</f>
        <v/>
      </c>
      <c r="MJ7">
        <f>'EIA Imports Monthly'!NZ5</f>
        <v/>
      </c>
      <c r="MK7">
        <f>'EIA Imports Monthly'!OA5</f>
        <v/>
      </c>
      <c r="ML7">
        <f>'EIA Imports Monthly'!OB5</f>
        <v/>
      </c>
      <c r="MM7">
        <f>'EIA Imports Monthly'!OC5</f>
        <v/>
      </c>
      <c r="MN7">
        <f>'EIA Imports Monthly'!OD5</f>
        <v/>
      </c>
      <c r="MO7">
        <f>'EIA Imports Monthly'!OE5</f>
        <v/>
      </c>
      <c r="MP7">
        <f>'EIA Imports Monthly'!OF5</f>
        <v/>
      </c>
      <c r="MQ7">
        <f>'EIA Imports Monthly'!OG5</f>
        <v/>
      </c>
      <c r="MR7">
        <f>'EIA Imports Monthly'!OH5</f>
        <v/>
      </c>
      <c r="MS7">
        <f>'EIA Imports Monthly'!OI5</f>
        <v/>
      </c>
      <c r="MT7">
        <f>'EIA Imports Monthly'!OJ5</f>
        <v/>
      </c>
      <c r="MU7">
        <f>'EIA Imports Monthly'!OK5</f>
        <v/>
      </c>
      <c r="MV7">
        <f>'EIA Imports Monthly'!OL5</f>
        <v/>
      </c>
      <c r="MW7">
        <f>'EIA Imports Monthly'!OM5</f>
        <v/>
      </c>
      <c r="MX7">
        <f>'EIA Imports Monthly'!ON5</f>
        <v/>
      </c>
      <c r="MY7">
        <f>'EIA Imports Monthly'!OO5</f>
        <v/>
      </c>
      <c r="MZ7">
        <f>'EIA Imports Monthly'!OP5</f>
        <v/>
      </c>
      <c r="NA7">
        <f>'EIA Imports Monthly'!OQ5</f>
        <v/>
      </c>
      <c r="NB7">
        <f>'EIA Imports Monthly'!OR5</f>
        <v/>
      </c>
      <c r="NC7">
        <f>'EIA Imports Monthly'!OS5</f>
        <v/>
      </c>
      <c r="ND7">
        <f>'EIA Imports Monthly'!OT5</f>
        <v/>
      </c>
      <c r="NE7">
        <f>'EIA Imports Monthly'!OU5</f>
        <v/>
      </c>
      <c r="NF7">
        <f>'EIA Imports Monthly'!OV5</f>
        <v/>
      </c>
      <c r="NG7">
        <f>'EIA Imports Monthly'!OW5</f>
        <v/>
      </c>
      <c r="NH7">
        <f>'EIA Imports Monthly'!OX5</f>
        <v/>
      </c>
      <c r="NI7">
        <f>'EIA Imports Monthly'!OY5</f>
        <v/>
      </c>
      <c r="NJ7">
        <f>'EIA Imports Monthly'!OZ5</f>
        <v/>
      </c>
      <c r="NK7">
        <f>'EIA Imports Monthly'!PA5</f>
        <v/>
      </c>
      <c r="NL7">
        <f>'EIA Imports Monthly'!PB5</f>
        <v/>
      </c>
      <c r="NM7">
        <f>'EIA Imports Monthly'!PC5</f>
        <v/>
      </c>
      <c r="NN7">
        <f>'EIA Imports Monthly'!PD5</f>
        <v/>
      </c>
      <c r="NO7">
        <f>'EIA Imports Monthly'!PE5</f>
        <v/>
      </c>
      <c r="NP7">
        <f>'EIA Imports Monthly'!PF5</f>
        <v/>
      </c>
      <c r="NQ7">
        <f>'EIA Imports Monthly'!PG5</f>
        <v/>
      </c>
      <c r="NR7">
        <f>'EIA Imports Monthly'!PH5</f>
        <v/>
      </c>
      <c r="NS7">
        <f>'EIA Imports Monthly'!PI5</f>
        <v/>
      </c>
      <c r="NT7">
        <f>'EIA Imports Monthly'!PJ5</f>
        <v/>
      </c>
      <c r="NU7">
        <f>'EIA Imports Monthly'!PK5</f>
        <v/>
      </c>
      <c r="NV7">
        <f>'EIA Imports Monthly'!PL5</f>
        <v/>
      </c>
      <c r="NW7">
        <f>'EIA Imports Monthly'!PM5</f>
        <v/>
      </c>
      <c r="NX7">
        <f>'EIA Imports Monthly'!PN5</f>
        <v/>
      </c>
      <c r="NY7">
        <f>'EIA Imports Monthly'!PO5</f>
        <v/>
      </c>
      <c r="NZ7">
        <f>'EIA Imports Monthly'!PP5</f>
        <v/>
      </c>
      <c r="OA7">
        <f>'EIA Imports Monthly'!PQ5</f>
        <v/>
      </c>
      <c r="OB7">
        <f>'EIA Imports Monthly'!PR5</f>
        <v/>
      </c>
      <c r="OC7">
        <f>'EIA Imports Monthly'!PS5</f>
        <v/>
      </c>
      <c r="OD7">
        <f>'EIA Imports Monthly'!PT5</f>
        <v/>
      </c>
      <c r="OE7">
        <f>'EIA Imports Monthly'!PU5</f>
        <v/>
      </c>
      <c r="OF7">
        <f>'EIA Imports Monthly'!PV5</f>
        <v/>
      </c>
      <c r="OG7">
        <f>'EIA Imports Monthly'!PW5</f>
        <v/>
      </c>
      <c r="OH7">
        <f>'EIA Imports Monthly'!PX5</f>
        <v/>
      </c>
      <c r="OI7">
        <f>'EIA Imports Monthly'!PY5</f>
        <v/>
      </c>
      <c r="OJ7">
        <f>'EIA Imports Monthly'!PZ5</f>
        <v/>
      </c>
      <c r="OK7">
        <f>'EIA Imports Monthly'!QA5</f>
        <v/>
      </c>
      <c r="OL7">
        <f>'EIA Imports Monthly'!QB5</f>
        <v/>
      </c>
      <c r="OM7">
        <f>'EIA Imports Monthly'!QC5</f>
        <v/>
      </c>
      <c r="ON7">
        <f>'EIA Imports Monthly'!QD5</f>
        <v/>
      </c>
      <c r="OO7">
        <f>'EIA Imports Monthly'!QE5</f>
        <v/>
      </c>
      <c r="OP7">
        <f>'EIA Imports Monthly'!QF5</f>
        <v/>
      </c>
      <c r="OQ7">
        <f>'EIA Imports Monthly'!QG5</f>
        <v/>
      </c>
      <c r="OR7">
        <f>'EIA Imports Monthly'!QH5</f>
        <v/>
      </c>
      <c r="OS7">
        <f>'EIA Imports Monthly'!QI5</f>
        <v/>
      </c>
      <c r="OT7">
        <f>'EIA Imports Monthly'!QJ5</f>
        <v/>
      </c>
      <c r="OU7">
        <f>'EIA Imports Monthly'!QK5</f>
        <v/>
      </c>
      <c r="OV7">
        <f>'EIA Imports Monthly'!QL5</f>
        <v/>
      </c>
      <c r="OW7">
        <f>'EIA Imports Monthly'!QM5</f>
        <v/>
      </c>
      <c r="OX7">
        <f>'EIA Imports Monthly'!QN5</f>
        <v/>
      </c>
      <c r="OY7">
        <f>'EIA Imports Monthly'!QO5</f>
        <v/>
      </c>
      <c r="OZ7">
        <f>'EIA Imports Monthly'!QP5</f>
        <v/>
      </c>
      <c r="PA7">
        <f>'EIA Imports Monthly'!QQ5</f>
        <v/>
      </c>
      <c r="PB7">
        <f>'EIA Imports Monthly'!QR5</f>
        <v/>
      </c>
      <c r="PC7">
        <f>'EIA Imports Monthly'!QS5</f>
        <v/>
      </c>
      <c r="PD7">
        <f>'EIA Imports Monthly'!QT5</f>
        <v/>
      </c>
      <c r="PE7">
        <f>'EIA Imports Monthly'!QU5</f>
        <v/>
      </c>
      <c r="PF7">
        <f>'EIA Imports Monthly'!QV5</f>
        <v/>
      </c>
      <c r="PG7">
        <f>'EIA Imports Monthly'!QW5</f>
        <v/>
      </c>
      <c r="PH7">
        <f>'EIA Imports Monthly'!QX5</f>
        <v/>
      </c>
      <c r="PI7">
        <f>'EIA Imports Monthly'!QY5</f>
        <v/>
      </c>
      <c r="PJ7">
        <f>'EIA Imports Monthly'!QZ5</f>
        <v/>
      </c>
      <c r="PK7">
        <f>'EIA Imports Monthly'!RA5</f>
        <v/>
      </c>
      <c r="PL7">
        <f>'EIA Imports Monthly'!RB5</f>
        <v/>
      </c>
      <c r="PM7">
        <f>'EIA Imports Monthly'!RC5</f>
        <v/>
      </c>
      <c r="PN7">
        <f>'EIA Imports Monthly'!RD5</f>
        <v/>
      </c>
      <c r="PO7">
        <f>'EIA Imports Monthly'!RE5</f>
        <v/>
      </c>
      <c r="PP7">
        <f>'EIA Imports Monthly'!RF5</f>
        <v/>
      </c>
      <c r="PQ7">
        <f>'EIA Imports Monthly'!RG5</f>
        <v/>
      </c>
      <c r="PR7">
        <f>'EIA Imports Monthly'!RH5</f>
        <v/>
      </c>
      <c r="PS7">
        <f>'EIA Imports Monthly'!RI5</f>
        <v/>
      </c>
      <c r="PT7">
        <f>'EIA Imports Monthly'!RJ5</f>
        <v/>
      </c>
      <c r="PU7">
        <f>'EIA Imports Monthly'!RK5</f>
        <v/>
      </c>
      <c r="PV7">
        <f>'EIA Imports Monthly'!RL5</f>
        <v/>
      </c>
      <c r="PW7">
        <f>'EIA Imports Monthly'!RM5</f>
        <v/>
      </c>
      <c r="PX7">
        <f>'EIA Imports Monthly'!RN5</f>
        <v/>
      </c>
      <c r="PY7">
        <f>'EIA Imports Monthly'!RO5</f>
        <v/>
      </c>
      <c r="PZ7">
        <f>'EIA Imports Monthly'!RP5</f>
        <v/>
      </c>
      <c r="QA7">
        <f>'EIA Imports Monthly'!RQ5</f>
        <v/>
      </c>
      <c r="QB7">
        <f>'EIA Imports Monthly'!RR5</f>
        <v/>
      </c>
      <c r="QC7">
        <f>'EIA Imports Monthly'!RS5</f>
        <v/>
      </c>
      <c r="QD7">
        <f>'EIA Imports Monthly'!RT5</f>
        <v/>
      </c>
      <c r="QE7">
        <f>'EIA Imports Monthly'!RU5</f>
        <v/>
      </c>
      <c r="QF7">
        <f>'EIA Imports Monthly'!RV5</f>
        <v/>
      </c>
      <c r="QG7">
        <f>'EIA Imports Monthly'!RW5</f>
        <v/>
      </c>
      <c r="QH7">
        <f>'EIA Imports Monthly'!RX5</f>
        <v/>
      </c>
      <c r="QI7">
        <f>'EIA Imports Monthly'!RY5</f>
        <v/>
      </c>
      <c r="QJ7">
        <f>'EIA Imports Monthly'!RZ5</f>
        <v/>
      </c>
      <c r="QK7">
        <f>'EIA Imports Monthly'!SA5</f>
        <v/>
      </c>
      <c r="QL7">
        <f>'EIA Imports Monthly'!SB5</f>
        <v/>
      </c>
      <c r="QM7">
        <f>'EIA Imports Monthly'!SC5</f>
        <v/>
      </c>
      <c r="QN7">
        <f>'EIA Imports Monthly'!SD5</f>
        <v/>
      </c>
      <c r="QO7">
        <f>'EIA Imports Monthly'!SE5</f>
        <v/>
      </c>
      <c r="QP7">
        <f>'EIA Imports Monthly'!SF5</f>
        <v/>
      </c>
      <c r="QQ7">
        <f>'EIA Imports Monthly'!SG5</f>
        <v/>
      </c>
      <c r="QR7">
        <f>'EIA Imports Monthly'!SH5</f>
        <v/>
      </c>
      <c r="QS7">
        <f>'EIA Imports Monthly'!SI5</f>
        <v/>
      </c>
      <c r="QT7">
        <f>'EIA Imports Monthly'!SJ5</f>
        <v/>
      </c>
      <c r="QU7">
        <f>'EIA Imports Monthly'!SK5</f>
        <v/>
      </c>
      <c r="QV7">
        <f>'EIA Imports Monthly'!SL5</f>
        <v/>
      </c>
      <c r="QW7">
        <f>'EIA Imports Monthly'!SM5</f>
        <v/>
      </c>
      <c r="QX7">
        <f>'EIA Imports Monthly'!SN5</f>
        <v/>
      </c>
      <c r="QY7">
        <f>'EIA Imports Monthly'!SO5</f>
        <v/>
      </c>
      <c r="QZ7">
        <f>'EIA Imports Monthly'!SP5</f>
        <v/>
      </c>
      <c r="RA7">
        <f>'EIA Imports Monthly'!SQ5</f>
        <v/>
      </c>
      <c r="RB7">
        <f>'EIA Imports Monthly'!SR5</f>
        <v/>
      </c>
      <c r="RC7">
        <f>'EIA Imports Monthly'!SS5</f>
        <v/>
      </c>
      <c r="RD7">
        <f>'EIA Imports Monthly'!ST5</f>
        <v/>
      </c>
      <c r="RE7">
        <f>'EIA Imports Monthly'!SU5</f>
        <v/>
      </c>
      <c r="RF7">
        <f>'EIA Imports Monthly'!SV5</f>
        <v/>
      </c>
      <c r="RG7">
        <f>'EIA Imports Monthly'!SW5</f>
        <v/>
      </c>
      <c r="RH7">
        <f>'EIA Imports Monthly'!SX5</f>
        <v/>
      </c>
      <c r="RI7">
        <f>'EIA Imports Monthly'!SY5</f>
        <v/>
      </c>
      <c r="RJ7">
        <f>'EIA Imports Monthly'!SZ5</f>
        <v/>
      </c>
      <c r="RK7">
        <f>'EIA Imports Monthly'!TA5</f>
        <v/>
      </c>
      <c r="RL7">
        <f>'EIA Imports Monthly'!TB5</f>
        <v/>
      </c>
      <c r="RM7">
        <f>'EIA Imports Monthly'!TC5</f>
        <v/>
      </c>
      <c r="RN7">
        <f>'EIA Imports Monthly'!TD5</f>
        <v/>
      </c>
      <c r="RO7">
        <f>'EIA Imports Monthly'!TE5</f>
        <v/>
      </c>
      <c r="RP7">
        <f>'EIA Imports Monthly'!TF5</f>
        <v/>
      </c>
      <c r="RQ7">
        <f>'EIA Imports Monthly'!TG5</f>
        <v/>
      </c>
      <c r="RR7">
        <f>'EIA Imports Monthly'!TH5</f>
        <v/>
      </c>
      <c r="RS7">
        <f>'EIA Imports Monthly'!TI5</f>
        <v/>
      </c>
      <c r="RT7">
        <f>'EIA Imports Monthly'!TJ5</f>
        <v/>
      </c>
      <c r="RU7">
        <f>'EIA Imports Monthly'!TK5</f>
        <v/>
      </c>
      <c r="RV7">
        <f>'EIA Imports Monthly'!TL5</f>
        <v/>
      </c>
      <c r="RW7">
        <f>'EIA Imports Monthly'!TM5</f>
        <v/>
      </c>
      <c r="RX7">
        <f>'EIA Imports Monthly'!TN5</f>
        <v/>
      </c>
      <c r="RY7">
        <f>'EIA Imports Monthly'!TO5</f>
        <v/>
      </c>
      <c r="RZ7">
        <f>'EIA Imports Monthly'!TP5</f>
        <v/>
      </c>
      <c r="SA7">
        <f>'EIA Imports Monthly'!TQ5</f>
        <v/>
      </c>
      <c r="SB7">
        <f>'EIA Imports Monthly'!TR5</f>
        <v/>
      </c>
      <c r="SC7">
        <f>'EIA Imports Monthly'!TS5</f>
        <v/>
      </c>
      <c r="SD7">
        <f>'EIA Imports Monthly'!TT5</f>
        <v/>
      </c>
      <c r="SE7">
        <f>'EIA Imports Monthly'!TU5</f>
        <v/>
      </c>
    </row>
    <row r="8" spans="1:499">
      <c r="A8" t="s">
        <v>55</v>
      </c>
      <c r="H8">
        <f>'EIA Imports Monthly'!AX6</f>
        <v/>
      </c>
      <c r="I8">
        <f>'EIA Imports Monthly'!AY6</f>
        <v/>
      </c>
      <c r="J8">
        <f>'EIA Imports Monthly'!AZ6</f>
        <v/>
      </c>
      <c r="K8">
        <f>'EIA Imports Monthly'!BA6</f>
        <v/>
      </c>
      <c r="L8">
        <f>'EIA Imports Monthly'!BB6</f>
        <v/>
      </c>
      <c r="M8">
        <f>'EIA Imports Monthly'!BC6</f>
        <v/>
      </c>
      <c r="N8">
        <f>'EIA Imports Monthly'!BD6</f>
        <v/>
      </c>
      <c r="O8">
        <f>'EIA Imports Monthly'!BE6</f>
        <v/>
      </c>
      <c r="P8">
        <f>'EIA Imports Monthly'!BF6</f>
        <v/>
      </c>
      <c r="Q8">
        <f>'EIA Imports Monthly'!BG6</f>
        <v/>
      </c>
      <c r="R8">
        <f>'EIA Imports Monthly'!BH6</f>
        <v/>
      </c>
      <c r="S8">
        <f>'EIA Imports Monthly'!BI6</f>
        <v/>
      </c>
      <c r="T8">
        <f>'EIA Imports Monthly'!BJ6</f>
        <v/>
      </c>
      <c r="U8">
        <f>'EIA Imports Monthly'!BK6</f>
        <v/>
      </c>
      <c r="V8">
        <f>'EIA Imports Monthly'!BL6</f>
        <v/>
      </c>
      <c r="W8">
        <f>'EIA Imports Monthly'!BM6</f>
        <v/>
      </c>
      <c r="X8">
        <f>'EIA Imports Monthly'!BN6</f>
        <v/>
      </c>
      <c r="Y8">
        <f>'EIA Imports Monthly'!BO6</f>
        <v/>
      </c>
      <c r="Z8">
        <f>'EIA Imports Monthly'!BP6</f>
        <v/>
      </c>
      <c r="AA8">
        <f>'EIA Imports Monthly'!BQ6</f>
        <v/>
      </c>
      <c r="AB8">
        <f>'EIA Imports Monthly'!BR6</f>
        <v/>
      </c>
      <c r="AC8">
        <f>'EIA Imports Monthly'!BS6</f>
        <v/>
      </c>
      <c r="AD8">
        <f>'EIA Imports Monthly'!BT6</f>
        <v/>
      </c>
      <c r="AE8">
        <f>'EIA Imports Monthly'!BU6</f>
        <v/>
      </c>
      <c r="AF8">
        <f>'EIA Imports Monthly'!BV6</f>
        <v/>
      </c>
      <c r="AG8">
        <f>'EIA Imports Monthly'!BW6</f>
        <v/>
      </c>
      <c r="AH8">
        <f>'EIA Imports Monthly'!BX6</f>
        <v/>
      </c>
      <c r="AI8">
        <f>'EIA Imports Monthly'!BY6</f>
        <v/>
      </c>
      <c r="AJ8">
        <f>'EIA Imports Monthly'!BZ6</f>
        <v/>
      </c>
      <c r="AK8">
        <f>'EIA Imports Monthly'!CA6</f>
        <v/>
      </c>
      <c r="AL8">
        <f>'EIA Imports Monthly'!CB6</f>
        <v/>
      </c>
      <c r="AM8">
        <f>'EIA Imports Monthly'!CC6</f>
        <v/>
      </c>
      <c r="AN8">
        <f>'EIA Imports Monthly'!CD6</f>
        <v/>
      </c>
      <c r="AO8">
        <f>'EIA Imports Monthly'!CE6</f>
        <v/>
      </c>
      <c r="AP8">
        <f>'EIA Imports Monthly'!CF6</f>
        <v/>
      </c>
      <c r="AQ8">
        <f>'EIA Imports Monthly'!CG6</f>
        <v/>
      </c>
      <c r="AR8">
        <f>'EIA Imports Monthly'!CH6</f>
        <v/>
      </c>
      <c r="AS8">
        <f>'EIA Imports Monthly'!CI6</f>
        <v/>
      </c>
      <c r="AT8">
        <f>'EIA Imports Monthly'!CJ6</f>
        <v/>
      </c>
      <c r="AU8">
        <f>'EIA Imports Monthly'!CK6</f>
        <v/>
      </c>
      <c r="AV8">
        <f>'EIA Imports Monthly'!CL6</f>
        <v/>
      </c>
      <c r="AW8">
        <f>'EIA Imports Monthly'!CM6</f>
        <v/>
      </c>
      <c r="AX8">
        <f>'EIA Imports Monthly'!CN6</f>
        <v/>
      </c>
      <c r="AY8">
        <f>'EIA Imports Monthly'!CO6</f>
        <v/>
      </c>
      <c r="AZ8">
        <f>'EIA Imports Monthly'!CP6</f>
        <v/>
      </c>
      <c r="BA8">
        <f>'EIA Imports Monthly'!CQ6</f>
        <v/>
      </c>
      <c r="BB8">
        <f>'EIA Imports Monthly'!CR6</f>
        <v/>
      </c>
      <c r="BC8">
        <f>'EIA Imports Monthly'!CS6</f>
        <v/>
      </c>
      <c r="BD8">
        <f>'EIA Imports Monthly'!CT6</f>
        <v/>
      </c>
      <c r="BE8">
        <f>'EIA Imports Monthly'!CU6</f>
        <v/>
      </c>
      <c r="BF8">
        <f>'EIA Imports Monthly'!CV6</f>
        <v/>
      </c>
      <c r="BG8">
        <f>'EIA Imports Monthly'!CW6</f>
        <v/>
      </c>
      <c r="BH8">
        <f>'EIA Imports Monthly'!CX6</f>
        <v/>
      </c>
      <c r="BI8">
        <f>'EIA Imports Monthly'!CY6</f>
        <v/>
      </c>
      <c r="BJ8">
        <f>'EIA Imports Monthly'!CZ6</f>
        <v/>
      </c>
      <c r="BK8">
        <f>'EIA Imports Monthly'!DA6</f>
        <v/>
      </c>
      <c r="BL8">
        <f>'EIA Imports Monthly'!DB6</f>
        <v/>
      </c>
      <c r="BM8">
        <f>'EIA Imports Monthly'!DC6</f>
        <v/>
      </c>
      <c r="BN8">
        <f>'EIA Imports Monthly'!DD6</f>
        <v/>
      </c>
      <c r="BO8">
        <f>'EIA Imports Monthly'!DE6</f>
        <v/>
      </c>
      <c r="BP8">
        <f>'EIA Imports Monthly'!DF6</f>
        <v/>
      </c>
      <c r="BQ8">
        <f>'EIA Imports Monthly'!DG6</f>
        <v/>
      </c>
      <c r="BR8">
        <f>'EIA Imports Monthly'!DH6</f>
        <v/>
      </c>
      <c r="BS8">
        <f>'EIA Imports Monthly'!DI6</f>
        <v/>
      </c>
      <c r="BT8">
        <f>'EIA Imports Monthly'!DJ6</f>
        <v/>
      </c>
      <c r="BU8">
        <f>'EIA Imports Monthly'!DK6</f>
        <v/>
      </c>
      <c r="BV8">
        <f>'EIA Imports Monthly'!DL6</f>
        <v/>
      </c>
      <c r="BW8">
        <f>'EIA Imports Monthly'!DM6</f>
        <v/>
      </c>
      <c r="BX8">
        <f>'EIA Imports Monthly'!DN6</f>
        <v/>
      </c>
      <c r="BY8">
        <f>'EIA Imports Monthly'!DO6</f>
        <v/>
      </c>
      <c r="BZ8">
        <f>'EIA Imports Monthly'!DP6</f>
        <v/>
      </c>
      <c r="CA8">
        <f>'EIA Imports Monthly'!DQ6</f>
        <v/>
      </c>
      <c r="CB8">
        <f>'EIA Imports Monthly'!DR6</f>
        <v/>
      </c>
      <c r="CC8">
        <f>'EIA Imports Monthly'!DS6</f>
        <v/>
      </c>
      <c r="CD8">
        <f>'EIA Imports Monthly'!DT6</f>
        <v/>
      </c>
      <c r="CE8">
        <f>'EIA Imports Monthly'!DU6</f>
        <v/>
      </c>
      <c r="CF8">
        <f>'EIA Imports Monthly'!DV6</f>
        <v/>
      </c>
      <c r="CG8">
        <f>'EIA Imports Monthly'!DW6</f>
        <v/>
      </c>
      <c r="CH8">
        <f>'EIA Imports Monthly'!DX6</f>
        <v/>
      </c>
      <c r="CI8">
        <f>'EIA Imports Monthly'!DY6</f>
        <v/>
      </c>
      <c r="CJ8">
        <f>'EIA Imports Monthly'!DZ6</f>
        <v/>
      </c>
      <c r="CK8">
        <f>'EIA Imports Monthly'!EA6</f>
        <v/>
      </c>
      <c r="CL8">
        <f>'EIA Imports Monthly'!EB6</f>
        <v/>
      </c>
      <c r="CM8">
        <f>'EIA Imports Monthly'!EC6</f>
        <v/>
      </c>
      <c r="CN8">
        <f>'EIA Imports Monthly'!ED6</f>
        <v/>
      </c>
      <c r="CO8">
        <f>'EIA Imports Monthly'!EE6</f>
        <v/>
      </c>
      <c r="CP8">
        <f>'EIA Imports Monthly'!EF6</f>
        <v/>
      </c>
      <c r="CQ8">
        <f>'EIA Imports Monthly'!EG6</f>
        <v/>
      </c>
      <c r="CR8">
        <f>'EIA Imports Monthly'!EH6</f>
        <v/>
      </c>
      <c r="CS8">
        <f>'EIA Imports Monthly'!EI6</f>
        <v/>
      </c>
      <c r="CT8">
        <f>'EIA Imports Monthly'!EJ6</f>
        <v/>
      </c>
      <c r="CU8">
        <f>'EIA Imports Monthly'!EK6</f>
        <v/>
      </c>
      <c r="CV8">
        <f>'EIA Imports Monthly'!EL6</f>
        <v/>
      </c>
      <c r="CW8">
        <f>'EIA Imports Monthly'!EM6</f>
        <v/>
      </c>
      <c r="CX8">
        <f>'EIA Imports Monthly'!EN6</f>
        <v/>
      </c>
      <c r="CY8">
        <f>'EIA Imports Monthly'!EO6</f>
        <v/>
      </c>
      <c r="CZ8">
        <f>'EIA Imports Monthly'!EP6</f>
        <v/>
      </c>
      <c r="DA8">
        <f>'EIA Imports Monthly'!EQ6</f>
        <v/>
      </c>
      <c r="DB8">
        <f>'EIA Imports Monthly'!ER6</f>
        <v/>
      </c>
      <c r="DC8">
        <f>'EIA Imports Monthly'!ES6</f>
        <v/>
      </c>
      <c r="DD8">
        <f>'EIA Imports Monthly'!ET6</f>
        <v/>
      </c>
      <c r="DE8">
        <f>'EIA Imports Monthly'!EU6</f>
        <v/>
      </c>
      <c r="DF8">
        <f>'EIA Imports Monthly'!EV6</f>
        <v/>
      </c>
      <c r="DG8">
        <f>'EIA Imports Monthly'!EW6</f>
        <v/>
      </c>
      <c r="DH8">
        <f>'EIA Imports Monthly'!EX6</f>
        <v/>
      </c>
      <c r="DI8">
        <f>'EIA Imports Monthly'!EY6</f>
        <v/>
      </c>
      <c r="DJ8">
        <f>'EIA Imports Monthly'!EZ6</f>
        <v/>
      </c>
      <c r="DK8">
        <f>'EIA Imports Monthly'!FA6</f>
        <v/>
      </c>
      <c r="DL8">
        <f>'EIA Imports Monthly'!FB6</f>
        <v/>
      </c>
      <c r="DM8">
        <f>'EIA Imports Monthly'!FC6</f>
        <v/>
      </c>
      <c r="DN8">
        <f>'EIA Imports Monthly'!FD6</f>
        <v/>
      </c>
      <c r="DO8">
        <f>'EIA Imports Monthly'!FE6</f>
        <v/>
      </c>
      <c r="DP8">
        <f>'EIA Imports Monthly'!FF6</f>
        <v/>
      </c>
      <c r="DQ8">
        <f>'EIA Imports Monthly'!FG6</f>
        <v/>
      </c>
      <c r="DR8">
        <f>'EIA Imports Monthly'!FH6</f>
        <v/>
      </c>
      <c r="DS8">
        <f>'EIA Imports Monthly'!FI6</f>
        <v/>
      </c>
      <c r="DT8">
        <f>'EIA Imports Monthly'!FJ6</f>
        <v/>
      </c>
      <c r="DU8">
        <f>'EIA Imports Monthly'!FK6</f>
        <v/>
      </c>
      <c r="DV8">
        <f>'EIA Imports Monthly'!FL6</f>
        <v/>
      </c>
      <c r="DW8">
        <f>'EIA Imports Monthly'!FM6</f>
        <v/>
      </c>
      <c r="DX8">
        <f>'EIA Imports Monthly'!FN6</f>
        <v/>
      </c>
      <c r="DY8">
        <f>'EIA Imports Monthly'!FO6</f>
        <v/>
      </c>
      <c r="DZ8">
        <f>'EIA Imports Monthly'!FP6</f>
        <v/>
      </c>
      <c r="EA8">
        <f>'EIA Imports Monthly'!FQ6</f>
        <v/>
      </c>
      <c r="EB8">
        <f>'EIA Imports Monthly'!FR6</f>
        <v/>
      </c>
      <c r="EC8">
        <f>'EIA Imports Monthly'!FS6</f>
        <v/>
      </c>
      <c r="ED8">
        <f>'EIA Imports Monthly'!FT6</f>
        <v/>
      </c>
      <c r="EE8">
        <f>'EIA Imports Monthly'!FU6</f>
        <v/>
      </c>
      <c r="EF8">
        <f>'EIA Imports Monthly'!FV6</f>
        <v/>
      </c>
      <c r="EG8">
        <f>'EIA Imports Monthly'!FW6</f>
        <v/>
      </c>
      <c r="EH8">
        <f>'EIA Imports Monthly'!FX6</f>
        <v/>
      </c>
      <c r="EI8">
        <f>'EIA Imports Monthly'!FY6</f>
        <v/>
      </c>
      <c r="EJ8">
        <f>'EIA Imports Monthly'!FZ6</f>
        <v/>
      </c>
      <c r="EK8">
        <f>'EIA Imports Monthly'!GA6</f>
        <v/>
      </c>
      <c r="EL8">
        <f>'EIA Imports Monthly'!GB6</f>
        <v/>
      </c>
      <c r="EM8">
        <f>'EIA Imports Monthly'!GC6</f>
        <v/>
      </c>
      <c r="EN8">
        <f>'EIA Imports Monthly'!GD6</f>
        <v/>
      </c>
      <c r="EO8">
        <f>'EIA Imports Monthly'!GE6</f>
        <v/>
      </c>
      <c r="EP8">
        <f>'EIA Imports Monthly'!GF6</f>
        <v/>
      </c>
      <c r="EQ8">
        <f>'EIA Imports Monthly'!GG6</f>
        <v/>
      </c>
      <c r="ER8">
        <f>'EIA Imports Monthly'!GH6</f>
        <v/>
      </c>
      <c r="ES8">
        <f>'EIA Imports Monthly'!GI6</f>
        <v/>
      </c>
      <c r="ET8">
        <f>'EIA Imports Monthly'!GJ6</f>
        <v/>
      </c>
      <c r="EU8">
        <f>'EIA Imports Monthly'!GK6</f>
        <v/>
      </c>
      <c r="EV8">
        <f>'EIA Imports Monthly'!GL6</f>
        <v/>
      </c>
      <c r="EW8">
        <f>'EIA Imports Monthly'!GM6</f>
        <v/>
      </c>
      <c r="EX8">
        <f>'EIA Imports Monthly'!GN6</f>
        <v/>
      </c>
      <c r="EY8">
        <f>'EIA Imports Monthly'!GO6</f>
        <v/>
      </c>
      <c r="EZ8">
        <f>'EIA Imports Monthly'!GP6</f>
        <v/>
      </c>
      <c r="FA8">
        <f>'EIA Imports Monthly'!GQ6</f>
        <v/>
      </c>
      <c r="FB8">
        <f>'EIA Imports Monthly'!GR6</f>
        <v/>
      </c>
      <c r="FC8">
        <f>'EIA Imports Monthly'!GS6</f>
        <v/>
      </c>
      <c r="FD8">
        <f>'EIA Imports Monthly'!GT6</f>
        <v/>
      </c>
      <c r="FE8">
        <f>'EIA Imports Monthly'!GU6</f>
        <v/>
      </c>
      <c r="FF8">
        <f>'EIA Imports Monthly'!GV6</f>
        <v/>
      </c>
      <c r="FG8">
        <f>'EIA Imports Monthly'!GW6</f>
        <v/>
      </c>
      <c r="FH8">
        <f>'EIA Imports Monthly'!GX6</f>
        <v/>
      </c>
      <c r="FI8">
        <f>'EIA Imports Monthly'!GY6</f>
        <v/>
      </c>
      <c r="FJ8">
        <f>'EIA Imports Monthly'!GZ6</f>
        <v/>
      </c>
      <c r="FK8">
        <f>'EIA Imports Monthly'!HA6</f>
        <v/>
      </c>
      <c r="FL8">
        <f>'EIA Imports Monthly'!HB6</f>
        <v/>
      </c>
      <c r="FM8">
        <f>'EIA Imports Monthly'!HC6</f>
        <v/>
      </c>
      <c r="FN8">
        <f>'EIA Imports Monthly'!HD6</f>
        <v/>
      </c>
      <c r="FO8">
        <f>'EIA Imports Monthly'!HE6</f>
        <v/>
      </c>
      <c r="FP8">
        <f>'EIA Imports Monthly'!HF6</f>
        <v/>
      </c>
      <c r="FQ8">
        <f>'EIA Imports Monthly'!HG6</f>
        <v/>
      </c>
      <c r="FR8">
        <f>'EIA Imports Monthly'!HH6</f>
        <v/>
      </c>
      <c r="FS8">
        <f>'EIA Imports Monthly'!HI6</f>
        <v/>
      </c>
      <c r="FT8">
        <f>'EIA Imports Monthly'!HJ6</f>
        <v/>
      </c>
      <c r="FU8">
        <f>'EIA Imports Monthly'!HK6</f>
        <v/>
      </c>
      <c r="FV8">
        <f>'EIA Imports Monthly'!HL6</f>
        <v/>
      </c>
      <c r="FW8">
        <f>'EIA Imports Monthly'!HM6</f>
        <v/>
      </c>
      <c r="FX8">
        <f>'EIA Imports Monthly'!HN6</f>
        <v/>
      </c>
      <c r="FY8">
        <f>'EIA Imports Monthly'!HO6</f>
        <v/>
      </c>
      <c r="FZ8">
        <f>'EIA Imports Monthly'!HP6</f>
        <v/>
      </c>
      <c r="GA8">
        <f>'EIA Imports Monthly'!HQ6</f>
        <v/>
      </c>
      <c r="GB8">
        <f>'EIA Imports Monthly'!HR6</f>
        <v/>
      </c>
      <c r="GC8">
        <f>'EIA Imports Monthly'!HS6</f>
        <v/>
      </c>
      <c r="GD8">
        <f>'EIA Imports Monthly'!HT6</f>
        <v/>
      </c>
      <c r="GE8">
        <f>'EIA Imports Monthly'!HU6</f>
        <v/>
      </c>
      <c r="GF8">
        <f>'EIA Imports Monthly'!HV6</f>
        <v/>
      </c>
      <c r="GG8">
        <f>'EIA Imports Monthly'!HW6</f>
        <v/>
      </c>
      <c r="GH8">
        <f>'EIA Imports Monthly'!HX6</f>
        <v/>
      </c>
      <c r="GI8">
        <f>'EIA Imports Monthly'!HY6</f>
        <v/>
      </c>
      <c r="GJ8">
        <f>'EIA Imports Monthly'!HZ6</f>
        <v/>
      </c>
      <c r="GK8">
        <f>'EIA Imports Monthly'!IA6</f>
        <v/>
      </c>
      <c r="GL8">
        <f>'EIA Imports Monthly'!IB6</f>
        <v/>
      </c>
      <c r="GM8">
        <f>'EIA Imports Monthly'!IC6</f>
        <v/>
      </c>
      <c r="GN8">
        <f>'EIA Imports Monthly'!ID6</f>
        <v/>
      </c>
      <c r="GO8">
        <f>'EIA Imports Monthly'!IE6</f>
        <v/>
      </c>
      <c r="GP8">
        <f>'EIA Imports Monthly'!IF6</f>
        <v/>
      </c>
      <c r="GQ8">
        <f>'EIA Imports Monthly'!IG6</f>
        <v/>
      </c>
      <c r="GR8">
        <f>'EIA Imports Monthly'!IH6</f>
        <v/>
      </c>
      <c r="GS8">
        <f>'EIA Imports Monthly'!II6</f>
        <v/>
      </c>
      <c r="GT8">
        <f>'EIA Imports Monthly'!IJ6</f>
        <v/>
      </c>
      <c r="GU8">
        <f>'EIA Imports Monthly'!IK6</f>
        <v/>
      </c>
      <c r="GV8">
        <f>'EIA Imports Monthly'!IL6</f>
        <v/>
      </c>
      <c r="GW8">
        <f>'EIA Imports Monthly'!IM6</f>
        <v/>
      </c>
      <c r="GX8">
        <f>'EIA Imports Monthly'!IN6</f>
        <v/>
      </c>
      <c r="GY8">
        <f>'EIA Imports Monthly'!IO6</f>
        <v/>
      </c>
      <c r="GZ8">
        <f>'EIA Imports Monthly'!IP6</f>
        <v/>
      </c>
      <c r="HA8">
        <f>'EIA Imports Monthly'!IQ6</f>
        <v/>
      </c>
      <c r="HB8">
        <f>'EIA Imports Monthly'!IR6</f>
        <v/>
      </c>
      <c r="HC8">
        <f>'EIA Imports Monthly'!IS6</f>
        <v/>
      </c>
      <c r="HD8">
        <f>'EIA Imports Monthly'!IT6</f>
        <v/>
      </c>
      <c r="HE8">
        <f>'EIA Imports Monthly'!IU6</f>
        <v/>
      </c>
      <c r="HF8">
        <f>'EIA Imports Monthly'!IV6</f>
        <v/>
      </c>
      <c r="HG8">
        <f>'EIA Imports Monthly'!IW6</f>
        <v/>
      </c>
      <c r="HH8">
        <f>'EIA Imports Monthly'!IX6</f>
        <v/>
      </c>
      <c r="HI8">
        <f>'EIA Imports Monthly'!IY6</f>
        <v/>
      </c>
      <c r="HJ8">
        <f>'EIA Imports Monthly'!IZ6</f>
        <v/>
      </c>
      <c r="HK8">
        <f>'EIA Imports Monthly'!JA6</f>
        <v/>
      </c>
      <c r="HL8">
        <f>'EIA Imports Monthly'!JB6</f>
        <v/>
      </c>
      <c r="HM8">
        <f>'EIA Imports Monthly'!JC6</f>
        <v/>
      </c>
      <c r="HN8">
        <f>'EIA Imports Monthly'!JD6</f>
        <v/>
      </c>
      <c r="HO8">
        <f>'EIA Imports Monthly'!JE6</f>
        <v/>
      </c>
      <c r="HP8">
        <f>'EIA Imports Monthly'!JF6</f>
        <v/>
      </c>
      <c r="HQ8">
        <f>'EIA Imports Monthly'!JG6</f>
        <v/>
      </c>
      <c r="HR8">
        <f>'EIA Imports Monthly'!JH6</f>
        <v/>
      </c>
      <c r="HS8">
        <f>'EIA Imports Monthly'!JI6</f>
        <v/>
      </c>
      <c r="HT8">
        <f>'EIA Imports Monthly'!JJ6</f>
        <v/>
      </c>
      <c r="HU8">
        <f>'EIA Imports Monthly'!JK6</f>
        <v/>
      </c>
      <c r="HV8">
        <f>'EIA Imports Monthly'!JL6</f>
        <v/>
      </c>
      <c r="HW8">
        <f>'EIA Imports Monthly'!JM6</f>
        <v/>
      </c>
      <c r="HX8">
        <f>'EIA Imports Monthly'!JN6</f>
        <v/>
      </c>
      <c r="HY8">
        <f>'EIA Imports Monthly'!JO6</f>
        <v/>
      </c>
      <c r="HZ8">
        <f>'EIA Imports Monthly'!JP6</f>
        <v/>
      </c>
      <c r="IA8">
        <f>'EIA Imports Monthly'!JQ6</f>
        <v/>
      </c>
      <c r="IB8">
        <f>'EIA Imports Monthly'!JR6</f>
        <v/>
      </c>
      <c r="IC8">
        <f>'EIA Imports Monthly'!JS6</f>
        <v/>
      </c>
      <c r="ID8">
        <f>'EIA Imports Monthly'!JT6</f>
        <v/>
      </c>
      <c r="IE8">
        <f>'EIA Imports Monthly'!JU6</f>
        <v/>
      </c>
      <c r="IF8">
        <f>'EIA Imports Monthly'!JV6</f>
        <v/>
      </c>
      <c r="IG8">
        <f>'EIA Imports Monthly'!JW6</f>
        <v/>
      </c>
      <c r="IH8">
        <f>'EIA Imports Monthly'!JX6</f>
        <v/>
      </c>
      <c r="II8">
        <f>'EIA Imports Monthly'!JY6</f>
        <v/>
      </c>
      <c r="IJ8">
        <f>'EIA Imports Monthly'!JZ6</f>
        <v/>
      </c>
      <c r="IK8">
        <f>'EIA Imports Monthly'!KA6</f>
        <v/>
      </c>
      <c r="IL8">
        <f>'EIA Imports Monthly'!KB6</f>
        <v/>
      </c>
      <c r="IM8">
        <f>'EIA Imports Monthly'!KC6</f>
        <v/>
      </c>
      <c r="IN8">
        <f>'EIA Imports Monthly'!KD6</f>
        <v/>
      </c>
      <c r="IO8">
        <f>'EIA Imports Monthly'!KE6</f>
        <v/>
      </c>
      <c r="IP8">
        <f>'EIA Imports Monthly'!KF6</f>
        <v/>
      </c>
      <c r="IQ8">
        <f>'EIA Imports Monthly'!KG6</f>
        <v/>
      </c>
      <c r="IR8">
        <f>'EIA Imports Monthly'!KH6</f>
        <v/>
      </c>
      <c r="IS8">
        <f>'EIA Imports Monthly'!KI6</f>
        <v/>
      </c>
      <c r="IT8">
        <f>'EIA Imports Monthly'!KJ6</f>
        <v/>
      </c>
      <c r="IU8">
        <f>'EIA Imports Monthly'!KK6</f>
        <v/>
      </c>
      <c r="IV8">
        <f>'EIA Imports Monthly'!KL6</f>
        <v/>
      </c>
      <c r="IW8">
        <f>'EIA Imports Monthly'!KM6</f>
        <v/>
      </c>
      <c r="IX8">
        <f>'EIA Imports Monthly'!KN6</f>
        <v/>
      </c>
      <c r="IY8">
        <f>'EIA Imports Monthly'!KO6</f>
        <v/>
      </c>
      <c r="IZ8">
        <f>'EIA Imports Monthly'!KP6</f>
        <v/>
      </c>
      <c r="JA8">
        <f>'EIA Imports Monthly'!KQ6</f>
        <v/>
      </c>
      <c r="JB8">
        <f>'EIA Imports Monthly'!KR6</f>
        <v/>
      </c>
      <c r="JC8">
        <f>'EIA Imports Monthly'!KS6</f>
        <v/>
      </c>
      <c r="JD8">
        <f>'EIA Imports Monthly'!KT6</f>
        <v/>
      </c>
      <c r="JE8">
        <f>'EIA Imports Monthly'!KU6</f>
        <v/>
      </c>
      <c r="JF8">
        <f>'EIA Imports Monthly'!KV6</f>
        <v/>
      </c>
      <c r="JG8">
        <f>'EIA Imports Monthly'!KW6</f>
        <v/>
      </c>
      <c r="JH8">
        <f>'EIA Imports Monthly'!KX6</f>
        <v/>
      </c>
      <c r="JI8">
        <f>'EIA Imports Monthly'!KY6</f>
        <v/>
      </c>
      <c r="JJ8">
        <f>'EIA Imports Monthly'!KZ6</f>
        <v/>
      </c>
      <c r="JK8">
        <f>'EIA Imports Monthly'!LA6</f>
        <v/>
      </c>
      <c r="JL8">
        <f>'EIA Imports Monthly'!LB6</f>
        <v/>
      </c>
      <c r="JM8">
        <f>'EIA Imports Monthly'!LC6</f>
        <v/>
      </c>
      <c r="JN8">
        <f>'EIA Imports Monthly'!LD6</f>
        <v/>
      </c>
      <c r="JO8">
        <f>'EIA Imports Monthly'!LE6</f>
        <v/>
      </c>
      <c r="JP8">
        <f>'EIA Imports Monthly'!LF6</f>
        <v/>
      </c>
      <c r="JQ8">
        <f>'EIA Imports Monthly'!LG6</f>
        <v/>
      </c>
      <c r="JR8">
        <f>'EIA Imports Monthly'!LH6</f>
        <v/>
      </c>
      <c r="JS8">
        <f>'EIA Imports Monthly'!LI6</f>
        <v/>
      </c>
      <c r="JT8">
        <f>'EIA Imports Monthly'!LJ6</f>
        <v/>
      </c>
      <c r="JU8">
        <f>'EIA Imports Monthly'!LK6</f>
        <v/>
      </c>
      <c r="JV8">
        <f>'EIA Imports Monthly'!LL6</f>
        <v/>
      </c>
      <c r="JW8">
        <f>'EIA Imports Monthly'!LM6</f>
        <v/>
      </c>
      <c r="JX8">
        <f>'EIA Imports Monthly'!LN6</f>
        <v/>
      </c>
      <c r="JY8">
        <f>'EIA Imports Monthly'!LO6</f>
        <v/>
      </c>
      <c r="JZ8">
        <f>'EIA Imports Monthly'!LP6</f>
        <v/>
      </c>
      <c r="KA8">
        <f>'EIA Imports Monthly'!LQ6</f>
        <v/>
      </c>
      <c r="KB8">
        <f>'EIA Imports Monthly'!LR6</f>
        <v/>
      </c>
      <c r="KC8">
        <f>'EIA Imports Monthly'!LS6</f>
        <v/>
      </c>
      <c r="KD8">
        <f>'EIA Imports Monthly'!LT6</f>
        <v/>
      </c>
      <c r="KE8">
        <f>'EIA Imports Monthly'!LU6</f>
        <v/>
      </c>
      <c r="KF8">
        <f>'EIA Imports Monthly'!LV6</f>
        <v/>
      </c>
      <c r="KG8">
        <f>'EIA Imports Monthly'!LW6</f>
        <v/>
      </c>
      <c r="KH8">
        <f>'EIA Imports Monthly'!LX6</f>
        <v/>
      </c>
      <c r="KI8">
        <f>'EIA Imports Monthly'!LY6</f>
        <v/>
      </c>
      <c r="KJ8">
        <f>'EIA Imports Monthly'!LZ6</f>
        <v/>
      </c>
      <c r="KK8">
        <f>'EIA Imports Monthly'!MA6</f>
        <v/>
      </c>
      <c r="KL8">
        <f>'EIA Imports Monthly'!MB6</f>
        <v/>
      </c>
      <c r="KM8">
        <f>'EIA Imports Monthly'!MC6</f>
        <v/>
      </c>
      <c r="KN8">
        <f>'EIA Imports Monthly'!MD6</f>
        <v/>
      </c>
      <c r="KO8">
        <f>'EIA Imports Monthly'!ME6</f>
        <v/>
      </c>
      <c r="KP8">
        <f>'EIA Imports Monthly'!MF6</f>
        <v/>
      </c>
      <c r="KQ8">
        <f>'EIA Imports Monthly'!MG6</f>
        <v/>
      </c>
      <c r="KR8">
        <f>'EIA Imports Monthly'!MH6</f>
        <v/>
      </c>
      <c r="KS8">
        <f>'EIA Imports Monthly'!MI6</f>
        <v/>
      </c>
      <c r="KT8">
        <f>'EIA Imports Monthly'!MJ6</f>
        <v/>
      </c>
      <c r="KU8">
        <f>'EIA Imports Monthly'!MK6</f>
        <v/>
      </c>
      <c r="KV8">
        <f>'EIA Imports Monthly'!ML6</f>
        <v/>
      </c>
      <c r="KW8">
        <f>'EIA Imports Monthly'!MM6</f>
        <v/>
      </c>
      <c r="KX8">
        <f>'EIA Imports Monthly'!MN6</f>
        <v/>
      </c>
      <c r="KY8">
        <f>'EIA Imports Monthly'!MO6</f>
        <v/>
      </c>
      <c r="KZ8">
        <f>'EIA Imports Monthly'!MP6</f>
        <v/>
      </c>
      <c r="LA8">
        <f>'EIA Imports Monthly'!MQ6</f>
        <v/>
      </c>
      <c r="LB8">
        <f>'EIA Imports Monthly'!MR6</f>
        <v/>
      </c>
      <c r="LC8">
        <f>'EIA Imports Monthly'!MS6</f>
        <v/>
      </c>
      <c r="LD8">
        <f>'EIA Imports Monthly'!MT6</f>
        <v/>
      </c>
      <c r="LE8">
        <f>'EIA Imports Monthly'!MU6</f>
        <v/>
      </c>
      <c r="LF8">
        <f>'EIA Imports Monthly'!MV6</f>
        <v/>
      </c>
      <c r="LG8">
        <f>'EIA Imports Monthly'!MW6</f>
        <v/>
      </c>
      <c r="LH8">
        <f>'EIA Imports Monthly'!MX6</f>
        <v/>
      </c>
      <c r="LI8">
        <f>'EIA Imports Monthly'!MY6</f>
        <v/>
      </c>
      <c r="LJ8">
        <f>'EIA Imports Monthly'!MZ6</f>
        <v/>
      </c>
      <c r="LK8">
        <f>'EIA Imports Monthly'!NA6</f>
        <v/>
      </c>
      <c r="LL8">
        <f>'EIA Imports Monthly'!NB6</f>
        <v/>
      </c>
      <c r="LM8">
        <f>'EIA Imports Monthly'!NC6</f>
        <v/>
      </c>
      <c r="LN8">
        <f>'EIA Imports Monthly'!ND6</f>
        <v/>
      </c>
      <c r="LO8">
        <f>'EIA Imports Monthly'!NE6</f>
        <v/>
      </c>
      <c r="LP8">
        <f>'EIA Imports Monthly'!NF6</f>
        <v/>
      </c>
      <c r="LQ8">
        <f>'EIA Imports Monthly'!NG6</f>
        <v/>
      </c>
      <c r="LR8">
        <f>'EIA Imports Monthly'!NH6</f>
        <v/>
      </c>
      <c r="LS8">
        <f>'EIA Imports Monthly'!NI6</f>
        <v/>
      </c>
      <c r="LT8">
        <f>'EIA Imports Monthly'!NJ6</f>
        <v/>
      </c>
      <c r="LU8">
        <f>'EIA Imports Monthly'!NK6</f>
        <v/>
      </c>
      <c r="LV8">
        <f>'EIA Imports Monthly'!NL6</f>
        <v/>
      </c>
      <c r="LW8">
        <f>'EIA Imports Monthly'!NM6</f>
        <v/>
      </c>
      <c r="LX8">
        <f>'EIA Imports Monthly'!NN6</f>
        <v/>
      </c>
      <c r="LY8">
        <f>'EIA Imports Monthly'!NO6</f>
        <v/>
      </c>
      <c r="LZ8">
        <f>'EIA Imports Monthly'!NP6</f>
        <v/>
      </c>
      <c r="MA8">
        <f>'EIA Imports Monthly'!NQ6</f>
        <v/>
      </c>
      <c r="MB8">
        <f>'EIA Imports Monthly'!NR6</f>
        <v/>
      </c>
      <c r="MC8">
        <f>'EIA Imports Monthly'!NS6</f>
        <v/>
      </c>
      <c r="MD8">
        <f>'EIA Imports Monthly'!NT6</f>
        <v/>
      </c>
      <c r="ME8">
        <f>'EIA Imports Monthly'!NU6</f>
        <v/>
      </c>
      <c r="MF8">
        <f>'EIA Imports Monthly'!NV6</f>
        <v/>
      </c>
      <c r="MG8">
        <f>'EIA Imports Monthly'!NW6</f>
        <v/>
      </c>
      <c r="MH8">
        <f>'EIA Imports Monthly'!NX6</f>
        <v/>
      </c>
      <c r="MI8">
        <f>'EIA Imports Monthly'!NY6</f>
        <v/>
      </c>
      <c r="MJ8">
        <f>'EIA Imports Monthly'!NZ6</f>
        <v/>
      </c>
      <c r="MK8">
        <f>'EIA Imports Monthly'!OA6</f>
        <v/>
      </c>
      <c r="ML8">
        <f>'EIA Imports Monthly'!OB6</f>
        <v/>
      </c>
      <c r="MM8">
        <f>'EIA Imports Monthly'!OC6</f>
        <v/>
      </c>
      <c r="MN8">
        <f>'EIA Imports Monthly'!OD6</f>
        <v/>
      </c>
      <c r="MO8">
        <f>'EIA Imports Monthly'!OE6</f>
        <v/>
      </c>
      <c r="MP8">
        <f>'EIA Imports Monthly'!OF6</f>
        <v/>
      </c>
      <c r="MQ8">
        <f>'EIA Imports Monthly'!OG6</f>
        <v/>
      </c>
      <c r="MR8">
        <f>'EIA Imports Monthly'!OH6</f>
        <v/>
      </c>
      <c r="MS8">
        <f>'EIA Imports Monthly'!OI6</f>
        <v/>
      </c>
      <c r="MT8">
        <f>'EIA Imports Monthly'!OJ6</f>
        <v/>
      </c>
      <c r="MU8">
        <f>'EIA Imports Monthly'!OK6</f>
        <v/>
      </c>
      <c r="MV8">
        <f>'EIA Imports Monthly'!OL6</f>
        <v/>
      </c>
      <c r="MW8">
        <f>'EIA Imports Monthly'!OM6</f>
        <v/>
      </c>
      <c r="MX8">
        <f>'EIA Imports Monthly'!ON6</f>
        <v/>
      </c>
      <c r="MY8">
        <f>'EIA Imports Monthly'!OO6</f>
        <v/>
      </c>
      <c r="MZ8">
        <f>'EIA Imports Monthly'!OP6</f>
        <v/>
      </c>
      <c r="NA8">
        <f>'EIA Imports Monthly'!OQ6</f>
        <v/>
      </c>
      <c r="NB8">
        <f>'EIA Imports Monthly'!OR6</f>
        <v/>
      </c>
      <c r="NC8">
        <f>'EIA Imports Monthly'!OS6</f>
        <v/>
      </c>
      <c r="ND8">
        <f>'EIA Imports Monthly'!OT6</f>
        <v/>
      </c>
      <c r="NE8">
        <f>'EIA Imports Monthly'!OU6</f>
        <v/>
      </c>
      <c r="NF8">
        <f>'EIA Imports Monthly'!OV6</f>
        <v/>
      </c>
      <c r="NG8">
        <f>'EIA Imports Monthly'!OW6</f>
        <v/>
      </c>
      <c r="NH8">
        <f>'EIA Imports Monthly'!OX6</f>
        <v/>
      </c>
      <c r="NI8">
        <f>'EIA Imports Monthly'!OY6</f>
        <v/>
      </c>
      <c r="NJ8">
        <f>'EIA Imports Monthly'!OZ6</f>
        <v/>
      </c>
      <c r="NK8">
        <f>'EIA Imports Monthly'!PA6</f>
        <v/>
      </c>
      <c r="NL8">
        <f>'EIA Imports Monthly'!PB6</f>
        <v/>
      </c>
      <c r="NM8">
        <f>'EIA Imports Monthly'!PC6</f>
        <v/>
      </c>
      <c r="NN8">
        <f>'EIA Imports Monthly'!PD6</f>
        <v/>
      </c>
      <c r="NO8">
        <f>'EIA Imports Monthly'!PE6</f>
        <v/>
      </c>
      <c r="NP8">
        <f>'EIA Imports Monthly'!PF6</f>
        <v/>
      </c>
      <c r="NQ8">
        <f>'EIA Imports Monthly'!PG6</f>
        <v/>
      </c>
      <c r="NR8">
        <f>'EIA Imports Monthly'!PH6</f>
        <v/>
      </c>
      <c r="NS8">
        <f>'EIA Imports Monthly'!PI6</f>
        <v/>
      </c>
      <c r="NT8">
        <f>'EIA Imports Monthly'!PJ6</f>
        <v/>
      </c>
      <c r="NU8">
        <f>'EIA Imports Monthly'!PK6</f>
        <v/>
      </c>
      <c r="NV8">
        <f>'EIA Imports Monthly'!PL6</f>
        <v/>
      </c>
      <c r="NW8">
        <f>'EIA Imports Monthly'!PM6</f>
        <v/>
      </c>
      <c r="NX8">
        <f>'EIA Imports Monthly'!PN6</f>
        <v/>
      </c>
      <c r="NY8">
        <f>'EIA Imports Monthly'!PO6</f>
        <v/>
      </c>
      <c r="NZ8">
        <f>'EIA Imports Monthly'!PP6</f>
        <v/>
      </c>
      <c r="OA8">
        <f>'EIA Imports Monthly'!PQ6</f>
        <v/>
      </c>
      <c r="OB8">
        <f>'EIA Imports Monthly'!PR6</f>
        <v/>
      </c>
      <c r="OC8">
        <f>'EIA Imports Monthly'!PS6</f>
        <v/>
      </c>
      <c r="OD8">
        <f>'EIA Imports Monthly'!PT6</f>
        <v/>
      </c>
      <c r="OE8">
        <f>'EIA Imports Monthly'!PU6</f>
        <v/>
      </c>
      <c r="OF8">
        <f>'EIA Imports Monthly'!PV6</f>
        <v/>
      </c>
      <c r="OG8">
        <f>'EIA Imports Monthly'!PW6</f>
        <v/>
      </c>
      <c r="OH8">
        <f>'EIA Imports Monthly'!PX6</f>
        <v/>
      </c>
      <c r="OI8">
        <f>'EIA Imports Monthly'!PY6</f>
        <v/>
      </c>
      <c r="OJ8">
        <f>'EIA Imports Monthly'!PZ6</f>
        <v/>
      </c>
      <c r="OK8">
        <f>'EIA Imports Monthly'!QA6</f>
        <v/>
      </c>
      <c r="OL8">
        <f>'EIA Imports Monthly'!QB6</f>
        <v/>
      </c>
      <c r="OM8">
        <f>'EIA Imports Monthly'!QC6</f>
        <v/>
      </c>
      <c r="ON8">
        <f>'EIA Imports Monthly'!QD6</f>
        <v/>
      </c>
      <c r="OO8">
        <f>'EIA Imports Monthly'!QE6</f>
        <v/>
      </c>
      <c r="OP8">
        <f>'EIA Imports Monthly'!QF6</f>
        <v/>
      </c>
      <c r="OQ8">
        <f>'EIA Imports Monthly'!QG6</f>
        <v/>
      </c>
      <c r="OR8">
        <f>'EIA Imports Monthly'!QH6</f>
        <v/>
      </c>
      <c r="OS8">
        <f>'EIA Imports Monthly'!QI6</f>
        <v/>
      </c>
      <c r="OT8">
        <f>'EIA Imports Monthly'!QJ6</f>
        <v/>
      </c>
      <c r="OU8">
        <f>'EIA Imports Monthly'!QK6</f>
        <v/>
      </c>
      <c r="OV8">
        <f>'EIA Imports Monthly'!QL6</f>
        <v/>
      </c>
      <c r="OW8">
        <f>'EIA Imports Monthly'!QM6</f>
        <v/>
      </c>
      <c r="OX8">
        <f>'EIA Imports Monthly'!QN6</f>
        <v/>
      </c>
      <c r="OY8">
        <f>'EIA Imports Monthly'!QO6</f>
        <v/>
      </c>
      <c r="OZ8">
        <f>'EIA Imports Monthly'!QP6</f>
        <v/>
      </c>
      <c r="PA8">
        <f>'EIA Imports Monthly'!QQ6</f>
        <v/>
      </c>
      <c r="PB8">
        <f>'EIA Imports Monthly'!QR6</f>
        <v/>
      </c>
      <c r="PC8">
        <f>'EIA Imports Monthly'!QS6</f>
        <v/>
      </c>
      <c r="PD8">
        <f>'EIA Imports Monthly'!QT6</f>
        <v/>
      </c>
      <c r="PE8">
        <f>'EIA Imports Monthly'!QU6</f>
        <v/>
      </c>
      <c r="PF8">
        <f>'EIA Imports Monthly'!QV6</f>
        <v/>
      </c>
      <c r="PG8">
        <f>'EIA Imports Monthly'!QW6</f>
        <v/>
      </c>
      <c r="PH8">
        <f>'EIA Imports Monthly'!QX6</f>
        <v/>
      </c>
      <c r="PI8">
        <f>'EIA Imports Monthly'!QY6</f>
        <v/>
      </c>
      <c r="PJ8">
        <f>'EIA Imports Monthly'!QZ6</f>
        <v/>
      </c>
      <c r="PK8">
        <f>'EIA Imports Monthly'!RA6</f>
        <v/>
      </c>
      <c r="PL8">
        <f>'EIA Imports Monthly'!RB6</f>
        <v/>
      </c>
      <c r="PM8">
        <f>'EIA Imports Monthly'!RC6</f>
        <v/>
      </c>
      <c r="PN8">
        <f>'EIA Imports Monthly'!RD6</f>
        <v/>
      </c>
      <c r="PO8">
        <f>'EIA Imports Monthly'!RE6</f>
        <v/>
      </c>
      <c r="PP8">
        <f>'EIA Imports Monthly'!RF6</f>
        <v/>
      </c>
      <c r="PQ8">
        <f>'EIA Imports Monthly'!RG6</f>
        <v/>
      </c>
      <c r="PR8">
        <f>'EIA Imports Monthly'!RH6</f>
        <v/>
      </c>
      <c r="PS8">
        <f>'EIA Imports Monthly'!RI6</f>
        <v/>
      </c>
      <c r="PT8">
        <f>'EIA Imports Monthly'!RJ6</f>
        <v/>
      </c>
      <c r="PU8">
        <f>'EIA Imports Monthly'!RK6</f>
        <v/>
      </c>
      <c r="PV8">
        <f>'EIA Imports Monthly'!RL6</f>
        <v/>
      </c>
      <c r="PW8">
        <f>'EIA Imports Monthly'!RM6</f>
        <v/>
      </c>
      <c r="PX8">
        <f>'EIA Imports Monthly'!RN6</f>
        <v/>
      </c>
      <c r="PY8">
        <f>'EIA Imports Monthly'!RO6</f>
        <v/>
      </c>
      <c r="PZ8">
        <f>'EIA Imports Monthly'!RP6</f>
        <v/>
      </c>
      <c r="QA8">
        <f>'EIA Imports Monthly'!RQ6</f>
        <v/>
      </c>
      <c r="QB8">
        <f>'EIA Imports Monthly'!RR6</f>
        <v/>
      </c>
      <c r="QC8">
        <f>'EIA Imports Monthly'!RS6</f>
        <v/>
      </c>
      <c r="QD8">
        <f>'EIA Imports Monthly'!RT6</f>
        <v/>
      </c>
      <c r="QE8">
        <f>'EIA Imports Monthly'!RU6</f>
        <v/>
      </c>
      <c r="QF8">
        <f>'EIA Imports Monthly'!RV6</f>
        <v/>
      </c>
      <c r="QG8">
        <f>'EIA Imports Monthly'!RW6</f>
        <v/>
      </c>
      <c r="QH8">
        <f>'EIA Imports Monthly'!RX6</f>
        <v/>
      </c>
      <c r="QI8">
        <f>'EIA Imports Monthly'!RY6</f>
        <v/>
      </c>
      <c r="QJ8">
        <f>'EIA Imports Monthly'!RZ6</f>
        <v/>
      </c>
      <c r="QK8">
        <f>'EIA Imports Monthly'!SA6</f>
        <v/>
      </c>
      <c r="QL8">
        <f>'EIA Imports Monthly'!SB6</f>
        <v/>
      </c>
      <c r="QM8">
        <f>'EIA Imports Monthly'!SC6</f>
        <v/>
      </c>
      <c r="QN8">
        <f>'EIA Imports Monthly'!SD6</f>
        <v/>
      </c>
      <c r="QO8">
        <f>'EIA Imports Monthly'!SE6</f>
        <v/>
      </c>
      <c r="QP8">
        <f>'EIA Imports Monthly'!SF6</f>
        <v/>
      </c>
      <c r="QQ8">
        <f>'EIA Imports Monthly'!SG6</f>
        <v/>
      </c>
      <c r="QR8">
        <f>'EIA Imports Monthly'!SH6</f>
        <v/>
      </c>
      <c r="QS8">
        <f>'EIA Imports Monthly'!SI6</f>
        <v/>
      </c>
      <c r="QT8">
        <f>'EIA Imports Monthly'!SJ6</f>
        <v/>
      </c>
      <c r="QU8">
        <f>'EIA Imports Monthly'!SK6</f>
        <v/>
      </c>
      <c r="QV8">
        <f>'EIA Imports Monthly'!SL6</f>
        <v/>
      </c>
      <c r="QW8">
        <f>'EIA Imports Monthly'!SM6</f>
        <v/>
      </c>
      <c r="QX8">
        <f>'EIA Imports Monthly'!SN6</f>
        <v/>
      </c>
      <c r="QY8">
        <f>'EIA Imports Monthly'!SO6</f>
        <v/>
      </c>
      <c r="QZ8">
        <f>'EIA Imports Monthly'!SP6</f>
        <v/>
      </c>
      <c r="RA8">
        <f>'EIA Imports Monthly'!SQ6</f>
        <v/>
      </c>
      <c r="RB8">
        <f>'EIA Imports Monthly'!SR6</f>
        <v/>
      </c>
      <c r="RC8">
        <f>'EIA Imports Monthly'!SS6</f>
        <v/>
      </c>
      <c r="RD8">
        <f>'EIA Imports Monthly'!ST6</f>
        <v/>
      </c>
      <c r="RE8">
        <f>'EIA Imports Monthly'!SU6</f>
        <v/>
      </c>
      <c r="RF8">
        <f>'EIA Imports Monthly'!SV6</f>
        <v/>
      </c>
      <c r="RG8">
        <f>'EIA Imports Monthly'!SW6</f>
        <v/>
      </c>
      <c r="RH8">
        <f>'EIA Imports Monthly'!SX6</f>
        <v/>
      </c>
      <c r="RI8">
        <f>'EIA Imports Monthly'!SY6</f>
        <v/>
      </c>
      <c r="RJ8">
        <f>'EIA Imports Monthly'!SZ6</f>
        <v/>
      </c>
      <c r="RK8">
        <f>'EIA Imports Monthly'!TA6</f>
        <v/>
      </c>
      <c r="RL8">
        <f>'EIA Imports Monthly'!TB6</f>
        <v/>
      </c>
      <c r="RM8">
        <f>'EIA Imports Monthly'!TC6</f>
        <v/>
      </c>
      <c r="RN8">
        <f>'EIA Imports Monthly'!TD6</f>
        <v/>
      </c>
      <c r="RO8">
        <f>'EIA Imports Monthly'!TE6</f>
        <v/>
      </c>
      <c r="RP8">
        <f>'EIA Imports Monthly'!TF6</f>
        <v/>
      </c>
      <c r="RQ8">
        <f>'EIA Imports Monthly'!TG6</f>
        <v/>
      </c>
      <c r="RR8">
        <f>'EIA Imports Monthly'!TH6</f>
        <v/>
      </c>
      <c r="RS8">
        <f>'EIA Imports Monthly'!TI6</f>
        <v/>
      </c>
      <c r="RT8">
        <f>'EIA Imports Monthly'!TJ6</f>
        <v/>
      </c>
      <c r="RU8">
        <f>'EIA Imports Monthly'!TK6</f>
        <v/>
      </c>
      <c r="RV8">
        <f>'EIA Imports Monthly'!TL6</f>
        <v/>
      </c>
      <c r="RW8">
        <f>'EIA Imports Monthly'!TM6</f>
        <v/>
      </c>
      <c r="RX8">
        <f>'EIA Imports Monthly'!TN6</f>
        <v/>
      </c>
      <c r="RY8">
        <f>'EIA Imports Monthly'!TO6</f>
        <v/>
      </c>
      <c r="RZ8">
        <f>'EIA Imports Monthly'!TP6</f>
        <v/>
      </c>
      <c r="SA8">
        <f>'EIA Imports Monthly'!TQ6</f>
        <v/>
      </c>
      <c r="SB8">
        <f>'EIA Imports Monthly'!TR6</f>
        <v/>
      </c>
      <c r="SC8">
        <f>'EIA Imports Monthly'!TS6</f>
        <v/>
      </c>
      <c r="SD8">
        <f>'EIA Imports Monthly'!TT6</f>
        <v/>
      </c>
      <c r="SE8">
        <f>'EIA Imports Monthly'!TU6</f>
        <v/>
      </c>
    </row>
    <row r="9" spans="1:499">
      <c r="A9" t="s">
        <v>56</v>
      </c>
      <c r="H9">
        <f>'EIA Imports Monthly'!AX7</f>
        <v/>
      </c>
      <c r="I9">
        <f>'EIA Imports Monthly'!AY7</f>
        <v/>
      </c>
      <c r="J9">
        <f>'EIA Imports Monthly'!AZ7</f>
        <v/>
      </c>
      <c r="K9">
        <f>'EIA Imports Monthly'!BA7</f>
        <v/>
      </c>
      <c r="L9">
        <f>'EIA Imports Monthly'!BB7</f>
        <v/>
      </c>
      <c r="M9">
        <f>'EIA Imports Monthly'!BC7</f>
        <v/>
      </c>
      <c r="N9">
        <f>'EIA Imports Monthly'!BD7</f>
        <v/>
      </c>
      <c r="O9">
        <f>'EIA Imports Monthly'!BE7</f>
        <v/>
      </c>
      <c r="P9">
        <f>'EIA Imports Monthly'!BF7</f>
        <v/>
      </c>
      <c r="Q9">
        <f>'EIA Imports Monthly'!BG7</f>
        <v/>
      </c>
      <c r="R9">
        <f>'EIA Imports Monthly'!BH7</f>
        <v/>
      </c>
      <c r="S9">
        <f>'EIA Imports Monthly'!BI7</f>
        <v/>
      </c>
      <c r="T9">
        <f>'EIA Imports Monthly'!BJ7</f>
        <v/>
      </c>
      <c r="U9">
        <f>'EIA Imports Monthly'!BK7</f>
        <v/>
      </c>
      <c r="V9">
        <f>'EIA Imports Monthly'!BL7</f>
        <v/>
      </c>
      <c r="W9">
        <f>'EIA Imports Monthly'!BM7</f>
        <v/>
      </c>
      <c r="X9">
        <f>'EIA Imports Monthly'!BN7</f>
        <v/>
      </c>
      <c r="Y9">
        <f>'EIA Imports Monthly'!BO7</f>
        <v/>
      </c>
      <c r="Z9">
        <f>'EIA Imports Monthly'!BP7</f>
        <v/>
      </c>
      <c r="AA9">
        <f>'EIA Imports Monthly'!BQ7</f>
        <v/>
      </c>
      <c r="AB9">
        <f>'EIA Imports Monthly'!BR7</f>
        <v/>
      </c>
      <c r="AC9">
        <f>'EIA Imports Monthly'!BS7</f>
        <v/>
      </c>
      <c r="AD9">
        <f>'EIA Imports Monthly'!BT7</f>
        <v/>
      </c>
      <c r="AE9">
        <f>'EIA Imports Monthly'!BU7</f>
        <v/>
      </c>
      <c r="AF9">
        <f>'EIA Imports Monthly'!BV7</f>
        <v/>
      </c>
      <c r="AG9">
        <f>'EIA Imports Monthly'!BW7</f>
        <v/>
      </c>
      <c r="AH9">
        <f>'EIA Imports Monthly'!BX7</f>
        <v/>
      </c>
      <c r="AI9">
        <f>'EIA Imports Monthly'!BY7</f>
        <v/>
      </c>
      <c r="AJ9">
        <f>'EIA Imports Monthly'!BZ7</f>
        <v/>
      </c>
      <c r="AK9">
        <f>'EIA Imports Monthly'!CA7</f>
        <v/>
      </c>
      <c r="AL9">
        <f>'EIA Imports Monthly'!CB7</f>
        <v/>
      </c>
      <c r="AM9">
        <f>'EIA Imports Monthly'!CC7</f>
        <v/>
      </c>
      <c r="AN9">
        <f>'EIA Imports Monthly'!CD7</f>
        <v/>
      </c>
      <c r="AO9">
        <f>'EIA Imports Monthly'!CE7</f>
        <v/>
      </c>
      <c r="AP9">
        <f>'EIA Imports Monthly'!CF7</f>
        <v/>
      </c>
      <c r="AQ9">
        <f>'EIA Imports Monthly'!CG7</f>
        <v/>
      </c>
      <c r="AR9">
        <f>'EIA Imports Monthly'!CH7</f>
        <v/>
      </c>
      <c r="AS9">
        <f>'EIA Imports Monthly'!CI7</f>
        <v/>
      </c>
      <c r="AT9">
        <f>'EIA Imports Monthly'!CJ7</f>
        <v/>
      </c>
      <c r="AU9">
        <f>'EIA Imports Monthly'!CK7</f>
        <v/>
      </c>
      <c r="AV9">
        <f>'EIA Imports Monthly'!CL7</f>
        <v/>
      </c>
      <c r="AW9">
        <f>'EIA Imports Monthly'!CM7</f>
        <v/>
      </c>
      <c r="AX9">
        <f>'EIA Imports Monthly'!CN7</f>
        <v/>
      </c>
      <c r="AY9">
        <f>'EIA Imports Monthly'!CO7</f>
        <v/>
      </c>
      <c r="AZ9">
        <f>'EIA Imports Monthly'!CP7</f>
        <v/>
      </c>
      <c r="BA9">
        <f>'EIA Imports Monthly'!CQ7</f>
        <v/>
      </c>
      <c r="BB9">
        <f>'EIA Imports Monthly'!CR7</f>
        <v/>
      </c>
      <c r="BC9">
        <f>'EIA Imports Monthly'!CS7</f>
        <v/>
      </c>
      <c r="BD9">
        <f>'EIA Imports Monthly'!CT7</f>
        <v/>
      </c>
      <c r="BE9">
        <f>'EIA Imports Monthly'!CU7</f>
        <v/>
      </c>
      <c r="BF9">
        <f>'EIA Imports Monthly'!CV7</f>
        <v/>
      </c>
      <c r="BG9">
        <f>'EIA Imports Monthly'!CW7</f>
        <v/>
      </c>
      <c r="BH9">
        <f>'EIA Imports Monthly'!CX7</f>
        <v/>
      </c>
      <c r="BI9">
        <f>'EIA Imports Monthly'!CY7</f>
        <v/>
      </c>
      <c r="BJ9">
        <f>'EIA Imports Monthly'!CZ7</f>
        <v/>
      </c>
      <c r="BK9">
        <f>'EIA Imports Monthly'!DA7</f>
        <v/>
      </c>
      <c r="BL9">
        <f>'EIA Imports Monthly'!DB7</f>
        <v/>
      </c>
      <c r="BM9">
        <f>'EIA Imports Monthly'!DC7</f>
        <v/>
      </c>
      <c r="BN9">
        <f>'EIA Imports Monthly'!DD7</f>
        <v/>
      </c>
      <c r="BO9">
        <f>'EIA Imports Monthly'!DE7</f>
        <v/>
      </c>
      <c r="BP9">
        <f>'EIA Imports Monthly'!DF7</f>
        <v/>
      </c>
      <c r="BQ9">
        <f>'EIA Imports Monthly'!DG7</f>
        <v/>
      </c>
      <c r="BR9">
        <f>'EIA Imports Monthly'!DH7</f>
        <v/>
      </c>
      <c r="BS9">
        <f>'EIA Imports Monthly'!DI7</f>
        <v/>
      </c>
      <c r="BT9">
        <f>'EIA Imports Monthly'!DJ7</f>
        <v/>
      </c>
      <c r="BU9">
        <f>'EIA Imports Monthly'!DK7</f>
        <v/>
      </c>
      <c r="BV9">
        <f>'EIA Imports Monthly'!DL7</f>
        <v/>
      </c>
      <c r="BW9">
        <f>'EIA Imports Monthly'!DM7</f>
        <v/>
      </c>
      <c r="BX9">
        <f>'EIA Imports Monthly'!DN7</f>
        <v/>
      </c>
      <c r="BY9">
        <f>'EIA Imports Monthly'!DO7</f>
        <v/>
      </c>
      <c r="BZ9">
        <f>'EIA Imports Monthly'!DP7</f>
        <v/>
      </c>
      <c r="CA9">
        <f>'EIA Imports Monthly'!DQ7</f>
        <v/>
      </c>
      <c r="CB9">
        <f>'EIA Imports Monthly'!DR7</f>
        <v/>
      </c>
      <c r="CC9">
        <f>'EIA Imports Monthly'!DS7</f>
        <v/>
      </c>
      <c r="CD9">
        <f>'EIA Imports Monthly'!DT7</f>
        <v/>
      </c>
      <c r="CE9">
        <f>'EIA Imports Monthly'!DU7</f>
        <v/>
      </c>
      <c r="CF9">
        <f>'EIA Imports Monthly'!DV7</f>
        <v/>
      </c>
      <c r="CG9">
        <f>'EIA Imports Monthly'!DW7</f>
        <v/>
      </c>
      <c r="CH9">
        <f>'EIA Imports Monthly'!DX7</f>
        <v/>
      </c>
      <c r="CI9">
        <f>'EIA Imports Monthly'!DY7</f>
        <v/>
      </c>
      <c r="CJ9">
        <f>'EIA Imports Monthly'!DZ7</f>
        <v/>
      </c>
      <c r="CK9">
        <f>'EIA Imports Monthly'!EA7</f>
        <v/>
      </c>
      <c r="CL9">
        <f>'EIA Imports Monthly'!EB7</f>
        <v/>
      </c>
      <c r="CM9">
        <f>'EIA Imports Monthly'!EC7</f>
        <v/>
      </c>
      <c r="CN9">
        <f>'EIA Imports Monthly'!ED7</f>
        <v/>
      </c>
      <c r="CO9">
        <f>'EIA Imports Monthly'!EE7</f>
        <v/>
      </c>
      <c r="CP9">
        <f>'EIA Imports Monthly'!EF7</f>
        <v/>
      </c>
      <c r="CQ9">
        <f>'EIA Imports Monthly'!EG7</f>
        <v/>
      </c>
      <c r="CR9">
        <f>'EIA Imports Monthly'!EH7</f>
        <v/>
      </c>
      <c r="CS9">
        <f>'EIA Imports Monthly'!EI7</f>
        <v/>
      </c>
      <c r="CT9">
        <f>'EIA Imports Monthly'!EJ7</f>
        <v/>
      </c>
      <c r="CU9">
        <f>'EIA Imports Monthly'!EK7</f>
        <v/>
      </c>
      <c r="CV9">
        <f>'EIA Imports Monthly'!EL7</f>
        <v/>
      </c>
      <c r="CW9">
        <f>'EIA Imports Monthly'!EM7</f>
        <v/>
      </c>
      <c r="CX9">
        <f>'EIA Imports Monthly'!EN7</f>
        <v/>
      </c>
      <c r="CY9">
        <f>'EIA Imports Monthly'!EO7</f>
        <v/>
      </c>
      <c r="CZ9">
        <f>'EIA Imports Monthly'!EP7</f>
        <v/>
      </c>
      <c r="DA9">
        <f>'EIA Imports Monthly'!EQ7</f>
        <v/>
      </c>
      <c r="DB9">
        <f>'EIA Imports Monthly'!ER7</f>
        <v/>
      </c>
      <c r="DC9">
        <f>'EIA Imports Monthly'!ES7</f>
        <v/>
      </c>
      <c r="DD9">
        <f>'EIA Imports Monthly'!ET7</f>
        <v/>
      </c>
      <c r="DE9">
        <f>'EIA Imports Monthly'!EU7</f>
        <v/>
      </c>
      <c r="DF9">
        <f>'EIA Imports Monthly'!EV7</f>
        <v/>
      </c>
      <c r="DG9">
        <f>'EIA Imports Monthly'!EW7</f>
        <v/>
      </c>
      <c r="DH9">
        <f>'EIA Imports Monthly'!EX7</f>
        <v/>
      </c>
      <c r="DI9">
        <f>'EIA Imports Monthly'!EY7</f>
        <v/>
      </c>
      <c r="DJ9">
        <f>'EIA Imports Monthly'!EZ7</f>
        <v/>
      </c>
      <c r="DK9">
        <f>'EIA Imports Monthly'!FA7</f>
        <v/>
      </c>
      <c r="DL9">
        <f>'EIA Imports Monthly'!FB7</f>
        <v/>
      </c>
      <c r="DM9">
        <f>'EIA Imports Monthly'!FC7</f>
        <v/>
      </c>
      <c r="DN9">
        <f>'EIA Imports Monthly'!FD7</f>
        <v/>
      </c>
      <c r="DO9">
        <f>'EIA Imports Monthly'!FE7</f>
        <v/>
      </c>
      <c r="DP9">
        <f>'EIA Imports Monthly'!FF7</f>
        <v/>
      </c>
      <c r="DQ9">
        <f>'EIA Imports Monthly'!FG7</f>
        <v/>
      </c>
      <c r="DR9">
        <f>'EIA Imports Monthly'!FH7</f>
        <v/>
      </c>
      <c r="DS9">
        <f>'EIA Imports Monthly'!FI7</f>
        <v/>
      </c>
      <c r="DT9">
        <f>'EIA Imports Monthly'!FJ7</f>
        <v/>
      </c>
      <c r="DU9">
        <f>'EIA Imports Monthly'!FK7</f>
        <v/>
      </c>
      <c r="DV9">
        <f>'EIA Imports Monthly'!FL7</f>
        <v/>
      </c>
      <c r="DW9">
        <f>'EIA Imports Monthly'!FM7</f>
        <v/>
      </c>
      <c r="DX9">
        <f>'EIA Imports Monthly'!FN7</f>
        <v/>
      </c>
      <c r="DY9">
        <f>'EIA Imports Monthly'!FO7</f>
        <v/>
      </c>
      <c r="DZ9">
        <f>'EIA Imports Monthly'!FP7</f>
        <v/>
      </c>
      <c r="EA9">
        <f>'EIA Imports Monthly'!FQ7</f>
        <v/>
      </c>
      <c r="EB9">
        <f>'EIA Imports Monthly'!FR7</f>
        <v/>
      </c>
      <c r="EC9">
        <f>'EIA Imports Monthly'!FS7</f>
        <v/>
      </c>
      <c r="ED9">
        <f>'EIA Imports Monthly'!FT7</f>
        <v/>
      </c>
      <c r="EE9">
        <f>'EIA Imports Monthly'!FU7</f>
        <v/>
      </c>
      <c r="EF9">
        <f>'EIA Imports Monthly'!FV7</f>
        <v/>
      </c>
      <c r="EG9">
        <f>'EIA Imports Monthly'!FW7</f>
        <v/>
      </c>
      <c r="EH9">
        <f>'EIA Imports Monthly'!FX7</f>
        <v/>
      </c>
      <c r="EI9">
        <f>'EIA Imports Monthly'!FY7</f>
        <v/>
      </c>
      <c r="EJ9">
        <f>'EIA Imports Monthly'!FZ7</f>
        <v/>
      </c>
      <c r="EK9">
        <f>'EIA Imports Monthly'!GA7</f>
        <v/>
      </c>
      <c r="EL9">
        <f>'EIA Imports Monthly'!GB7</f>
        <v/>
      </c>
      <c r="EM9">
        <f>'EIA Imports Monthly'!GC7</f>
        <v/>
      </c>
      <c r="EN9">
        <f>'EIA Imports Monthly'!GD7</f>
        <v/>
      </c>
      <c r="EO9">
        <f>'EIA Imports Monthly'!GE7</f>
        <v/>
      </c>
      <c r="EP9">
        <f>'EIA Imports Monthly'!GF7</f>
        <v/>
      </c>
      <c r="EQ9">
        <f>'EIA Imports Monthly'!GG7</f>
        <v/>
      </c>
      <c r="ER9">
        <f>'EIA Imports Monthly'!GH7</f>
        <v/>
      </c>
      <c r="ES9">
        <f>'EIA Imports Monthly'!GI7</f>
        <v/>
      </c>
      <c r="ET9">
        <f>'EIA Imports Monthly'!GJ7</f>
        <v/>
      </c>
      <c r="EU9">
        <f>'EIA Imports Monthly'!GK7</f>
        <v/>
      </c>
      <c r="EV9">
        <f>'EIA Imports Monthly'!GL7</f>
        <v/>
      </c>
      <c r="EW9">
        <f>'EIA Imports Monthly'!GM7</f>
        <v/>
      </c>
      <c r="EX9">
        <f>'EIA Imports Monthly'!GN7</f>
        <v/>
      </c>
      <c r="EY9">
        <f>'EIA Imports Monthly'!GO7</f>
        <v/>
      </c>
      <c r="EZ9">
        <f>'EIA Imports Monthly'!GP7</f>
        <v/>
      </c>
      <c r="FA9">
        <f>'EIA Imports Monthly'!GQ7</f>
        <v/>
      </c>
      <c r="FB9">
        <f>'EIA Imports Monthly'!GR7</f>
        <v/>
      </c>
      <c r="FC9">
        <f>'EIA Imports Monthly'!GS7</f>
        <v/>
      </c>
      <c r="FD9">
        <f>'EIA Imports Monthly'!GT7</f>
        <v/>
      </c>
      <c r="FE9">
        <f>'EIA Imports Monthly'!GU7</f>
        <v/>
      </c>
      <c r="FF9">
        <f>'EIA Imports Monthly'!GV7</f>
        <v/>
      </c>
      <c r="FG9">
        <f>'EIA Imports Monthly'!GW7</f>
        <v/>
      </c>
      <c r="FH9">
        <f>'EIA Imports Monthly'!GX7</f>
        <v/>
      </c>
      <c r="FI9">
        <f>'EIA Imports Monthly'!GY7</f>
        <v/>
      </c>
      <c r="FJ9">
        <f>'EIA Imports Monthly'!GZ7</f>
        <v/>
      </c>
      <c r="FK9">
        <f>'EIA Imports Monthly'!HA7</f>
        <v/>
      </c>
      <c r="FL9">
        <f>'EIA Imports Monthly'!HB7</f>
        <v/>
      </c>
      <c r="FM9">
        <f>'EIA Imports Monthly'!HC7</f>
        <v/>
      </c>
      <c r="FN9">
        <f>'EIA Imports Monthly'!HD7</f>
        <v/>
      </c>
      <c r="FO9">
        <f>'EIA Imports Monthly'!HE7</f>
        <v/>
      </c>
      <c r="FP9">
        <f>'EIA Imports Monthly'!HF7</f>
        <v/>
      </c>
      <c r="FQ9">
        <f>'EIA Imports Monthly'!HG7</f>
        <v/>
      </c>
      <c r="FR9">
        <f>'EIA Imports Monthly'!HH7</f>
        <v/>
      </c>
      <c r="FS9">
        <f>'EIA Imports Monthly'!HI7</f>
        <v/>
      </c>
      <c r="FT9">
        <f>'EIA Imports Monthly'!HJ7</f>
        <v/>
      </c>
      <c r="FU9">
        <f>'EIA Imports Monthly'!HK7</f>
        <v/>
      </c>
      <c r="FV9">
        <f>'EIA Imports Monthly'!HL7</f>
        <v/>
      </c>
      <c r="FW9">
        <f>'EIA Imports Monthly'!HM7</f>
        <v/>
      </c>
      <c r="FX9">
        <f>'EIA Imports Monthly'!HN7</f>
        <v/>
      </c>
      <c r="FY9">
        <f>'EIA Imports Monthly'!HO7</f>
        <v/>
      </c>
      <c r="FZ9">
        <f>'EIA Imports Monthly'!HP7</f>
        <v/>
      </c>
      <c r="GA9">
        <f>'EIA Imports Monthly'!HQ7</f>
        <v/>
      </c>
      <c r="GB9">
        <f>'EIA Imports Monthly'!HR7</f>
        <v/>
      </c>
      <c r="GC9">
        <f>'EIA Imports Monthly'!HS7</f>
        <v/>
      </c>
      <c r="GD9">
        <f>'EIA Imports Monthly'!HT7</f>
        <v/>
      </c>
      <c r="GE9">
        <f>'EIA Imports Monthly'!HU7</f>
        <v/>
      </c>
      <c r="GF9">
        <f>'EIA Imports Monthly'!HV7</f>
        <v/>
      </c>
      <c r="GG9">
        <f>'EIA Imports Monthly'!HW7</f>
        <v/>
      </c>
      <c r="GH9">
        <f>'EIA Imports Monthly'!HX7</f>
        <v/>
      </c>
      <c r="GI9">
        <f>'EIA Imports Monthly'!HY7</f>
        <v/>
      </c>
      <c r="GJ9">
        <f>'EIA Imports Monthly'!HZ7</f>
        <v/>
      </c>
      <c r="GK9">
        <f>'EIA Imports Monthly'!IA7</f>
        <v/>
      </c>
      <c r="GL9">
        <f>'EIA Imports Monthly'!IB7</f>
        <v/>
      </c>
      <c r="GM9">
        <f>'EIA Imports Monthly'!IC7</f>
        <v/>
      </c>
      <c r="GN9">
        <f>'EIA Imports Monthly'!ID7</f>
        <v/>
      </c>
      <c r="GO9">
        <f>'EIA Imports Monthly'!IE7</f>
        <v/>
      </c>
      <c r="GP9">
        <f>'EIA Imports Monthly'!IF7</f>
        <v/>
      </c>
      <c r="GQ9">
        <f>'EIA Imports Monthly'!IG7</f>
        <v/>
      </c>
      <c r="GR9">
        <f>'EIA Imports Monthly'!IH7</f>
        <v/>
      </c>
      <c r="GS9">
        <f>'EIA Imports Monthly'!II7</f>
        <v/>
      </c>
      <c r="GT9">
        <f>'EIA Imports Monthly'!IJ7</f>
        <v/>
      </c>
      <c r="GU9">
        <f>'EIA Imports Monthly'!IK7</f>
        <v/>
      </c>
      <c r="GV9">
        <f>'EIA Imports Monthly'!IL7</f>
        <v/>
      </c>
      <c r="GW9">
        <f>'EIA Imports Monthly'!IM7</f>
        <v/>
      </c>
      <c r="GX9">
        <f>'EIA Imports Monthly'!IN7</f>
        <v/>
      </c>
      <c r="GY9">
        <f>'EIA Imports Monthly'!IO7</f>
        <v/>
      </c>
      <c r="GZ9">
        <f>'EIA Imports Monthly'!IP7</f>
        <v/>
      </c>
      <c r="HA9">
        <f>'EIA Imports Monthly'!IQ7</f>
        <v/>
      </c>
      <c r="HB9">
        <f>'EIA Imports Monthly'!IR7</f>
        <v/>
      </c>
      <c r="HC9">
        <f>'EIA Imports Monthly'!IS7</f>
        <v/>
      </c>
      <c r="HD9">
        <f>'EIA Imports Monthly'!IT7</f>
        <v/>
      </c>
      <c r="HE9">
        <f>'EIA Imports Monthly'!IU7</f>
        <v/>
      </c>
      <c r="HF9">
        <f>'EIA Imports Monthly'!IV7</f>
        <v/>
      </c>
      <c r="HG9">
        <f>'EIA Imports Monthly'!IW7</f>
        <v/>
      </c>
      <c r="HH9">
        <f>'EIA Imports Monthly'!IX7</f>
        <v/>
      </c>
      <c r="HI9">
        <f>'EIA Imports Monthly'!IY7</f>
        <v/>
      </c>
      <c r="HJ9">
        <f>'EIA Imports Monthly'!IZ7</f>
        <v/>
      </c>
      <c r="HK9">
        <f>'EIA Imports Monthly'!JA7</f>
        <v/>
      </c>
      <c r="HL9">
        <f>'EIA Imports Monthly'!JB7</f>
        <v/>
      </c>
      <c r="HM9">
        <f>'EIA Imports Monthly'!JC7</f>
        <v/>
      </c>
      <c r="HN9">
        <f>'EIA Imports Monthly'!JD7</f>
        <v/>
      </c>
      <c r="HO9">
        <f>'EIA Imports Monthly'!JE7</f>
        <v/>
      </c>
      <c r="HP9">
        <f>'EIA Imports Monthly'!JF7</f>
        <v/>
      </c>
      <c r="HQ9">
        <f>'EIA Imports Monthly'!JG7</f>
        <v/>
      </c>
      <c r="HR9">
        <f>'EIA Imports Monthly'!JH7</f>
        <v/>
      </c>
      <c r="HS9">
        <f>'EIA Imports Monthly'!JI7</f>
        <v/>
      </c>
      <c r="HT9">
        <f>'EIA Imports Monthly'!JJ7</f>
        <v/>
      </c>
      <c r="HU9">
        <f>'EIA Imports Monthly'!JK7</f>
        <v/>
      </c>
      <c r="HV9">
        <f>'EIA Imports Monthly'!JL7</f>
        <v/>
      </c>
      <c r="HW9">
        <f>'EIA Imports Monthly'!JM7</f>
        <v/>
      </c>
      <c r="HX9">
        <f>'EIA Imports Monthly'!JN7</f>
        <v/>
      </c>
      <c r="HY9">
        <f>'EIA Imports Monthly'!JO7</f>
        <v/>
      </c>
      <c r="HZ9">
        <f>'EIA Imports Monthly'!JP7</f>
        <v/>
      </c>
      <c r="IA9">
        <f>'EIA Imports Monthly'!JQ7</f>
        <v/>
      </c>
      <c r="IB9">
        <f>'EIA Imports Monthly'!JR7</f>
        <v/>
      </c>
      <c r="IC9">
        <f>'EIA Imports Monthly'!JS7</f>
        <v/>
      </c>
      <c r="ID9">
        <f>'EIA Imports Monthly'!JT7</f>
        <v/>
      </c>
      <c r="IE9">
        <f>'EIA Imports Monthly'!JU7</f>
        <v/>
      </c>
      <c r="IF9">
        <f>'EIA Imports Monthly'!JV7</f>
        <v/>
      </c>
      <c r="IG9">
        <f>'EIA Imports Monthly'!JW7</f>
        <v/>
      </c>
      <c r="IH9">
        <f>'EIA Imports Monthly'!JX7</f>
        <v/>
      </c>
      <c r="II9">
        <f>'EIA Imports Monthly'!JY7</f>
        <v/>
      </c>
      <c r="IJ9">
        <f>'EIA Imports Monthly'!JZ7</f>
        <v/>
      </c>
      <c r="IK9">
        <f>'EIA Imports Monthly'!KA7</f>
        <v/>
      </c>
      <c r="IL9">
        <f>'EIA Imports Monthly'!KB7</f>
        <v/>
      </c>
      <c r="IM9">
        <f>'EIA Imports Monthly'!KC7</f>
        <v/>
      </c>
      <c r="IN9">
        <f>'EIA Imports Monthly'!KD7</f>
        <v/>
      </c>
      <c r="IO9">
        <f>'EIA Imports Monthly'!KE7</f>
        <v/>
      </c>
      <c r="IP9">
        <f>'EIA Imports Monthly'!KF7</f>
        <v/>
      </c>
      <c r="IQ9">
        <f>'EIA Imports Monthly'!KG7</f>
        <v/>
      </c>
      <c r="IR9">
        <f>'EIA Imports Monthly'!KH7</f>
        <v/>
      </c>
      <c r="IS9">
        <f>'EIA Imports Monthly'!KI7</f>
        <v/>
      </c>
      <c r="IT9">
        <f>'EIA Imports Monthly'!KJ7</f>
        <v/>
      </c>
      <c r="IU9">
        <f>'EIA Imports Monthly'!KK7</f>
        <v/>
      </c>
      <c r="IV9">
        <f>'EIA Imports Monthly'!KL7</f>
        <v/>
      </c>
      <c r="IW9">
        <f>'EIA Imports Monthly'!KM7</f>
        <v/>
      </c>
      <c r="IX9">
        <f>'EIA Imports Monthly'!KN7</f>
        <v/>
      </c>
      <c r="IY9">
        <f>'EIA Imports Monthly'!KO7</f>
        <v/>
      </c>
      <c r="IZ9">
        <f>'EIA Imports Monthly'!KP7</f>
        <v/>
      </c>
      <c r="JA9">
        <f>'EIA Imports Monthly'!KQ7</f>
        <v/>
      </c>
      <c r="JB9">
        <f>'EIA Imports Monthly'!KR7</f>
        <v/>
      </c>
      <c r="JC9">
        <f>'EIA Imports Monthly'!KS7</f>
        <v/>
      </c>
      <c r="JD9">
        <f>'EIA Imports Monthly'!KT7</f>
        <v/>
      </c>
      <c r="JE9">
        <f>'EIA Imports Monthly'!KU7</f>
        <v/>
      </c>
      <c r="JF9">
        <f>'EIA Imports Monthly'!KV7</f>
        <v/>
      </c>
      <c r="JG9">
        <f>'EIA Imports Monthly'!KW7</f>
        <v/>
      </c>
      <c r="JH9">
        <f>'EIA Imports Monthly'!KX7</f>
        <v/>
      </c>
      <c r="JI9">
        <f>'EIA Imports Monthly'!KY7</f>
        <v/>
      </c>
      <c r="JJ9">
        <f>'EIA Imports Monthly'!KZ7</f>
        <v/>
      </c>
      <c r="JK9">
        <f>'EIA Imports Monthly'!LA7</f>
        <v/>
      </c>
      <c r="JL9">
        <f>'EIA Imports Monthly'!LB7</f>
        <v/>
      </c>
      <c r="JM9">
        <f>'EIA Imports Monthly'!LC7</f>
        <v/>
      </c>
      <c r="JN9">
        <f>'EIA Imports Monthly'!LD7</f>
        <v/>
      </c>
      <c r="JO9">
        <f>'EIA Imports Monthly'!LE7</f>
        <v/>
      </c>
      <c r="JP9">
        <f>'EIA Imports Monthly'!LF7</f>
        <v/>
      </c>
      <c r="JQ9">
        <f>'EIA Imports Monthly'!LG7</f>
        <v/>
      </c>
      <c r="JR9">
        <f>'EIA Imports Monthly'!LH7</f>
        <v/>
      </c>
      <c r="JS9">
        <f>'EIA Imports Monthly'!LI7</f>
        <v/>
      </c>
      <c r="JT9">
        <f>'EIA Imports Monthly'!LJ7</f>
        <v/>
      </c>
      <c r="JU9">
        <f>'EIA Imports Monthly'!LK7</f>
        <v/>
      </c>
      <c r="JV9">
        <f>'EIA Imports Monthly'!LL7</f>
        <v/>
      </c>
      <c r="JW9">
        <f>'EIA Imports Monthly'!LM7</f>
        <v/>
      </c>
      <c r="JX9">
        <f>'EIA Imports Monthly'!LN7</f>
        <v/>
      </c>
      <c r="JY9">
        <f>'EIA Imports Monthly'!LO7</f>
        <v/>
      </c>
      <c r="JZ9">
        <f>'EIA Imports Monthly'!LP7</f>
        <v/>
      </c>
      <c r="KA9">
        <f>'EIA Imports Monthly'!LQ7</f>
        <v/>
      </c>
      <c r="KB9">
        <f>'EIA Imports Monthly'!LR7</f>
        <v/>
      </c>
      <c r="KC9">
        <f>'EIA Imports Monthly'!LS7</f>
        <v/>
      </c>
      <c r="KD9">
        <f>'EIA Imports Monthly'!LT7</f>
        <v/>
      </c>
      <c r="KE9">
        <f>'EIA Imports Monthly'!LU7</f>
        <v/>
      </c>
      <c r="KF9">
        <f>'EIA Imports Monthly'!LV7</f>
        <v/>
      </c>
      <c r="KG9">
        <f>'EIA Imports Monthly'!LW7</f>
        <v/>
      </c>
      <c r="KH9">
        <f>'EIA Imports Monthly'!LX7</f>
        <v/>
      </c>
      <c r="KI9">
        <f>'EIA Imports Monthly'!LY7</f>
        <v/>
      </c>
      <c r="KJ9">
        <f>'EIA Imports Monthly'!LZ7</f>
        <v/>
      </c>
      <c r="KK9">
        <f>'EIA Imports Monthly'!MA7</f>
        <v/>
      </c>
      <c r="KL9">
        <f>'EIA Imports Monthly'!MB7</f>
        <v/>
      </c>
      <c r="KM9">
        <f>'EIA Imports Monthly'!MC7</f>
        <v/>
      </c>
      <c r="KN9">
        <f>'EIA Imports Monthly'!MD7</f>
        <v/>
      </c>
      <c r="KO9">
        <f>'EIA Imports Monthly'!ME7</f>
        <v/>
      </c>
      <c r="KP9">
        <f>'EIA Imports Monthly'!MF7</f>
        <v/>
      </c>
      <c r="KQ9">
        <f>'EIA Imports Monthly'!MG7</f>
        <v/>
      </c>
      <c r="KR9">
        <f>'EIA Imports Monthly'!MH7</f>
        <v/>
      </c>
      <c r="KS9">
        <f>'EIA Imports Monthly'!MI7</f>
        <v/>
      </c>
      <c r="KT9">
        <f>'EIA Imports Monthly'!MJ7</f>
        <v/>
      </c>
      <c r="KU9">
        <f>'EIA Imports Monthly'!MK7</f>
        <v/>
      </c>
      <c r="KV9">
        <f>'EIA Imports Monthly'!ML7</f>
        <v/>
      </c>
      <c r="KW9">
        <f>'EIA Imports Monthly'!MM7</f>
        <v/>
      </c>
      <c r="KX9">
        <f>'EIA Imports Monthly'!MN7</f>
        <v/>
      </c>
      <c r="KY9">
        <f>'EIA Imports Monthly'!MO7</f>
        <v/>
      </c>
      <c r="KZ9">
        <f>'EIA Imports Monthly'!MP7</f>
        <v/>
      </c>
      <c r="LA9">
        <f>'EIA Imports Monthly'!MQ7</f>
        <v/>
      </c>
      <c r="LB9">
        <f>'EIA Imports Monthly'!MR7</f>
        <v/>
      </c>
      <c r="LC9">
        <f>'EIA Imports Monthly'!MS7</f>
        <v/>
      </c>
      <c r="LD9">
        <f>'EIA Imports Monthly'!MT7</f>
        <v/>
      </c>
      <c r="LE9">
        <f>'EIA Imports Monthly'!MU7</f>
        <v/>
      </c>
      <c r="LF9">
        <f>'EIA Imports Monthly'!MV7</f>
        <v/>
      </c>
      <c r="LG9">
        <f>'EIA Imports Monthly'!MW7</f>
        <v/>
      </c>
      <c r="LH9">
        <f>'EIA Imports Monthly'!MX7</f>
        <v/>
      </c>
      <c r="LI9">
        <f>'EIA Imports Monthly'!MY7</f>
        <v/>
      </c>
      <c r="LJ9">
        <f>'EIA Imports Monthly'!MZ7</f>
        <v/>
      </c>
      <c r="LK9">
        <f>'EIA Imports Monthly'!NA7</f>
        <v/>
      </c>
      <c r="LL9">
        <f>'EIA Imports Monthly'!NB7</f>
        <v/>
      </c>
      <c r="LM9">
        <f>'EIA Imports Monthly'!NC7</f>
        <v/>
      </c>
      <c r="LN9">
        <f>'EIA Imports Monthly'!ND7</f>
        <v/>
      </c>
      <c r="LO9">
        <f>'EIA Imports Monthly'!NE7</f>
        <v/>
      </c>
      <c r="LP9">
        <f>'EIA Imports Monthly'!NF7</f>
        <v/>
      </c>
      <c r="LQ9">
        <f>'EIA Imports Monthly'!NG7</f>
        <v/>
      </c>
      <c r="LR9">
        <f>'EIA Imports Monthly'!NH7</f>
        <v/>
      </c>
      <c r="LS9">
        <f>'EIA Imports Monthly'!NI7</f>
        <v/>
      </c>
      <c r="LT9">
        <f>'EIA Imports Monthly'!NJ7</f>
        <v/>
      </c>
      <c r="LU9">
        <f>'EIA Imports Monthly'!NK7</f>
        <v/>
      </c>
      <c r="LV9">
        <f>'EIA Imports Monthly'!NL7</f>
        <v/>
      </c>
      <c r="LW9">
        <f>'EIA Imports Monthly'!NM7</f>
        <v/>
      </c>
      <c r="LX9">
        <f>'EIA Imports Monthly'!NN7</f>
        <v/>
      </c>
      <c r="LY9">
        <f>'EIA Imports Monthly'!NO7</f>
        <v/>
      </c>
      <c r="LZ9">
        <f>'EIA Imports Monthly'!NP7</f>
        <v/>
      </c>
      <c r="MA9">
        <f>'EIA Imports Monthly'!NQ7</f>
        <v/>
      </c>
      <c r="MB9">
        <f>'EIA Imports Monthly'!NR7</f>
        <v/>
      </c>
      <c r="MC9">
        <f>'EIA Imports Monthly'!NS7</f>
        <v/>
      </c>
      <c r="MD9">
        <f>'EIA Imports Monthly'!NT7</f>
        <v/>
      </c>
      <c r="ME9">
        <f>'EIA Imports Monthly'!NU7</f>
        <v/>
      </c>
      <c r="MF9">
        <f>'EIA Imports Monthly'!NV7</f>
        <v/>
      </c>
      <c r="MG9">
        <f>'EIA Imports Monthly'!NW7</f>
        <v/>
      </c>
      <c r="MH9">
        <f>'EIA Imports Monthly'!NX7</f>
        <v/>
      </c>
      <c r="MI9">
        <f>'EIA Imports Monthly'!NY7</f>
        <v/>
      </c>
      <c r="MJ9">
        <f>'EIA Imports Monthly'!NZ7</f>
        <v/>
      </c>
      <c r="MK9">
        <f>'EIA Imports Monthly'!OA7</f>
        <v/>
      </c>
      <c r="ML9">
        <f>'EIA Imports Monthly'!OB7</f>
        <v/>
      </c>
      <c r="MM9">
        <f>'EIA Imports Monthly'!OC7</f>
        <v/>
      </c>
      <c r="MN9">
        <f>'EIA Imports Monthly'!OD7</f>
        <v/>
      </c>
      <c r="MO9">
        <f>'EIA Imports Monthly'!OE7</f>
        <v/>
      </c>
      <c r="MP9">
        <f>'EIA Imports Monthly'!OF7</f>
        <v/>
      </c>
      <c r="MQ9">
        <f>'EIA Imports Monthly'!OG7</f>
        <v/>
      </c>
      <c r="MR9">
        <f>'EIA Imports Monthly'!OH7</f>
        <v/>
      </c>
      <c r="MS9">
        <f>'EIA Imports Monthly'!OI7</f>
        <v/>
      </c>
      <c r="MT9">
        <f>'EIA Imports Monthly'!OJ7</f>
        <v/>
      </c>
      <c r="MU9">
        <f>'EIA Imports Monthly'!OK7</f>
        <v/>
      </c>
      <c r="MV9">
        <f>'EIA Imports Monthly'!OL7</f>
        <v/>
      </c>
      <c r="MW9">
        <f>'EIA Imports Monthly'!OM7</f>
        <v/>
      </c>
      <c r="MX9">
        <f>'EIA Imports Monthly'!ON7</f>
        <v/>
      </c>
      <c r="MY9">
        <f>'EIA Imports Monthly'!OO7</f>
        <v/>
      </c>
      <c r="MZ9">
        <f>'EIA Imports Monthly'!OP7</f>
        <v/>
      </c>
      <c r="NA9">
        <f>'EIA Imports Monthly'!OQ7</f>
        <v/>
      </c>
      <c r="NB9">
        <f>'EIA Imports Monthly'!OR7</f>
        <v/>
      </c>
      <c r="NC9">
        <f>'EIA Imports Monthly'!OS7</f>
        <v/>
      </c>
      <c r="ND9">
        <f>'EIA Imports Monthly'!OT7</f>
        <v/>
      </c>
      <c r="NE9">
        <f>'EIA Imports Monthly'!OU7</f>
        <v/>
      </c>
      <c r="NF9">
        <f>'EIA Imports Monthly'!OV7</f>
        <v/>
      </c>
      <c r="NG9">
        <f>'EIA Imports Monthly'!OW7</f>
        <v/>
      </c>
      <c r="NH9">
        <f>'EIA Imports Monthly'!OX7</f>
        <v/>
      </c>
      <c r="NI9">
        <f>'EIA Imports Monthly'!OY7</f>
        <v/>
      </c>
      <c r="NJ9">
        <f>'EIA Imports Monthly'!OZ7</f>
        <v/>
      </c>
      <c r="NK9">
        <f>'EIA Imports Monthly'!PA7</f>
        <v/>
      </c>
      <c r="NL9">
        <f>'EIA Imports Monthly'!PB7</f>
        <v/>
      </c>
      <c r="NM9">
        <f>'EIA Imports Monthly'!PC7</f>
        <v/>
      </c>
      <c r="NN9">
        <f>'EIA Imports Monthly'!PD7</f>
        <v/>
      </c>
      <c r="NO9">
        <f>'EIA Imports Monthly'!PE7</f>
        <v/>
      </c>
      <c r="NP9">
        <f>'EIA Imports Monthly'!PF7</f>
        <v/>
      </c>
      <c r="NQ9">
        <f>'EIA Imports Monthly'!PG7</f>
        <v/>
      </c>
      <c r="NR9">
        <f>'EIA Imports Monthly'!PH7</f>
        <v/>
      </c>
      <c r="NS9">
        <f>'EIA Imports Monthly'!PI7</f>
        <v/>
      </c>
      <c r="NT9">
        <f>'EIA Imports Monthly'!PJ7</f>
        <v/>
      </c>
      <c r="NU9">
        <f>'EIA Imports Monthly'!PK7</f>
        <v/>
      </c>
      <c r="NV9">
        <f>'EIA Imports Monthly'!PL7</f>
        <v/>
      </c>
      <c r="NW9">
        <f>'EIA Imports Monthly'!PM7</f>
        <v/>
      </c>
      <c r="NX9">
        <f>'EIA Imports Monthly'!PN7</f>
        <v/>
      </c>
      <c r="NY9">
        <f>'EIA Imports Monthly'!PO7</f>
        <v/>
      </c>
      <c r="NZ9">
        <f>'EIA Imports Monthly'!PP7</f>
        <v/>
      </c>
      <c r="OA9">
        <f>'EIA Imports Monthly'!PQ7</f>
        <v/>
      </c>
      <c r="OB9">
        <f>'EIA Imports Monthly'!PR7</f>
        <v/>
      </c>
      <c r="OC9">
        <f>'EIA Imports Monthly'!PS7</f>
        <v/>
      </c>
      <c r="OD9">
        <f>'EIA Imports Monthly'!PT7</f>
        <v/>
      </c>
      <c r="OE9">
        <f>'EIA Imports Monthly'!PU7</f>
        <v/>
      </c>
      <c r="OF9">
        <f>'EIA Imports Monthly'!PV7</f>
        <v/>
      </c>
      <c r="OG9">
        <f>'EIA Imports Monthly'!PW7</f>
        <v/>
      </c>
      <c r="OH9">
        <f>'EIA Imports Monthly'!PX7</f>
        <v/>
      </c>
      <c r="OI9">
        <f>'EIA Imports Monthly'!PY7</f>
        <v/>
      </c>
      <c r="OJ9">
        <f>'EIA Imports Monthly'!PZ7</f>
        <v/>
      </c>
      <c r="OK9">
        <f>'EIA Imports Monthly'!QA7</f>
        <v/>
      </c>
      <c r="OL9">
        <f>'EIA Imports Monthly'!QB7</f>
        <v/>
      </c>
      <c r="OM9">
        <f>'EIA Imports Monthly'!QC7</f>
        <v/>
      </c>
      <c r="ON9">
        <f>'EIA Imports Monthly'!QD7</f>
        <v/>
      </c>
      <c r="OO9">
        <f>'EIA Imports Monthly'!QE7</f>
        <v/>
      </c>
      <c r="OP9">
        <f>'EIA Imports Monthly'!QF7</f>
        <v/>
      </c>
      <c r="OQ9">
        <f>'EIA Imports Monthly'!QG7</f>
        <v/>
      </c>
      <c r="OR9">
        <f>'EIA Imports Monthly'!QH7</f>
        <v/>
      </c>
      <c r="OS9">
        <f>'EIA Imports Monthly'!QI7</f>
        <v/>
      </c>
      <c r="OT9">
        <f>'EIA Imports Monthly'!QJ7</f>
        <v/>
      </c>
      <c r="OU9">
        <f>'EIA Imports Monthly'!QK7</f>
        <v/>
      </c>
      <c r="OV9">
        <f>'EIA Imports Monthly'!QL7</f>
        <v/>
      </c>
      <c r="OW9">
        <f>'EIA Imports Monthly'!QM7</f>
        <v/>
      </c>
      <c r="OX9">
        <f>'EIA Imports Monthly'!QN7</f>
        <v/>
      </c>
      <c r="OY9">
        <f>'EIA Imports Monthly'!QO7</f>
        <v/>
      </c>
      <c r="OZ9">
        <f>'EIA Imports Monthly'!QP7</f>
        <v/>
      </c>
      <c r="PA9">
        <f>'EIA Imports Monthly'!QQ7</f>
        <v/>
      </c>
      <c r="PB9">
        <f>'EIA Imports Monthly'!QR7</f>
        <v/>
      </c>
      <c r="PC9">
        <f>'EIA Imports Monthly'!QS7</f>
        <v/>
      </c>
      <c r="PD9">
        <f>'EIA Imports Monthly'!QT7</f>
        <v/>
      </c>
      <c r="PE9">
        <f>'EIA Imports Monthly'!QU7</f>
        <v/>
      </c>
      <c r="PF9">
        <f>'EIA Imports Monthly'!QV7</f>
        <v/>
      </c>
      <c r="PG9">
        <f>'EIA Imports Monthly'!QW7</f>
        <v/>
      </c>
      <c r="PH9">
        <f>'EIA Imports Monthly'!QX7</f>
        <v/>
      </c>
      <c r="PI9">
        <f>'EIA Imports Monthly'!QY7</f>
        <v/>
      </c>
      <c r="PJ9">
        <f>'EIA Imports Monthly'!QZ7</f>
        <v/>
      </c>
      <c r="PK9">
        <f>'EIA Imports Monthly'!RA7</f>
        <v/>
      </c>
      <c r="PL9">
        <f>'EIA Imports Monthly'!RB7</f>
        <v/>
      </c>
      <c r="PM9">
        <f>'EIA Imports Monthly'!RC7</f>
        <v/>
      </c>
      <c r="PN9">
        <f>'EIA Imports Monthly'!RD7</f>
        <v/>
      </c>
      <c r="PO9">
        <f>'EIA Imports Monthly'!RE7</f>
        <v/>
      </c>
      <c r="PP9">
        <f>'EIA Imports Monthly'!RF7</f>
        <v/>
      </c>
      <c r="PQ9">
        <f>'EIA Imports Monthly'!RG7</f>
        <v/>
      </c>
      <c r="PR9">
        <f>'EIA Imports Monthly'!RH7</f>
        <v/>
      </c>
      <c r="PS9">
        <f>'EIA Imports Monthly'!RI7</f>
        <v/>
      </c>
      <c r="PT9">
        <f>'EIA Imports Monthly'!RJ7</f>
        <v/>
      </c>
      <c r="PU9">
        <f>'EIA Imports Monthly'!RK7</f>
        <v/>
      </c>
      <c r="PV9">
        <f>'EIA Imports Monthly'!RL7</f>
        <v/>
      </c>
      <c r="PW9">
        <f>'EIA Imports Monthly'!RM7</f>
        <v/>
      </c>
      <c r="PX9">
        <f>'EIA Imports Monthly'!RN7</f>
        <v/>
      </c>
      <c r="PY9">
        <f>'EIA Imports Monthly'!RO7</f>
        <v/>
      </c>
      <c r="PZ9">
        <f>'EIA Imports Monthly'!RP7</f>
        <v/>
      </c>
      <c r="QA9">
        <f>'EIA Imports Monthly'!RQ7</f>
        <v/>
      </c>
      <c r="QB9">
        <f>'EIA Imports Monthly'!RR7</f>
        <v/>
      </c>
      <c r="QC9">
        <f>'EIA Imports Monthly'!RS7</f>
        <v/>
      </c>
      <c r="QD9">
        <f>'EIA Imports Monthly'!RT7</f>
        <v/>
      </c>
      <c r="QE9">
        <f>'EIA Imports Monthly'!RU7</f>
        <v/>
      </c>
      <c r="QF9">
        <f>'EIA Imports Monthly'!RV7</f>
        <v/>
      </c>
      <c r="QG9">
        <f>'EIA Imports Monthly'!RW7</f>
        <v/>
      </c>
      <c r="QH9">
        <f>'EIA Imports Monthly'!RX7</f>
        <v/>
      </c>
      <c r="QI9">
        <f>'EIA Imports Monthly'!RY7</f>
        <v/>
      </c>
      <c r="QJ9">
        <f>'EIA Imports Monthly'!RZ7</f>
        <v/>
      </c>
      <c r="QK9">
        <f>'EIA Imports Monthly'!SA7</f>
        <v/>
      </c>
      <c r="QL9">
        <f>'EIA Imports Monthly'!SB7</f>
        <v/>
      </c>
      <c r="QM9">
        <f>'EIA Imports Monthly'!SC7</f>
        <v/>
      </c>
      <c r="QN9">
        <f>'EIA Imports Monthly'!SD7</f>
        <v/>
      </c>
      <c r="QO9">
        <f>'EIA Imports Monthly'!SE7</f>
        <v/>
      </c>
      <c r="QP9">
        <f>'EIA Imports Monthly'!SF7</f>
        <v/>
      </c>
      <c r="QQ9">
        <f>'EIA Imports Monthly'!SG7</f>
        <v/>
      </c>
      <c r="QR9">
        <f>'EIA Imports Monthly'!SH7</f>
        <v/>
      </c>
      <c r="QS9">
        <f>'EIA Imports Monthly'!SI7</f>
        <v/>
      </c>
      <c r="QT9">
        <f>'EIA Imports Monthly'!SJ7</f>
        <v/>
      </c>
      <c r="QU9">
        <f>'EIA Imports Monthly'!SK7</f>
        <v/>
      </c>
      <c r="QV9">
        <f>'EIA Imports Monthly'!SL7</f>
        <v/>
      </c>
      <c r="QW9">
        <f>'EIA Imports Monthly'!SM7</f>
        <v/>
      </c>
      <c r="QX9">
        <f>'EIA Imports Monthly'!SN7</f>
        <v/>
      </c>
      <c r="QY9">
        <f>'EIA Imports Monthly'!SO7</f>
        <v/>
      </c>
      <c r="QZ9">
        <f>'EIA Imports Monthly'!SP7</f>
        <v/>
      </c>
      <c r="RA9">
        <f>'EIA Imports Monthly'!SQ7</f>
        <v/>
      </c>
      <c r="RB9">
        <f>'EIA Imports Monthly'!SR7</f>
        <v/>
      </c>
      <c r="RC9">
        <f>'EIA Imports Monthly'!SS7</f>
        <v/>
      </c>
      <c r="RD9">
        <f>'EIA Imports Monthly'!ST7</f>
        <v/>
      </c>
      <c r="RE9">
        <f>'EIA Imports Monthly'!SU7</f>
        <v/>
      </c>
      <c r="RF9">
        <f>'EIA Imports Monthly'!SV7</f>
        <v/>
      </c>
      <c r="RG9">
        <f>'EIA Imports Monthly'!SW7</f>
        <v/>
      </c>
      <c r="RH9">
        <f>'EIA Imports Monthly'!SX7</f>
        <v/>
      </c>
      <c r="RI9">
        <f>'EIA Imports Monthly'!SY7</f>
        <v/>
      </c>
      <c r="RJ9">
        <f>'EIA Imports Monthly'!SZ7</f>
        <v/>
      </c>
      <c r="RK9">
        <f>'EIA Imports Monthly'!TA7</f>
        <v/>
      </c>
      <c r="RL9">
        <f>'EIA Imports Monthly'!TB7</f>
        <v/>
      </c>
      <c r="RM9">
        <f>'EIA Imports Monthly'!TC7</f>
        <v/>
      </c>
      <c r="RN9">
        <f>'EIA Imports Monthly'!TD7</f>
        <v/>
      </c>
      <c r="RO9">
        <f>'EIA Imports Monthly'!TE7</f>
        <v/>
      </c>
      <c r="RP9">
        <f>'EIA Imports Monthly'!TF7</f>
        <v/>
      </c>
      <c r="RQ9">
        <f>'EIA Imports Monthly'!TG7</f>
        <v/>
      </c>
      <c r="RR9">
        <f>'EIA Imports Monthly'!TH7</f>
        <v/>
      </c>
      <c r="RS9">
        <f>'EIA Imports Monthly'!TI7</f>
        <v/>
      </c>
      <c r="RT9">
        <f>'EIA Imports Monthly'!TJ7</f>
        <v/>
      </c>
      <c r="RU9">
        <f>'EIA Imports Monthly'!TK7</f>
        <v/>
      </c>
      <c r="RV9">
        <f>'EIA Imports Monthly'!TL7</f>
        <v/>
      </c>
      <c r="RW9">
        <f>'EIA Imports Monthly'!TM7</f>
        <v/>
      </c>
      <c r="RX9">
        <f>'EIA Imports Monthly'!TN7</f>
        <v/>
      </c>
      <c r="RY9">
        <f>'EIA Imports Monthly'!TO7</f>
        <v/>
      </c>
      <c r="RZ9">
        <f>'EIA Imports Monthly'!TP7</f>
        <v/>
      </c>
      <c r="SA9">
        <f>'EIA Imports Monthly'!TQ7</f>
        <v/>
      </c>
      <c r="SB9">
        <f>'EIA Imports Monthly'!TR7</f>
        <v/>
      </c>
      <c r="SC9">
        <f>'EIA Imports Monthly'!TS7</f>
        <v/>
      </c>
      <c r="SD9">
        <f>'EIA Imports Monthly'!TT7</f>
        <v/>
      </c>
      <c r="SE9">
        <f>'EIA Imports Monthly'!TU7</f>
        <v/>
      </c>
    </row>
    <row r="10" spans="1:499">
      <c r="A10" t="s">
        <v>57</v>
      </c>
      <c r="H10">
        <f>'EIA Imports Monthly'!AX8</f>
        <v/>
      </c>
      <c r="I10">
        <f>'EIA Imports Monthly'!AY8</f>
        <v/>
      </c>
      <c r="J10">
        <f>'EIA Imports Monthly'!AZ8</f>
        <v/>
      </c>
      <c r="K10">
        <f>'EIA Imports Monthly'!BA8</f>
        <v/>
      </c>
      <c r="L10">
        <f>'EIA Imports Monthly'!BB8</f>
        <v/>
      </c>
      <c r="M10">
        <f>'EIA Imports Monthly'!BC8</f>
        <v/>
      </c>
      <c r="N10">
        <f>'EIA Imports Monthly'!BD8</f>
        <v/>
      </c>
      <c r="O10">
        <f>'EIA Imports Monthly'!BE8</f>
        <v/>
      </c>
      <c r="P10">
        <f>'EIA Imports Monthly'!BF8</f>
        <v/>
      </c>
      <c r="Q10">
        <f>'EIA Imports Monthly'!BG8</f>
        <v/>
      </c>
      <c r="R10">
        <f>'EIA Imports Monthly'!BH8</f>
        <v/>
      </c>
      <c r="S10">
        <f>'EIA Imports Monthly'!BI8</f>
        <v/>
      </c>
      <c r="T10">
        <f>'EIA Imports Monthly'!BJ8</f>
        <v/>
      </c>
      <c r="U10">
        <f>'EIA Imports Monthly'!BK8</f>
        <v/>
      </c>
      <c r="V10">
        <f>'EIA Imports Monthly'!BL8</f>
        <v/>
      </c>
      <c r="W10">
        <f>'EIA Imports Monthly'!BM8</f>
        <v/>
      </c>
      <c r="X10">
        <f>'EIA Imports Monthly'!BN8</f>
        <v/>
      </c>
      <c r="Y10">
        <f>'EIA Imports Monthly'!BO8</f>
        <v/>
      </c>
      <c r="Z10">
        <f>'EIA Imports Monthly'!BP8</f>
        <v/>
      </c>
      <c r="AA10">
        <f>'EIA Imports Monthly'!BQ8</f>
        <v/>
      </c>
      <c r="AB10">
        <f>'EIA Imports Monthly'!BR8</f>
        <v/>
      </c>
      <c r="AC10">
        <f>'EIA Imports Monthly'!BS8</f>
        <v/>
      </c>
      <c r="AD10">
        <f>'EIA Imports Monthly'!BT8</f>
        <v/>
      </c>
      <c r="AE10">
        <f>'EIA Imports Monthly'!BU8</f>
        <v/>
      </c>
      <c r="AF10">
        <f>'EIA Imports Monthly'!BV8</f>
        <v/>
      </c>
      <c r="AG10">
        <f>'EIA Imports Monthly'!BW8</f>
        <v/>
      </c>
      <c r="AH10">
        <f>'EIA Imports Monthly'!BX8</f>
        <v/>
      </c>
      <c r="AI10">
        <f>'EIA Imports Monthly'!BY8</f>
        <v/>
      </c>
      <c r="AJ10">
        <f>'EIA Imports Monthly'!BZ8</f>
        <v/>
      </c>
      <c r="AK10">
        <f>'EIA Imports Monthly'!CA8</f>
        <v/>
      </c>
      <c r="AL10">
        <f>'EIA Imports Monthly'!CB8</f>
        <v/>
      </c>
      <c r="AM10">
        <f>'EIA Imports Monthly'!CC8</f>
        <v/>
      </c>
      <c r="AN10">
        <f>'EIA Imports Monthly'!CD8</f>
        <v/>
      </c>
      <c r="AO10">
        <f>'EIA Imports Monthly'!CE8</f>
        <v/>
      </c>
      <c r="AP10">
        <f>'EIA Imports Monthly'!CF8</f>
        <v/>
      </c>
      <c r="AQ10">
        <f>'EIA Imports Monthly'!CG8</f>
        <v/>
      </c>
      <c r="AR10">
        <f>'EIA Imports Monthly'!CH8</f>
        <v/>
      </c>
      <c r="AS10">
        <f>'EIA Imports Monthly'!CI8</f>
        <v/>
      </c>
      <c r="AT10">
        <f>'EIA Imports Monthly'!CJ8</f>
        <v/>
      </c>
      <c r="AU10">
        <f>'EIA Imports Monthly'!CK8</f>
        <v/>
      </c>
      <c r="AV10">
        <f>'EIA Imports Monthly'!CL8</f>
        <v/>
      </c>
      <c r="AW10">
        <f>'EIA Imports Monthly'!CM8</f>
        <v/>
      </c>
      <c r="AX10">
        <f>'EIA Imports Monthly'!CN8</f>
        <v/>
      </c>
      <c r="AY10">
        <f>'EIA Imports Monthly'!CO8</f>
        <v/>
      </c>
      <c r="AZ10">
        <f>'EIA Imports Monthly'!CP8</f>
        <v/>
      </c>
      <c r="BA10">
        <f>'EIA Imports Monthly'!CQ8</f>
        <v/>
      </c>
      <c r="BB10">
        <f>'EIA Imports Monthly'!CR8</f>
        <v/>
      </c>
      <c r="BC10">
        <f>'EIA Imports Monthly'!CS8</f>
        <v/>
      </c>
      <c r="BD10">
        <f>'EIA Imports Monthly'!CT8</f>
        <v/>
      </c>
      <c r="BE10">
        <f>'EIA Imports Monthly'!CU8</f>
        <v/>
      </c>
      <c r="BF10">
        <f>'EIA Imports Monthly'!CV8</f>
        <v/>
      </c>
      <c r="BG10">
        <f>'EIA Imports Monthly'!CW8</f>
        <v/>
      </c>
      <c r="BH10">
        <f>'EIA Imports Monthly'!CX8</f>
        <v/>
      </c>
      <c r="BI10">
        <f>'EIA Imports Monthly'!CY8</f>
        <v/>
      </c>
      <c r="BJ10">
        <f>'EIA Imports Monthly'!CZ8</f>
        <v/>
      </c>
      <c r="BK10">
        <f>'EIA Imports Monthly'!DA8</f>
        <v/>
      </c>
      <c r="BL10">
        <f>'EIA Imports Monthly'!DB8</f>
        <v/>
      </c>
      <c r="BM10">
        <f>'EIA Imports Monthly'!DC8</f>
        <v/>
      </c>
      <c r="BN10">
        <f>'EIA Imports Monthly'!DD8</f>
        <v/>
      </c>
      <c r="BO10">
        <f>'EIA Imports Monthly'!DE8</f>
        <v/>
      </c>
      <c r="BP10">
        <f>'EIA Imports Monthly'!DF8</f>
        <v/>
      </c>
      <c r="BQ10">
        <f>'EIA Imports Monthly'!DG8</f>
        <v/>
      </c>
      <c r="BR10">
        <f>'EIA Imports Monthly'!DH8</f>
        <v/>
      </c>
      <c r="BS10">
        <f>'EIA Imports Monthly'!DI8</f>
        <v/>
      </c>
      <c r="BT10">
        <f>'EIA Imports Monthly'!DJ8</f>
        <v/>
      </c>
      <c r="BU10">
        <f>'EIA Imports Monthly'!DK8</f>
        <v/>
      </c>
      <c r="BV10">
        <f>'EIA Imports Monthly'!DL8</f>
        <v/>
      </c>
      <c r="BW10">
        <f>'EIA Imports Monthly'!DM8</f>
        <v/>
      </c>
      <c r="BX10">
        <f>'EIA Imports Monthly'!DN8</f>
        <v/>
      </c>
      <c r="BY10">
        <f>'EIA Imports Monthly'!DO8</f>
        <v/>
      </c>
      <c r="BZ10">
        <f>'EIA Imports Monthly'!DP8</f>
        <v/>
      </c>
      <c r="CA10">
        <f>'EIA Imports Monthly'!DQ8</f>
        <v/>
      </c>
      <c r="CB10">
        <f>'EIA Imports Monthly'!DR8</f>
        <v/>
      </c>
      <c r="CC10">
        <f>'EIA Imports Monthly'!DS8</f>
        <v/>
      </c>
      <c r="CD10">
        <f>'EIA Imports Monthly'!DT8</f>
        <v/>
      </c>
      <c r="CE10">
        <f>'EIA Imports Monthly'!DU8</f>
        <v/>
      </c>
      <c r="CF10">
        <f>'EIA Imports Monthly'!DV8</f>
        <v/>
      </c>
      <c r="CG10">
        <f>'EIA Imports Monthly'!DW8</f>
        <v/>
      </c>
      <c r="CH10">
        <f>'EIA Imports Monthly'!DX8</f>
        <v/>
      </c>
      <c r="CI10">
        <f>'EIA Imports Monthly'!DY8</f>
        <v/>
      </c>
      <c r="CJ10">
        <f>'EIA Imports Monthly'!DZ8</f>
        <v/>
      </c>
      <c r="CK10">
        <f>'EIA Imports Monthly'!EA8</f>
        <v/>
      </c>
      <c r="CL10">
        <f>'EIA Imports Monthly'!EB8</f>
        <v/>
      </c>
      <c r="CM10">
        <f>'EIA Imports Monthly'!EC8</f>
        <v/>
      </c>
      <c r="CN10">
        <f>'EIA Imports Monthly'!ED8</f>
        <v/>
      </c>
      <c r="CO10">
        <f>'EIA Imports Monthly'!EE8</f>
        <v/>
      </c>
      <c r="CP10">
        <f>'EIA Imports Monthly'!EF8</f>
        <v/>
      </c>
      <c r="CQ10">
        <f>'EIA Imports Monthly'!EG8</f>
        <v/>
      </c>
      <c r="CR10">
        <f>'EIA Imports Monthly'!EH8</f>
        <v/>
      </c>
      <c r="CS10">
        <f>'EIA Imports Monthly'!EI8</f>
        <v/>
      </c>
      <c r="CT10">
        <f>'EIA Imports Monthly'!EJ8</f>
        <v/>
      </c>
      <c r="CU10">
        <f>'EIA Imports Monthly'!EK8</f>
        <v/>
      </c>
      <c r="CV10">
        <f>'EIA Imports Monthly'!EL8</f>
        <v/>
      </c>
      <c r="CW10">
        <f>'EIA Imports Monthly'!EM8</f>
        <v/>
      </c>
      <c r="CX10">
        <f>'EIA Imports Monthly'!EN8</f>
        <v/>
      </c>
      <c r="CY10">
        <f>'EIA Imports Monthly'!EO8</f>
        <v/>
      </c>
      <c r="CZ10">
        <f>'EIA Imports Monthly'!EP8</f>
        <v/>
      </c>
      <c r="DA10">
        <f>'EIA Imports Monthly'!EQ8</f>
        <v/>
      </c>
      <c r="DB10">
        <f>'EIA Imports Monthly'!ER8</f>
        <v/>
      </c>
      <c r="DC10">
        <f>'EIA Imports Monthly'!ES8</f>
        <v/>
      </c>
      <c r="DD10">
        <f>'EIA Imports Monthly'!ET8</f>
        <v/>
      </c>
      <c r="DE10">
        <f>'EIA Imports Monthly'!EU8</f>
        <v/>
      </c>
      <c r="DF10">
        <f>'EIA Imports Monthly'!EV8</f>
        <v/>
      </c>
      <c r="DG10">
        <f>'EIA Imports Monthly'!EW8</f>
        <v/>
      </c>
      <c r="DH10">
        <f>'EIA Imports Monthly'!EX8</f>
        <v/>
      </c>
      <c r="DI10">
        <f>'EIA Imports Monthly'!EY8</f>
        <v/>
      </c>
      <c r="DJ10">
        <f>'EIA Imports Monthly'!EZ8</f>
        <v/>
      </c>
      <c r="DK10">
        <f>'EIA Imports Monthly'!FA8</f>
        <v/>
      </c>
      <c r="DL10">
        <f>'EIA Imports Monthly'!FB8</f>
        <v/>
      </c>
      <c r="DM10">
        <f>'EIA Imports Monthly'!FC8</f>
        <v/>
      </c>
      <c r="DN10">
        <f>'EIA Imports Monthly'!FD8</f>
        <v/>
      </c>
      <c r="DO10">
        <f>'EIA Imports Monthly'!FE8</f>
        <v/>
      </c>
      <c r="DP10">
        <f>'EIA Imports Monthly'!FF8</f>
        <v/>
      </c>
      <c r="DQ10">
        <f>'EIA Imports Monthly'!FG8</f>
        <v/>
      </c>
      <c r="DR10">
        <f>'EIA Imports Monthly'!FH8</f>
        <v/>
      </c>
      <c r="DS10">
        <f>'EIA Imports Monthly'!FI8</f>
        <v/>
      </c>
      <c r="DT10">
        <f>'EIA Imports Monthly'!FJ8</f>
        <v/>
      </c>
      <c r="DU10">
        <f>'EIA Imports Monthly'!FK8</f>
        <v/>
      </c>
      <c r="DV10">
        <f>'EIA Imports Monthly'!FL8</f>
        <v/>
      </c>
      <c r="DW10">
        <f>'EIA Imports Monthly'!FM8</f>
        <v/>
      </c>
      <c r="DX10">
        <f>'EIA Imports Monthly'!FN8</f>
        <v/>
      </c>
      <c r="DY10">
        <f>'EIA Imports Monthly'!FO8</f>
        <v/>
      </c>
      <c r="DZ10">
        <f>'EIA Imports Monthly'!FP8</f>
        <v/>
      </c>
      <c r="EA10">
        <f>'EIA Imports Monthly'!FQ8</f>
        <v/>
      </c>
      <c r="EB10">
        <f>'EIA Imports Monthly'!FR8</f>
        <v/>
      </c>
      <c r="EC10">
        <f>'EIA Imports Monthly'!FS8</f>
        <v/>
      </c>
      <c r="ED10">
        <f>'EIA Imports Monthly'!FT8</f>
        <v/>
      </c>
      <c r="EE10">
        <f>'EIA Imports Monthly'!FU8</f>
        <v/>
      </c>
      <c r="EF10">
        <f>'EIA Imports Monthly'!FV8</f>
        <v/>
      </c>
      <c r="EG10">
        <f>'EIA Imports Monthly'!FW8</f>
        <v/>
      </c>
      <c r="EH10">
        <f>'EIA Imports Monthly'!FX8</f>
        <v/>
      </c>
      <c r="EI10">
        <f>'EIA Imports Monthly'!FY8</f>
        <v/>
      </c>
      <c r="EJ10">
        <f>'EIA Imports Monthly'!FZ8</f>
        <v/>
      </c>
      <c r="EK10">
        <f>'EIA Imports Monthly'!GA8</f>
        <v/>
      </c>
      <c r="EL10">
        <f>'EIA Imports Monthly'!GB8</f>
        <v/>
      </c>
      <c r="EM10">
        <f>'EIA Imports Monthly'!GC8</f>
        <v/>
      </c>
      <c r="EN10">
        <f>'EIA Imports Monthly'!GD8</f>
        <v/>
      </c>
      <c r="EO10">
        <f>'EIA Imports Monthly'!GE8</f>
        <v/>
      </c>
      <c r="EP10">
        <f>'EIA Imports Monthly'!GF8</f>
        <v/>
      </c>
      <c r="EQ10">
        <f>'EIA Imports Monthly'!GG8</f>
        <v/>
      </c>
      <c r="ER10">
        <f>'EIA Imports Monthly'!GH8</f>
        <v/>
      </c>
      <c r="ES10">
        <f>'EIA Imports Monthly'!GI8</f>
        <v/>
      </c>
      <c r="ET10">
        <f>'EIA Imports Monthly'!GJ8</f>
        <v/>
      </c>
      <c r="EU10">
        <f>'EIA Imports Monthly'!GK8</f>
        <v/>
      </c>
      <c r="EV10">
        <f>'EIA Imports Monthly'!GL8</f>
        <v/>
      </c>
      <c r="EW10">
        <f>'EIA Imports Monthly'!GM8</f>
        <v/>
      </c>
      <c r="EX10">
        <f>'EIA Imports Monthly'!GN8</f>
        <v/>
      </c>
      <c r="EY10">
        <f>'EIA Imports Monthly'!GO8</f>
        <v/>
      </c>
      <c r="EZ10">
        <f>'EIA Imports Monthly'!GP8</f>
        <v/>
      </c>
      <c r="FA10">
        <f>'EIA Imports Monthly'!GQ8</f>
        <v/>
      </c>
      <c r="FB10">
        <f>'EIA Imports Monthly'!GR8</f>
        <v/>
      </c>
      <c r="FC10">
        <f>'EIA Imports Monthly'!GS8</f>
        <v/>
      </c>
      <c r="FD10">
        <f>'EIA Imports Monthly'!GT8</f>
        <v/>
      </c>
      <c r="FE10">
        <f>'EIA Imports Monthly'!GU8</f>
        <v/>
      </c>
      <c r="FF10">
        <f>'EIA Imports Monthly'!GV8</f>
        <v/>
      </c>
      <c r="FG10">
        <f>'EIA Imports Monthly'!GW8</f>
        <v/>
      </c>
      <c r="FH10">
        <f>'EIA Imports Monthly'!GX8</f>
        <v/>
      </c>
      <c r="FI10">
        <f>'EIA Imports Monthly'!GY8</f>
        <v/>
      </c>
      <c r="FJ10">
        <f>'EIA Imports Monthly'!GZ8</f>
        <v/>
      </c>
      <c r="FK10">
        <f>'EIA Imports Monthly'!HA8</f>
        <v/>
      </c>
      <c r="FL10">
        <f>'EIA Imports Monthly'!HB8</f>
        <v/>
      </c>
      <c r="FM10">
        <f>'EIA Imports Monthly'!HC8</f>
        <v/>
      </c>
      <c r="FN10">
        <f>'EIA Imports Monthly'!HD8</f>
        <v/>
      </c>
      <c r="FO10">
        <f>'EIA Imports Monthly'!HE8</f>
        <v/>
      </c>
      <c r="FP10">
        <f>'EIA Imports Monthly'!HF8</f>
        <v/>
      </c>
      <c r="FQ10">
        <f>'EIA Imports Monthly'!HG8</f>
        <v/>
      </c>
      <c r="FR10">
        <f>'EIA Imports Monthly'!HH8</f>
        <v/>
      </c>
      <c r="FS10">
        <f>'EIA Imports Monthly'!HI8</f>
        <v/>
      </c>
      <c r="FT10">
        <f>'EIA Imports Monthly'!HJ8</f>
        <v/>
      </c>
      <c r="FU10">
        <f>'EIA Imports Monthly'!HK8</f>
        <v/>
      </c>
      <c r="FV10">
        <f>'EIA Imports Monthly'!HL8</f>
        <v/>
      </c>
      <c r="FW10">
        <f>'EIA Imports Monthly'!HM8</f>
        <v/>
      </c>
      <c r="FX10">
        <f>'EIA Imports Monthly'!HN8</f>
        <v/>
      </c>
      <c r="FY10">
        <f>'EIA Imports Monthly'!HO8</f>
        <v/>
      </c>
      <c r="FZ10">
        <f>'EIA Imports Monthly'!HP8</f>
        <v/>
      </c>
      <c r="GA10">
        <f>'EIA Imports Monthly'!HQ8</f>
        <v/>
      </c>
      <c r="GB10">
        <f>'EIA Imports Monthly'!HR8</f>
        <v/>
      </c>
      <c r="GC10">
        <f>'EIA Imports Monthly'!HS8</f>
        <v/>
      </c>
      <c r="GD10">
        <f>'EIA Imports Monthly'!HT8</f>
        <v/>
      </c>
      <c r="GE10">
        <f>'EIA Imports Monthly'!HU8</f>
        <v/>
      </c>
      <c r="GF10">
        <f>'EIA Imports Monthly'!HV8</f>
        <v/>
      </c>
      <c r="GG10">
        <f>'EIA Imports Monthly'!HW8</f>
        <v/>
      </c>
      <c r="GH10">
        <f>'EIA Imports Monthly'!HX8</f>
        <v/>
      </c>
      <c r="GI10">
        <f>'EIA Imports Monthly'!HY8</f>
        <v/>
      </c>
      <c r="GJ10">
        <f>'EIA Imports Monthly'!HZ8</f>
        <v/>
      </c>
      <c r="GK10">
        <f>'EIA Imports Monthly'!IA8</f>
        <v/>
      </c>
      <c r="GL10">
        <f>'EIA Imports Monthly'!IB8</f>
        <v/>
      </c>
      <c r="GM10">
        <f>'EIA Imports Monthly'!IC8</f>
        <v/>
      </c>
      <c r="GN10">
        <f>'EIA Imports Monthly'!ID8</f>
        <v/>
      </c>
      <c r="GO10">
        <f>'EIA Imports Monthly'!IE8</f>
        <v/>
      </c>
      <c r="GP10">
        <f>'EIA Imports Monthly'!IF8</f>
        <v/>
      </c>
      <c r="GQ10">
        <f>'EIA Imports Monthly'!IG8</f>
        <v/>
      </c>
      <c r="GR10">
        <f>'EIA Imports Monthly'!IH8</f>
        <v/>
      </c>
      <c r="GS10">
        <f>'EIA Imports Monthly'!II8</f>
        <v/>
      </c>
      <c r="GT10">
        <f>'EIA Imports Monthly'!IJ8</f>
        <v/>
      </c>
      <c r="GU10">
        <f>'EIA Imports Monthly'!IK8</f>
        <v/>
      </c>
      <c r="GV10">
        <f>'EIA Imports Monthly'!IL8</f>
        <v/>
      </c>
      <c r="GW10">
        <f>'EIA Imports Monthly'!IM8</f>
        <v/>
      </c>
      <c r="GX10">
        <f>'EIA Imports Monthly'!IN8</f>
        <v/>
      </c>
      <c r="GY10">
        <f>'EIA Imports Monthly'!IO8</f>
        <v/>
      </c>
      <c r="GZ10">
        <f>'EIA Imports Monthly'!IP8</f>
        <v/>
      </c>
      <c r="HA10">
        <f>'EIA Imports Monthly'!IQ8</f>
        <v/>
      </c>
      <c r="HB10">
        <f>'EIA Imports Monthly'!IR8</f>
        <v/>
      </c>
      <c r="HC10">
        <f>'EIA Imports Monthly'!IS8</f>
        <v/>
      </c>
      <c r="HD10">
        <f>'EIA Imports Monthly'!IT8</f>
        <v/>
      </c>
      <c r="HE10">
        <f>'EIA Imports Monthly'!IU8</f>
        <v/>
      </c>
      <c r="HF10">
        <f>'EIA Imports Monthly'!IV8</f>
        <v/>
      </c>
      <c r="HG10">
        <f>'EIA Imports Monthly'!IW8</f>
        <v/>
      </c>
      <c r="HH10">
        <f>'EIA Imports Monthly'!IX8</f>
        <v/>
      </c>
      <c r="HI10">
        <f>'EIA Imports Monthly'!IY8</f>
        <v/>
      </c>
      <c r="HJ10">
        <f>'EIA Imports Monthly'!IZ8</f>
        <v/>
      </c>
      <c r="HK10">
        <f>'EIA Imports Monthly'!JA8</f>
        <v/>
      </c>
      <c r="HL10">
        <f>'EIA Imports Monthly'!JB8</f>
        <v/>
      </c>
      <c r="HM10">
        <f>'EIA Imports Monthly'!JC8</f>
        <v/>
      </c>
      <c r="HN10">
        <f>'EIA Imports Monthly'!JD8</f>
        <v/>
      </c>
      <c r="HO10">
        <f>'EIA Imports Monthly'!JE8</f>
        <v/>
      </c>
      <c r="HP10">
        <f>'EIA Imports Monthly'!JF8</f>
        <v/>
      </c>
      <c r="HQ10">
        <f>'EIA Imports Monthly'!JG8</f>
        <v/>
      </c>
      <c r="HR10">
        <f>'EIA Imports Monthly'!JH8</f>
        <v/>
      </c>
      <c r="HS10">
        <f>'EIA Imports Monthly'!JI8</f>
        <v/>
      </c>
      <c r="HT10">
        <f>'EIA Imports Monthly'!JJ8</f>
        <v/>
      </c>
      <c r="HU10">
        <f>'EIA Imports Monthly'!JK8</f>
        <v/>
      </c>
      <c r="HV10">
        <f>'EIA Imports Monthly'!JL8</f>
        <v/>
      </c>
      <c r="HW10">
        <f>'EIA Imports Monthly'!JM8</f>
        <v/>
      </c>
      <c r="HX10">
        <f>'EIA Imports Monthly'!JN8</f>
        <v/>
      </c>
      <c r="HY10">
        <f>'EIA Imports Monthly'!JO8</f>
        <v/>
      </c>
      <c r="HZ10">
        <f>'EIA Imports Monthly'!JP8</f>
        <v/>
      </c>
      <c r="IA10">
        <f>'EIA Imports Monthly'!JQ8</f>
        <v/>
      </c>
      <c r="IB10">
        <f>'EIA Imports Monthly'!JR8</f>
        <v/>
      </c>
      <c r="IC10">
        <f>'EIA Imports Monthly'!JS8</f>
        <v/>
      </c>
      <c r="ID10">
        <f>'EIA Imports Monthly'!JT8</f>
        <v/>
      </c>
      <c r="IE10">
        <f>'EIA Imports Monthly'!JU8</f>
        <v/>
      </c>
      <c r="IF10">
        <f>'EIA Imports Monthly'!JV8</f>
        <v/>
      </c>
      <c r="IG10">
        <f>'EIA Imports Monthly'!JW8</f>
        <v/>
      </c>
      <c r="IH10">
        <f>'EIA Imports Monthly'!JX8</f>
        <v/>
      </c>
      <c r="II10">
        <f>'EIA Imports Monthly'!JY8</f>
        <v/>
      </c>
      <c r="IJ10">
        <f>'EIA Imports Monthly'!JZ8</f>
        <v/>
      </c>
      <c r="IK10">
        <f>'EIA Imports Monthly'!KA8</f>
        <v/>
      </c>
      <c r="IL10">
        <f>'EIA Imports Monthly'!KB8</f>
        <v/>
      </c>
      <c r="IM10">
        <f>'EIA Imports Monthly'!KC8</f>
        <v/>
      </c>
      <c r="IN10">
        <f>'EIA Imports Monthly'!KD8</f>
        <v/>
      </c>
      <c r="IO10">
        <f>'EIA Imports Monthly'!KE8</f>
        <v/>
      </c>
      <c r="IP10">
        <f>'EIA Imports Monthly'!KF8</f>
        <v/>
      </c>
      <c r="IQ10">
        <f>'EIA Imports Monthly'!KG8</f>
        <v/>
      </c>
      <c r="IR10">
        <f>'EIA Imports Monthly'!KH8</f>
        <v/>
      </c>
      <c r="IS10">
        <f>'EIA Imports Monthly'!KI8</f>
        <v/>
      </c>
      <c r="IT10">
        <f>'EIA Imports Monthly'!KJ8</f>
        <v/>
      </c>
      <c r="IU10">
        <f>'EIA Imports Monthly'!KK8</f>
        <v/>
      </c>
      <c r="IV10">
        <f>'EIA Imports Monthly'!KL8</f>
        <v/>
      </c>
      <c r="IW10">
        <f>'EIA Imports Monthly'!KM8</f>
        <v/>
      </c>
      <c r="IX10">
        <f>'EIA Imports Monthly'!KN8</f>
        <v/>
      </c>
      <c r="IY10">
        <f>'EIA Imports Monthly'!KO8</f>
        <v/>
      </c>
      <c r="IZ10">
        <f>'EIA Imports Monthly'!KP8</f>
        <v/>
      </c>
      <c r="JA10">
        <f>'EIA Imports Monthly'!KQ8</f>
        <v/>
      </c>
      <c r="JB10">
        <f>'EIA Imports Monthly'!KR8</f>
        <v/>
      </c>
      <c r="JC10">
        <f>'EIA Imports Monthly'!KS8</f>
        <v/>
      </c>
      <c r="JD10">
        <f>'EIA Imports Monthly'!KT8</f>
        <v/>
      </c>
      <c r="JE10">
        <f>'EIA Imports Monthly'!KU8</f>
        <v/>
      </c>
      <c r="JF10">
        <f>'EIA Imports Monthly'!KV8</f>
        <v/>
      </c>
      <c r="JG10">
        <f>'EIA Imports Monthly'!KW8</f>
        <v/>
      </c>
      <c r="JH10">
        <f>'EIA Imports Monthly'!KX8</f>
        <v/>
      </c>
      <c r="JI10">
        <f>'EIA Imports Monthly'!KY8</f>
        <v/>
      </c>
      <c r="JJ10">
        <f>'EIA Imports Monthly'!KZ8</f>
        <v/>
      </c>
      <c r="JK10">
        <f>'EIA Imports Monthly'!LA8</f>
        <v/>
      </c>
      <c r="JL10">
        <f>'EIA Imports Monthly'!LB8</f>
        <v/>
      </c>
      <c r="JM10">
        <f>'EIA Imports Monthly'!LC8</f>
        <v/>
      </c>
      <c r="JN10">
        <f>'EIA Imports Monthly'!LD8</f>
        <v/>
      </c>
      <c r="JO10">
        <f>'EIA Imports Monthly'!LE8</f>
        <v/>
      </c>
      <c r="JP10">
        <f>'EIA Imports Monthly'!LF8</f>
        <v/>
      </c>
      <c r="JQ10">
        <f>'EIA Imports Monthly'!LG8</f>
        <v/>
      </c>
      <c r="JR10">
        <f>'EIA Imports Monthly'!LH8</f>
        <v/>
      </c>
      <c r="JS10">
        <f>'EIA Imports Monthly'!LI8</f>
        <v/>
      </c>
      <c r="JT10">
        <f>'EIA Imports Monthly'!LJ8</f>
        <v/>
      </c>
      <c r="JU10">
        <f>'EIA Imports Monthly'!LK8</f>
        <v/>
      </c>
      <c r="JV10">
        <f>'EIA Imports Monthly'!LL8</f>
        <v/>
      </c>
      <c r="JW10">
        <f>'EIA Imports Monthly'!LM8</f>
        <v/>
      </c>
      <c r="JX10">
        <f>'EIA Imports Monthly'!LN8</f>
        <v/>
      </c>
      <c r="JY10">
        <f>'EIA Imports Monthly'!LO8</f>
        <v/>
      </c>
      <c r="JZ10">
        <f>'EIA Imports Monthly'!LP8</f>
        <v/>
      </c>
      <c r="KA10">
        <f>'EIA Imports Monthly'!LQ8</f>
        <v/>
      </c>
      <c r="KB10">
        <f>'EIA Imports Monthly'!LR8</f>
        <v/>
      </c>
      <c r="KC10">
        <f>'EIA Imports Monthly'!LS8</f>
        <v/>
      </c>
      <c r="KD10">
        <f>'EIA Imports Monthly'!LT8</f>
        <v/>
      </c>
      <c r="KE10">
        <f>'EIA Imports Monthly'!LU8</f>
        <v/>
      </c>
      <c r="KF10">
        <f>'EIA Imports Monthly'!LV8</f>
        <v/>
      </c>
      <c r="KG10">
        <f>'EIA Imports Monthly'!LW8</f>
        <v/>
      </c>
      <c r="KH10">
        <f>'EIA Imports Monthly'!LX8</f>
        <v/>
      </c>
      <c r="KI10">
        <f>'EIA Imports Monthly'!LY8</f>
        <v/>
      </c>
      <c r="KJ10">
        <f>'EIA Imports Monthly'!LZ8</f>
        <v/>
      </c>
      <c r="KK10">
        <f>'EIA Imports Monthly'!MA8</f>
        <v/>
      </c>
      <c r="KL10">
        <f>'EIA Imports Monthly'!MB8</f>
        <v/>
      </c>
      <c r="KM10">
        <f>'EIA Imports Monthly'!MC8</f>
        <v/>
      </c>
      <c r="KN10">
        <f>'EIA Imports Monthly'!MD8</f>
        <v/>
      </c>
      <c r="KO10">
        <f>'EIA Imports Monthly'!ME8</f>
        <v/>
      </c>
      <c r="KP10">
        <f>'EIA Imports Monthly'!MF8</f>
        <v/>
      </c>
      <c r="KQ10">
        <f>'EIA Imports Monthly'!MG8</f>
        <v/>
      </c>
      <c r="KR10">
        <f>'EIA Imports Monthly'!MH8</f>
        <v/>
      </c>
      <c r="KS10">
        <f>'EIA Imports Monthly'!MI8</f>
        <v/>
      </c>
      <c r="KT10">
        <f>'EIA Imports Monthly'!MJ8</f>
        <v/>
      </c>
      <c r="KU10">
        <f>'EIA Imports Monthly'!MK8</f>
        <v/>
      </c>
      <c r="KV10">
        <f>'EIA Imports Monthly'!ML8</f>
        <v/>
      </c>
      <c r="KW10">
        <f>'EIA Imports Monthly'!MM8</f>
        <v/>
      </c>
      <c r="KX10">
        <f>'EIA Imports Monthly'!MN8</f>
        <v/>
      </c>
      <c r="KY10">
        <f>'EIA Imports Monthly'!MO8</f>
        <v/>
      </c>
      <c r="KZ10">
        <f>'EIA Imports Monthly'!MP8</f>
        <v/>
      </c>
      <c r="LA10">
        <f>'EIA Imports Monthly'!MQ8</f>
        <v/>
      </c>
      <c r="LB10">
        <f>'EIA Imports Monthly'!MR8</f>
        <v/>
      </c>
      <c r="LC10">
        <f>'EIA Imports Monthly'!MS8</f>
        <v/>
      </c>
      <c r="LD10">
        <f>'EIA Imports Monthly'!MT8</f>
        <v/>
      </c>
      <c r="LE10">
        <f>'EIA Imports Monthly'!MU8</f>
        <v/>
      </c>
      <c r="LF10">
        <f>'EIA Imports Monthly'!MV8</f>
        <v/>
      </c>
      <c r="LG10">
        <f>'EIA Imports Monthly'!MW8</f>
        <v/>
      </c>
      <c r="LH10">
        <f>'EIA Imports Monthly'!MX8</f>
        <v/>
      </c>
      <c r="LI10">
        <f>'EIA Imports Monthly'!MY8</f>
        <v/>
      </c>
      <c r="LJ10">
        <f>'EIA Imports Monthly'!MZ8</f>
        <v/>
      </c>
      <c r="LK10">
        <f>'EIA Imports Monthly'!NA8</f>
        <v/>
      </c>
      <c r="LL10">
        <f>'EIA Imports Monthly'!NB8</f>
        <v/>
      </c>
      <c r="LM10">
        <f>'EIA Imports Monthly'!NC8</f>
        <v/>
      </c>
      <c r="LN10">
        <f>'EIA Imports Monthly'!ND8</f>
        <v/>
      </c>
      <c r="LO10">
        <f>'EIA Imports Monthly'!NE8</f>
        <v/>
      </c>
      <c r="LP10">
        <f>'EIA Imports Monthly'!NF8</f>
        <v/>
      </c>
      <c r="LQ10">
        <f>'EIA Imports Monthly'!NG8</f>
        <v/>
      </c>
      <c r="LR10">
        <f>'EIA Imports Monthly'!NH8</f>
        <v/>
      </c>
      <c r="LS10">
        <f>'EIA Imports Monthly'!NI8</f>
        <v/>
      </c>
      <c r="LT10">
        <f>'EIA Imports Monthly'!NJ8</f>
        <v/>
      </c>
      <c r="LU10">
        <f>'EIA Imports Monthly'!NK8</f>
        <v/>
      </c>
      <c r="LV10">
        <f>'EIA Imports Monthly'!NL8</f>
        <v/>
      </c>
      <c r="LW10">
        <f>'EIA Imports Monthly'!NM8</f>
        <v/>
      </c>
      <c r="LX10">
        <f>'EIA Imports Monthly'!NN8</f>
        <v/>
      </c>
      <c r="LY10">
        <f>'EIA Imports Monthly'!NO8</f>
        <v/>
      </c>
      <c r="LZ10">
        <f>'EIA Imports Monthly'!NP8</f>
        <v/>
      </c>
      <c r="MA10">
        <f>'EIA Imports Monthly'!NQ8</f>
        <v/>
      </c>
      <c r="MB10">
        <f>'EIA Imports Monthly'!NR8</f>
        <v/>
      </c>
      <c r="MC10">
        <f>'EIA Imports Monthly'!NS8</f>
        <v/>
      </c>
      <c r="MD10">
        <f>'EIA Imports Monthly'!NT8</f>
        <v/>
      </c>
      <c r="ME10">
        <f>'EIA Imports Monthly'!NU8</f>
        <v/>
      </c>
      <c r="MF10">
        <f>'EIA Imports Monthly'!NV8</f>
        <v/>
      </c>
      <c r="MG10">
        <f>'EIA Imports Monthly'!NW8</f>
        <v/>
      </c>
      <c r="MH10">
        <f>'EIA Imports Monthly'!NX8</f>
        <v/>
      </c>
      <c r="MI10">
        <f>'EIA Imports Monthly'!NY8</f>
        <v/>
      </c>
      <c r="MJ10">
        <f>'EIA Imports Monthly'!NZ8</f>
        <v/>
      </c>
      <c r="MK10">
        <f>'EIA Imports Monthly'!OA8</f>
        <v/>
      </c>
      <c r="ML10">
        <f>'EIA Imports Monthly'!OB8</f>
        <v/>
      </c>
      <c r="MM10">
        <f>'EIA Imports Monthly'!OC8</f>
        <v/>
      </c>
      <c r="MN10">
        <f>'EIA Imports Monthly'!OD8</f>
        <v/>
      </c>
      <c r="MO10">
        <f>'EIA Imports Monthly'!OE8</f>
        <v/>
      </c>
      <c r="MP10">
        <f>'EIA Imports Monthly'!OF8</f>
        <v/>
      </c>
      <c r="MQ10">
        <f>'EIA Imports Monthly'!OG8</f>
        <v/>
      </c>
      <c r="MR10">
        <f>'EIA Imports Monthly'!OH8</f>
        <v/>
      </c>
      <c r="MS10">
        <f>'EIA Imports Monthly'!OI8</f>
        <v/>
      </c>
      <c r="MT10">
        <f>'EIA Imports Monthly'!OJ8</f>
        <v/>
      </c>
      <c r="MU10">
        <f>'EIA Imports Monthly'!OK8</f>
        <v/>
      </c>
      <c r="MV10">
        <f>'EIA Imports Monthly'!OL8</f>
        <v/>
      </c>
      <c r="MW10">
        <f>'EIA Imports Monthly'!OM8</f>
        <v/>
      </c>
      <c r="MX10">
        <f>'EIA Imports Monthly'!ON8</f>
        <v/>
      </c>
      <c r="MY10">
        <f>'EIA Imports Monthly'!OO8</f>
        <v/>
      </c>
      <c r="MZ10">
        <f>'EIA Imports Monthly'!OP8</f>
        <v/>
      </c>
      <c r="NA10">
        <f>'EIA Imports Monthly'!OQ8</f>
        <v/>
      </c>
      <c r="NB10">
        <f>'EIA Imports Monthly'!OR8</f>
        <v/>
      </c>
      <c r="NC10">
        <f>'EIA Imports Monthly'!OS8</f>
        <v/>
      </c>
      <c r="ND10">
        <f>'EIA Imports Monthly'!OT8</f>
        <v/>
      </c>
      <c r="NE10">
        <f>'EIA Imports Monthly'!OU8</f>
        <v/>
      </c>
      <c r="NF10">
        <f>'EIA Imports Monthly'!OV8</f>
        <v/>
      </c>
      <c r="NG10">
        <f>'EIA Imports Monthly'!OW8</f>
        <v/>
      </c>
      <c r="NH10">
        <f>'EIA Imports Monthly'!OX8</f>
        <v/>
      </c>
      <c r="NI10">
        <f>'EIA Imports Monthly'!OY8</f>
        <v/>
      </c>
      <c r="NJ10">
        <f>'EIA Imports Monthly'!OZ8</f>
        <v/>
      </c>
      <c r="NK10">
        <f>'EIA Imports Monthly'!PA8</f>
        <v/>
      </c>
      <c r="NL10">
        <f>'EIA Imports Monthly'!PB8</f>
        <v/>
      </c>
      <c r="NM10">
        <f>'EIA Imports Monthly'!PC8</f>
        <v/>
      </c>
      <c r="NN10">
        <f>'EIA Imports Monthly'!PD8</f>
        <v/>
      </c>
      <c r="NO10">
        <f>'EIA Imports Monthly'!PE8</f>
        <v/>
      </c>
      <c r="NP10">
        <f>'EIA Imports Monthly'!PF8</f>
        <v/>
      </c>
      <c r="NQ10">
        <f>'EIA Imports Monthly'!PG8</f>
        <v/>
      </c>
      <c r="NR10">
        <f>'EIA Imports Monthly'!PH8</f>
        <v/>
      </c>
      <c r="NS10">
        <f>'EIA Imports Monthly'!PI8</f>
        <v/>
      </c>
      <c r="NT10">
        <f>'EIA Imports Monthly'!PJ8</f>
        <v/>
      </c>
      <c r="NU10">
        <f>'EIA Imports Monthly'!PK8</f>
        <v/>
      </c>
      <c r="NV10">
        <f>'EIA Imports Monthly'!PL8</f>
        <v/>
      </c>
      <c r="NW10">
        <f>'EIA Imports Monthly'!PM8</f>
        <v/>
      </c>
      <c r="NX10">
        <f>'EIA Imports Monthly'!PN8</f>
        <v/>
      </c>
      <c r="NY10">
        <f>'EIA Imports Monthly'!PO8</f>
        <v/>
      </c>
      <c r="NZ10">
        <f>'EIA Imports Monthly'!PP8</f>
        <v/>
      </c>
      <c r="OA10">
        <f>'EIA Imports Monthly'!PQ8</f>
        <v/>
      </c>
      <c r="OB10">
        <f>'EIA Imports Monthly'!PR8</f>
        <v/>
      </c>
      <c r="OC10">
        <f>'EIA Imports Monthly'!PS8</f>
        <v/>
      </c>
      <c r="OD10">
        <f>'EIA Imports Monthly'!PT8</f>
        <v/>
      </c>
      <c r="OE10">
        <f>'EIA Imports Monthly'!PU8</f>
        <v/>
      </c>
      <c r="OF10">
        <f>'EIA Imports Monthly'!PV8</f>
        <v/>
      </c>
      <c r="OG10">
        <f>'EIA Imports Monthly'!PW8</f>
        <v/>
      </c>
      <c r="OH10">
        <f>'EIA Imports Monthly'!PX8</f>
        <v/>
      </c>
      <c r="OI10">
        <f>'EIA Imports Monthly'!PY8</f>
        <v/>
      </c>
      <c r="OJ10">
        <f>'EIA Imports Monthly'!PZ8</f>
        <v/>
      </c>
      <c r="OK10">
        <f>'EIA Imports Monthly'!QA8</f>
        <v/>
      </c>
      <c r="OL10">
        <f>'EIA Imports Monthly'!QB8</f>
        <v/>
      </c>
      <c r="OM10">
        <f>'EIA Imports Monthly'!QC8</f>
        <v/>
      </c>
      <c r="ON10">
        <f>'EIA Imports Monthly'!QD8</f>
        <v/>
      </c>
      <c r="OO10">
        <f>'EIA Imports Monthly'!QE8</f>
        <v/>
      </c>
      <c r="OP10">
        <f>'EIA Imports Monthly'!QF8</f>
        <v/>
      </c>
      <c r="OQ10">
        <f>'EIA Imports Monthly'!QG8</f>
        <v/>
      </c>
      <c r="OR10">
        <f>'EIA Imports Monthly'!QH8</f>
        <v/>
      </c>
      <c r="OS10">
        <f>'EIA Imports Monthly'!QI8</f>
        <v/>
      </c>
      <c r="OT10">
        <f>'EIA Imports Monthly'!QJ8</f>
        <v/>
      </c>
      <c r="OU10">
        <f>'EIA Imports Monthly'!QK8</f>
        <v/>
      </c>
      <c r="OV10">
        <f>'EIA Imports Monthly'!QL8</f>
        <v/>
      </c>
      <c r="OW10">
        <f>'EIA Imports Monthly'!QM8</f>
        <v/>
      </c>
      <c r="OX10">
        <f>'EIA Imports Monthly'!QN8</f>
        <v/>
      </c>
      <c r="OY10">
        <f>'EIA Imports Monthly'!QO8</f>
        <v/>
      </c>
      <c r="OZ10">
        <f>'EIA Imports Monthly'!QP8</f>
        <v/>
      </c>
      <c r="PA10">
        <f>'EIA Imports Monthly'!QQ8</f>
        <v/>
      </c>
      <c r="PB10">
        <f>'EIA Imports Monthly'!QR8</f>
        <v/>
      </c>
      <c r="PC10">
        <f>'EIA Imports Monthly'!QS8</f>
        <v/>
      </c>
      <c r="PD10">
        <f>'EIA Imports Monthly'!QT8</f>
        <v/>
      </c>
      <c r="PE10">
        <f>'EIA Imports Monthly'!QU8</f>
        <v/>
      </c>
      <c r="PF10">
        <f>'EIA Imports Monthly'!QV8</f>
        <v/>
      </c>
      <c r="PG10">
        <f>'EIA Imports Monthly'!QW8</f>
        <v/>
      </c>
      <c r="PH10">
        <f>'EIA Imports Monthly'!QX8</f>
        <v/>
      </c>
      <c r="PI10">
        <f>'EIA Imports Monthly'!QY8</f>
        <v/>
      </c>
      <c r="PJ10">
        <f>'EIA Imports Monthly'!QZ8</f>
        <v/>
      </c>
      <c r="PK10">
        <f>'EIA Imports Monthly'!RA8</f>
        <v/>
      </c>
      <c r="PL10">
        <f>'EIA Imports Monthly'!RB8</f>
        <v/>
      </c>
      <c r="PM10">
        <f>'EIA Imports Monthly'!RC8</f>
        <v/>
      </c>
      <c r="PN10">
        <f>'EIA Imports Monthly'!RD8</f>
        <v/>
      </c>
      <c r="PO10">
        <f>'EIA Imports Monthly'!RE8</f>
        <v/>
      </c>
      <c r="PP10">
        <f>'EIA Imports Monthly'!RF8</f>
        <v/>
      </c>
      <c r="PQ10">
        <f>'EIA Imports Monthly'!RG8</f>
        <v/>
      </c>
      <c r="PR10">
        <f>'EIA Imports Monthly'!RH8</f>
        <v/>
      </c>
      <c r="PS10">
        <f>'EIA Imports Monthly'!RI8</f>
        <v/>
      </c>
      <c r="PT10">
        <f>'EIA Imports Monthly'!RJ8</f>
        <v/>
      </c>
      <c r="PU10">
        <f>'EIA Imports Monthly'!RK8</f>
        <v/>
      </c>
      <c r="PV10">
        <f>'EIA Imports Monthly'!RL8</f>
        <v/>
      </c>
      <c r="PW10">
        <f>'EIA Imports Monthly'!RM8</f>
        <v/>
      </c>
      <c r="PX10">
        <f>'EIA Imports Monthly'!RN8</f>
        <v/>
      </c>
      <c r="PY10">
        <f>'EIA Imports Monthly'!RO8</f>
        <v/>
      </c>
      <c r="PZ10">
        <f>'EIA Imports Monthly'!RP8</f>
        <v/>
      </c>
      <c r="QA10">
        <f>'EIA Imports Monthly'!RQ8</f>
        <v/>
      </c>
      <c r="QB10">
        <f>'EIA Imports Monthly'!RR8</f>
        <v/>
      </c>
      <c r="QC10">
        <f>'EIA Imports Monthly'!RS8</f>
        <v/>
      </c>
      <c r="QD10">
        <f>'EIA Imports Monthly'!RT8</f>
        <v/>
      </c>
      <c r="QE10">
        <f>'EIA Imports Monthly'!RU8</f>
        <v/>
      </c>
      <c r="QF10">
        <f>'EIA Imports Monthly'!RV8</f>
        <v/>
      </c>
      <c r="QG10">
        <f>'EIA Imports Monthly'!RW8</f>
        <v/>
      </c>
      <c r="QH10">
        <f>'EIA Imports Monthly'!RX8</f>
        <v/>
      </c>
      <c r="QI10">
        <f>'EIA Imports Monthly'!RY8</f>
        <v/>
      </c>
      <c r="QJ10">
        <f>'EIA Imports Monthly'!RZ8</f>
        <v/>
      </c>
      <c r="QK10">
        <f>'EIA Imports Monthly'!SA8</f>
        <v/>
      </c>
      <c r="QL10">
        <f>'EIA Imports Monthly'!SB8</f>
        <v/>
      </c>
      <c r="QM10">
        <f>'EIA Imports Monthly'!SC8</f>
        <v/>
      </c>
      <c r="QN10">
        <f>'EIA Imports Monthly'!SD8</f>
        <v/>
      </c>
      <c r="QO10">
        <f>'EIA Imports Monthly'!SE8</f>
        <v/>
      </c>
      <c r="QP10">
        <f>'EIA Imports Monthly'!SF8</f>
        <v/>
      </c>
      <c r="QQ10">
        <f>'EIA Imports Monthly'!SG8</f>
        <v/>
      </c>
      <c r="QR10">
        <f>'EIA Imports Monthly'!SH8</f>
        <v/>
      </c>
      <c r="QS10">
        <f>'EIA Imports Monthly'!SI8</f>
        <v/>
      </c>
      <c r="QT10">
        <f>'EIA Imports Monthly'!SJ8</f>
        <v/>
      </c>
      <c r="QU10">
        <f>'EIA Imports Monthly'!SK8</f>
        <v/>
      </c>
      <c r="QV10">
        <f>'EIA Imports Monthly'!SL8</f>
        <v/>
      </c>
      <c r="QW10">
        <f>'EIA Imports Monthly'!SM8</f>
        <v/>
      </c>
      <c r="QX10">
        <f>'EIA Imports Monthly'!SN8</f>
        <v/>
      </c>
      <c r="QY10">
        <f>'EIA Imports Monthly'!SO8</f>
        <v/>
      </c>
      <c r="QZ10">
        <f>'EIA Imports Monthly'!SP8</f>
        <v/>
      </c>
      <c r="RA10">
        <f>'EIA Imports Monthly'!SQ8</f>
        <v/>
      </c>
      <c r="RB10">
        <f>'EIA Imports Monthly'!SR8</f>
        <v/>
      </c>
      <c r="RC10">
        <f>'EIA Imports Monthly'!SS8</f>
        <v/>
      </c>
      <c r="RD10">
        <f>'EIA Imports Monthly'!ST8</f>
        <v/>
      </c>
      <c r="RE10">
        <f>'EIA Imports Monthly'!SU8</f>
        <v/>
      </c>
      <c r="RF10">
        <f>'EIA Imports Monthly'!SV8</f>
        <v/>
      </c>
      <c r="RG10">
        <f>'EIA Imports Monthly'!SW8</f>
        <v/>
      </c>
      <c r="RH10">
        <f>'EIA Imports Monthly'!SX8</f>
        <v/>
      </c>
      <c r="RI10">
        <f>'EIA Imports Monthly'!SY8</f>
        <v/>
      </c>
      <c r="RJ10">
        <f>'EIA Imports Monthly'!SZ8</f>
        <v/>
      </c>
      <c r="RK10">
        <f>'EIA Imports Monthly'!TA8</f>
        <v/>
      </c>
      <c r="RL10">
        <f>'EIA Imports Monthly'!TB8</f>
        <v/>
      </c>
      <c r="RM10">
        <f>'EIA Imports Monthly'!TC8</f>
        <v/>
      </c>
      <c r="RN10">
        <f>'EIA Imports Monthly'!TD8</f>
        <v/>
      </c>
      <c r="RO10">
        <f>'EIA Imports Monthly'!TE8</f>
        <v/>
      </c>
      <c r="RP10">
        <f>'EIA Imports Monthly'!TF8</f>
        <v/>
      </c>
      <c r="RQ10">
        <f>'EIA Imports Monthly'!TG8</f>
        <v/>
      </c>
      <c r="RR10">
        <f>'EIA Imports Monthly'!TH8</f>
        <v/>
      </c>
      <c r="RS10">
        <f>'EIA Imports Monthly'!TI8</f>
        <v/>
      </c>
      <c r="RT10">
        <f>'EIA Imports Monthly'!TJ8</f>
        <v/>
      </c>
      <c r="RU10">
        <f>'EIA Imports Monthly'!TK8</f>
        <v/>
      </c>
      <c r="RV10">
        <f>'EIA Imports Monthly'!TL8</f>
        <v/>
      </c>
      <c r="RW10">
        <f>'EIA Imports Monthly'!TM8</f>
        <v/>
      </c>
      <c r="RX10">
        <f>'EIA Imports Monthly'!TN8</f>
        <v/>
      </c>
      <c r="RY10">
        <f>'EIA Imports Monthly'!TO8</f>
        <v/>
      </c>
      <c r="RZ10">
        <f>'EIA Imports Monthly'!TP8</f>
        <v/>
      </c>
      <c r="SA10">
        <f>'EIA Imports Monthly'!TQ8</f>
        <v/>
      </c>
      <c r="SB10">
        <f>'EIA Imports Monthly'!TR8</f>
        <v/>
      </c>
      <c r="SC10">
        <f>'EIA Imports Monthly'!TS8</f>
        <v/>
      </c>
      <c r="SD10">
        <f>'EIA Imports Monthly'!TT8</f>
        <v/>
      </c>
      <c r="SE10">
        <f>'EIA Imports Monthly'!TU8</f>
        <v/>
      </c>
    </row>
    <row r="11" spans="1:499">
      <c r="A11" t="s">
        <v>58</v>
      </c>
      <c r="H11">
        <f>'EIA Imports Monthly'!AX9</f>
        <v/>
      </c>
      <c r="I11">
        <f>'EIA Imports Monthly'!AY9</f>
        <v/>
      </c>
      <c r="J11">
        <f>'EIA Imports Monthly'!AZ9</f>
        <v/>
      </c>
      <c r="K11">
        <f>'EIA Imports Monthly'!BA9</f>
        <v/>
      </c>
      <c r="L11">
        <f>'EIA Imports Monthly'!BB9</f>
        <v/>
      </c>
      <c r="M11">
        <f>'EIA Imports Monthly'!BC9</f>
        <v/>
      </c>
      <c r="N11">
        <f>'EIA Imports Monthly'!BD9</f>
        <v/>
      </c>
      <c r="O11">
        <f>'EIA Imports Monthly'!BE9</f>
        <v/>
      </c>
      <c r="P11">
        <f>'EIA Imports Monthly'!BF9</f>
        <v/>
      </c>
      <c r="Q11">
        <f>'EIA Imports Monthly'!BG9</f>
        <v/>
      </c>
      <c r="R11">
        <f>'EIA Imports Monthly'!BH9</f>
        <v/>
      </c>
      <c r="S11">
        <f>'EIA Imports Monthly'!BI9</f>
        <v/>
      </c>
      <c r="T11">
        <f>'EIA Imports Monthly'!BJ9</f>
        <v/>
      </c>
      <c r="U11">
        <f>'EIA Imports Monthly'!BK9</f>
        <v/>
      </c>
      <c r="V11">
        <f>'EIA Imports Monthly'!BL9</f>
        <v/>
      </c>
      <c r="W11">
        <f>'EIA Imports Monthly'!BM9</f>
        <v/>
      </c>
      <c r="X11">
        <f>'EIA Imports Monthly'!BN9</f>
        <v/>
      </c>
      <c r="Y11">
        <f>'EIA Imports Monthly'!BO9</f>
        <v/>
      </c>
      <c r="Z11">
        <f>'EIA Imports Monthly'!BP9</f>
        <v/>
      </c>
      <c r="AA11">
        <f>'EIA Imports Monthly'!BQ9</f>
        <v/>
      </c>
      <c r="AB11">
        <f>'EIA Imports Monthly'!BR9</f>
        <v/>
      </c>
      <c r="AC11">
        <f>'EIA Imports Monthly'!BS9</f>
        <v/>
      </c>
      <c r="AD11">
        <f>'EIA Imports Monthly'!BT9</f>
        <v/>
      </c>
      <c r="AE11">
        <f>'EIA Imports Monthly'!BU9</f>
        <v/>
      </c>
      <c r="AF11">
        <f>'EIA Imports Monthly'!BV9</f>
        <v/>
      </c>
      <c r="AG11">
        <f>'EIA Imports Monthly'!BW9</f>
        <v/>
      </c>
      <c r="AH11">
        <f>'EIA Imports Monthly'!BX9</f>
        <v/>
      </c>
      <c r="AI11">
        <f>'EIA Imports Monthly'!BY9</f>
        <v/>
      </c>
      <c r="AJ11">
        <f>'EIA Imports Monthly'!BZ9</f>
        <v/>
      </c>
      <c r="AK11">
        <f>'EIA Imports Monthly'!CA9</f>
        <v/>
      </c>
      <c r="AL11">
        <f>'EIA Imports Monthly'!CB9</f>
        <v/>
      </c>
      <c r="AM11">
        <f>'EIA Imports Monthly'!CC9</f>
        <v/>
      </c>
      <c r="AN11">
        <f>'EIA Imports Monthly'!CD9</f>
        <v/>
      </c>
      <c r="AO11">
        <f>'EIA Imports Monthly'!CE9</f>
        <v/>
      </c>
      <c r="AP11">
        <f>'EIA Imports Monthly'!CF9</f>
        <v/>
      </c>
      <c r="AQ11">
        <f>'EIA Imports Monthly'!CG9</f>
        <v/>
      </c>
      <c r="AR11">
        <f>'EIA Imports Monthly'!CH9</f>
        <v/>
      </c>
      <c r="AS11">
        <f>'EIA Imports Monthly'!CI9</f>
        <v/>
      </c>
      <c r="AT11">
        <f>'EIA Imports Monthly'!CJ9</f>
        <v/>
      </c>
      <c r="AU11">
        <f>'EIA Imports Monthly'!CK9</f>
        <v/>
      </c>
      <c r="AV11">
        <f>'EIA Imports Monthly'!CL9</f>
        <v/>
      </c>
      <c r="AW11">
        <f>'EIA Imports Monthly'!CM9</f>
        <v/>
      </c>
      <c r="AX11">
        <f>'EIA Imports Monthly'!CN9</f>
        <v/>
      </c>
      <c r="AY11">
        <f>'EIA Imports Monthly'!CO9</f>
        <v/>
      </c>
      <c r="AZ11">
        <f>'EIA Imports Monthly'!CP9</f>
        <v/>
      </c>
      <c r="BA11">
        <f>'EIA Imports Monthly'!CQ9</f>
        <v/>
      </c>
      <c r="BB11">
        <f>'EIA Imports Monthly'!CR9</f>
        <v/>
      </c>
      <c r="BC11">
        <f>'EIA Imports Monthly'!CS9</f>
        <v/>
      </c>
      <c r="BD11">
        <f>'EIA Imports Monthly'!CT9</f>
        <v/>
      </c>
      <c r="BE11">
        <f>'EIA Imports Monthly'!CU9</f>
        <v/>
      </c>
      <c r="BF11">
        <f>'EIA Imports Monthly'!CV9</f>
        <v/>
      </c>
      <c r="BG11">
        <f>'EIA Imports Monthly'!CW9</f>
        <v/>
      </c>
      <c r="BH11">
        <f>'EIA Imports Monthly'!CX9</f>
        <v/>
      </c>
      <c r="BI11">
        <f>'EIA Imports Monthly'!CY9</f>
        <v/>
      </c>
      <c r="BJ11">
        <f>'EIA Imports Monthly'!CZ9</f>
        <v/>
      </c>
      <c r="BK11">
        <f>'EIA Imports Monthly'!DA9</f>
        <v/>
      </c>
      <c r="BL11">
        <f>'EIA Imports Monthly'!DB9</f>
        <v/>
      </c>
      <c r="BM11">
        <f>'EIA Imports Monthly'!DC9</f>
        <v/>
      </c>
      <c r="BN11">
        <f>'EIA Imports Monthly'!DD9</f>
        <v/>
      </c>
      <c r="BO11">
        <f>'EIA Imports Monthly'!DE9</f>
        <v/>
      </c>
      <c r="BP11">
        <f>'EIA Imports Monthly'!DF9</f>
        <v/>
      </c>
      <c r="BQ11">
        <f>'EIA Imports Monthly'!DG9</f>
        <v/>
      </c>
      <c r="BR11">
        <f>'EIA Imports Monthly'!DH9</f>
        <v/>
      </c>
      <c r="BS11">
        <f>'EIA Imports Monthly'!DI9</f>
        <v/>
      </c>
      <c r="BT11">
        <f>'EIA Imports Monthly'!DJ9</f>
        <v/>
      </c>
      <c r="BU11">
        <f>'EIA Imports Monthly'!DK9</f>
        <v/>
      </c>
      <c r="BV11">
        <f>'EIA Imports Monthly'!DL9</f>
        <v/>
      </c>
      <c r="BW11">
        <f>'EIA Imports Monthly'!DM9</f>
        <v/>
      </c>
      <c r="BX11">
        <f>'EIA Imports Monthly'!DN9</f>
        <v/>
      </c>
      <c r="BY11">
        <f>'EIA Imports Monthly'!DO9</f>
        <v/>
      </c>
      <c r="BZ11">
        <f>'EIA Imports Monthly'!DP9</f>
        <v/>
      </c>
      <c r="CA11">
        <f>'EIA Imports Monthly'!DQ9</f>
        <v/>
      </c>
      <c r="CB11">
        <f>'EIA Imports Monthly'!DR9</f>
        <v/>
      </c>
      <c r="CC11">
        <f>'EIA Imports Monthly'!DS9</f>
        <v/>
      </c>
      <c r="CD11">
        <f>'EIA Imports Monthly'!DT9</f>
        <v/>
      </c>
      <c r="CE11">
        <f>'EIA Imports Monthly'!DU9</f>
        <v/>
      </c>
      <c r="CF11">
        <f>'EIA Imports Monthly'!DV9</f>
        <v/>
      </c>
      <c r="CG11">
        <f>'EIA Imports Monthly'!DW9</f>
        <v/>
      </c>
      <c r="CH11">
        <f>'EIA Imports Monthly'!DX9</f>
        <v/>
      </c>
      <c r="CI11">
        <f>'EIA Imports Monthly'!DY9</f>
        <v/>
      </c>
      <c r="CJ11">
        <f>'EIA Imports Monthly'!DZ9</f>
        <v/>
      </c>
      <c r="CK11">
        <f>'EIA Imports Monthly'!EA9</f>
        <v/>
      </c>
      <c r="CL11">
        <f>'EIA Imports Monthly'!EB9</f>
        <v/>
      </c>
      <c r="CM11">
        <f>'EIA Imports Monthly'!EC9</f>
        <v/>
      </c>
      <c r="CN11">
        <f>'EIA Imports Monthly'!ED9</f>
        <v/>
      </c>
      <c r="CO11">
        <f>'EIA Imports Monthly'!EE9</f>
        <v/>
      </c>
      <c r="CP11">
        <f>'EIA Imports Monthly'!EF9</f>
        <v/>
      </c>
      <c r="CQ11">
        <f>'EIA Imports Monthly'!EG9</f>
        <v/>
      </c>
      <c r="CR11">
        <f>'EIA Imports Monthly'!EH9</f>
        <v/>
      </c>
      <c r="CS11">
        <f>'EIA Imports Monthly'!EI9</f>
        <v/>
      </c>
      <c r="CT11">
        <f>'EIA Imports Monthly'!EJ9</f>
        <v/>
      </c>
      <c r="CU11">
        <f>'EIA Imports Monthly'!EK9</f>
        <v/>
      </c>
      <c r="CV11">
        <f>'EIA Imports Monthly'!EL9</f>
        <v/>
      </c>
      <c r="CW11">
        <f>'EIA Imports Monthly'!EM9</f>
        <v/>
      </c>
      <c r="CX11">
        <f>'EIA Imports Monthly'!EN9</f>
        <v/>
      </c>
      <c r="CY11">
        <f>'EIA Imports Monthly'!EO9</f>
        <v/>
      </c>
      <c r="CZ11">
        <f>'EIA Imports Monthly'!EP9</f>
        <v/>
      </c>
      <c r="DA11">
        <f>'EIA Imports Monthly'!EQ9</f>
        <v/>
      </c>
      <c r="DB11">
        <f>'EIA Imports Monthly'!ER9</f>
        <v/>
      </c>
      <c r="DC11">
        <f>'EIA Imports Monthly'!ES9</f>
        <v/>
      </c>
      <c r="DD11">
        <f>'EIA Imports Monthly'!ET9</f>
        <v/>
      </c>
      <c r="DE11">
        <f>'EIA Imports Monthly'!EU9</f>
        <v/>
      </c>
      <c r="DF11">
        <f>'EIA Imports Monthly'!EV9</f>
        <v/>
      </c>
      <c r="DG11">
        <f>'EIA Imports Monthly'!EW9</f>
        <v/>
      </c>
      <c r="DH11">
        <f>'EIA Imports Monthly'!EX9</f>
        <v/>
      </c>
      <c r="DI11">
        <f>'EIA Imports Monthly'!EY9</f>
        <v/>
      </c>
      <c r="DJ11">
        <f>'EIA Imports Monthly'!EZ9</f>
        <v/>
      </c>
      <c r="DK11">
        <f>'EIA Imports Monthly'!FA9</f>
        <v/>
      </c>
      <c r="DL11">
        <f>'EIA Imports Monthly'!FB9</f>
        <v/>
      </c>
      <c r="DM11">
        <f>'EIA Imports Monthly'!FC9</f>
        <v/>
      </c>
      <c r="DN11">
        <f>'EIA Imports Monthly'!FD9</f>
        <v/>
      </c>
      <c r="DO11">
        <f>'EIA Imports Monthly'!FE9</f>
        <v/>
      </c>
      <c r="DP11">
        <f>'EIA Imports Monthly'!FF9</f>
        <v/>
      </c>
      <c r="DQ11">
        <f>'EIA Imports Monthly'!FG9</f>
        <v/>
      </c>
      <c r="DR11">
        <f>'EIA Imports Monthly'!FH9</f>
        <v/>
      </c>
      <c r="DS11">
        <f>'EIA Imports Monthly'!FI9</f>
        <v/>
      </c>
      <c r="DT11">
        <f>'EIA Imports Monthly'!FJ9</f>
        <v/>
      </c>
      <c r="DU11">
        <f>'EIA Imports Monthly'!FK9</f>
        <v/>
      </c>
      <c r="DV11">
        <f>'EIA Imports Monthly'!FL9</f>
        <v/>
      </c>
      <c r="DW11">
        <f>'EIA Imports Monthly'!FM9</f>
        <v/>
      </c>
      <c r="DX11">
        <f>'EIA Imports Monthly'!FN9</f>
        <v/>
      </c>
      <c r="DY11">
        <f>'EIA Imports Monthly'!FO9</f>
        <v/>
      </c>
      <c r="DZ11">
        <f>'EIA Imports Monthly'!FP9</f>
        <v/>
      </c>
      <c r="EA11">
        <f>'EIA Imports Monthly'!FQ9</f>
        <v/>
      </c>
      <c r="EB11">
        <f>'EIA Imports Monthly'!FR9</f>
        <v/>
      </c>
      <c r="EC11">
        <f>'EIA Imports Monthly'!FS9</f>
        <v/>
      </c>
      <c r="ED11">
        <f>'EIA Imports Monthly'!FT9</f>
        <v/>
      </c>
      <c r="EE11">
        <f>'EIA Imports Monthly'!FU9</f>
        <v/>
      </c>
      <c r="EF11">
        <f>'EIA Imports Monthly'!FV9</f>
        <v/>
      </c>
      <c r="EG11">
        <f>'EIA Imports Monthly'!FW9</f>
        <v/>
      </c>
      <c r="EH11">
        <f>'EIA Imports Monthly'!FX9</f>
        <v/>
      </c>
      <c r="EI11">
        <f>'EIA Imports Monthly'!FY9</f>
        <v/>
      </c>
      <c r="EJ11">
        <f>'EIA Imports Monthly'!FZ9</f>
        <v/>
      </c>
      <c r="EK11">
        <f>'EIA Imports Monthly'!GA9</f>
        <v/>
      </c>
      <c r="EL11">
        <f>'EIA Imports Monthly'!GB9</f>
        <v/>
      </c>
      <c r="EM11">
        <f>'EIA Imports Monthly'!GC9</f>
        <v/>
      </c>
      <c r="EN11">
        <f>'EIA Imports Monthly'!GD9</f>
        <v/>
      </c>
      <c r="EO11">
        <f>'EIA Imports Monthly'!GE9</f>
        <v/>
      </c>
      <c r="EP11">
        <f>'EIA Imports Monthly'!GF9</f>
        <v/>
      </c>
      <c r="EQ11">
        <f>'EIA Imports Monthly'!GG9</f>
        <v/>
      </c>
      <c r="ER11">
        <f>'EIA Imports Monthly'!GH9</f>
        <v/>
      </c>
      <c r="ES11">
        <f>'EIA Imports Monthly'!GI9</f>
        <v/>
      </c>
      <c r="ET11">
        <f>'EIA Imports Monthly'!GJ9</f>
        <v/>
      </c>
      <c r="EU11">
        <f>'EIA Imports Monthly'!GK9</f>
        <v/>
      </c>
      <c r="EV11">
        <f>'EIA Imports Monthly'!GL9</f>
        <v/>
      </c>
      <c r="EW11">
        <f>'EIA Imports Monthly'!GM9</f>
        <v/>
      </c>
      <c r="EX11">
        <f>'EIA Imports Monthly'!GN9</f>
        <v/>
      </c>
      <c r="EY11">
        <f>'EIA Imports Monthly'!GO9</f>
        <v/>
      </c>
      <c r="EZ11">
        <f>'EIA Imports Monthly'!GP9</f>
        <v/>
      </c>
      <c r="FA11">
        <f>'EIA Imports Monthly'!GQ9</f>
        <v/>
      </c>
      <c r="FB11">
        <f>'EIA Imports Monthly'!GR9</f>
        <v/>
      </c>
      <c r="FC11">
        <f>'EIA Imports Monthly'!GS9</f>
        <v/>
      </c>
      <c r="FD11">
        <f>'EIA Imports Monthly'!GT9</f>
        <v/>
      </c>
      <c r="FE11">
        <f>'EIA Imports Monthly'!GU9</f>
        <v/>
      </c>
      <c r="FF11">
        <f>'EIA Imports Monthly'!GV9</f>
        <v/>
      </c>
      <c r="FG11">
        <f>'EIA Imports Monthly'!GW9</f>
        <v/>
      </c>
      <c r="FH11">
        <f>'EIA Imports Monthly'!GX9</f>
        <v/>
      </c>
      <c r="FI11">
        <f>'EIA Imports Monthly'!GY9</f>
        <v/>
      </c>
      <c r="FJ11">
        <f>'EIA Imports Monthly'!GZ9</f>
        <v/>
      </c>
      <c r="FK11">
        <f>'EIA Imports Monthly'!HA9</f>
        <v/>
      </c>
      <c r="FL11">
        <f>'EIA Imports Monthly'!HB9</f>
        <v/>
      </c>
      <c r="FM11">
        <f>'EIA Imports Monthly'!HC9</f>
        <v/>
      </c>
      <c r="FN11">
        <f>'EIA Imports Monthly'!HD9</f>
        <v/>
      </c>
      <c r="FO11">
        <f>'EIA Imports Monthly'!HE9</f>
        <v/>
      </c>
      <c r="FP11">
        <f>'EIA Imports Monthly'!HF9</f>
        <v/>
      </c>
      <c r="FQ11">
        <f>'EIA Imports Monthly'!HG9</f>
        <v/>
      </c>
      <c r="FR11">
        <f>'EIA Imports Monthly'!HH9</f>
        <v/>
      </c>
      <c r="FS11">
        <f>'EIA Imports Monthly'!HI9</f>
        <v/>
      </c>
      <c r="FT11">
        <f>'EIA Imports Monthly'!HJ9</f>
        <v/>
      </c>
      <c r="FU11">
        <f>'EIA Imports Monthly'!HK9</f>
        <v/>
      </c>
      <c r="FV11">
        <f>'EIA Imports Monthly'!HL9</f>
        <v/>
      </c>
      <c r="FW11">
        <f>'EIA Imports Monthly'!HM9</f>
        <v/>
      </c>
      <c r="FX11">
        <f>'EIA Imports Monthly'!HN9</f>
        <v/>
      </c>
      <c r="FY11">
        <f>'EIA Imports Monthly'!HO9</f>
        <v/>
      </c>
      <c r="FZ11">
        <f>'EIA Imports Monthly'!HP9</f>
        <v/>
      </c>
      <c r="GA11">
        <f>'EIA Imports Monthly'!HQ9</f>
        <v/>
      </c>
      <c r="GB11">
        <f>'EIA Imports Monthly'!HR9</f>
        <v/>
      </c>
      <c r="GC11">
        <f>'EIA Imports Monthly'!HS9</f>
        <v/>
      </c>
      <c r="GD11">
        <f>'EIA Imports Monthly'!HT9</f>
        <v/>
      </c>
      <c r="GE11">
        <f>'EIA Imports Monthly'!HU9</f>
        <v/>
      </c>
      <c r="GF11">
        <f>'EIA Imports Monthly'!HV9</f>
        <v/>
      </c>
      <c r="GG11">
        <f>'EIA Imports Monthly'!HW9</f>
        <v/>
      </c>
      <c r="GH11">
        <f>'EIA Imports Monthly'!HX9</f>
        <v/>
      </c>
      <c r="GI11">
        <f>'EIA Imports Monthly'!HY9</f>
        <v/>
      </c>
      <c r="GJ11">
        <f>'EIA Imports Monthly'!HZ9</f>
        <v/>
      </c>
      <c r="GK11">
        <f>'EIA Imports Monthly'!IA9</f>
        <v/>
      </c>
      <c r="GL11">
        <f>'EIA Imports Monthly'!IB9</f>
        <v/>
      </c>
      <c r="GM11">
        <f>'EIA Imports Monthly'!IC9</f>
        <v/>
      </c>
      <c r="GN11">
        <f>'EIA Imports Monthly'!ID9</f>
        <v/>
      </c>
      <c r="GO11">
        <f>'EIA Imports Monthly'!IE9</f>
        <v/>
      </c>
      <c r="GP11">
        <f>'EIA Imports Monthly'!IF9</f>
        <v/>
      </c>
      <c r="GQ11">
        <f>'EIA Imports Monthly'!IG9</f>
        <v/>
      </c>
      <c r="GR11">
        <f>'EIA Imports Monthly'!IH9</f>
        <v/>
      </c>
      <c r="GS11">
        <f>'EIA Imports Monthly'!II9</f>
        <v/>
      </c>
      <c r="GT11">
        <f>'EIA Imports Monthly'!IJ9</f>
        <v/>
      </c>
      <c r="GU11">
        <f>'EIA Imports Monthly'!IK9</f>
        <v/>
      </c>
      <c r="GV11">
        <f>'EIA Imports Monthly'!IL9</f>
        <v/>
      </c>
      <c r="GW11">
        <f>'EIA Imports Monthly'!IM9</f>
        <v/>
      </c>
      <c r="GX11">
        <f>'EIA Imports Monthly'!IN9</f>
        <v/>
      </c>
      <c r="GY11">
        <f>'EIA Imports Monthly'!IO9</f>
        <v/>
      </c>
      <c r="GZ11">
        <f>'EIA Imports Monthly'!IP9</f>
        <v/>
      </c>
      <c r="HA11">
        <f>'EIA Imports Monthly'!IQ9</f>
        <v/>
      </c>
      <c r="HB11">
        <f>'EIA Imports Monthly'!IR9</f>
        <v/>
      </c>
      <c r="HC11">
        <f>'EIA Imports Monthly'!IS9</f>
        <v/>
      </c>
      <c r="HD11">
        <f>'EIA Imports Monthly'!IT9</f>
        <v/>
      </c>
      <c r="HE11">
        <f>'EIA Imports Monthly'!IU9</f>
        <v/>
      </c>
      <c r="HF11">
        <f>'EIA Imports Monthly'!IV9</f>
        <v/>
      </c>
      <c r="HG11">
        <f>'EIA Imports Monthly'!IW9</f>
        <v/>
      </c>
      <c r="HH11">
        <f>'EIA Imports Monthly'!IX9</f>
        <v/>
      </c>
      <c r="HI11">
        <f>'EIA Imports Monthly'!IY9</f>
        <v/>
      </c>
      <c r="HJ11">
        <f>'EIA Imports Monthly'!IZ9</f>
        <v/>
      </c>
      <c r="HK11">
        <f>'EIA Imports Monthly'!JA9</f>
        <v/>
      </c>
      <c r="HL11">
        <f>'EIA Imports Monthly'!JB9</f>
        <v/>
      </c>
      <c r="HM11">
        <f>'EIA Imports Monthly'!JC9</f>
        <v/>
      </c>
      <c r="HN11">
        <f>'EIA Imports Monthly'!JD9</f>
        <v/>
      </c>
      <c r="HO11">
        <f>'EIA Imports Monthly'!JE9</f>
        <v/>
      </c>
      <c r="HP11">
        <f>'EIA Imports Monthly'!JF9</f>
        <v/>
      </c>
      <c r="HQ11">
        <f>'EIA Imports Monthly'!JG9</f>
        <v/>
      </c>
      <c r="HR11">
        <f>'EIA Imports Monthly'!JH9</f>
        <v/>
      </c>
      <c r="HS11">
        <f>'EIA Imports Monthly'!JI9</f>
        <v/>
      </c>
      <c r="HT11">
        <f>'EIA Imports Monthly'!JJ9</f>
        <v/>
      </c>
      <c r="HU11">
        <f>'EIA Imports Monthly'!JK9</f>
        <v/>
      </c>
      <c r="HV11">
        <f>'EIA Imports Monthly'!JL9</f>
        <v/>
      </c>
      <c r="HW11">
        <f>'EIA Imports Monthly'!JM9</f>
        <v/>
      </c>
      <c r="HX11">
        <f>'EIA Imports Monthly'!JN9</f>
        <v/>
      </c>
      <c r="HY11">
        <f>'EIA Imports Monthly'!JO9</f>
        <v/>
      </c>
      <c r="HZ11">
        <f>'EIA Imports Monthly'!JP9</f>
        <v/>
      </c>
      <c r="IA11">
        <f>'EIA Imports Monthly'!JQ9</f>
        <v/>
      </c>
      <c r="IB11">
        <f>'EIA Imports Monthly'!JR9</f>
        <v/>
      </c>
      <c r="IC11">
        <f>'EIA Imports Monthly'!JS9</f>
        <v/>
      </c>
      <c r="ID11">
        <f>'EIA Imports Monthly'!JT9</f>
        <v/>
      </c>
      <c r="IE11">
        <f>'EIA Imports Monthly'!JU9</f>
        <v/>
      </c>
      <c r="IF11">
        <f>'EIA Imports Monthly'!JV9</f>
        <v/>
      </c>
      <c r="IG11">
        <f>'EIA Imports Monthly'!JW9</f>
        <v/>
      </c>
      <c r="IH11">
        <f>'EIA Imports Monthly'!JX9</f>
        <v/>
      </c>
      <c r="II11">
        <f>'EIA Imports Monthly'!JY9</f>
        <v/>
      </c>
      <c r="IJ11">
        <f>'EIA Imports Monthly'!JZ9</f>
        <v/>
      </c>
      <c r="IK11">
        <f>'EIA Imports Monthly'!KA9</f>
        <v/>
      </c>
      <c r="IL11">
        <f>'EIA Imports Monthly'!KB9</f>
        <v/>
      </c>
      <c r="IM11">
        <f>'EIA Imports Monthly'!KC9</f>
        <v/>
      </c>
      <c r="IN11">
        <f>'EIA Imports Monthly'!KD9</f>
        <v/>
      </c>
      <c r="IO11">
        <f>'EIA Imports Monthly'!KE9</f>
        <v/>
      </c>
      <c r="IP11">
        <f>'EIA Imports Monthly'!KF9</f>
        <v/>
      </c>
      <c r="IQ11">
        <f>'EIA Imports Monthly'!KG9</f>
        <v/>
      </c>
      <c r="IR11">
        <f>'EIA Imports Monthly'!KH9</f>
        <v/>
      </c>
      <c r="IS11">
        <f>'EIA Imports Monthly'!KI9</f>
        <v/>
      </c>
      <c r="IT11">
        <f>'EIA Imports Monthly'!KJ9</f>
        <v/>
      </c>
      <c r="IU11">
        <f>'EIA Imports Monthly'!KK9</f>
        <v/>
      </c>
      <c r="IV11">
        <f>'EIA Imports Monthly'!KL9</f>
        <v/>
      </c>
      <c r="IW11">
        <f>'EIA Imports Monthly'!KM9</f>
        <v/>
      </c>
      <c r="IX11">
        <f>'EIA Imports Monthly'!KN9</f>
        <v/>
      </c>
      <c r="IY11">
        <f>'EIA Imports Monthly'!KO9</f>
        <v/>
      </c>
      <c r="IZ11">
        <f>'EIA Imports Monthly'!KP9</f>
        <v/>
      </c>
      <c r="JA11">
        <f>'EIA Imports Monthly'!KQ9</f>
        <v/>
      </c>
      <c r="JB11">
        <f>'EIA Imports Monthly'!KR9</f>
        <v/>
      </c>
      <c r="JC11">
        <f>'EIA Imports Monthly'!KS9</f>
        <v/>
      </c>
      <c r="JD11">
        <f>'EIA Imports Monthly'!KT9</f>
        <v/>
      </c>
      <c r="JE11">
        <f>'EIA Imports Monthly'!KU9</f>
        <v/>
      </c>
      <c r="JF11">
        <f>'EIA Imports Monthly'!KV9</f>
        <v/>
      </c>
      <c r="JG11">
        <f>'EIA Imports Monthly'!KW9</f>
        <v/>
      </c>
      <c r="JH11">
        <f>'EIA Imports Monthly'!KX9</f>
        <v/>
      </c>
      <c r="JI11">
        <f>'EIA Imports Monthly'!KY9</f>
        <v/>
      </c>
      <c r="JJ11">
        <f>'EIA Imports Monthly'!KZ9</f>
        <v/>
      </c>
      <c r="JK11">
        <f>'EIA Imports Monthly'!LA9</f>
        <v/>
      </c>
      <c r="JL11">
        <f>'EIA Imports Monthly'!LB9</f>
        <v/>
      </c>
      <c r="JM11">
        <f>'EIA Imports Monthly'!LC9</f>
        <v/>
      </c>
      <c r="JN11">
        <f>'EIA Imports Monthly'!LD9</f>
        <v/>
      </c>
      <c r="JO11">
        <f>'EIA Imports Monthly'!LE9</f>
        <v/>
      </c>
      <c r="JP11">
        <f>'EIA Imports Monthly'!LF9</f>
        <v/>
      </c>
      <c r="JQ11">
        <f>'EIA Imports Monthly'!LG9</f>
        <v/>
      </c>
      <c r="JR11">
        <f>'EIA Imports Monthly'!LH9</f>
        <v/>
      </c>
      <c r="JS11">
        <f>'EIA Imports Monthly'!LI9</f>
        <v/>
      </c>
      <c r="JT11">
        <f>'EIA Imports Monthly'!LJ9</f>
        <v/>
      </c>
      <c r="JU11">
        <f>'EIA Imports Monthly'!LK9</f>
        <v/>
      </c>
      <c r="JV11">
        <f>'EIA Imports Monthly'!LL9</f>
        <v/>
      </c>
      <c r="JW11">
        <f>'EIA Imports Monthly'!LM9</f>
        <v/>
      </c>
      <c r="JX11">
        <f>'EIA Imports Monthly'!LN9</f>
        <v/>
      </c>
      <c r="JY11">
        <f>'EIA Imports Monthly'!LO9</f>
        <v/>
      </c>
      <c r="JZ11">
        <f>'EIA Imports Monthly'!LP9</f>
        <v/>
      </c>
      <c r="KA11">
        <f>'EIA Imports Monthly'!LQ9</f>
        <v/>
      </c>
      <c r="KB11">
        <f>'EIA Imports Monthly'!LR9</f>
        <v/>
      </c>
      <c r="KC11">
        <f>'EIA Imports Monthly'!LS9</f>
        <v/>
      </c>
      <c r="KD11">
        <f>'EIA Imports Monthly'!LT9</f>
        <v/>
      </c>
      <c r="KE11">
        <f>'EIA Imports Monthly'!LU9</f>
        <v/>
      </c>
      <c r="KF11">
        <f>'EIA Imports Monthly'!LV9</f>
        <v/>
      </c>
      <c r="KG11">
        <f>'EIA Imports Monthly'!LW9</f>
        <v/>
      </c>
      <c r="KH11">
        <f>'EIA Imports Monthly'!LX9</f>
        <v/>
      </c>
      <c r="KI11">
        <f>'EIA Imports Monthly'!LY9</f>
        <v/>
      </c>
      <c r="KJ11">
        <f>'EIA Imports Monthly'!LZ9</f>
        <v/>
      </c>
      <c r="KK11">
        <f>'EIA Imports Monthly'!MA9</f>
        <v/>
      </c>
      <c r="KL11">
        <f>'EIA Imports Monthly'!MB9</f>
        <v/>
      </c>
      <c r="KM11">
        <f>'EIA Imports Monthly'!MC9</f>
        <v/>
      </c>
      <c r="KN11">
        <f>'EIA Imports Monthly'!MD9</f>
        <v/>
      </c>
      <c r="KO11">
        <f>'EIA Imports Monthly'!ME9</f>
        <v/>
      </c>
      <c r="KP11">
        <f>'EIA Imports Monthly'!MF9</f>
        <v/>
      </c>
      <c r="KQ11">
        <f>'EIA Imports Monthly'!MG9</f>
        <v/>
      </c>
      <c r="KR11">
        <f>'EIA Imports Monthly'!MH9</f>
        <v/>
      </c>
      <c r="KS11">
        <f>'EIA Imports Monthly'!MI9</f>
        <v/>
      </c>
      <c r="KT11">
        <f>'EIA Imports Monthly'!MJ9</f>
        <v/>
      </c>
      <c r="KU11">
        <f>'EIA Imports Monthly'!MK9</f>
        <v/>
      </c>
      <c r="KV11">
        <f>'EIA Imports Monthly'!ML9</f>
        <v/>
      </c>
      <c r="KW11">
        <f>'EIA Imports Monthly'!MM9</f>
        <v/>
      </c>
      <c r="KX11">
        <f>'EIA Imports Monthly'!MN9</f>
        <v/>
      </c>
      <c r="KY11">
        <f>'EIA Imports Monthly'!MO9</f>
        <v/>
      </c>
      <c r="KZ11">
        <f>'EIA Imports Monthly'!MP9</f>
        <v/>
      </c>
      <c r="LA11">
        <f>'EIA Imports Monthly'!MQ9</f>
        <v/>
      </c>
      <c r="LB11">
        <f>'EIA Imports Monthly'!MR9</f>
        <v/>
      </c>
      <c r="LC11">
        <f>'EIA Imports Monthly'!MS9</f>
        <v/>
      </c>
      <c r="LD11">
        <f>'EIA Imports Monthly'!MT9</f>
        <v/>
      </c>
      <c r="LE11">
        <f>'EIA Imports Monthly'!MU9</f>
        <v/>
      </c>
      <c r="LF11">
        <f>'EIA Imports Monthly'!MV9</f>
        <v/>
      </c>
      <c r="LG11">
        <f>'EIA Imports Monthly'!MW9</f>
        <v/>
      </c>
      <c r="LH11">
        <f>'EIA Imports Monthly'!MX9</f>
        <v/>
      </c>
      <c r="LI11">
        <f>'EIA Imports Monthly'!MY9</f>
        <v/>
      </c>
      <c r="LJ11">
        <f>'EIA Imports Monthly'!MZ9</f>
        <v/>
      </c>
      <c r="LK11">
        <f>'EIA Imports Monthly'!NA9</f>
        <v/>
      </c>
      <c r="LL11">
        <f>'EIA Imports Monthly'!NB9</f>
        <v/>
      </c>
      <c r="LM11">
        <f>'EIA Imports Monthly'!NC9</f>
        <v/>
      </c>
      <c r="LN11">
        <f>'EIA Imports Monthly'!ND9</f>
        <v/>
      </c>
      <c r="LO11">
        <f>'EIA Imports Monthly'!NE9</f>
        <v/>
      </c>
      <c r="LP11">
        <f>'EIA Imports Monthly'!NF9</f>
        <v/>
      </c>
      <c r="LQ11">
        <f>'EIA Imports Monthly'!NG9</f>
        <v/>
      </c>
      <c r="LR11">
        <f>'EIA Imports Monthly'!NH9</f>
        <v/>
      </c>
      <c r="LS11">
        <f>'EIA Imports Monthly'!NI9</f>
        <v/>
      </c>
      <c r="LT11">
        <f>'EIA Imports Monthly'!NJ9</f>
        <v/>
      </c>
      <c r="LU11">
        <f>'EIA Imports Monthly'!NK9</f>
        <v/>
      </c>
      <c r="LV11">
        <f>'EIA Imports Monthly'!NL9</f>
        <v/>
      </c>
      <c r="LW11">
        <f>'EIA Imports Monthly'!NM9</f>
        <v/>
      </c>
      <c r="LX11">
        <f>'EIA Imports Monthly'!NN9</f>
        <v/>
      </c>
      <c r="LY11">
        <f>'EIA Imports Monthly'!NO9</f>
        <v/>
      </c>
      <c r="LZ11">
        <f>'EIA Imports Monthly'!NP9</f>
        <v/>
      </c>
      <c r="MA11">
        <f>'EIA Imports Monthly'!NQ9</f>
        <v/>
      </c>
      <c r="MB11">
        <f>'EIA Imports Monthly'!NR9</f>
        <v/>
      </c>
      <c r="MC11">
        <f>'EIA Imports Monthly'!NS9</f>
        <v/>
      </c>
      <c r="MD11">
        <f>'EIA Imports Monthly'!NT9</f>
        <v/>
      </c>
      <c r="ME11">
        <f>'EIA Imports Monthly'!NU9</f>
        <v/>
      </c>
      <c r="MF11">
        <f>'EIA Imports Monthly'!NV9</f>
        <v/>
      </c>
      <c r="MG11">
        <f>'EIA Imports Monthly'!NW9</f>
        <v/>
      </c>
      <c r="MH11">
        <f>'EIA Imports Monthly'!NX9</f>
        <v/>
      </c>
      <c r="MI11">
        <f>'EIA Imports Monthly'!NY9</f>
        <v/>
      </c>
      <c r="MJ11">
        <f>'EIA Imports Monthly'!NZ9</f>
        <v/>
      </c>
      <c r="MK11">
        <f>'EIA Imports Monthly'!OA9</f>
        <v/>
      </c>
      <c r="ML11">
        <f>'EIA Imports Monthly'!OB9</f>
        <v/>
      </c>
      <c r="MM11">
        <f>'EIA Imports Monthly'!OC9</f>
        <v/>
      </c>
      <c r="MN11">
        <f>'EIA Imports Monthly'!OD9</f>
        <v/>
      </c>
      <c r="MO11">
        <f>'EIA Imports Monthly'!OE9</f>
        <v/>
      </c>
      <c r="MP11">
        <f>'EIA Imports Monthly'!OF9</f>
        <v/>
      </c>
      <c r="MQ11">
        <f>'EIA Imports Monthly'!OG9</f>
        <v/>
      </c>
      <c r="MR11">
        <f>'EIA Imports Monthly'!OH9</f>
        <v/>
      </c>
      <c r="MS11">
        <f>'EIA Imports Monthly'!OI9</f>
        <v/>
      </c>
      <c r="MT11">
        <f>'EIA Imports Monthly'!OJ9</f>
        <v/>
      </c>
      <c r="MU11">
        <f>'EIA Imports Monthly'!OK9</f>
        <v/>
      </c>
      <c r="MV11">
        <f>'EIA Imports Monthly'!OL9</f>
        <v/>
      </c>
      <c r="MW11">
        <f>'EIA Imports Monthly'!OM9</f>
        <v/>
      </c>
      <c r="MX11">
        <f>'EIA Imports Monthly'!ON9</f>
        <v/>
      </c>
      <c r="MY11">
        <f>'EIA Imports Monthly'!OO9</f>
        <v/>
      </c>
      <c r="MZ11">
        <f>'EIA Imports Monthly'!OP9</f>
        <v/>
      </c>
      <c r="NA11">
        <f>'EIA Imports Monthly'!OQ9</f>
        <v/>
      </c>
      <c r="NB11">
        <f>'EIA Imports Monthly'!OR9</f>
        <v/>
      </c>
      <c r="NC11">
        <f>'EIA Imports Monthly'!OS9</f>
        <v/>
      </c>
      <c r="ND11">
        <f>'EIA Imports Monthly'!OT9</f>
        <v/>
      </c>
      <c r="NE11">
        <f>'EIA Imports Monthly'!OU9</f>
        <v/>
      </c>
      <c r="NF11">
        <f>'EIA Imports Monthly'!OV9</f>
        <v/>
      </c>
      <c r="NG11">
        <f>'EIA Imports Monthly'!OW9</f>
        <v/>
      </c>
      <c r="NH11">
        <f>'EIA Imports Monthly'!OX9</f>
        <v/>
      </c>
      <c r="NI11">
        <f>'EIA Imports Monthly'!OY9</f>
        <v/>
      </c>
      <c r="NJ11">
        <f>'EIA Imports Monthly'!OZ9</f>
        <v/>
      </c>
      <c r="NK11">
        <f>'EIA Imports Monthly'!PA9</f>
        <v/>
      </c>
      <c r="NL11">
        <f>'EIA Imports Monthly'!PB9</f>
        <v/>
      </c>
      <c r="NM11">
        <f>'EIA Imports Monthly'!PC9</f>
        <v/>
      </c>
      <c r="NN11">
        <f>'EIA Imports Monthly'!PD9</f>
        <v/>
      </c>
      <c r="NO11">
        <f>'EIA Imports Monthly'!PE9</f>
        <v/>
      </c>
      <c r="NP11">
        <f>'EIA Imports Monthly'!PF9</f>
        <v/>
      </c>
      <c r="NQ11">
        <f>'EIA Imports Monthly'!PG9</f>
        <v/>
      </c>
      <c r="NR11">
        <f>'EIA Imports Monthly'!PH9</f>
        <v/>
      </c>
      <c r="NS11">
        <f>'EIA Imports Monthly'!PI9</f>
        <v/>
      </c>
      <c r="NT11">
        <f>'EIA Imports Monthly'!PJ9</f>
        <v/>
      </c>
      <c r="NU11">
        <f>'EIA Imports Monthly'!PK9</f>
        <v/>
      </c>
      <c r="NV11">
        <f>'EIA Imports Monthly'!PL9</f>
        <v/>
      </c>
      <c r="NW11">
        <f>'EIA Imports Monthly'!PM9</f>
        <v/>
      </c>
      <c r="NX11">
        <f>'EIA Imports Monthly'!PN9</f>
        <v/>
      </c>
      <c r="NY11">
        <f>'EIA Imports Monthly'!PO9</f>
        <v/>
      </c>
      <c r="NZ11">
        <f>'EIA Imports Monthly'!PP9</f>
        <v/>
      </c>
      <c r="OA11">
        <f>'EIA Imports Monthly'!PQ9</f>
        <v/>
      </c>
      <c r="OB11">
        <f>'EIA Imports Monthly'!PR9</f>
        <v/>
      </c>
      <c r="OC11">
        <f>'EIA Imports Monthly'!PS9</f>
        <v/>
      </c>
      <c r="OD11">
        <f>'EIA Imports Monthly'!PT9</f>
        <v/>
      </c>
      <c r="OE11">
        <f>'EIA Imports Monthly'!PU9</f>
        <v/>
      </c>
      <c r="OF11">
        <f>'EIA Imports Monthly'!PV9</f>
        <v/>
      </c>
      <c r="OG11">
        <f>'EIA Imports Monthly'!PW9</f>
        <v/>
      </c>
      <c r="OH11">
        <f>'EIA Imports Monthly'!PX9</f>
        <v/>
      </c>
      <c r="OI11">
        <f>'EIA Imports Monthly'!PY9</f>
        <v/>
      </c>
      <c r="OJ11">
        <f>'EIA Imports Monthly'!PZ9</f>
        <v/>
      </c>
      <c r="OK11">
        <f>'EIA Imports Monthly'!QA9</f>
        <v/>
      </c>
      <c r="OL11">
        <f>'EIA Imports Monthly'!QB9</f>
        <v/>
      </c>
      <c r="OM11">
        <f>'EIA Imports Monthly'!QC9</f>
        <v/>
      </c>
      <c r="ON11">
        <f>'EIA Imports Monthly'!QD9</f>
        <v/>
      </c>
      <c r="OO11">
        <f>'EIA Imports Monthly'!QE9</f>
        <v/>
      </c>
      <c r="OP11">
        <f>'EIA Imports Monthly'!QF9</f>
        <v/>
      </c>
      <c r="OQ11">
        <f>'EIA Imports Monthly'!QG9</f>
        <v/>
      </c>
      <c r="OR11">
        <f>'EIA Imports Monthly'!QH9</f>
        <v/>
      </c>
      <c r="OS11">
        <f>'EIA Imports Monthly'!QI9</f>
        <v/>
      </c>
      <c r="OT11">
        <f>'EIA Imports Monthly'!QJ9</f>
        <v/>
      </c>
      <c r="OU11">
        <f>'EIA Imports Monthly'!QK9</f>
        <v/>
      </c>
      <c r="OV11">
        <f>'EIA Imports Monthly'!QL9</f>
        <v/>
      </c>
      <c r="OW11">
        <f>'EIA Imports Monthly'!QM9</f>
        <v/>
      </c>
      <c r="OX11">
        <f>'EIA Imports Monthly'!QN9</f>
        <v/>
      </c>
      <c r="OY11">
        <f>'EIA Imports Monthly'!QO9</f>
        <v/>
      </c>
      <c r="OZ11">
        <f>'EIA Imports Monthly'!QP9</f>
        <v/>
      </c>
      <c r="PA11">
        <f>'EIA Imports Monthly'!QQ9</f>
        <v/>
      </c>
      <c r="PB11">
        <f>'EIA Imports Monthly'!QR9</f>
        <v/>
      </c>
      <c r="PC11">
        <f>'EIA Imports Monthly'!QS9</f>
        <v/>
      </c>
      <c r="PD11">
        <f>'EIA Imports Monthly'!QT9</f>
        <v/>
      </c>
      <c r="PE11">
        <f>'EIA Imports Monthly'!QU9</f>
        <v/>
      </c>
      <c r="PF11">
        <f>'EIA Imports Monthly'!QV9</f>
        <v/>
      </c>
      <c r="PG11">
        <f>'EIA Imports Monthly'!QW9</f>
        <v/>
      </c>
      <c r="PH11">
        <f>'EIA Imports Monthly'!QX9</f>
        <v/>
      </c>
      <c r="PI11">
        <f>'EIA Imports Monthly'!QY9</f>
        <v/>
      </c>
      <c r="PJ11">
        <f>'EIA Imports Monthly'!QZ9</f>
        <v/>
      </c>
      <c r="PK11">
        <f>'EIA Imports Monthly'!RA9</f>
        <v/>
      </c>
      <c r="PL11">
        <f>'EIA Imports Monthly'!RB9</f>
        <v/>
      </c>
      <c r="PM11">
        <f>'EIA Imports Monthly'!RC9</f>
        <v/>
      </c>
      <c r="PN11">
        <f>'EIA Imports Monthly'!RD9</f>
        <v/>
      </c>
      <c r="PO11">
        <f>'EIA Imports Monthly'!RE9</f>
        <v/>
      </c>
      <c r="PP11">
        <f>'EIA Imports Monthly'!RF9</f>
        <v/>
      </c>
      <c r="PQ11">
        <f>'EIA Imports Monthly'!RG9</f>
        <v/>
      </c>
      <c r="PR11">
        <f>'EIA Imports Monthly'!RH9</f>
        <v/>
      </c>
      <c r="PS11">
        <f>'EIA Imports Monthly'!RI9</f>
        <v/>
      </c>
      <c r="PT11">
        <f>'EIA Imports Monthly'!RJ9</f>
        <v/>
      </c>
      <c r="PU11">
        <f>'EIA Imports Monthly'!RK9</f>
        <v/>
      </c>
      <c r="PV11">
        <f>'EIA Imports Monthly'!RL9</f>
        <v/>
      </c>
      <c r="PW11">
        <f>'EIA Imports Monthly'!RM9</f>
        <v/>
      </c>
      <c r="PX11">
        <f>'EIA Imports Monthly'!RN9</f>
        <v/>
      </c>
      <c r="PY11">
        <f>'EIA Imports Monthly'!RO9</f>
        <v/>
      </c>
      <c r="PZ11">
        <f>'EIA Imports Monthly'!RP9</f>
        <v/>
      </c>
      <c r="QA11">
        <f>'EIA Imports Monthly'!RQ9</f>
        <v/>
      </c>
      <c r="QB11">
        <f>'EIA Imports Monthly'!RR9</f>
        <v/>
      </c>
      <c r="QC11">
        <f>'EIA Imports Monthly'!RS9</f>
        <v/>
      </c>
      <c r="QD11">
        <f>'EIA Imports Monthly'!RT9</f>
        <v/>
      </c>
      <c r="QE11">
        <f>'EIA Imports Monthly'!RU9</f>
        <v/>
      </c>
      <c r="QF11">
        <f>'EIA Imports Monthly'!RV9</f>
        <v/>
      </c>
      <c r="QG11">
        <f>'EIA Imports Monthly'!RW9</f>
        <v/>
      </c>
      <c r="QH11">
        <f>'EIA Imports Monthly'!RX9</f>
        <v/>
      </c>
      <c r="QI11">
        <f>'EIA Imports Monthly'!RY9</f>
        <v/>
      </c>
      <c r="QJ11">
        <f>'EIA Imports Monthly'!RZ9</f>
        <v/>
      </c>
      <c r="QK11">
        <f>'EIA Imports Monthly'!SA9</f>
        <v/>
      </c>
      <c r="QL11">
        <f>'EIA Imports Monthly'!SB9</f>
        <v/>
      </c>
      <c r="QM11">
        <f>'EIA Imports Monthly'!SC9</f>
        <v/>
      </c>
      <c r="QN11">
        <f>'EIA Imports Monthly'!SD9</f>
        <v/>
      </c>
      <c r="QO11">
        <f>'EIA Imports Monthly'!SE9</f>
        <v/>
      </c>
      <c r="QP11">
        <f>'EIA Imports Monthly'!SF9</f>
        <v/>
      </c>
      <c r="QQ11">
        <f>'EIA Imports Monthly'!SG9</f>
        <v/>
      </c>
      <c r="QR11">
        <f>'EIA Imports Monthly'!SH9</f>
        <v/>
      </c>
      <c r="QS11">
        <f>'EIA Imports Monthly'!SI9</f>
        <v/>
      </c>
      <c r="QT11">
        <f>'EIA Imports Monthly'!SJ9</f>
        <v/>
      </c>
      <c r="QU11">
        <f>'EIA Imports Monthly'!SK9</f>
        <v/>
      </c>
      <c r="QV11">
        <f>'EIA Imports Monthly'!SL9</f>
        <v/>
      </c>
      <c r="QW11">
        <f>'EIA Imports Monthly'!SM9</f>
        <v/>
      </c>
      <c r="QX11">
        <f>'EIA Imports Monthly'!SN9</f>
        <v/>
      </c>
      <c r="QY11">
        <f>'EIA Imports Monthly'!SO9</f>
        <v/>
      </c>
      <c r="QZ11">
        <f>'EIA Imports Monthly'!SP9</f>
        <v/>
      </c>
      <c r="RA11">
        <f>'EIA Imports Monthly'!SQ9</f>
        <v/>
      </c>
      <c r="RB11">
        <f>'EIA Imports Monthly'!SR9</f>
        <v/>
      </c>
      <c r="RC11">
        <f>'EIA Imports Monthly'!SS9</f>
        <v/>
      </c>
      <c r="RD11">
        <f>'EIA Imports Monthly'!ST9</f>
        <v/>
      </c>
      <c r="RE11">
        <f>'EIA Imports Monthly'!SU9</f>
        <v/>
      </c>
      <c r="RF11">
        <f>'EIA Imports Monthly'!SV9</f>
        <v/>
      </c>
      <c r="RG11">
        <f>'EIA Imports Monthly'!SW9</f>
        <v/>
      </c>
      <c r="RH11">
        <f>'EIA Imports Monthly'!SX9</f>
        <v/>
      </c>
      <c r="RI11">
        <f>'EIA Imports Monthly'!SY9</f>
        <v/>
      </c>
      <c r="RJ11">
        <f>'EIA Imports Monthly'!SZ9</f>
        <v/>
      </c>
      <c r="RK11">
        <f>'EIA Imports Monthly'!TA9</f>
        <v/>
      </c>
      <c r="RL11">
        <f>'EIA Imports Monthly'!TB9</f>
        <v/>
      </c>
      <c r="RM11">
        <f>'EIA Imports Monthly'!TC9</f>
        <v/>
      </c>
      <c r="RN11">
        <f>'EIA Imports Monthly'!TD9</f>
        <v/>
      </c>
      <c r="RO11">
        <f>'EIA Imports Monthly'!TE9</f>
        <v/>
      </c>
      <c r="RP11">
        <f>'EIA Imports Monthly'!TF9</f>
        <v/>
      </c>
      <c r="RQ11">
        <f>'EIA Imports Monthly'!TG9</f>
        <v/>
      </c>
      <c r="RR11">
        <f>'EIA Imports Monthly'!TH9</f>
        <v/>
      </c>
      <c r="RS11">
        <f>'EIA Imports Monthly'!TI9</f>
        <v/>
      </c>
      <c r="RT11">
        <f>'EIA Imports Monthly'!TJ9</f>
        <v/>
      </c>
      <c r="RU11">
        <f>'EIA Imports Monthly'!TK9</f>
        <v/>
      </c>
      <c r="RV11">
        <f>'EIA Imports Monthly'!TL9</f>
        <v/>
      </c>
      <c r="RW11">
        <f>'EIA Imports Monthly'!TM9</f>
        <v/>
      </c>
      <c r="RX11">
        <f>'EIA Imports Monthly'!TN9</f>
        <v/>
      </c>
      <c r="RY11">
        <f>'EIA Imports Monthly'!TO9</f>
        <v/>
      </c>
      <c r="RZ11">
        <f>'EIA Imports Monthly'!TP9</f>
        <v/>
      </c>
      <c r="SA11">
        <f>'EIA Imports Monthly'!TQ9</f>
        <v/>
      </c>
      <c r="SB11">
        <f>'EIA Imports Monthly'!TR9</f>
        <v/>
      </c>
      <c r="SC11">
        <f>'EIA Imports Monthly'!TS9</f>
        <v/>
      </c>
      <c r="SD11">
        <f>'EIA Imports Monthly'!TT9</f>
        <v/>
      </c>
      <c r="SE11">
        <f>'EIA Imports Monthly'!TU9</f>
        <v/>
      </c>
    </row>
    <row r="12" spans="1:499">
      <c r="A12" t="s">
        <v>59</v>
      </c>
      <c r="H12">
        <f>'EIA Imports Monthly'!AX10</f>
        <v/>
      </c>
      <c r="I12">
        <f>'EIA Imports Monthly'!AY10</f>
        <v/>
      </c>
      <c r="J12">
        <f>'EIA Imports Monthly'!AZ10</f>
        <v/>
      </c>
      <c r="K12">
        <f>'EIA Imports Monthly'!BA10</f>
        <v/>
      </c>
      <c r="L12">
        <f>'EIA Imports Monthly'!BB10</f>
        <v/>
      </c>
      <c r="M12">
        <f>'EIA Imports Monthly'!BC10</f>
        <v/>
      </c>
      <c r="N12">
        <f>'EIA Imports Monthly'!BD10</f>
        <v/>
      </c>
      <c r="O12">
        <f>'EIA Imports Monthly'!BE10</f>
        <v/>
      </c>
      <c r="P12">
        <f>'EIA Imports Monthly'!BF10</f>
        <v/>
      </c>
      <c r="Q12">
        <f>'EIA Imports Monthly'!BG10</f>
        <v/>
      </c>
      <c r="R12">
        <f>'EIA Imports Monthly'!BH10</f>
        <v/>
      </c>
      <c r="S12">
        <f>'EIA Imports Monthly'!BI10</f>
        <v/>
      </c>
      <c r="T12">
        <f>'EIA Imports Monthly'!BJ10</f>
        <v/>
      </c>
      <c r="U12">
        <f>'EIA Imports Monthly'!BK10</f>
        <v/>
      </c>
      <c r="V12">
        <f>'EIA Imports Monthly'!BL10</f>
        <v/>
      </c>
      <c r="W12">
        <f>'EIA Imports Monthly'!BM10</f>
        <v/>
      </c>
      <c r="X12">
        <f>'EIA Imports Monthly'!BN10</f>
        <v/>
      </c>
      <c r="Y12">
        <f>'EIA Imports Monthly'!BO10</f>
        <v/>
      </c>
      <c r="Z12">
        <f>'EIA Imports Monthly'!BP10</f>
        <v/>
      </c>
      <c r="AA12">
        <f>'EIA Imports Monthly'!BQ10</f>
        <v/>
      </c>
      <c r="AB12">
        <f>'EIA Imports Monthly'!BR10</f>
        <v/>
      </c>
      <c r="AC12">
        <f>'EIA Imports Monthly'!BS10</f>
        <v/>
      </c>
      <c r="AD12">
        <f>'EIA Imports Monthly'!BT10</f>
        <v/>
      </c>
      <c r="AE12">
        <f>'EIA Imports Monthly'!BU10</f>
        <v/>
      </c>
      <c r="AF12">
        <f>'EIA Imports Monthly'!BV10</f>
        <v/>
      </c>
      <c r="AG12">
        <f>'EIA Imports Monthly'!BW10</f>
        <v/>
      </c>
      <c r="AH12">
        <f>'EIA Imports Monthly'!BX10</f>
        <v/>
      </c>
      <c r="AI12">
        <f>'EIA Imports Monthly'!BY10</f>
        <v/>
      </c>
      <c r="AJ12">
        <f>'EIA Imports Monthly'!BZ10</f>
        <v/>
      </c>
      <c r="AK12">
        <f>'EIA Imports Monthly'!CA10</f>
        <v/>
      </c>
      <c r="AL12">
        <f>'EIA Imports Monthly'!CB10</f>
        <v/>
      </c>
      <c r="AM12">
        <f>'EIA Imports Monthly'!CC10</f>
        <v/>
      </c>
      <c r="AN12">
        <f>'EIA Imports Monthly'!CD10</f>
        <v/>
      </c>
      <c r="AO12">
        <f>'EIA Imports Monthly'!CE10</f>
        <v/>
      </c>
      <c r="AP12">
        <f>'EIA Imports Monthly'!CF10</f>
        <v/>
      </c>
      <c r="AQ12">
        <f>'EIA Imports Monthly'!CG10</f>
        <v/>
      </c>
      <c r="AR12">
        <f>'EIA Imports Monthly'!CH10</f>
        <v/>
      </c>
      <c r="AS12">
        <f>'EIA Imports Monthly'!CI10</f>
        <v/>
      </c>
      <c r="AT12">
        <f>'EIA Imports Monthly'!CJ10</f>
        <v/>
      </c>
      <c r="AU12">
        <f>'EIA Imports Monthly'!CK10</f>
        <v/>
      </c>
      <c r="AV12">
        <f>'EIA Imports Monthly'!CL10</f>
        <v/>
      </c>
      <c r="AW12">
        <f>'EIA Imports Monthly'!CM10</f>
        <v/>
      </c>
      <c r="AX12">
        <f>'EIA Imports Monthly'!CN10</f>
        <v/>
      </c>
      <c r="AY12">
        <f>'EIA Imports Monthly'!CO10</f>
        <v/>
      </c>
      <c r="AZ12">
        <f>'EIA Imports Monthly'!CP10</f>
        <v/>
      </c>
      <c r="BA12">
        <f>'EIA Imports Monthly'!CQ10</f>
        <v/>
      </c>
      <c r="BB12">
        <f>'EIA Imports Monthly'!CR10</f>
        <v/>
      </c>
      <c r="BC12">
        <f>'EIA Imports Monthly'!CS10</f>
        <v/>
      </c>
      <c r="BD12">
        <f>'EIA Imports Monthly'!CT10</f>
        <v/>
      </c>
      <c r="BE12">
        <f>'EIA Imports Monthly'!CU10</f>
        <v/>
      </c>
      <c r="BF12">
        <f>'EIA Imports Monthly'!CV10</f>
        <v/>
      </c>
      <c r="BG12">
        <f>'EIA Imports Monthly'!CW10</f>
        <v/>
      </c>
      <c r="BH12">
        <f>'EIA Imports Monthly'!CX10</f>
        <v/>
      </c>
      <c r="BI12">
        <f>'EIA Imports Monthly'!CY10</f>
        <v/>
      </c>
      <c r="BJ12">
        <f>'EIA Imports Monthly'!CZ10</f>
        <v/>
      </c>
      <c r="BK12">
        <f>'EIA Imports Monthly'!DA10</f>
        <v/>
      </c>
      <c r="BL12">
        <f>'EIA Imports Monthly'!DB10</f>
        <v/>
      </c>
      <c r="BM12">
        <f>'EIA Imports Monthly'!DC10</f>
        <v/>
      </c>
      <c r="BN12">
        <f>'EIA Imports Monthly'!DD10</f>
        <v/>
      </c>
      <c r="BO12">
        <f>'EIA Imports Monthly'!DE10</f>
        <v/>
      </c>
      <c r="BP12">
        <f>'EIA Imports Monthly'!DF10</f>
        <v/>
      </c>
      <c r="BQ12">
        <f>'EIA Imports Monthly'!DG10</f>
        <v/>
      </c>
      <c r="BR12">
        <f>'EIA Imports Monthly'!DH10</f>
        <v/>
      </c>
      <c r="BS12">
        <f>'EIA Imports Monthly'!DI10</f>
        <v/>
      </c>
      <c r="BT12">
        <f>'EIA Imports Monthly'!DJ10</f>
        <v/>
      </c>
      <c r="BU12">
        <f>'EIA Imports Monthly'!DK10</f>
        <v/>
      </c>
      <c r="BV12">
        <f>'EIA Imports Monthly'!DL10</f>
        <v/>
      </c>
      <c r="BW12">
        <f>'EIA Imports Monthly'!DM10</f>
        <v/>
      </c>
      <c r="BX12">
        <f>'EIA Imports Monthly'!DN10</f>
        <v/>
      </c>
      <c r="BY12">
        <f>'EIA Imports Monthly'!DO10</f>
        <v/>
      </c>
      <c r="BZ12">
        <f>'EIA Imports Monthly'!DP10</f>
        <v/>
      </c>
      <c r="CA12">
        <f>'EIA Imports Monthly'!DQ10</f>
        <v/>
      </c>
      <c r="CB12">
        <f>'EIA Imports Monthly'!DR10</f>
        <v/>
      </c>
      <c r="CC12">
        <f>'EIA Imports Monthly'!DS10</f>
        <v/>
      </c>
      <c r="CD12">
        <f>'EIA Imports Monthly'!DT10</f>
        <v/>
      </c>
      <c r="CE12">
        <f>'EIA Imports Monthly'!DU10</f>
        <v/>
      </c>
      <c r="CF12">
        <f>'EIA Imports Monthly'!DV10</f>
        <v/>
      </c>
      <c r="CG12">
        <f>'EIA Imports Monthly'!DW10</f>
        <v/>
      </c>
      <c r="CH12">
        <f>'EIA Imports Monthly'!DX10</f>
        <v/>
      </c>
      <c r="CI12">
        <f>'EIA Imports Monthly'!DY10</f>
        <v/>
      </c>
      <c r="CJ12">
        <f>'EIA Imports Monthly'!DZ10</f>
        <v/>
      </c>
      <c r="CK12">
        <f>'EIA Imports Monthly'!EA10</f>
        <v/>
      </c>
      <c r="CL12">
        <f>'EIA Imports Monthly'!EB10</f>
        <v/>
      </c>
      <c r="CM12">
        <f>'EIA Imports Monthly'!EC10</f>
        <v/>
      </c>
      <c r="CN12">
        <f>'EIA Imports Monthly'!ED10</f>
        <v/>
      </c>
      <c r="CO12">
        <f>'EIA Imports Monthly'!EE10</f>
        <v/>
      </c>
      <c r="CP12">
        <f>'EIA Imports Monthly'!EF10</f>
        <v/>
      </c>
      <c r="CQ12">
        <f>'EIA Imports Monthly'!EG10</f>
        <v/>
      </c>
      <c r="CR12">
        <f>'EIA Imports Monthly'!EH10</f>
        <v/>
      </c>
      <c r="CS12">
        <f>'EIA Imports Monthly'!EI10</f>
        <v/>
      </c>
      <c r="CT12">
        <f>'EIA Imports Monthly'!EJ10</f>
        <v/>
      </c>
      <c r="CU12">
        <f>'EIA Imports Monthly'!EK10</f>
        <v/>
      </c>
      <c r="CV12">
        <f>'EIA Imports Monthly'!EL10</f>
        <v/>
      </c>
      <c r="CW12">
        <f>'EIA Imports Monthly'!EM10</f>
        <v/>
      </c>
      <c r="CX12">
        <f>'EIA Imports Monthly'!EN10</f>
        <v/>
      </c>
      <c r="CY12">
        <f>'EIA Imports Monthly'!EO10</f>
        <v/>
      </c>
      <c r="CZ12">
        <f>'EIA Imports Monthly'!EP10</f>
        <v/>
      </c>
      <c r="DA12">
        <f>'EIA Imports Monthly'!EQ10</f>
        <v/>
      </c>
      <c r="DB12">
        <f>'EIA Imports Monthly'!ER10</f>
        <v/>
      </c>
      <c r="DC12">
        <f>'EIA Imports Monthly'!ES10</f>
        <v/>
      </c>
      <c r="DD12">
        <f>'EIA Imports Monthly'!ET10</f>
        <v/>
      </c>
      <c r="DE12">
        <f>'EIA Imports Monthly'!EU10</f>
        <v/>
      </c>
      <c r="DF12">
        <f>'EIA Imports Monthly'!EV10</f>
        <v/>
      </c>
      <c r="DG12">
        <f>'EIA Imports Monthly'!EW10</f>
        <v/>
      </c>
      <c r="DH12">
        <f>'EIA Imports Monthly'!EX10</f>
        <v/>
      </c>
      <c r="DI12">
        <f>'EIA Imports Monthly'!EY10</f>
        <v/>
      </c>
      <c r="DJ12">
        <f>'EIA Imports Monthly'!EZ10</f>
        <v/>
      </c>
      <c r="DK12">
        <f>'EIA Imports Monthly'!FA10</f>
        <v/>
      </c>
      <c r="DL12">
        <f>'EIA Imports Monthly'!FB10</f>
        <v/>
      </c>
      <c r="DM12">
        <f>'EIA Imports Monthly'!FC10</f>
        <v/>
      </c>
      <c r="DN12">
        <f>'EIA Imports Monthly'!FD10</f>
        <v/>
      </c>
      <c r="DO12">
        <f>'EIA Imports Monthly'!FE10</f>
        <v/>
      </c>
      <c r="DP12">
        <f>'EIA Imports Monthly'!FF10</f>
        <v/>
      </c>
      <c r="DQ12">
        <f>'EIA Imports Monthly'!FG10</f>
        <v/>
      </c>
      <c r="DR12">
        <f>'EIA Imports Monthly'!FH10</f>
        <v/>
      </c>
      <c r="DS12">
        <f>'EIA Imports Monthly'!FI10</f>
        <v/>
      </c>
      <c r="DT12">
        <f>'EIA Imports Monthly'!FJ10</f>
        <v/>
      </c>
      <c r="DU12">
        <f>'EIA Imports Monthly'!FK10</f>
        <v/>
      </c>
      <c r="DV12">
        <f>'EIA Imports Monthly'!FL10</f>
        <v/>
      </c>
      <c r="DW12">
        <f>'EIA Imports Monthly'!FM10</f>
        <v/>
      </c>
      <c r="DX12">
        <f>'EIA Imports Monthly'!FN10</f>
        <v/>
      </c>
      <c r="DY12">
        <f>'EIA Imports Monthly'!FO10</f>
        <v/>
      </c>
      <c r="DZ12">
        <f>'EIA Imports Monthly'!FP10</f>
        <v/>
      </c>
      <c r="EA12">
        <f>'EIA Imports Monthly'!FQ10</f>
        <v/>
      </c>
      <c r="EB12">
        <f>'EIA Imports Monthly'!FR10</f>
        <v/>
      </c>
      <c r="EC12">
        <f>'EIA Imports Monthly'!FS10</f>
        <v/>
      </c>
      <c r="ED12">
        <f>'EIA Imports Monthly'!FT10</f>
        <v/>
      </c>
      <c r="EE12">
        <f>'EIA Imports Monthly'!FU10</f>
        <v/>
      </c>
      <c r="EF12">
        <f>'EIA Imports Monthly'!FV10</f>
        <v/>
      </c>
      <c r="EG12">
        <f>'EIA Imports Monthly'!FW10</f>
        <v/>
      </c>
      <c r="EH12">
        <f>'EIA Imports Monthly'!FX10</f>
        <v/>
      </c>
      <c r="EI12">
        <f>'EIA Imports Monthly'!FY10</f>
        <v/>
      </c>
      <c r="EJ12">
        <f>'EIA Imports Monthly'!FZ10</f>
        <v/>
      </c>
      <c r="EK12">
        <f>'EIA Imports Monthly'!GA10</f>
        <v/>
      </c>
      <c r="EL12">
        <f>'EIA Imports Monthly'!GB10</f>
        <v/>
      </c>
      <c r="EM12">
        <f>'EIA Imports Monthly'!GC10</f>
        <v/>
      </c>
      <c r="EN12">
        <f>'EIA Imports Monthly'!GD10</f>
        <v/>
      </c>
      <c r="EO12">
        <f>'EIA Imports Monthly'!GE10</f>
        <v/>
      </c>
      <c r="EP12">
        <f>'EIA Imports Monthly'!GF10</f>
        <v/>
      </c>
      <c r="EQ12">
        <f>'EIA Imports Monthly'!GG10</f>
        <v/>
      </c>
      <c r="ER12">
        <f>'EIA Imports Monthly'!GH10</f>
        <v/>
      </c>
      <c r="ES12">
        <f>'EIA Imports Monthly'!GI10</f>
        <v/>
      </c>
      <c r="ET12">
        <f>'EIA Imports Monthly'!GJ10</f>
        <v/>
      </c>
      <c r="EU12">
        <f>'EIA Imports Monthly'!GK10</f>
        <v/>
      </c>
      <c r="EV12">
        <f>'EIA Imports Monthly'!GL10</f>
        <v/>
      </c>
      <c r="EW12">
        <f>'EIA Imports Monthly'!GM10</f>
        <v/>
      </c>
      <c r="EX12">
        <f>'EIA Imports Monthly'!GN10</f>
        <v/>
      </c>
      <c r="EY12">
        <f>'EIA Imports Monthly'!GO10</f>
        <v/>
      </c>
      <c r="EZ12">
        <f>'EIA Imports Monthly'!GP10</f>
        <v/>
      </c>
      <c r="FA12">
        <f>'EIA Imports Monthly'!GQ10</f>
        <v/>
      </c>
      <c r="FB12">
        <f>'EIA Imports Monthly'!GR10</f>
        <v/>
      </c>
      <c r="FC12">
        <f>'EIA Imports Monthly'!GS10</f>
        <v/>
      </c>
      <c r="FD12">
        <f>'EIA Imports Monthly'!GT10</f>
        <v/>
      </c>
      <c r="FE12">
        <f>'EIA Imports Monthly'!GU10</f>
        <v/>
      </c>
      <c r="FF12">
        <f>'EIA Imports Monthly'!GV10</f>
        <v/>
      </c>
      <c r="FG12">
        <f>'EIA Imports Monthly'!GW10</f>
        <v/>
      </c>
      <c r="FH12">
        <f>'EIA Imports Monthly'!GX10</f>
        <v/>
      </c>
      <c r="FI12">
        <f>'EIA Imports Monthly'!GY10</f>
        <v/>
      </c>
      <c r="FJ12">
        <f>'EIA Imports Monthly'!GZ10</f>
        <v/>
      </c>
      <c r="FK12">
        <f>'EIA Imports Monthly'!HA10</f>
        <v/>
      </c>
      <c r="FL12">
        <f>'EIA Imports Monthly'!HB10</f>
        <v/>
      </c>
      <c r="FM12">
        <f>'EIA Imports Monthly'!HC10</f>
        <v/>
      </c>
      <c r="FN12">
        <f>'EIA Imports Monthly'!HD10</f>
        <v/>
      </c>
      <c r="FO12">
        <f>'EIA Imports Monthly'!HE10</f>
        <v/>
      </c>
      <c r="FP12">
        <f>'EIA Imports Monthly'!HF10</f>
        <v/>
      </c>
      <c r="FQ12">
        <f>'EIA Imports Monthly'!HG10</f>
        <v/>
      </c>
      <c r="FR12">
        <f>'EIA Imports Monthly'!HH10</f>
        <v/>
      </c>
      <c r="FS12">
        <f>'EIA Imports Monthly'!HI10</f>
        <v/>
      </c>
      <c r="FT12">
        <f>'EIA Imports Monthly'!HJ10</f>
        <v/>
      </c>
      <c r="FU12">
        <f>'EIA Imports Monthly'!HK10</f>
        <v/>
      </c>
      <c r="FV12">
        <f>'EIA Imports Monthly'!HL10</f>
        <v/>
      </c>
      <c r="FW12">
        <f>'EIA Imports Monthly'!HM10</f>
        <v/>
      </c>
      <c r="FX12">
        <f>'EIA Imports Monthly'!HN10</f>
        <v/>
      </c>
      <c r="FY12">
        <f>'EIA Imports Monthly'!HO10</f>
        <v/>
      </c>
      <c r="FZ12">
        <f>'EIA Imports Monthly'!HP10</f>
        <v/>
      </c>
      <c r="GA12">
        <f>'EIA Imports Monthly'!HQ10</f>
        <v/>
      </c>
      <c r="GB12">
        <f>'EIA Imports Monthly'!HR10</f>
        <v/>
      </c>
      <c r="GC12">
        <f>'EIA Imports Monthly'!HS10</f>
        <v/>
      </c>
      <c r="GD12">
        <f>'EIA Imports Monthly'!HT10</f>
        <v/>
      </c>
      <c r="GE12">
        <f>'EIA Imports Monthly'!HU10</f>
        <v/>
      </c>
      <c r="GF12">
        <f>'EIA Imports Monthly'!HV10</f>
        <v/>
      </c>
      <c r="GG12">
        <f>'EIA Imports Monthly'!HW10</f>
        <v/>
      </c>
      <c r="GH12">
        <f>'EIA Imports Monthly'!HX10</f>
        <v/>
      </c>
      <c r="GI12">
        <f>'EIA Imports Monthly'!HY10</f>
        <v/>
      </c>
      <c r="GJ12">
        <f>'EIA Imports Monthly'!HZ10</f>
        <v/>
      </c>
      <c r="GK12">
        <f>'EIA Imports Monthly'!IA10</f>
        <v/>
      </c>
      <c r="GL12">
        <f>'EIA Imports Monthly'!IB10</f>
        <v/>
      </c>
      <c r="GM12">
        <f>'EIA Imports Monthly'!IC10</f>
        <v/>
      </c>
      <c r="GN12">
        <f>'EIA Imports Monthly'!ID10</f>
        <v/>
      </c>
      <c r="GO12">
        <f>'EIA Imports Monthly'!IE10</f>
        <v/>
      </c>
      <c r="GP12">
        <f>'EIA Imports Monthly'!IF10</f>
        <v/>
      </c>
      <c r="GQ12">
        <f>'EIA Imports Monthly'!IG10</f>
        <v/>
      </c>
      <c r="GR12">
        <f>'EIA Imports Monthly'!IH10</f>
        <v/>
      </c>
      <c r="GS12">
        <f>'EIA Imports Monthly'!II10</f>
        <v/>
      </c>
      <c r="GT12">
        <f>'EIA Imports Monthly'!IJ10</f>
        <v/>
      </c>
      <c r="GU12">
        <f>'EIA Imports Monthly'!IK10</f>
        <v/>
      </c>
      <c r="GV12">
        <f>'EIA Imports Monthly'!IL10</f>
        <v/>
      </c>
      <c r="GW12">
        <f>'EIA Imports Monthly'!IM10</f>
        <v/>
      </c>
      <c r="GX12">
        <f>'EIA Imports Monthly'!IN10</f>
        <v/>
      </c>
      <c r="GY12">
        <f>'EIA Imports Monthly'!IO10</f>
        <v/>
      </c>
      <c r="GZ12">
        <f>'EIA Imports Monthly'!IP10</f>
        <v/>
      </c>
      <c r="HA12">
        <f>'EIA Imports Monthly'!IQ10</f>
        <v/>
      </c>
      <c r="HB12">
        <f>'EIA Imports Monthly'!IR10</f>
        <v/>
      </c>
      <c r="HC12">
        <f>'EIA Imports Monthly'!IS10</f>
        <v/>
      </c>
      <c r="HD12">
        <f>'EIA Imports Monthly'!IT10</f>
        <v/>
      </c>
      <c r="HE12">
        <f>'EIA Imports Monthly'!IU10</f>
        <v/>
      </c>
      <c r="HF12">
        <f>'EIA Imports Monthly'!IV10</f>
        <v/>
      </c>
      <c r="HG12">
        <f>'EIA Imports Monthly'!IW10</f>
        <v/>
      </c>
      <c r="HH12">
        <f>'EIA Imports Monthly'!IX10</f>
        <v/>
      </c>
      <c r="HI12">
        <f>'EIA Imports Monthly'!IY10</f>
        <v/>
      </c>
      <c r="HJ12">
        <f>'EIA Imports Monthly'!IZ10</f>
        <v/>
      </c>
      <c r="HK12">
        <f>'EIA Imports Monthly'!JA10</f>
        <v/>
      </c>
      <c r="HL12">
        <f>'EIA Imports Monthly'!JB10</f>
        <v/>
      </c>
      <c r="HM12">
        <f>'EIA Imports Monthly'!JC10</f>
        <v/>
      </c>
      <c r="HN12">
        <f>'EIA Imports Monthly'!JD10</f>
        <v/>
      </c>
      <c r="HO12">
        <f>'EIA Imports Monthly'!JE10</f>
        <v/>
      </c>
      <c r="HP12">
        <f>'EIA Imports Monthly'!JF10</f>
        <v/>
      </c>
      <c r="HQ12">
        <f>'EIA Imports Monthly'!JG10</f>
        <v/>
      </c>
      <c r="HR12">
        <f>'EIA Imports Monthly'!JH10</f>
        <v/>
      </c>
      <c r="HS12">
        <f>'EIA Imports Monthly'!JI10</f>
        <v/>
      </c>
      <c r="HT12">
        <f>'EIA Imports Monthly'!JJ10</f>
        <v/>
      </c>
      <c r="HU12">
        <f>'EIA Imports Monthly'!JK10</f>
        <v/>
      </c>
      <c r="HV12">
        <f>'EIA Imports Monthly'!JL10</f>
        <v/>
      </c>
      <c r="HW12">
        <f>'EIA Imports Monthly'!JM10</f>
        <v/>
      </c>
      <c r="HX12">
        <f>'EIA Imports Monthly'!JN10</f>
        <v/>
      </c>
      <c r="HY12">
        <f>'EIA Imports Monthly'!JO10</f>
        <v/>
      </c>
      <c r="HZ12">
        <f>'EIA Imports Monthly'!JP10</f>
        <v/>
      </c>
      <c r="IA12">
        <f>'EIA Imports Monthly'!JQ10</f>
        <v/>
      </c>
      <c r="IB12">
        <f>'EIA Imports Monthly'!JR10</f>
        <v/>
      </c>
      <c r="IC12">
        <f>'EIA Imports Monthly'!JS10</f>
        <v/>
      </c>
      <c r="ID12">
        <f>'EIA Imports Monthly'!JT10</f>
        <v/>
      </c>
      <c r="IE12">
        <f>'EIA Imports Monthly'!JU10</f>
        <v/>
      </c>
      <c r="IF12">
        <f>'EIA Imports Monthly'!JV10</f>
        <v/>
      </c>
      <c r="IG12">
        <f>'EIA Imports Monthly'!JW10</f>
        <v/>
      </c>
      <c r="IH12">
        <f>'EIA Imports Monthly'!JX10</f>
        <v/>
      </c>
      <c r="II12">
        <f>'EIA Imports Monthly'!JY10</f>
        <v/>
      </c>
      <c r="IJ12">
        <f>'EIA Imports Monthly'!JZ10</f>
        <v/>
      </c>
      <c r="IK12">
        <f>'EIA Imports Monthly'!KA10</f>
        <v/>
      </c>
      <c r="IL12">
        <f>'EIA Imports Monthly'!KB10</f>
        <v/>
      </c>
      <c r="IM12">
        <f>'EIA Imports Monthly'!KC10</f>
        <v/>
      </c>
      <c r="IN12">
        <f>'EIA Imports Monthly'!KD10</f>
        <v/>
      </c>
      <c r="IO12">
        <f>'EIA Imports Monthly'!KE10</f>
        <v/>
      </c>
      <c r="IP12">
        <f>'EIA Imports Monthly'!KF10</f>
        <v/>
      </c>
      <c r="IQ12">
        <f>'EIA Imports Monthly'!KG10</f>
        <v/>
      </c>
      <c r="IR12">
        <f>'EIA Imports Monthly'!KH10</f>
        <v/>
      </c>
      <c r="IS12">
        <f>'EIA Imports Monthly'!KI10</f>
        <v/>
      </c>
      <c r="IT12">
        <f>'EIA Imports Monthly'!KJ10</f>
        <v/>
      </c>
      <c r="IU12">
        <f>'EIA Imports Monthly'!KK10</f>
        <v/>
      </c>
      <c r="IV12">
        <f>'EIA Imports Monthly'!KL10</f>
        <v/>
      </c>
      <c r="IW12">
        <f>'EIA Imports Monthly'!KM10</f>
        <v/>
      </c>
      <c r="IX12">
        <f>'EIA Imports Monthly'!KN10</f>
        <v/>
      </c>
      <c r="IY12">
        <f>'EIA Imports Monthly'!KO10</f>
        <v/>
      </c>
      <c r="IZ12">
        <f>'EIA Imports Monthly'!KP10</f>
        <v/>
      </c>
      <c r="JA12">
        <f>'EIA Imports Monthly'!KQ10</f>
        <v/>
      </c>
      <c r="JB12">
        <f>'EIA Imports Monthly'!KR10</f>
        <v/>
      </c>
      <c r="JC12">
        <f>'EIA Imports Monthly'!KS10</f>
        <v/>
      </c>
      <c r="JD12">
        <f>'EIA Imports Monthly'!KT10</f>
        <v/>
      </c>
      <c r="JE12">
        <f>'EIA Imports Monthly'!KU10</f>
        <v/>
      </c>
      <c r="JF12">
        <f>'EIA Imports Monthly'!KV10</f>
        <v/>
      </c>
      <c r="JG12">
        <f>'EIA Imports Monthly'!KW10</f>
        <v/>
      </c>
      <c r="JH12">
        <f>'EIA Imports Monthly'!KX10</f>
        <v/>
      </c>
      <c r="JI12">
        <f>'EIA Imports Monthly'!KY10</f>
        <v/>
      </c>
      <c r="JJ12">
        <f>'EIA Imports Monthly'!KZ10</f>
        <v/>
      </c>
      <c r="JK12">
        <f>'EIA Imports Monthly'!LA10</f>
        <v/>
      </c>
      <c r="JL12">
        <f>'EIA Imports Monthly'!LB10</f>
        <v/>
      </c>
      <c r="JM12">
        <f>'EIA Imports Monthly'!LC10</f>
        <v/>
      </c>
      <c r="JN12">
        <f>'EIA Imports Monthly'!LD10</f>
        <v/>
      </c>
      <c r="JO12">
        <f>'EIA Imports Monthly'!LE10</f>
        <v/>
      </c>
      <c r="JP12">
        <f>'EIA Imports Monthly'!LF10</f>
        <v/>
      </c>
      <c r="JQ12">
        <f>'EIA Imports Monthly'!LG10</f>
        <v/>
      </c>
      <c r="JR12">
        <f>'EIA Imports Monthly'!LH10</f>
        <v/>
      </c>
      <c r="JS12">
        <f>'EIA Imports Monthly'!LI10</f>
        <v/>
      </c>
      <c r="JT12">
        <f>'EIA Imports Monthly'!LJ10</f>
        <v/>
      </c>
      <c r="JU12">
        <f>'EIA Imports Monthly'!LK10</f>
        <v/>
      </c>
      <c r="JV12">
        <f>'EIA Imports Monthly'!LL10</f>
        <v/>
      </c>
      <c r="JW12">
        <f>'EIA Imports Monthly'!LM10</f>
        <v/>
      </c>
      <c r="JX12">
        <f>'EIA Imports Monthly'!LN10</f>
        <v/>
      </c>
      <c r="JY12">
        <f>'EIA Imports Monthly'!LO10</f>
        <v/>
      </c>
      <c r="JZ12">
        <f>'EIA Imports Monthly'!LP10</f>
        <v/>
      </c>
      <c r="KA12">
        <f>'EIA Imports Monthly'!LQ10</f>
        <v/>
      </c>
      <c r="KB12">
        <f>'EIA Imports Monthly'!LR10</f>
        <v/>
      </c>
      <c r="KC12">
        <f>'EIA Imports Monthly'!LS10</f>
        <v/>
      </c>
      <c r="KD12">
        <f>'EIA Imports Monthly'!LT10</f>
        <v/>
      </c>
      <c r="KE12">
        <f>'EIA Imports Monthly'!LU10</f>
        <v/>
      </c>
      <c r="KF12">
        <f>'EIA Imports Monthly'!LV10</f>
        <v/>
      </c>
      <c r="KG12">
        <f>'EIA Imports Monthly'!LW10</f>
        <v/>
      </c>
      <c r="KH12">
        <f>'EIA Imports Monthly'!LX10</f>
        <v/>
      </c>
      <c r="KI12">
        <f>'EIA Imports Monthly'!LY10</f>
        <v/>
      </c>
      <c r="KJ12">
        <f>'EIA Imports Monthly'!LZ10</f>
        <v/>
      </c>
      <c r="KK12">
        <f>'EIA Imports Monthly'!MA10</f>
        <v/>
      </c>
      <c r="KL12">
        <f>'EIA Imports Monthly'!MB10</f>
        <v/>
      </c>
      <c r="KM12">
        <f>'EIA Imports Monthly'!MC10</f>
        <v/>
      </c>
      <c r="KN12">
        <f>'EIA Imports Monthly'!MD10</f>
        <v/>
      </c>
      <c r="KO12">
        <f>'EIA Imports Monthly'!ME10</f>
        <v/>
      </c>
      <c r="KP12">
        <f>'EIA Imports Monthly'!MF10</f>
        <v/>
      </c>
      <c r="KQ12">
        <f>'EIA Imports Monthly'!MG10</f>
        <v/>
      </c>
      <c r="KR12">
        <f>'EIA Imports Monthly'!MH10</f>
        <v/>
      </c>
      <c r="KS12">
        <f>'EIA Imports Monthly'!MI10</f>
        <v/>
      </c>
      <c r="KT12">
        <f>'EIA Imports Monthly'!MJ10</f>
        <v/>
      </c>
      <c r="KU12">
        <f>'EIA Imports Monthly'!MK10</f>
        <v/>
      </c>
      <c r="KV12">
        <f>'EIA Imports Monthly'!ML10</f>
        <v/>
      </c>
      <c r="KW12">
        <f>'EIA Imports Monthly'!MM10</f>
        <v/>
      </c>
      <c r="KX12">
        <f>'EIA Imports Monthly'!MN10</f>
        <v/>
      </c>
      <c r="KY12">
        <f>'EIA Imports Monthly'!MO10</f>
        <v/>
      </c>
      <c r="KZ12">
        <f>'EIA Imports Monthly'!MP10</f>
        <v/>
      </c>
      <c r="LA12">
        <f>'EIA Imports Monthly'!MQ10</f>
        <v/>
      </c>
      <c r="LB12">
        <f>'EIA Imports Monthly'!MR10</f>
        <v/>
      </c>
      <c r="LC12">
        <f>'EIA Imports Monthly'!MS10</f>
        <v/>
      </c>
      <c r="LD12">
        <f>'EIA Imports Monthly'!MT10</f>
        <v/>
      </c>
      <c r="LE12">
        <f>'EIA Imports Monthly'!MU10</f>
        <v/>
      </c>
      <c r="LF12">
        <f>'EIA Imports Monthly'!MV10</f>
        <v/>
      </c>
      <c r="LG12">
        <f>'EIA Imports Monthly'!MW10</f>
        <v/>
      </c>
      <c r="LH12">
        <f>'EIA Imports Monthly'!MX10</f>
        <v/>
      </c>
      <c r="LI12">
        <f>'EIA Imports Monthly'!MY10</f>
        <v/>
      </c>
      <c r="LJ12">
        <f>'EIA Imports Monthly'!MZ10</f>
        <v/>
      </c>
      <c r="LK12">
        <f>'EIA Imports Monthly'!NA10</f>
        <v/>
      </c>
      <c r="LL12">
        <f>'EIA Imports Monthly'!NB10</f>
        <v/>
      </c>
      <c r="LM12">
        <f>'EIA Imports Monthly'!NC10</f>
        <v/>
      </c>
      <c r="LN12">
        <f>'EIA Imports Monthly'!ND10</f>
        <v/>
      </c>
      <c r="LO12">
        <f>'EIA Imports Monthly'!NE10</f>
        <v/>
      </c>
      <c r="LP12">
        <f>'EIA Imports Monthly'!NF10</f>
        <v/>
      </c>
      <c r="LQ12">
        <f>'EIA Imports Monthly'!NG10</f>
        <v/>
      </c>
      <c r="LR12">
        <f>'EIA Imports Monthly'!NH10</f>
        <v/>
      </c>
      <c r="LS12">
        <f>'EIA Imports Monthly'!NI10</f>
        <v/>
      </c>
      <c r="LT12">
        <f>'EIA Imports Monthly'!NJ10</f>
        <v/>
      </c>
      <c r="LU12">
        <f>'EIA Imports Monthly'!NK10</f>
        <v/>
      </c>
      <c r="LV12">
        <f>'EIA Imports Monthly'!NL10</f>
        <v/>
      </c>
      <c r="LW12">
        <f>'EIA Imports Monthly'!NM10</f>
        <v/>
      </c>
      <c r="LX12">
        <f>'EIA Imports Monthly'!NN10</f>
        <v/>
      </c>
      <c r="LY12">
        <f>'EIA Imports Monthly'!NO10</f>
        <v/>
      </c>
      <c r="LZ12">
        <f>'EIA Imports Monthly'!NP10</f>
        <v/>
      </c>
      <c r="MA12">
        <f>'EIA Imports Monthly'!NQ10</f>
        <v/>
      </c>
      <c r="MB12">
        <f>'EIA Imports Monthly'!NR10</f>
        <v/>
      </c>
      <c r="MC12">
        <f>'EIA Imports Monthly'!NS10</f>
        <v/>
      </c>
      <c r="MD12">
        <f>'EIA Imports Monthly'!NT10</f>
        <v/>
      </c>
      <c r="ME12">
        <f>'EIA Imports Monthly'!NU10</f>
        <v/>
      </c>
      <c r="MF12">
        <f>'EIA Imports Monthly'!NV10</f>
        <v/>
      </c>
      <c r="MG12">
        <f>'EIA Imports Monthly'!NW10</f>
        <v/>
      </c>
      <c r="MH12">
        <f>'EIA Imports Monthly'!NX10</f>
        <v/>
      </c>
      <c r="MI12">
        <f>'EIA Imports Monthly'!NY10</f>
        <v/>
      </c>
      <c r="MJ12">
        <f>'EIA Imports Monthly'!NZ10</f>
        <v/>
      </c>
      <c r="MK12">
        <f>'EIA Imports Monthly'!OA10</f>
        <v/>
      </c>
      <c r="ML12">
        <f>'EIA Imports Monthly'!OB10</f>
        <v/>
      </c>
      <c r="MM12">
        <f>'EIA Imports Monthly'!OC10</f>
        <v/>
      </c>
      <c r="MN12">
        <f>'EIA Imports Monthly'!OD10</f>
        <v/>
      </c>
      <c r="MO12">
        <f>'EIA Imports Monthly'!OE10</f>
        <v/>
      </c>
      <c r="MP12">
        <f>'EIA Imports Monthly'!OF10</f>
        <v/>
      </c>
      <c r="MQ12">
        <f>'EIA Imports Monthly'!OG10</f>
        <v/>
      </c>
      <c r="MR12">
        <f>'EIA Imports Monthly'!OH10</f>
        <v/>
      </c>
      <c r="MS12">
        <f>'EIA Imports Monthly'!OI10</f>
        <v/>
      </c>
      <c r="MT12">
        <f>'EIA Imports Monthly'!OJ10</f>
        <v/>
      </c>
      <c r="MU12">
        <f>'EIA Imports Monthly'!OK10</f>
        <v/>
      </c>
      <c r="MV12">
        <f>'EIA Imports Monthly'!OL10</f>
        <v/>
      </c>
      <c r="MW12">
        <f>'EIA Imports Monthly'!OM10</f>
        <v/>
      </c>
      <c r="MX12">
        <f>'EIA Imports Monthly'!ON10</f>
        <v/>
      </c>
      <c r="MY12">
        <f>'EIA Imports Monthly'!OO10</f>
        <v/>
      </c>
      <c r="MZ12">
        <f>'EIA Imports Monthly'!OP10</f>
        <v/>
      </c>
      <c r="NA12">
        <f>'EIA Imports Monthly'!OQ10</f>
        <v/>
      </c>
      <c r="NB12">
        <f>'EIA Imports Monthly'!OR10</f>
        <v/>
      </c>
      <c r="NC12">
        <f>'EIA Imports Monthly'!OS10</f>
        <v/>
      </c>
      <c r="ND12">
        <f>'EIA Imports Monthly'!OT10</f>
        <v/>
      </c>
      <c r="NE12">
        <f>'EIA Imports Monthly'!OU10</f>
        <v/>
      </c>
      <c r="NF12">
        <f>'EIA Imports Monthly'!OV10</f>
        <v/>
      </c>
      <c r="NG12">
        <f>'EIA Imports Monthly'!OW10</f>
        <v/>
      </c>
      <c r="NH12">
        <f>'EIA Imports Monthly'!OX10</f>
        <v/>
      </c>
      <c r="NI12">
        <f>'EIA Imports Monthly'!OY10</f>
        <v/>
      </c>
      <c r="NJ12">
        <f>'EIA Imports Monthly'!OZ10</f>
        <v/>
      </c>
      <c r="NK12">
        <f>'EIA Imports Monthly'!PA10</f>
        <v/>
      </c>
      <c r="NL12">
        <f>'EIA Imports Monthly'!PB10</f>
        <v/>
      </c>
      <c r="NM12">
        <f>'EIA Imports Monthly'!PC10</f>
        <v/>
      </c>
      <c r="NN12">
        <f>'EIA Imports Monthly'!PD10</f>
        <v/>
      </c>
      <c r="NO12">
        <f>'EIA Imports Monthly'!PE10</f>
        <v/>
      </c>
      <c r="NP12">
        <f>'EIA Imports Monthly'!PF10</f>
        <v/>
      </c>
      <c r="NQ12">
        <f>'EIA Imports Monthly'!PG10</f>
        <v/>
      </c>
      <c r="NR12">
        <f>'EIA Imports Monthly'!PH10</f>
        <v/>
      </c>
      <c r="NS12">
        <f>'EIA Imports Monthly'!PI10</f>
        <v/>
      </c>
      <c r="NT12">
        <f>'EIA Imports Monthly'!PJ10</f>
        <v/>
      </c>
      <c r="NU12">
        <f>'EIA Imports Monthly'!PK10</f>
        <v/>
      </c>
      <c r="NV12">
        <f>'EIA Imports Monthly'!PL10</f>
        <v/>
      </c>
      <c r="NW12">
        <f>'EIA Imports Monthly'!PM10</f>
        <v/>
      </c>
      <c r="NX12">
        <f>'EIA Imports Monthly'!PN10</f>
        <v/>
      </c>
      <c r="NY12">
        <f>'EIA Imports Monthly'!PO10</f>
        <v/>
      </c>
      <c r="NZ12">
        <f>'EIA Imports Monthly'!PP10</f>
        <v/>
      </c>
      <c r="OA12">
        <f>'EIA Imports Monthly'!PQ10</f>
        <v/>
      </c>
      <c r="OB12">
        <f>'EIA Imports Monthly'!PR10</f>
        <v/>
      </c>
      <c r="OC12">
        <f>'EIA Imports Monthly'!PS10</f>
        <v/>
      </c>
      <c r="OD12">
        <f>'EIA Imports Monthly'!PT10</f>
        <v/>
      </c>
      <c r="OE12">
        <f>'EIA Imports Monthly'!PU10</f>
        <v/>
      </c>
      <c r="OF12">
        <f>'EIA Imports Monthly'!PV10</f>
        <v/>
      </c>
      <c r="OG12">
        <f>'EIA Imports Monthly'!PW10</f>
        <v/>
      </c>
      <c r="OH12">
        <f>'EIA Imports Monthly'!PX10</f>
        <v/>
      </c>
      <c r="OI12">
        <f>'EIA Imports Monthly'!PY10</f>
        <v/>
      </c>
      <c r="OJ12">
        <f>'EIA Imports Monthly'!PZ10</f>
        <v/>
      </c>
      <c r="OK12">
        <f>'EIA Imports Monthly'!QA10</f>
        <v/>
      </c>
      <c r="OL12">
        <f>'EIA Imports Monthly'!QB10</f>
        <v/>
      </c>
      <c r="OM12">
        <f>'EIA Imports Monthly'!QC10</f>
        <v/>
      </c>
      <c r="ON12">
        <f>'EIA Imports Monthly'!QD10</f>
        <v/>
      </c>
      <c r="OO12">
        <f>'EIA Imports Monthly'!QE10</f>
        <v/>
      </c>
      <c r="OP12">
        <f>'EIA Imports Monthly'!QF10</f>
        <v/>
      </c>
      <c r="OQ12">
        <f>'EIA Imports Monthly'!QG10</f>
        <v/>
      </c>
      <c r="OR12">
        <f>'EIA Imports Monthly'!QH10</f>
        <v/>
      </c>
      <c r="OS12">
        <f>'EIA Imports Monthly'!QI10</f>
        <v/>
      </c>
      <c r="OT12">
        <f>'EIA Imports Monthly'!QJ10</f>
        <v/>
      </c>
      <c r="OU12">
        <f>'EIA Imports Monthly'!QK10</f>
        <v/>
      </c>
      <c r="OV12">
        <f>'EIA Imports Monthly'!QL10</f>
        <v/>
      </c>
      <c r="OW12">
        <f>'EIA Imports Monthly'!QM10</f>
        <v/>
      </c>
      <c r="OX12">
        <f>'EIA Imports Monthly'!QN10</f>
        <v/>
      </c>
      <c r="OY12">
        <f>'EIA Imports Monthly'!QO10</f>
        <v/>
      </c>
      <c r="OZ12">
        <f>'EIA Imports Monthly'!QP10</f>
        <v/>
      </c>
      <c r="PA12">
        <f>'EIA Imports Monthly'!QQ10</f>
        <v/>
      </c>
      <c r="PB12">
        <f>'EIA Imports Monthly'!QR10</f>
        <v/>
      </c>
      <c r="PC12">
        <f>'EIA Imports Monthly'!QS10</f>
        <v/>
      </c>
      <c r="PD12">
        <f>'EIA Imports Monthly'!QT10</f>
        <v/>
      </c>
      <c r="PE12">
        <f>'EIA Imports Monthly'!QU10</f>
        <v/>
      </c>
      <c r="PF12">
        <f>'EIA Imports Monthly'!QV10</f>
        <v/>
      </c>
      <c r="PG12">
        <f>'EIA Imports Monthly'!QW10</f>
        <v/>
      </c>
      <c r="PH12">
        <f>'EIA Imports Monthly'!QX10</f>
        <v/>
      </c>
      <c r="PI12">
        <f>'EIA Imports Monthly'!QY10</f>
        <v/>
      </c>
      <c r="PJ12">
        <f>'EIA Imports Monthly'!QZ10</f>
        <v/>
      </c>
      <c r="PK12">
        <f>'EIA Imports Monthly'!RA10</f>
        <v/>
      </c>
      <c r="PL12">
        <f>'EIA Imports Monthly'!RB10</f>
        <v/>
      </c>
      <c r="PM12">
        <f>'EIA Imports Monthly'!RC10</f>
        <v/>
      </c>
      <c r="PN12">
        <f>'EIA Imports Monthly'!RD10</f>
        <v/>
      </c>
      <c r="PO12">
        <f>'EIA Imports Monthly'!RE10</f>
        <v/>
      </c>
      <c r="PP12">
        <f>'EIA Imports Monthly'!RF10</f>
        <v/>
      </c>
      <c r="PQ12">
        <f>'EIA Imports Monthly'!RG10</f>
        <v/>
      </c>
      <c r="PR12">
        <f>'EIA Imports Monthly'!RH10</f>
        <v/>
      </c>
      <c r="PS12">
        <f>'EIA Imports Monthly'!RI10</f>
        <v/>
      </c>
      <c r="PT12">
        <f>'EIA Imports Monthly'!RJ10</f>
        <v/>
      </c>
      <c r="PU12">
        <f>'EIA Imports Monthly'!RK10</f>
        <v/>
      </c>
      <c r="PV12">
        <f>'EIA Imports Monthly'!RL10</f>
        <v/>
      </c>
      <c r="PW12">
        <f>'EIA Imports Monthly'!RM10</f>
        <v/>
      </c>
      <c r="PX12">
        <f>'EIA Imports Monthly'!RN10</f>
        <v/>
      </c>
      <c r="PY12">
        <f>'EIA Imports Monthly'!RO10</f>
        <v/>
      </c>
      <c r="PZ12">
        <f>'EIA Imports Monthly'!RP10</f>
        <v/>
      </c>
      <c r="QA12">
        <f>'EIA Imports Monthly'!RQ10</f>
        <v/>
      </c>
      <c r="QB12">
        <f>'EIA Imports Monthly'!RR10</f>
        <v/>
      </c>
      <c r="QC12">
        <f>'EIA Imports Monthly'!RS10</f>
        <v/>
      </c>
      <c r="QD12">
        <f>'EIA Imports Monthly'!RT10</f>
        <v/>
      </c>
      <c r="QE12">
        <f>'EIA Imports Monthly'!RU10</f>
        <v/>
      </c>
      <c r="QF12">
        <f>'EIA Imports Monthly'!RV10</f>
        <v/>
      </c>
      <c r="QG12">
        <f>'EIA Imports Monthly'!RW10</f>
        <v/>
      </c>
      <c r="QH12">
        <f>'EIA Imports Monthly'!RX10</f>
        <v/>
      </c>
      <c r="QI12">
        <f>'EIA Imports Monthly'!RY10</f>
        <v/>
      </c>
      <c r="QJ12">
        <f>'EIA Imports Monthly'!RZ10</f>
        <v/>
      </c>
      <c r="QK12">
        <f>'EIA Imports Monthly'!SA10</f>
        <v/>
      </c>
      <c r="QL12">
        <f>'EIA Imports Monthly'!SB10</f>
        <v/>
      </c>
      <c r="QM12">
        <f>'EIA Imports Monthly'!SC10</f>
        <v/>
      </c>
      <c r="QN12">
        <f>'EIA Imports Monthly'!SD10</f>
        <v/>
      </c>
      <c r="QO12">
        <f>'EIA Imports Monthly'!SE10</f>
        <v/>
      </c>
      <c r="QP12">
        <f>'EIA Imports Monthly'!SF10</f>
        <v/>
      </c>
      <c r="QQ12">
        <f>'EIA Imports Monthly'!SG10</f>
        <v/>
      </c>
      <c r="QR12">
        <f>'EIA Imports Monthly'!SH10</f>
        <v/>
      </c>
      <c r="QS12">
        <f>'EIA Imports Monthly'!SI10</f>
        <v/>
      </c>
      <c r="QT12">
        <f>'EIA Imports Monthly'!SJ10</f>
        <v/>
      </c>
      <c r="QU12">
        <f>'EIA Imports Monthly'!SK10</f>
        <v/>
      </c>
      <c r="QV12">
        <f>'EIA Imports Monthly'!SL10</f>
        <v/>
      </c>
      <c r="QW12">
        <f>'EIA Imports Monthly'!SM10</f>
        <v/>
      </c>
      <c r="QX12">
        <f>'EIA Imports Monthly'!SN10</f>
        <v/>
      </c>
      <c r="QY12">
        <f>'EIA Imports Monthly'!SO10</f>
        <v/>
      </c>
      <c r="QZ12">
        <f>'EIA Imports Monthly'!SP10</f>
        <v/>
      </c>
      <c r="RA12">
        <f>'EIA Imports Monthly'!SQ10</f>
        <v/>
      </c>
      <c r="RB12">
        <f>'EIA Imports Monthly'!SR10</f>
        <v/>
      </c>
      <c r="RC12">
        <f>'EIA Imports Monthly'!SS10</f>
        <v/>
      </c>
      <c r="RD12">
        <f>'EIA Imports Monthly'!ST10</f>
        <v/>
      </c>
      <c r="RE12">
        <f>'EIA Imports Monthly'!SU10</f>
        <v/>
      </c>
      <c r="RF12">
        <f>'EIA Imports Monthly'!SV10</f>
        <v/>
      </c>
      <c r="RG12">
        <f>'EIA Imports Monthly'!SW10</f>
        <v/>
      </c>
      <c r="RH12">
        <f>'EIA Imports Monthly'!SX10</f>
        <v/>
      </c>
      <c r="RI12">
        <f>'EIA Imports Monthly'!SY10</f>
        <v/>
      </c>
      <c r="RJ12">
        <f>'EIA Imports Monthly'!SZ10</f>
        <v/>
      </c>
      <c r="RK12">
        <f>'EIA Imports Monthly'!TA10</f>
        <v/>
      </c>
      <c r="RL12">
        <f>'EIA Imports Monthly'!TB10</f>
        <v/>
      </c>
      <c r="RM12">
        <f>'EIA Imports Monthly'!TC10</f>
        <v/>
      </c>
      <c r="RN12">
        <f>'EIA Imports Monthly'!TD10</f>
        <v/>
      </c>
      <c r="RO12">
        <f>'EIA Imports Monthly'!TE10</f>
        <v/>
      </c>
      <c r="RP12">
        <f>'EIA Imports Monthly'!TF10</f>
        <v/>
      </c>
      <c r="RQ12">
        <f>'EIA Imports Monthly'!TG10</f>
        <v/>
      </c>
      <c r="RR12">
        <f>'EIA Imports Monthly'!TH10</f>
        <v/>
      </c>
      <c r="RS12">
        <f>'EIA Imports Monthly'!TI10</f>
        <v/>
      </c>
      <c r="RT12">
        <f>'EIA Imports Monthly'!TJ10</f>
        <v/>
      </c>
      <c r="RU12">
        <f>'EIA Imports Monthly'!TK10</f>
        <v/>
      </c>
      <c r="RV12">
        <f>'EIA Imports Monthly'!TL10</f>
        <v/>
      </c>
      <c r="RW12">
        <f>'EIA Imports Monthly'!TM10</f>
        <v/>
      </c>
      <c r="RX12">
        <f>'EIA Imports Monthly'!TN10</f>
        <v/>
      </c>
      <c r="RY12">
        <f>'EIA Imports Monthly'!TO10</f>
        <v/>
      </c>
      <c r="RZ12">
        <f>'EIA Imports Monthly'!TP10</f>
        <v/>
      </c>
      <c r="SA12">
        <f>'EIA Imports Monthly'!TQ10</f>
        <v/>
      </c>
      <c r="SB12">
        <f>'EIA Imports Monthly'!TR10</f>
        <v/>
      </c>
      <c r="SC12">
        <f>'EIA Imports Monthly'!TS10</f>
        <v/>
      </c>
      <c r="SD12">
        <f>'EIA Imports Monthly'!TT10</f>
        <v/>
      </c>
      <c r="SE12">
        <f>'EIA Imports Monthly'!TU10</f>
        <v/>
      </c>
    </row>
    <row r="13" spans="1:499">
      <c r="A13" t="s">
        <v>60</v>
      </c>
      <c r="H13">
        <f>SUM(H11,H10,H8,H7,H6,H4)</f>
        <v/>
      </c>
      <c r="I13">
        <f>SUM(I11,I10,I8,I7,I6,I4)</f>
        <v/>
      </c>
      <c r="J13">
        <f>SUM(J11,J10,J8,J7,J6,J4)</f>
        <v/>
      </c>
      <c r="K13">
        <f>SUM(K11,K10,K8,K7,K6,K4)</f>
        <v/>
      </c>
      <c r="L13">
        <f>SUM(L11,L10,L8,L7,L6,L4)</f>
        <v/>
      </c>
      <c r="M13">
        <f>SUM(M11,M10,M8,M7,M6,M4)</f>
        <v/>
      </c>
      <c r="N13">
        <f>SUM(N11,N10,N8,N7,N6,N4)</f>
        <v/>
      </c>
      <c r="O13">
        <f>SUM(O11,O10,O8,O7,O6,O4)</f>
        <v/>
      </c>
      <c r="P13">
        <f>SUM(P11,P10,P8,P7,P6,P4)</f>
        <v/>
      </c>
      <c r="Q13">
        <f>SUM(Q11,Q10,Q8,Q7,Q6,Q4)</f>
        <v/>
      </c>
      <c r="R13">
        <f>SUM(R11,R10,R8,R7,R6,R4)</f>
        <v/>
      </c>
      <c r="S13">
        <f>SUM(S11,S10,S8,S7,S6,S4)</f>
        <v/>
      </c>
      <c r="T13">
        <f>SUM(T11,T10,T8,T7,T6,T4)</f>
        <v/>
      </c>
      <c r="U13">
        <f>SUM(U11,U10,U8,U7,U6,U4)</f>
        <v/>
      </c>
      <c r="V13">
        <f>SUM(V11,V10,V8,V7,V6,V4)</f>
        <v/>
      </c>
      <c r="W13">
        <f>SUM(W11,W10,W8,W7,W6,W4)</f>
        <v/>
      </c>
      <c r="X13">
        <f>SUM(X11,X10,X8,X7,X6,X4)</f>
        <v/>
      </c>
      <c r="Y13">
        <f>SUM(Y11,Y10,Y8,Y7,Y6,Y4)</f>
        <v/>
      </c>
      <c r="Z13">
        <f>SUM(Z11,Z10,Z8,Z7,Z6,Z4)</f>
        <v/>
      </c>
      <c r="AA13">
        <f>SUM(AA11,AA10,AA8,AA7,AA6,AA4)</f>
        <v/>
      </c>
      <c r="AB13">
        <f>SUM(AB11,AB10,AB8,AB7,AB6,AB4)</f>
        <v/>
      </c>
      <c r="AC13">
        <f>SUM(AC11,AC10,AC8,AC7,AC6,AC4)</f>
        <v/>
      </c>
      <c r="AD13">
        <f>SUM(AD11,AD10,AD8,AD7,AD6,AD4)</f>
        <v/>
      </c>
      <c r="AE13">
        <f>SUM(AE11,AE10,AE8,AE7,AE6,AE4)</f>
        <v/>
      </c>
      <c r="AF13">
        <f>SUM(AF11,AF10,AF8,AF7,AF6,AF4)</f>
        <v/>
      </c>
      <c r="AG13">
        <f>SUM(AG11,AG10,AG8,AG7,AG6,AG4)</f>
        <v/>
      </c>
      <c r="AH13">
        <f>SUM(AH11,AH10,AH8,AH7,AH6,AH4)</f>
        <v/>
      </c>
      <c r="AI13">
        <f>SUM(AI11,AI10,AI8,AI7,AI6,AI4)</f>
        <v/>
      </c>
      <c r="AJ13">
        <f>SUM(AJ11,AJ10,AJ8,AJ7,AJ6,AJ4)</f>
        <v/>
      </c>
      <c r="AK13">
        <f>SUM(AK11,AK10,AK8,AK7,AK6,AK4)</f>
        <v/>
      </c>
      <c r="AL13">
        <f>SUM(AL11,AL10,AL8,AL7,AL6,AL4)</f>
        <v/>
      </c>
      <c r="AM13">
        <f>SUM(AM11,AM10,AM8,AM7,AM6,AM4)</f>
        <v/>
      </c>
      <c r="AN13">
        <f>SUM(AN11,AN10,AN8,AN7,AN6,AN4)</f>
        <v/>
      </c>
      <c r="AO13">
        <f>SUM(AO11,AO10,AO8,AO7,AO6,AO4)</f>
        <v/>
      </c>
      <c r="AP13">
        <f>SUM(AP11,AP10,AP8,AP7,AP6,AP4)</f>
        <v/>
      </c>
      <c r="AQ13">
        <f>SUM(AQ11,AQ10,AQ8,AQ7,AQ6,AQ4)</f>
        <v/>
      </c>
      <c r="AR13">
        <f>SUM(AR11,AR10,AR8,AR7,AR6,AR4)</f>
        <v/>
      </c>
      <c r="AS13">
        <f>SUM(AS11,AS10,AS8,AS7,AS6,AS4)</f>
        <v/>
      </c>
      <c r="AT13">
        <f>SUM(AT11,AT10,AT8,AT7,AT6,AT4)</f>
        <v/>
      </c>
      <c r="AU13">
        <f>SUM(AU11,AU10,AU8,AU7,AU6,AU4)</f>
        <v/>
      </c>
      <c r="AV13">
        <f>SUM(AV11,AV10,AV8,AV7,AV6,AV4)</f>
        <v/>
      </c>
      <c r="AW13">
        <f>SUM(AW11,AW10,AW8,AW7,AW6,AW4)</f>
        <v/>
      </c>
      <c r="AX13">
        <f>SUM(AX11,AX10,AX8,AX7,AX6,AX4)</f>
        <v/>
      </c>
      <c r="AY13">
        <f>SUM(AY11,AY10,AY8,AY7,AY6,AY4)</f>
        <v/>
      </c>
      <c r="AZ13">
        <f>SUM(AZ11,AZ10,AZ8,AZ7,AZ6,AZ4)</f>
        <v/>
      </c>
      <c r="BA13">
        <f>SUM(BA11,BA10,BA8,BA7,BA6,BA4)</f>
        <v/>
      </c>
      <c r="BB13">
        <f>SUM(BB11,BB10,BB8,BB7,BB6,BB4)</f>
        <v/>
      </c>
      <c r="BC13">
        <f>SUM(BC11,BC10,BC8,BC7,BC6,BC4)</f>
        <v/>
      </c>
      <c r="BD13">
        <f>SUM(BD11,BD10,BD8,BD7,BD6,BD4)</f>
        <v/>
      </c>
      <c r="BE13">
        <f>SUM(BE11,BE10,BE8,BE7,BE6,BE4)</f>
        <v/>
      </c>
      <c r="BF13">
        <f>SUM(BF11,BF10,BF8,BF7,BF6,BF4)</f>
        <v/>
      </c>
      <c r="BG13">
        <f>SUM(BG11,BG10,BG8,BG7,BG6,BG4)</f>
        <v/>
      </c>
      <c r="BH13">
        <f>SUM(BH11,BH10,BH8,BH7,BH6,BH4)</f>
        <v/>
      </c>
      <c r="BI13">
        <f>SUM(BI11,BI10,BI8,BI7,BI6,BI4)</f>
        <v/>
      </c>
      <c r="BJ13">
        <f>SUM(BJ11,BJ10,BJ8,BJ7,BJ6,BJ4)</f>
        <v/>
      </c>
      <c r="BK13">
        <f>SUM(BK11,BK10,BK8,BK7,BK6,BK4)</f>
        <v/>
      </c>
      <c r="BL13">
        <f>SUM(BL11,BL10,BL8,BL7,BL6,BL4)</f>
        <v/>
      </c>
      <c r="BM13">
        <f>SUM(BM11,BM10,BM8,BM7,BM6,BM4)</f>
        <v/>
      </c>
      <c r="BN13">
        <f>SUM(BN11,BN10,BN8,BN7,BN6,BN4)</f>
        <v/>
      </c>
      <c r="BO13">
        <f>SUM(BO11,BO10,BO8,BO7,BO6,BO4)</f>
        <v/>
      </c>
      <c r="BP13">
        <f>SUM(BP11,BP10,BP8,BP7,BP6,BP4)</f>
        <v/>
      </c>
      <c r="BQ13">
        <f>SUM(BQ11,BQ10,BQ8,BQ7,BQ6,BQ4)</f>
        <v/>
      </c>
      <c r="BR13">
        <f>SUM(BR11,BR10,BR8,BR7,BR6,BR4)</f>
        <v/>
      </c>
      <c r="BS13">
        <f>SUM(BS11,BS10,BS8,BS7,BS6,BS4)</f>
        <v/>
      </c>
      <c r="BT13">
        <f>SUM(BT11,BT10,BT8,BT7,BT6,BT4)</f>
        <v/>
      </c>
      <c r="BU13">
        <f>SUM(BU11,BU10,BU8,BU7,BU6,BU4)</f>
        <v/>
      </c>
      <c r="BV13">
        <f>SUM(BV11,BV10,BV8,BV7,BV6,BV4)</f>
        <v/>
      </c>
      <c r="BW13">
        <f>SUM(BW11,BW10,BW8,BW7,BW6,BW4)</f>
        <v/>
      </c>
      <c r="BX13">
        <f>SUM(BX11,BX10,BX8,BX7,BX6,BX4)</f>
        <v/>
      </c>
      <c r="BY13">
        <f>SUM(BY11,BY10,BY8,BY7,BY6,BY4)</f>
        <v/>
      </c>
      <c r="BZ13">
        <f>SUM(BZ11,BZ10,BZ8,BZ7,BZ6,BZ4)</f>
        <v/>
      </c>
      <c r="CA13">
        <f>SUM(CA11,CA10,CA8,CA7,CA6,CA4)</f>
        <v/>
      </c>
      <c r="CB13">
        <f>SUM(CB11,CB10,CB8,CB7,CB6,CB4)</f>
        <v/>
      </c>
      <c r="CC13">
        <f>SUM(CC11,CC10,CC8,CC7,CC6,CC4)</f>
        <v/>
      </c>
      <c r="CD13">
        <f>SUM(CD11,CD10,CD8,CD7,CD6,CD4)</f>
        <v/>
      </c>
      <c r="CE13">
        <f>SUM(CE11,CE10,CE8,CE7,CE6,CE4)</f>
        <v/>
      </c>
      <c r="CF13">
        <f>SUM(CF11,CF10,CF8,CF7,CF6,CF4)</f>
        <v/>
      </c>
      <c r="CG13">
        <f>SUM(CG11,CG10,CG8,CG7,CG6,CG4)</f>
        <v/>
      </c>
      <c r="CH13">
        <f>SUM(CH11,CH10,CH8,CH7,CH6,CH4)</f>
        <v/>
      </c>
      <c r="CI13">
        <f>SUM(CI11,CI10,CI8,CI7,CI6,CI4)</f>
        <v/>
      </c>
      <c r="CJ13">
        <f>SUM(CJ11,CJ10,CJ8,CJ7,CJ6,CJ4)</f>
        <v/>
      </c>
      <c r="CK13">
        <f>SUM(CK11,CK10,CK8,CK7,CK6,CK4)</f>
        <v/>
      </c>
      <c r="CL13">
        <f>SUM(CL11,CL10,CL8,CL7,CL6,CL4)</f>
        <v/>
      </c>
      <c r="CM13">
        <f>SUM(CM11,CM10,CM8,CM7,CM6,CM4)</f>
        <v/>
      </c>
      <c r="CN13">
        <f>SUM(CN11,CN10,CN8,CN7,CN6,CN4)</f>
        <v/>
      </c>
      <c r="CO13">
        <f>SUM(CO11,CO10,CO8,CO7,CO6,CO4)</f>
        <v/>
      </c>
      <c r="CP13">
        <f>SUM(CP11,CP10,CP8,CP7,CP6,CP4)</f>
        <v/>
      </c>
      <c r="CQ13">
        <f>SUM(CQ11,CQ10,CQ8,CQ7,CQ6,CQ4)</f>
        <v/>
      </c>
      <c r="CR13">
        <f>SUM(CR11,CR10,CR8,CR7,CR6,CR4)</f>
        <v/>
      </c>
      <c r="CS13">
        <f>SUM(CS11,CS10,CS8,CS7,CS6,CS4)</f>
        <v/>
      </c>
      <c r="CT13">
        <f>SUM(CT11,CT10,CT8,CT7,CT6,CT4)</f>
        <v/>
      </c>
      <c r="CU13">
        <f>SUM(CU11,CU10,CU8,CU7,CU6,CU4)</f>
        <v/>
      </c>
      <c r="CV13">
        <f>SUM(CV11,CV10,CV8,CV7,CV6,CV4)</f>
        <v/>
      </c>
      <c r="CW13">
        <f>SUM(CW11,CW10,CW8,CW7,CW6,CW4)</f>
        <v/>
      </c>
      <c r="CX13">
        <f>SUM(CX11,CX10,CX8,CX7,CX6,CX4)</f>
        <v/>
      </c>
      <c r="CY13">
        <f>SUM(CY11,CY10,CY8,CY7,CY6,CY4)</f>
        <v/>
      </c>
      <c r="CZ13">
        <f>SUM(CZ11,CZ10,CZ8,CZ7,CZ6,CZ4)</f>
        <v/>
      </c>
      <c r="DA13">
        <f>SUM(DA11,DA10,DA8,DA7,DA6,DA4)</f>
        <v/>
      </c>
      <c r="DB13">
        <f>SUM(DB11,DB10,DB8,DB7,DB6,DB4)</f>
        <v/>
      </c>
      <c r="DC13">
        <f>SUM(DC11,DC10,DC8,DC7,DC6,DC4)</f>
        <v/>
      </c>
      <c r="DD13">
        <f>SUM(DD11,DD10,DD8,DD7,DD6,DD4)</f>
        <v/>
      </c>
      <c r="DE13">
        <f>SUM(DE11,DE10,DE8,DE7,DE6,DE4)</f>
        <v/>
      </c>
      <c r="DF13">
        <f>SUM(DF11,DF10,DF8,DF7,DF6,DF4)</f>
        <v/>
      </c>
      <c r="DG13">
        <f>SUM(DG11,DG10,DG8,DG7,DG6,DG4)</f>
        <v/>
      </c>
      <c r="DH13">
        <f>SUM(DH11,DH10,DH8,DH7,DH6,DH4)</f>
        <v/>
      </c>
      <c r="DI13">
        <f>SUM(DI11,DI10,DI8,DI7,DI6,DI4)</f>
        <v/>
      </c>
      <c r="DJ13">
        <f>SUM(DJ11,DJ10,DJ8,DJ7,DJ6,DJ4)</f>
        <v/>
      </c>
      <c r="DK13">
        <f>SUM(DK11,DK10,DK8,DK7,DK6,DK4)</f>
        <v/>
      </c>
      <c r="DL13">
        <f>SUM(DL11,DL10,DL8,DL7,DL6,DL4)</f>
        <v/>
      </c>
      <c r="DM13">
        <f>SUM(DM11,DM10,DM8,DM7,DM6,DM4)</f>
        <v/>
      </c>
      <c r="DN13">
        <f>SUM(DN11,DN10,DN8,DN7,DN6,DN4)</f>
        <v/>
      </c>
      <c r="DO13">
        <f>SUM(DO11,DO10,DO8,DO7,DO6,DO4)</f>
        <v/>
      </c>
      <c r="DP13">
        <f>SUM(DP11,DP10,DP8,DP7,DP6,DP4)</f>
        <v/>
      </c>
      <c r="DQ13">
        <f>SUM(DQ11,DQ10,DQ8,DQ7,DQ6,DQ4)</f>
        <v/>
      </c>
      <c r="DR13">
        <f>SUM(DR11,DR10,DR8,DR7,DR6,DR4)</f>
        <v/>
      </c>
      <c r="DS13">
        <f>SUM(DS11,DS10,DS8,DS7,DS6,DS4)</f>
        <v/>
      </c>
      <c r="DT13">
        <f>SUM(DT11,DT10,DT8,DT7,DT6,DT4)</f>
        <v/>
      </c>
      <c r="DU13">
        <f>SUM(DU11,DU10,DU8,DU7,DU6,DU4)</f>
        <v/>
      </c>
      <c r="DV13">
        <f>SUM(DV11,DV10,DV8,DV7,DV6,DV4)</f>
        <v/>
      </c>
      <c r="DW13">
        <f>SUM(DW11,DW10,DW8,DW7,DW6,DW4)</f>
        <v/>
      </c>
      <c r="DX13">
        <f>SUM(DX11,DX10,DX8,DX7,DX6,DX4)</f>
        <v/>
      </c>
      <c r="DY13">
        <f>SUM(DY11,DY10,DY8,DY7,DY6,DY4)</f>
        <v/>
      </c>
      <c r="DZ13">
        <f>SUM(DZ11,DZ10,DZ8,DZ7,DZ6,DZ4)</f>
        <v/>
      </c>
      <c r="EA13">
        <f>SUM(EA11,EA10,EA8,EA7,EA6,EA4)</f>
        <v/>
      </c>
      <c r="EB13">
        <f>SUM(EB11,EB10,EB8,EB7,EB6,EB4)</f>
        <v/>
      </c>
      <c r="EC13">
        <f>SUM(EC11,EC10,EC8,EC7,EC6,EC4)</f>
        <v/>
      </c>
      <c r="ED13">
        <f>SUM(ED11,ED10,ED8,ED7,ED6,ED4)</f>
        <v/>
      </c>
      <c r="EE13">
        <f>SUM(EE11,EE10,EE8,EE7,EE6,EE4)</f>
        <v/>
      </c>
      <c r="EF13">
        <f>SUM(EF11,EF10,EF8,EF7,EF6,EF4)</f>
        <v/>
      </c>
      <c r="EG13">
        <f>SUM(EG11,EG10,EG8,EG7,EG6,EG4)</f>
        <v/>
      </c>
      <c r="EH13">
        <f>SUM(EH11,EH10,EH8,EH7,EH6,EH4)</f>
        <v/>
      </c>
      <c r="EI13">
        <f>SUM(EI11,EI10,EI8,EI7,EI6,EI4)</f>
        <v/>
      </c>
      <c r="EJ13">
        <f>SUM(EJ11,EJ10,EJ8,EJ7,EJ6,EJ4)</f>
        <v/>
      </c>
      <c r="EK13">
        <f>SUM(EK11,EK10,EK8,EK7,EK6,EK4)</f>
        <v/>
      </c>
      <c r="EL13">
        <f>SUM(EL11,EL10,EL8,EL7,EL6,EL4)</f>
        <v/>
      </c>
      <c r="EM13">
        <f>SUM(EM11,EM10,EM8,EM7,EM6,EM4)</f>
        <v/>
      </c>
      <c r="EN13">
        <f>SUM(EN11,EN10,EN8,EN7,EN6,EN4)</f>
        <v/>
      </c>
      <c r="EO13">
        <f>SUM(EO11,EO10,EO8,EO7,EO6,EO4)</f>
        <v/>
      </c>
      <c r="EP13">
        <f>SUM(EP11,EP10,EP8,EP7,EP6,EP4)</f>
        <v/>
      </c>
      <c r="EQ13">
        <f>SUM(EQ11,EQ10,EQ8,EQ7,EQ6,EQ4)</f>
        <v/>
      </c>
      <c r="ER13">
        <f>SUM(ER11,ER10,ER8,ER7,ER6,ER4)</f>
        <v/>
      </c>
      <c r="ES13">
        <f>SUM(ES11,ES10,ES8,ES7,ES6,ES4)</f>
        <v/>
      </c>
      <c r="ET13">
        <f>SUM(ET11,ET10,ET8,ET7,ET6,ET4)</f>
        <v/>
      </c>
      <c r="EU13">
        <f>SUM(EU11,EU10,EU8,EU7,EU6,EU4)</f>
        <v/>
      </c>
      <c r="EV13">
        <f>SUM(EV11,EV10,EV8,EV7,EV6,EV4)</f>
        <v/>
      </c>
      <c r="EW13">
        <f>SUM(EW11,EW10,EW8,EW7,EW6,EW4)</f>
        <v/>
      </c>
      <c r="EX13">
        <f>SUM(EX11,EX10,EX8,EX7,EX6,EX4)</f>
        <v/>
      </c>
      <c r="EY13">
        <f>SUM(EY11,EY10,EY8,EY7,EY6,EY4)</f>
        <v/>
      </c>
      <c r="EZ13">
        <f>SUM(EZ11,EZ10,EZ8,EZ7,EZ6,EZ4)</f>
        <v/>
      </c>
      <c r="FA13">
        <f>SUM(FA11,FA10,FA8,FA7,FA6,FA4)</f>
        <v/>
      </c>
      <c r="FB13">
        <f>SUM(FB11,FB10,FB8,FB7,FB6,FB4)</f>
        <v/>
      </c>
      <c r="FC13">
        <f>SUM(FC11,FC10,FC8,FC7,FC6,FC4)</f>
        <v/>
      </c>
      <c r="FD13">
        <f>SUM(FD11,FD10,FD8,FD7,FD6,FD4)</f>
        <v/>
      </c>
      <c r="FE13">
        <f>SUM(FE11,FE10,FE8,FE7,FE6,FE4)</f>
        <v/>
      </c>
      <c r="FF13">
        <f>SUM(FF11,FF10,FF8,FF7,FF6,FF4)</f>
        <v/>
      </c>
      <c r="FG13">
        <f>SUM(FG11,FG10,FG8,FG7,FG6,FG4)</f>
        <v/>
      </c>
      <c r="FH13">
        <f>SUM(FH11,FH10,FH8,FH7,FH6,FH4)</f>
        <v/>
      </c>
      <c r="FI13">
        <f>SUM(FI11,FI10,FI8,FI7,FI6,FI4)</f>
        <v/>
      </c>
      <c r="FJ13">
        <f>SUM(FJ11,FJ10,FJ8,FJ7,FJ6,FJ4)</f>
        <v/>
      </c>
      <c r="FK13">
        <f>SUM(FK11,FK10,FK8,FK7,FK6,FK4)</f>
        <v/>
      </c>
      <c r="FL13">
        <f>SUM(FL11,FL10,FL8,FL7,FL6,FL4)</f>
        <v/>
      </c>
      <c r="FM13">
        <f>SUM(FM11,FM10,FM8,FM7,FM6,FM4)</f>
        <v/>
      </c>
      <c r="FN13">
        <f>SUM(FN11,FN10,FN8,FN7,FN6,FN4)</f>
        <v/>
      </c>
      <c r="FO13">
        <f>SUM(FO11,FO10,FO8,FO7,FO6,FO4)</f>
        <v/>
      </c>
      <c r="FP13">
        <f>SUM(FP11,FP10,FP8,FP7,FP6,FP4)</f>
        <v/>
      </c>
      <c r="FQ13">
        <f>SUM(FQ11,FQ10,FQ8,FQ7,FQ6,FQ4)</f>
        <v/>
      </c>
      <c r="FR13">
        <f>SUM(FR11,FR10,FR8,FR7,FR6,FR4)</f>
        <v/>
      </c>
      <c r="FS13">
        <f>SUM(FS11,FS10,FS8,FS7,FS6,FS4)</f>
        <v/>
      </c>
      <c r="FT13">
        <f>SUM(FT11,FT10,FT8,FT7,FT6,FT4)</f>
        <v/>
      </c>
      <c r="FU13">
        <f>SUM(FU11,FU10,FU8,FU7,FU6,FU4)</f>
        <v/>
      </c>
      <c r="FV13">
        <f>SUM(FV11,FV10,FV8,FV7,FV6,FV4)</f>
        <v/>
      </c>
      <c r="FW13">
        <f>SUM(FW11,FW10,FW8,FW7,FW6,FW4)</f>
        <v/>
      </c>
      <c r="FX13">
        <f>SUM(FX11,FX10,FX8,FX7,FX6,FX4)</f>
        <v/>
      </c>
      <c r="FY13">
        <f>SUM(FY11,FY10,FY8,FY7,FY6,FY4)</f>
        <v/>
      </c>
      <c r="FZ13">
        <f>SUM(FZ11,FZ10,FZ8,FZ7,FZ6,FZ4)</f>
        <v/>
      </c>
      <c r="GA13">
        <f>SUM(GA11,GA10,GA8,GA7,GA6,GA4)</f>
        <v/>
      </c>
      <c r="GB13">
        <f>SUM(GB11,GB10,GB8,GB7,GB6,GB4)</f>
        <v/>
      </c>
      <c r="GC13">
        <f>SUM(GC11,GC10,GC8,GC7,GC6,GC4)</f>
        <v/>
      </c>
      <c r="GD13">
        <f>SUM(GD11,GD10,GD8,GD7,GD6,GD4)</f>
        <v/>
      </c>
      <c r="GE13">
        <f>SUM(GE11,GE10,GE8,GE7,GE6,GE4)</f>
        <v/>
      </c>
      <c r="GF13">
        <f>SUM(GF11,GF10,GF8,GF7,GF6,GF4)</f>
        <v/>
      </c>
      <c r="GG13">
        <f>SUM(GG11,GG10,GG8,GG7,GG6,GG4)</f>
        <v/>
      </c>
      <c r="GH13">
        <f>SUM(GH11,GH10,GH8,GH7,GH6,GH4)</f>
        <v/>
      </c>
      <c r="GI13">
        <f>SUM(GI11,GI10,GI8,GI7,GI6,GI4)</f>
        <v/>
      </c>
      <c r="GJ13">
        <f>SUM(GJ11,GJ10,GJ8,GJ7,GJ6,GJ4)</f>
        <v/>
      </c>
      <c r="GK13">
        <f>SUM(GK11,GK10,GK8,GK7,GK6,GK4)</f>
        <v/>
      </c>
      <c r="GL13">
        <f>SUM(GL11,GL10,GL8,GL7,GL6,GL4)</f>
        <v/>
      </c>
      <c r="GM13">
        <f>SUM(GM11,GM10,GM8,GM7,GM6,GM4)</f>
        <v/>
      </c>
      <c r="GN13">
        <f>SUM(GN11,GN10,GN8,GN7,GN6,GN4)</f>
        <v/>
      </c>
      <c r="GO13">
        <f>SUM(GO11,GO10,GO8,GO7,GO6,GO4)</f>
        <v/>
      </c>
      <c r="GP13">
        <f>SUM(GP11,GP10,GP8,GP7,GP6,GP4)</f>
        <v/>
      </c>
      <c r="GQ13">
        <f>SUM(GQ11,GQ10,GQ8,GQ7,GQ6,GQ4)</f>
        <v/>
      </c>
      <c r="GR13">
        <f>SUM(GR11,GR10,GR8,GR7,GR6,GR4)</f>
        <v/>
      </c>
      <c r="GS13">
        <f>SUM(GS11,GS10,GS8,GS7,GS6,GS4)</f>
        <v/>
      </c>
      <c r="GT13">
        <f>SUM(GT11,GT10,GT8,GT7,GT6,GT4)</f>
        <v/>
      </c>
      <c r="GU13">
        <f>SUM(GU11,GU10,GU8,GU7,GU6,GU4)</f>
        <v/>
      </c>
      <c r="GV13">
        <f>SUM(GV11,GV10,GV8,GV7,GV6,GV4)</f>
        <v/>
      </c>
      <c r="GW13">
        <f>SUM(GW11,GW10,GW8,GW7,GW6,GW4)</f>
        <v/>
      </c>
      <c r="GX13">
        <f>SUM(GX11,GX10,GX8,GX7,GX6,GX4)</f>
        <v/>
      </c>
      <c r="GY13">
        <f>SUM(GY11,GY10,GY8,GY7,GY6,GY4)</f>
        <v/>
      </c>
      <c r="GZ13">
        <f>SUM(GZ11,GZ10,GZ8,GZ7,GZ6,GZ4)</f>
        <v/>
      </c>
      <c r="HA13">
        <f>SUM(HA11,HA10,HA8,HA7,HA6,HA4)</f>
        <v/>
      </c>
      <c r="HB13">
        <f>SUM(HB11,HB10,HB8,HB7,HB6,HB4)</f>
        <v/>
      </c>
      <c r="HC13">
        <f>SUM(HC11,HC10,HC8,HC7,HC6,HC4)</f>
        <v/>
      </c>
      <c r="HD13">
        <f>SUM(HD11,HD10,HD8,HD7,HD6,HD4)</f>
        <v/>
      </c>
      <c r="HE13">
        <f>SUM(HE11,HE10,HE8,HE7,HE6,HE4)</f>
        <v/>
      </c>
      <c r="HF13">
        <f>SUM(HF11,HF10,HF8,HF7,HF6,HF4)</f>
        <v/>
      </c>
      <c r="HG13">
        <f>SUM(HG11,HG10,HG8,HG7,HG6,HG4)</f>
        <v/>
      </c>
      <c r="HH13">
        <f>SUM(HH11,HH10,HH8,HH7,HH6,HH4)</f>
        <v/>
      </c>
      <c r="HI13">
        <f>SUM(HI11,HI10,HI8,HI7,HI6,HI4)</f>
        <v/>
      </c>
      <c r="HJ13">
        <f>SUM(HJ11,HJ10,HJ8,HJ7,HJ6,HJ4)</f>
        <v/>
      </c>
      <c r="HK13">
        <f>SUM(HK11,HK10,HK8,HK7,HK6,HK4)</f>
        <v/>
      </c>
      <c r="HL13">
        <f>SUM(HL11,HL10,HL8,HL7,HL6,HL4)</f>
        <v/>
      </c>
      <c r="HM13">
        <f>SUM(HM11,HM10,HM8,HM7,HM6,HM4)</f>
        <v/>
      </c>
      <c r="HN13">
        <f>SUM(HN11,HN10,HN8,HN7,HN6,HN4)</f>
        <v/>
      </c>
      <c r="HO13">
        <f>SUM(HO11,HO10,HO8,HO7,HO6,HO4)</f>
        <v/>
      </c>
      <c r="HP13">
        <f>SUM(HP11,HP10,HP8,HP7,HP6,HP4)</f>
        <v/>
      </c>
      <c r="HQ13">
        <f>SUM(HQ11,HQ10,HQ8,HQ7,HQ6,HQ4)</f>
        <v/>
      </c>
      <c r="HR13">
        <f>SUM(HR11,HR10,HR8,HR7,HR6,HR4)</f>
        <v/>
      </c>
      <c r="HS13">
        <f>SUM(HS11,HS10,HS8,HS7,HS6,HS4)</f>
        <v/>
      </c>
      <c r="HT13">
        <f>SUM(HT11,HT10,HT8,HT7,HT6,HT4)</f>
        <v/>
      </c>
      <c r="HU13">
        <f>SUM(HU11,HU10,HU8,HU7,HU6,HU4)</f>
        <v/>
      </c>
      <c r="HV13">
        <f>SUM(HV11,HV10,HV8,HV7,HV6,HV4)</f>
        <v/>
      </c>
      <c r="HW13">
        <f>SUM(HW11,HW10,HW8,HW7,HW6,HW4)</f>
        <v/>
      </c>
      <c r="HX13">
        <f>SUM(HX11,HX10,HX8,HX7,HX6,HX4)</f>
        <v/>
      </c>
      <c r="HY13">
        <f>SUM(HY11,HY10,HY8,HY7,HY6,HY4)</f>
        <v/>
      </c>
      <c r="HZ13">
        <f>SUM(HZ11,HZ10,HZ8,HZ7,HZ6,HZ4)</f>
        <v/>
      </c>
      <c r="IA13">
        <f>SUM(IA11,IA10,IA8,IA7,IA6,IA4)</f>
        <v/>
      </c>
      <c r="IB13">
        <f>SUM(IB11,IB10,IB8,IB7,IB6,IB4)</f>
        <v/>
      </c>
      <c r="IC13">
        <f>SUM(IC11,IC10,IC8,IC7,IC6,IC4)</f>
        <v/>
      </c>
      <c r="ID13">
        <f>SUM(ID11,ID10,ID8,ID7,ID6,ID4)</f>
        <v/>
      </c>
      <c r="IE13">
        <f>SUM(IE11,IE10,IE8,IE7,IE6,IE4)</f>
        <v/>
      </c>
      <c r="IF13">
        <f>SUM(IF11,IF10,IF8,IF7,IF6,IF4)</f>
        <v/>
      </c>
      <c r="IG13">
        <f>SUM(IG11,IG10,IG8,IG7,IG6,IG4)</f>
        <v/>
      </c>
      <c r="IH13">
        <f>SUM(IH11,IH10,IH8,IH7,IH6,IH4)</f>
        <v/>
      </c>
      <c r="II13">
        <f>SUM(II11,II10,II8,II7,II6,II4)</f>
        <v/>
      </c>
      <c r="IJ13">
        <f>SUM(IJ11,IJ10,IJ8,IJ7,IJ6,IJ4)</f>
        <v/>
      </c>
      <c r="IK13">
        <f>SUM(IK11,IK10,IK8,IK7,IK6,IK4)</f>
        <v/>
      </c>
      <c r="IL13">
        <f>SUM(IL11,IL10,IL8,IL7,IL6,IL4)</f>
        <v/>
      </c>
      <c r="IM13">
        <f>SUM(IM11,IM10,IM8,IM7,IM6,IM4)</f>
        <v/>
      </c>
      <c r="IN13">
        <f>SUM(IN11,IN10,IN8,IN7,IN6,IN4)</f>
        <v/>
      </c>
      <c r="IO13">
        <f>SUM(IO11,IO10,IO8,IO7,IO6,IO4)</f>
        <v/>
      </c>
      <c r="IP13">
        <f>SUM(IP11,IP10,IP8,IP7,IP6,IP4)</f>
        <v/>
      </c>
      <c r="IQ13">
        <f>SUM(IQ11,IQ10,IQ8,IQ7,IQ6,IQ4)</f>
        <v/>
      </c>
      <c r="IR13">
        <f>SUM(IR11,IR10,IR8,IR7,IR6,IR4)</f>
        <v/>
      </c>
      <c r="IS13">
        <f>SUM(IS11,IS10,IS8,IS7,IS6,IS4)</f>
        <v/>
      </c>
      <c r="IT13">
        <f>SUM(IT11,IT10,IT8,IT7,IT6,IT4)</f>
        <v/>
      </c>
      <c r="IU13">
        <f>SUM(IU11,IU10,IU8,IU7,IU6,IU4)</f>
        <v/>
      </c>
      <c r="IV13">
        <f>SUM(IV11,IV10,IV8,IV7,IV6,IV4)</f>
        <v/>
      </c>
      <c r="IW13">
        <f>SUM(IW11,IW10,IW8,IW7,IW6,IW4)</f>
        <v/>
      </c>
      <c r="IX13">
        <f>SUM(IX11,IX10,IX8,IX7,IX6,IX4)</f>
        <v/>
      </c>
      <c r="IY13">
        <f>SUM(IY11,IY10,IY8,IY7,IY6,IY4)</f>
        <v/>
      </c>
      <c r="IZ13">
        <f>SUM(IZ11,IZ10,IZ8,IZ7,IZ6,IZ4)</f>
        <v/>
      </c>
      <c r="JA13">
        <f>SUM(JA11,JA10,JA8,JA7,JA6,JA4)</f>
        <v/>
      </c>
      <c r="JB13">
        <f>SUM(JB11,JB10,JB8,JB7,JB6,JB4)</f>
        <v/>
      </c>
      <c r="JC13">
        <f>SUM(JC11,JC10,JC8,JC7,JC6,JC4)</f>
        <v/>
      </c>
      <c r="JD13">
        <f>SUM(JD11,JD10,JD8,JD7,JD6,JD4)</f>
        <v/>
      </c>
      <c r="JE13">
        <f>SUM(JE11,JE10,JE8,JE7,JE6,JE4)</f>
        <v/>
      </c>
      <c r="JF13">
        <f>SUM(JF11,JF10,JF8,JF7,JF6,JF4)</f>
        <v/>
      </c>
      <c r="JG13">
        <f>SUM(JG11,JG10,JG8,JG7,JG6,JG4)</f>
        <v/>
      </c>
      <c r="JH13">
        <f>SUM(JH11,JH10,JH8,JH7,JH6,JH4)</f>
        <v/>
      </c>
      <c r="JI13">
        <f>SUM(JI11,JI10,JI8,JI7,JI6,JI4)</f>
        <v/>
      </c>
      <c r="JJ13">
        <f>SUM(JJ11,JJ10,JJ8,JJ7,JJ6,JJ4)</f>
        <v/>
      </c>
      <c r="JK13">
        <f>SUM(JK11,JK10,JK8,JK7,JK6,JK4)</f>
        <v/>
      </c>
      <c r="JL13">
        <f>SUM(JL11,JL10,JL8,JL7,JL6,JL4)</f>
        <v/>
      </c>
      <c r="JM13">
        <f>SUM(JM11,JM10,JM8,JM7,JM6,JM4)</f>
        <v/>
      </c>
      <c r="JN13">
        <f>SUM(JN11,JN10,JN8,JN7,JN6,JN4)</f>
        <v/>
      </c>
      <c r="JO13">
        <f>SUM(JO11,JO10,JO8,JO7,JO6,JO4)</f>
        <v/>
      </c>
      <c r="JP13">
        <f>SUM(JP11,JP10,JP8,JP7,JP6,JP4)</f>
        <v/>
      </c>
      <c r="JQ13">
        <f>SUM(JQ11,JQ10,JQ8,JQ7,JQ6,JQ4)</f>
        <v/>
      </c>
      <c r="JR13">
        <f>SUM(JR11,JR10,JR8,JR7,JR6,JR4)</f>
        <v/>
      </c>
      <c r="JS13">
        <f>SUM(JS11,JS10,JS8,JS7,JS6,JS4)</f>
        <v/>
      </c>
      <c r="JT13">
        <f>SUM(JT11,JT10,JT8,JT7,JT6,JT4)</f>
        <v/>
      </c>
      <c r="JU13">
        <f>SUM(JU11,JU10,JU8,JU7,JU6,JU4)</f>
        <v/>
      </c>
      <c r="JV13">
        <f>SUM(JV11,JV10,JV8,JV7,JV6,JV4)</f>
        <v/>
      </c>
      <c r="JW13">
        <f>SUM(JW11,JW10,JW8,JW7,JW6,JW4)</f>
        <v/>
      </c>
      <c r="JX13">
        <f>SUM(JX11,JX10,JX8,JX7,JX6,JX4)</f>
        <v/>
      </c>
      <c r="JY13">
        <f>SUM(JY11,JY10,JY8,JY7,JY6,JY4)</f>
        <v/>
      </c>
      <c r="JZ13">
        <f>SUM(JZ11,JZ10,JZ8,JZ7,JZ6,JZ4)</f>
        <v/>
      </c>
      <c r="KA13">
        <f>SUM(KA11,KA10,KA8,KA7,KA6,KA4)</f>
        <v/>
      </c>
      <c r="KB13">
        <f>SUM(KB11,KB10,KB8,KB7,KB6,KB4)</f>
        <v/>
      </c>
      <c r="KC13">
        <f>SUM(KC11,KC10,KC8,KC7,KC6,KC4)</f>
        <v/>
      </c>
      <c r="KD13">
        <f>SUM(KD11,KD10,KD8,KD7,KD6,KD4)</f>
        <v/>
      </c>
      <c r="KE13">
        <f>SUM(KE11,KE10,KE8,KE7,KE6,KE4)</f>
        <v/>
      </c>
      <c r="KF13">
        <f>SUM(KF11,KF10,KF8,KF7,KF6,KF4)</f>
        <v/>
      </c>
      <c r="KG13">
        <f>SUM(KG11,KG10,KG8,KG7,KG6,KG4)</f>
        <v/>
      </c>
      <c r="KH13">
        <f>SUM(KH11,KH10,KH8,KH7,KH6,KH4)</f>
        <v/>
      </c>
      <c r="KI13">
        <f>SUM(KI11,KI10,KI8,KI7,KI6,KI4)</f>
        <v/>
      </c>
      <c r="KJ13">
        <f>SUM(KJ11,KJ10,KJ8,KJ7,KJ6,KJ4)</f>
        <v/>
      </c>
      <c r="KK13">
        <f>SUM(KK11,KK10,KK8,KK7,KK6,KK4)</f>
        <v/>
      </c>
      <c r="KL13">
        <f>SUM(KL11,KL10,KL8,KL7,KL6,KL4)</f>
        <v/>
      </c>
      <c r="KM13">
        <f>SUM(KM11,KM10,KM8,KM7,KM6,KM4)</f>
        <v/>
      </c>
      <c r="KN13">
        <f>SUM(KN11,KN10,KN8,KN7,KN6,KN4)</f>
        <v/>
      </c>
      <c r="KO13">
        <f>SUM(KO11,KO10,KO8,KO7,KO6,KO4)</f>
        <v/>
      </c>
      <c r="KP13">
        <f>SUM(KP11,KP10,KP8,KP7,KP6,KP4)</f>
        <v/>
      </c>
      <c r="KQ13">
        <f>SUM(KQ11,KQ10,KQ8,KQ7,KQ6,KQ4)</f>
        <v/>
      </c>
      <c r="KR13">
        <f>SUM(KR11,KR10,KR8,KR7,KR6,KR4)</f>
        <v/>
      </c>
      <c r="KS13">
        <f>SUM(KS11,KS10,KS8,KS7,KS6,KS4)</f>
        <v/>
      </c>
      <c r="KT13">
        <f>SUM(KT11,KT10,KT8,KT7,KT6,KT4)</f>
        <v/>
      </c>
      <c r="KU13">
        <f>SUM(KU11,KU10,KU8,KU7,KU6,KU4)</f>
        <v/>
      </c>
      <c r="KV13">
        <f>SUM(KV11,KV10,KV8,KV7,KV6,KV4)</f>
        <v/>
      </c>
      <c r="KW13">
        <f>SUM(KW11,KW10,KW8,KW7,KW6,KW4)</f>
        <v/>
      </c>
      <c r="KX13">
        <f>SUM(KX11,KX10,KX8,KX7,KX6,KX4)</f>
        <v/>
      </c>
      <c r="KY13">
        <f>SUM(KY11,KY10,KY8,KY7,KY6,KY4)</f>
        <v/>
      </c>
      <c r="KZ13">
        <f>SUM(KZ11,KZ10,KZ8,KZ7,KZ6,KZ4)</f>
        <v/>
      </c>
      <c r="LA13">
        <f>SUM(LA11,LA10,LA8,LA7,LA6,LA4)</f>
        <v/>
      </c>
      <c r="LB13">
        <f>SUM(LB11,LB10,LB8,LB7,LB6,LB4)</f>
        <v/>
      </c>
      <c r="LC13">
        <f>SUM(LC11,LC10,LC8,LC7,LC6,LC4)</f>
        <v/>
      </c>
      <c r="LD13">
        <f>SUM(LD11,LD10,LD8,LD7,LD6,LD4)</f>
        <v/>
      </c>
      <c r="LE13">
        <f>SUM(LE11,LE10,LE8,LE7,LE6,LE4)</f>
        <v/>
      </c>
      <c r="LF13">
        <f>SUM(LF11,LF10,LF8,LF7,LF6,LF4)</f>
        <v/>
      </c>
      <c r="LG13">
        <f>SUM(LG11,LG10,LG8,LG7,LG6,LG4)</f>
        <v/>
      </c>
      <c r="LH13">
        <f>SUM(LH11,LH10,LH8,LH7,LH6,LH4)</f>
        <v/>
      </c>
      <c r="LI13">
        <f>SUM(LI11,LI10,LI8,LI7,LI6,LI4)</f>
        <v/>
      </c>
      <c r="LJ13">
        <f>SUM(LJ11,LJ10,LJ8,LJ7,LJ6,LJ4)</f>
        <v/>
      </c>
      <c r="LK13">
        <f>SUM(LK11,LK10,LK8,LK7,LK6,LK4)</f>
        <v/>
      </c>
      <c r="LL13">
        <f>SUM(LL11,LL10,LL8,LL7,LL6,LL4)</f>
        <v/>
      </c>
      <c r="LM13">
        <f>SUM(LM11,LM10,LM8,LM7,LM6,LM4)</f>
        <v/>
      </c>
      <c r="LN13">
        <f>SUM(LN11,LN10,LN8,LN7,LN6,LN4)</f>
        <v/>
      </c>
      <c r="LO13">
        <f>SUM(LO11,LO10,LO8,LO7,LO6,LO4)</f>
        <v/>
      </c>
      <c r="LP13">
        <f>SUM(LP11,LP10,LP8,LP7,LP6,LP4)</f>
        <v/>
      </c>
      <c r="LQ13">
        <f>SUM(LQ11,LQ10,LQ8,LQ7,LQ6,LQ4)</f>
        <v/>
      </c>
      <c r="LR13">
        <f>SUM(LR11,LR10,LR8,LR7,LR6,LR4)</f>
        <v/>
      </c>
      <c r="LS13">
        <f>SUM(LS11,LS10,LS8,LS7,LS6,LS4)</f>
        <v/>
      </c>
      <c r="LT13">
        <f>SUM(LT11,LT10,LT8,LT7,LT6,LT4)</f>
        <v/>
      </c>
      <c r="LU13">
        <f>SUM(LU11,LU10,LU8,LU7,LU6,LU4)</f>
        <v/>
      </c>
      <c r="LV13">
        <f>SUM(LV11,LV10,LV8,LV7,LV6,LV4)</f>
        <v/>
      </c>
      <c r="LW13">
        <f>SUM(LW11,LW10,LW8,LW7,LW6,LW4)</f>
        <v/>
      </c>
      <c r="LX13">
        <f>SUM(LX11,LX10,LX8,LX7,LX6,LX4)</f>
        <v/>
      </c>
      <c r="LY13">
        <f>SUM(LY11,LY10,LY8,LY7,LY6,LY4)</f>
        <v/>
      </c>
      <c r="LZ13">
        <f>SUM(LZ11,LZ10,LZ8,LZ7,LZ6,LZ4)</f>
        <v/>
      </c>
      <c r="MA13">
        <f>SUM(MA11,MA10,MA8,MA7,MA6,MA4)</f>
        <v/>
      </c>
      <c r="MB13">
        <f>SUM(MB11,MB10,MB8,MB7,MB6,MB4)</f>
        <v/>
      </c>
      <c r="MC13">
        <f>SUM(MC11,MC10,MC8,MC7,MC6,MC4)</f>
        <v/>
      </c>
      <c r="MD13">
        <f>SUM(MD11,MD10,MD8,MD7,MD6,MD4)</f>
        <v/>
      </c>
      <c r="ME13">
        <f>SUM(ME11,ME10,ME8,ME7,ME6,ME4)</f>
        <v/>
      </c>
      <c r="MF13">
        <f>SUM(MF11,MF10,MF8,MF7,MF6,MF4)</f>
        <v/>
      </c>
      <c r="MG13">
        <f>SUM(MG11,MG10,MG8,MG7,MG6,MG4)</f>
        <v/>
      </c>
      <c r="MH13">
        <f>SUM(MH11,MH10,MH8,MH7,MH6,MH4)</f>
        <v/>
      </c>
      <c r="MI13">
        <f>SUM(MI11,MI10,MI8,MI7,MI6,MI4)</f>
        <v/>
      </c>
      <c r="MJ13">
        <f>SUM(MJ11,MJ10,MJ8,MJ7,MJ6,MJ4)</f>
        <v/>
      </c>
      <c r="MK13">
        <f>SUM(MK11,MK10,MK8,MK7,MK6,MK4)</f>
        <v/>
      </c>
      <c r="ML13">
        <f>SUM(ML11,ML10,ML8,ML7,ML6,ML4)</f>
        <v/>
      </c>
      <c r="MM13">
        <f>SUM(MM11,MM10,MM8,MM7,MM6,MM4)</f>
        <v/>
      </c>
      <c r="MN13">
        <f>SUM(MN11,MN10,MN8,MN7,MN6,MN4)</f>
        <v/>
      </c>
      <c r="MO13">
        <f>SUM(MO11,MO10,MO8,MO7,MO6,MO4)</f>
        <v/>
      </c>
      <c r="MP13">
        <f>SUM(MP11,MP10,MP8,MP7,MP6,MP4)</f>
        <v/>
      </c>
      <c r="MQ13">
        <f>SUM(MQ11,MQ10,MQ8,MQ7,MQ6,MQ4)</f>
        <v/>
      </c>
      <c r="MR13">
        <f>SUM(MR11,MR10,MR8,MR7,MR6,MR4)</f>
        <v/>
      </c>
      <c r="MS13">
        <f>SUM(MS11,MS10,MS8,MS7,MS6,MS4)</f>
        <v/>
      </c>
      <c r="MT13">
        <f>SUM(MT11,MT10,MT8,MT7,MT6,MT4)</f>
        <v/>
      </c>
      <c r="MU13">
        <f>SUM(MU11,MU10,MU8,MU7,MU6,MU4)</f>
        <v/>
      </c>
      <c r="MV13">
        <f>SUM(MV11,MV10,MV8,MV7,MV6,MV4)</f>
        <v/>
      </c>
      <c r="MW13">
        <f>SUM(MW11,MW10,MW8,MW7,MW6,MW4)</f>
        <v/>
      </c>
      <c r="MX13">
        <f>SUM(MX11,MX10,MX8,MX7,MX6,MX4)</f>
        <v/>
      </c>
      <c r="MY13">
        <f>SUM(MY11,MY10,MY8,MY7,MY6,MY4)</f>
        <v/>
      </c>
      <c r="MZ13">
        <f>SUM(MZ11,MZ10,MZ8,MZ7,MZ6,MZ4)</f>
        <v/>
      </c>
      <c r="NA13">
        <f>SUM(NA11,NA10,NA8,NA7,NA6,NA4)</f>
        <v/>
      </c>
      <c r="NB13">
        <f>SUM(NB11,NB10,NB8,NB7,NB6,NB4)</f>
        <v/>
      </c>
      <c r="NC13">
        <f>SUM(NC11,NC10,NC8,NC7,NC6,NC4)</f>
        <v/>
      </c>
      <c r="ND13">
        <f>SUM(ND11,ND10,ND8,ND7,ND6,ND4)</f>
        <v/>
      </c>
      <c r="NE13">
        <f>SUM(NE11,NE10,NE8,NE7,NE6,NE4)</f>
        <v/>
      </c>
      <c r="NF13">
        <f>SUM(NF11,NF10,NF8,NF7,NF6,NF4)</f>
        <v/>
      </c>
      <c r="NG13">
        <f>SUM(NG11,NG10,NG8,NG7,NG6,NG4)</f>
        <v/>
      </c>
      <c r="NH13">
        <f>SUM(NH11,NH10,NH8,NH7,NH6,NH4)</f>
        <v/>
      </c>
      <c r="NI13">
        <f>SUM(NI11,NI10,NI8,NI7,NI6,NI4)</f>
        <v/>
      </c>
      <c r="NJ13">
        <f>SUM(NJ11,NJ10,NJ8,NJ7,NJ6,NJ4)</f>
        <v/>
      </c>
      <c r="NK13">
        <f>SUM(NK11,NK10,NK8,NK7,NK6,NK4)</f>
        <v/>
      </c>
      <c r="NL13">
        <f>SUM(NL11,NL10,NL8,NL7,NL6,NL4)</f>
        <v/>
      </c>
      <c r="NM13">
        <f>SUM(NM11,NM10,NM8,NM7,NM6,NM4)</f>
        <v/>
      </c>
      <c r="NN13">
        <f>SUM(NN11,NN10,NN8,NN7,NN6,NN4)</f>
        <v/>
      </c>
      <c r="NO13">
        <f>SUM(NO11,NO10,NO8,NO7,NO6,NO4)</f>
        <v/>
      </c>
      <c r="NP13">
        <f>SUM(NP11,NP10,NP8,NP7,NP6,NP4)</f>
        <v/>
      </c>
      <c r="NQ13">
        <f>SUM(NQ11,NQ10,NQ8,NQ7,NQ6,NQ4)</f>
        <v/>
      </c>
      <c r="NR13">
        <f>SUM(NR11,NR10,NR8,NR7,NR6,NR4)</f>
        <v/>
      </c>
      <c r="NS13">
        <f>SUM(NS11,NS10,NS8,NS7,NS6,NS4)</f>
        <v/>
      </c>
      <c r="NT13">
        <f>SUM(NT11,NT10,NT8,NT7,NT6,NT4)</f>
        <v/>
      </c>
      <c r="NU13">
        <f>SUM(NU11,NU10,NU8,NU7,NU6,NU4)</f>
        <v/>
      </c>
      <c r="NV13">
        <f>SUM(NV11,NV10,NV8,NV7,NV6,NV4)</f>
        <v/>
      </c>
      <c r="NW13">
        <f>SUM(NW11,NW10,NW8,NW7,NW6,NW4)</f>
        <v/>
      </c>
      <c r="NX13">
        <f>SUM(NX11,NX10,NX8,NX7,NX6,NX4)</f>
        <v/>
      </c>
      <c r="NY13">
        <f>SUM(NY11,NY10,NY8,NY7,NY6,NY4)</f>
        <v/>
      </c>
      <c r="NZ13">
        <f>SUM(NZ11,NZ10,NZ8,NZ7,NZ6,NZ4)</f>
        <v/>
      </c>
      <c r="OA13">
        <f>SUM(OA11,OA10,OA8,OA7,OA6,OA4)</f>
        <v/>
      </c>
      <c r="OB13">
        <f>SUM(OB11,OB10,OB8,OB7,OB6,OB4)</f>
        <v/>
      </c>
      <c r="OC13">
        <f>SUM(OC11,OC10,OC8,OC7,OC6,OC4)</f>
        <v/>
      </c>
      <c r="OD13">
        <f>SUM(OD11,OD10,OD8,OD7,OD6,OD4)</f>
        <v/>
      </c>
      <c r="OE13">
        <f>SUM(OE11,OE10,OE8,OE7,OE6,OE4)</f>
        <v/>
      </c>
      <c r="OF13">
        <f>SUM(OF11,OF10,OF8,OF7,OF6,OF4)</f>
        <v/>
      </c>
      <c r="OG13">
        <f>SUM(OG11,OG10,OG8,OG7,OG6,OG4)</f>
        <v/>
      </c>
      <c r="OH13">
        <f>SUM(OH11,OH10,OH8,OH7,OH6,OH4)</f>
        <v/>
      </c>
      <c r="OI13">
        <f>SUM(OI11,OI10,OI8,OI7,OI6,OI4)</f>
        <v/>
      </c>
      <c r="OJ13">
        <f>SUM(OJ11,OJ10,OJ8,OJ7,OJ6,OJ4)</f>
        <v/>
      </c>
      <c r="OK13">
        <f>SUM(OK11,OK10,OK8,OK7,OK6,OK4)</f>
        <v/>
      </c>
      <c r="OL13">
        <f>SUM(OL11,OL10,OL8,OL7,OL6,OL4)</f>
        <v/>
      </c>
      <c r="OM13">
        <f>SUM(OM11,OM10,OM8,OM7,OM6,OM4)</f>
        <v/>
      </c>
      <c r="ON13">
        <f>SUM(ON11,ON10,ON8,ON7,ON6,ON4)</f>
        <v/>
      </c>
      <c r="OO13">
        <f>SUM(OO11,OO10,OO8,OO7,OO6,OO4)</f>
        <v/>
      </c>
      <c r="OP13">
        <f>SUM(OP11,OP10,OP8,OP7,OP6,OP4)</f>
        <v/>
      </c>
      <c r="OQ13">
        <f>SUM(OQ11,OQ10,OQ8,OQ7,OQ6,OQ4)</f>
        <v/>
      </c>
      <c r="OR13">
        <f>SUM(OR11,OR10,OR8,OR7,OR6,OR4)</f>
        <v/>
      </c>
      <c r="OS13">
        <f>SUM(OS11,OS10,OS8,OS7,OS6,OS4)</f>
        <v/>
      </c>
      <c r="OT13">
        <f>SUM(OT11,OT10,OT8,OT7,OT6,OT4)</f>
        <v/>
      </c>
      <c r="OU13">
        <f>SUM(OU11,OU10,OU8,OU7,OU6,OU4)</f>
        <v/>
      </c>
      <c r="OV13">
        <f>SUM(OV11,OV10,OV8,OV7,OV6,OV4)</f>
        <v/>
      </c>
      <c r="OW13">
        <f>SUM(OW11,OW10,OW8,OW7,OW6,OW4)</f>
        <v/>
      </c>
      <c r="OX13">
        <f>SUM(OX11,OX10,OX8,OX7,OX6,OX4)</f>
        <v/>
      </c>
      <c r="OY13">
        <f>SUM(OY11,OY10,OY8,OY7,OY6,OY4)</f>
        <v/>
      </c>
      <c r="OZ13">
        <f>SUM(OZ11,OZ10,OZ8,OZ7,OZ6,OZ4)</f>
        <v/>
      </c>
      <c r="PA13">
        <f>SUM(PA11,PA10,PA8,PA7,PA6,PA4)</f>
        <v/>
      </c>
      <c r="PB13">
        <f>SUM(PB11,PB10,PB8,PB7,PB6,PB4)</f>
        <v/>
      </c>
      <c r="PC13">
        <f>SUM(PC11,PC10,PC8,PC7,PC6,PC4)</f>
        <v/>
      </c>
      <c r="PD13">
        <f>SUM(PD11,PD10,PD8,PD7,PD6,PD4)</f>
        <v/>
      </c>
      <c r="PE13">
        <f>SUM(PE11,PE10,PE8,PE7,PE6,PE4)</f>
        <v/>
      </c>
      <c r="PF13">
        <f>SUM(PF11,PF10,PF8,PF7,PF6,PF4)</f>
        <v/>
      </c>
      <c r="PG13">
        <f>SUM(PG11,PG10,PG8,PG7,PG6,PG4)</f>
        <v/>
      </c>
      <c r="PH13">
        <f>SUM(PH11,PH10,PH8,PH7,PH6,PH4)</f>
        <v/>
      </c>
      <c r="PI13">
        <f>SUM(PI11,PI10,PI8,PI7,PI6,PI4)</f>
        <v/>
      </c>
      <c r="PJ13">
        <f>SUM(PJ11,PJ10,PJ8,PJ7,PJ6,PJ4)</f>
        <v/>
      </c>
      <c r="PK13">
        <f>SUM(PK11,PK10,PK8,PK7,PK6,PK4)</f>
        <v/>
      </c>
      <c r="PL13">
        <f>SUM(PL11,PL10,PL8,PL7,PL6,PL4)</f>
        <v/>
      </c>
      <c r="PM13">
        <f>SUM(PM11,PM10,PM8,PM7,PM6,PM4)</f>
        <v/>
      </c>
      <c r="PN13">
        <f>SUM(PN11,PN10,PN8,PN7,PN6,PN4)</f>
        <v/>
      </c>
      <c r="PO13">
        <f>SUM(PO11,PO10,PO8,PO7,PO6,PO4)</f>
        <v/>
      </c>
      <c r="PP13">
        <f>SUM(PP11,PP10,PP8,PP7,PP6,PP4)</f>
        <v/>
      </c>
      <c r="PQ13">
        <f>SUM(PQ11,PQ10,PQ8,PQ7,PQ6,PQ4)</f>
        <v/>
      </c>
      <c r="PR13">
        <f>SUM(PR11,PR10,PR8,PR7,PR6,PR4)</f>
        <v/>
      </c>
      <c r="PS13">
        <f>SUM(PS11,PS10,PS8,PS7,PS6,PS4)</f>
        <v/>
      </c>
      <c r="PT13">
        <f>SUM(PT11,PT10,PT8,PT7,PT6,PT4)</f>
        <v/>
      </c>
      <c r="PU13">
        <f>SUM(PU11,PU10,PU8,PU7,PU6,PU4)</f>
        <v/>
      </c>
      <c r="PV13">
        <f>SUM(PV11,PV10,PV8,PV7,PV6,PV4)</f>
        <v/>
      </c>
      <c r="PW13">
        <f>SUM(PW11,PW10,PW8,PW7,PW6,PW4)</f>
        <v/>
      </c>
      <c r="PX13">
        <f>SUM(PX11,PX10,PX8,PX7,PX6,PX4)</f>
        <v/>
      </c>
      <c r="PY13">
        <f>SUM(PY11,PY10,PY8,PY7,PY6,PY4)</f>
        <v/>
      </c>
      <c r="PZ13">
        <f>SUM(PZ11,PZ10,PZ8,PZ7,PZ6,PZ4)</f>
        <v/>
      </c>
      <c r="QA13">
        <f>SUM(QA11,QA10,QA8,QA7,QA6,QA4)</f>
        <v/>
      </c>
      <c r="QB13">
        <f>SUM(QB11,QB10,QB8,QB7,QB6,QB4)</f>
        <v/>
      </c>
      <c r="QC13">
        <f>SUM(QC11,QC10,QC8,QC7,QC6,QC4)</f>
        <v/>
      </c>
      <c r="QD13">
        <f>SUM(QD11,QD10,QD8,QD7,QD6,QD4)</f>
        <v/>
      </c>
      <c r="QE13">
        <f>SUM(QE11,QE10,QE8,QE7,QE6,QE4)</f>
        <v/>
      </c>
      <c r="QF13">
        <f>SUM(QF11,QF10,QF8,QF7,QF6,QF4)</f>
        <v/>
      </c>
      <c r="QG13">
        <f>SUM(QG11,QG10,QG8,QG7,QG6,QG4)</f>
        <v/>
      </c>
      <c r="QH13">
        <f>SUM(QH11,QH10,QH8,QH7,QH6,QH4)</f>
        <v/>
      </c>
      <c r="QI13">
        <f>SUM(QI11,QI10,QI8,QI7,QI6,QI4)</f>
        <v/>
      </c>
      <c r="QJ13">
        <f>SUM(QJ11,QJ10,QJ8,QJ7,QJ6,QJ4)</f>
        <v/>
      </c>
      <c r="QK13">
        <f>SUM(QK11,QK10,QK8,QK7,QK6,QK4)</f>
        <v/>
      </c>
      <c r="QL13">
        <f>SUM(QL11,QL10,QL8,QL7,QL6,QL4)</f>
        <v/>
      </c>
      <c r="QM13">
        <f>SUM(QM11,QM10,QM8,QM7,QM6,QM4)</f>
        <v/>
      </c>
      <c r="QN13">
        <f>SUM(QN11,QN10,QN8,QN7,QN6,QN4)</f>
        <v/>
      </c>
      <c r="QO13">
        <f>SUM(QO11,QO10,QO8,QO7,QO6,QO4)</f>
        <v/>
      </c>
      <c r="QP13">
        <f>SUM(QP11,QP10,QP8,QP7,QP6,QP4)</f>
        <v/>
      </c>
      <c r="QQ13">
        <f>SUM(QQ11,QQ10,QQ8,QQ7,QQ6,QQ4)</f>
        <v/>
      </c>
      <c r="QR13">
        <f>SUM(QR11,QR10,QR8,QR7,QR6,QR4)</f>
        <v/>
      </c>
      <c r="QS13">
        <f>SUM(QS11,QS10,QS8,QS7,QS6,QS4)</f>
        <v/>
      </c>
      <c r="QT13">
        <f>SUM(QT11,QT10,QT8,QT7,QT6,QT4)</f>
        <v/>
      </c>
      <c r="QU13">
        <f>SUM(QU11,QU10,QU8,QU7,QU6,QU4)</f>
        <v/>
      </c>
      <c r="QV13">
        <f>SUM(QV11,QV10,QV8,QV7,QV6,QV4)</f>
        <v/>
      </c>
      <c r="QW13">
        <f>SUM(QW11,QW10,QW8,QW7,QW6,QW4)</f>
        <v/>
      </c>
      <c r="QX13">
        <f>SUM(QX11,QX10,QX8,QX7,QX6,QX4)</f>
        <v/>
      </c>
      <c r="QY13">
        <f>SUM(QY11,QY10,QY8,QY7,QY6,QY4)</f>
        <v/>
      </c>
      <c r="QZ13">
        <f>SUM(QZ11,QZ10,QZ8,QZ7,QZ6,QZ4)</f>
        <v/>
      </c>
      <c r="RA13">
        <f>SUM(RA11,RA10,RA8,RA7,RA6,RA4)</f>
        <v/>
      </c>
      <c r="RB13">
        <f>SUM(RB11,RB10,RB8,RB7,RB6,RB4)</f>
        <v/>
      </c>
      <c r="RC13">
        <f>SUM(RC11,RC10,RC8,RC7,RC6,RC4)</f>
        <v/>
      </c>
      <c r="RD13">
        <f>SUM(RD11,RD10,RD8,RD7,RD6,RD4)</f>
        <v/>
      </c>
      <c r="RE13">
        <f>SUM(RE11,RE10,RE8,RE7,RE6,RE4)</f>
        <v/>
      </c>
      <c r="RF13">
        <f>SUM(RF11,RF10,RF8,RF7,RF6,RF4)</f>
        <v/>
      </c>
      <c r="RG13">
        <f>SUM(RG11,RG10,RG8,RG7,RG6,RG4)</f>
        <v/>
      </c>
      <c r="RH13">
        <f>SUM(RH11,RH10,RH8,RH7,RH6,RH4)</f>
        <v/>
      </c>
      <c r="RI13">
        <f>SUM(RI11,RI10,RI8,RI7,RI6,RI4)</f>
        <v/>
      </c>
      <c r="RJ13">
        <f>SUM(RJ11,RJ10,RJ8,RJ7,RJ6,RJ4)</f>
        <v/>
      </c>
      <c r="RK13">
        <f>SUM(RK11,RK10,RK8,RK7,RK6,RK4)</f>
        <v/>
      </c>
      <c r="RL13">
        <f>SUM(RL11,RL10,RL8,RL7,RL6,RL4)</f>
        <v/>
      </c>
      <c r="RM13">
        <f>SUM(RM11,RM10,RM8,RM7,RM6,RM4)</f>
        <v/>
      </c>
      <c r="RN13">
        <f>SUM(RN11,RN10,RN8,RN7,RN6,RN4)</f>
        <v/>
      </c>
      <c r="RO13">
        <f>SUM(RO11,RO10,RO8,RO7,RO6,RO4)</f>
        <v/>
      </c>
      <c r="RP13">
        <f>SUM(RP11,RP10,RP8,RP7,RP6,RP4)</f>
        <v/>
      </c>
      <c r="RQ13">
        <f>SUM(RQ11,RQ10,RQ8,RQ7,RQ6,RQ4)</f>
        <v/>
      </c>
      <c r="RR13">
        <f>SUM(RR11,RR10,RR8,RR7,RR6,RR4)</f>
        <v/>
      </c>
      <c r="RS13">
        <f>SUM(RS11,RS10,RS8,RS7,RS6,RS4)</f>
        <v/>
      </c>
      <c r="RT13">
        <f>SUM(RT11,RT10,RT8,RT7,RT6,RT4)</f>
        <v/>
      </c>
      <c r="RU13">
        <f>SUM(RU11,RU10,RU8,RU7,RU6,RU4)</f>
        <v/>
      </c>
      <c r="RV13">
        <f>SUM(RV11,RV10,RV8,RV7,RV6,RV4)</f>
        <v/>
      </c>
      <c r="RW13">
        <f>SUM(RW11,RW10,RW8,RW7,RW6,RW4)</f>
        <v/>
      </c>
      <c r="RX13">
        <f>SUM(RX11,RX10,RX8,RX7,RX6,RX4)</f>
        <v/>
      </c>
      <c r="RY13">
        <f>SUM(RY11,RY10,RY8,RY7,RY6,RY4)</f>
        <v/>
      </c>
      <c r="RZ13">
        <f>SUM(RZ11,RZ10,RZ8,RZ7,RZ6,RZ4)</f>
        <v/>
      </c>
      <c r="SA13">
        <f>SUM(SA11,SA10,SA8,SA7,SA6,SA4)</f>
        <v/>
      </c>
      <c r="SB13">
        <f>SUM(SB11,SB10,SB8,SB7,SB6,SB4)</f>
        <v/>
      </c>
      <c r="SC13">
        <f>SUM(SC11,SC10,SC8,SC7,SC6,SC4)</f>
        <v/>
      </c>
      <c r="SD13">
        <f>SUM(SD11,SD10,SD8,SD7,SD6,SD4)</f>
        <v/>
      </c>
      <c r="SE13">
        <f>SUM(SE11,SE10,SE8,SE7,SE6,SE4)</f>
        <v/>
      </c>
    </row>
    <row r="14" spans="1:499">
      <c r="A14" t="s">
        <v>61</v>
      </c>
      <c r="H14">
        <f>INDEX($H$40:$K$74,MATCH(H2,$H$40:$H$74,0),4)/12</f>
        <v/>
      </c>
      <c r="I14">
        <f>INDEX($H$40:$K$74,MATCH(I2,$H$40:$H$74,0),4)/12</f>
        <v/>
      </c>
      <c r="J14">
        <f>INDEX($H$40:$K$74,MATCH(J2,$H$40:$H$74,0),4)/12</f>
        <v/>
      </c>
      <c r="K14">
        <f>INDEX($H$40:$K$74,MATCH(K2,$H$40:$H$74,0),4)/12</f>
        <v/>
      </c>
      <c r="L14">
        <f>INDEX($H$40:$K$74,MATCH(L2,$H$40:$H$74,0),4)/12</f>
        <v/>
      </c>
      <c r="M14">
        <f>INDEX($H$40:$K$74,MATCH(M2,$H$40:$H$74,0),4)/12</f>
        <v/>
      </c>
      <c r="N14">
        <f>INDEX($H$40:$K$74,MATCH(N2,$H$40:$H$74,0),4)/12</f>
        <v/>
      </c>
      <c r="O14">
        <f>INDEX($H$40:$K$74,MATCH(O2,$H$40:$H$74,0),4)/12</f>
        <v/>
      </c>
      <c r="P14">
        <f>INDEX($H$40:$K$74,MATCH(P2,$H$40:$H$74,0),4)/12</f>
        <v/>
      </c>
      <c r="Q14">
        <f>INDEX($H$40:$K$74,MATCH(Q2,$H$40:$H$74,0),4)/12</f>
        <v/>
      </c>
      <c r="R14">
        <f>INDEX($H$40:$K$74,MATCH(R2,$H$40:$H$74,0),4)/12</f>
        <v/>
      </c>
      <c r="S14">
        <f>INDEX($H$40:$K$74,MATCH(S2,$H$40:$H$74,0),4)/12</f>
        <v/>
      </c>
      <c r="T14">
        <f>INDEX($H$40:$K$74,MATCH(T2,$H$40:$H$74,0),4)/12</f>
        <v/>
      </c>
      <c r="U14">
        <f>INDEX($H$40:$K$74,MATCH(U2,$H$40:$H$74,0),4)/12</f>
        <v/>
      </c>
      <c r="V14">
        <f>INDEX($H$40:$K$74,MATCH(V2,$H$40:$H$74,0),4)/12</f>
        <v/>
      </c>
      <c r="W14">
        <f>INDEX($H$40:$K$74,MATCH(W2,$H$40:$H$74,0),4)/12</f>
        <v/>
      </c>
      <c r="X14">
        <f>INDEX($H$40:$K$74,MATCH(X2,$H$40:$H$74,0),4)/12</f>
        <v/>
      </c>
      <c r="Y14">
        <f>INDEX($H$40:$K$74,MATCH(Y2,$H$40:$H$74,0),4)/12</f>
        <v/>
      </c>
      <c r="Z14">
        <f>INDEX($H$40:$K$74,MATCH(Z2,$H$40:$H$74,0),4)/12</f>
        <v/>
      </c>
      <c r="AA14">
        <f>INDEX($H$40:$K$74,MATCH(AA2,$H$40:$H$74,0),4)/12</f>
        <v/>
      </c>
      <c r="AB14">
        <f>INDEX($H$40:$K$74,MATCH(AB2,$H$40:$H$74,0),4)/12</f>
        <v/>
      </c>
      <c r="AC14">
        <f>INDEX($H$40:$K$74,MATCH(AC2,$H$40:$H$74,0),4)/12</f>
        <v/>
      </c>
      <c r="AD14">
        <f>INDEX($H$40:$K$74,MATCH(AD2,$H$40:$H$74,0),4)/12</f>
        <v/>
      </c>
      <c r="AE14">
        <f>INDEX($H$40:$K$74,MATCH(AE2,$H$40:$H$74,0),4)/12</f>
        <v/>
      </c>
      <c r="AF14">
        <f>INDEX($H$40:$K$74,MATCH(AF2,$H$40:$H$74,0),4)/12</f>
        <v/>
      </c>
      <c r="AG14">
        <f>INDEX($H$40:$K$74,MATCH(AG2,$H$40:$H$74,0),4)/12</f>
        <v/>
      </c>
      <c r="AH14">
        <f>INDEX($H$40:$K$74,MATCH(AH2,$H$40:$H$74,0),4)/12</f>
        <v/>
      </c>
      <c r="AI14">
        <f>INDEX($H$40:$K$74,MATCH(AI2,$H$40:$H$74,0),4)/12</f>
        <v/>
      </c>
      <c r="AJ14">
        <f>INDEX($H$40:$K$74,MATCH(AJ2,$H$40:$H$74,0),4)/12</f>
        <v/>
      </c>
      <c r="AK14">
        <f>INDEX($H$40:$K$74,MATCH(AK2,$H$40:$H$74,0),4)/12</f>
        <v/>
      </c>
      <c r="AL14">
        <f>INDEX($H$40:$K$74,MATCH(AL2,$H$40:$H$74,0),4)/12</f>
        <v/>
      </c>
      <c r="AM14">
        <f>INDEX($H$40:$K$74,MATCH(AM2,$H$40:$H$74,0),4)/12</f>
        <v/>
      </c>
      <c r="AN14">
        <f>INDEX($H$40:$K$74,MATCH(AN2,$H$40:$H$74,0),4)/12</f>
        <v/>
      </c>
      <c r="AO14">
        <f>INDEX($H$40:$K$74,MATCH(AO2,$H$40:$H$74,0),4)/12</f>
        <v/>
      </c>
      <c r="AP14">
        <f>INDEX($H$40:$K$74,MATCH(AP2,$H$40:$H$74,0),4)/12</f>
        <v/>
      </c>
      <c r="AQ14">
        <f>INDEX($H$40:$K$74,MATCH(AQ2,$H$40:$H$74,0),4)/12</f>
        <v/>
      </c>
      <c r="AR14">
        <f>INDEX($H$40:$K$74,MATCH(AR2,$H$40:$H$74,0),4)/12</f>
        <v/>
      </c>
      <c r="AS14">
        <f>INDEX($H$40:$K$74,MATCH(AS2,$H$40:$H$74,0),4)/12</f>
        <v/>
      </c>
      <c r="AT14">
        <f>INDEX($H$40:$K$74,MATCH(AT2,$H$40:$H$74,0),4)/12</f>
        <v/>
      </c>
      <c r="AU14">
        <f>INDEX($H$40:$K$74,MATCH(AU2,$H$40:$H$74,0),4)/12</f>
        <v/>
      </c>
      <c r="AV14">
        <f>INDEX($H$40:$K$74,MATCH(AV2,$H$40:$H$74,0),4)/12</f>
        <v/>
      </c>
      <c r="AW14">
        <f>INDEX($H$40:$K$74,MATCH(AW2,$H$40:$H$74,0),4)/12</f>
        <v/>
      </c>
      <c r="AX14">
        <f>INDEX($H$40:$K$74,MATCH(AX2,$H$40:$H$74,0),4)/12</f>
        <v/>
      </c>
      <c r="AY14">
        <f>INDEX($H$40:$K$74,MATCH(AY2,$H$40:$H$74,0),4)/12</f>
        <v/>
      </c>
      <c r="AZ14">
        <f>INDEX($H$40:$K$74,MATCH(AZ2,$H$40:$H$74,0),4)/12</f>
        <v/>
      </c>
      <c r="BA14">
        <f>INDEX($H$40:$K$74,MATCH(BA2,$H$40:$H$74,0),4)/12</f>
        <v/>
      </c>
      <c r="BB14">
        <f>INDEX($H$40:$K$74,MATCH(BB2,$H$40:$H$74,0),4)/12</f>
        <v/>
      </c>
      <c r="BC14">
        <f>INDEX($H$40:$K$74,MATCH(BC2,$H$40:$H$74,0),4)/12</f>
        <v/>
      </c>
      <c r="BD14">
        <f>INDEX($H$40:$K$74,MATCH(BD2,$H$40:$H$74,0),4)/12</f>
        <v/>
      </c>
      <c r="BE14">
        <f>INDEX($H$40:$K$74,MATCH(BE2,$H$40:$H$74,0),4)/12</f>
        <v/>
      </c>
      <c r="BF14">
        <f>INDEX($H$40:$K$74,MATCH(BF2,$H$40:$H$74,0),4)/12</f>
        <v/>
      </c>
      <c r="BG14">
        <f>INDEX($H$40:$K$74,MATCH(BG2,$H$40:$H$74,0),4)/12</f>
        <v/>
      </c>
      <c r="BH14">
        <f>INDEX($H$40:$K$74,MATCH(BH2,$H$40:$H$74,0),4)/12</f>
        <v/>
      </c>
      <c r="BI14">
        <f>INDEX($H$40:$K$74,MATCH(BI2,$H$40:$H$74,0),4)/12</f>
        <v/>
      </c>
      <c r="BJ14">
        <f>INDEX($H$40:$K$74,MATCH(BJ2,$H$40:$H$74,0),4)/12</f>
        <v/>
      </c>
      <c r="BK14">
        <f>INDEX($H$40:$K$74,MATCH(BK2,$H$40:$H$74,0),4)/12</f>
        <v/>
      </c>
      <c r="BL14">
        <f>INDEX($H$40:$K$74,MATCH(BL2,$H$40:$H$74,0),4)/12</f>
        <v/>
      </c>
      <c r="BM14">
        <f>INDEX($H$40:$K$74,MATCH(BM2,$H$40:$H$74,0),4)/12</f>
        <v/>
      </c>
      <c r="BN14">
        <f>INDEX($H$40:$K$74,MATCH(BN2,$H$40:$H$74,0),4)/12</f>
        <v/>
      </c>
      <c r="BO14">
        <f>INDEX($H$40:$K$74,MATCH(BO2,$H$40:$H$74,0),4)/12</f>
        <v/>
      </c>
      <c r="BP14">
        <f>INDEX($H$40:$K$74,MATCH(BP2,$H$40:$H$74,0),4)/12</f>
        <v/>
      </c>
      <c r="BQ14">
        <f>INDEX($H$40:$K$74,MATCH(BQ2,$H$40:$H$74,0),4)/12</f>
        <v/>
      </c>
      <c r="BR14">
        <f>INDEX($H$40:$K$74,MATCH(BR2,$H$40:$H$74,0),4)/12</f>
        <v/>
      </c>
      <c r="BS14">
        <f>INDEX($H$40:$K$74,MATCH(BS2,$H$40:$H$74,0),4)/12</f>
        <v/>
      </c>
      <c r="BT14">
        <f>INDEX($H$40:$K$74,MATCH(BT2,$H$40:$H$74,0),4)/12</f>
        <v/>
      </c>
      <c r="BU14">
        <f>INDEX($H$40:$K$74,MATCH(BU2,$H$40:$H$74,0),4)/12</f>
        <v/>
      </c>
      <c r="BV14">
        <f>INDEX($H$40:$K$74,MATCH(BV2,$H$40:$H$74,0),4)/12</f>
        <v/>
      </c>
      <c r="BW14">
        <f>INDEX($H$40:$K$74,MATCH(BW2,$H$40:$H$74,0),4)/12</f>
        <v/>
      </c>
      <c r="BX14">
        <f>INDEX($H$40:$K$74,MATCH(BX2,$H$40:$H$74,0),4)/12</f>
        <v/>
      </c>
      <c r="BY14">
        <f>INDEX($H$40:$K$74,MATCH(BY2,$H$40:$H$74,0),4)/12</f>
        <v/>
      </c>
      <c r="BZ14">
        <f>INDEX($H$40:$K$74,MATCH(BZ2,$H$40:$H$74,0),4)/12</f>
        <v/>
      </c>
      <c r="CA14">
        <f>INDEX($H$40:$K$74,MATCH(CA2,$H$40:$H$74,0),4)/12</f>
        <v/>
      </c>
      <c r="CB14">
        <f>INDEX($H$40:$K$74,MATCH(CB2,$H$40:$H$74,0),4)/12</f>
        <v/>
      </c>
      <c r="CC14">
        <f>INDEX($H$40:$K$74,MATCH(CC2,$H$40:$H$74,0),4)/12</f>
        <v/>
      </c>
      <c r="CD14">
        <f>INDEX($H$40:$K$74,MATCH(CD2,$H$40:$H$74,0),4)/12</f>
        <v/>
      </c>
      <c r="CE14">
        <f>INDEX($H$40:$K$74,MATCH(CE2,$H$40:$H$74,0),4)/12</f>
        <v/>
      </c>
      <c r="CF14">
        <f>INDEX($H$40:$K$74,MATCH(CF2,$H$40:$H$74,0),4)/12</f>
        <v/>
      </c>
      <c r="CG14">
        <f>INDEX($H$40:$K$74,MATCH(CG2,$H$40:$H$74,0),4)/12</f>
        <v/>
      </c>
      <c r="CH14">
        <f>INDEX($H$40:$K$74,MATCH(CH2,$H$40:$H$74,0),4)/12</f>
        <v/>
      </c>
      <c r="CI14">
        <f>INDEX($H$40:$K$74,MATCH(CI2,$H$40:$H$74,0),4)/12</f>
        <v/>
      </c>
      <c r="CJ14">
        <f>INDEX($H$40:$K$74,MATCH(CJ2,$H$40:$H$74,0),4)/12</f>
        <v/>
      </c>
      <c r="CK14">
        <f>INDEX($H$40:$K$74,MATCH(CK2,$H$40:$H$74,0),4)/12</f>
        <v/>
      </c>
      <c r="CL14">
        <f>INDEX($H$40:$K$74,MATCH(CL2,$H$40:$H$74,0),4)/12</f>
        <v/>
      </c>
      <c r="CM14">
        <f>INDEX($H$40:$K$74,MATCH(CM2,$H$40:$H$74,0),4)/12</f>
        <v/>
      </c>
      <c r="CN14">
        <f>INDEX($H$40:$K$74,MATCH(CN2,$H$40:$H$74,0),4)/12</f>
        <v/>
      </c>
      <c r="CO14">
        <f>INDEX($H$40:$K$74,MATCH(CO2,$H$40:$H$74,0),4)/12</f>
        <v/>
      </c>
      <c r="CP14">
        <f>INDEX($H$40:$K$74,MATCH(CP2,$H$40:$H$74,0),4)/12</f>
        <v/>
      </c>
      <c r="CQ14">
        <f>INDEX($H$40:$K$74,MATCH(CQ2,$H$40:$H$74,0),4)/12</f>
        <v/>
      </c>
      <c r="CR14">
        <f>INDEX($H$40:$K$74,MATCH(CR2,$H$40:$H$74,0),4)/12</f>
        <v/>
      </c>
      <c r="CS14">
        <f>INDEX($H$40:$K$74,MATCH(CS2,$H$40:$H$74,0),4)/12</f>
        <v/>
      </c>
      <c r="CT14">
        <f>INDEX($H$40:$K$74,MATCH(CT2,$H$40:$H$74,0),4)/12</f>
        <v/>
      </c>
      <c r="CU14">
        <f>INDEX($H$40:$K$74,MATCH(CU2,$H$40:$H$74,0),4)/12</f>
        <v/>
      </c>
      <c r="CV14">
        <f>INDEX($H$40:$K$74,MATCH(CV2,$H$40:$H$74,0),4)/12</f>
        <v/>
      </c>
      <c r="CW14">
        <f>INDEX($H$40:$K$74,MATCH(CW2,$H$40:$H$74,0),4)/12</f>
        <v/>
      </c>
      <c r="CX14">
        <f>INDEX($H$40:$K$74,MATCH(CX2,$H$40:$H$74,0),4)/12</f>
        <v/>
      </c>
      <c r="CY14">
        <f>INDEX($H$40:$K$74,MATCH(CY2,$H$40:$H$74,0),4)/12</f>
        <v/>
      </c>
      <c r="CZ14">
        <f>INDEX($H$40:$K$74,MATCH(CZ2,$H$40:$H$74,0),4)/12</f>
        <v/>
      </c>
      <c r="DA14">
        <f>INDEX($H$40:$K$74,MATCH(DA2,$H$40:$H$74,0),4)/12</f>
        <v/>
      </c>
      <c r="DB14">
        <f>INDEX($H$40:$K$74,MATCH(DB2,$H$40:$H$74,0),4)/12</f>
        <v/>
      </c>
      <c r="DC14">
        <f>INDEX($H$40:$K$74,MATCH(DC2,$H$40:$H$74,0),4)/12</f>
        <v/>
      </c>
      <c r="DD14">
        <f>INDEX($H$40:$K$74,MATCH(DD2,$H$40:$H$74,0),4)/12</f>
        <v/>
      </c>
      <c r="DE14">
        <f>INDEX($H$40:$K$74,MATCH(DE2,$H$40:$H$74,0),4)/12</f>
        <v/>
      </c>
      <c r="DF14">
        <f>INDEX($H$40:$K$74,MATCH(DF2,$H$40:$H$74,0),4)/12</f>
        <v/>
      </c>
      <c r="DG14">
        <f>INDEX($H$40:$K$74,MATCH(DG2,$H$40:$H$74,0),4)/12</f>
        <v/>
      </c>
      <c r="DH14">
        <f>INDEX($H$40:$K$74,MATCH(DH2,$H$40:$H$74,0),4)/12</f>
        <v/>
      </c>
      <c r="DI14">
        <f>INDEX($H$40:$K$74,MATCH(DI2,$H$40:$H$74,0),4)/12</f>
        <v/>
      </c>
      <c r="DJ14">
        <f>INDEX($H$40:$K$74,MATCH(DJ2,$H$40:$H$74,0),4)/12</f>
        <v/>
      </c>
      <c r="DK14">
        <f>INDEX($H$40:$K$74,MATCH(DK2,$H$40:$H$74,0),4)/12</f>
        <v/>
      </c>
      <c r="DL14">
        <f>INDEX($H$40:$K$74,MATCH(DL2,$H$40:$H$74,0),4)/12</f>
        <v/>
      </c>
      <c r="DM14">
        <f>INDEX($H$40:$K$74,MATCH(DM2,$H$40:$H$74,0),4)/12</f>
        <v/>
      </c>
      <c r="DN14">
        <f>INDEX($H$40:$K$74,MATCH(DN2,$H$40:$H$74,0),4)/12</f>
        <v/>
      </c>
      <c r="DO14">
        <f>INDEX($H$40:$K$74,MATCH(DO2,$H$40:$H$74,0),4)/12</f>
        <v/>
      </c>
      <c r="DP14">
        <f>INDEX($H$40:$K$74,MATCH(DP2,$H$40:$H$74,0),4)/12</f>
        <v/>
      </c>
      <c r="DQ14">
        <f>INDEX($H$40:$K$74,MATCH(DQ2,$H$40:$H$74,0),4)/12</f>
        <v/>
      </c>
      <c r="DR14">
        <f>INDEX($H$40:$K$74,MATCH(DR2,$H$40:$H$74,0),4)/12</f>
        <v/>
      </c>
      <c r="DS14">
        <f>INDEX($H$40:$K$74,MATCH(DS2,$H$40:$H$74,0),4)/12</f>
        <v/>
      </c>
      <c r="DT14">
        <f>INDEX($H$40:$K$74,MATCH(DT2,$H$40:$H$74,0),4)/12</f>
        <v/>
      </c>
      <c r="DU14">
        <f>INDEX($H$40:$K$74,MATCH(DU2,$H$40:$H$74,0),4)/12</f>
        <v/>
      </c>
      <c r="DV14">
        <f>INDEX($H$40:$K$74,MATCH(DV2,$H$40:$H$74,0),4)/12</f>
        <v/>
      </c>
      <c r="DW14">
        <f>INDEX($H$40:$K$74,MATCH(DW2,$H$40:$H$74,0),4)/12</f>
        <v/>
      </c>
      <c r="DX14">
        <f>INDEX($H$40:$K$74,MATCH(DX2,$H$40:$H$74,0),4)/12</f>
        <v/>
      </c>
      <c r="DY14">
        <f>INDEX($H$40:$K$74,MATCH(DY2,$H$40:$H$74,0),4)/12</f>
        <v/>
      </c>
      <c r="DZ14">
        <f>INDEX($H$40:$K$74,MATCH(DZ2,$H$40:$H$74,0),4)/12</f>
        <v/>
      </c>
      <c r="EA14">
        <f>INDEX($H$40:$K$74,MATCH(EA2,$H$40:$H$74,0),4)/12</f>
        <v/>
      </c>
      <c r="EB14">
        <f>INDEX($H$40:$K$74,MATCH(EB2,$H$40:$H$74,0),4)/12</f>
        <v/>
      </c>
      <c r="EC14">
        <f>INDEX($H$40:$K$74,MATCH(EC2,$H$40:$H$74,0),4)/12</f>
        <v/>
      </c>
      <c r="ED14">
        <f>INDEX($H$40:$K$74,MATCH(ED2,$H$40:$H$74,0),4)/12</f>
        <v/>
      </c>
      <c r="EE14">
        <f>INDEX($H$40:$K$74,MATCH(EE2,$H$40:$H$74,0),4)/12</f>
        <v/>
      </c>
      <c r="EF14">
        <f>INDEX($H$40:$K$74,MATCH(EF2,$H$40:$H$74,0),4)/12</f>
        <v/>
      </c>
      <c r="EG14">
        <f>INDEX($H$40:$K$74,MATCH(EG2,$H$40:$H$74,0),4)/12</f>
        <v/>
      </c>
      <c r="EH14">
        <f>INDEX($H$40:$K$74,MATCH(EH2,$H$40:$H$74,0),4)/12</f>
        <v/>
      </c>
      <c r="EI14">
        <f>INDEX($H$40:$K$74,MATCH(EI2,$H$40:$H$74,0),4)/12</f>
        <v/>
      </c>
      <c r="EJ14">
        <f>INDEX($H$40:$K$74,MATCH(EJ2,$H$40:$H$74,0),4)/12</f>
        <v/>
      </c>
      <c r="EK14">
        <f>INDEX($H$40:$K$74,MATCH(EK2,$H$40:$H$74,0),4)/12</f>
        <v/>
      </c>
      <c r="EL14">
        <f>INDEX($H$40:$K$74,MATCH(EL2,$H$40:$H$74,0),4)/12</f>
        <v/>
      </c>
      <c r="EM14">
        <f>INDEX($H$40:$K$74,MATCH(EM2,$H$40:$H$74,0),4)/12</f>
        <v/>
      </c>
      <c r="EN14">
        <f>INDEX($H$40:$K$74,MATCH(EN2,$H$40:$H$74,0),4)/12</f>
        <v/>
      </c>
      <c r="EO14">
        <f>INDEX($H$40:$K$74,MATCH(EO2,$H$40:$H$74,0),4)/12</f>
        <v/>
      </c>
      <c r="EP14">
        <f>INDEX($H$40:$K$74,MATCH(EP2,$H$40:$H$74,0),4)/12</f>
        <v/>
      </c>
      <c r="EQ14">
        <f>INDEX($H$40:$K$74,MATCH(EQ2,$H$40:$H$74,0),4)/12</f>
        <v/>
      </c>
      <c r="ER14">
        <f>INDEX($H$40:$K$74,MATCH(ER2,$H$40:$H$74,0),4)/12</f>
        <v/>
      </c>
      <c r="ES14">
        <f>INDEX($H$40:$K$74,MATCH(ES2,$H$40:$H$74,0),4)/12</f>
        <v/>
      </c>
      <c r="ET14">
        <f>INDEX($H$40:$K$74,MATCH(ET2,$H$40:$H$74,0),4)/12</f>
        <v/>
      </c>
      <c r="EU14">
        <f>INDEX($H$40:$K$74,MATCH(EU2,$H$40:$H$74,0),4)/12</f>
        <v/>
      </c>
      <c r="EV14">
        <f>INDEX($H$40:$K$74,MATCH(EV2,$H$40:$H$74,0),4)/12</f>
        <v/>
      </c>
      <c r="EW14">
        <f>INDEX($H$40:$K$74,MATCH(EW2,$H$40:$H$74,0),4)/12</f>
        <v/>
      </c>
      <c r="EX14">
        <f>INDEX($H$40:$K$74,MATCH(EX2,$H$40:$H$74,0),4)/12</f>
        <v/>
      </c>
      <c r="EY14">
        <f>INDEX($H$40:$K$74,MATCH(EY2,$H$40:$H$74,0),4)/12</f>
        <v/>
      </c>
      <c r="EZ14">
        <f>INDEX($H$40:$K$74,MATCH(EZ2,$H$40:$H$74,0),4)/12</f>
        <v/>
      </c>
      <c r="FA14">
        <f>INDEX($H$40:$K$74,MATCH(FA2,$H$40:$H$74,0),4)/12</f>
        <v/>
      </c>
      <c r="FB14">
        <f>INDEX($H$40:$K$74,MATCH(FB2,$H$40:$H$74,0),4)/12</f>
        <v/>
      </c>
      <c r="FC14">
        <f>INDEX($H$40:$K$74,MATCH(FC2,$H$40:$H$74,0),4)/12</f>
        <v/>
      </c>
      <c r="FD14">
        <f>INDEX($H$40:$K$74,MATCH(FD2,$H$40:$H$74,0),4)/12</f>
        <v/>
      </c>
      <c r="FE14">
        <f>INDEX($H$40:$K$74,MATCH(FE2,$H$40:$H$74,0),4)/12</f>
        <v/>
      </c>
      <c r="FF14">
        <f>INDEX($H$40:$K$74,MATCH(FF2,$H$40:$H$74,0),4)/12</f>
        <v/>
      </c>
      <c r="FG14">
        <f>INDEX($H$40:$K$74,MATCH(FG2,$H$40:$H$74,0),4)/12</f>
        <v/>
      </c>
      <c r="FH14">
        <f>INDEX($H$40:$K$74,MATCH(FH2,$H$40:$H$74,0),4)/12</f>
        <v/>
      </c>
      <c r="FI14">
        <f>INDEX($H$40:$K$74,MATCH(FI2,$H$40:$H$74,0),4)/12</f>
        <v/>
      </c>
      <c r="FJ14">
        <f>INDEX($H$40:$K$74,MATCH(FJ2,$H$40:$H$74,0),4)/12</f>
        <v/>
      </c>
      <c r="FK14">
        <f>INDEX($H$40:$K$74,MATCH(FK2,$H$40:$H$74,0),4)/12</f>
        <v/>
      </c>
      <c r="FL14">
        <f>INDEX($H$40:$K$74,MATCH(FL2,$H$40:$H$74,0),4)/12</f>
        <v/>
      </c>
      <c r="FM14">
        <f>INDEX($H$40:$K$74,MATCH(FM2,$H$40:$H$74,0),4)/12</f>
        <v/>
      </c>
      <c r="FN14">
        <f>INDEX($H$40:$K$74,MATCH(FN2,$H$40:$H$74,0),4)/12</f>
        <v/>
      </c>
      <c r="FO14">
        <f>INDEX($H$40:$K$74,MATCH(FO2,$H$40:$H$74,0),4)/12</f>
        <v/>
      </c>
      <c r="FP14">
        <f>INDEX($H$40:$K$74,MATCH(FP2,$H$40:$H$74,0),4)/12</f>
        <v/>
      </c>
      <c r="FQ14">
        <f>INDEX($H$40:$K$74,MATCH(FQ2,$H$40:$H$74,0),4)/12</f>
        <v/>
      </c>
      <c r="FR14">
        <f>INDEX($H$40:$K$74,MATCH(FR2,$H$40:$H$74,0),4)/12</f>
        <v/>
      </c>
      <c r="FS14">
        <f>INDEX($H$40:$K$74,MATCH(FS2,$H$40:$H$74,0),4)/12</f>
        <v/>
      </c>
      <c r="FT14">
        <f>INDEX($H$40:$K$74,MATCH(FT2,$H$40:$H$74,0),4)/12</f>
        <v/>
      </c>
      <c r="FU14">
        <f>INDEX($H$40:$K$74,MATCH(FU2,$H$40:$H$74,0),4)/12</f>
        <v/>
      </c>
      <c r="FV14">
        <f>INDEX($H$40:$K$74,MATCH(FV2,$H$40:$H$74,0),4)/12</f>
        <v/>
      </c>
      <c r="FW14">
        <f>INDEX($H$40:$K$74,MATCH(FW2,$H$40:$H$74,0),4)/12</f>
        <v/>
      </c>
      <c r="FX14">
        <f>INDEX($H$40:$K$74,MATCH(FX2,$H$40:$H$74,0),4)/12</f>
        <v/>
      </c>
      <c r="FY14">
        <f>INDEX($H$40:$K$74,MATCH(FY2,$H$40:$H$74,0),4)/12</f>
        <v/>
      </c>
      <c r="FZ14">
        <f>INDEX($H$40:$K$74,MATCH(FZ2,$H$40:$H$74,0),4)/12</f>
        <v/>
      </c>
      <c r="GA14">
        <f>INDEX($H$40:$K$74,MATCH(GA2,$H$40:$H$74,0),4)/12</f>
        <v/>
      </c>
      <c r="GB14">
        <f>INDEX($H$40:$K$74,MATCH(GB2,$H$40:$H$74,0),4)/12</f>
        <v/>
      </c>
      <c r="GC14">
        <f>INDEX($H$40:$K$74,MATCH(GC2,$H$40:$H$74,0),4)/12</f>
        <v/>
      </c>
      <c r="GD14">
        <f>INDEX($H$40:$K$74,MATCH(GD2,$H$40:$H$74,0),4)/12</f>
        <v/>
      </c>
      <c r="GE14">
        <f>INDEX($H$40:$K$74,MATCH(GE2,$H$40:$H$74,0),4)/12</f>
        <v/>
      </c>
      <c r="GF14">
        <f>INDEX($H$40:$K$74,MATCH(GF2,$H$40:$H$74,0),4)/12</f>
        <v/>
      </c>
      <c r="GG14">
        <f>INDEX($H$40:$K$74,MATCH(GG2,$H$40:$H$74,0),4)/12</f>
        <v/>
      </c>
      <c r="GH14">
        <f>INDEX($H$40:$K$74,MATCH(GH2,$H$40:$H$74,0),4)/12</f>
        <v/>
      </c>
      <c r="GI14">
        <f>INDEX($H$40:$K$74,MATCH(GI2,$H$40:$H$74,0),4)/12</f>
        <v/>
      </c>
      <c r="GJ14">
        <f>INDEX($H$40:$K$74,MATCH(GJ2,$H$40:$H$74,0),4)/12</f>
        <v/>
      </c>
      <c r="GK14">
        <f>INDEX($H$40:$K$74,MATCH(GK2,$H$40:$H$74,0),4)/12</f>
        <v/>
      </c>
      <c r="GL14">
        <f>INDEX($H$40:$K$74,MATCH(GL2,$H$40:$H$74,0),4)/12</f>
        <v/>
      </c>
      <c r="GM14">
        <f>INDEX($H$40:$K$74,MATCH(GM2,$H$40:$H$74,0),4)/12</f>
        <v/>
      </c>
      <c r="GN14">
        <f>INDEX($H$40:$K$74,MATCH(GN2,$H$40:$H$74,0),4)/12</f>
        <v/>
      </c>
      <c r="GO14">
        <f>INDEX($H$40:$K$74,MATCH(GO2,$H$40:$H$74,0),4)/12</f>
        <v/>
      </c>
      <c r="GP14">
        <f>INDEX($H$40:$K$74,MATCH(GP2,$H$40:$H$74,0),4)/12</f>
        <v/>
      </c>
      <c r="GQ14">
        <f>INDEX($H$40:$K$74,MATCH(GQ2,$H$40:$H$74,0),4)/12</f>
        <v/>
      </c>
      <c r="GR14">
        <f>INDEX($H$40:$K$74,MATCH(GR2,$H$40:$H$74,0),4)/12</f>
        <v/>
      </c>
      <c r="GS14">
        <f>INDEX($H$40:$K$74,MATCH(GS2,$H$40:$H$74,0),4)/12</f>
        <v/>
      </c>
      <c r="GT14">
        <f>INDEX($H$40:$K$74,MATCH(GT2,$H$40:$H$74,0),4)/12</f>
        <v/>
      </c>
      <c r="GU14">
        <f>INDEX($H$40:$K$74,MATCH(GU2,$H$40:$H$74,0),4)/12</f>
        <v/>
      </c>
      <c r="GV14">
        <f>INDEX($H$40:$K$74,MATCH(GV2,$H$40:$H$74,0),4)/12</f>
        <v/>
      </c>
      <c r="GW14">
        <f>INDEX($H$40:$K$74,MATCH(GW2,$H$40:$H$74,0),4)/12</f>
        <v/>
      </c>
      <c r="GX14">
        <f>INDEX($H$40:$K$74,MATCH(GX2,$H$40:$H$74,0),4)/12</f>
        <v/>
      </c>
      <c r="GY14">
        <f>INDEX($H$40:$K$74,MATCH(GY2,$H$40:$H$74,0),4)/12</f>
        <v/>
      </c>
      <c r="GZ14">
        <f>INDEX($H$40:$K$74,MATCH(GZ2,$H$40:$H$74,0),4)/12</f>
        <v/>
      </c>
      <c r="HA14">
        <f>INDEX($H$40:$K$74,MATCH(HA2,$H$40:$H$74,0),4)/12</f>
        <v/>
      </c>
      <c r="HB14">
        <f>INDEX($H$40:$K$74,MATCH(HB2,$H$40:$H$74,0),4)/12</f>
        <v/>
      </c>
      <c r="HC14">
        <f>INDEX($H$40:$K$74,MATCH(HC2,$H$40:$H$74,0),4)/12</f>
        <v/>
      </c>
      <c r="HD14">
        <f>INDEX($H$40:$K$74,MATCH(HD2,$H$40:$H$74,0),4)/12</f>
        <v/>
      </c>
      <c r="HE14">
        <f>INDEX($H$40:$K$74,MATCH(HE2,$H$40:$H$74,0),4)/12</f>
        <v/>
      </c>
      <c r="HF14">
        <f>INDEX($H$40:$K$74,MATCH(HF2,$H$40:$H$74,0),4)/12</f>
        <v/>
      </c>
      <c r="HG14">
        <f>INDEX($H$40:$K$74,MATCH(HG2,$H$40:$H$74,0),4)/12</f>
        <v/>
      </c>
      <c r="HH14">
        <f>INDEX($H$40:$K$74,MATCH(HH2,$H$40:$H$74,0),4)/12</f>
        <v/>
      </c>
      <c r="HI14">
        <f>INDEX($H$40:$K$74,MATCH(HI2,$H$40:$H$74,0),4)/12</f>
        <v/>
      </c>
      <c r="HJ14">
        <f>INDEX($H$40:$K$74,MATCH(HJ2,$H$40:$H$74,0),4)/12</f>
        <v/>
      </c>
      <c r="HK14">
        <f>INDEX($H$40:$K$74,MATCH(HK2,$H$40:$H$74,0),4)/12</f>
        <v/>
      </c>
      <c r="HL14">
        <f>INDEX($H$40:$K$74,MATCH(HL2,$H$40:$H$74,0),4)/12</f>
        <v/>
      </c>
      <c r="HM14">
        <f>INDEX($H$40:$K$74,MATCH(HM2,$H$40:$H$74,0),4)/12</f>
        <v/>
      </c>
      <c r="HN14">
        <f>INDEX($H$40:$K$74,MATCH(HN2,$H$40:$H$74,0),4)/12</f>
        <v/>
      </c>
      <c r="HO14">
        <f>INDEX($H$40:$K$74,MATCH(HO2,$H$40:$H$74,0),4)/12</f>
        <v/>
      </c>
      <c r="HP14">
        <f>INDEX($H$40:$K$74,MATCH(HP2,$H$40:$H$74,0),4)/12</f>
        <v/>
      </c>
      <c r="HQ14">
        <f>INDEX($H$40:$K$74,MATCH(HQ2,$H$40:$H$74,0),4)/12</f>
        <v/>
      </c>
      <c r="HR14">
        <f>INDEX($H$40:$K$74,MATCH(HR2,$H$40:$H$74,0),4)/12</f>
        <v/>
      </c>
      <c r="HS14">
        <f>INDEX($H$40:$K$74,MATCH(HS2,$H$40:$H$74,0),4)/12</f>
        <v/>
      </c>
      <c r="HT14">
        <f>INDEX($H$40:$K$74,MATCH(HT2,$H$40:$H$74,0),4)/12</f>
        <v/>
      </c>
      <c r="HU14">
        <f>INDEX($H$40:$K$74,MATCH(HU2,$H$40:$H$74,0),4)/12</f>
        <v/>
      </c>
      <c r="HV14">
        <f>INDEX($H$40:$K$74,MATCH(HV2,$H$40:$H$74,0),4)/12</f>
        <v/>
      </c>
      <c r="HW14">
        <f>INDEX($H$40:$K$74,MATCH(HW2,$H$40:$H$74,0),4)/12</f>
        <v/>
      </c>
      <c r="HX14">
        <f>INDEX($H$40:$K$74,MATCH(HX2,$H$40:$H$74,0),4)/12</f>
        <v/>
      </c>
      <c r="HY14">
        <f>INDEX($H$40:$K$74,MATCH(HY2,$H$40:$H$74,0),4)/12</f>
        <v/>
      </c>
      <c r="HZ14">
        <f>INDEX($H$40:$K$74,MATCH(HZ2,$H$40:$H$74,0),4)/12</f>
        <v/>
      </c>
      <c r="IA14">
        <f>INDEX($H$40:$K$74,MATCH(IA2,$H$40:$H$74,0),4)/12</f>
        <v/>
      </c>
      <c r="IB14">
        <f>INDEX($H$40:$K$74,MATCH(IB2,$H$40:$H$74,0),4)/12</f>
        <v/>
      </c>
      <c r="IC14">
        <f>INDEX($H$40:$K$74,MATCH(IC2,$H$40:$H$74,0),4)/12</f>
        <v/>
      </c>
      <c r="ID14">
        <f>INDEX($H$40:$K$74,MATCH(ID2,$H$40:$H$74,0),4)/12</f>
        <v/>
      </c>
      <c r="IE14">
        <f>INDEX($H$40:$K$74,MATCH(IE2,$H$40:$H$74,0),4)/12</f>
        <v/>
      </c>
      <c r="IF14">
        <f>INDEX($H$40:$K$74,MATCH(IF2,$H$40:$H$74,0),4)/12</f>
        <v/>
      </c>
      <c r="IG14">
        <f>INDEX($H$40:$K$74,MATCH(IG2,$H$40:$H$74,0),4)/12</f>
        <v/>
      </c>
      <c r="IH14">
        <f>INDEX($H$40:$K$74,MATCH(IH2,$H$40:$H$74,0),4)/12</f>
        <v/>
      </c>
      <c r="II14">
        <f>INDEX($H$40:$K$74,MATCH(II2,$H$40:$H$74,0),4)/12</f>
        <v/>
      </c>
      <c r="IJ14">
        <f>INDEX($H$40:$K$74,MATCH(IJ2,$H$40:$H$74,0),4)/12</f>
        <v/>
      </c>
      <c r="IK14">
        <f>INDEX($H$40:$K$74,MATCH(IK2,$H$40:$H$74,0),4)/12</f>
        <v/>
      </c>
      <c r="IL14">
        <f>INDEX($H$40:$K$74,MATCH(IL2,$H$40:$H$74,0),4)/12</f>
        <v/>
      </c>
      <c r="IM14">
        <f>INDEX($H$40:$K$74,MATCH(IM2,$H$40:$H$74,0),4)/12</f>
        <v/>
      </c>
      <c r="IN14">
        <f>INDEX($H$40:$K$74,MATCH(IN2,$H$40:$H$74,0),4)/12</f>
        <v/>
      </c>
      <c r="IO14">
        <f>INDEX($H$40:$K$74,MATCH(IO2,$H$40:$H$74,0),4)/12</f>
        <v/>
      </c>
      <c r="IP14">
        <f>INDEX($H$40:$K$74,MATCH(IP2,$H$40:$H$74,0),4)/12</f>
        <v/>
      </c>
      <c r="IQ14">
        <f>INDEX($H$40:$K$74,MATCH(IQ2,$H$40:$H$74,0),4)/12</f>
        <v/>
      </c>
      <c r="IR14">
        <f>INDEX($H$40:$K$74,MATCH(IR2,$H$40:$H$74,0),4)/12</f>
        <v/>
      </c>
      <c r="IS14">
        <f>INDEX($H$40:$K$74,MATCH(IS2,$H$40:$H$74,0),4)/12</f>
        <v/>
      </c>
      <c r="IT14">
        <f>INDEX($H$40:$K$74,MATCH(IT2,$H$40:$H$74,0),4)/12</f>
        <v/>
      </c>
      <c r="IU14">
        <f>INDEX($H$40:$K$74,MATCH(IU2,$H$40:$H$74,0),4)/12</f>
        <v/>
      </c>
      <c r="IV14">
        <f>INDEX($H$40:$K$74,MATCH(IV2,$H$40:$H$74,0),4)/12</f>
        <v/>
      </c>
      <c r="IW14">
        <f>INDEX($H$40:$K$74,MATCH(IW2,$H$40:$H$74,0),4)/12</f>
        <v/>
      </c>
      <c r="IX14">
        <f>INDEX($H$40:$K$74,MATCH(IX2,$H$40:$H$74,0),4)/12</f>
        <v/>
      </c>
      <c r="IY14">
        <f>INDEX($H$40:$K$74,MATCH(IY2,$H$40:$H$74,0),4)/12</f>
        <v/>
      </c>
      <c r="IZ14">
        <f>INDEX($H$40:$K$74,MATCH(IZ2,$H$40:$H$74,0),4)/12</f>
        <v/>
      </c>
      <c r="JA14">
        <f>INDEX($H$40:$K$74,MATCH(JA2,$H$40:$H$74,0),4)/12</f>
        <v/>
      </c>
      <c r="JB14">
        <f>INDEX($H$40:$K$74,MATCH(JB2,$H$40:$H$74,0),4)/12</f>
        <v/>
      </c>
      <c r="JC14">
        <f>INDEX($H$40:$K$74,MATCH(JC2,$H$40:$H$74,0),4)/12</f>
        <v/>
      </c>
      <c r="JD14">
        <f>INDEX($H$40:$K$74,MATCH(JD2,$H$40:$H$74,0),4)/12</f>
        <v/>
      </c>
      <c r="JE14">
        <f>INDEX($H$40:$K$74,MATCH(JE2,$H$40:$H$74,0),4)/12</f>
        <v/>
      </c>
      <c r="JF14">
        <f>INDEX($H$40:$K$74,MATCH(JF2,$H$40:$H$74,0),4)/12</f>
        <v/>
      </c>
      <c r="JG14">
        <f>INDEX($H$40:$K$74,MATCH(JG2,$H$40:$H$74,0),4)/12</f>
        <v/>
      </c>
      <c r="JH14">
        <f>INDEX($H$40:$K$74,MATCH(JH2,$H$40:$H$74,0),4)/12</f>
        <v/>
      </c>
      <c r="JI14">
        <f>INDEX($H$40:$K$74,MATCH(JI2,$H$40:$H$74,0),4)/12</f>
        <v/>
      </c>
      <c r="JJ14">
        <f>INDEX($H$40:$K$74,MATCH(JJ2,$H$40:$H$74,0),4)/12</f>
        <v/>
      </c>
      <c r="JK14">
        <f>INDEX($H$40:$K$74,MATCH(JK2,$H$40:$H$74,0),4)/12</f>
        <v/>
      </c>
      <c r="JL14">
        <f>INDEX($H$40:$K$74,MATCH(JL2,$H$40:$H$74,0),4)/12</f>
        <v/>
      </c>
      <c r="JM14">
        <f>INDEX($H$40:$K$74,MATCH(JM2,$H$40:$H$74,0),4)/12</f>
        <v/>
      </c>
      <c r="JN14">
        <f>INDEX($H$40:$K$74,MATCH(JN2,$H$40:$H$74,0),4)/12</f>
        <v/>
      </c>
      <c r="JO14">
        <f>INDEX($H$40:$K$74,MATCH(JO2,$H$40:$H$74,0),4)/12</f>
        <v/>
      </c>
      <c r="JP14">
        <f>INDEX($H$40:$K$74,MATCH(JP2,$H$40:$H$74,0),4)/12</f>
        <v/>
      </c>
      <c r="JQ14">
        <f>INDEX($H$40:$K$74,MATCH(JQ2,$H$40:$H$74,0),4)/12</f>
        <v/>
      </c>
      <c r="JR14">
        <f>INDEX($H$40:$K$74,MATCH(JR2,$H$40:$H$74,0),4)/12</f>
        <v/>
      </c>
      <c r="JS14">
        <f>INDEX($H$40:$K$74,MATCH(JS2,$H$40:$H$74,0),4)/12</f>
        <v/>
      </c>
      <c r="JT14">
        <f>INDEX($H$40:$K$74,MATCH(JT2,$H$40:$H$74,0),4)/12</f>
        <v/>
      </c>
      <c r="JU14">
        <f>INDEX($H$40:$K$74,MATCH(JU2,$H$40:$H$74,0),4)/12</f>
        <v/>
      </c>
      <c r="JV14">
        <f>INDEX($H$40:$K$74,MATCH(JV2,$H$40:$H$74,0),4)/12</f>
        <v/>
      </c>
      <c r="JW14">
        <f>INDEX($H$40:$K$74,MATCH(JW2,$H$40:$H$74,0),4)/12</f>
        <v/>
      </c>
      <c r="JX14">
        <f>INDEX($H$40:$K$74,MATCH(JX2,$H$40:$H$74,0),4)/12</f>
        <v/>
      </c>
      <c r="JY14">
        <f>INDEX($H$40:$K$74,MATCH(JY2,$H$40:$H$74,0),4)/12</f>
        <v/>
      </c>
      <c r="JZ14">
        <f>INDEX($H$40:$K$74,MATCH(JZ2,$H$40:$H$74,0),4)/12</f>
        <v/>
      </c>
      <c r="KA14">
        <f>INDEX($H$40:$K$74,MATCH(KA2,$H$40:$H$74,0),4)/12</f>
        <v/>
      </c>
      <c r="KB14">
        <f>INDEX($H$40:$K$74,MATCH(KB2,$H$40:$H$74,0),4)/12</f>
        <v/>
      </c>
      <c r="KC14">
        <f>INDEX($H$40:$K$74,MATCH(KC2,$H$40:$H$74,0),4)/12</f>
        <v/>
      </c>
      <c r="KD14">
        <f>INDEX($H$40:$K$74,MATCH(KD2,$H$40:$H$74,0),4)/12</f>
        <v/>
      </c>
      <c r="KE14">
        <f>INDEX($H$40:$K$74,MATCH(KE2,$H$40:$H$74,0),4)/12</f>
        <v/>
      </c>
      <c r="KF14">
        <f>INDEX($H$40:$K$74,MATCH(KF2,$H$40:$H$74,0),4)/12</f>
        <v/>
      </c>
      <c r="KG14">
        <f>INDEX($H$40:$K$74,MATCH(KG2,$H$40:$H$74,0),4)/12</f>
        <v/>
      </c>
      <c r="KH14">
        <f>INDEX($H$40:$K$74,MATCH(KH2,$H$40:$H$74,0),4)/12</f>
        <v/>
      </c>
      <c r="KI14">
        <f>INDEX($H$40:$K$74,MATCH(KI2,$H$40:$H$74,0),4)/12</f>
        <v/>
      </c>
      <c r="KJ14">
        <f>INDEX($H$40:$K$74,MATCH(KJ2,$H$40:$H$74,0),4)/12</f>
        <v/>
      </c>
      <c r="KK14">
        <f>INDEX($H$40:$K$74,MATCH(KK2,$H$40:$H$74,0),4)/12</f>
        <v/>
      </c>
      <c r="KL14">
        <f>INDEX($H$40:$K$74,MATCH(KL2,$H$40:$H$74,0),4)/12</f>
        <v/>
      </c>
      <c r="KM14">
        <f>INDEX($H$40:$K$74,MATCH(KM2,$H$40:$H$74,0),4)/12</f>
        <v/>
      </c>
      <c r="KN14">
        <f>INDEX($H$40:$K$74,MATCH(KN2,$H$40:$H$74,0),4)/12</f>
        <v/>
      </c>
      <c r="KO14">
        <f>INDEX($H$40:$K$74,MATCH(KO2,$H$40:$H$74,0),4)/12</f>
        <v/>
      </c>
      <c r="KP14">
        <f>INDEX($H$40:$K$74,MATCH(KP2,$H$40:$H$74,0),4)/12</f>
        <v/>
      </c>
      <c r="KQ14">
        <f>INDEX($H$40:$K$74,MATCH(KQ2,$H$40:$H$74,0),4)/12</f>
        <v/>
      </c>
      <c r="KR14">
        <f>INDEX($H$40:$K$74,MATCH(KR2,$H$40:$H$74,0),4)/12</f>
        <v/>
      </c>
      <c r="KS14">
        <f>INDEX($H$40:$K$74,MATCH(KS2,$H$40:$H$74,0),4)/12</f>
        <v/>
      </c>
      <c r="KT14">
        <f>INDEX($H$40:$K$74,MATCH(KT2,$H$40:$H$74,0),4)/12</f>
        <v/>
      </c>
      <c r="KU14">
        <f>INDEX($H$40:$K$74,MATCH(KU2,$H$40:$H$74,0),4)/12</f>
        <v/>
      </c>
      <c r="KV14">
        <f>INDEX($H$40:$K$74,MATCH(KV2,$H$40:$H$74,0),4)/12</f>
        <v/>
      </c>
      <c r="KW14">
        <f>INDEX($H$40:$K$74,MATCH(KW2,$H$40:$H$74,0),4)/12</f>
        <v/>
      </c>
      <c r="KX14">
        <f>INDEX($H$40:$K$74,MATCH(KX2,$H$40:$H$74,0),4)/12</f>
        <v/>
      </c>
      <c r="KY14">
        <f>INDEX($H$40:$K$74,MATCH(KY2,$H$40:$H$74,0),4)/12</f>
        <v/>
      </c>
      <c r="KZ14">
        <f>INDEX($H$40:$K$74,MATCH(KZ2,$H$40:$H$74,0),4)/12</f>
        <v/>
      </c>
      <c r="LA14">
        <f>INDEX($H$40:$K$74,MATCH(LA2,$H$40:$H$74,0),4)/12</f>
        <v/>
      </c>
      <c r="LB14">
        <f>INDEX($H$40:$K$74,MATCH(LB2,$H$40:$H$74,0),4)/12</f>
        <v/>
      </c>
      <c r="LC14">
        <f>INDEX($H$40:$K$74,MATCH(LC2,$H$40:$H$74,0),4)/12</f>
        <v/>
      </c>
      <c r="LD14">
        <f>INDEX($H$40:$K$74,MATCH(LD2,$H$40:$H$74,0),4)/12</f>
        <v/>
      </c>
      <c r="LE14">
        <f>INDEX($H$40:$K$74,MATCH(LE2,$H$40:$H$74,0),4)/12</f>
        <v/>
      </c>
      <c r="LF14">
        <f>INDEX($H$40:$K$74,MATCH(LF2,$H$40:$H$74,0),4)/12</f>
        <v/>
      </c>
      <c r="LG14">
        <f>INDEX($H$40:$K$74,MATCH(LG2,$H$40:$H$74,0),4)/12</f>
        <v/>
      </c>
      <c r="LH14">
        <f>INDEX($H$40:$K$74,MATCH(LH2,$H$40:$H$74,0),4)/12</f>
        <v/>
      </c>
      <c r="LI14">
        <f>INDEX($H$40:$K$74,MATCH(LI2,$H$40:$H$74,0),4)/12</f>
        <v/>
      </c>
      <c r="LJ14">
        <f>INDEX($H$40:$K$74,MATCH(LJ2,$H$40:$H$74,0),4)/12</f>
        <v/>
      </c>
      <c r="LK14">
        <f>INDEX($H$40:$K$74,MATCH(LK2,$H$40:$H$74,0),4)/12</f>
        <v/>
      </c>
      <c r="LL14">
        <f>INDEX($H$40:$K$74,MATCH(LL2,$H$40:$H$74,0),4)/12</f>
        <v/>
      </c>
      <c r="LM14">
        <f>INDEX($H$40:$K$74,MATCH(LM2,$H$40:$H$74,0),4)/12</f>
        <v/>
      </c>
      <c r="LN14">
        <f>INDEX($H$40:$K$74,MATCH(LN2,$H$40:$H$74,0),4)/12</f>
        <v/>
      </c>
      <c r="LO14">
        <f>INDEX($H$40:$K$74,MATCH(LO2,$H$40:$H$74,0),4)/12</f>
        <v/>
      </c>
      <c r="LP14">
        <f>INDEX($H$40:$K$74,MATCH(LP2,$H$40:$H$74,0),4)/12</f>
        <v/>
      </c>
      <c r="LQ14">
        <f>INDEX($H$40:$K$74,MATCH(LQ2,$H$40:$H$74,0),4)/12</f>
        <v/>
      </c>
      <c r="LR14">
        <f>INDEX($H$40:$K$74,MATCH(LR2,$H$40:$H$74,0),4)/12</f>
        <v/>
      </c>
      <c r="LS14">
        <f>INDEX($H$40:$K$74,MATCH(LS2,$H$40:$H$74,0),4)/12</f>
        <v/>
      </c>
      <c r="LT14">
        <f>INDEX($H$40:$K$74,MATCH(LT2,$H$40:$H$74,0),4)/12</f>
        <v/>
      </c>
      <c r="LU14">
        <f>INDEX($H$40:$K$74,MATCH(LU2,$H$40:$H$74,0),4)/12</f>
        <v/>
      </c>
      <c r="LV14">
        <f>INDEX($H$40:$K$74,MATCH(LV2,$H$40:$H$74,0),4)/12</f>
        <v/>
      </c>
      <c r="LW14">
        <f>INDEX($H$40:$K$74,MATCH(LW2,$H$40:$H$74,0),4)/12</f>
        <v/>
      </c>
      <c r="LX14">
        <f>INDEX($H$40:$K$74,MATCH(LX2,$H$40:$H$74,0),4)/12</f>
        <v/>
      </c>
      <c r="LY14">
        <f>INDEX($H$40:$K$74,MATCH(LY2,$H$40:$H$74,0),4)/12</f>
        <v/>
      </c>
      <c r="LZ14">
        <f>INDEX($H$40:$K$74,MATCH(LZ2,$H$40:$H$74,0),4)/12</f>
        <v/>
      </c>
      <c r="MA14">
        <f>INDEX($H$40:$K$74,MATCH(MA2,$H$40:$H$74,0),4)/12</f>
        <v/>
      </c>
      <c r="MB14">
        <f>INDEX($H$40:$K$74,MATCH(MB2,$H$40:$H$74,0),4)/12</f>
        <v/>
      </c>
      <c r="MC14">
        <f>INDEX($H$40:$K$74,MATCH(MC2,$H$40:$H$74,0),4)/12</f>
        <v/>
      </c>
      <c r="MD14">
        <f>INDEX($H$40:$K$74,MATCH(MD2,$H$40:$H$74,0),4)/12</f>
        <v/>
      </c>
      <c r="ME14">
        <f>INDEX($H$40:$K$74,MATCH(ME2,$H$40:$H$74,0),4)/12</f>
        <v/>
      </c>
      <c r="MF14">
        <f>INDEX($H$40:$K$74,MATCH(MF2,$H$40:$H$74,0),4)/12</f>
        <v/>
      </c>
      <c r="MG14">
        <f>INDEX($H$40:$K$74,MATCH(MG2,$H$40:$H$74,0),4)/12</f>
        <v/>
      </c>
      <c r="MH14">
        <f>INDEX($H$40:$K$74,MATCH(MH2,$H$40:$H$74,0),4)/12</f>
        <v/>
      </c>
      <c r="MI14">
        <f>INDEX($H$40:$K$74,MATCH(MI2,$H$40:$H$74,0),4)/12</f>
        <v/>
      </c>
      <c r="MJ14">
        <f>INDEX($H$40:$K$74,MATCH(MJ2,$H$40:$H$74,0),4)/12</f>
        <v/>
      </c>
      <c r="MK14">
        <f>INDEX($H$40:$K$74,MATCH(MK2,$H$40:$H$74,0),4)/12</f>
        <v/>
      </c>
      <c r="ML14">
        <f>INDEX($H$40:$K$74,MATCH(ML2,$H$40:$H$74,0),4)/12</f>
        <v/>
      </c>
      <c r="MM14">
        <f>INDEX($H$40:$K$74,MATCH(MM2,$H$40:$H$74,0),4)/12</f>
        <v/>
      </c>
      <c r="MN14">
        <f>INDEX($H$40:$K$74,MATCH(MN2,$H$40:$H$74,0),4)/12</f>
        <v/>
      </c>
      <c r="MO14">
        <f>INDEX($H$40:$K$74,MATCH(MO2,$H$40:$H$74,0),4)/12</f>
        <v/>
      </c>
      <c r="MP14">
        <f>INDEX($H$40:$K$74,MATCH(MP2,$H$40:$H$74,0),4)/12</f>
        <v/>
      </c>
      <c r="MQ14">
        <f>INDEX($H$40:$K$74,MATCH(MQ2,$H$40:$H$74,0),4)/12</f>
        <v/>
      </c>
      <c r="MR14">
        <f>INDEX($H$40:$K$74,MATCH(MR2,$H$40:$H$74,0),4)/12</f>
        <v/>
      </c>
      <c r="MS14">
        <f>INDEX($H$40:$K$74,MATCH(MS2,$H$40:$H$74,0),4)/12</f>
        <v/>
      </c>
      <c r="MT14">
        <f>INDEX($H$40:$K$74,MATCH(MT2,$H$40:$H$74,0),4)/12</f>
        <v/>
      </c>
      <c r="MU14">
        <f>INDEX($H$40:$K$74,MATCH(MU2,$H$40:$H$74,0),4)/12</f>
        <v/>
      </c>
      <c r="MV14">
        <f>INDEX($H$40:$K$74,MATCH(MV2,$H$40:$H$74,0),4)/12</f>
        <v/>
      </c>
      <c r="MW14">
        <f>INDEX($H$40:$K$74,MATCH(MW2,$H$40:$H$74,0),4)/12</f>
        <v/>
      </c>
      <c r="MX14">
        <f>INDEX($H$40:$K$74,MATCH(MX2,$H$40:$H$74,0),4)/12</f>
        <v/>
      </c>
      <c r="MY14">
        <f>INDEX($H$40:$K$74,MATCH(MY2,$H$40:$H$74,0),4)/12</f>
        <v/>
      </c>
      <c r="MZ14">
        <f>INDEX($H$40:$K$74,MATCH(MZ2,$H$40:$H$74,0),4)/12</f>
        <v/>
      </c>
      <c r="NA14">
        <f>INDEX($H$40:$K$74,MATCH(NA2,$H$40:$H$74,0),4)/12</f>
        <v/>
      </c>
      <c r="NB14">
        <f>INDEX($H$40:$K$74,MATCH(NB2,$H$40:$H$74,0),4)/12</f>
        <v/>
      </c>
      <c r="NC14">
        <f>INDEX($H$40:$K$74,MATCH(NC2,$H$40:$H$74,0),4)/12</f>
        <v/>
      </c>
      <c r="ND14">
        <f>INDEX($H$40:$K$74,MATCH(ND2,$H$40:$H$74,0),4)/12</f>
        <v/>
      </c>
      <c r="NE14">
        <f>INDEX($H$40:$K$74,MATCH(NE2,$H$40:$H$74,0),4)/12</f>
        <v/>
      </c>
      <c r="NF14">
        <f>INDEX($H$40:$K$74,MATCH(NF2,$H$40:$H$74,0),4)/12</f>
        <v/>
      </c>
      <c r="NG14">
        <f>INDEX($H$40:$K$74,MATCH(NG2,$H$40:$H$74,0),4)/12</f>
        <v/>
      </c>
      <c r="NH14">
        <f>INDEX($H$40:$K$74,MATCH(NH2,$H$40:$H$74,0),4)/12</f>
        <v/>
      </c>
      <c r="NI14">
        <f>INDEX($H$40:$K$74,MATCH(NI2,$H$40:$H$74,0),4)/12</f>
        <v/>
      </c>
      <c r="NJ14">
        <f>INDEX($H$40:$K$74,MATCH(NJ2,$H$40:$H$74,0),4)/12</f>
        <v/>
      </c>
      <c r="NK14">
        <f>INDEX($H$40:$K$74,MATCH(NK2,$H$40:$H$74,0),4)/12</f>
        <v/>
      </c>
      <c r="NL14">
        <f>INDEX($H$40:$K$74,MATCH(NL2,$H$40:$H$74,0),4)/12</f>
        <v/>
      </c>
      <c r="NM14">
        <f>INDEX($H$40:$K$74,MATCH(NM2,$H$40:$H$74,0),4)/12</f>
        <v/>
      </c>
      <c r="NN14">
        <f>INDEX($H$40:$K$74,MATCH(NN2,$H$40:$H$74,0),4)/12</f>
        <v/>
      </c>
      <c r="NO14">
        <f>INDEX($H$40:$K$74,MATCH(NO2,$H$40:$H$74,0),4)/12</f>
        <v/>
      </c>
      <c r="NP14">
        <f>INDEX($H$40:$K$74,MATCH(NP2,$H$40:$H$74,0),4)/12</f>
        <v/>
      </c>
      <c r="NQ14">
        <f>INDEX($H$40:$K$74,MATCH(NQ2,$H$40:$H$74,0),4)/12</f>
        <v/>
      </c>
      <c r="NR14">
        <f>INDEX($H$40:$K$74,MATCH(NR2,$H$40:$H$74,0),4)/12</f>
        <v/>
      </c>
      <c r="NS14">
        <f>INDEX($H$40:$K$74,MATCH(NS2,$H$40:$H$74,0),4)/12</f>
        <v/>
      </c>
      <c r="NT14">
        <f>INDEX($H$40:$K$74,MATCH(NT2,$H$40:$H$74,0),4)/12</f>
        <v/>
      </c>
      <c r="NU14">
        <f>INDEX($H$40:$K$74,MATCH(NU2,$H$40:$H$74,0),4)/12</f>
        <v/>
      </c>
      <c r="NV14">
        <f>INDEX($H$40:$K$74,MATCH(NV2,$H$40:$H$74,0),4)/12</f>
        <v/>
      </c>
      <c r="NW14">
        <f>INDEX($H$40:$K$74,MATCH(NW2,$H$40:$H$74,0),4)/12</f>
        <v/>
      </c>
      <c r="NX14">
        <f>INDEX($H$40:$K$74,MATCH(NX2,$H$40:$H$74,0),4)/12</f>
        <v/>
      </c>
      <c r="NY14">
        <f>INDEX($H$40:$K$74,MATCH(NY2,$H$40:$H$74,0),4)/12</f>
        <v/>
      </c>
      <c r="NZ14">
        <f>INDEX($H$40:$K$74,MATCH(NZ2,$H$40:$H$74,0),4)/12</f>
        <v/>
      </c>
      <c r="OA14">
        <f>INDEX($H$40:$K$74,MATCH(OA2,$H$40:$H$74,0),4)/12</f>
        <v/>
      </c>
      <c r="OB14">
        <f>INDEX($H$40:$K$74,MATCH(OB2,$H$40:$H$74,0),4)/12</f>
        <v/>
      </c>
      <c r="OC14">
        <f>INDEX($H$40:$K$74,MATCH(OC2,$H$40:$H$74,0),4)/12</f>
        <v/>
      </c>
      <c r="OD14">
        <f>INDEX($H$40:$K$74,MATCH(OD2,$H$40:$H$74,0),4)/12</f>
        <v/>
      </c>
      <c r="OE14">
        <f>INDEX($H$40:$K$74,MATCH(OE2,$H$40:$H$74,0),4)/12</f>
        <v/>
      </c>
      <c r="OF14">
        <f>INDEX($H$40:$K$74,MATCH(OF2,$H$40:$H$74,0),4)/12</f>
        <v/>
      </c>
      <c r="OG14">
        <f>INDEX($H$40:$K$74,MATCH(OG2,$H$40:$H$74,0),4)/12</f>
        <v/>
      </c>
      <c r="OH14">
        <f>INDEX($H$40:$K$74,MATCH(OH2,$H$40:$H$74,0),4)/12</f>
        <v/>
      </c>
      <c r="OI14">
        <f>INDEX($H$40:$K$74,MATCH(OI2,$H$40:$H$74,0),4)/12</f>
        <v/>
      </c>
      <c r="OJ14">
        <f>INDEX($H$40:$K$74,MATCH(OJ2,$H$40:$H$74,0),4)/12</f>
        <v/>
      </c>
      <c r="OK14">
        <f>INDEX($H$40:$K$74,MATCH(OK2,$H$40:$H$74,0),4)/12</f>
        <v/>
      </c>
      <c r="OL14">
        <f>INDEX($H$40:$K$74,MATCH(OL2,$H$40:$H$74,0),4)/12</f>
        <v/>
      </c>
      <c r="OM14">
        <f>INDEX($H$40:$K$74,MATCH(OM2,$H$40:$H$74,0),4)/12</f>
        <v/>
      </c>
      <c r="ON14">
        <f>INDEX($H$40:$K$74,MATCH(ON2,$H$40:$H$74,0),4)/12</f>
        <v/>
      </c>
      <c r="OO14">
        <f>INDEX($H$40:$K$74,MATCH(OO2,$H$40:$H$74,0),4)/12</f>
        <v/>
      </c>
      <c r="OP14">
        <f>INDEX($H$40:$K$74,MATCH(OP2,$H$40:$H$74,0),4)/12</f>
        <v/>
      </c>
      <c r="OQ14">
        <f>INDEX($H$40:$K$74,MATCH(OQ2,$H$40:$H$74,0),4)/12</f>
        <v/>
      </c>
      <c r="OR14">
        <f>INDEX($H$40:$K$74,MATCH(OR2,$H$40:$H$74,0),4)/12</f>
        <v/>
      </c>
      <c r="OS14">
        <f>INDEX($H$40:$K$74,MATCH(OS2,$H$40:$H$74,0),4)/12</f>
        <v/>
      </c>
      <c r="OT14">
        <f>INDEX($H$40:$K$74,MATCH(OT2,$H$40:$H$74,0),4)/12</f>
        <v/>
      </c>
      <c r="OU14">
        <f>INDEX($H$40:$K$74,MATCH(OU2,$H$40:$H$74,0),4)/12</f>
        <v/>
      </c>
      <c r="OV14">
        <f>INDEX($H$40:$K$74,MATCH(OV2,$H$40:$H$74,0),4)/12</f>
        <v/>
      </c>
      <c r="OW14">
        <f>INDEX($H$40:$K$74,MATCH(OW2,$H$40:$H$74,0),4)/12</f>
        <v/>
      </c>
      <c r="OX14">
        <f>INDEX($H$40:$K$74,MATCH(OX2,$H$40:$H$74,0),4)/12</f>
        <v/>
      </c>
      <c r="OY14">
        <f>INDEX($H$40:$K$74,MATCH(OY2,$H$40:$H$74,0),4)/12</f>
        <v/>
      </c>
      <c r="OZ14">
        <f>INDEX($H$40:$K$74,MATCH(OZ2,$H$40:$H$74,0),4)/12</f>
        <v/>
      </c>
      <c r="PA14">
        <f>INDEX($H$40:$K$74,MATCH(PA2,$H$40:$H$74,0),4)/12</f>
        <v/>
      </c>
      <c r="PB14">
        <f>INDEX($H$40:$K$74,MATCH(PB2,$H$40:$H$74,0),4)/12</f>
        <v/>
      </c>
      <c r="PC14">
        <f>INDEX($H$40:$K$74,MATCH(PC2,$H$40:$H$74,0),4)/12</f>
        <v/>
      </c>
      <c r="PD14">
        <f>INDEX($H$40:$K$74,MATCH(PD2,$H$40:$H$74,0),4)/12</f>
        <v/>
      </c>
      <c r="PE14">
        <f>INDEX($H$40:$K$74,MATCH(PE2,$H$40:$H$74,0),4)/12</f>
        <v/>
      </c>
      <c r="PF14">
        <f>INDEX($H$40:$K$74,MATCH(PF2,$H$40:$H$74,0),4)/12</f>
        <v/>
      </c>
      <c r="PG14">
        <f>INDEX($H$40:$K$74,MATCH(PG2,$H$40:$H$74,0),4)/12</f>
        <v/>
      </c>
      <c r="PH14">
        <f>INDEX($H$40:$K$74,MATCH(PH2,$H$40:$H$74,0),4)/12</f>
        <v/>
      </c>
      <c r="PI14">
        <f>INDEX($H$40:$K$74,MATCH(PI2,$H$40:$H$74,0),4)/12</f>
        <v/>
      </c>
      <c r="PJ14">
        <f>INDEX($H$40:$K$74,MATCH(PJ2,$H$40:$H$74,0),4)/12</f>
        <v/>
      </c>
      <c r="PK14">
        <f>INDEX($H$40:$K$74,MATCH(PK2,$H$40:$H$74,0),4)/12</f>
        <v/>
      </c>
      <c r="PL14">
        <f>INDEX($H$40:$K$74,MATCH(PL2,$H$40:$H$74,0),4)/12</f>
        <v/>
      </c>
      <c r="PM14">
        <f>INDEX($H$40:$K$74,MATCH(PM2,$H$40:$H$74,0),4)/12</f>
        <v/>
      </c>
      <c r="PN14">
        <f>INDEX($H$40:$K$74,MATCH(PN2,$H$40:$H$74,0),4)/12</f>
        <v/>
      </c>
      <c r="PO14">
        <f>INDEX($H$40:$K$74,MATCH(PO2,$H$40:$H$74,0),4)/12</f>
        <v/>
      </c>
      <c r="PP14">
        <f>INDEX($H$40:$K$74,MATCH(PP2,$H$40:$H$74,0),4)/12</f>
        <v/>
      </c>
      <c r="PQ14">
        <f>INDEX($H$40:$K$74,MATCH(PQ2,$H$40:$H$74,0),4)/12</f>
        <v/>
      </c>
      <c r="PR14">
        <f>INDEX($H$40:$K$74,MATCH(PR2,$H$40:$H$74,0),4)/12</f>
        <v/>
      </c>
      <c r="PS14">
        <f>INDEX($H$40:$K$74,MATCH(PS2,$H$40:$H$74,0),4)/12</f>
        <v/>
      </c>
      <c r="PT14">
        <f>INDEX($H$40:$K$74,MATCH(PT2,$H$40:$H$74,0),4)/12</f>
        <v/>
      </c>
      <c r="PU14">
        <f>INDEX($H$40:$K$74,MATCH(PU2,$H$40:$H$74,0),4)/12</f>
        <v/>
      </c>
      <c r="PV14">
        <f>INDEX($H$40:$K$74,MATCH(PV2,$H$40:$H$74,0),4)/12</f>
        <v/>
      </c>
      <c r="PW14">
        <f>INDEX($H$40:$K$74,MATCH(PW2,$H$40:$H$74,0),4)/12</f>
        <v/>
      </c>
      <c r="PX14">
        <f>INDEX($H$40:$K$74,MATCH(PX2,$H$40:$H$74,0),4)/12</f>
        <v/>
      </c>
      <c r="PY14">
        <f>INDEX($H$40:$K$74,MATCH(PY2,$H$40:$H$74,0),4)/12</f>
        <v/>
      </c>
      <c r="PZ14">
        <f>INDEX($H$40:$K$74,MATCH(PZ2,$H$40:$H$74,0),4)/12</f>
        <v/>
      </c>
      <c r="QA14">
        <f>INDEX($H$40:$K$74,MATCH(QA2,$H$40:$H$74,0),4)/12</f>
        <v/>
      </c>
      <c r="QB14">
        <f>INDEX($H$40:$K$74,MATCH(QB2,$H$40:$H$74,0),4)/12</f>
        <v/>
      </c>
      <c r="QC14">
        <f>INDEX($H$40:$K$74,MATCH(QC2,$H$40:$H$74,0),4)/12</f>
        <v/>
      </c>
      <c r="QD14">
        <f>INDEX($H$40:$K$74,MATCH(QD2,$H$40:$H$74,0),4)/12</f>
        <v/>
      </c>
      <c r="QE14">
        <f>INDEX($H$40:$K$74,MATCH(QE2,$H$40:$H$74,0),4)/12</f>
        <v/>
      </c>
      <c r="QF14">
        <f>INDEX($H$40:$K$74,MATCH(QF2,$H$40:$H$74,0),4)/12</f>
        <v/>
      </c>
      <c r="QG14">
        <f>INDEX($H$40:$K$74,MATCH(QG2,$H$40:$H$74,0),4)/12</f>
        <v/>
      </c>
      <c r="QH14">
        <f>INDEX($H$40:$K$74,MATCH(QH2,$H$40:$H$74,0),4)/12</f>
        <v/>
      </c>
      <c r="QI14">
        <f>INDEX($H$40:$K$74,MATCH(QI2,$H$40:$H$74,0),4)/12</f>
        <v/>
      </c>
      <c r="QJ14">
        <f>INDEX($H$40:$K$74,MATCH(QJ2,$H$40:$H$74,0),4)/12</f>
        <v/>
      </c>
      <c r="QK14">
        <f>INDEX($H$40:$K$74,MATCH(QK2,$H$40:$H$74,0),4)/12</f>
        <v/>
      </c>
      <c r="QL14">
        <f>INDEX($H$40:$K$74,MATCH(QL2,$H$40:$H$74,0),4)/12</f>
        <v/>
      </c>
      <c r="QM14">
        <f>INDEX($H$40:$K$74,MATCH(QM2,$H$40:$H$74,0),4)/12</f>
        <v/>
      </c>
      <c r="QN14">
        <f>INDEX($H$40:$K$74,MATCH(QN2,$H$40:$H$74,0),4)/12</f>
        <v/>
      </c>
      <c r="QO14">
        <f>INDEX($H$40:$K$74,MATCH(QO2,$H$40:$H$74,0),4)/12</f>
        <v/>
      </c>
      <c r="QP14">
        <f>INDEX($H$40:$K$74,MATCH(QP2,$H$40:$H$74,0),4)/12</f>
        <v/>
      </c>
      <c r="QQ14">
        <f>INDEX($H$40:$K$74,MATCH(QQ2,$H$40:$H$74,0),4)/12</f>
        <v/>
      </c>
      <c r="QR14">
        <f>INDEX($H$40:$K$74,MATCH(QR2,$H$40:$H$74,0),4)/12</f>
        <v/>
      </c>
      <c r="QS14">
        <f>INDEX($H$40:$K$74,MATCH(QS2,$H$40:$H$74,0),4)/12</f>
        <v/>
      </c>
      <c r="QT14">
        <f>INDEX($H$40:$K$74,MATCH(QT2,$H$40:$H$74,0),4)/12</f>
        <v/>
      </c>
      <c r="QU14">
        <f>INDEX($H$40:$K$74,MATCH(QU2,$H$40:$H$74,0),4)/12</f>
        <v/>
      </c>
      <c r="QV14">
        <f>INDEX($H$40:$K$74,MATCH(QV2,$H$40:$H$74,0),4)/12</f>
        <v/>
      </c>
      <c r="QW14">
        <f>INDEX($H$40:$K$74,MATCH(QW2,$H$40:$H$74,0),4)/12</f>
        <v/>
      </c>
      <c r="QX14">
        <f>INDEX($H$40:$K$74,MATCH(QX2,$H$40:$H$74,0),4)/12</f>
        <v/>
      </c>
      <c r="QY14">
        <f>INDEX($H$40:$K$74,MATCH(QY2,$H$40:$H$74,0),4)/12</f>
        <v/>
      </c>
      <c r="QZ14">
        <f>INDEX($H$40:$K$74,MATCH(QZ2,$H$40:$H$74,0),4)/12</f>
        <v/>
      </c>
      <c r="RA14">
        <f>INDEX($H$40:$K$74,MATCH(RA2,$H$40:$H$74,0),4)/12</f>
        <v/>
      </c>
      <c r="RB14">
        <f>INDEX($H$40:$K$74,MATCH(RB2,$H$40:$H$74,0),4)/12</f>
        <v/>
      </c>
      <c r="RC14">
        <f>INDEX($H$40:$K$74,MATCH(RC2,$H$40:$H$74,0),4)/12</f>
        <v/>
      </c>
      <c r="RD14">
        <f>INDEX($H$40:$K$74,MATCH(RD2,$H$40:$H$74,0),4)/12</f>
        <v/>
      </c>
      <c r="RE14">
        <f>INDEX($H$40:$K$74,MATCH(RE2,$H$40:$H$74,0),4)/12</f>
        <v/>
      </c>
      <c r="RF14">
        <f>INDEX($H$40:$K$74,MATCH(RF2,$H$40:$H$74,0),4)/12</f>
        <v/>
      </c>
      <c r="RG14">
        <f>INDEX($H$40:$K$74,MATCH(RG2,$H$40:$H$74,0),4)/12</f>
        <v/>
      </c>
      <c r="RH14">
        <f>INDEX($H$40:$K$74,MATCH(RH2,$H$40:$H$74,0),4)/12</f>
        <v/>
      </c>
      <c r="RI14">
        <f>INDEX($H$40:$K$74,MATCH(RI2,$H$40:$H$74,0),4)/12</f>
        <v/>
      </c>
      <c r="RJ14">
        <f>INDEX($H$40:$K$74,MATCH(RJ2,$H$40:$H$74,0),4)/12</f>
        <v/>
      </c>
      <c r="RK14">
        <f>INDEX($H$40:$K$74,MATCH(RK2,$H$40:$H$74,0),4)/12</f>
        <v/>
      </c>
      <c r="RL14">
        <f>INDEX($H$40:$K$74,MATCH(RL2,$H$40:$H$74,0),4)/12</f>
        <v/>
      </c>
      <c r="RM14">
        <f>INDEX($H$40:$K$74,MATCH(RM2,$H$40:$H$74,0),4)/12</f>
        <v/>
      </c>
      <c r="RN14">
        <f>INDEX($H$40:$K$74,MATCH(RN2,$H$40:$H$74,0),4)/12</f>
        <v/>
      </c>
      <c r="RO14">
        <f>INDEX($H$40:$K$74,MATCH(RO2,$H$40:$H$74,0),4)/12</f>
        <v/>
      </c>
      <c r="RP14">
        <f>INDEX($H$40:$K$74,MATCH(RP2,$H$40:$H$74,0),4)/12</f>
        <v/>
      </c>
      <c r="RQ14">
        <f>INDEX($H$40:$K$74,MATCH(RQ2,$H$40:$H$74,0),4)/12</f>
        <v/>
      </c>
      <c r="RR14">
        <f>INDEX($H$40:$K$74,MATCH(RR2,$H$40:$H$74,0),4)/12</f>
        <v/>
      </c>
      <c r="RS14">
        <f>INDEX($H$40:$K$74,MATCH(RS2,$H$40:$H$74,0),4)/12</f>
        <v/>
      </c>
      <c r="RT14">
        <f>INDEX($H$40:$K$74,MATCH(RT2,$H$40:$H$74,0),4)/12</f>
        <v/>
      </c>
      <c r="RU14">
        <f>INDEX($H$40:$K$74,MATCH(RU2,$H$40:$H$74,0),4)/12</f>
        <v/>
      </c>
      <c r="RV14">
        <f>INDEX($H$40:$K$74,MATCH(RV2,$H$40:$H$74,0),4)/12</f>
        <v/>
      </c>
      <c r="RW14">
        <f>INDEX($H$40:$K$74,MATCH(RW2,$H$40:$H$74,0),4)/12</f>
        <v/>
      </c>
      <c r="RX14">
        <f>INDEX($H$40:$K$74,MATCH(RX2,$H$40:$H$74,0),4)/12</f>
        <v/>
      </c>
      <c r="RY14">
        <f>INDEX($H$40:$K$74,MATCH(RY2,$H$40:$H$74,0),4)/12</f>
        <v/>
      </c>
      <c r="RZ14">
        <f>INDEX($H$40:$K$74,MATCH(RZ2,$H$40:$H$74,0),4)/12</f>
        <v/>
      </c>
      <c r="SA14">
        <f>INDEX($H$40:$K$74,MATCH(SA2,$H$40:$H$74,0),4)/12</f>
        <v/>
      </c>
      <c r="SB14">
        <f>INDEX($H$40:$K$74,MATCH(SB2,$H$40:$H$74,0),4)/12</f>
        <v/>
      </c>
      <c r="SC14">
        <f>INDEX($H$40:$K$74,MATCH(SC2,$H$40:$H$74,0),4)/12</f>
        <v/>
      </c>
      <c r="SD14">
        <f>INDEX($H$40:$K$74,MATCH(SD2,$H$40:$H$74,0),4)/12</f>
        <v/>
      </c>
      <c r="SE14">
        <f>INDEX($H$40:$K$74,MATCH(SE2,$H$40:$H$74,0),4)/12</f>
        <v/>
      </c>
    </row>
    <row r="15" spans="1:499">
      <c r="A15" t="s">
        <v>62</v>
      </c>
      <c r="H15">
        <f>SUMIFS('Coal Foreign Imports'!$B:$B,'Coal Foreign Imports'!$A:$A,'Dashboard M2 Imports Data'!H$2)/12</f>
        <v/>
      </c>
      <c r="I15">
        <f>SUMIFS('Coal Foreign Imports'!$B:$B,'Coal Foreign Imports'!$A:$A,'Dashboard M2 Imports Data'!I$2)/12</f>
        <v/>
      </c>
      <c r="J15">
        <f>SUMIFS('Coal Foreign Imports'!$B:$B,'Coal Foreign Imports'!$A:$A,'Dashboard M2 Imports Data'!J$2)/12</f>
        <v/>
      </c>
      <c r="K15">
        <f>SUMIFS('Coal Foreign Imports'!$B:$B,'Coal Foreign Imports'!$A:$A,'Dashboard M2 Imports Data'!K$2)/12</f>
        <v/>
      </c>
      <c r="L15">
        <f>SUMIFS('Coal Foreign Imports'!$B:$B,'Coal Foreign Imports'!$A:$A,'Dashboard M2 Imports Data'!L$2)/12</f>
        <v/>
      </c>
      <c r="M15">
        <f>SUMIFS('Coal Foreign Imports'!$B:$B,'Coal Foreign Imports'!$A:$A,'Dashboard M2 Imports Data'!M$2)/12</f>
        <v/>
      </c>
      <c r="N15">
        <f>SUMIFS('Coal Foreign Imports'!$B:$B,'Coal Foreign Imports'!$A:$A,'Dashboard M2 Imports Data'!N$2)/12</f>
        <v/>
      </c>
      <c r="O15">
        <f>SUMIFS('Coal Foreign Imports'!$B:$B,'Coal Foreign Imports'!$A:$A,'Dashboard M2 Imports Data'!O$2)/12</f>
        <v/>
      </c>
      <c r="P15">
        <f>SUMIFS('Coal Foreign Imports'!$B:$B,'Coal Foreign Imports'!$A:$A,'Dashboard M2 Imports Data'!P$2)/12</f>
        <v/>
      </c>
      <c r="Q15">
        <f>SUMIFS('Coal Foreign Imports'!$B:$B,'Coal Foreign Imports'!$A:$A,'Dashboard M2 Imports Data'!Q$2)/12</f>
        <v/>
      </c>
      <c r="R15">
        <f>SUMIFS('Coal Foreign Imports'!$B:$B,'Coal Foreign Imports'!$A:$A,'Dashboard M2 Imports Data'!R$2)/12</f>
        <v/>
      </c>
      <c r="S15">
        <f>SUMIFS('Coal Foreign Imports'!$B:$B,'Coal Foreign Imports'!$A:$A,'Dashboard M2 Imports Data'!S$2)/12</f>
        <v/>
      </c>
      <c r="T15">
        <f>SUMIFS('Coal Foreign Imports'!$B:$B,'Coal Foreign Imports'!$A:$A,'Dashboard M2 Imports Data'!T$2)/12</f>
        <v/>
      </c>
      <c r="U15">
        <f>SUMIFS('Coal Foreign Imports'!$B:$B,'Coal Foreign Imports'!$A:$A,'Dashboard M2 Imports Data'!U$2)/12</f>
        <v/>
      </c>
      <c r="V15">
        <f>SUMIFS('Coal Foreign Imports'!$B:$B,'Coal Foreign Imports'!$A:$A,'Dashboard M2 Imports Data'!V$2)/12</f>
        <v/>
      </c>
      <c r="W15">
        <f>SUMIFS('Coal Foreign Imports'!$B:$B,'Coal Foreign Imports'!$A:$A,'Dashboard M2 Imports Data'!W$2)/12</f>
        <v/>
      </c>
      <c r="X15">
        <f>SUMIFS('Coal Foreign Imports'!$B:$B,'Coal Foreign Imports'!$A:$A,'Dashboard M2 Imports Data'!X$2)/12</f>
        <v/>
      </c>
      <c r="Y15">
        <f>SUMIFS('Coal Foreign Imports'!$B:$B,'Coal Foreign Imports'!$A:$A,'Dashboard M2 Imports Data'!Y$2)/12</f>
        <v/>
      </c>
      <c r="Z15">
        <f>SUMIFS('Coal Foreign Imports'!$B:$B,'Coal Foreign Imports'!$A:$A,'Dashboard M2 Imports Data'!Z$2)/12</f>
        <v/>
      </c>
      <c r="AA15">
        <f>SUMIFS('Coal Foreign Imports'!$B:$B,'Coal Foreign Imports'!$A:$A,'Dashboard M2 Imports Data'!AA$2)/12</f>
        <v/>
      </c>
      <c r="AB15">
        <f>SUMIFS('Coal Foreign Imports'!$B:$B,'Coal Foreign Imports'!$A:$A,'Dashboard M2 Imports Data'!AB$2)/12</f>
        <v/>
      </c>
      <c r="AC15">
        <f>SUMIFS('Coal Foreign Imports'!$B:$B,'Coal Foreign Imports'!$A:$A,'Dashboard M2 Imports Data'!AC$2)/12</f>
        <v/>
      </c>
      <c r="AD15">
        <f>SUMIFS('Coal Foreign Imports'!$B:$B,'Coal Foreign Imports'!$A:$A,'Dashboard M2 Imports Data'!AD$2)/12</f>
        <v/>
      </c>
      <c r="AE15">
        <f>SUMIFS('Coal Foreign Imports'!$B:$B,'Coal Foreign Imports'!$A:$A,'Dashboard M2 Imports Data'!AE$2)/12</f>
        <v/>
      </c>
      <c r="AF15">
        <f>SUMIFS('Coal Foreign Imports'!$B:$B,'Coal Foreign Imports'!$A:$A,'Dashboard M2 Imports Data'!AF$2)/12</f>
        <v/>
      </c>
      <c r="AG15">
        <f>SUMIFS('Coal Foreign Imports'!$B:$B,'Coal Foreign Imports'!$A:$A,'Dashboard M2 Imports Data'!AG$2)/12</f>
        <v/>
      </c>
      <c r="AH15">
        <f>SUMIFS('Coal Foreign Imports'!$B:$B,'Coal Foreign Imports'!$A:$A,'Dashboard M2 Imports Data'!AH$2)/12</f>
        <v/>
      </c>
      <c r="AI15">
        <f>SUMIFS('Coal Foreign Imports'!$B:$B,'Coal Foreign Imports'!$A:$A,'Dashboard M2 Imports Data'!AI$2)/12</f>
        <v/>
      </c>
      <c r="AJ15">
        <f>SUMIFS('Coal Foreign Imports'!$B:$B,'Coal Foreign Imports'!$A:$A,'Dashboard M2 Imports Data'!AJ$2)/12</f>
        <v/>
      </c>
      <c r="AK15">
        <f>SUMIFS('Coal Foreign Imports'!$B:$B,'Coal Foreign Imports'!$A:$A,'Dashboard M2 Imports Data'!AK$2)/12</f>
        <v/>
      </c>
      <c r="AL15">
        <f>SUMIFS('Coal Foreign Imports'!$B:$B,'Coal Foreign Imports'!$A:$A,'Dashboard M2 Imports Data'!AL$2)/12</f>
        <v/>
      </c>
      <c r="AM15">
        <f>SUMIFS('Coal Foreign Imports'!$B:$B,'Coal Foreign Imports'!$A:$A,'Dashboard M2 Imports Data'!AM$2)/12</f>
        <v/>
      </c>
      <c r="AN15">
        <f>SUMIFS('Coal Foreign Imports'!$B:$B,'Coal Foreign Imports'!$A:$A,'Dashboard M2 Imports Data'!AN$2)/12</f>
        <v/>
      </c>
      <c r="AO15">
        <f>SUMIFS('Coal Foreign Imports'!$B:$B,'Coal Foreign Imports'!$A:$A,'Dashboard M2 Imports Data'!AO$2)/12</f>
        <v/>
      </c>
      <c r="AP15">
        <f>SUMIFS('Coal Foreign Imports'!$B:$B,'Coal Foreign Imports'!$A:$A,'Dashboard M2 Imports Data'!AP$2)/12</f>
        <v/>
      </c>
      <c r="AQ15">
        <f>SUMIFS('Coal Foreign Imports'!$B:$B,'Coal Foreign Imports'!$A:$A,'Dashboard M2 Imports Data'!AQ$2)/12</f>
        <v/>
      </c>
      <c r="AR15">
        <f>SUMIFS('Coal Foreign Imports'!$B:$B,'Coal Foreign Imports'!$A:$A,'Dashboard M2 Imports Data'!AR$2)/12</f>
        <v/>
      </c>
      <c r="AS15">
        <f>SUMIFS('Coal Foreign Imports'!$B:$B,'Coal Foreign Imports'!$A:$A,'Dashboard M2 Imports Data'!AS$2)/12</f>
        <v/>
      </c>
      <c r="AT15">
        <f>SUMIFS('Coal Foreign Imports'!$B:$B,'Coal Foreign Imports'!$A:$A,'Dashboard M2 Imports Data'!AT$2)/12</f>
        <v/>
      </c>
      <c r="AU15">
        <f>SUMIFS('Coal Foreign Imports'!$B:$B,'Coal Foreign Imports'!$A:$A,'Dashboard M2 Imports Data'!AU$2)/12</f>
        <v/>
      </c>
      <c r="AV15">
        <f>SUMIFS('Coal Foreign Imports'!$B:$B,'Coal Foreign Imports'!$A:$A,'Dashboard M2 Imports Data'!AV$2)/12</f>
        <v/>
      </c>
      <c r="AW15">
        <f>SUMIFS('Coal Foreign Imports'!$B:$B,'Coal Foreign Imports'!$A:$A,'Dashboard M2 Imports Data'!AW$2)/12</f>
        <v/>
      </c>
      <c r="AX15">
        <f>SUMIFS('Coal Foreign Imports'!$B:$B,'Coal Foreign Imports'!$A:$A,'Dashboard M2 Imports Data'!AX$2)/12</f>
        <v/>
      </c>
      <c r="AY15">
        <f>SUMIFS('Coal Foreign Imports'!$B:$B,'Coal Foreign Imports'!$A:$A,'Dashboard M2 Imports Data'!AY$2)/12</f>
        <v/>
      </c>
      <c r="AZ15">
        <f>SUMIFS('Coal Foreign Imports'!$B:$B,'Coal Foreign Imports'!$A:$A,'Dashboard M2 Imports Data'!AZ$2)/12</f>
        <v/>
      </c>
      <c r="BA15">
        <f>SUMIFS('Coal Foreign Imports'!$B:$B,'Coal Foreign Imports'!$A:$A,'Dashboard M2 Imports Data'!BA$2)/12</f>
        <v/>
      </c>
      <c r="BB15">
        <f>SUMIFS('Coal Foreign Imports'!$B:$B,'Coal Foreign Imports'!$A:$A,'Dashboard M2 Imports Data'!BB$2)/12</f>
        <v/>
      </c>
      <c r="BC15">
        <f>SUMIFS('Coal Foreign Imports'!$B:$B,'Coal Foreign Imports'!$A:$A,'Dashboard M2 Imports Data'!BC$2)/12</f>
        <v/>
      </c>
      <c r="BD15">
        <f>SUMIFS('Coal Foreign Imports'!$B:$B,'Coal Foreign Imports'!$A:$A,'Dashboard M2 Imports Data'!BD$2)/12</f>
        <v/>
      </c>
      <c r="BE15">
        <f>SUMIFS('Coal Foreign Imports'!$B:$B,'Coal Foreign Imports'!$A:$A,'Dashboard M2 Imports Data'!BE$2)/12</f>
        <v/>
      </c>
      <c r="BF15">
        <f>SUMIFS('Coal Foreign Imports'!$B:$B,'Coal Foreign Imports'!$A:$A,'Dashboard M2 Imports Data'!BF$2)/12</f>
        <v/>
      </c>
      <c r="BG15">
        <f>SUMIFS('Coal Foreign Imports'!$B:$B,'Coal Foreign Imports'!$A:$A,'Dashboard M2 Imports Data'!BG$2)/12</f>
        <v/>
      </c>
      <c r="BH15">
        <f>SUMIFS('Coal Foreign Imports'!$B:$B,'Coal Foreign Imports'!$A:$A,'Dashboard M2 Imports Data'!BH$2)/12</f>
        <v/>
      </c>
      <c r="BI15">
        <f>SUMIFS('Coal Foreign Imports'!$B:$B,'Coal Foreign Imports'!$A:$A,'Dashboard M2 Imports Data'!BI$2)/12</f>
        <v/>
      </c>
      <c r="BJ15">
        <f>SUMIFS('Coal Foreign Imports'!$B:$B,'Coal Foreign Imports'!$A:$A,'Dashboard M2 Imports Data'!BJ$2)/12</f>
        <v/>
      </c>
      <c r="BK15">
        <f>SUMIFS('Coal Foreign Imports'!$B:$B,'Coal Foreign Imports'!$A:$A,'Dashboard M2 Imports Data'!BK$2)/12</f>
        <v/>
      </c>
      <c r="BL15">
        <f>SUMIFS('Coal Foreign Imports'!$B:$B,'Coal Foreign Imports'!$A:$A,'Dashboard M2 Imports Data'!BL$2)/12</f>
        <v/>
      </c>
      <c r="BM15">
        <f>SUMIFS('Coal Foreign Imports'!$B:$B,'Coal Foreign Imports'!$A:$A,'Dashboard M2 Imports Data'!BM$2)/12</f>
        <v/>
      </c>
      <c r="BN15">
        <f>SUMIFS('Coal Foreign Imports'!$B:$B,'Coal Foreign Imports'!$A:$A,'Dashboard M2 Imports Data'!BN$2)/12</f>
        <v/>
      </c>
      <c r="BO15">
        <f>SUMIFS('Coal Foreign Imports'!$B:$B,'Coal Foreign Imports'!$A:$A,'Dashboard M2 Imports Data'!BO$2)/12</f>
        <v/>
      </c>
      <c r="BP15">
        <f>SUMIFS('Coal Foreign Imports'!$B:$B,'Coal Foreign Imports'!$A:$A,'Dashboard M2 Imports Data'!BP$2)/12</f>
        <v/>
      </c>
      <c r="BQ15">
        <f>SUMIFS('Coal Foreign Imports'!$B:$B,'Coal Foreign Imports'!$A:$A,'Dashboard M2 Imports Data'!BQ$2)/12</f>
        <v/>
      </c>
      <c r="BR15">
        <f>SUMIFS('Coal Foreign Imports'!$B:$B,'Coal Foreign Imports'!$A:$A,'Dashboard M2 Imports Data'!BR$2)/12</f>
        <v/>
      </c>
      <c r="BS15">
        <f>SUMIFS('Coal Foreign Imports'!$B:$B,'Coal Foreign Imports'!$A:$A,'Dashboard M2 Imports Data'!BS$2)/12</f>
        <v/>
      </c>
      <c r="BT15">
        <f>SUMIFS('Coal Foreign Imports'!$B:$B,'Coal Foreign Imports'!$A:$A,'Dashboard M2 Imports Data'!BT$2)/12</f>
        <v/>
      </c>
      <c r="BU15">
        <f>SUMIFS('Coal Foreign Imports'!$B:$B,'Coal Foreign Imports'!$A:$A,'Dashboard M2 Imports Data'!BU$2)/12</f>
        <v/>
      </c>
      <c r="BV15">
        <f>SUMIFS('Coal Foreign Imports'!$B:$B,'Coal Foreign Imports'!$A:$A,'Dashboard M2 Imports Data'!BV$2)/12</f>
        <v/>
      </c>
      <c r="BW15">
        <f>SUMIFS('Coal Foreign Imports'!$B:$B,'Coal Foreign Imports'!$A:$A,'Dashboard M2 Imports Data'!BW$2)/12</f>
        <v/>
      </c>
      <c r="BX15">
        <f>SUMIFS('Coal Foreign Imports'!$B:$B,'Coal Foreign Imports'!$A:$A,'Dashboard M2 Imports Data'!BX$2)/12</f>
        <v/>
      </c>
      <c r="BY15">
        <f>SUMIFS('Coal Foreign Imports'!$B:$B,'Coal Foreign Imports'!$A:$A,'Dashboard M2 Imports Data'!BY$2)/12</f>
        <v/>
      </c>
      <c r="BZ15">
        <f>SUMIFS('Coal Foreign Imports'!$B:$B,'Coal Foreign Imports'!$A:$A,'Dashboard M2 Imports Data'!BZ$2)/12</f>
        <v/>
      </c>
      <c r="CA15">
        <f>SUMIFS('Coal Foreign Imports'!$B:$B,'Coal Foreign Imports'!$A:$A,'Dashboard M2 Imports Data'!CA$2)/12</f>
        <v/>
      </c>
      <c r="CB15">
        <f>SUMIFS('Coal Foreign Imports'!$B:$B,'Coal Foreign Imports'!$A:$A,'Dashboard M2 Imports Data'!CB$2)/12</f>
        <v/>
      </c>
      <c r="CC15">
        <f>SUMIFS('Coal Foreign Imports'!$B:$B,'Coal Foreign Imports'!$A:$A,'Dashboard M2 Imports Data'!CC$2)/12</f>
        <v/>
      </c>
      <c r="CD15">
        <f>SUMIFS('Coal Foreign Imports'!$B:$B,'Coal Foreign Imports'!$A:$A,'Dashboard M2 Imports Data'!CD$2)/12</f>
        <v/>
      </c>
      <c r="CE15">
        <f>SUMIFS('Coal Foreign Imports'!$B:$B,'Coal Foreign Imports'!$A:$A,'Dashboard M2 Imports Data'!CE$2)/12</f>
        <v/>
      </c>
      <c r="CF15">
        <f>SUMIFS('Coal Foreign Imports'!$B:$B,'Coal Foreign Imports'!$A:$A,'Dashboard M2 Imports Data'!CF$2)/12</f>
        <v/>
      </c>
      <c r="CG15">
        <f>SUMIFS('Coal Foreign Imports'!$B:$B,'Coal Foreign Imports'!$A:$A,'Dashboard M2 Imports Data'!CG$2)/12</f>
        <v/>
      </c>
      <c r="CH15">
        <f>SUMIFS('Coal Foreign Imports'!$B:$B,'Coal Foreign Imports'!$A:$A,'Dashboard M2 Imports Data'!CH$2)/12</f>
        <v/>
      </c>
      <c r="CI15">
        <f>SUMIFS('Coal Foreign Imports'!$B:$B,'Coal Foreign Imports'!$A:$A,'Dashboard M2 Imports Data'!CI$2)/12</f>
        <v/>
      </c>
      <c r="CJ15">
        <f>SUMIFS('Coal Foreign Imports'!$B:$B,'Coal Foreign Imports'!$A:$A,'Dashboard M2 Imports Data'!CJ$2)/12</f>
        <v/>
      </c>
      <c r="CK15">
        <f>SUMIFS('Coal Foreign Imports'!$B:$B,'Coal Foreign Imports'!$A:$A,'Dashboard M2 Imports Data'!CK$2)/12</f>
        <v/>
      </c>
      <c r="CL15">
        <f>SUMIFS('Coal Foreign Imports'!$B:$B,'Coal Foreign Imports'!$A:$A,'Dashboard M2 Imports Data'!CL$2)/12</f>
        <v/>
      </c>
      <c r="CM15">
        <f>SUMIFS('Coal Foreign Imports'!$B:$B,'Coal Foreign Imports'!$A:$A,'Dashboard M2 Imports Data'!CM$2)/12</f>
        <v/>
      </c>
      <c r="CN15">
        <f>SUMIFS('Coal Foreign Imports'!$B:$B,'Coal Foreign Imports'!$A:$A,'Dashboard M2 Imports Data'!CN$2)/12</f>
        <v/>
      </c>
      <c r="CO15">
        <f>SUMIFS('Coal Foreign Imports'!$B:$B,'Coal Foreign Imports'!$A:$A,'Dashboard M2 Imports Data'!CO$2)/12</f>
        <v/>
      </c>
      <c r="CP15">
        <f>SUMIFS('Coal Foreign Imports'!$B:$B,'Coal Foreign Imports'!$A:$A,'Dashboard M2 Imports Data'!CP$2)/12</f>
        <v/>
      </c>
      <c r="CQ15">
        <f>SUMIFS('Coal Foreign Imports'!$B:$B,'Coal Foreign Imports'!$A:$A,'Dashboard M2 Imports Data'!CQ$2)/12</f>
        <v/>
      </c>
      <c r="CR15">
        <f>SUMIFS('Coal Foreign Imports'!$B:$B,'Coal Foreign Imports'!$A:$A,'Dashboard M2 Imports Data'!CR$2)/12</f>
        <v/>
      </c>
      <c r="CS15">
        <f>SUMIFS('Coal Foreign Imports'!$B:$B,'Coal Foreign Imports'!$A:$A,'Dashboard M2 Imports Data'!CS$2)/12</f>
        <v/>
      </c>
      <c r="CT15">
        <f>SUMIFS('Coal Foreign Imports'!$B:$B,'Coal Foreign Imports'!$A:$A,'Dashboard M2 Imports Data'!CT$2)/12</f>
        <v/>
      </c>
      <c r="CU15">
        <f>SUMIFS('Coal Foreign Imports'!$B:$B,'Coal Foreign Imports'!$A:$A,'Dashboard M2 Imports Data'!CU$2)/12</f>
        <v/>
      </c>
      <c r="CV15">
        <f>SUMIFS('Coal Foreign Imports'!$B:$B,'Coal Foreign Imports'!$A:$A,'Dashboard M2 Imports Data'!CV$2)/12</f>
        <v/>
      </c>
      <c r="CW15">
        <f>SUMIFS('Coal Foreign Imports'!$B:$B,'Coal Foreign Imports'!$A:$A,'Dashboard M2 Imports Data'!CW$2)/12</f>
        <v/>
      </c>
      <c r="CX15">
        <f>SUMIFS('Coal Foreign Imports'!$B:$B,'Coal Foreign Imports'!$A:$A,'Dashboard M2 Imports Data'!CX$2)/12</f>
        <v/>
      </c>
      <c r="CY15">
        <f>SUMIFS('Coal Foreign Imports'!$B:$B,'Coal Foreign Imports'!$A:$A,'Dashboard M2 Imports Data'!CY$2)/12</f>
        <v/>
      </c>
      <c r="CZ15">
        <f>SUMIFS('Coal Foreign Imports'!$B:$B,'Coal Foreign Imports'!$A:$A,'Dashboard M2 Imports Data'!CZ$2)/12</f>
        <v/>
      </c>
      <c r="DA15">
        <f>SUMIFS('Coal Foreign Imports'!$B:$B,'Coal Foreign Imports'!$A:$A,'Dashboard M2 Imports Data'!DA$2)/12</f>
        <v/>
      </c>
      <c r="DB15">
        <f>SUMIFS('Coal Foreign Imports'!$B:$B,'Coal Foreign Imports'!$A:$A,'Dashboard M2 Imports Data'!DB$2)/12</f>
        <v/>
      </c>
      <c r="DC15">
        <f>SUMIFS('Coal Foreign Imports'!$B:$B,'Coal Foreign Imports'!$A:$A,'Dashboard M2 Imports Data'!DC$2)/12</f>
        <v/>
      </c>
      <c r="DD15">
        <f>SUMIFS('Coal Foreign Imports'!$B:$B,'Coal Foreign Imports'!$A:$A,'Dashboard M2 Imports Data'!DD$2)/12</f>
        <v/>
      </c>
      <c r="DE15">
        <f>SUMIFS('Coal Foreign Imports'!$B:$B,'Coal Foreign Imports'!$A:$A,'Dashboard M2 Imports Data'!DE$2)/12</f>
        <v/>
      </c>
      <c r="DF15">
        <f>SUMIFS('Coal Foreign Imports'!$B:$B,'Coal Foreign Imports'!$A:$A,'Dashboard M2 Imports Data'!DF$2)/12</f>
        <v/>
      </c>
      <c r="DG15">
        <f>SUMIFS('Coal Foreign Imports'!$B:$B,'Coal Foreign Imports'!$A:$A,'Dashboard M2 Imports Data'!DG$2)/12</f>
        <v/>
      </c>
      <c r="DH15">
        <f>SUMIFS('Coal Foreign Imports'!$B:$B,'Coal Foreign Imports'!$A:$A,'Dashboard M2 Imports Data'!DH$2)/12</f>
        <v/>
      </c>
      <c r="DI15">
        <f>SUMIFS('Coal Foreign Imports'!$B:$B,'Coal Foreign Imports'!$A:$A,'Dashboard M2 Imports Data'!DI$2)/12</f>
        <v/>
      </c>
      <c r="DJ15">
        <f>SUMIFS('Coal Foreign Imports'!$B:$B,'Coal Foreign Imports'!$A:$A,'Dashboard M2 Imports Data'!DJ$2)/12</f>
        <v/>
      </c>
      <c r="DK15">
        <f>SUMIFS('Coal Foreign Imports'!$B:$B,'Coal Foreign Imports'!$A:$A,'Dashboard M2 Imports Data'!DK$2)/12</f>
        <v/>
      </c>
      <c r="DL15">
        <f>SUMIFS('Coal Foreign Imports'!$B:$B,'Coal Foreign Imports'!$A:$A,'Dashboard M2 Imports Data'!DL$2)/12</f>
        <v/>
      </c>
      <c r="DM15">
        <f>SUMIFS('Coal Foreign Imports'!$B:$B,'Coal Foreign Imports'!$A:$A,'Dashboard M2 Imports Data'!DM$2)/12</f>
        <v/>
      </c>
      <c r="DN15">
        <f>SUMIFS('Coal Foreign Imports'!$B:$B,'Coal Foreign Imports'!$A:$A,'Dashboard M2 Imports Data'!DN$2)/12</f>
        <v/>
      </c>
      <c r="DO15">
        <f>SUMIFS('Coal Foreign Imports'!$B:$B,'Coal Foreign Imports'!$A:$A,'Dashboard M2 Imports Data'!DO$2)/12</f>
        <v/>
      </c>
      <c r="DP15">
        <f>SUMIFS('Coal Foreign Imports'!$B:$B,'Coal Foreign Imports'!$A:$A,'Dashboard M2 Imports Data'!DP$2)/12</f>
        <v/>
      </c>
      <c r="DQ15">
        <f>SUMIFS('Coal Foreign Imports'!$B:$B,'Coal Foreign Imports'!$A:$A,'Dashboard M2 Imports Data'!DQ$2)/12</f>
        <v/>
      </c>
      <c r="DR15">
        <f>SUMIFS('Coal Foreign Imports'!$B:$B,'Coal Foreign Imports'!$A:$A,'Dashboard M2 Imports Data'!DR$2)/12</f>
        <v/>
      </c>
      <c r="DS15">
        <f>SUMIFS('Coal Foreign Imports'!$B:$B,'Coal Foreign Imports'!$A:$A,'Dashboard M2 Imports Data'!DS$2)/12</f>
        <v/>
      </c>
      <c r="DT15">
        <f>SUMIFS('Coal Foreign Imports'!$B:$B,'Coal Foreign Imports'!$A:$A,'Dashboard M2 Imports Data'!DT$2)/12</f>
        <v/>
      </c>
      <c r="DU15">
        <f>SUMIFS('Coal Foreign Imports'!$B:$B,'Coal Foreign Imports'!$A:$A,'Dashboard M2 Imports Data'!DU$2)/12</f>
        <v/>
      </c>
      <c r="DV15">
        <f>SUMIFS('Coal Foreign Imports'!$B:$B,'Coal Foreign Imports'!$A:$A,'Dashboard M2 Imports Data'!DV$2)/12</f>
        <v/>
      </c>
      <c r="DW15">
        <f>SUMIFS('Coal Foreign Imports'!$B:$B,'Coal Foreign Imports'!$A:$A,'Dashboard M2 Imports Data'!DW$2)/12</f>
        <v/>
      </c>
      <c r="DX15">
        <f>SUMIFS('Coal Foreign Imports'!$B:$B,'Coal Foreign Imports'!$A:$A,'Dashboard M2 Imports Data'!DX$2)/12</f>
        <v/>
      </c>
      <c r="DY15">
        <f>SUMIFS('Coal Foreign Imports'!$B:$B,'Coal Foreign Imports'!$A:$A,'Dashboard M2 Imports Data'!DY$2)/12</f>
        <v/>
      </c>
      <c r="DZ15">
        <f>SUMIFS('Coal Foreign Imports'!$B:$B,'Coal Foreign Imports'!$A:$A,'Dashboard M2 Imports Data'!DZ$2)/12</f>
        <v/>
      </c>
      <c r="EA15">
        <f>SUMIFS('Coal Foreign Imports'!$B:$B,'Coal Foreign Imports'!$A:$A,'Dashboard M2 Imports Data'!EA$2)/12</f>
        <v/>
      </c>
      <c r="EB15">
        <f>SUMIFS('Coal Foreign Imports'!$B:$B,'Coal Foreign Imports'!$A:$A,'Dashboard M2 Imports Data'!EB$2)/12</f>
        <v/>
      </c>
      <c r="EC15">
        <f>SUMIFS('Coal Foreign Imports'!$B:$B,'Coal Foreign Imports'!$A:$A,'Dashboard M2 Imports Data'!EC$2)/12</f>
        <v/>
      </c>
      <c r="ED15">
        <f>SUMIFS('Coal Foreign Imports'!$B:$B,'Coal Foreign Imports'!$A:$A,'Dashboard M2 Imports Data'!ED$2)/12</f>
        <v/>
      </c>
      <c r="EE15">
        <f>SUMIFS('Coal Foreign Imports'!$B:$B,'Coal Foreign Imports'!$A:$A,'Dashboard M2 Imports Data'!EE$2)/12</f>
        <v/>
      </c>
      <c r="EF15">
        <f>SUMIFS('Coal Foreign Imports'!$B:$B,'Coal Foreign Imports'!$A:$A,'Dashboard M2 Imports Data'!EF$2)/12</f>
        <v/>
      </c>
      <c r="EG15">
        <f>SUMIFS('Coal Foreign Imports'!$B:$B,'Coal Foreign Imports'!$A:$A,'Dashboard M2 Imports Data'!EG$2)/12</f>
        <v/>
      </c>
      <c r="EH15">
        <f>SUMIFS('Coal Foreign Imports'!$B:$B,'Coal Foreign Imports'!$A:$A,'Dashboard M2 Imports Data'!EH$2)/12</f>
        <v/>
      </c>
      <c r="EI15">
        <f>SUMIFS('Coal Foreign Imports'!$B:$B,'Coal Foreign Imports'!$A:$A,'Dashboard M2 Imports Data'!EI$2)/12</f>
        <v/>
      </c>
      <c r="EJ15">
        <f>SUMIFS('Coal Foreign Imports'!$B:$B,'Coal Foreign Imports'!$A:$A,'Dashboard M2 Imports Data'!EJ$2)/12</f>
        <v/>
      </c>
      <c r="EK15">
        <f>SUMIFS('Coal Foreign Imports'!$B:$B,'Coal Foreign Imports'!$A:$A,'Dashboard M2 Imports Data'!EK$2)/12</f>
        <v/>
      </c>
      <c r="EL15">
        <f>SUMIFS('Coal Foreign Imports'!$B:$B,'Coal Foreign Imports'!$A:$A,'Dashboard M2 Imports Data'!EL$2)/12</f>
        <v/>
      </c>
      <c r="EM15">
        <f>SUMIFS('Coal Foreign Imports'!$B:$B,'Coal Foreign Imports'!$A:$A,'Dashboard M2 Imports Data'!EM$2)/12</f>
        <v/>
      </c>
      <c r="EN15">
        <f>SUMIFS('Coal Foreign Imports'!$B:$B,'Coal Foreign Imports'!$A:$A,'Dashboard M2 Imports Data'!EN$2)/12</f>
        <v/>
      </c>
      <c r="EO15">
        <f>SUMIFS('Coal Foreign Imports'!$B:$B,'Coal Foreign Imports'!$A:$A,'Dashboard M2 Imports Data'!EO$2)/12</f>
        <v/>
      </c>
      <c r="EP15">
        <f>SUMIFS('Coal Foreign Imports'!$B:$B,'Coal Foreign Imports'!$A:$A,'Dashboard M2 Imports Data'!EP$2)/12</f>
        <v/>
      </c>
      <c r="EQ15">
        <f>SUMIFS('Coal Foreign Imports'!$B:$B,'Coal Foreign Imports'!$A:$A,'Dashboard M2 Imports Data'!EQ$2)/12</f>
        <v/>
      </c>
      <c r="ER15">
        <f>SUMIFS('Coal Foreign Imports'!$B:$B,'Coal Foreign Imports'!$A:$A,'Dashboard M2 Imports Data'!ER$2)/12</f>
        <v/>
      </c>
      <c r="ES15">
        <f>SUMIFS('Coal Foreign Imports'!$B:$B,'Coal Foreign Imports'!$A:$A,'Dashboard M2 Imports Data'!ES$2)/12</f>
        <v/>
      </c>
      <c r="ET15">
        <f>SUMIFS('Coal Foreign Imports'!$B:$B,'Coal Foreign Imports'!$A:$A,'Dashboard M2 Imports Data'!ET$2)/12</f>
        <v/>
      </c>
      <c r="EU15">
        <f>SUMIFS('Coal Foreign Imports'!$B:$B,'Coal Foreign Imports'!$A:$A,'Dashboard M2 Imports Data'!EU$2)/12</f>
        <v/>
      </c>
      <c r="EV15">
        <f>SUMIFS('Coal Foreign Imports'!$B:$B,'Coal Foreign Imports'!$A:$A,'Dashboard M2 Imports Data'!EV$2)/12</f>
        <v/>
      </c>
      <c r="EW15">
        <f>SUMIFS('Coal Foreign Imports'!$B:$B,'Coal Foreign Imports'!$A:$A,'Dashboard M2 Imports Data'!EW$2)/12</f>
        <v/>
      </c>
      <c r="EX15">
        <f>SUMIFS('Coal Foreign Imports'!$B:$B,'Coal Foreign Imports'!$A:$A,'Dashboard M2 Imports Data'!EX$2)/12</f>
        <v/>
      </c>
      <c r="EY15">
        <f>SUMIFS('Coal Foreign Imports'!$B:$B,'Coal Foreign Imports'!$A:$A,'Dashboard M2 Imports Data'!EY$2)/12</f>
        <v/>
      </c>
      <c r="EZ15">
        <f>SUMIFS('Coal Foreign Imports'!$B:$B,'Coal Foreign Imports'!$A:$A,'Dashboard M2 Imports Data'!EZ$2)/12</f>
        <v/>
      </c>
      <c r="FA15">
        <f>SUMIFS('Coal Foreign Imports'!$B:$B,'Coal Foreign Imports'!$A:$A,'Dashboard M2 Imports Data'!FA$2)/12</f>
        <v/>
      </c>
      <c r="FB15">
        <f>SUMIFS('Coal Foreign Imports'!$B:$B,'Coal Foreign Imports'!$A:$A,'Dashboard M2 Imports Data'!FB$2)/12</f>
        <v/>
      </c>
      <c r="FC15">
        <f>SUMIFS('Coal Foreign Imports'!$B:$B,'Coal Foreign Imports'!$A:$A,'Dashboard M2 Imports Data'!FC$2)/12</f>
        <v/>
      </c>
      <c r="FD15">
        <f>SUMIFS('Coal Foreign Imports'!$B:$B,'Coal Foreign Imports'!$A:$A,'Dashboard M2 Imports Data'!FD$2)/12</f>
        <v/>
      </c>
      <c r="FE15">
        <f>SUMIFS('Coal Foreign Imports'!$B:$B,'Coal Foreign Imports'!$A:$A,'Dashboard M2 Imports Data'!FE$2)/12</f>
        <v/>
      </c>
      <c r="FF15">
        <f>SUMIFS('Coal Foreign Imports'!$B:$B,'Coal Foreign Imports'!$A:$A,'Dashboard M2 Imports Data'!FF$2)/12</f>
        <v/>
      </c>
      <c r="FG15">
        <f>SUMIFS('Coal Foreign Imports'!$B:$B,'Coal Foreign Imports'!$A:$A,'Dashboard M2 Imports Data'!FG$2)/12</f>
        <v/>
      </c>
      <c r="FH15">
        <f>SUMIFS('Coal Foreign Imports'!$B:$B,'Coal Foreign Imports'!$A:$A,'Dashboard M2 Imports Data'!FH$2)/12</f>
        <v/>
      </c>
      <c r="FI15">
        <f>SUMIFS('Coal Foreign Imports'!$B:$B,'Coal Foreign Imports'!$A:$A,'Dashboard M2 Imports Data'!FI$2)/12</f>
        <v/>
      </c>
      <c r="FJ15">
        <f>SUMIFS('Coal Foreign Imports'!$B:$B,'Coal Foreign Imports'!$A:$A,'Dashboard M2 Imports Data'!FJ$2)/12</f>
        <v/>
      </c>
      <c r="FK15">
        <f>SUMIFS('Coal Foreign Imports'!$B:$B,'Coal Foreign Imports'!$A:$A,'Dashboard M2 Imports Data'!FK$2)/12</f>
        <v/>
      </c>
      <c r="FL15">
        <f>SUMIFS('Coal Foreign Imports'!$B:$B,'Coal Foreign Imports'!$A:$A,'Dashboard M2 Imports Data'!FL$2)/12</f>
        <v/>
      </c>
      <c r="FM15">
        <f>SUMIFS('Coal Foreign Imports'!$B:$B,'Coal Foreign Imports'!$A:$A,'Dashboard M2 Imports Data'!FM$2)/12</f>
        <v/>
      </c>
      <c r="FN15">
        <f>SUMIFS('Coal Foreign Imports'!$B:$B,'Coal Foreign Imports'!$A:$A,'Dashboard M2 Imports Data'!FN$2)/12</f>
        <v/>
      </c>
      <c r="FO15">
        <f>SUMIFS('Coal Foreign Imports'!$B:$B,'Coal Foreign Imports'!$A:$A,'Dashboard M2 Imports Data'!FO$2)/12</f>
        <v/>
      </c>
      <c r="FP15">
        <f>SUMIFS('Coal Foreign Imports'!$B:$B,'Coal Foreign Imports'!$A:$A,'Dashboard M2 Imports Data'!FP$2)/12</f>
        <v/>
      </c>
      <c r="FQ15">
        <f>SUMIFS('Coal Foreign Imports'!$B:$B,'Coal Foreign Imports'!$A:$A,'Dashboard M2 Imports Data'!FQ$2)/12</f>
        <v/>
      </c>
      <c r="FR15">
        <f>SUMIFS('Coal Foreign Imports'!$B:$B,'Coal Foreign Imports'!$A:$A,'Dashboard M2 Imports Data'!FR$2)/12</f>
        <v/>
      </c>
      <c r="FS15">
        <f>SUMIFS('Coal Foreign Imports'!$B:$B,'Coal Foreign Imports'!$A:$A,'Dashboard M2 Imports Data'!FS$2)/12</f>
        <v/>
      </c>
      <c r="FT15">
        <f>SUMIFS('Coal Foreign Imports'!$B:$B,'Coal Foreign Imports'!$A:$A,'Dashboard M2 Imports Data'!FT$2)/12</f>
        <v/>
      </c>
      <c r="FU15">
        <f>SUMIFS('Coal Foreign Imports'!$B:$B,'Coal Foreign Imports'!$A:$A,'Dashboard M2 Imports Data'!FU$2)/12</f>
        <v/>
      </c>
      <c r="FV15">
        <f>SUMIFS('Coal Foreign Imports'!$B:$B,'Coal Foreign Imports'!$A:$A,'Dashboard M2 Imports Data'!FV$2)/12</f>
        <v/>
      </c>
      <c r="FW15">
        <f>SUMIFS('Coal Foreign Imports'!$B:$B,'Coal Foreign Imports'!$A:$A,'Dashboard M2 Imports Data'!FW$2)/12</f>
        <v/>
      </c>
      <c r="FX15">
        <f>SUMIFS('Coal Foreign Imports'!$B:$B,'Coal Foreign Imports'!$A:$A,'Dashboard M2 Imports Data'!FX$2)/12</f>
        <v/>
      </c>
      <c r="FY15">
        <f>SUMIFS('Coal Foreign Imports'!$B:$B,'Coal Foreign Imports'!$A:$A,'Dashboard M2 Imports Data'!FY$2)/12</f>
        <v/>
      </c>
      <c r="FZ15">
        <f>SUMIFS('Coal Foreign Imports'!$B:$B,'Coal Foreign Imports'!$A:$A,'Dashboard M2 Imports Data'!FZ$2)/12</f>
        <v/>
      </c>
      <c r="GA15">
        <f>SUMIFS('Coal Foreign Imports'!$B:$B,'Coal Foreign Imports'!$A:$A,'Dashboard M2 Imports Data'!GA$2)/12</f>
        <v/>
      </c>
      <c r="GB15">
        <f>SUMIFS('Coal Foreign Imports'!$B:$B,'Coal Foreign Imports'!$A:$A,'Dashboard M2 Imports Data'!GB$2)/12</f>
        <v/>
      </c>
      <c r="GC15">
        <f>SUMIFS('Coal Foreign Imports'!$B:$B,'Coal Foreign Imports'!$A:$A,'Dashboard M2 Imports Data'!GC$2)/12</f>
        <v/>
      </c>
      <c r="GD15">
        <f>SUMIFS('Coal Foreign Imports'!$B:$B,'Coal Foreign Imports'!$A:$A,'Dashboard M2 Imports Data'!GD$2)/12</f>
        <v/>
      </c>
      <c r="GE15">
        <f>SUMIFS('Coal Foreign Imports'!$B:$B,'Coal Foreign Imports'!$A:$A,'Dashboard M2 Imports Data'!GE$2)/12</f>
        <v/>
      </c>
      <c r="GF15">
        <f>SUMIFS('Coal Foreign Imports'!$B:$B,'Coal Foreign Imports'!$A:$A,'Dashboard M2 Imports Data'!GF$2)/12</f>
        <v/>
      </c>
      <c r="GG15">
        <f>SUMIFS('Coal Foreign Imports'!$B:$B,'Coal Foreign Imports'!$A:$A,'Dashboard M2 Imports Data'!GG$2)/12</f>
        <v/>
      </c>
      <c r="GH15">
        <f>SUMIFS('Coal Foreign Imports'!$B:$B,'Coal Foreign Imports'!$A:$A,'Dashboard M2 Imports Data'!GH$2)/12</f>
        <v/>
      </c>
      <c r="GI15">
        <f>SUMIFS('Coal Foreign Imports'!$B:$B,'Coal Foreign Imports'!$A:$A,'Dashboard M2 Imports Data'!GI$2)/12</f>
        <v/>
      </c>
      <c r="GJ15">
        <f>SUMIFS('Coal Foreign Imports'!$B:$B,'Coal Foreign Imports'!$A:$A,'Dashboard M2 Imports Data'!GJ$2)/12</f>
        <v/>
      </c>
      <c r="GK15">
        <f>SUMIFS('Coal Foreign Imports'!$B:$B,'Coal Foreign Imports'!$A:$A,'Dashboard M2 Imports Data'!GK$2)/12</f>
        <v/>
      </c>
      <c r="GL15">
        <f>SUMIFS('Coal Foreign Imports'!$B:$B,'Coal Foreign Imports'!$A:$A,'Dashboard M2 Imports Data'!GL$2)/12</f>
        <v/>
      </c>
      <c r="GM15">
        <f>SUMIFS('Coal Foreign Imports'!$B:$B,'Coal Foreign Imports'!$A:$A,'Dashboard M2 Imports Data'!GM$2)/12</f>
        <v/>
      </c>
      <c r="GN15">
        <f>SUMIFS('Coal Foreign Imports'!$B:$B,'Coal Foreign Imports'!$A:$A,'Dashboard M2 Imports Data'!GN$2)/12</f>
        <v/>
      </c>
      <c r="GO15">
        <f>SUMIFS('Coal Foreign Imports'!$B:$B,'Coal Foreign Imports'!$A:$A,'Dashboard M2 Imports Data'!GO$2)/12</f>
        <v/>
      </c>
      <c r="GP15">
        <f>SUMIFS('Coal Foreign Imports'!$B:$B,'Coal Foreign Imports'!$A:$A,'Dashboard M2 Imports Data'!GP$2)/12</f>
        <v/>
      </c>
      <c r="GQ15">
        <f>SUMIFS('Coal Foreign Imports'!$B:$B,'Coal Foreign Imports'!$A:$A,'Dashboard M2 Imports Data'!GQ$2)/12</f>
        <v/>
      </c>
      <c r="GR15">
        <f>SUMIFS('Coal Foreign Imports'!$B:$B,'Coal Foreign Imports'!$A:$A,'Dashboard M2 Imports Data'!GR$2)/12</f>
        <v/>
      </c>
      <c r="GS15">
        <f>SUMIFS('Coal Foreign Imports'!$B:$B,'Coal Foreign Imports'!$A:$A,'Dashboard M2 Imports Data'!GS$2)/12</f>
        <v/>
      </c>
      <c r="GT15">
        <f>SUMIFS('Coal Foreign Imports'!$B:$B,'Coal Foreign Imports'!$A:$A,'Dashboard M2 Imports Data'!GT$2)/12</f>
        <v/>
      </c>
      <c r="GU15">
        <f>SUMIFS('Coal Foreign Imports'!$B:$B,'Coal Foreign Imports'!$A:$A,'Dashboard M2 Imports Data'!GU$2)/12</f>
        <v/>
      </c>
      <c r="GV15">
        <f>SUMIFS('Coal Foreign Imports'!$B:$B,'Coal Foreign Imports'!$A:$A,'Dashboard M2 Imports Data'!GV$2)/12</f>
        <v/>
      </c>
      <c r="GW15">
        <f>SUMIFS('Coal Foreign Imports'!$B:$B,'Coal Foreign Imports'!$A:$A,'Dashboard M2 Imports Data'!GW$2)/12</f>
        <v/>
      </c>
      <c r="GX15">
        <f>SUMIFS('Coal Foreign Imports'!$B:$B,'Coal Foreign Imports'!$A:$A,'Dashboard M2 Imports Data'!GX$2)/12</f>
        <v/>
      </c>
      <c r="GY15">
        <f>SUMIFS('Coal Foreign Imports'!$B:$B,'Coal Foreign Imports'!$A:$A,'Dashboard M2 Imports Data'!GY$2)/12</f>
        <v/>
      </c>
      <c r="GZ15">
        <f>SUMIFS('Coal Foreign Imports'!$B:$B,'Coal Foreign Imports'!$A:$A,'Dashboard M2 Imports Data'!GZ$2)/12</f>
        <v/>
      </c>
      <c r="HA15">
        <f>SUMIFS('Coal Foreign Imports'!$B:$B,'Coal Foreign Imports'!$A:$A,'Dashboard M2 Imports Data'!HA$2)/12</f>
        <v/>
      </c>
      <c r="HB15">
        <f>SUMIFS('Coal Foreign Imports'!$B:$B,'Coal Foreign Imports'!$A:$A,'Dashboard M2 Imports Data'!HB$2)/12</f>
        <v/>
      </c>
      <c r="HC15">
        <f>SUMIFS('Coal Foreign Imports'!$B:$B,'Coal Foreign Imports'!$A:$A,'Dashboard M2 Imports Data'!HC$2)/12</f>
        <v/>
      </c>
      <c r="HD15">
        <f>SUMIFS('Coal Foreign Imports'!$B:$B,'Coal Foreign Imports'!$A:$A,'Dashboard M2 Imports Data'!HD$2)/12</f>
        <v/>
      </c>
      <c r="HE15">
        <f>SUMIFS('Coal Foreign Imports'!$B:$B,'Coal Foreign Imports'!$A:$A,'Dashboard M2 Imports Data'!HE$2)/12</f>
        <v/>
      </c>
      <c r="HF15">
        <f>SUMIFS('Coal Foreign Imports'!$B:$B,'Coal Foreign Imports'!$A:$A,'Dashboard M2 Imports Data'!HF$2)/12</f>
        <v/>
      </c>
      <c r="HG15">
        <f>SUMIFS('Coal Foreign Imports'!$B:$B,'Coal Foreign Imports'!$A:$A,'Dashboard M2 Imports Data'!HG$2)/12</f>
        <v/>
      </c>
      <c r="HH15">
        <f>SUMIFS('Coal Foreign Imports'!$B:$B,'Coal Foreign Imports'!$A:$A,'Dashboard M2 Imports Data'!HH$2)/12</f>
        <v/>
      </c>
      <c r="HI15">
        <f>SUMIFS('Coal Foreign Imports'!$B:$B,'Coal Foreign Imports'!$A:$A,'Dashboard M2 Imports Data'!HI$2)/12</f>
        <v/>
      </c>
      <c r="HJ15">
        <f>SUMIFS('Coal Foreign Imports'!$B:$B,'Coal Foreign Imports'!$A:$A,'Dashboard M2 Imports Data'!HJ$2)/12</f>
        <v/>
      </c>
      <c r="HK15">
        <f>SUMIFS('Coal Foreign Imports'!$B:$B,'Coal Foreign Imports'!$A:$A,'Dashboard M2 Imports Data'!HK$2)/12</f>
        <v/>
      </c>
      <c r="HL15">
        <f>SUMIFS('Coal Foreign Imports'!$B:$B,'Coal Foreign Imports'!$A:$A,'Dashboard M2 Imports Data'!HL$2)/12</f>
        <v/>
      </c>
      <c r="HM15">
        <f>SUMIFS('Coal Foreign Imports'!$B:$B,'Coal Foreign Imports'!$A:$A,'Dashboard M2 Imports Data'!HM$2)/12</f>
        <v/>
      </c>
      <c r="HN15">
        <f>SUMIFS('Coal Foreign Imports'!$B:$B,'Coal Foreign Imports'!$A:$A,'Dashboard M2 Imports Data'!HN$2)/12</f>
        <v/>
      </c>
      <c r="HO15">
        <f>SUMIFS('Coal Foreign Imports'!$B:$B,'Coal Foreign Imports'!$A:$A,'Dashboard M2 Imports Data'!HO$2)/12</f>
        <v/>
      </c>
      <c r="HP15">
        <f>SUMIFS('Coal Foreign Imports'!$B:$B,'Coal Foreign Imports'!$A:$A,'Dashboard M2 Imports Data'!HP$2)/12</f>
        <v/>
      </c>
      <c r="HQ15">
        <f>SUMIFS('Coal Foreign Imports'!$B:$B,'Coal Foreign Imports'!$A:$A,'Dashboard M2 Imports Data'!HQ$2)/12</f>
        <v/>
      </c>
      <c r="HR15">
        <f>SUMIFS('Coal Foreign Imports'!$B:$B,'Coal Foreign Imports'!$A:$A,'Dashboard M2 Imports Data'!HR$2)/12</f>
        <v/>
      </c>
      <c r="HS15">
        <f>SUMIFS('Coal Foreign Imports'!$B:$B,'Coal Foreign Imports'!$A:$A,'Dashboard M2 Imports Data'!HS$2)/12</f>
        <v/>
      </c>
      <c r="HT15">
        <f>SUMIFS('Coal Foreign Imports'!$B:$B,'Coal Foreign Imports'!$A:$A,'Dashboard M2 Imports Data'!HT$2)/12</f>
        <v/>
      </c>
      <c r="HU15">
        <f>SUMIFS('Coal Foreign Imports'!$B:$B,'Coal Foreign Imports'!$A:$A,'Dashboard M2 Imports Data'!HU$2)/12</f>
        <v/>
      </c>
      <c r="HV15">
        <f>SUMIFS('Coal Foreign Imports'!$B:$B,'Coal Foreign Imports'!$A:$A,'Dashboard M2 Imports Data'!HV$2)/12</f>
        <v/>
      </c>
      <c r="HW15">
        <f>SUMIFS('Coal Foreign Imports'!$B:$B,'Coal Foreign Imports'!$A:$A,'Dashboard M2 Imports Data'!HW$2)/12</f>
        <v/>
      </c>
      <c r="HX15">
        <f>SUMIFS('Coal Foreign Imports'!$B:$B,'Coal Foreign Imports'!$A:$A,'Dashboard M2 Imports Data'!HX$2)/12</f>
        <v/>
      </c>
      <c r="HY15">
        <f>SUMIFS('Coal Foreign Imports'!$B:$B,'Coal Foreign Imports'!$A:$A,'Dashboard M2 Imports Data'!HY$2)/12</f>
        <v/>
      </c>
      <c r="HZ15">
        <f>SUMIFS('Coal Foreign Imports'!$B:$B,'Coal Foreign Imports'!$A:$A,'Dashboard M2 Imports Data'!HZ$2)/12</f>
        <v/>
      </c>
      <c r="IA15">
        <f>SUMIFS('Coal Foreign Imports'!$B:$B,'Coal Foreign Imports'!$A:$A,'Dashboard M2 Imports Data'!IA$2)/12</f>
        <v/>
      </c>
      <c r="IB15">
        <f>SUMIFS('Coal Foreign Imports'!$B:$B,'Coal Foreign Imports'!$A:$A,'Dashboard M2 Imports Data'!IB$2)/12</f>
        <v/>
      </c>
      <c r="IC15">
        <f>SUMIFS('Coal Foreign Imports'!$B:$B,'Coal Foreign Imports'!$A:$A,'Dashboard M2 Imports Data'!IC$2)/12</f>
        <v/>
      </c>
      <c r="ID15">
        <f>SUMIFS('Coal Foreign Imports'!$B:$B,'Coal Foreign Imports'!$A:$A,'Dashboard M2 Imports Data'!ID$2)/12</f>
        <v/>
      </c>
      <c r="IE15">
        <f>SUMIFS('Coal Foreign Imports'!$B:$B,'Coal Foreign Imports'!$A:$A,'Dashboard M2 Imports Data'!IE$2)/12</f>
        <v/>
      </c>
      <c r="IF15">
        <f>SUMIFS('Coal Foreign Imports'!$B:$B,'Coal Foreign Imports'!$A:$A,'Dashboard M2 Imports Data'!IF$2)/12</f>
        <v/>
      </c>
      <c r="IG15">
        <f>SUMIFS('Coal Foreign Imports'!$B:$B,'Coal Foreign Imports'!$A:$A,'Dashboard M2 Imports Data'!IG$2)/12</f>
        <v/>
      </c>
      <c r="IH15">
        <f>SUMIFS('Coal Foreign Imports'!$B:$B,'Coal Foreign Imports'!$A:$A,'Dashboard M2 Imports Data'!IH$2)/12</f>
        <v/>
      </c>
      <c r="II15">
        <f>SUMIFS('Coal Foreign Imports'!$B:$B,'Coal Foreign Imports'!$A:$A,'Dashboard M2 Imports Data'!II$2)/12</f>
        <v/>
      </c>
      <c r="IJ15">
        <f>SUMIFS('Coal Foreign Imports'!$B:$B,'Coal Foreign Imports'!$A:$A,'Dashboard M2 Imports Data'!IJ$2)/12</f>
        <v/>
      </c>
      <c r="IK15">
        <f>SUMIFS('Coal Foreign Imports'!$B:$B,'Coal Foreign Imports'!$A:$A,'Dashboard M2 Imports Data'!IK$2)/12</f>
        <v/>
      </c>
      <c r="IL15">
        <f>SUMIFS('Coal Foreign Imports'!$B:$B,'Coal Foreign Imports'!$A:$A,'Dashboard M2 Imports Data'!IL$2)/12</f>
        <v/>
      </c>
      <c r="IM15">
        <f>SUMIFS('Coal Foreign Imports'!$B:$B,'Coal Foreign Imports'!$A:$A,'Dashboard M2 Imports Data'!IM$2)/12</f>
        <v/>
      </c>
      <c r="IN15">
        <f>SUMIFS('Coal Foreign Imports'!$B:$B,'Coal Foreign Imports'!$A:$A,'Dashboard M2 Imports Data'!IN$2)/12</f>
        <v/>
      </c>
      <c r="IO15">
        <f>SUMIFS('Coal Foreign Imports'!$B:$B,'Coal Foreign Imports'!$A:$A,'Dashboard M2 Imports Data'!IO$2)/12</f>
        <v/>
      </c>
      <c r="IP15">
        <f>SUMIFS('Coal Foreign Imports'!$B:$B,'Coal Foreign Imports'!$A:$A,'Dashboard M2 Imports Data'!IP$2)/12</f>
        <v/>
      </c>
      <c r="IQ15">
        <f>SUMIFS('Coal Foreign Imports'!$B:$B,'Coal Foreign Imports'!$A:$A,'Dashboard M2 Imports Data'!IQ$2)/12</f>
        <v/>
      </c>
      <c r="IR15">
        <f>SUMIFS('Coal Foreign Imports'!$B:$B,'Coal Foreign Imports'!$A:$A,'Dashboard M2 Imports Data'!IR$2)/12</f>
        <v/>
      </c>
      <c r="IS15">
        <f>SUMIFS('Coal Foreign Imports'!$B:$B,'Coal Foreign Imports'!$A:$A,'Dashboard M2 Imports Data'!IS$2)/12</f>
        <v/>
      </c>
      <c r="IT15">
        <f>SUMIFS('Coal Foreign Imports'!$B:$B,'Coal Foreign Imports'!$A:$A,'Dashboard M2 Imports Data'!IT$2)/12</f>
        <v/>
      </c>
      <c r="IU15">
        <f>SUMIFS('Coal Foreign Imports'!$B:$B,'Coal Foreign Imports'!$A:$A,'Dashboard M2 Imports Data'!IU$2)/12</f>
        <v/>
      </c>
      <c r="IV15">
        <f>SUMIFS('Coal Foreign Imports'!$B:$B,'Coal Foreign Imports'!$A:$A,'Dashboard M2 Imports Data'!IV$2)/12</f>
        <v/>
      </c>
      <c r="IW15">
        <f>SUMIFS('Coal Foreign Imports'!$B:$B,'Coal Foreign Imports'!$A:$A,'Dashboard M2 Imports Data'!IW$2)/12</f>
        <v/>
      </c>
      <c r="IX15">
        <f>SUMIFS('Coal Foreign Imports'!$B:$B,'Coal Foreign Imports'!$A:$A,'Dashboard M2 Imports Data'!IX$2)/12</f>
        <v/>
      </c>
      <c r="IY15">
        <f>SUMIFS('Coal Foreign Imports'!$B:$B,'Coal Foreign Imports'!$A:$A,'Dashboard M2 Imports Data'!IY$2)/12</f>
        <v/>
      </c>
      <c r="IZ15">
        <f>SUMIFS('Coal Foreign Imports'!$B:$B,'Coal Foreign Imports'!$A:$A,'Dashboard M2 Imports Data'!IZ$2)/12</f>
        <v/>
      </c>
      <c r="JA15">
        <f>SUMIFS('Coal Foreign Imports'!$B:$B,'Coal Foreign Imports'!$A:$A,'Dashboard M2 Imports Data'!JA$2)/12</f>
        <v/>
      </c>
      <c r="JB15">
        <f>SUMIFS('Coal Foreign Imports'!$B:$B,'Coal Foreign Imports'!$A:$A,'Dashboard M2 Imports Data'!JB$2)/12</f>
        <v/>
      </c>
      <c r="JC15">
        <f>SUMIFS('Coal Foreign Imports'!$B:$B,'Coal Foreign Imports'!$A:$A,'Dashboard M2 Imports Data'!JC$2)/12</f>
        <v/>
      </c>
      <c r="JD15">
        <f>SUMIFS('Coal Foreign Imports'!$B:$B,'Coal Foreign Imports'!$A:$A,'Dashboard M2 Imports Data'!JD$2)/12</f>
        <v/>
      </c>
      <c r="JE15">
        <f>SUMIFS('Coal Foreign Imports'!$B:$B,'Coal Foreign Imports'!$A:$A,'Dashboard M2 Imports Data'!JE$2)/12</f>
        <v/>
      </c>
      <c r="JF15">
        <f>SUMIFS('Coal Foreign Imports'!$B:$B,'Coal Foreign Imports'!$A:$A,'Dashboard M2 Imports Data'!JF$2)/12</f>
        <v/>
      </c>
      <c r="JG15">
        <f>SUMIFS('Coal Foreign Imports'!$B:$B,'Coal Foreign Imports'!$A:$A,'Dashboard M2 Imports Data'!JG$2)/12</f>
        <v/>
      </c>
      <c r="JH15">
        <f>SUMIFS('Coal Foreign Imports'!$B:$B,'Coal Foreign Imports'!$A:$A,'Dashboard M2 Imports Data'!JH$2)/12</f>
        <v/>
      </c>
      <c r="JI15">
        <f>SUMIFS('Coal Foreign Imports'!$B:$B,'Coal Foreign Imports'!$A:$A,'Dashboard M2 Imports Data'!JI$2)/12</f>
        <v/>
      </c>
      <c r="JJ15">
        <f>SUMIFS('Coal Foreign Imports'!$B:$B,'Coal Foreign Imports'!$A:$A,'Dashboard M2 Imports Data'!JJ$2)/12</f>
        <v/>
      </c>
      <c r="JK15">
        <f>SUMIFS('Coal Foreign Imports'!$B:$B,'Coal Foreign Imports'!$A:$A,'Dashboard M2 Imports Data'!JK$2)/12</f>
        <v/>
      </c>
      <c r="JL15">
        <f>SUMIFS('Coal Foreign Imports'!$B:$B,'Coal Foreign Imports'!$A:$A,'Dashboard M2 Imports Data'!JL$2)/12</f>
        <v/>
      </c>
      <c r="JM15">
        <f>SUMIFS('Coal Foreign Imports'!$B:$B,'Coal Foreign Imports'!$A:$A,'Dashboard M2 Imports Data'!JM$2)/12</f>
        <v/>
      </c>
      <c r="JN15">
        <f>SUMIFS('Coal Foreign Imports'!$B:$B,'Coal Foreign Imports'!$A:$A,'Dashboard M2 Imports Data'!JN$2)/12</f>
        <v/>
      </c>
      <c r="JO15">
        <f>SUMIFS('Coal Foreign Imports'!$B:$B,'Coal Foreign Imports'!$A:$A,'Dashboard M2 Imports Data'!JO$2)/12</f>
        <v/>
      </c>
      <c r="JP15">
        <f>SUMIFS('Coal Foreign Imports'!$B:$B,'Coal Foreign Imports'!$A:$A,'Dashboard M2 Imports Data'!JP$2)/12</f>
        <v/>
      </c>
      <c r="JQ15">
        <f>SUMIFS('Coal Foreign Imports'!$B:$B,'Coal Foreign Imports'!$A:$A,'Dashboard M2 Imports Data'!JQ$2)/12</f>
        <v/>
      </c>
      <c r="JR15">
        <f>SUMIFS('Coal Foreign Imports'!$B:$B,'Coal Foreign Imports'!$A:$A,'Dashboard M2 Imports Data'!JR$2)/12</f>
        <v/>
      </c>
      <c r="JS15">
        <f>SUMIFS('Coal Foreign Imports'!$B:$B,'Coal Foreign Imports'!$A:$A,'Dashboard M2 Imports Data'!JS$2)/12</f>
        <v/>
      </c>
      <c r="JT15">
        <f>SUMIFS('Coal Foreign Imports'!$B:$B,'Coal Foreign Imports'!$A:$A,'Dashboard M2 Imports Data'!JT$2)/12</f>
        <v/>
      </c>
      <c r="JU15">
        <f>SUMIFS('Coal Foreign Imports'!$B:$B,'Coal Foreign Imports'!$A:$A,'Dashboard M2 Imports Data'!JU$2)/12</f>
        <v/>
      </c>
      <c r="JV15">
        <f>SUMIFS('Coal Foreign Imports'!$B:$B,'Coal Foreign Imports'!$A:$A,'Dashboard M2 Imports Data'!JV$2)/12</f>
        <v/>
      </c>
      <c r="JW15">
        <f>SUMIFS('Coal Foreign Imports'!$B:$B,'Coal Foreign Imports'!$A:$A,'Dashboard M2 Imports Data'!JW$2)/12</f>
        <v/>
      </c>
      <c r="JX15">
        <f>SUMIFS('Coal Foreign Imports'!$B:$B,'Coal Foreign Imports'!$A:$A,'Dashboard M2 Imports Data'!JX$2)/12</f>
        <v/>
      </c>
      <c r="JY15">
        <f>SUMIFS('Coal Foreign Imports'!$B:$B,'Coal Foreign Imports'!$A:$A,'Dashboard M2 Imports Data'!JY$2)/12</f>
        <v/>
      </c>
      <c r="JZ15">
        <f>SUMIFS('Coal Foreign Imports'!$B:$B,'Coal Foreign Imports'!$A:$A,'Dashboard M2 Imports Data'!JZ$2)/12</f>
        <v/>
      </c>
      <c r="KA15">
        <f>SUMIFS('Coal Foreign Imports'!$B:$B,'Coal Foreign Imports'!$A:$A,'Dashboard M2 Imports Data'!KA$2)/12</f>
        <v/>
      </c>
      <c r="KB15">
        <f>SUMIFS('Coal Foreign Imports'!$B:$B,'Coal Foreign Imports'!$A:$A,'Dashboard M2 Imports Data'!KB$2)/12</f>
        <v/>
      </c>
      <c r="KC15">
        <f>SUMIFS('Coal Foreign Imports'!$B:$B,'Coal Foreign Imports'!$A:$A,'Dashboard M2 Imports Data'!KC$2)/12</f>
        <v/>
      </c>
      <c r="KD15">
        <f>SUMIFS('Coal Foreign Imports'!$B:$B,'Coal Foreign Imports'!$A:$A,'Dashboard M2 Imports Data'!KD$2)/12</f>
        <v/>
      </c>
      <c r="KE15">
        <f>SUMIFS('Coal Foreign Imports'!$B:$B,'Coal Foreign Imports'!$A:$A,'Dashboard M2 Imports Data'!KE$2)/12</f>
        <v/>
      </c>
      <c r="KF15">
        <f>SUMIFS('Coal Foreign Imports'!$B:$B,'Coal Foreign Imports'!$A:$A,'Dashboard M2 Imports Data'!KF$2)/12</f>
        <v/>
      </c>
      <c r="KG15">
        <f>SUMIFS('Coal Foreign Imports'!$B:$B,'Coal Foreign Imports'!$A:$A,'Dashboard M2 Imports Data'!KG$2)/12</f>
        <v/>
      </c>
      <c r="KH15">
        <f>SUMIFS('Coal Foreign Imports'!$B:$B,'Coal Foreign Imports'!$A:$A,'Dashboard M2 Imports Data'!KH$2)/12</f>
        <v/>
      </c>
      <c r="KI15">
        <f>SUMIFS('Coal Foreign Imports'!$B:$B,'Coal Foreign Imports'!$A:$A,'Dashboard M2 Imports Data'!KI$2)/12</f>
        <v/>
      </c>
      <c r="KJ15">
        <f>SUMIFS('Coal Foreign Imports'!$B:$B,'Coal Foreign Imports'!$A:$A,'Dashboard M2 Imports Data'!KJ$2)/12</f>
        <v/>
      </c>
      <c r="KK15">
        <f>SUMIFS('Coal Foreign Imports'!$B:$B,'Coal Foreign Imports'!$A:$A,'Dashboard M2 Imports Data'!KK$2)/12</f>
        <v/>
      </c>
      <c r="KL15">
        <f>SUMIFS('Coal Foreign Imports'!$B:$B,'Coal Foreign Imports'!$A:$A,'Dashboard M2 Imports Data'!KL$2)/12</f>
        <v/>
      </c>
      <c r="KM15">
        <f>SUMIFS('Coal Foreign Imports'!$B:$B,'Coal Foreign Imports'!$A:$A,'Dashboard M2 Imports Data'!KM$2)/12</f>
        <v/>
      </c>
      <c r="KN15">
        <f>SUMIFS('Coal Foreign Imports'!$B:$B,'Coal Foreign Imports'!$A:$A,'Dashboard M2 Imports Data'!KN$2)/12</f>
        <v/>
      </c>
      <c r="KO15">
        <f>SUMIFS('Coal Foreign Imports'!$B:$B,'Coal Foreign Imports'!$A:$A,'Dashboard M2 Imports Data'!KO$2)/12</f>
        <v/>
      </c>
      <c r="KP15">
        <f>SUMIFS('Coal Foreign Imports'!$B:$B,'Coal Foreign Imports'!$A:$A,'Dashboard M2 Imports Data'!KP$2)/12</f>
        <v/>
      </c>
      <c r="KQ15">
        <f>SUMIFS('Coal Foreign Imports'!$B:$B,'Coal Foreign Imports'!$A:$A,'Dashboard M2 Imports Data'!KQ$2)/12</f>
        <v/>
      </c>
      <c r="KR15">
        <f>SUMIFS('Coal Foreign Imports'!$B:$B,'Coal Foreign Imports'!$A:$A,'Dashboard M2 Imports Data'!KR$2)/12</f>
        <v/>
      </c>
      <c r="KS15">
        <f>SUMIFS('Coal Foreign Imports'!$B:$B,'Coal Foreign Imports'!$A:$A,'Dashboard M2 Imports Data'!KS$2)/12</f>
        <v/>
      </c>
      <c r="KT15">
        <f>SUMIFS('Coal Foreign Imports'!$B:$B,'Coal Foreign Imports'!$A:$A,'Dashboard M2 Imports Data'!KT$2)/12</f>
        <v/>
      </c>
      <c r="KU15">
        <f>SUMIFS('Coal Foreign Imports'!$B:$B,'Coal Foreign Imports'!$A:$A,'Dashboard M2 Imports Data'!KU$2)/12</f>
        <v/>
      </c>
      <c r="KV15">
        <f>SUMIFS('Coal Foreign Imports'!$B:$B,'Coal Foreign Imports'!$A:$A,'Dashboard M2 Imports Data'!KV$2)/12</f>
        <v/>
      </c>
      <c r="KW15">
        <f>SUMIFS('Coal Foreign Imports'!$B:$B,'Coal Foreign Imports'!$A:$A,'Dashboard M2 Imports Data'!KW$2)/12</f>
        <v/>
      </c>
      <c r="KX15">
        <f>SUMIFS('Coal Foreign Imports'!$B:$B,'Coal Foreign Imports'!$A:$A,'Dashboard M2 Imports Data'!KX$2)/12</f>
        <v/>
      </c>
      <c r="KY15">
        <f>SUMIFS('Coal Foreign Imports'!$B:$B,'Coal Foreign Imports'!$A:$A,'Dashboard M2 Imports Data'!KY$2)/12</f>
        <v/>
      </c>
      <c r="KZ15">
        <f>SUMIFS('Coal Foreign Imports'!$B:$B,'Coal Foreign Imports'!$A:$A,'Dashboard M2 Imports Data'!KZ$2)/12</f>
        <v/>
      </c>
      <c r="LA15">
        <f>SUMIFS('Coal Foreign Imports'!$B:$B,'Coal Foreign Imports'!$A:$A,'Dashboard M2 Imports Data'!LA$2)/12</f>
        <v/>
      </c>
      <c r="LB15">
        <f>SUMIFS('Coal Foreign Imports'!$B:$B,'Coal Foreign Imports'!$A:$A,'Dashboard M2 Imports Data'!LB$2)/12</f>
        <v/>
      </c>
      <c r="LC15">
        <f>SUMIFS('Coal Foreign Imports'!$B:$B,'Coal Foreign Imports'!$A:$A,'Dashboard M2 Imports Data'!LC$2)/12</f>
        <v/>
      </c>
      <c r="LD15">
        <f>SUMIFS('Coal Foreign Imports'!$B:$B,'Coal Foreign Imports'!$A:$A,'Dashboard M2 Imports Data'!LD$2)/12</f>
        <v/>
      </c>
      <c r="LE15">
        <f>SUMIFS('Coal Foreign Imports'!$B:$B,'Coal Foreign Imports'!$A:$A,'Dashboard M2 Imports Data'!LE$2)/12</f>
        <v/>
      </c>
      <c r="LF15">
        <f>SUMIFS('Coal Foreign Imports'!$B:$B,'Coal Foreign Imports'!$A:$A,'Dashboard M2 Imports Data'!LF$2)/12</f>
        <v/>
      </c>
      <c r="LG15">
        <f>SUMIFS('Coal Foreign Imports'!$B:$B,'Coal Foreign Imports'!$A:$A,'Dashboard M2 Imports Data'!LG$2)/12</f>
        <v/>
      </c>
      <c r="LH15">
        <f>SUMIFS('Coal Foreign Imports'!$B:$B,'Coal Foreign Imports'!$A:$A,'Dashboard M2 Imports Data'!LH$2)/12</f>
        <v/>
      </c>
      <c r="LI15">
        <f>SUMIFS('Coal Foreign Imports'!$B:$B,'Coal Foreign Imports'!$A:$A,'Dashboard M2 Imports Data'!LI$2)/12</f>
        <v/>
      </c>
      <c r="LJ15">
        <f>SUMIFS('Coal Foreign Imports'!$B:$B,'Coal Foreign Imports'!$A:$A,'Dashboard M2 Imports Data'!LJ$2)/12</f>
        <v/>
      </c>
      <c r="LK15">
        <f>SUMIFS('Coal Foreign Imports'!$B:$B,'Coal Foreign Imports'!$A:$A,'Dashboard M2 Imports Data'!LK$2)/12</f>
        <v/>
      </c>
      <c r="LL15">
        <f>SUMIFS('Coal Foreign Imports'!$B:$B,'Coal Foreign Imports'!$A:$A,'Dashboard M2 Imports Data'!LL$2)/12</f>
        <v/>
      </c>
      <c r="LM15">
        <f>SUMIFS('Coal Foreign Imports'!$B:$B,'Coal Foreign Imports'!$A:$A,'Dashboard M2 Imports Data'!LM$2)/12</f>
        <v/>
      </c>
      <c r="LN15">
        <f>SUMIFS('Coal Foreign Imports'!$B:$B,'Coal Foreign Imports'!$A:$A,'Dashboard M2 Imports Data'!LN$2)/12</f>
        <v/>
      </c>
      <c r="LO15">
        <f>SUMIFS('Coal Foreign Imports'!$B:$B,'Coal Foreign Imports'!$A:$A,'Dashboard M2 Imports Data'!LO$2)/12</f>
        <v/>
      </c>
      <c r="LP15">
        <f>SUMIFS('Coal Foreign Imports'!$B:$B,'Coal Foreign Imports'!$A:$A,'Dashboard M2 Imports Data'!LP$2)/12</f>
        <v/>
      </c>
      <c r="LQ15">
        <f>SUMIFS('Coal Foreign Imports'!$B:$B,'Coal Foreign Imports'!$A:$A,'Dashboard M2 Imports Data'!LQ$2)/12</f>
        <v/>
      </c>
      <c r="LR15">
        <f>SUMIFS('Coal Foreign Imports'!$B:$B,'Coal Foreign Imports'!$A:$A,'Dashboard M2 Imports Data'!LR$2)/12</f>
        <v/>
      </c>
      <c r="LS15">
        <f>SUMIFS('Coal Foreign Imports'!$B:$B,'Coal Foreign Imports'!$A:$A,'Dashboard M2 Imports Data'!LS$2)/12</f>
        <v/>
      </c>
      <c r="LT15">
        <f>SUMIFS('Coal Foreign Imports'!$B:$B,'Coal Foreign Imports'!$A:$A,'Dashboard M2 Imports Data'!LT$2)/12</f>
        <v/>
      </c>
      <c r="LU15">
        <f>SUMIFS('Coal Foreign Imports'!$B:$B,'Coal Foreign Imports'!$A:$A,'Dashboard M2 Imports Data'!LU$2)/12</f>
        <v/>
      </c>
      <c r="LV15">
        <f>SUMIFS('Coal Foreign Imports'!$B:$B,'Coal Foreign Imports'!$A:$A,'Dashboard M2 Imports Data'!LV$2)/12</f>
        <v/>
      </c>
      <c r="LW15">
        <f>SUMIFS('Coal Foreign Imports'!$B:$B,'Coal Foreign Imports'!$A:$A,'Dashboard M2 Imports Data'!LW$2)/12</f>
        <v/>
      </c>
      <c r="LX15">
        <f>SUMIFS('Coal Foreign Imports'!$B:$B,'Coal Foreign Imports'!$A:$A,'Dashboard M2 Imports Data'!LX$2)/12</f>
        <v/>
      </c>
      <c r="LY15">
        <f>SUMIFS('Coal Foreign Imports'!$B:$B,'Coal Foreign Imports'!$A:$A,'Dashboard M2 Imports Data'!LY$2)/12</f>
        <v/>
      </c>
      <c r="LZ15">
        <f>SUMIFS('Coal Foreign Imports'!$B:$B,'Coal Foreign Imports'!$A:$A,'Dashboard M2 Imports Data'!LZ$2)/12</f>
        <v/>
      </c>
      <c r="MA15">
        <f>SUMIFS('Coal Foreign Imports'!$B:$B,'Coal Foreign Imports'!$A:$A,'Dashboard M2 Imports Data'!MA$2)/12</f>
        <v/>
      </c>
      <c r="MB15">
        <f>SUMIFS('Coal Foreign Imports'!$B:$B,'Coal Foreign Imports'!$A:$A,'Dashboard M2 Imports Data'!MB$2)/12</f>
        <v/>
      </c>
      <c r="MC15">
        <f>SUMIFS('Coal Foreign Imports'!$B:$B,'Coal Foreign Imports'!$A:$A,'Dashboard M2 Imports Data'!MC$2)/12</f>
        <v/>
      </c>
      <c r="MD15">
        <f>SUMIFS('Coal Foreign Imports'!$B:$B,'Coal Foreign Imports'!$A:$A,'Dashboard M2 Imports Data'!MD$2)/12</f>
        <v/>
      </c>
      <c r="ME15">
        <f>SUMIFS('Coal Foreign Imports'!$B:$B,'Coal Foreign Imports'!$A:$A,'Dashboard M2 Imports Data'!ME$2)/12</f>
        <v/>
      </c>
      <c r="MF15">
        <f>SUMIFS('Coal Foreign Imports'!$B:$B,'Coal Foreign Imports'!$A:$A,'Dashboard M2 Imports Data'!MF$2)/12</f>
        <v/>
      </c>
      <c r="MG15">
        <f>SUMIFS('Coal Foreign Imports'!$B:$B,'Coal Foreign Imports'!$A:$A,'Dashboard M2 Imports Data'!MG$2)/12</f>
        <v/>
      </c>
      <c r="MH15">
        <f>SUMIFS('Coal Foreign Imports'!$B:$B,'Coal Foreign Imports'!$A:$A,'Dashboard M2 Imports Data'!MH$2)/12</f>
        <v/>
      </c>
      <c r="MI15">
        <f>SUMIFS('Coal Foreign Imports'!$B:$B,'Coal Foreign Imports'!$A:$A,'Dashboard M2 Imports Data'!MI$2)/12</f>
        <v/>
      </c>
      <c r="MJ15">
        <f>SUMIFS('Coal Foreign Imports'!$B:$B,'Coal Foreign Imports'!$A:$A,'Dashboard M2 Imports Data'!MJ$2)/12</f>
        <v/>
      </c>
      <c r="MK15">
        <f>SUMIFS('Coal Foreign Imports'!$B:$B,'Coal Foreign Imports'!$A:$A,'Dashboard M2 Imports Data'!MK$2)/12</f>
        <v/>
      </c>
      <c r="ML15">
        <f>SUMIFS('Coal Foreign Imports'!$B:$B,'Coal Foreign Imports'!$A:$A,'Dashboard M2 Imports Data'!ML$2)/12</f>
        <v/>
      </c>
      <c r="MM15">
        <f>SUMIFS('Coal Foreign Imports'!$B:$B,'Coal Foreign Imports'!$A:$A,'Dashboard M2 Imports Data'!MM$2)/12</f>
        <v/>
      </c>
      <c r="MN15">
        <f>SUMIFS('Coal Foreign Imports'!$B:$B,'Coal Foreign Imports'!$A:$A,'Dashboard M2 Imports Data'!MN$2)/12</f>
        <v/>
      </c>
      <c r="MO15">
        <f>SUMIFS('Coal Foreign Imports'!$B:$B,'Coal Foreign Imports'!$A:$A,'Dashboard M2 Imports Data'!MO$2)/12</f>
        <v/>
      </c>
      <c r="MP15">
        <f>SUMIFS('Coal Foreign Imports'!$B:$B,'Coal Foreign Imports'!$A:$A,'Dashboard M2 Imports Data'!MP$2)/12</f>
        <v/>
      </c>
      <c r="MQ15">
        <f>SUMIFS('Coal Foreign Imports'!$B:$B,'Coal Foreign Imports'!$A:$A,'Dashboard M2 Imports Data'!MQ$2)/12</f>
        <v/>
      </c>
      <c r="MR15">
        <f>SUMIFS('Coal Foreign Imports'!$B:$B,'Coal Foreign Imports'!$A:$A,'Dashboard M2 Imports Data'!MR$2)/12</f>
        <v/>
      </c>
      <c r="MS15">
        <f>SUMIFS('Coal Foreign Imports'!$B:$B,'Coal Foreign Imports'!$A:$A,'Dashboard M2 Imports Data'!MS$2)/12</f>
        <v/>
      </c>
      <c r="MT15">
        <f>SUMIFS('Coal Foreign Imports'!$B:$B,'Coal Foreign Imports'!$A:$A,'Dashboard M2 Imports Data'!MT$2)/12</f>
        <v/>
      </c>
      <c r="MU15">
        <f>SUMIFS('Coal Foreign Imports'!$B:$B,'Coal Foreign Imports'!$A:$A,'Dashboard M2 Imports Data'!MU$2)/12</f>
        <v/>
      </c>
      <c r="MV15">
        <f>SUMIFS('Coal Foreign Imports'!$B:$B,'Coal Foreign Imports'!$A:$A,'Dashboard M2 Imports Data'!MV$2)/12</f>
        <v/>
      </c>
      <c r="MW15">
        <f>SUMIFS('Coal Foreign Imports'!$B:$B,'Coal Foreign Imports'!$A:$A,'Dashboard M2 Imports Data'!MW$2)/12</f>
        <v/>
      </c>
      <c r="MX15">
        <f>SUMIFS('Coal Foreign Imports'!$B:$B,'Coal Foreign Imports'!$A:$A,'Dashboard M2 Imports Data'!MX$2)/12</f>
        <v/>
      </c>
      <c r="MY15">
        <f>SUMIFS('Coal Foreign Imports'!$B:$B,'Coal Foreign Imports'!$A:$A,'Dashboard M2 Imports Data'!MY$2)/12</f>
        <v/>
      </c>
      <c r="MZ15">
        <f>SUMIFS('Coal Foreign Imports'!$B:$B,'Coal Foreign Imports'!$A:$A,'Dashboard M2 Imports Data'!MZ$2)/12</f>
        <v/>
      </c>
      <c r="NA15">
        <f>SUMIFS('Coal Foreign Imports'!$B:$B,'Coal Foreign Imports'!$A:$A,'Dashboard M2 Imports Data'!NA$2)/12</f>
        <v/>
      </c>
      <c r="NB15">
        <f>SUMIFS('Coal Foreign Imports'!$B:$B,'Coal Foreign Imports'!$A:$A,'Dashboard M2 Imports Data'!NB$2)/12</f>
        <v/>
      </c>
      <c r="NC15">
        <f>SUMIFS('Coal Foreign Imports'!$B:$B,'Coal Foreign Imports'!$A:$A,'Dashboard M2 Imports Data'!NC$2)/12</f>
        <v/>
      </c>
      <c r="ND15">
        <f>SUMIFS('Coal Foreign Imports'!$B:$B,'Coal Foreign Imports'!$A:$A,'Dashboard M2 Imports Data'!ND$2)/12</f>
        <v/>
      </c>
      <c r="NE15">
        <f>SUMIFS('Coal Foreign Imports'!$B:$B,'Coal Foreign Imports'!$A:$A,'Dashboard M2 Imports Data'!NE$2)/12</f>
        <v/>
      </c>
      <c r="NF15">
        <f>SUMIFS('Coal Foreign Imports'!$B:$B,'Coal Foreign Imports'!$A:$A,'Dashboard M2 Imports Data'!NF$2)/12</f>
        <v/>
      </c>
      <c r="NG15">
        <f>SUMIFS('Coal Foreign Imports'!$B:$B,'Coal Foreign Imports'!$A:$A,'Dashboard M2 Imports Data'!NG$2)/12</f>
        <v/>
      </c>
      <c r="NH15">
        <f>SUMIFS('Coal Foreign Imports'!$B:$B,'Coal Foreign Imports'!$A:$A,'Dashboard M2 Imports Data'!NH$2)/12</f>
        <v/>
      </c>
      <c r="NI15">
        <f>SUMIFS('Coal Foreign Imports'!$B:$B,'Coal Foreign Imports'!$A:$A,'Dashboard M2 Imports Data'!NI$2)/12</f>
        <v/>
      </c>
      <c r="NJ15">
        <f>SUMIFS('Coal Foreign Imports'!$B:$B,'Coal Foreign Imports'!$A:$A,'Dashboard M2 Imports Data'!NJ$2)/12</f>
        <v/>
      </c>
      <c r="NK15">
        <f>SUMIFS('Coal Foreign Imports'!$B:$B,'Coal Foreign Imports'!$A:$A,'Dashboard M2 Imports Data'!NK$2)/12</f>
        <v/>
      </c>
      <c r="NL15">
        <f>SUMIFS('Coal Foreign Imports'!$B:$B,'Coal Foreign Imports'!$A:$A,'Dashboard M2 Imports Data'!NL$2)/12</f>
        <v/>
      </c>
      <c r="NM15">
        <f>SUMIFS('Coal Foreign Imports'!$B:$B,'Coal Foreign Imports'!$A:$A,'Dashboard M2 Imports Data'!NM$2)/12</f>
        <v/>
      </c>
      <c r="NN15">
        <f>SUMIFS('Coal Foreign Imports'!$B:$B,'Coal Foreign Imports'!$A:$A,'Dashboard M2 Imports Data'!NN$2)/12</f>
        <v/>
      </c>
      <c r="NO15">
        <f>SUMIFS('Coal Foreign Imports'!$B:$B,'Coal Foreign Imports'!$A:$A,'Dashboard M2 Imports Data'!NO$2)/12</f>
        <v/>
      </c>
      <c r="NP15">
        <f>SUMIFS('Coal Foreign Imports'!$B:$B,'Coal Foreign Imports'!$A:$A,'Dashboard M2 Imports Data'!NP$2)/12</f>
        <v/>
      </c>
      <c r="NQ15">
        <f>SUMIFS('Coal Foreign Imports'!$B:$B,'Coal Foreign Imports'!$A:$A,'Dashboard M2 Imports Data'!NQ$2)/12</f>
        <v/>
      </c>
      <c r="NR15">
        <f>SUMIFS('Coal Foreign Imports'!$B:$B,'Coal Foreign Imports'!$A:$A,'Dashboard M2 Imports Data'!NR$2)/12</f>
        <v/>
      </c>
      <c r="NS15">
        <f>SUMIFS('Coal Foreign Imports'!$B:$B,'Coal Foreign Imports'!$A:$A,'Dashboard M2 Imports Data'!NS$2)/12</f>
        <v/>
      </c>
      <c r="NT15">
        <f>SUMIFS('Coal Foreign Imports'!$B:$B,'Coal Foreign Imports'!$A:$A,'Dashboard M2 Imports Data'!NT$2)/12</f>
        <v/>
      </c>
      <c r="NU15">
        <f>SUMIFS('Coal Foreign Imports'!$B:$B,'Coal Foreign Imports'!$A:$A,'Dashboard M2 Imports Data'!NU$2)/12</f>
        <v/>
      </c>
      <c r="NV15">
        <f>SUMIFS('Coal Foreign Imports'!$B:$B,'Coal Foreign Imports'!$A:$A,'Dashboard M2 Imports Data'!NV$2)/12</f>
        <v/>
      </c>
      <c r="NW15">
        <f>SUMIFS('Coal Foreign Imports'!$B:$B,'Coal Foreign Imports'!$A:$A,'Dashboard M2 Imports Data'!NW$2)/12</f>
        <v/>
      </c>
      <c r="NX15">
        <f>SUMIFS('Coal Foreign Imports'!$B:$B,'Coal Foreign Imports'!$A:$A,'Dashboard M2 Imports Data'!NX$2)/12</f>
        <v/>
      </c>
      <c r="NY15">
        <f>SUMIFS('Coal Foreign Imports'!$B:$B,'Coal Foreign Imports'!$A:$A,'Dashboard M2 Imports Data'!NY$2)/12</f>
        <v/>
      </c>
      <c r="NZ15">
        <f>SUMIFS('Coal Foreign Imports'!$B:$B,'Coal Foreign Imports'!$A:$A,'Dashboard M2 Imports Data'!NZ$2)/12</f>
        <v/>
      </c>
      <c r="OA15">
        <f>SUMIFS('Coal Foreign Imports'!$B:$B,'Coal Foreign Imports'!$A:$A,'Dashboard M2 Imports Data'!OA$2)/12</f>
        <v/>
      </c>
      <c r="OB15">
        <f>SUMIFS('Coal Foreign Imports'!$B:$B,'Coal Foreign Imports'!$A:$A,'Dashboard M2 Imports Data'!OB$2)/12</f>
        <v/>
      </c>
      <c r="OC15">
        <f>SUMIFS('Coal Foreign Imports'!$B:$B,'Coal Foreign Imports'!$A:$A,'Dashboard M2 Imports Data'!OC$2)/12</f>
        <v/>
      </c>
      <c r="OD15">
        <f>SUMIFS('Coal Foreign Imports'!$B:$B,'Coal Foreign Imports'!$A:$A,'Dashboard M2 Imports Data'!OD$2)/12</f>
        <v/>
      </c>
      <c r="OE15">
        <f>SUMIFS('Coal Foreign Imports'!$B:$B,'Coal Foreign Imports'!$A:$A,'Dashboard M2 Imports Data'!OE$2)/12</f>
        <v/>
      </c>
      <c r="OF15">
        <f>SUMIFS('Coal Foreign Imports'!$B:$B,'Coal Foreign Imports'!$A:$A,'Dashboard M2 Imports Data'!OF$2)/12</f>
        <v/>
      </c>
      <c r="OG15">
        <f>SUMIFS('Coal Foreign Imports'!$B:$B,'Coal Foreign Imports'!$A:$A,'Dashboard M2 Imports Data'!OG$2)/12</f>
        <v/>
      </c>
      <c r="OH15">
        <f>SUMIFS('Coal Foreign Imports'!$B:$B,'Coal Foreign Imports'!$A:$A,'Dashboard M2 Imports Data'!OH$2)/12</f>
        <v/>
      </c>
      <c r="OI15">
        <f>SUMIFS('Coal Foreign Imports'!$B:$B,'Coal Foreign Imports'!$A:$A,'Dashboard M2 Imports Data'!OI$2)/12</f>
        <v/>
      </c>
      <c r="OJ15">
        <f>SUMIFS('Coal Foreign Imports'!$B:$B,'Coal Foreign Imports'!$A:$A,'Dashboard M2 Imports Data'!OJ$2)/12</f>
        <v/>
      </c>
      <c r="OK15">
        <f>SUMIFS('Coal Foreign Imports'!$B:$B,'Coal Foreign Imports'!$A:$A,'Dashboard M2 Imports Data'!OK$2)/12</f>
        <v/>
      </c>
      <c r="OL15">
        <f>SUMIFS('Coal Foreign Imports'!$B:$B,'Coal Foreign Imports'!$A:$A,'Dashboard M2 Imports Data'!OL$2)/12</f>
        <v/>
      </c>
      <c r="OM15">
        <f>SUMIFS('Coal Foreign Imports'!$B:$B,'Coal Foreign Imports'!$A:$A,'Dashboard M2 Imports Data'!OM$2)/12</f>
        <v/>
      </c>
      <c r="ON15">
        <f>SUMIFS('Coal Foreign Imports'!$B:$B,'Coal Foreign Imports'!$A:$A,'Dashboard M2 Imports Data'!ON$2)/12</f>
        <v/>
      </c>
      <c r="OO15">
        <f>SUMIFS('Coal Foreign Imports'!$B:$B,'Coal Foreign Imports'!$A:$A,'Dashboard M2 Imports Data'!OO$2)/12</f>
        <v/>
      </c>
      <c r="OP15">
        <f>SUMIFS('Coal Foreign Imports'!$B:$B,'Coal Foreign Imports'!$A:$A,'Dashboard M2 Imports Data'!OP$2)/12</f>
        <v/>
      </c>
      <c r="OQ15">
        <f>SUMIFS('Coal Foreign Imports'!$B:$B,'Coal Foreign Imports'!$A:$A,'Dashboard M2 Imports Data'!OQ$2)/12</f>
        <v/>
      </c>
      <c r="OR15">
        <f>SUMIFS('Coal Foreign Imports'!$B:$B,'Coal Foreign Imports'!$A:$A,'Dashboard M2 Imports Data'!OR$2)/12</f>
        <v/>
      </c>
      <c r="OS15">
        <f>SUMIFS('Coal Foreign Imports'!$B:$B,'Coal Foreign Imports'!$A:$A,'Dashboard M2 Imports Data'!OS$2)/12</f>
        <v/>
      </c>
      <c r="OT15">
        <f>SUMIFS('Coal Foreign Imports'!$B:$B,'Coal Foreign Imports'!$A:$A,'Dashboard M2 Imports Data'!OT$2)/12</f>
        <v/>
      </c>
      <c r="OU15">
        <f>SUMIFS('Coal Foreign Imports'!$B:$B,'Coal Foreign Imports'!$A:$A,'Dashboard M2 Imports Data'!OU$2)/12</f>
        <v/>
      </c>
      <c r="OV15">
        <f>SUMIFS('Coal Foreign Imports'!$B:$B,'Coal Foreign Imports'!$A:$A,'Dashboard M2 Imports Data'!OV$2)/12</f>
        <v/>
      </c>
      <c r="OW15">
        <f>SUMIFS('Coal Foreign Imports'!$B:$B,'Coal Foreign Imports'!$A:$A,'Dashboard M2 Imports Data'!OW$2)/12</f>
        <v/>
      </c>
      <c r="OX15">
        <f>SUMIFS('Coal Foreign Imports'!$B:$B,'Coal Foreign Imports'!$A:$A,'Dashboard M2 Imports Data'!OX$2)/12</f>
        <v/>
      </c>
      <c r="OY15">
        <f>SUMIFS('Coal Foreign Imports'!$B:$B,'Coal Foreign Imports'!$A:$A,'Dashboard M2 Imports Data'!OY$2)/12</f>
        <v/>
      </c>
      <c r="OZ15">
        <f>SUMIFS('Coal Foreign Imports'!$B:$B,'Coal Foreign Imports'!$A:$A,'Dashboard M2 Imports Data'!OZ$2)/12</f>
        <v/>
      </c>
      <c r="PA15">
        <f>SUMIFS('Coal Foreign Imports'!$B:$B,'Coal Foreign Imports'!$A:$A,'Dashboard M2 Imports Data'!PA$2)/12</f>
        <v/>
      </c>
      <c r="PB15">
        <f>SUMIFS('Coal Foreign Imports'!$B:$B,'Coal Foreign Imports'!$A:$A,'Dashboard M2 Imports Data'!PB$2)/12</f>
        <v/>
      </c>
      <c r="PC15">
        <f>SUMIFS('Coal Foreign Imports'!$B:$B,'Coal Foreign Imports'!$A:$A,'Dashboard M2 Imports Data'!PC$2)/12</f>
        <v/>
      </c>
      <c r="PD15">
        <f>SUMIFS('Coal Foreign Imports'!$B:$B,'Coal Foreign Imports'!$A:$A,'Dashboard M2 Imports Data'!PD$2)/12</f>
        <v/>
      </c>
      <c r="PE15">
        <f>SUMIFS('Coal Foreign Imports'!$B:$B,'Coal Foreign Imports'!$A:$A,'Dashboard M2 Imports Data'!PE$2)/12</f>
        <v/>
      </c>
      <c r="PF15">
        <f>SUMIFS('Coal Foreign Imports'!$B:$B,'Coal Foreign Imports'!$A:$A,'Dashboard M2 Imports Data'!PF$2)/12</f>
        <v/>
      </c>
      <c r="PG15">
        <f>SUMIFS('Coal Foreign Imports'!$B:$B,'Coal Foreign Imports'!$A:$A,'Dashboard M2 Imports Data'!PG$2)/12</f>
        <v/>
      </c>
      <c r="PH15">
        <f>SUMIFS('Coal Foreign Imports'!$B:$B,'Coal Foreign Imports'!$A:$A,'Dashboard M2 Imports Data'!PH$2)/12</f>
        <v/>
      </c>
      <c r="PI15">
        <f>SUMIFS('Coal Foreign Imports'!$B:$B,'Coal Foreign Imports'!$A:$A,'Dashboard M2 Imports Data'!PI$2)/12</f>
        <v/>
      </c>
      <c r="PJ15">
        <f>SUMIFS('Coal Foreign Imports'!$B:$B,'Coal Foreign Imports'!$A:$A,'Dashboard M2 Imports Data'!PJ$2)/12</f>
        <v/>
      </c>
      <c r="PK15">
        <f>SUMIFS('Coal Foreign Imports'!$B:$B,'Coal Foreign Imports'!$A:$A,'Dashboard M2 Imports Data'!PK$2)/12</f>
        <v/>
      </c>
      <c r="PL15">
        <f>SUMIFS('Coal Foreign Imports'!$B:$B,'Coal Foreign Imports'!$A:$A,'Dashboard M2 Imports Data'!PL$2)/12</f>
        <v/>
      </c>
      <c r="PM15">
        <f>SUMIFS('Coal Foreign Imports'!$B:$B,'Coal Foreign Imports'!$A:$A,'Dashboard M2 Imports Data'!PM$2)/12</f>
        <v/>
      </c>
      <c r="PN15">
        <f>SUMIFS('Coal Foreign Imports'!$B:$B,'Coal Foreign Imports'!$A:$A,'Dashboard M2 Imports Data'!PN$2)/12</f>
        <v/>
      </c>
      <c r="PO15">
        <f>SUMIFS('Coal Foreign Imports'!$B:$B,'Coal Foreign Imports'!$A:$A,'Dashboard M2 Imports Data'!PO$2)/12</f>
        <v/>
      </c>
      <c r="PP15">
        <f>SUMIFS('Coal Foreign Imports'!$B:$B,'Coal Foreign Imports'!$A:$A,'Dashboard M2 Imports Data'!PP$2)/12</f>
        <v/>
      </c>
      <c r="PQ15">
        <f>SUMIFS('Coal Foreign Imports'!$B:$B,'Coal Foreign Imports'!$A:$A,'Dashboard M2 Imports Data'!PQ$2)/12</f>
        <v/>
      </c>
      <c r="PR15">
        <f>SUMIFS('Coal Foreign Imports'!$B:$B,'Coal Foreign Imports'!$A:$A,'Dashboard M2 Imports Data'!PR$2)/12</f>
        <v/>
      </c>
      <c r="PS15">
        <f>SUMIFS('Coal Foreign Imports'!$B:$B,'Coal Foreign Imports'!$A:$A,'Dashboard M2 Imports Data'!PS$2)/12</f>
        <v/>
      </c>
      <c r="PT15">
        <f>SUMIFS('Coal Foreign Imports'!$B:$B,'Coal Foreign Imports'!$A:$A,'Dashboard M2 Imports Data'!PT$2)/12</f>
        <v/>
      </c>
      <c r="PU15">
        <f>SUMIFS('Coal Foreign Imports'!$B:$B,'Coal Foreign Imports'!$A:$A,'Dashboard M2 Imports Data'!PU$2)/12</f>
        <v/>
      </c>
      <c r="PV15">
        <f>SUMIFS('Coal Foreign Imports'!$B:$B,'Coal Foreign Imports'!$A:$A,'Dashboard M2 Imports Data'!PV$2)/12</f>
        <v/>
      </c>
      <c r="PW15">
        <f>SUMIFS('Coal Foreign Imports'!$B:$B,'Coal Foreign Imports'!$A:$A,'Dashboard M2 Imports Data'!PW$2)/12</f>
        <v/>
      </c>
      <c r="PX15">
        <f>SUMIFS('Coal Foreign Imports'!$B:$B,'Coal Foreign Imports'!$A:$A,'Dashboard M2 Imports Data'!PX$2)/12</f>
        <v/>
      </c>
      <c r="PY15">
        <f>SUMIFS('Coal Foreign Imports'!$B:$B,'Coal Foreign Imports'!$A:$A,'Dashboard M2 Imports Data'!PY$2)/12</f>
        <v/>
      </c>
      <c r="PZ15">
        <f>SUMIFS('Coal Foreign Imports'!$B:$B,'Coal Foreign Imports'!$A:$A,'Dashboard M2 Imports Data'!PZ$2)/12</f>
        <v/>
      </c>
      <c r="QA15">
        <f>SUMIFS('Coal Foreign Imports'!$B:$B,'Coal Foreign Imports'!$A:$A,'Dashboard M2 Imports Data'!QA$2)/12</f>
        <v/>
      </c>
      <c r="QB15">
        <f>SUMIFS('Coal Foreign Imports'!$B:$B,'Coal Foreign Imports'!$A:$A,'Dashboard M2 Imports Data'!QB$2)/12</f>
        <v/>
      </c>
      <c r="QC15">
        <f>SUMIFS('Coal Foreign Imports'!$B:$B,'Coal Foreign Imports'!$A:$A,'Dashboard M2 Imports Data'!QC$2)/12</f>
        <v/>
      </c>
      <c r="QD15">
        <f>SUMIFS('Coal Foreign Imports'!$B:$B,'Coal Foreign Imports'!$A:$A,'Dashboard M2 Imports Data'!QD$2)/12</f>
        <v/>
      </c>
      <c r="QE15">
        <f>SUMIFS('Coal Foreign Imports'!$B:$B,'Coal Foreign Imports'!$A:$A,'Dashboard M2 Imports Data'!QE$2)/12</f>
        <v/>
      </c>
      <c r="QF15">
        <f>SUMIFS('Coal Foreign Imports'!$B:$B,'Coal Foreign Imports'!$A:$A,'Dashboard M2 Imports Data'!QF$2)/12</f>
        <v/>
      </c>
      <c r="QG15">
        <f>SUMIFS('Coal Foreign Imports'!$B:$B,'Coal Foreign Imports'!$A:$A,'Dashboard M2 Imports Data'!QG$2)/12</f>
        <v/>
      </c>
      <c r="QH15">
        <f>SUMIFS('Coal Foreign Imports'!$B:$B,'Coal Foreign Imports'!$A:$A,'Dashboard M2 Imports Data'!QH$2)/12</f>
        <v/>
      </c>
      <c r="QI15">
        <f>SUMIFS('Coal Foreign Imports'!$B:$B,'Coal Foreign Imports'!$A:$A,'Dashboard M2 Imports Data'!QI$2)/12</f>
        <v/>
      </c>
      <c r="QJ15">
        <f>SUMIFS('Coal Foreign Imports'!$B:$B,'Coal Foreign Imports'!$A:$A,'Dashboard M2 Imports Data'!QJ$2)/12</f>
        <v/>
      </c>
      <c r="QK15">
        <f>SUMIFS('Coal Foreign Imports'!$B:$B,'Coal Foreign Imports'!$A:$A,'Dashboard M2 Imports Data'!QK$2)/12</f>
        <v/>
      </c>
      <c r="QL15">
        <f>SUMIFS('Coal Foreign Imports'!$B:$B,'Coal Foreign Imports'!$A:$A,'Dashboard M2 Imports Data'!QL$2)/12</f>
        <v/>
      </c>
      <c r="QM15">
        <f>SUMIFS('Coal Foreign Imports'!$B:$B,'Coal Foreign Imports'!$A:$A,'Dashboard M2 Imports Data'!QM$2)/12</f>
        <v/>
      </c>
      <c r="QN15">
        <f>SUMIFS('Coal Foreign Imports'!$B:$B,'Coal Foreign Imports'!$A:$A,'Dashboard M2 Imports Data'!QN$2)/12</f>
        <v/>
      </c>
      <c r="QO15">
        <f>SUMIFS('Coal Foreign Imports'!$B:$B,'Coal Foreign Imports'!$A:$A,'Dashboard M2 Imports Data'!QO$2)/12</f>
        <v/>
      </c>
      <c r="QP15">
        <f>SUMIFS('Coal Foreign Imports'!$B:$B,'Coal Foreign Imports'!$A:$A,'Dashboard M2 Imports Data'!QP$2)/12</f>
        <v/>
      </c>
      <c r="QQ15">
        <f>SUMIFS('Coal Foreign Imports'!$B:$B,'Coal Foreign Imports'!$A:$A,'Dashboard M2 Imports Data'!QQ$2)/12</f>
        <v/>
      </c>
      <c r="QR15">
        <f>SUMIFS('Coal Foreign Imports'!$B:$B,'Coal Foreign Imports'!$A:$A,'Dashboard M2 Imports Data'!QR$2)/12</f>
        <v/>
      </c>
      <c r="QS15">
        <f>SUMIFS('Coal Foreign Imports'!$B:$B,'Coal Foreign Imports'!$A:$A,'Dashboard M2 Imports Data'!QS$2)/12</f>
        <v/>
      </c>
      <c r="QT15">
        <f>SUMIFS('Coal Foreign Imports'!$B:$B,'Coal Foreign Imports'!$A:$A,'Dashboard M2 Imports Data'!QT$2)/12</f>
        <v/>
      </c>
      <c r="QU15">
        <f>SUMIFS('Coal Foreign Imports'!$B:$B,'Coal Foreign Imports'!$A:$A,'Dashboard M2 Imports Data'!QU$2)/12</f>
        <v/>
      </c>
      <c r="QV15">
        <f>SUMIFS('Coal Foreign Imports'!$B:$B,'Coal Foreign Imports'!$A:$A,'Dashboard M2 Imports Data'!QV$2)/12</f>
        <v/>
      </c>
      <c r="QW15">
        <f>SUMIFS('Coal Foreign Imports'!$B:$B,'Coal Foreign Imports'!$A:$A,'Dashboard M2 Imports Data'!QW$2)/12</f>
        <v/>
      </c>
      <c r="QX15">
        <f>SUMIFS('Coal Foreign Imports'!$B:$B,'Coal Foreign Imports'!$A:$A,'Dashboard M2 Imports Data'!QX$2)/12</f>
        <v/>
      </c>
      <c r="QY15">
        <f>SUMIFS('Coal Foreign Imports'!$B:$B,'Coal Foreign Imports'!$A:$A,'Dashboard M2 Imports Data'!QY$2)/12</f>
        <v/>
      </c>
      <c r="QZ15">
        <f>SUMIFS('Coal Foreign Imports'!$B:$B,'Coal Foreign Imports'!$A:$A,'Dashboard M2 Imports Data'!QZ$2)/12</f>
        <v/>
      </c>
      <c r="RA15">
        <f>SUMIFS('Coal Foreign Imports'!$B:$B,'Coal Foreign Imports'!$A:$A,'Dashboard M2 Imports Data'!RA$2)/12</f>
        <v/>
      </c>
      <c r="RB15">
        <f>SUMIFS('Coal Foreign Imports'!$B:$B,'Coal Foreign Imports'!$A:$A,'Dashboard M2 Imports Data'!RB$2)/12</f>
        <v/>
      </c>
      <c r="RC15">
        <f>SUMIFS('Coal Foreign Imports'!$B:$B,'Coal Foreign Imports'!$A:$A,'Dashboard M2 Imports Data'!RC$2)/12</f>
        <v/>
      </c>
      <c r="RD15">
        <f>SUMIFS('Coal Foreign Imports'!$B:$B,'Coal Foreign Imports'!$A:$A,'Dashboard M2 Imports Data'!RD$2)/12</f>
        <v/>
      </c>
      <c r="RE15">
        <f>SUMIFS('Coal Foreign Imports'!$B:$B,'Coal Foreign Imports'!$A:$A,'Dashboard M2 Imports Data'!RE$2)/12</f>
        <v/>
      </c>
      <c r="RF15">
        <f>SUMIFS('Coal Foreign Imports'!$B:$B,'Coal Foreign Imports'!$A:$A,'Dashboard M2 Imports Data'!RF$2)/12</f>
        <v/>
      </c>
      <c r="RG15">
        <f>SUMIFS('Coal Foreign Imports'!$B:$B,'Coal Foreign Imports'!$A:$A,'Dashboard M2 Imports Data'!RG$2)/12</f>
        <v/>
      </c>
      <c r="RH15">
        <f>SUMIFS('Coal Foreign Imports'!$B:$B,'Coal Foreign Imports'!$A:$A,'Dashboard M2 Imports Data'!RH$2)/12</f>
        <v/>
      </c>
      <c r="RI15">
        <f>SUMIFS('Coal Foreign Imports'!$B:$B,'Coal Foreign Imports'!$A:$A,'Dashboard M2 Imports Data'!RI$2)/12</f>
        <v/>
      </c>
      <c r="RJ15">
        <f>SUMIFS('Coal Foreign Imports'!$B:$B,'Coal Foreign Imports'!$A:$A,'Dashboard M2 Imports Data'!RJ$2)/12</f>
        <v/>
      </c>
      <c r="RK15">
        <f>SUMIFS('Coal Foreign Imports'!$B:$B,'Coal Foreign Imports'!$A:$A,'Dashboard M2 Imports Data'!RK$2)/12</f>
        <v/>
      </c>
      <c r="RL15">
        <f>SUMIFS('Coal Foreign Imports'!$B:$B,'Coal Foreign Imports'!$A:$A,'Dashboard M2 Imports Data'!RL$2)/12</f>
        <v/>
      </c>
      <c r="RM15">
        <f>SUMIFS('Coal Foreign Imports'!$B:$B,'Coal Foreign Imports'!$A:$A,'Dashboard M2 Imports Data'!RM$2)/12</f>
        <v/>
      </c>
      <c r="RN15">
        <f>SUMIFS('Coal Foreign Imports'!$B:$B,'Coal Foreign Imports'!$A:$A,'Dashboard M2 Imports Data'!RN$2)/12</f>
        <v/>
      </c>
      <c r="RO15">
        <f>SUMIFS('Coal Foreign Imports'!$B:$B,'Coal Foreign Imports'!$A:$A,'Dashboard M2 Imports Data'!RO$2)/12</f>
        <v/>
      </c>
      <c r="RP15">
        <f>SUMIFS('Coal Foreign Imports'!$B:$B,'Coal Foreign Imports'!$A:$A,'Dashboard M2 Imports Data'!RP$2)/12</f>
        <v/>
      </c>
      <c r="RQ15">
        <f>SUMIFS('Coal Foreign Imports'!$B:$B,'Coal Foreign Imports'!$A:$A,'Dashboard M2 Imports Data'!RQ$2)/12</f>
        <v/>
      </c>
      <c r="RR15">
        <f>SUMIFS('Coal Foreign Imports'!$B:$B,'Coal Foreign Imports'!$A:$A,'Dashboard M2 Imports Data'!RR$2)/12</f>
        <v/>
      </c>
      <c r="RS15">
        <f>SUMIFS('Coal Foreign Imports'!$B:$B,'Coal Foreign Imports'!$A:$A,'Dashboard M2 Imports Data'!RS$2)/12</f>
        <v/>
      </c>
      <c r="RT15">
        <f>SUMIFS('Coal Foreign Imports'!$B:$B,'Coal Foreign Imports'!$A:$A,'Dashboard M2 Imports Data'!RT$2)/12</f>
        <v/>
      </c>
      <c r="RU15">
        <f>SUMIFS('Coal Foreign Imports'!$B:$B,'Coal Foreign Imports'!$A:$A,'Dashboard M2 Imports Data'!RU$2)/12</f>
        <v/>
      </c>
      <c r="RV15">
        <f>SUMIFS('Coal Foreign Imports'!$B:$B,'Coal Foreign Imports'!$A:$A,'Dashboard M2 Imports Data'!RV$2)/12</f>
        <v/>
      </c>
      <c r="RW15">
        <f>SUMIFS('Coal Foreign Imports'!$B:$B,'Coal Foreign Imports'!$A:$A,'Dashboard M2 Imports Data'!RW$2)/12</f>
        <v/>
      </c>
      <c r="RX15">
        <f>SUMIFS('Coal Foreign Imports'!$B:$B,'Coal Foreign Imports'!$A:$A,'Dashboard M2 Imports Data'!RX$2)/12</f>
        <v/>
      </c>
      <c r="RY15">
        <f>SUMIFS('Coal Foreign Imports'!$B:$B,'Coal Foreign Imports'!$A:$A,'Dashboard M2 Imports Data'!RY$2)/12</f>
        <v/>
      </c>
      <c r="RZ15">
        <f>SUMIFS('Coal Foreign Imports'!$B:$B,'Coal Foreign Imports'!$A:$A,'Dashboard M2 Imports Data'!RZ$2)/12</f>
        <v/>
      </c>
      <c r="SA15">
        <f>SUMIFS('Coal Foreign Imports'!$B:$B,'Coal Foreign Imports'!$A:$A,'Dashboard M2 Imports Data'!SA$2)/12</f>
        <v/>
      </c>
      <c r="SB15">
        <f>SUMIFS('Coal Foreign Imports'!$B:$B,'Coal Foreign Imports'!$A:$A,'Dashboard M2 Imports Data'!SB$2)/12</f>
        <v/>
      </c>
      <c r="SC15">
        <f>SUMIFS('Coal Foreign Imports'!$B:$B,'Coal Foreign Imports'!$A:$A,'Dashboard M2 Imports Data'!SC$2)/12</f>
        <v/>
      </c>
      <c r="SD15">
        <f>SUMIFS('Coal Foreign Imports'!$B:$B,'Coal Foreign Imports'!$A:$A,'Dashboard M2 Imports Data'!SD$2)/12</f>
        <v/>
      </c>
      <c r="SE15">
        <f>SUMIFS('Coal Foreign Imports'!$B:$B,'Coal Foreign Imports'!$A:$A,'Dashboard M2 Imports Data'!SE$2)/12</f>
        <v/>
      </c>
    </row>
    <row r="16" spans="1:499">
      <c r="A16" t="s">
        <v>63</v>
      </c>
      <c r="H16">
        <f>INDEX($O$40:$Q$74,MATCH(H2,$O$40:$O$74,0),2)/12</f>
        <v/>
      </c>
      <c r="I16">
        <f>INDEX($O$40:$Q$74,MATCH(I2,$O$40:$O$74,0),2)/12</f>
        <v/>
      </c>
      <c r="J16">
        <f>INDEX($O$40:$Q$74,MATCH(J2,$O$40:$O$74,0),2)/12</f>
        <v/>
      </c>
      <c r="K16">
        <f>INDEX($O$40:$Q$74,MATCH(K2,$O$40:$O$74,0),2)/12</f>
        <v/>
      </c>
      <c r="L16">
        <f>INDEX($O$40:$Q$74,MATCH(L2,$O$40:$O$74,0),2)/12</f>
        <v/>
      </c>
      <c r="M16">
        <f>INDEX($O$40:$Q$74,MATCH(M2,$O$40:$O$74,0),2)/12</f>
        <v/>
      </c>
      <c r="N16">
        <f>INDEX($O$40:$Q$74,MATCH(N2,$O$40:$O$74,0),2)/12</f>
        <v/>
      </c>
      <c r="O16">
        <f>INDEX($O$40:$Q$74,MATCH(O2,$O$40:$O$74,0),2)/12</f>
        <v/>
      </c>
      <c r="P16">
        <f>INDEX($O$40:$Q$74,MATCH(P2,$O$40:$O$74,0),2)/12</f>
        <v/>
      </c>
      <c r="Q16">
        <f>INDEX($O$40:$Q$74,MATCH(Q2,$O$40:$O$74,0),2)/12</f>
        <v/>
      </c>
      <c r="R16">
        <f>INDEX($O$40:$Q$74,MATCH(R2,$O$40:$O$74,0),2)/12</f>
        <v/>
      </c>
      <c r="S16">
        <f>INDEX($O$40:$Q$74,MATCH(S2,$O$40:$O$74,0),2)/12</f>
        <v/>
      </c>
      <c r="T16">
        <f>INDEX($O$40:$Q$74,MATCH(T2,$O$40:$O$74,0),2)/12</f>
        <v/>
      </c>
      <c r="U16">
        <f>INDEX($O$40:$Q$74,MATCH(U2,$O$40:$O$74,0),2)/12</f>
        <v/>
      </c>
      <c r="V16">
        <f>INDEX($O$40:$Q$74,MATCH(V2,$O$40:$O$74,0),2)/12</f>
        <v/>
      </c>
      <c r="W16">
        <f>INDEX($O$40:$Q$74,MATCH(W2,$O$40:$O$74,0),2)/12</f>
        <v/>
      </c>
      <c r="X16">
        <f>INDEX($O$40:$Q$74,MATCH(X2,$O$40:$O$74,0),2)/12</f>
        <v/>
      </c>
      <c r="Y16">
        <f>INDEX($O$40:$Q$74,MATCH(Y2,$O$40:$O$74,0),2)/12</f>
        <v/>
      </c>
      <c r="Z16">
        <f>INDEX($O$40:$Q$74,MATCH(Z2,$O$40:$O$74,0),2)/12</f>
        <v/>
      </c>
      <c r="AA16">
        <f>INDEX($O$40:$Q$74,MATCH(AA2,$O$40:$O$74,0),2)/12</f>
        <v/>
      </c>
      <c r="AB16">
        <f>INDEX($O$40:$Q$74,MATCH(AB2,$O$40:$O$74,0),2)/12</f>
        <v/>
      </c>
      <c r="AC16">
        <f>INDEX($O$40:$Q$74,MATCH(AC2,$O$40:$O$74,0),2)/12</f>
        <v/>
      </c>
      <c r="AD16">
        <f>INDEX($O$40:$Q$74,MATCH(AD2,$O$40:$O$74,0),2)/12</f>
        <v/>
      </c>
      <c r="AE16">
        <f>INDEX($O$40:$Q$74,MATCH(AE2,$O$40:$O$74,0),2)/12</f>
        <v/>
      </c>
      <c r="AF16">
        <f>INDEX($O$40:$Q$74,MATCH(AF2,$O$40:$O$74,0),2)/12</f>
        <v/>
      </c>
      <c r="AG16">
        <f>INDEX($O$40:$Q$74,MATCH(AG2,$O$40:$O$74,0),2)/12</f>
        <v/>
      </c>
      <c r="AH16">
        <f>INDEX($O$40:$Q$74,MATCH(AH2,$O$40:$O$74,0),2)/12</f>
        <v/>
      </c>
      <c r="AI16">
        <f>INDEX($O$40:$Q$74,MATCH(AI2,$O$40:$O$74,0),2)/12</f>
        <v/>
      </c>
      <c r="AJ16">
        <f>INDEX($O$40:$Q$74,MATCH(AJ2,$O$40:$O$74,0),2)/12</f>
        <v/>
      </c>
      <c r="AK16">
        <f>INDEX($O$40:$Q$74,MATCH(AK2,$O$40:$O$74,0),2)/12</f>
        <v/>
      </c>
      <c r="AL16">
        <f>INDEX($O$40:$Q$74,MATCH(AL2,$O$40:$O$74,0),2)/12</f>
        <v/>
      </c>
      <c r="AM16">
        <f>INDEX($O$40:$Q$74,MATCH(AM2,$O$40:$O$74,0),2)/12</f>
        <v/>
      </c>
      <c r="AN16">
        <f>INDEX($O$40:$Q$74,MATCH(AN2,$O$40:$O$74,0),2)/12</f>
        <v/>
      </c>
      <c r="AO16">
        <f>INDEX($O$40:$Q$74,MATCH(AO2,$O$40:$O$74,0),2)/12</f>
        <v/>
      </c>
      <c r="AP16">
        <f>INDEX($O$40:$Q$74,MATCH(AP2,$O$40:$O$74,0),2)/12</f>
        <v/>
      </c>
      <c r="AQ16">
        <f>INDEX($O$40:$Q$74,MATCH(AQ2,$O$40:$O$74,0),2)/12</f>
        <v/>
      </c>
      <c r="AR16">
        <f>INDEX($O$40:$Q$74,MATCH(AR2,$O$40:$O$74,0),2)/12</f>
        <v/>
      </c>
      <c r="AS16">
        <f>INDEX($O$40:$Q$74,MATCH(AS2,$O$40:$O$74,0),2)/12</f>
        <v/>
      </c>
      <c r="AT16">
        <f>INDEX($O$40:$Q$74,MATCH(AT2,$O$40:$O$74,0),2)/12</f>
        <v/>
      </c>
      <c r="AU16">
        <f>INDEX($O$40:$Q$74,MATCH(AU2,$O$40:$O$74,0),2)/12</f>
        <v/>
      </c>
      <c r="AV16">
        <f>INDEX($O$40:$Q$74,MATCH(AV2,$O$40:$O$74,0),2)/12</f>
        <v/>
      </c>
      <c r="AW16">
        <f>INDEX($O$40:$Q$74,MATCH(AW2,$O$40:$O$74,0),2)/12</f>
        <v/>
      </c>
      <c r="AX16">
        <f>INDEX($O$40:$Q$74,MATCH(AX2,$O$40:$O$74,0),2)/12</f>
        <v/>
      </c>
      <c r="AY16">
        <f>INDEX($O$40:$Q$74,MATCH(AY2,$O$40:$O$74,0),2)/12</f>
        <v/>
      </c>
      <c r="AZ16">
        <f>INDEX($O$40:$Q$74,MATCH(AZ2,$O$40:$O$74,0),2)/12</f>
        <v/>
      </c>
      <c r="BA16">
        <f>INDEX($O$40:$Q$74,MATCH(BA2,$O$40:$O$74,0),2)/12</f>
        <v/>
      </c>
      <c r="BB16">
        <f>INDEX($O$40:$Q$74,MATCH(BB2,$O$40:$O$74,0),2)/12</f>
        <v/>
      </c>
      <c r="BC16">
        <f>INDEX($O$40:$Q$74,MATCH(BC2,$O$40:$O$74,0),2)/12</f>
        <v/>
      </c>
      <c r="BD16">
        <f>INDEX($O$40:$Q$74,MATCH(BD2,$O$40:$O$74,0),2)/12</f>
        <v/>
      </c>
      <c r="BE16">
        <f>INDEX($O$40:$Q$74,MATCH(BE2,$O$40:$O$74,0),2)/12</f>
        <v/>
      </c>
      <c r="BF16">
        <f>INDEX($O$40:$Q$74,MATCH(BF2,$O$40:$O$74,0),2)/12</f>
        <v/>
      </c>
      <c r="BG16">
        <f>INDEX($O$40:$Q$74,MATCH(BG2,$O$40:$O$74,0),2)/12</f>
        <v/>
      </c>
      <c r="BH16">
        <f>INDEX($O$40:$Q$74,MATCH(BH2,$O$40:$O$74,0),2)/12</f>
        <v/>
      </c>
      <c r="BI16">
        <f>INDEX($O$40:$Q$74,MATCH(BI2,$O$40:$O$74,0),2)/12</f>
        <v/>
      </c>
      <c r="BJ16">
        <f>INDEX($O$40:$Q$74,MATCH(BJ2,$O$40:$O$74,0),2)/12</f>
        <v/>
      </c>
      <c r="BK16">
        <f>INDEX($O$40:$Q$74,MATCH(BK2,$O$40:$O$74,0),2)/12</f>
        <v/>
      </c>
      <c r="BL16">
        <f>INDEX($O$40:$Q$74,MATCH(BL2,$O$40:$O$74,0),2)/12</f>
        <v/>
      </c>
      <c r="BM16">
        <f>INDEX($O$40:$Q$74,MATCH(BM2,$O$40:$O$74,0),2)/12</f>
        <v/>
      </c>
      <c r="BN16">
        <f>INDEX($O$40:$Q$74,MATCH(BN2,$O$40:$O$74,0),2)/12</f>
        <v/>
      </c>
      <c r="BO16">
        <f>INDEX($O$40:$Q$74,MATCH(BO2,$O$40:$O$74,0),2)/12</f>
        <v/>
      </c>
      <c r="BP16">
        <f>INDEX($O$40:$Q$74,MATCH(BP2,$O$40:$O$74,0),2)/12</f>
        <v/>
      </c>
      <c r="BQ16">
        <f>INDEX($O$40:$Q$74,MATCH(BQ2,$O$40:$O$74,0),2)/12</f>
        <v/>
      </c>
      <c r="BR16">
        <f>INDEX($O$40:$Q$74,MATCH(BR2,$O$40:$O$74,0),2)/12</f>
        <v/>
      </c>
      <c r="BS16">
        <f>INDEX($O$40:$Q$74,MATCH(BS2,$O$40:$O$74,0),2)/12</f>
        <v/>
      </c>
      <c r="BT16">
        <f>INDEX($O$40:$Q$74,MATCH(BT2,$O$40:$O$74,0),2)/12</f>
        <v/>
      </c>
      <c r="BU16">
        <f>INDEX($O$40:$Q$74,MATCH(BU2,$O$40:$O$74,0),2)/12</f>
        <v/>
      </c>
      <c r="BV16">
        <f>INDEX($O$40:$Q$74,MATCH(BV2,$O$40:$O$74,0),2)/12</f>
        <v/>
      </c>
      <c r="BW16">
        <f>INDEX($O$40:$Q$74,MATCH(BW2,$O$40:$O$74,0),2)/12</f>
        <v/>
      </c>
      <c r="BX16">
        <f>INDEX($O$40:$Q$74,MATCH(BX2,$O$40:$O$74,0),2)/12</f>
        <v/>
      </c>
      <c r="BY16">
        <f>INDEX($O$40:$Q$74,MATCH(BY2,$O$40:$O$74,0),2)/12</f>
        <v/>
      </c>
      <c r="BZ16">
        <f>INDEX($O$40:$Q$74,MATCH(BZ2,$O$40:$O$74,0),2)/12</f>
        <v/>
      </c>
      <c r="CA16">
        <f>INDEX($O$40:$Q$74,MATCH(CA2,$O$40:$O$74,0),2)/12</f>
        <v/>
      </c>
      <c r="CB16">
        <f>INDEX($O$40:$Q$74,MATCH(CB2,$O$40:$O$74,0),2)/12</f>
        <v/>
      </c>
      <c r="CC16">
        <f>INDEX($O$40:$Q$74,MATCH(CC2,$O$40:$O$74,0),2)/12</f>
        <v/>
      </c>
      <c r="CD16">
        <f>INDEX($O$40:$Q$74,MATCH(CD2,$O$40:$O$74,0),2)/12</f>
        <v/>
      </c>
      <c r="CE16">
        <f>INDEX($O$40:$Q$74,MATCH(CE2,$O$40:$O$74,0),2)/12</f>
        <v/>
      </c>
      <c r="CF16">
        <f>INDEX($O$40:$Q$74,MATCH(CF2,$O$40:$O$74,0),2)/12</f>
        <v/>
      </c>
      <c r="CG16">
        <f>INDEX($O$40:$Q$74,MATCH(CG2,$O$40:$O$74,0),2)/12</f>
        <v/>
      </c>
      <c r="CH16">
        <f>INDEX($O$40:$Q$74,MATCH(CH2,$O$40:$O$74,0),2)/12</f>
        <v/>
      </c>
      <c r="CI16">
        <f>INDEX($O$40:$Q$74,MATCH(CI2,$O$40:$O$74,0),2)/12</f>
        <v/>
      </c>
      <c r="CJ16">
        <f>INDEX($O$40:$Q$74,MATCH(CJ2,$O$40:$O$74,0),2)/12</f>
        <v/>
      </c>
      <c r="CK16">
        <f>INDEX($O$40:$Q$74,MATCH(CK2,$O$40:$O$74,0),2)/12</f>
        <v/>
      </c>
      <c r="CL16">
        <f>INDEX($O$40:$Q$74,MATCH(CL2,$O$40:$O$74,0),2)/12</f>
        <v/>
      </c>
      <c r="CM16">
        <f>INDEX($O$40:$Q$74,MATCH(CM2,$O$40:$O$74,0),2)/12</f>
        <v/>
      </c>
      <c r="CN16">
        <f>INDEX($O$40:$Q$74,MATCH(CN2,$O$40:$O$74,0),2)/12</f>
        <v/>
      </c>
      <c r="CO16">
        <f>INDEX($O$40:$Q$74,MATCH(CO2,$O$40:$O$74,0),2)/12</f>
        <v/>
      </c>
      <c r="CP16">
        <f>INDEX($O$40:$Q$74,MATCH(CP2,$O$40:$O$74,0),2)/12</f>
        <v/>
      </c>
      <c r="CQ16">
        <f>INDEX($O$40:$Q$74,MATCH(CQ2,$O$40:$O$74,0),2)/12</f>
        <v/>
      </c>
      <c r="CR16">
        <f>INDEX($O$40:$Q$74,MATCH(CR2,$O$40:$O$74,0),2)/12</f>
        <v/>
      </c>
      <c r="CS16">
        <f>INDEX($O$40:$Q$74,MATCH(CS2,$O$40:$O$74,0),2)/12</f>
        <v/>
      </c>
      <c r="CT16">
        <f>INDEX($O$40:$Q$74,MATCH(CT2,$O$40:$O$74,0),2)/12</f>
        <v/>
      </c>
      <c r="CU16">
        <f>INDEX($O$40:$Q$74,MATCH(CU2,$O$40:$O$74,0),2)/12</f>
        <v/>
      </c>
      <c r="CV16">
        <f>INDEX($O$40:$Q$74,MATCH(CV2,$O$40:$O$74,0),2)/12</f>
        <v/>
      </c>
      <c r="CW16">
        <f>INDEX($O$40:$Q$74,MATCH(CW2,$O$40:$O$74,0),2)/12</f>
        <v/>
      </c>
      <c r="CX16">
        <f>INDEX($O$40:$Q$74,MATCH(CX2,$O$40:$O$74,0),2)/12</f>
        <v/>
      </c>
      <c r="CY16">
        <f>INDEX($O$40:$Q$74,MATCH(CY2,$O$40:$O$74,0),2)/12</f>
        <v/>
      </c>
      <c r="CZ16">
        <f>INDEX($O$40:$Q$74,MATCH(CZ2,$O$40:$O$74,0),2)/12</f>
        <v/>
      </c>
      <c r="DA16">
        <f>INDEX($O$40:$Q$74,MATCH(DA2,$O$40:$O$74,0),2)/12</f>
        <v/>
      </c>
      <c r="DB16">
        <f>INDEX($O$40:$Q$74,MATCH(DB2,$O$40:$O$74,0),2)/12</f>
        <v/>
      </c>
      <c r="DC16">
        <f>INDEX($O$40:$Q$74,MATCH(DC2,$O$40:$O$74,0),2)/12</f>
        <v/>
      </c>
      <c r="DD16">
        <f>INDEX($O$40:$Q$74,MATCH(DD2,$O$40:$O$74,0),2)/12</f>
        <v/>
      </c>
      <c r="DE16">
        <f>INDEX($O$40:$Q$74,MATCH(DE2,$O$40:$O$74,0),2)/12</f>
        <v/>
      </c>
      <c r="DF16">
        <f>INDEX($O$40:$Q$74,MATCH(DF2,$O$40:$O$74,0),2)/12</f>
        <v/>
      </c>
      <c r="DG16">
        <f>INDEX($O$40:$Q$74,MATCH(DG2,$O$40:$O$74,0),2)/12</f>
        <v/>
      </c>
      <c r="DH16">
        <f>INDEX($O$40:$Q$74,MATCH(DH2,$O$40:$O$74,0),2)/12</f>
        <v/>
      </c>
      <c r="DI16">
        <f>INDEX($O$40:$Q$74,MATCH(DI2,$O$40:$O$74,0),2)/12</f>
        <v/>
      </c>
      <c r="DJ16">
        <f>INDEX($O$40:$Q$74,MATCH(DJ2,$O$40:$O$74,0),2)/12</f>
        <v/>
      </c>
      <c r="DK16">
        <f>INDEX($O$40:$Q$74,MATCH(DK2,$O$40:$O$74,0),2)/12</f>
        <v/>
      </c>
      <c r="DL16">
        <f>INDEX($O$40:$Q$74,MATCH(DL2,$O$40:$O$74,0),2)/12</f>
        <v/>
      </c>
      <c r="DM16">
        <f>INDEX($O$40:$Q$74,MATCH(DM2,$O$40:$O$74,0),2)/12</f>
        <v/>
      </c>
      <c r="DN16">
        <f>INDEX($O$40:$Q$74,MATCH(DN2,$O$40:$O$74,0),2)/12</f>
        <v/>
      </c>
      <c r="DO16">
        <f>INDEX($O$40:$Q$74,MATCH(DO2,$O$40:$O$74,0),2)/12</f>
        <v/>
      </c>
      <c r="DP16">
        <f>INDEX($O$40:$Q$74,MATCH(DP2,$O$40:$O$74,0),2)/12</f>
        <v/>
      </c>
      <c r="DQ16">
        <f>INDEX($O$40:$Q$74,MATCH(DQ2,$O$40:$O$74,0),2)/12</f>
        <v/>
      </c>
      <c r="DR16">
        <f>INDEX($O$40:$Q$74,MATCH(DR2,$O$40:$O$74,0),2)/12</f>
        <v/>
      </c>
      <c r="DS16">
        <f>INDEX($O$40:$Q$74,MATCH(DS2,$O$40:$O$74,0),2)/12</f>
        <v/>
      </c>
      <c r="DT16">
        <f>INDEX($O$40:$Q$74,MATCH(DT2,$O$40:$O$74,0),2)/12</f>
        <v/>
      </c>
      <c r="DU16">
        <f>INDEX($O$40:$Q$74,MATCH(DU2,$O$40:$O$74,0),2)/12</f>
        <v/>
      </c>
      <c r="DV16">
        <f>INDEX($O$40:$Q$74,MATCH(DV2,$O$40:$O$74,0),2)/12</f>
        <v/>
      </c>
      <c r="DW16">
        <f>INDEX($O$40:$Q$74,MATCH(DW2,$O$40:$O$74,0),2)/12</f>
        <v/>
      </c>
      <c r="DX16">
        <f>INDEX($O$40:$Q$74,MATCH(DX2,$O$40:$O$74,0),2)/12</f>
        <v/>
      </c>
      <c r="DY16">
        <f>INDEX($O$40:$Q$74,MATCH(DY2,$O$40:$O$74,0),2)/12</f>
        <v/>
      </c>
      <c r="DZ16">
        <f>INDEX($O$40:$Q$74,MATCH(DZ2,$O$40:$O$74,0),2)/12</f>
        <v/>
      </c>
      <c r="EA16">
        <f>INDEX($O$40:$Q$74,MATCH(EA2,$O$40:$O$74,0),2)/12</f>
        <v/>
      </c>
      <c r="EB16">
        <f>INDEX($O$40:$Q$74,MATCH(EB2,$O$40:$O$74,0),2)/12</f>
        <v/>
      </c>
      <c r="EC16">
        <f>INDEX($O$40:$Q$74,MATCH(EC2,$O$40:$O$74,0),2)/12</f>
        <v/>
      </c>
      <c r="ED16">
        <f>INDEX($O$40:$Q$74,MATCH(ED2,$O$40:$O$74,0),2)/12</f>
        <v/>
      </c>
      <c r="EE16">
        <f>INDEX($O$40:$Q$74,MATCH(EE2,$O$40:$O$74,0),2)/12</f>
        <v/>
      </c>
      <c r="EF16">
        <f>INDEX($O$40:$Q$74,MATCH(EF2,$O$40:$O$74,0),2)/12</f>
        <v/>
      </c>
      <c r="EG16">
        <f>INDEX($O$40:$Q$74,MATCH(EG2,$O$40:$O$74,0),2)/12</f>
        <v/>
      </c>
      <c r="EH16">
        <f>INDEX($O$40:$Q$74,MATCH(EH2,$O$40:$O$74,0),2)/12</f>
        <v/>
      </c>
      <c r="EI16">
        <f>INDEX($O$40:$Q$74,MATCH(EI2,$O$40:$O$74,0),2)/12</f>
        <v/>
      </c>
      <c r="EJ16">
        <f>INDEX($O$40:$Q$74,MATCH(EJ2,$O$40:$O$74,0),2)/12</f>
        <v/>
      </c>
      <c r="EK16">
        <f>INDEX($O$40:$Q$74,MATCH(EK2,$O$40:$O$74,0),2)/12</f>
        <v/>
      </c>
      <c r="EL16">
        <f>INDEX($O$40:$Q$74,MATCH(EL2,$O$40:$O$74,0),2)/12</f>
        <v/>
      </c>
      <c r="EM16">
        <f>INDEX($O$40:$Q$74,MATCH(EM2,$O$40:$O$74,0),2)/12</f>
        <v/>
      </c>
      <c r="EN16">
        <f>INDEX($O$40:$Q$74,MATCH(EN2,$O$40:$O$74,0),2)/12</f>
        <v/>
      </c>
      <c r="EO16">
        <f>INDEX($O$40:$Q$74,MATCH(EO2,$O$40:$O$74,0),2)/12</f>
        <v/>
      </c>
      <c r="EP16">
        <f>INDEX($O$40:$Q$74,MATCH(EP2,$O$40:$O$74,0),2)/12</f>
        <v/>
      </c>
      <c r="EQ16">
        <f>INDEX($O$40:$Q$74,MATCH(EQ2,$O$40:$O$74,0),2)/12</f>
        <v/>
      </c>
      <c r="ER16">
        <f>INDEX($O$40:$Q$74,MATCH(ER2,$O$40:$O$74,0),2)/12</f>
        <v/>
      </c>
      <c r="ES16">
        <f>INDEX($O$40:$Q$74,MATCH(ES2,$O$40:$O$74,0),2)/12</f>
        <v/>
      </c>
      <c r="ET16">
        <f>INDEX($O$40:$Q$74,MATCH(ET2,$O$40:$O$74,0),2)/12</f>
        <v/>
      </c>
      <c r="EU16">
        <f>INDEX($O$40:$Q$74,MATCH(EU2,$O$40:$O$74,0),2)/12</f>
        <v/>
      </c>
      <c r="EV16">
        <f>INDEX($O$40:$Q$74,MATCH(EV2,$O$40:$O$74,0),2)/12</f>
        <v/>
      </c>
      <c r="EW16">
        <f>INDEX($O$40:$Q$74,MATCH(EW2,$O$40:$O$74,0),2)/12</f>
        <v/>
      </c>
      <c r="EX16">
        <f>INDEX($O$40:$Q$74,MATCH(EX2,$O$40:$O$74,0),2)/12</f>
        <v/>
      </c>
      <c r="EY16">
        <f>INDEX($O$40:$Q$74,MATCH(EY2,$O$40:$O$74,0),2)/12</f>
        <v/>
      </c>
      <c r="EZ16">
        <f>INDEX($O$40:$Q$74,MATCH(EZ2,$O$40:$O$74,0),2)/12</f>
        <v/>
      </c>
      <c r="FA16">
        <f>INDEX($O$40:$Q$74,MATCH(FA2,$O$40:$O$74,0),2)/12</f>
        <v/>
      </c>
      <c r="FB16">
        <f>INDEX($O$40:$Q$74,MATCH(FB2,$O$40:$O$74,0),2)/12</f>
        <v/>
      </c>
      <c r="FC16">
        <f>INDEX($O$40:$Q$74,MATCH(FC2,$O$40:$O$74,0),2)/12</f>
        <v/>
      </c>
      <c r="FD16">
        <f>INDEX($O$40:$Q$74,MATCH(FD2,$O$40:$O$74,0),2)/12</f>
        <v/>
      </c>
      <c r="FE16">
        <f>INDEX($O$40:$Q$74,MATCH(FE2,$O$40:$O$74,0),2)/12</f>
        <v/>
      </c>
      <c r="FF16">
        <f>INDEX($O$40:$Q$74,MATCH(FF2,$O$40:$O$74,0),2)/12</f>
        <v/>
      </c>
      <c r="FG16">
        <f>INDEX($O$40:$Q$74,MATCH(FG2,$O$40:$O$74,0),2)/12</f>
        <v/>
      </c>
      <c r="FH16">
        <f>INDEX($O$40:$Q$74,MATCH(FH2,$O$40:$O$74,0),2)/12</f>
        <v/>
      </c>
      <c r="FI16">
        <f>INDEX($O$40:$Q$74,MATCH(FI2,$O$40:$O$74,0),2)/12</f>
        <v/>
      </c>
      <c r="FJ16">
        <f>INDEX($O$40:$Q$74,MATCH(FJ2,$O$40:$O$74,0),2)/12</f>
        <v/>
      </c>
      <c r="FK16">
        <f>INDEX($O$40:$Q$74,MATCH(FK2,$O$40:$O$74,0),2)/12</f>
        <v/>
      </c>
      <c r="FL16">
        <f>INDEX($O$40:$Q$74,MATCH(FL2,$O$40:$O$74,0),2)/12</f>
        <v/>
      </c>
      <c r="FM16">
        <f>INDEX($O$40:$Q$74,MATCH(FM2,$O$40:$O$74,0),2)/12</f>
        <v/>
      </c>
      <c r="FN16">
        <f>INDEX($O$40:$Q$74,MATCH(FN2,$O$40:$O$74,0),2)/12</f>
        <v/>
      </c>
      <c r="FO16">
        <f>INDEX($O$40:$Q$74,MATCH(FO2,$O$40:$O$74,0),2)/12</f>
        <v/>
      </c>
      <c r="FP16">
        <f>INDEX($O$40:$Q$74,MATCH(FP2,$O$40:$O$74,0),2)/12</f>
        <v/>
      </c>
      <c r="FQ16">
        <f>INDEX($O$40:$Q$74,MATCH(FQ2,$O$40:$O$74,0),2)/12</f>
        <v/>
      </c>
      <c r="FR16">
        <f>INDEX($O$40:$Q$74,MATCH(FR2,$O$40:$O$74,0),2)/12</f>
        <v/>
      </c>
      <c r="FS16">
        <f>INDEX($O$40:$Q$74,MATCH(FS2,$O$40:$O$74,0),2)/12</f>
        <v/>
      </c>
      <c r="FT16">
        <f>INDEX($O$40:$Q$74,MATCH(FT2,$O$40:$O$74,0),2)/12</f>
        <v/>
      </c>
      <c r="FU16">
        <f>INDEX($O$40:$Q$74,MATCH(FU2,$O$40:$O$74,0),2)/12</f>
        <v/>
      </c>
      <c r="FV16">
        <f>INDEX($O$40:$Q$74,MATCH(FV2,$O$40:$O$74,0),2)/12</f>
        <v/>
      </c>
      <c r="FW16">
        <f>INDEX($O$40:$Q$74,MATCH(FW2,$O$40:$O$74,0),2)/12</f>
        <v/>
      </c>
      <c r="FX16">
        <f>INDEX($O$40:$Q$74,MATCH(FX2,$O$40:$O$74,0),2)/12</f>
        <v/>
      </c>
      <c r="FY16">
        <f>INDEX($O$40:$Q$74,MATCH(FY2,$O$40:$O$74,0),2)/12</f>
        <v/>
      </c>
      <c r="FZ16">
        <f>INDEX($O$40:$Q$74,MATCH(FZ2,$O$40:$O$74,0),2)/12</f>
        <v/>
      </c>
      <c r="GA16">
        <f>INDEX($O$40:$Q$74,MATCH(GA2,$O$40:$O$74,0),2)/12</f>
        <v/>
      </c>
      <c r="GB16">
        <f>INDEX($O$40:$Q$74,MATCH(GB2,$O$40:$O$74,0),2)/12</f>
        <v/>
      </c>
      <c r="GC16">
        <f>INDEX($O$40:$Q$74,MATCH(GC2,$O$40:$O$74,0),2)/12</f>
        <v/>
      </c>
      <c r="GD16">
        <f>INDEX($O$40:$Q$74,MATCH(GD2,$O$40:$O$74,0),2)/12</f>
        <v/>
      </c>
      <c r="GE16">
        <f>INDEX($O$40:$Q$74,MATCH(GE2,$O$40:$O$74,0),2)/12</f>
        <v/>
      </c>
      <c r="GF16">
        <f>INDEX($O$40:$Q$74,MATCH(GF2,$O$40:$O$74,0),2)/12</f>
        <v/>
      </c>
      <c r="GG16">
        <f>INDEX($O$40:$Q$74,MATCH(GG2,$O$40:$O$74,0),2)/12</f>
        <v/>
      </c>
      <c r="GH16">
        <f>INDEX($O$40:$Q$74,MATCH(GH2,$O$40:$O$74,0),2)/12</f>
        <v/>
      </c>
      <c r="GI16">
        <f>INDEX($O$40:$Q$74,MATCH(GI2,$O$40:$O$74,0),2)/12</f>
        <v/>
      </c>
      <c r="GJ16">
        <f>INDEX($O$40:$Q$74,MATCH(GJ2,$O$40:$O$74,0),2)/12</f>
        <v/>
      </c>
      <c r="GK16">
        <f>INDEX($O$40:$Q$74,MATCH(GK2,$O$40:$O$74,0),2)/12</f>
        <v/>
      </c>
      <c r="GL16">
        <f>INDEX($O$40:$Q$74,MATCH(GL2,$O$40:$O$74,0),2)/12</f>
        <v/>
      </c>
      <c r="GM16">
        <f>INDEX($O$40:$Q$74,MATCH(GM2,$O$40:$O$74,0),2)/12</f>
        <v/>
      </c>
      <c r="GN16">
        <f>INDEX($O$40:$Q$74,MATCH(GN2,$O$40:$O$74,0),2)/12</f>
        <v/>
      </c>
      <c r="GO16">
        <f>INDEX($O$40:$Q$74,MATCH(GO2,$O$40:$O$74,0),2)/12</f>
        <v/>
      </c>
      <c r="GP16">
        <f>INDEX($O$40:$Q$74,MATCH(GP2,$O$40:$O$74,0),2)/12</f>
        <v/>
      </c>
      <c r="GQ16">
        <f>INDEX($O$40:$Q$74,MATCH(GQ2,$O$40:$O$74,0),2)/12</f>
        <v/>
      </c>
      <c r="GR16">
        <f>INDEX($O$40:$Q$74,MATCH(GR2,$O$40:$O$74,0),2)/12</f>
        <v/>
      </c>
      <c r="GS16">
        <f>INDEX($O$40:$Q$74,MATCH(GS2,$O$40:$O$74,0),2)/12</f>
        <v/>
      </c>
      <c r="GT16">
        <f>INDEX($O$40:$Q$74,MATCH(GT2,$O$40:$O$74,0),2)/12</f>
        <v/>
      </c>
      <c r="GU16">
        <f>INDEX($O$40:$Q$74,MATCH(GU2,$O$40:$O$74,0),2)/12</f>
        <v/>
      </c>
      <c r="GV16">
        <f>INDEX($O$40:$Q$74,MATCH(GV2,$O$40:$O$74,0),2)/12</f>
        <v/>
      </c>
      <c r="GW16">
        <f>INDEX($O$40:$Q$74,MATCH(GW2,$O$40:$O$74,0),2)/12</f>
        <v/>
      </c>
      <c r="GX16">
        <f>INDEX($O$40:$Q$74,MATCH(GX2,$O$40:$O$74,0),2)/12</f>
        <v/>
      </c>
      <c r="GY16">
        <f>INDEX($O$40:$Q$74,MATCH(GY2,$O$40:$O$74,0),2)/12</f>
        <v/>
      </c>
      <c r="GZ16">
        <f>INDEX($O$40:$Q$74,MATCH(GZ2,$O$40:$O$74,0),2)/12</f>
        <v/>
      </c>
      <c r="HA16">
        <f>INDEX($O$40:$Q$74,MATCH(HA2,$O$40:$O$74,0),2)/12</f>
        <v/>
      </c>
      <c r="HB16">
        <f>INDEX($O$40:$Q$74,MATCH(HB2,$O$40:$O$74,0),2)/12</f>
        <v/>
      </c>
      <c r="HC16">
        <f>INDEX($O$40:$Q$74,MATCH(HC2,$O$40:$O$74,0),2)/12</f>
        <v/>
      </c>
      <c r="HD16">
        <f>INDEX($O$40:$Q$74,MATCH(HD2,$O$40:$O$74,0),2)/12</f>
        <v/>
      </c>
      <c r="HE16">
        <f>INDEX($O$40:$Q$74,MATCH(HE2,$O$40:$O$74,0),2)/12</f>
        <v/>
      </c>
      <c r="HF16">
        <f>INDEX($O$40:$Q$74,MATCH(HF2,$O$40:$O$74,0),2)/12</f>
        <v/>
      </c>
      <c r="HG16">
        <f>INDEX($O$40:$Q$74,MATCH(HG2,$O$40:$O$74,0),2)/12</f>
        <v/>
      </c>
      <c r="HH16">
        <f>INDEX($O$40:$Q$74,MATCH(HH2,$O$40:$O$74,0),2)/12</f>
        <v/>
      </c>
      <c r="HI16">
        <f>INDEX($O$40:$Q$74,MATCH(HI2,$O$40:$O$74,0),2)/12</f>
        <v/>
      </c>
      <c r="HJ16">
        <f>INDEX($O$40:$Q$74,MATCH(HJ2,$O$40:$O$74,0),2)/12</f>
        <v/>
      </c>
      <c r="HK16">
        <f>INDEX($O$40:$Q$74,MATCH(HK2,$O$40:$O$74,0),2)/12</f>
        <v/>
      </c>
      <c r="HL16">
        <f>INDEX($O$40:$Q$74,MATCH(HL2,$O$40:$O$74,0),2)/12</f>
        <v/>
      </c>
      <c r="HM16">
        <f>INDEX($O$40:$Q$74,MATCH(HM2,$O$40:$O$74,0),2)/12</f>
        <v/>
      </c>
      <c r="HN16">
        <f>INDEX($O$40:$Q$74,MATCH(HN2,$O$40:$O$74,0),2)/12</f>
        <v/>
      </c>
      <c r="HO16">
        <f>INDEX($O$40:$Q$74,MATCH(HO2,$O$40:$O$74,0),2)/12</f>
        <v/>
      </c>
      <c r="HP16">
        <f>INDEX($O$40:$Q$74,MATCH(HP2,$O$40:$O$74,0),2)/12</f>
        <v/>
      </c>
      <c r="HQ16">
        <f>INDEX($O$40:$Q$74,MATCH(HQ2,$O$40:$O$74,0),2)/12</f>
        <v/>
      </c>
      <c r="HR16">
        <f>INDEX($O$40:$Q$74,MATCH(HR2,$O$40:$O$74,0),2)/12</f>
        <v/>
      </c>
      <c r="HS16">
        <f>INDEX($O$40:$Q$74,MATCH(HS2,$O$40:$O$74,0),2)/12</f>
        <v/>
      </c>
      <c r="HT16">
        <f>INDEX($O$40:$Q$74,MATCH(HT2,$O$40:$O$74,0),2)/12</f>
        <v/>
      </c>
      <c r="HU16">
        <f>INDEX($O$40:$Q$74,MATCH(HU2,$O$40:$O$74,0),2)/12</f>
        <v/>
      </c>
      <c r="HV16">
        <f>INDEX($O$40:$Q$74,MATCH(HV2,$O$40:$O$74,0),2)/12</f>
        <v/>
      </c>
      <c r="HW16">
        <f>INDEX($O$40:$Q$74,MATCH(HW2,$O$40:$O$74,0),2)/12</f>
        <v/>
      </c>
      <c r="HX16">
        <f>INDEX($O$40:$Q$74,MATCH(HX2,$O$40:$O$74,0),2)/12</f>
        <v/>
      </c>
      <c r="HY16">
        <f>INDEX($O$40:$Q$74,MATCH(HY2,$O$40:$O$74,0),2)/12</f>
        <v/>
      </c>
      <c r="HZ16">
        <f>INDEX($O$40:$Q$74,MATCH(HZ2,$O$40:$O$74,0),2)/12</f>
        <v/>
      </c>
      <c r="IA16">
        <f>INDEX($O$40:$Q$74,MATCH(IA2,$O$40:$O$74,0),2)/12</f>
        <v/>
      </c>
      <c r="IB16">
        <f>INDEX($O$40:$Q$74,MATCH(IB2,$O$40:$O$74,0),2)/12</f>
        <v/>
      </c>
      <c r="IC16">
        <f>INDEX($O$40:$Q$74,MATCH(IC2,$O$40:$O$74,0),2)/12</f>
        <v/>
      </c>
      <c r="ID16">
        <f>INDEX($O$40:$Q$74,MATCH(ID2,$O$40:$O$74,0),2)/12</f>
        <v/>
      </c>
      <c r="IE16">
        <f>INDEX($O$40:$Q$74,MATCH(IE2,$O$40:$O$74,0),2)/12</f>
        <v/>
      </c>
      <c r="IF16">
        <f>INDEX($O$40:$Q$74,MATCH(IF2,$O$40:$O$74,0),2)/12</f>
        <v/>
      </c>
      <c r="IG16">
        <f>INDEX($O$40:$Q$74,MATCH(IG2,$O$40:$O$74,0),2)/12</f>
        <v/>
      </c>
      <c r="IH16">
        <f>INDEX($O$40:$Q$74,MATCH(IH2,$O$40:$O$74,0),2)/12</f>
        <v/>
      </c>
      <c r="II16">
        <f>INDEX($O$40:$Q$74,MATCH(II2,$O$40:$O$74,0),2)/12</f>
        <v/>
      </c>
      <c r="IJ16">
        <f>INDEX($O$40:$Q$74,MATCH(IJ2,$O$40:$O$74,0),2)/12</f>
        <v/>
      </c>
      <c r="IK16">
        <f>INDEX($O$40:$Q$74,MATCH(IK2,$O$40:$O$74,0),2)/12</f>
        <v/>
      </c>
      <c r="IL16">
        <f>INDEX($O$40:$Q$74,MATCH(IL2,$O$40:$O$74,0),2)/12</f>
        <v/>
      </c>
      <c r="IM16">
        <f>INDEX($O$40:$Q$74,MATCH(IM2,$O$40:$O$74,0),2)/12</f>
        <v/>
      </c>
      <c r="IN16">
        <f>INDEX($O$40:$Q$74,MATCH(IN2,$O$40:$O$74,0),2)/12</f>
        <v/>
      </c>
      <c r="IO16">
        <f>INDEX($O$40:$Q$74,MATCH(IO2,$O$40:$O$74,0),2)/12</f>
        <v/>
      </c>
      <c r="IP16">
        <f>INDEX($O$40:$Q$74,MATCH(IP2,$O$40:$O$74,0),2)/12</f>
        <v/>
      </c>
      <c r="IQ16">
        <f>INDEX($O$40:$Q$74,MATCH(IQ2,$O$40:$O$74,0),2)/12</f>
        <v/>
      </c>
      <c r="IR16">
        <f>INDEX($O$40:$Q$74,MATCH(IR2,$O$40:$O$74,0),2)/12</f>
        <v/>
      </c>
      <c r="IS16">
        <f>INDEX($O$40:$Q$74,MATCH(IS2,$O$40:$O$74,0),2)/12</f>
        <v/>
      </c>
      <c r="IT16">
        <f>INDEX($O$40:$Q$74,MATCH(IT2,$O$40:$O$74,0),2)/12</f>
        <v/>
      </c>
      <c r="IU16">
        <f>INDEX($O$40:$Q$74,MATCH(IU2,$O$40:$O$74,0),2)/12</f>
        <v/>
      </c>
      <c r="IV16">
        <f>INDEX($O$40:$Q$74,MATCH(IV2,$O$40:$O$74,0),2)/12</f>
        <v/>
      </c>
      <c r="IW16">
        <f>INDEX($O$40:$Q$74,MATCH(IW2,$O$40:$O$74,0),2)/12</f>
        <v/>
      </c>
      <c r="IX16">
        <f>INDEX($O$40:$Q$74,MATCH(IX2,$O$40:$O$74,0),2)/12</f>
        <v/>
      </c>
      <c r="IY16">
        <f>INDEX($O$40:$Q$74,MATCH(IY2,$O$40:$O$74,0),2)/12</f>
        <v/>
      </c>
      <c r="IZ16">
        <f>INDEX($O$40:$Q$74,MATCH(IZ2,$O$40:$O$74,0),2)/12</f>
        <v/>
      </c>
      <c r="JA16">
        <f>INDEX($O$40:$Q$74,MATCH(JA2,$O$40:$O$74,0),2)/12</f>
        <v/>
      </c>
      <c r="JB16">
        <f>INDEX($O$40:$Q$74,MATCH(JB2,$O$40:$O$74,0),2)/12</f>
        <v/>
      </c>
      <c r="JC16">
        <f>INDEX($O$40:$Q$74,MATCH(JC2,$O$40:$O$74,0),2)/12</f>
        <v/>
      </c>
      <c r="JD16">
        <f>INDEX($O$40:$Q$74,MATCH(JD2,$O$40:$O$74,0),2)/12</f>
        <v/>
      </c>
      <c r="JE16">
        <f>INDEX($O$40:$Q$74,MATCH(JE2,$O$40:$O$74,0),2)/12</f>
        <v/>
      </c>
      <c r="JF16">
        <f>INDEX($O$40:$Q$74,MATCH(JF2,$O$40:$O$74,0),2)/12</f>
        <v/>
      </c>
      <c r="JG16">
        <f>INDEX($O$40:$Q$74,MATCH(JG2,$O$40:$O$74,0),2)/12</f>
        <v/>
      </c>
      <c r="JH16">
        <f>INDEX($O$40:$Q$74,MATCH(JH2,$O$40:$O$74,0),2)/12</f>
        <v/>
      </c>
      <c r="JI16">
        <f>INDEX($O$40:$Q$74,MATCH(JI2,$O$40:$O$74,0),2)/12</f>
        <v/>
      </c>
      <c r="JJ16">
        <f>INDEX($O$40:$Q$74,MATCH(JJ2,$O$40:$O$74,0),2)/12</f>
        <v/>
      </c>
      <c r="JK16">
        <f>INDEX($O$40:$Q$74,MATCH(JK2,$O$40:$O$74,0),2)/12</f>
        <v/>
      </c>
      <c r="JL16">
        <f>INDEX($O$40:$Q$74,MATCH(JL2,$O$40:$O$74,0),2)/12</f>
        <v/>
      </c>
      <c r="JM16">
        <f>INDEX($O$40:$Q$74,MATCH(JM2,$O$40:$O$74,0),2)/12</f>
        <v/>
      </c>
      <c r="JN16">
        <f>INDEX($O$40:$Q$74,MATCH(JN2,$O$40:$O$74,0),2)/12</f>
        <v/>
      </c>
      <c r="JO16">
        <f>INDEX($O$40:$Q$74,MATCH(JO2,$O$40:$O$74,0),2)/12</f>
        <v/>
      </c>
      <c r="JP16">
        <f>INDEX($O$40:$Q$74,MATCH(JP2,$O$40:$O$74,0),2)/12</f>
        <v/>
      </c>
      <c r="JQ16">
        <f>INDEX($O$40:$Q$74,MATCH(JQ2,$O$40:$O$74,0),2)/12</f>
        <v/>
      </c>
      <c r="JR16">
        <f>INDEX($O$40:$Q$74,MATCH(JR2,$O$40:$O$74,0),2)/12</f>
        <v/>
      </c>
      <c r="JS16">
        <f>INDEX($O$40:$Q$74,MATCH(JS2,$O$40:$O$74,0),2)/12</f>
        <v/>
      </c>
      <c r="JT16">
        <f>INDEX($O$40:$Q$74,MATCH(JT2,$O$40:$O$74,0),2)/12</f>
        <v/>
      </c>
      <c r="JU16">
        <f>INDEX($O$40:$Q$74,MATCH(JU2,$O$40:$O$74,0),2)/12</f>
        <v/>
      </c>
      <c r="JV16">
        <f>INDEX($O$40:$Q$74,MATCH(JV2,$O$40:$O$74,0),2)/12</f>
        <v/>
      </c>
      <c r="JW16">
        <f>INDEX($O$40:$Q$74,MATCH(JW2,$O$40:$O$74,0),2)/12</f>
        <v/>
      </c>
      <c r="JX16">
        <f>INDEX($O$40:$Q$74,MATCH(JX2,$O$40:$O$74,0),2)/12</f>
        <v/>
      </c>
      <c r="JY16">
        <f>INDEX($O$40:$Q$74,MATCH(JY2,$O$40:$O$74,0),2)/12</f>
        <v/>
      </c>
      <c r="JZ16">
        <f>INDEX($O$40:$Q$74,MATCH(JZ2,$O$40:$O$74,0),2)/12</f>
        <v/>
      </c>
      <c r="KA16">
        <f>INDEX($O$40:$Q$74,MATCH(KA2,$O$40:$O$74,0),2)/12</f>
        <v/>
      </c>
      <c r="KB16">
        <f>INDEX($O$40:$Q$74,MATCH(KB2,$O$40:$O$74,0),2)/12</f>
        <v/>
      </c>
      <c r="KC16">
        <f>INDEX($O$40:$Q$74,MATCH(KC2,$O$40:$O$74,0),2)/12</f>
        <v/>
      </c>
      <c r="KD16">
        <f>INDEX($O$40:$Q$74,MATCH(KD2,$O$40:$O$74,0),2)/12</f>
        <v/>
      </c>
      <c r="KE16">
        <f>INDEX($O$40:$Q$74,MATCH(KE2,$O$40:$O$74,0),2)/12</f>
        <v/>
      </c>
      <c r="KF16">
        <f>INDEX($O$40:$Q$74,MATCH(KF2,$O$40:$O$74,0),2)/12</f>
        <v/>
      </c>
      <c r="KG16">
        <f>INDEX($O$40:$Q$74,MATCH(KG2,$O$40:$O$74,0),2)/12</f>
        <v/>
      </c>
      <c r="KH16">
        <f>INDEX($O$40:$Q$74,MATCH(KH2,$O$40:$O$74,0),2)/12</f>
        <v/>
      </c>
      <c r="KI16">
        <f>INDEX($O$40:$Q$74,MATCH(KI2,$O$40:$O$74,0),2)/12</f>
        <v/>
      </c>
      <c r="KJ16">
        <f>INDEX($O$40:$Q$74,MATCH(KJ2,$O$40:$O$74,0),2)/12</f>
        <v/>
      </c>
      <c r="KK16">
        <f>INDEX($O$40:$Q$74,MATCH(KK2,$O$40:$O$74,0),2)/12</f>
        <v/>
      </c>
      <c r="KL16">
        <f>INDEX($O$40:$Q$74,MATCH(KL2,$O$40:$O$74,0),2)/12</f>
        <v/>
      </c>
      <c r="KM16">
        <f>INDEX($O$40:$Q$74,MATCH(KM2,$O$40:$O$74,0),2)/12</f>
        <v/>
      </c>
      <c r="KN16">
        <f>INDEX($O$40:$Q$74,MATCH(KN2,$O$40:$O$74,0),2)/12</f>
        <v/>
      </c>
      <c r="KO16">
        <f>INDEX($O$40:$Q$74,MATCH(KO2,$O$40:$O$74,0),2)/12</f>
        <v/>
      </c>
      <c r="KP16">
        <f>INDEX($O$40:$Q$74,MATCH(KP2,$O$40:$O$74,0),2)/12</f>
        <v/>
      </c>
      <c r="KQ16">
        <f>INDEX($O$40:$Q$74,MATCH(KQ2,$O$40:$O$74,0),2)/12</f>
        <v/>
      </c>
      <c r="KR16">
        <f>INDEX($O$40:$Q$74,MATCH(KR2,$O$40:$O$74,0),2)/12</f>
        <v/>
      </c>
      <c r="KS16">
        <f>INDEX($O$40:$Q$74,MATCH(KS2,$O$40:$O$74,0),2)/12</f>
        <v/>
      </c>
      <c r="KT16">
        <f>INDEX($O$40:$Q$74,MATCH(KT2,$O$40:$O$74,0),2)/12</f>
        <v/>
      </c>
      <c r="KU16">
        <f>INDEX($O$40:$Q$74,MATCH(KU2,$O$40:$O$74,0),2)/12</f>
        <v/>
      </c>
      <c r="KV16">
        <f>INDEX($O$40:$Q$74,MATCH(KV2,$O$40:$O$74,0),2)/12</f>
        <v/>
      </c>
      <c r="KW16">
        <f>INDEX($O$40:$Q$74,MATCH(KW2,$O$40:$O$74,0),2)/12</f>
        <v/>
      </c>
      <c r="KX16">
        <f>INDEX($O$40:$Q$74,MATCH(KX2,$O$40:$O$74,0),2)/12</f>
        <v/>
      </c>
      <c r="KY16">
        <f>INDEX($O$40:$Q$74,MATCH(KY2,$O$40:$O$74,0),2)/12</f>
        <v/>
      </c>
      <c r="KZ16">
        <f>INDEX($O$40:$Q$74,MATCH(KZ2,$O$40:$O$74,0),2)/12</f>
        <v/>
      </c>
      <c r="LA16">
        <f>INDEX($O$40:$Q$74,MATCH(LA2,$O$40:$O$74,0),2)/12</f>
        <v/>
      </c>
      <c r="LB16">
        <f>INDEX($O$40:$Q$74,MATCH(LB2,$O$40:$O$74,0),2)/12</f>
        <v/>
      </c>
      <c r="LC16">
        <f>INDEX($O$40:$Q$74,MATCH(LC2,$O$40:$O$74,0),2)/12</f>
        <v/>
      </c>
      <c r="LD16">
        <f>INDEX($O$40:$Q$74,MATCH(LD2,$O$40:$O$74,0),2)/12</f>
        <v/>
      </c>
      <c r="LE16">
        <f>INDEX($O$40:$Q$74,MATCH(LE2,$O$40:$O$74,0),2)/12</f>
        <v/>
      </c>
      <c r="LF16">
        <f>INDEX($O$40:$Q$74,MATCH(LF2,$O$40:$O$74,0),2)/12</f>
        <v/>
      </c>
      <c r="LG16">
        <f>INDEX($O$40:$Q$74,MATCH(LG2,$O$40:$O$74,0),2)/12</f>
        <v/>
      </c>
      <c r="LH16">
        <f>INDEX($O$40:$Q$74,MATCH(LH2,$O$40:$O$74,0),2)/12</f>
        <v/>
      </c>
      <c r="LI16">
        <f>INDEX($O$40:$Q$74,MATCH(LI2,$O$40:$O$74,0),2)/12</f>
        <v/>
      </c>
      <c r="LJ16">
        <f>INDEX($O$40:$Q$74,MATCH(LJ2,$O$40:$O$74,0),2)/12</f>
        <v/>
      </c>
      <c r="LK16">
        <f>INDEX($O$40:$Q$74,MATCH(LK2,$O$40:$O$74,0),2)/12</f>
        <v/>
      </c>
      <c r="LL16">
        <f>INDEX($O$40:$Q$74,MATCH(LL2,$O$40:$O$74,0),2)/12</f>
        <v/>
      </c>
      <c r="LM16">
        <f>INDEX($O$40:$Q$74,MATCH(LM2,$O$40:$O$74,0),2)/12</f>
        <v/>
      </c>
      <c r="LN16">
        <f>INDEX($O$40:$Q$74,MATCH(LN2,$O$40:$O$74,0),2)/12</f>
        <v/>
      </c>
      <c r="LO16">
        <f>INDEX($O$40:$Q$74,MATCH(LO2,$O$40:$O$74,0),2)/12</f>
        <v/>
      </c>
      <c r="LP16">
        <f>INDEX($O$40:$Q$74,MATCH(LP2,$O$40:$O$74,0),2)/12</f>
        <v/>
      </c>
      <c r="LQ16">
        <f>INDEX($O$40:$Q$74,MATCH(LQ2,$O$40:$O$74,0),2)/12</f>
        <v/>
      </c>
      <c r="LR16">
        <f>INDEX($O$40:$Q$74,MATCH(LR2,$O$40:$O$74,0),2)/12</f>
        <v/>
      </c>
      <c r="LS16">
        <f>INDEX($O$40:$Q$74,MATCH(LS2,$O$40:$O$74,0),2)/12</f>
        <v/>
      </c>
      <c r="LT16">
        <f>INDEX($O$40:$Q$74,MATCH(LT2,$O$40:$O$74,0),2)/12</f>
        <v/>
      </c>
      <c r="LU16">
        <f>INDEX($O$40:$Q$74,MATCH(LU2,$O$40:$O$74,0),2)/12</f>
        <v/>
      </c>
      <c r="LV16">
        <f>INDEX($O$40:$Q$74,MATCH(LV2,$O$40:$O$74,0),2)/12</f>
        <v/>
      </c>
      <c r="LW16">
        <f>INDEX($O$40:$Q$74,MATCH(LW2,$O$40:$O$74,0),2)/12</f>
        <v/>
      </c>
      <c r="LX16">
        <f>INDEX($O$40:$Q$74,MATCH(LX2,$O$40:$O$74,0),2)/12</f>
        <v/>
      </c>
      <c r="LY16">
        <f>INDEX($O$40:$Q$74,MATCH(LY2,$O$40:$O$74,0),2)/12</f>
        <v/>
      </c>
      <c r="LZ16">
        <f>INDEX($O$40:$Q$74,MATCH(LZ2,$O$40:$O$74,0),2)/12</f>
        <v/>
      </c>
      <c r="MA16">
        <f>INDEX($O$40:$Q$74,MATCH(MA2,$O$40:$O$74,0),2)/12</f>
        <v/>
      </c>
      <c r="MB16">
        <f>INDEX($O$40:$Q$74,MATCH(MB2,$O$40:$O$74,0),2)/12</f>
        <v/>
      </c>
      <c r="MC16">
        <f>INDEX($O$40:$Q$74,MATCH(MC2,$O$40:$O$74,0),2)/12</f>
        <v/>
      </c>
      <c r="MD16">
        <f>INDEX($O$40:$Q$74,MATCH(MD2,$O$40:$O$74,0),2)/12</f>
        <v/>
      </c>
      <c r="ME16">
        <f>INDEX($O$40:$Q$74,MATCH(ME2,$O$40:$O$74,0),2)/12</f>
        <v/>
      </c>
      <c r="MF16">
        <f>INDEX($O$40:$Q$74,MATCH(MF2,$O$40:$O$74,0),2)/12</f>
        <v/>
      </c>
      <c r="MG16">
        <f>INDEX($O$40:$Q$74,MATCH(MG2,$O$40:$O$74,0),2)/12</f>
        <v/>
      </c>
      <c r="MH16">
        <f>INDEX($O$40:$Q$74,MATCH(MH2,$O$40:$O$74,0),2)/12</f>
        <v/>
      </c>
      <c r="MI16">
        <f>INDEX($O$40:$Q$74,MATCH(MI2,$O$40:$O$74,0),2)/12</f>
        <v/>
      </c>
      <c r="MJ16">
        <f>INDEX($O$40:$Q$74,MATCH(MJ2,$O$40:$O$74,0),2)/12</f>
        <v/>
      </c>
      <c r="MK16">
        <f>INDEX($O$40:$Q$74,MATCH(MK2,$O$40:$O$74,0),2)/12</f>
        <v/>
      </c>
      <c r="ML16">
        <f>INDEX($O$40:$Q$74,MATCH(ML2,$O$40:$O$74,0),2)/12</f>
        <v/>
      </c>
      <c r="MM16">
        <f>INDEX($O$40:$Q$74,MATCH(MM2,$O$40:$O$74,0),2)/12</f>
        <v/>
      </c>
      <c r="MN16">
        <f>INDEX($O$40:$Q$74,MATCH(MN2,$O$40:$O$74,0),2)/12</f>
        <v/>
      </c>
      <c r="MO16">
        <f>INDEX($O$40:$Q$74,MATCH(MO2,$O$40:$O$74,0),2)/12</f>
        <v/>
      </c>
      <c r="MP16">
        <f>INDEX($O$40:$Q$74,MATCH(MP2,$O$40:$O$74,0),2)/12</f>
        <v/>
      </c>
      <c r="MQ16">
        <f>INDEX($O$40:$Q$74,MATCH(MQ2,$O$40:$O$74,0),2)/12</f>
        <v/>
      </c>
      <c r="MR16">
        <f>INDEX($O$40:$Q$74,MATCH(MR2,$O$40:$O$74,0),2)/12</f>
        <v/>
      </c>
      <c r="MS16">
        <f>INDEX($O$40:$Q$74,MATCH(MS2,$O$40:$O$74,0),2)/12</f>
        <v/>
      </c>
      <c r="MT16">
        <f>INDEX($O$40:$Q$74,MATCH(MT2,$O$40:$O$74,0),2)/12</f>
        <v/>
      </c>
      <c r="MU16">
        <f>INDEX($O$40:$Q$74,MATCH(MU2,$O$40:$O$74,0),2)/12</f>
        <v/>
      </c>
      <c r="MV16">
        <f>INDEX($O$40:$Q$74,MATCH(MV2,$O$40:$O$74,0),2)/12</f>
        <v/>
      </c>
      <c r="MW16">
        <f>INDEX($O$40:$Q$74,MATCH(MW2,$O$40:$O$74,0),2)/12</f>
        <v/>
      </c>
      <c r="MX16">
        <f>INDEX($O$40:$Q$74,MATCH(MX2,$O$40:$O$74,0),2)/12</f>
        <v/>
      </c>
      <c r="MY16">
        <f>INDEX($O$40:$Q$74,MATCH(MY2,$O$40:$O$74,0),2)/12</f>
        <v/>
      </c>
      <c r="MZ16">
        <f>INDEX($O$40:$Q$74,MATCH(MZ2,$O$40:$O$74,0),2)/12</f>
        <v/>
      </c>
      <c r="NA16">
        <f>INDEX($O$40:$Q$74,MATCH(NA2,$O$40:$O$74,0),2)/12</f>
        <v/>
      </c>
      <c r="NB16">
        <f>INDEX($O$40:$Q$74,MATCH(NB2,$O$40:$O$74,0),2)/12</f>
        <v/>
      </c>
      <c r="NC16">
        <f>INDEX($O$40:$Q$74,MATCH(NC2,$O$40:$O$74,0),2)/12</f>
        <v/>
      </c>
      <c r="ND16">
        <f>INDEX($O$40:$Q$74,MATCH(ND2,$O$40:$O$74,0),2)/12</f>
        <v/>
      </c>
      <c r="NE16">
        <f>INDEX($O$40:$Q$74,MATCH(NE2,$O$40:$O$74,0),2)/12</f>
        <v/>
      </c>
      <c r="NF16">
        <f>INDEX($O$40:$Q$74,MATCH(NF2,$O$40:$O$74,0),2)/12</f>
        <v/>
      </c>
      <c r="NG16">
        <f>INDEX($O$40:$Q$74,MATCH(NG2,$O$40:$O$74,0),2)/12</f>
        <v/>
      </c>
      <c r="NH16">
        <f>INDEX($O$40:$Q$74,MATCH(NH2,$O$40:$O$74,0),2)/12</f>
        <v/>
      </c>
      <c r="NI16">
        <f>INDEX($O$40:$Q$74,MATCH(NI2,$O$40:$O$74,0),2)/12</f>
        <v/>
      </c>
      <c r="NJ16">
        <f>INDEX($O$40:$Q$74,MATCH(NJ2,$O$40:$O$74,0),2)/12</f>
        <v/>
      </c>
      <c r="NK16">
        <f>INDEX($O$40:$Q$74,MATCH(NK2,$O$40:$O$74,0),2)/12</f>
        <v/>
      </c>
      <c r="NL16">
        <f>INDEX($O$40:$Q$74,MATCH(NL2,$O$40:$O$74,0),2)/12</f>
        <v/>
      </c>
      <c r="NM16">
        <f>INDEX($O$40:$Q$74,MATCH(NM2,$O$40:$O$74,0),2)/12</f>
        <v/>
      </c>
      <c r="NN16">
        <f>INDEX($O$40:$Q$74,MATCH(NN2,$O$40:$O$74,0),2)/12</f>
        <v/>
      </c>
      <c r="NO16">
        <f>INDEX($O$40:$Q$74,MATCH(NO2,$O$40:$O$74,0),2)/12</f>
        <v/>
      </c>
      <c r="NP16">
        <f>INDEX($O$40:$Q$74,MATCH(NP2,$O$40:$O$74,0),2)/12</f>
        <v/>
      </c>
      <c r="NQ16">
        <f>INDEX($O$40:$Q$74,MATCH(NQ2,$O$40:$O$74,0),2)/12</f>
        <v/>
      </c>
      <c r="NR16">
        <f>INDEX($O$40:$Q$74,MATCH(NR2,$O$40:$O$74,0),2)/12</f>
        <v/>
      </c>
      <c r="NS16">
        <f>INDEX($O$40:$Q$74,MATCH(NS2,$O$40:$O$74,0),2)/12</f>
        <v/>
      </c>
      <c r="NT16">
        <f>INDEX($O$40:$Q$74,MATCH(NT2,$O$40:$O$74,0),2)/12</f>
        <v/>
      </c>
      <c r="NU16">
        <f>INDEX($O$40:$Q$74,MATCH(NU2,$O$40:$O$74,0),2)/12</f>
        <v/>
      </c>
      <c r="NV16">
        <f>INDEX($O$40:$Q$74,MATCH(NV2,$O$40:$O$74,0),2)/12</f>
        <v/>
      </c>
      <c r="NW16">
        <f>INDEX($O$40:$Q$74,MATCH(NW2,$O$40:$O$74,0),2)/12</f>
        <v/>
      </c>
      <c r="NX16">
        <f>INDEX($O$40:$Q$74,MATCH(NX2,$O$40:$O$74,0),2)/12</f>
        <v/>
      </c>
      <c r="NY16">
        <f>INDEX($O$40:$Q$74,MATCH(NY2,$O$40:$O$74,0),2)/12</f>
        <v/>
      </c>
      <c r="NZ16">
        <f>INDEX($O$40:$Q$74,MATCH(NZ2,$O$40:$O$74,0),2)/12</f>
        <v/>
      </c>
      <c r="OA16">
        <f>INDEX($O$40:$Q$74,MATCH(OA2,$O$40:$O$74,0),2)/12</f>
        <v/>
      </c>
      <c r="OB16">
        <f>INDEX($O$40:$Q$74,MATCH(OB2,$O$40:$O$74,0),2)/12</f>
        <v/>
      </c>
      <c r="OC16">
        <f>INDEX($O$40:$Q$74,MATCH(OC2,$O$40:$O$74,0),2)/12</f>
        <v/>
      </c>
      <c r="OD16">
        <f>INDEX($O$40:$Q$74,MATCH(OD2,$O$40:$O$74,0),2)/12</f>
        <v/>
      </c>
      <c r="OE16">
        <f>INDEX($O$40:$Q$74,MATCH(OE2,$O$40:$O$74,0),2)/12</f>
        <v/>
      </c>
      <c r="OF16">
        <f>INDEX($O$40:$Q$74,MATCH(OF2,$O$40:$O$74,0),2)/12</f>
        <v/>
      </c>
      <c r="OG16">
        <f>INDEX($O$40:$Q$74,MATCH(OG2,$O$40:$O$74,0),2)/12</f>
        <v/>
      </c>
      <c r="OH16">
        <f>INDEX($O$40:$Q$74,MATCH(OH2,$O$40:$O$74,0),2)/12</f>
        <v/>
      </c>
      <c r="OI16">
        <f>INDEX($O$40:$Q$74,MATCH(OI2,$O$40:$O$74,0),2)/12</f>
        <v/>
      </c>
      <c r="OJ16">
        <f>INDEX($O$40:$Q$74,MATCH(OJ2,$O$40:$O$74,0),2)/12</f>
        <v/>
      </c>
      <c r="OK16">
        <f>INDEX($O$40:$Q$74,MATCH(OK2,$O$40:$O$74,0),2)/12</f>
        <v/>
      </c>
      <c r="OL16">
        <f>INDEX($O$40:$Q$74,MATCH(OL2,$O$40:$O$74,0),2)/12</f>
        <v/>
      </c>
      <c r="OM16">
        <f>INDEX($O$40:$Q$74,MATCH(OM2,$O$40:$O$74,0),2)/12</f>
        <v/>
      </c>
      <c r="ON16">
        <f>INDEX($O$40:$Q$74,MATCH(ON2,$O$40:$O$74,0),2)/12</f>
        <v/>
      </c>
      <c r="OO16">
        <f>INDEX($O$40:$Q$74,MATCH(OO2,$O$40:$O$74,0),2)/12</f>
        <v/>
      </c>
      <c r="OP16">
        <f>INDEX($O$40:$Q$74,MATCH(OP2,$O$40:$O$74,0),2)/12</f>
        <v/>
      </c>
      <c r="OQ16">
        <f>INDEX($O$40:$Q$74,MATCH(OQ2,$O$40:$O$74,0),2)/12</f>
        <v/>
      </c>
      <c r="OR16">
        <f>INDEX($O$40:$Q$74,MATCH(OR2,$O$40:$O$74,0),2)/12</f>
        <v/>
      </c>
      <c r="OS16">
        <f>INDEX($O$40:$Q$74,MATCH(OS2,$O$40:$O$74,0),2)/12</f>
        <v/>
      </c>
      <c r="OT16">
        <f>INDEX($O$40:$Q$74,MATCH(OT2,$O$40:$O$74,0),2)/12</f>
        <v/>
      </c>
      <c r="OU16">
        <f>INDEX($O$40:$Q$74,MATCH(OU2,$O$40:$O$74,0),2)/12</f>
        <v/>
      </c>
      <c r="OV16">
        <f>INDEX($O$40:$Q$74,MATCH(OV2,$O$40:$O$74,0),2)/12</f>
        <v/>
      </c>
      <c r="OW16">
        <f>INDEX($O$40:$Q$74,MATCH(OW2,$O$40:$O$74,0),2)/12</f>
        <v/>
      </c>
      <c r="OX16">
        <f>INDEX($O$40:$Q$74,MATCH(OX2,$O$40:$O$74,0),2)/12</f>
        <v/>
      </c>
      <c r="OY16">
        <f>INDEX($O$40:$Q$74,MATCH(OY2,$O$40:$O$74,0),2)/12</f>
        <v/>
      </c>
      <c r="OZ16">
        <f>INDEX($O$40:$Q$74,MATCH(OZ2,$O$40:$O$74,0),2)/12</f>
        <v/>
      </c>
      <c r="PA16">
        <f>INDEX($O$40:$Q$74,MATCH(PA2,$O$40:$O$74,0),2)/12</f>
        <v/>
      </c>
      <c r="PB16">
        <f>INDEX($O$40:$Q$74,MATCH(PB2,$O$40:$O$74,0),2)/12</f>
        <v/>
      </c>
      <c r="PC16">
        <f>INDEX($O$40:$Q$74,MATCH(PC2,$O$40:$O$74,0),2)/12</f>
        <v/>
      </c>
      <c r="PD16">
        <f>INDEX($O$40:$Q$74,MATCH(PD2,$O$40:$O$74,0),2)/12</f>
        <v/>
      </c>
      <c r="PE16">
        <f>INDEX($O$40:$Q$74,MATCH(PE2,$O$40:$O$74,0),2)/12</f>
        <v/>
      </c>
      <c r="PF16">
        <f>INDEX($O$40:$Q$74,MATCH(PF2,$O$40:$O$74,0),2)/12</f>
        <v/>
      </c>
      <c r="PG16">
        <f>INDEX($O$40:$Q$74,MATCH(PG2,$O$40:$O$74,0),2)/12</f>
        <v/>
      </c>
      <c r="PH16">
        <f>INDEX($O$40:$Q$74,MATCH(PH2,$O$40:$O$74,0),2)/12</f>
        <v/>
      </c>
      <c r="PI16">
        <f>INDEX($O$40:$Q$74,MATCH(PI2,$O$40:$O$74,0),2)/12</f>
        <v/>
      </c>
      <c r="PJ16">
        <f>INDEX($O$40:$Q$74,MATCH(PJ2,$O$40:$O$74,0),2)/12</f>
        <v/>
      </c>
      <c r="PK16">
        <f>INDEX($O$40:$Q$74,MATCH(PK2,$O$40:$O$74,0),2)/12</f>
        <v/>
      </c>
      <c r="PL16">
        <f>INDEX($O$40:$Q$74,MATCH(PL2,$O$40:$O$74,0),2)/12</f>
        <v/>
      </c>
      <c r="PM16">
        <f>INDEX($O$40:$Q$74,MATCH(PM2,$O$40:$O$74,0),2)/12</f>
        <v/>
      </c>
      <c r="PN16">
        <f>INDEX($O$40:$Q$74,MATCH(PN2,$O$40:$O$74,0),2)/12</f>
        <v/>
      </c>
      <c r="PO16">
        <f>INDEX($O$40:$Q$74,MATCH(PO2,$O$40:$O$74,0),2)/12</f>
        <v/>
      </c>
      <c r="PP16">
        <f>INDEX($O$40:$Q$74,MATCH(PP2,$O$40:$O$74,0),2)/12</f>
        <v/>
      </c>
      <c r="PQ16">
        <f>INDEX($O$40:$Q$74,MATCH(PQ2,$O$40:$O$74,0),2)/12</f>
        <v/>
      </c>
      <c r="PR16">
        <f>INDEX($O$40:$Q$74,MATCH(PR2,$O$40:$O$74,0),2)/12</f>
        <v/>
      </c>
      <c r="PS16">
        <f>INDEX($O$40:$Q$74,MATCH(PS2,$O$40:$O$74,0),2)/12</f>
        <v/>
      </c>
      <c r="PT16">
        <f>INDEX($O$40:$Q$74,MATCH(PT2,$O$40:$O$74,0),2)/12</f>
        <v/>
      </c>
      <c r="PU16">
        <f>INDEX($O$40:$Q$74,MATCH(PU2,$O$40:$O$74,0),2)/12</f>
        <v/>
      </c>
      <c r="PV16">
        <f>INDEX($O$40:$Q$74,MATCH(PV2,$O$40:$O$74,0),2)/12</f>
        <v/>
      </c>
      <c r="PW16">
        <f>INDEX($O$40:$Q$74,MATCH(PW2,$O$40:$O$74,0),2)/12</f>
        <v/>
      </c>
      <c r="PX16">
        <f>INDEX($O$40:$Q$74,MATCH(PX2,$O$40:$O$74,0),2)/12</f>
        <v/>
      </c>
      <c r="PY16">
        <f>INDEX($O$40:$Q$74,MATCH(PY2,$O$40:$O$74,0),2)/12</f>
        <v/>
      </c>
      <c r="PZ16">
        <f>INDEX($O$40:$Q$74,MATCH(PZ2,$O$40:$O$74,0),2)/12</f>
        <v/>
      </c>
      <c r="QA16">
        <f>INDEX($O$40:$Q$74,MATCH(QA2,$O$40:$O$74,0),2)/12</f>
        <v/>
      </c>
      <c r="QB16">
        <f>INDEX($O$40:$Q$74,MATCH(QB2,$O$40:$O$74,0),2)/12</f>
        <v/>
      </c>
      <c r="QC16">
        <f>INDEX($O$40:$Q$74,MATCH(QC2,$O$40:$O$74,0),2)/12</f>
        <v/>
      </c>
      <c r="QD16">
        <f>INDEX($O$40:$Q$74,MATCH(QD2,$O$40:$O$74,0),2)/12</f>
        <v/>
      </c>
      <c r="QE16">
        <f>INDEX($O$40:$Q$74,MATCH(QE2,$O$40:$O$74,0),2)/12</f>
        <v/>
      </c>
      <c r="QF16">
        <f>INDEX($O$40:$Q$74,MATCH(QF2,$O$40:$O$74,0),2)/12</f>
        <v/>
      </c>
      <c r="QG16">
        <f>INDEX($O$40:$Q$74,MATCH(QG2,$O$40:$O$74,0),2)/12</f>
        <v/>
      </c>
      <c r="QH16">
        <f>INDEX($O$40:$Q$74,MATCH(QH2,$O$40:$O$74,0),2)/12</f>
        <v/>
      </c>
      <c r="QI16">
        <f>INDEX($O$40:$Q$74,MATCH(QI2,$O$40:$O$74,0),2)/12</f>
        <v/>
      </c>
      <c r="QJ16">
        <f>INDEX($O$40:$Q$74,MATCH(QJ2,$O$40:$O$74,0),2)/12</f>
        <v/>
      </c>
      <c r="QK16">
        <f>INDEX($O$40:$Q$74,MATCH(QK2,$O$40:$O$74,0),2)/12</f>
        <v/>
      </c>
      <c r="QL16">
        <f>INDEX($O$40:$Q$74,MATCH(QL2,$O$40:$O$74,0),2)/12</f>
        <v/>
      </c>
      <c r="QM16">
        <f>INDEX($O$40:$Q$74,MATCH(QM2,$O$40:$O$74,0),2)/12</f>
        <v/>
      </c>
      <c r="QN16">
        <f>INDEX($O$40:$Q$74,MATCH(QN2,$O$40:$O$74,0),2)/12</f>
        <v/>
      </c>
      <c r="QO16">
        <f>INDEX($O$40:$Q$74,MATCH(QO2,$O$40:$O$74,0),2)/12</f>
        <v/>
      </c>
      <c r="QP16">
        <f>INDEX($O$40:$Q$74,MATCH(QP2,$O$40:$O$74,0),2)/12</f>
        <v/>
      </c>
      <c r="QQ16">
        <f>INDEX($O$40:$Q$74,MATCH(QQ2,$O$40:$O$74,0),2)/12</f>
        <v/>
      </c>
      <c r="QR16">
        <f>INDEX($O$40:$Q$74,MATCH(QR2,$O$40:$O$74,0),2)/12</f>
        <v/>
      </c>
      <c r="QS16">
        <f>INDEX($O$40:$Q$74,MATCH(QS2,$O$40:$O$74,0),2)/12</f>
        <v/>
      </c>
      <c r="QT16">
        <f>INDEX($O$40:$Q$74,MATCH(QT2,$O$40:$O$74,0),2)/12</f>
        <v/>
      </c>
      <c r="QU16">
        <f>INDEX($O$40:$Q$74,MATCH(QU2,$O$40:$O$74,0),2)/12</f>
        <v/>
      </c>
      <c r="QV16">
        <f>INDEX($O$40:$Q$74,MATCH(QV2,$O$40:$O$74,0),2)/12</f>
        <v/>
      </c>
      <c r="QW16">
        <f>INDEX($O$40:$Q$74,MATCH(QW2,$O$40:$O$74,0),2)/12</f>
        <v/>
      </c>
      <c r="QX16">
        <f>INDEX($O$40:$Q$74,MATCH(QX2,$O$40:$O$74,0),2)/12</f>
        <v/>
      </c>
      <c r="QY16">
        <f>INDEX($O$40:$Q$74,MATCH(QY2,$O$40:$O$74,0),2)/12</f>
        <v/>
      </c>
      <c r="QZ16">
        <f>INDEX($O$40:$Q$74,MATCH(QZ2,$O$40:$O$74,0),2)/12</f>
        <v/>
      </c>
      <c r="RA16">
        <f>INDEX($O$40:$Q$74,MATCH(RA2,$O$40:$O$74,0),2)/12</f>
        <v/>
      </c>
      <c r="RB16">
        <f>INDEX($O$40:$Q$74,MATCH(RB2,$O$40:$O$74,0),2)/12</f>
        <v/>
      </c>
      <c r="RC16">
        <f>INDEX($O$40:$Q$74,MATCH(RC2,$O$40:$O$74,0),2)/12</f>
        <v/>
      </c>
      <c r="RD16">
        <f>INDEX($O$40:$Q$74,MATCH(RD2,$O$40:$O$74,0),2)/12</f>
        <v/>
      </c>
      <c r="RE16">
        <f>INDEX($O$40:$Q$74,MATCH(RE2,$O$40:$O$74,0),2)/12</f>
        <v/>
      </c>
      <c r="RF16">
        <f>INDEX($O$40:$Q$74,MATCH(RF2,$O$40:$O$74,0),2)/12</f>
        <v/>
      </c>
      <c r="RG16">
        <f>INDEX($O$40:$Q$74,MATCH(RG2,$O$40:$O$74,0),2)/12</f>
        <v/>
      </c>
      <c r="RH16">
        <f>INDEX($O$40:$Q$74,MATCH(RH2,$O$40:$O$74,0),2)/12</f>
        <v/>
      </c>
      <c r="RI16">
        <f>INDEX($O$40:$Q$74,MATCH(RI2,$O$40:$O$74,0),2)/12</f>
        <v/>
      </c>
      <c r="RJ16">
        <f>INDEX($O$40:$Q$74,MATCH(RJ2,$O$40:$O$74,0),2)/12</f>
        <v/>
      </c>
      <c r="RK16">
        <f>INDEX($O$40:$Q$74,MATCH(RK2,$O$40:$O$74,0),2)/12</f>
        <v/>
      </c>
      <c r="RL16">
        <f>INDEX($O$40:$Q$74,MATCH(RL2,$O$40:$O$74,0),2)/12</f>
        <v/>
      </c>
      <c r="RM16">
        <f>INDEX($O$40:$Q$74,MATCH(RM2,$O$40:$O$74,0),2)/12</f>
        <v/>
      </c>
      <c r="RN16">
        <f>INDEX($O$40:$Q$74,MATCH(RN2,$O$40:$O$74,0),2)/12</f>
        <v/>
      </c>
      <c r="RO16">
        <f>INDEX($O$40:$Q$74,MATCH(RO2,$O$40:$O$74,0),2)/12</f>
        <v/>
      </c>
      <c r="RP16">
        <f>INDEX($O$40:$Q$74,MATCH(RP2,$O$40:$O$74,0),2)/12</f>
        <v/>
      </c>
      <c r="RQ16">
        <f>INDEX($O$40:$Q$74,MATCH(RQ2,$O$40:$O$74,0),2)/12</f>
        <v/>
      </c>
      <c r="RR16">
        <f>INDEX($O$40:$Q$74,MATCH(RR2,$O$40:$O$74,0),2)/12</f>
        <v/>
      </c>
      <c r="RS16">
        <f>INDEX($O$40:$Q$74,MATCH(RS2,$O$40:$O$74,0),2)/12</f>
        <v/>
      </c>
      <c r="RT16">
        <f>INDEX($O$40:$Q$74,MATCH(RT2,$O$40:$O$74,0),2)/12</f>
        <v/>
      </c>
      <c r="RU16">
        <f>INDEX($O$40:$Q$74,MATCH(RU2,$O$40:$O$74,0),2)/12</f>
        <v/>
      </c>
      <c r="RV16">
        <f>INDEX($O$40:$Q$74,MATCH(RV2,$O$40:$O$74,0),2)/12</f>
        <v/>
      </c>
      <c r="RW16">
        <f>INDEX($O$40:$Q$74,MATCH(RW2,$O$40:$O$74,0),2)/12</f>
        <v/>
      </c>
      <c r="RX16">
        <f>INDEX($O$40:$Q$74,MATCH(RX2,$O$40:$O$74,0),2)/12</f>
        <v/>
      </c>
      <c r="RY16">
        <f>INDEX($O$40:$Q$74,MATCH(RY2,$O$40:$O$74,0),2)/12</f>
        <v/>
      </c>
      <c r="RZ16">
        <f>INDEX($O$40:$Q$74,MATCH(RZ2,$O$40:$O$74,0),2)/12</f>
        <v/>
      </c>
      <c r="SA16">
        <f>INDEX($O$40:$Q$74,MATCH(SA2,$O$40:$O$74,0),2)/12</f>
        <v/>
      </c>
      <c r="SB16">
        <f>INDEX($O$40:$Q$74,MATCH(SB2,$O$40:$O$74,0),2)/12</f>
        <v/>
      </c>
      <c r="SC16">
        <f>INDEX($O$40:$Q$74,MATCH(SC2,$O$40:$O$74,0),2)/12</f>
        <v/>
      </c>
      <c r="SD16">
        <f>INDEX($O$40:$Q$74,MATCH(SD2,$O$40:$O$74,0),2)/12</f>
        <v/>
      </c>
      <c r="SE16">
        <f>INDEX($O$40:$Q$74,MATCH(SE2,$O$40:$O$74,0),2)/12</f>
        <v/>
      </c>
    </row>
    <row r="18" spans="1:499">
      <c r="A18" t="s">
        <v>64</v>
      </c>
    </row>
    <row r="19" spans="1:499">
      <c r="G19" t="s">
        <v>65</v>
      </c>
      <c r="H19">
        <f>MATCH(H$2,'EIA Consumption'!$2:$2,0)</f>
        <v/>
      </c>
      <c r="I19">
        <f>MATCH(I$2,'EIA Consumption'!$2:$2,0)</f>
        <v/>
      </c>
      <c r="J19">
        <f>MATCH(J$2,'EIA Consumption'!$2:$2,0)</f>
        <v/>
      </c>
      <c r="K19">
        <f>MATCH(K$2,'EIA Consumption'!$2:$2,0)</f>
        <v/>
      </c>
      <c r="L19">
        <f>MATCH(L$2,'EIA Consumption'!$2:$2,0)</f>
        <v/>
      </c>
      <c r="M19">
        <f>MATCH(M$2,'EIA Consumption'!$2:$2,0)</f>
        <v/>
      </c>
      <c r="N19">
        <f>MATCH(N$2,'EIA Consumption'!$2:$2,0)</f>
        <v/>
      </c>
      <c r="O19">
        <f>MATCH(O$2,'EIA Consumption'!$2:$2,0)</f>
        <v/>
      </c>
      <c r="P19">
        <f>MATCH(P$2,'EIA Consumption'!$2:$2,0)</f>
        <v/>
      </c>
      <c r="Q19">
        <f>MATCH(Q$2,'EIA Consumption'!$2:$2,0)</f>
        <v/>
      </c>
      <c r="R19">
        <f>MATCH(R$2,'EIA Consumption'!$2:$2,0)</f>
        <v/>
      </c>
      <c r="S19">
        <f>MATCH(S$2,'EIA Consumption'!$2:$2,0)</f>
        <v/>
      </c>
      <c r="T19">
        <f>MATCH(T$2,'EIA Consumption'!$2:$2,0)</f>
        <v/>
      </c>
      <c r="U19">
        <f>MATCH(U$2,'EIA Consumption'!$2:$2,0)</f>
        <v/>
      </c>
      <c r="V19">
        <f>MATCH(V$2,'EIA Consumption'!$2:$2,0)</f>
        <v/>
      </c>
      <c r="W19">
        <f>MATCH(W$2,'EIA Consumption'!$2:$2,0)</f>
        <v/>
      </c>
      <c r="X19">
        <f>MATCH(X$2,'EIA Consumption'!$2:$2,0)</f>
        <v/>
      </c>
      <c r="Y19">
        <f>MATCH(Y$2,'EIA Consumption'!$2:$2,0)</f>
        <v/>
      </c>
      <c r="Z19">
        <f>MATCH(Z$2,'EIA Consumption'!$2:$2,0)</f>
        <v/>
      </c>
      <c r="AA19">
        <f>MATCH(AA$2,'EIA Consumption'!$2:$2,0)</f>
        <v/>
      </c>
      <c r="AB19">
        <f>MATCH(AB$2,'EIA Consumption'!$2:$2,0)</f>
        <v/>
      </c>
      <c r="AC19">
        <f>MATCH(AC$2,'EIA Consumption'!$2:$2,0)</f>
        <v/>
      </c>
      <c r="AD19">
        <f>MATCH(AD$2,'EIA Consumption'!$2:$2,0)</f>
        <v/>
      </c>
      <c r="AE19">
        <f>MATCH(AE$2,'EIA Consumption'!$2:$2,0)</f>
        <v/>
      </c>
      <c r="AF19">
        <f>MATCH(AF$2,'EIA Consumption'!$2:$2,0)</f>
        <v/>
      </c>
      <c r="AG19">
        <f>MATCH(AG$2,'EIA Consumption'!$2:$2,0)</f>
        <v/>
      </c>
      <c r="AH19">
        <f>MATCH(AH$2,'EIA Consumption'!$2:$2,0)</f>
        <v/>
      </c>
      <c r="AI19">
        <f>MATCH(AI$2,'EIA Consumption'!$2:$2,0)</f>
        <v/>
      </c>
      <c r="AJ19">
        <f>MATCH(AJ$2,'EIA Consumption'!$2:$2,0)</f>
        <v/>
      </c>
      <c r="AK19">
        <f>MATCH(AK$2,'EIA Consumption'!$2:$2,0)</f>
        <v/>
      </c>
      <c r="AL19">
        <f>MATCH(AL$2,'EIA Consumption'!$2:$2,0)</f>
        <v/>
      </c>
      <c r="AM19">
        <f>MATCH(AM$2,'EIA Consumption'!$2:$2,0)</f>
        <v/>
      </c>
      <c r="AN19">
        <f>MATCH(AN$2,'EIA Consumption'!$2:$2,0)</f>
        <v/>
      </c>
      <c r="AO19">
        <f>MATCH(AO$2,'EIA Consumption'!$2:$2,0)</f>
        <v/>
      </c>
      <c r="AP19">
        <f>MATCH(AP$2,'EIA Consumption'!$2:$2,0)</f>
        <v/>
      </c>
      <c r="AQ19">
        <f>MATCH(AQ$2,'EIA Consumption'!$2:$2,0)</f>
        <v/>
      </c>
      <c r="AR19">
        <f>MATCH(AR$2,'EIA Consumption'!$2:$2,0)</f>
        <v/>
      </c>
      <c r="AS19">
        <f>MATCH(AS$2,'EIA Consumption'!$2:$2,0)</f>
        <v/>
      </c>
      <c r="AT19">
        <f>MATCH(AT$2,'EIA Consumption'!$2:$2,0)</f>
        <v/>
      </c>
      <c r="AU19">
        <f>MATCH(AU$2,'EIA Consumption'!$2:$2,0)</f>
        <v/>
      </c>
      <c r="AV19">
        <f>MATCH(AV$2,'EIA Consumption'!$2:$2,0)</f>
        <v/>
      </c>
      <c r="AW19">
        <f>MATCH(AW$2,'EIA Consumption'!$2:$2,0)</f>
        <v/>
      </c>
      <c r="AX19">
        <f>MATCH(AX$2,'EIA Consumption'!$2:$2,0)</f>
        <v/>
      </c>
      <c r="AY19">
        <f>MATCH(AY$2,'EIA Consumption'!$2:$2,0)</f>
        <v/>
      </c>
      <c r="AZ19">
        <f>MATCH(AZ$2,'EIA Consumption'!$2:$2,0)</f>
        <v/>
      </c>
      <c r="BA19">
        <f>MATCH(BA$2,'EIA Consumption'!$2:$2,0)</f>
        <v/>
      </c>
      <c r="BB19">
        <f>MATCH(BB$2,'EIA Consumption'!$2:$2,0)</f>
        <v/>
      </c>
      <c r="BC19">
        <f>MATCH(BC$2,'EIA Consumption'!$2:$2,0)</f>
        <v/>
      </c>
      <c r="BD19">
        <f>MATCH(BD$2,'EIA Consumption'!$2:$2,0)</f>
        <v/>
      </c>
      <c r="BE19">
        <f>MATCH(BE$2,'EIA Consumption'!$2:$2,0)</f>
        <v/>
      </c>
      <c r="BF19">
        <f>MATCH(BF$2,'EIA Consumption'!$2:$2,0)</f>
        <v/>
      </c>
      <c r="BG19">
        <f>MATCH(BG$2,'EIA Consumption'!$2:$2,0)</f>
        <v/>
      </c>
      <c r="BH19">
        <f>MATCH(BH$2,'EIA Consumption'!$2:$2,0)</f>
        <v/>
      </c>
      <c r="BI19">
        <f>MATCH(BI$2,'EIA Consumption'!$2:$2,0)</f>
        <v/>
      </c>
      <c r="BJ19">
        <f>MATCH(BJ$2,'EIA Consumption'!$2:$2,0)</f>
        <v/>
      </c>
      <c r="BK19">
        <f>MATCH(BK$2,'EIA Consumption'!$2:$2,0)</f>
        <v/>
      </c>
      <c r="BL19">
        <f>MATCH(BL$2,'EIA Consumption'!$2:$2,0)</f>
        <v/>
      </c>
      <c r="BM19">
        <f>MATCH(BM$2,'EIA Consumption'!$2:$2,0)</f>
        <v/>
      </c>
      <c r="BN19">
        <f>MATCH(BN$2,'EIA Consumption'!$2:$2,0)</f>
        <v/>
      </c>
      <c r="BO19">
        <f>MATCH(BO$2,'EIA Consumption'!$2:$2,0)</f>
        <v/>
      </c>
      <c r="BP19">
        <f>MATCH(BP$2,'EIA Consumption'!$2:$2,0)</f>
        <v/>
      </c>
      <c r="BQ19">
        <f>MATCH(BQ$2,'EIA Consumption'!$2:$2,0)</f>
        <v/>
      </c>
      <c r="BR19">
        <f>MATCH(BR$2,'EIA Consumption'!$2:$2,0)</f>
        <v/>
      </c>
      <c r="BS19">
        <f>MATCH(BS$2,'EIA Consumption'!$2:$2,0)</f>
        <v/>
      </c>
      <c r="BT19">
        <f>MATCH(BT$2,'EIA Consumption'!$2:$2,0)</f>
        <v/>
      </c>
      <c r="BU19">
        <f>MATCH(BU$2,'EIA Consumption'!$2:$2,0)</f>
        <v/>
      </c>
      <c r="BV19">
        <f>MATCH(BV$2,'EIA Consumption'!$2:$2,0)</f>
        <v/>
      </c>
      <c r="BW19">
        <f>MATCH(BW$2,'EIA Consumption'!$2:$2,0)</f>
        <v/>
      </c>
      <c r="BX19">
        <f>MATCH(BX$2,'EIA Consumption'!$2:$2,0)</f>
        <v/>
      </c>
      <c r="BY19">
        <f>MATCH(BY$2,'EIA Consumption'!$2:$2,0)</f>
        <v/>
      </c>
      <c r="BZ19">
        <f>MATCH(BZ$2,'EIA Consumption'!$2:$2,0)</f>
        <v/>
      </c>
      <c r="CA19">
        <f>MATCH(CA$2,'EIA Consumption'!$2:$2,0)</f>
        <v/>
      </c>
      <c r="CB19">
        <f>MATCH(CB$2,'EIA Consumption'!$2:$2,0)</f>
        <v/>
      </c>
      <c r="CC19">
        <f>MATCH(CC$2,'EIA Consumption'!$2:$2,0)</f>
        <v/>
      </c>
      <c r="CD19">
        <f>MATCH(CD$2,'EIA Consumption'!$2:$2,0)</f>
        <v/>
      </c>
      <c r="CE19">
        <f>MATCH(CE$2,'EIA Consumption'!$2:$2,0)</f>
        <v/>
      </c>
      <c r="CF19">
        <f>MATCH(CF$2,'EIA Consumption'!$2:$2,0)</f>
        <v/>
      </c>
      <c r="CG19">
        <f>MATCH(CG$2,'EIA Consumption'!$2:$2,0)</f>
        <v/>
      </c>
      <c r="CH19">
        <f>MATCH(CH$2,'EIA Consumption'!$2:$2,0)</f>
        <v/>
      </c>
      <c r="CI19">
        <f>MATCH(CI$2,'EIA Consumption'!$2:$2,0)</f>
        <v/>
      </c>
      <c r="CJ19">
        <f>MATCH(CJ$2,'EIA Consumption'!$2:$2,0)</f>
        <v/>
      </c>
      <c r="CK19">
        <f>MATCH(CK$2,'EIA Consumption'!$2:$2,0)</f>
        <v/>
      </c>
      <c r="CL19">
        <f>MATCH(CL$2,'EIA Consumption'!$2:$2,0)</f>
        <v/>
      </c>
      <c r="CM19">
        <f>MATCH(CM$2,'EIA Consumption'!$2:$2,0)</f>
        <v/>
      </c>
      <c r="CN19">
        <f>MATCH(CN$2,'EIA Consumption'!$2:$2,0)</f>
        <v/>
      </c>
      <c r="CO19">
        <f>MATCH(CO$2,'EIA Consumption'!$2:$2,0)</f>
        <v/>
      </c>
      <c r="CP19">
        <f>MATCH(CP$2,'EIA Consumption'!$2:$2,0)</f>
        <v/>
      </c>
      <c r="CQ19">
        <f>MATCH(CQ$2,'EIA Consumption'!$2:$2,0)</f>
        <v/>
      </c>
      <c r="CR19">
        <f>MATCH(CR$2,'EIA Consumption'!$2:$2,0)</f>
        <v/>
      </c>
      <c r="CS19">
        <f>MATCH(CS$2,'EIA Consumption'!$2:$2,0)</f>
        <v/>
      </c>
      <c r="CT19">
        <f>MATCH(CT$2,'EIA Consumption'!$2:$2,0)</f>
        <v/>
      </c>
      <c r="CU19">
        <f>MATCH(CU$2,'EIA Consumption'!$2:$2,0)</f>
        <v/>
      </c>
      <c r="CV19">
        <f>MATCH(CV$2,'EIA Consumption'!$2:$2,0)</f>
        <v/>
      </c>
      <c r="CW19">
        <f>MATCH(CW$2,'EIA Consumption'!$2:$2,0)</f>
        <v/>
      </c>
      <c r="CX19">
        <f>MATCH(CX$2,'EIA Consumption'!$2:$2,0)</f>
        <v/>
      </c>
      <c r="CY19">
        <f>MATCH(CY$2,'EIA Consumption'!$2:$2,0)</f>
        <v/>
      </c>
      <c r="CZ19">
        <f>MATCH(CZ$2,'EIA Consumption'!$2:$2,0)</f>
        <v/>
      </c>
      <c r="DA19">
        <f>MATCH(DA$2,'EIA Consumption'!$2:$2,0)</f>
        <v/>
      </c>
      <c r="DB19">
        <f>MATCH(DB$2,'EIA Consumption'!$2:$2,0)</f>
        <v/>
      </c>
      <c r="DC19">
        <f>MATCH(DC$2,'EIA Consumption'!$2:$2,0)</f>
        <v/>
      </c>
      <c r="DD19">
        <f>MATCH(DD$2,'EIA Consumption'!$2:$2,0)</f>
        <v/>
      </c>
      <c r="DE19">
        <f>MATCH(DE$2,'EIA Consumption'!$2:$2,0)</f>
        <v/>
      </c>
      <c r="DF19">
        <f>MATCH(DF$2,'EIA Consumption'!$2:$2,0)</f>
        <v/>
      </c>
      <c r="DG19">
        <f>MATCH(DG$2,'EIA Consumption'!$2:$2,0)</f>
        <v/>
      </c>
      <c r="DH19">
        <f>MATCH(DH$2,'EIA Consumption'!$2:$2,0)</f>
        <v/>
      </c>
      <c r="DI19">
        <f>MATCH(DI$2,'EIA Consumption'!$2:$2,0)</f>
        <v/>
      </c>
      <c r="DJ19">
        <f>MATCH(DJ$2,'EIA Consumption'!$2:$2,0)</f>
        <v/>
      </c>
      <c r="DK19">
        <f>MATCH(DK$2,'EIA Consumption'!$2:$2,0)</f>
        <v/>
      </c>
      <c r="DL19">
        <f>MATCH(DL$2,'EIA Consumption'!$2:$2,0)</f>
        <v/>
      </c>
      <c r="DM19">
        <f>MATCH(DM$2,'EIA Consumption'!$2:$2,0)</f>
        <v/>
      </c>
      <c r="DN19">
        <f>MATCH(DN$2,'EIA Consumption'!$2:$2,0)</f>
        <v/>
      </c>
      <c r="DO19">
        <f>MATCH(DO$2,'EIA Consumption'!$2:$2,0)</f>
        <v/>
      </c>
      <c r="DP19">
        <f>MATCH(DP$2,'EIA Consumption'!$2:$2,0)</f>
        <v/>
      </c>
      <c r="DQ19">
        <f>MATCH(DQ$2,'EIA Consumption'!$2:$2,0)</f>
        <v/>
      </c>
      <c r="DR19">
        <f>MATCH(DR$2,'EIA Consumption'!$2:$2,0)</f>
        <v/>
      </c>
      <c r="DS19">
        <f>MATCH(DS$2,'EIA Consumption'!$2:$2,0)</f>
        <v/>
      </c>
      <c r="DT19">
        <f>MATCH(DT$2,'EIA Consumption'!$2:$2,0)</f>
        <v/>
      </c>
      <c r="DU19">
        <f>MATCH(DU$2,'EIA Consumption'!$2:$2,0)</f>
        <v/>
      </c>
      <c r="DV19">
        <f>MATCH(DV$2,'EIA Consumption'!$2:$2,0)</f>
        <v/>
      </c>
      <c r="DW19">
        <f>MATCH(DW$2,'EIA Consumption'!$2:$2,0)</f>
        <v/>
      </c>
      <c r="DX19">
        <f>MATCH(DX$2,'EIA Consumption'!$2:$2,0)</f>
        <v/>
      </c>
      <c r="DY19">
        <f>MATCH(DY$2,'EIA Consumption'!$2:$2,0)</f>
        <v/>
      </c>
      <c r="DZ19">
        <f>MATCH(DZ$2,'EIA Consumption'!$2:$2,0)</f>
        <v/>
      </c>
      <c r="EA19">
        <f>MATCH(EA$2,'EIA Consumption'!$2:$2,0)</f>
        <v/>
      </c>
      <c r="EB19">
        <f>MATCH(EB$2,'EIA Consumption'!$2:$2,0)</f>
        <v/>
      </c>
      <c r="EC19">
        <f>MATCH(EC$2,'EIA Consumption'!$2:$2,0)</f>
        <v/>
      </c>
      <c r="ED19">
        <f>MATCH(ED$2,'EIA Consumption'!$2:$2,0)</f>
        <v/>
      </c>
      <c r="EE19">
        <f>MATCH(EE$2,'EIA Consumption'!$2:$2,0)</f>
        <v/>
      </c>
      <c r="EF19">
        <f>MATCH(EF$2,'EIA Consumption'!$2:$2,0)</f>
        <v/>
      </c>
      <c r="EG19">
        <f>MATCH(EG$2,'EIA Consumption'!$2:$2,0)</f>
        <v/>
      </c>
      <c r="EH19">
        <f>MATCH(EH$2,'EIA Consumption'!$2:$2,0)</f>
        <v/>
      </c>
      <c r="EI19">
        <f>MATCH(EI$2,'EIA Consumption'!$2:$2,0)</f>
        <v/>
      </c>
      <c r="EJ19">
        <f>MATCH(EJ$2,'EIA Consumption'!$2:$2,0)</f>
        <v/>
      </c>
      <c r="EK19">
        <f>MATCH(EK$2,'EIA Consumption'!$2:$2,0)</f>
        <v/>
      </c>
      <c r="EL19">
        <f>MATCH(EL$2,'EIA Consumption'!$2:$2,0)</f>
        <v/>
      </c>
      <c r="EM19">
        <f>MATCH(EM$2,'EIA Consumption'!$2:$2,0)</f>
        <v/>
      </c>
      <c r="EN19">
        <f>MATCH(EN$2,'EIA Consumption'!$2:$2,0)</f>
        <v/>
      </c>
      <c r="EO19">
        <f>MATCH(EO$2,'EIA Consumption'!$2:$2,0)</f>
        <v/>
      </c>
      <c r="EP19">
        <f>MATCH(EP$2,'EIA Consumption'!$2:$2,0)</f>
        <v/>
      </c>
      <c r="EQ19">
        <f>MATCH(EQ$2,'EIA Consumption'!$2:$2,0)</f>
        <v/>
      </c>
      <c r="ER19">
        <f>MATCH(ER$2,'EIA Consumption'!$2:$2,0)</f>
        <v/>
      </c>
      <c r="ES19">
        <f>MATCH(ES$2,'EIA Consumption'!$2:$2,0)</f>
        <v/>
      </c>
      <c r="ET19">
        <f>MATCH(ET$2,'EIA Consumption'!$2:$2,0)</f>
        <v/>
      </c>
      <c r="EU19">
        <f>MATCH(EU$2,'EIA Consumption'!$2:$2,0)</f>
        <v/>
      </c>
      <c r="EV19">
        <f>MATCH(EV$2,'EIA Consumption'!$2:$2,0)</f>
        <v/>
      </c>
      <c r="EW19">
        <f>MATCH(EW$2,'EIA Consumption'!$2:$2,0)</f>
        <v/>
      </c>
      <c r="EX19">
        <f>MATCH(EX$2,'EIA Consumption'!$2:$2,0)</f>
        <v/>
      </c>
      <c r="EY19">
        <f>MATCH(EY$2,'EIA Consumption'!$2:$2,0)</f>
        <v/>
      </c>
      <c r="EZ19">
        <f>MATCH(EZ$2,'EIA Consumption'!$2:$2,0)</f>
        <v/>
      </c>
      <c r="FA19">
        <f>MATCH(FA$2,'EIA Consumption'!$2:$2,0)</f>
        <v/>
      </c>
      <c r="FB19">
        <f>MATCH(FB$2,'EIA Consumption'!$2:$2,0)</f>
        <v/>
      </c>
      <c r="FC19">
        <f>MATCH(FC$2,'EIA Consumption'!$2:$2,0)</f>
        <v/>
      </c>
      <c r="FD19">
        <f>MATCH(FD$2,'EIA Consumption'!$2:$2,0)</f>
        <v/>
      </c>
      <c r="FE19">
        <f>MATCH(FE$2,'EIA Consumption'!$2:$2,0)</f>
        <v/>
      </c>
      <c r="FF19">
        <f>MATCH(FF$2,'EIA Consumption'!$2:$2,0)</f>
        <v/>
      </c>
      <c r="FG19">
        <f>MATCH(FG$2,'EIA Consumption'!$2:$2,0)</f>
        <v/>
      </c>
      <c r="FH19">
        <f>MATCH(FH$2,'EIA Consumption'!$2:$2,0)</f>
        <v/>
      </c>
      <c r="FI19">
        <f>MATCH(FI$2,'EIA Consumption'!$2:$2,0)</f>
        <v/>
      </c>
      <c r="FJ19">
        <f>MATCH(FJ$2,'EIA Consumption'!$2:$2,0)</f>
        <v/>
      </c>
      <c r="FK19">
        <f>MATCH(FK$2,'EIA Consumption'!$2:$2,0)</f>
        <v/>
      </c>
      <c r="FL19">
        <f>MATCH(FL$2,'EIA Consumption'!$2:$2,0)</f>
        <v/>
      </c>
      <c r="FM19">
        <f>MATCH(FM$2,'EIA Consumption'!$2:$2,0)</f>
        <v/>
      </c>
      <c r="FN19">
        <f>MATCH(FN$2,'EIA Consumption'!$2:$2,0)</f>
        <v/>
      </c>
      <c r="FO19">
        <f>MATCH(FO$2,'EIA Consumption'!$2:$2,0)</f>
        <v/>
      </c>
      <c r="FP19">
        <f>MATCH(FP$2,'EIA Consumption'!$2:$2,0)</f>
        <v/>
      </c>
      <c r="FQ19">
        <f>MATCH(FQ$2,'EIA Consumption'!$2:$2,0)</f>
        <v/>
      </c>
      <c r="FR19">
        <f>MATCH(FR$2,'EIA Consumption'!$2:$2,0)</f>
        <v/>
      </c>
      <c r="FS19">
        <f>MATCH(FS$2,'EIA Consumption'!$2:$2,0)</f>
        <v/>
      </c>
      <c r="FT19">
        <f>MATCH(FT$2,'EIA Consumption'!$2:$2,0)</f>
        <v/>
      </c>
      <c r="FU19">
        <f>MATCH(FU$2,'EIA Consumption'!$2:$2,0)</f>
        <v/>
      </c>
      <c r="FV19">
        <f>MATCH(FV$2,'EIA Consumption'!$2:$2,0)</f>
        <v/>
      </c>
      <c r="FW19">
        <f>MATCH(FW$2,'EIA Consumption'!$2:$2,0)</f>
        <v/>
      </c>
      <c r="FX19">
        <f>MATCH(FX$2,'EIA Consumption'!$2:$2,0)</f>
        <v/>
      </c>
      <c r="FY19">
        <f>MATCH(FY$2,'EIA Consumption'!$2:$2,0)</f>
        <v/>
      </c>
      <c r="FZ19">
        <f>MATCH(FZ$2,'EIA Consumption'!$2:$2,0)</f>
        <v/>
      </c>
      <c r="GA19">
        <f>MATCH(GA$2,'EIA Consumption'!$2:$2,0)</f>
        <v/>
      </c>
      <c r="GB19">
        <f>MATCH(GB$2,'EIA Consumption'!$2:$2,0)</f>
        <v/>
      </c>
      <c r="GC19">
        <f>MATCH(GC$2,'EIA Consumption'!$2:$2,0)</f>
        <v/>
      </c>
      <c r="GD19">
        <f>MATCH(GD$2,'EIA Consumption'!$2:$2,0)</f>
        <v/>
      </c>
      <c r="GE19">
        <f>MATCH(GE$2,'EIA Consumption'!$2:$2,0)</f>
        <v/>
      </c>
      <c r="GF19">
        <f>MATCH(GF$2,'EIA Consumption'!$2:$2,0)</f>
        <v/>
      </c>
      <c r="GG19">
        <f>MATCH(GG$2,'EIA Consumption'!$2:$2,0)</f>
        <v/>
      </c>
      <c r="GH19">
        <f>MATCH(GH$2,'EIA Consumption'!$2:$2,0)</f>
        <v/>
      </c>
      <c r="GI19">
        <f>MATCH(GI$2,'EIA Consumption'!$2:$2,0)</f>
        <v/>
      </c>
      <c r="GJ19">
        <f>MATCH(GJ$2,'EIA Consumption'!$2:$2,0)</f>
        <v/>
      </c>
      <c r="GK19">
        <f>MATCH(GK$2,'EIA Consumption'!$2:$2,0)</f>
        <v/>
      </c>
      <c r="GL19">
        <f>MATCH(GL$2,'EIA Consumption'!$2:$2,0)</f>
        <v/>
      </c>
      <c r="GM19">
        <f>MATCH(GM$2,'EIA Consumption'!$2:$2,0)</f>
        <v/>
      </c>
      <c r="GN19">
        <f>MATCH(GN$2,'EIA Consumption'!$2:$2,0)</f>
        <v/>
      </c>
      <c r="GO19">
        <f>MATCH(GO$2,'EIA Consumption'!$2:$2,0)</f>
        <v/>
      </c>
      <c r="GP19">
        <f>MATCH(GP$2,'EIA Consumption'!$2:$2,0)</f>
        <v/>
      </c>
      <c r="GQ19">
        <f>MATCH(GQ$2,'EIA Consumption'!$2:$2,0)</f>
        <v/>
      </c>
      <c r="GR19">
        <f>MATCH(GR$2,'EIA Consumption'!$2:$2,0)</f>
        <v/>
      </c>
      <c r="GS19">
        <f>MATCH(GS$2,'EIA Consumption'!$2:$2,0)</f>
        <v/>
      </c>
      <c r="GT19">
        <f>MATCH(GT$2,'EIA Consumption'!$2:$2,0)</f>
        <v/>
      </c>
      <c r="GU19">
        <f>MATCH(GU$2,'EIA Consumption'!$2:$2,0)</f>
        <v/>
      </c>
      <c r="GV19">
        <f>MATCH(GV$2,'EIA Consumption'!$2:$2,0)</f>
        <v/>
      </c>
      <c r="GW19">
        <f>MATCH(GW$2,'EIA Consumption'!$2:$2,0)</f>
        <v/>
      </c>
      <c r="GX19">
        <f>MATCH(GX$2,'EIA Consumption'!$2:$2,0)</f>
        <v/>
      </c>
      <c r="GY19">
        <f>MATCH(GY$2,'EIA Consumption'!$2:$2,0)</f>
        <v/>
      </c>
      <c r="GZ19">
        <f>MATCH(GZ$2,'EIA Consumption'!$2:$2,0)</f>
        <v/>
      </c>
      <c r="HA19">
        <f>MATCH(HA$2,'EIA Consumption'!$2:$2,0)</f>
        <v/>
      </c>
      <c r="HB19">
        <f>MATCH(HB$2,'EIA Consumption'!$2:$2,0)</f>
        <v/>
      </c>
      <c r="HC19">
        <f>MATCH(HC$2,'EIA Consumption'!$2:$2,0)</f>
        <v/>
      </c>
      <c r="HD19">
        <f>MATCH(HD$2,'EIA Consumption'!$2:$2,0)</f>
        <v/>
      </c>
      <c r="HE19">
        <f>MATCH(HE$2,'EIA Consumption'!$2:$2,0)</f>
        <v/>
      </c>
      <c r="HF19">
        <f>MATCH(HF$2,'EIA Consumption'!$2:$2,0)</f>
        <v/>
      </c>
      <c r="HG19">
        <f>MATCH(HG$2,'EIA Consumption'!$2:$2,0)</f>
        <v/>
      </c>
      <c r="HH19">
        <f>MATCH(HH$2,'EIA Consumption'!$2:$2,0)</f>
        <v/>
      </c>
      <c r="HI19">
        <f>MATCH(HI$2,'EIA Consumption'!$2:$2,0)</f>
        <v/>
      </c>
      <c r="HJ19">
        <f>MATCH(HJ$2,'EIA Consumption'!$2:$2,0)</f>
        <v/>
      </c>
      <c r="HK19">
        <f>MATCH(HK$2,'EIA Consumption'!$2:$2,0)</f>
        <v/>
      </c>
      <c r="HL19">
        <f>MATCH(HL$2,'EIA Consumption'!$2:$2,0)</f>
        <v/>
      </c>
      <c r="HM19">
        <f>MATCH(HM$2,'EIA Consumption'!$2:$2,0)</f>
        <v/>
      </c>
      <c r="HN19">
        <f>MATCH(HN$2,'EIA Consumption'!$2:$2,0)</f>
        <v/>
      </c>
      <c r="HO19">
        <f>MATCH(HO$2,'EIA Consumption'!$2:$2,0)</f>
        <v/>
      </c>
      <c r="HP19">
        <f>MATCH(HP$2,'EIA Consumption'!$2:$2,0)</f>
        <v/>
      </c>
      <c r="HQ19">
        <f>MATCH(HQ$2,'EIA Consumption'!$2:$2,0)</f>
        <v/>
      </c>
      <c r="HR19">
        <f>MATCH(HR$2,'EIA Consumption'!$2:$2,0)</f>
        <v/>
      </c>
      <c r="HS19">
        <f>MATCH(HS$2,'EIA Consumption'!$2:$2,0)</f>
        <v/>
      </c>
      <c r="HT19">
        <f>MATCH(HT$2,'EIA Consumption'!$2:$2,0)</f>
        <v/>
      </c>
      <c r="HU19">
        <f>MATCH(HU$2,'EIA Consumption'!$2:$2,0)</f>
        <v/>
      </c>
      <c r="HV19">
        <f>MATCH(HV$2,'EIA Consumption'!$2:$2,0)</f>
        <v/>
      </c>
      <c r="HW19">
        <f>MATCH(HW$2,'EIA Consumption'!$2:$2,0)</f>
        <v/>
      </c>
      <c r="HX19">
        <f>MATCH(HX$2,'EIA Consumption'!$2:$2,0)</f>
        <v/>
      </c>
      <c r="HY19">
        <f>MATCH(HY$2,'EIA Consumption'!$2:$2,0)</f>
        <v/>
      </c>
      <c r="HZ19">
        <f>MATCH(HZ$2,'EIA Consumption'!$2:$2,0)</f>
        <v/>
      </c>
      <c r="IA19">
        <f>MATCH(IA$2,'EIA Consumption'!$2:$2,0)</f>
        <v/>
      </c>
      <c r="IB19">
        <f>MATCH(IB$2,'EIA Consumption'!$2:$2,0)</f>
        <v/>
      </c>
      <c r="IC19">
        <f>MATCH(IC$2,'EIA Consumption'!$2:$2,0)</f>
        <v/>
      </c>
      <c r="ID19">
        <f>MATCH(ID$2,'EIA Consumption'!$2:$2,0)</f>
        <v/>
      </c>
      <c r="IE19">
        <f>MATCH(IE$2,'EIA Consumption'!$2:$2,0)</f>
        <v/>
      </c>
      <c r="IF19">
        <f>MATCH(IF$2,'EIA Consumption'!$2:$2,0)</f>
        <v/>
      </c>
      <c r="IG19">
        <f>MATCH(IG$2,'EIA Consumption'!$2:$2,0)</f>
        <v/>
      </c>
      <c r="IH19">
        <f>MATCH(IH$2,'EIA Consumption'!$2:$2,0)</f>
        <v/>
      </c>
      <c r="II19">
        <f>MATCH(II$2,'EIA Consumption'!$2:$2,0)</f>
        <v/>
      </c>
      <c r="IJ19">
        <f>MATCH(IJ$2,'EIA Consumption'!$2:$2,0)</f>
        <v/>
      </c>
      <c r="IK19">
        <f>MATCH(IK$2,'EIA Consumption'!$2:$2,0)</f>
        <v/>
      </c>
      <c r="IL19">
        <f>MATCH(IL$2,'EIA Consumption'!$2:$2,0)</f>
        <v/>
      </c>
      <c r="IM19">
        <f>MATCH(IM$2,'EIA Consumption'!$2:$2,0)</f>
        <v/>
      </c>
      <c r="IN19">
        <f>MATCH(IN$2,'EIA Consumption'!$2:$2,0)</f>
        <v/>
      </c>
      <c r="IO19">
        <f>MATCH(IO$2,'EIA Consumption'!$2:$2,0)</f>
        <v/>
      </c>
      <c r="IP19">
        <f>MATCH(IP$2,'EIA Consumption'!$2:$2,0)</f>
        <v/>
      </c>
      <c r="IQ19">
        <f>MATCH(IQ$2,'EIA Consumption'!$2:$2,0)</f>
        <v/>
      </c>
      <c r="IR19">
        <f>MATCH(IR$2,'EIA Consumption'!$2:$2,0)</f>
        <v/>
      </c>
      <c r="IS19">
        <f>MATCH(IS$2,'EIA Consumption'!$2:$2,0)</f>
        <v/>
      </c>
      <c r="IT19">
        <f>MATCH(IT$2,'EIA Consumption'!$2:$2,0)</f>
        <v/>
      </c>
      <c r="IU19">
        <f>MATCH(IU$2,'EIA Consumption'!$2:$2,0)</f>
        <v/>
      </c>
      <c r="IV19">
        <f>MATCH(IV$2,'EIA Consumption'!$2:$2,0)</f>
        <v/>
      </c>
      <c r="IW19">
        <f>MATCH(IW$2,'EIA Consumption'!$2:$2,0)</f>
        <v/>
      </c>
      <c r="IX19">
        <f>MATCH(IX$2,'EIA Consumption'!$2:$2,0)</f>
        <v/>
      </c>
      <c r="IY19">
        <f>MATCH(IY$2,'EIA Consumption'!$2:$2,0)</f>
        <v/>
      </c>
      <c r="IZ19">
        <f>MATCH(IZ$2,'EIA Consumption'!$2:$2,0)</f>
        <v/>
      </c>
      <c r="JA19">
        <f>MATCH(JA$2,'EIA Consumption'!$2:$2,0)</f>
        <v/>
      </c>
      <c r="JB19">
        <f>MATCH(JB$2,'EIA Consumption'!$2:$2,0)</f>
        <v/>
      </c>
      <c r="JC19">
        <f>MATCH(JC$2,'EIA Consumption'!$2:$2,0)</f>
        <v/>
      </c>
      <c r="JD19">
        <f>MATCH(JD$2,'EIA Consumption'!$2:$2,0)</f>
        <v/>
      </c>
      <c r="JE19">
        <f>MATCH(JE$2,'EIA Consumption'!$2:$2,0)</f>
        <v/>
      </c>
      <c r="JF19">
        <f>MATCH(JF$2,'EIA Consumption'!$2:$2,0)</f>
        <v/>
      </c>
      <c r="JG19">
        <f>MATCH(JG$2,'EIA Consumption'!$2:$2,0)</f>
        <v/>
      </c>
      <c r="JH19">
        <f>MATCH(JH$2,'EIA Consumption'!$2:$2,0)</f>
        <v/>
      </c>
      <c r="JI19">
        <f>MATCH(JI$2,'EIA Consumption'!$2:$2,0)</f>
        <v/>
      </c>
      <c r="JJ19">
        <f>MATCH(JJ$2,'EIA Consumption'!$2:$2,0)</f>
        <v/>
      </c>
      <c r="JK19">
        <f>MATCH(JK$2,'EIA Consumption'!$2:$2,0)</f>
        <v/>
      </c>
      <c r="JL19">
        <f>MATCH(JL$2,'EIA Consumption'!$2:$2,0)</f>
        <v/>
      </c>
      <c r="JM19">
        <f>MATCH(JM$2,'EIA Consumption'!$2:$2,0)</f>
        <v/>
      </c>
      <c r="JN19">
        <f>MATCH(JN$2,'EIA Consumption'!$2:$2,0)</f>
        <v/>
      </c>
      <c r="JO19">
        <f>MATCH(JO$2,'EIA Consumption'!$2:$2,0)</f>
        <v/>
      </c>
      <c r="JP19">
        <f>MATCH(JP$2,'EIA Consumption'!$2:$2,0)</f>
        <v/>
      </c>
      <c r="JQ19">
        <f>MATCH(JQ$2,'EIA Consumption'!$2:$2,0)</f>
        <v/>
      </c>
      <c r="JR19">
        <f>MATCH(JR$2,'EIA Consumption'!$2:$2,0)</f>
        <v/>
      </c>
      <c r="JS19">
        <f>MATCH(JS$2,'EIA Consumption'!$2:$2,0)</f>
        <v/>
      </c>
      <c r="JT19">
        <f>MATCH(JT$2,'EIA Consumption'!$2:$2,0)</f>
        <v/>
      </c>
      <c r="JU19">
        <f>MATCH(JU$2,'EIA Consumption'!$2:$2,0)</f>
        <v/>
      </c>
      <c r="JV19">
        <f>MATCH(JV$2,'EIA Consumption'!$2:$2,0)</f>
        <v/>
      </c>
      <c r="JW19">
        <f>MATCH(JW$2,'EIA Consumption'!$2:$2,0)</f>
        <v/>
      </c>
      <c r="JX19">
        <f>MATCH(JX$2,'EIA Consumption'!$2:$2,0)</f>
        <v/>
      </c>
      <c r="JY19">
        <f>MATCH(JY$2,'EIA Consumption'!$2:$2,0)</f>
        <v/>
      </c>
      <c r="JZ19">
        <f>MATCH(JZ$2,'EIA Consumption'!$2:$2,0)</f>
        <v/>
      </c>
      <c r="KA19">
        <f>MATCH(KA$2,'EIA Consumption'!$2:$2,0)</f>
        <v/>
      </c>
      <c r="KB19">
        <f>MATCH(KB$2,'EIA Consumption'!$2:$2,0)</f>
        <v/>
      </c>
      <c r="KC19">
        <f>MATCH(KC$2,'EIA Consumption'!$2:$2,0)</f>
        <v/>
      </c>
      <c r="KD19">
        <f>MATCH(KD$2,'EIA Consumption'!$2:$2,0)</f>
        <v/>
      </c>
      <c r="KE19">
        <f>MATCH(KE$2,'EIA Consumption'!$2:$2,0)</f>
        <v/>
      </c>
      <c r="KF19">
        <f>MATCH(KF$2,'EIA Consumption'!$2:$2,0)</f>
        <v/>
      </c>
      <c r="KG19">
        <f>MATCH(KG$2,'EIA Consumption'!$2:$2,0)</f>
        <v/>
      </c>
      <c r="KH19">
        <f>MATCH(KH$2,'EIA Consumption'!$2:$2,0)</f>
        <v/>
      </c>
      <c r="KI19">
        <f>MATCH(KI$2,'EIA Consumption'!$2:$2,0)</f>
        <v/>
      </c>
      <c r="KJ19">
        <f>MATCH(KJ$2,'EIA Consumption'!$2:$2,0)</f>
        <v/>
      </c>
      <c r="KK19">
        <f>MATCH(KK$2,'EIA Consumption'!$2:$2,0)</f>
        <v/>
      </c>
      <c r="KL19">
        <f>MATCH(KL$2,'EIA Consumption'!$2:$2,0)</f>
        <v/>
      </c>
      <c r="KM19">
        <f>MATCH(KM$2,'EIA Consumption'!$2:$2,0)</f>
        <v/>
      </c>
      <c r="KN19">
        <f>MATCH(KN$2,'EIA Consumption'!$2:$2,0)</f>
        <v/>
      </c>
      <c r="KO19">
        <f>MATCH(KO$2,'EIA Consumption'!$2:$2,0)</f>
        <v/>
      </c>
      <c r="KP19">
        <f>MATCH(KP$2,'EIA Consumption'!$2:$2,0)</f>
        <v/>
      </c>
      <c r="KQ19">
        <f>MATCH(KQ$2,'EIA Consumption'!$2:$2,0)</f>
        <v/>
      </c>
      <c r="KR19">
        <f>MATCH(KR$2,'EIA Consumption'!$2:$2,0)</f>
        <v/>
      </c>
      <c r="KS19">
        <f>MATCH(KS$2,'EIA Consumption'!$2:$2,0)</f>
        <v/>
      </c>
      <c r="KT19">
        <f>MATCH(KT$2,'EIA Consumption'!$2:$2,0)</f>
        <v/>
      </c>
      <c r="KU19">
        <f>MATCH(KU$2,'EIA Consumption'!$2:$2,0)</f>
        <v/>
      </c>
      <c r="KV19">
        <f>MATCH(KV$2,'EIA Consumption'!$2:$2,0)</f>
        <v/>
      </c>
      <c r="KW19">
        <f>MATCH(KW$2,'EIA Consumption'!$2:$2,0)</f>
        <v/>
      </c>
      <c r="KX19">
        <f>MATCH(KX$2,'EIA Consumption'!$2:$2,0)</f>
        <v/>
      </c>
      <c r="KY19">
        <f>MATCH(KY$2,'EIA Consumption'!$2:$2,0)</f>
        <v/>
      </c>
      <c r="KZ19">
        <f>MATCH(KZ$2,'EIA Consumption'!$2:$2,0)</f>
        <v/>
      </c>
      <c r="LA19">
        <f>MATCH(LA$2,'EIA Consumption'!$2:$2,0)</f>
        <v/>
      </c>
      <c r="LB19">
        <f>MATCH(LB$2,'EIA Consumption'!$2:$2,0)</f>
        <v/>
      </c>
      <c r="LC19">
        <f>MATCH(LC$2,'EIA Consumption'!$2:$2,0)</f>
        <v/>
      </c>
      <c r="LD19">
        <f>MATCH(LD$2,'EIA Consumption'!$2:$2,0)</f>
        <v/>
      </c>
      <c r="LE19">
        <f>MATCH(LE$2,'EIA Consumption'!$2:$2,0)</f>
        <v/>
      </c>
      <c r="LF19">
        <f>MATCH(LF$2,'EIA Consumption'!$2:$2,0)</f>
        <v/>
      </c>
      <c r="LG19">
        <f>MATCH(LG$2,'EIA Consumption'!$2:$2,0)</f>
        <v/>
      </c>
      <c r="LH19">
        <f>MATCH(LH$2,'EIA Consumption'!$2:$2,0)</f>
        <v/>
      </c>
      <c r="LI19">
        <f>MATCH(LI$2,'EIA Consumption'!$2:$2,0)</f>
        <v/>
      </c>
      <c r="LJ19">
        <f>MATCH(LJ$2,'EIA Consumption'!$2:$2,0)</f>
        <v/>
      </c>
      <c r="LK19">
        <f>MATCH(LK$2,'EIA Consumption'!$2:$2,0)</f>
        <v/>
      </c>
      <c r="LL19">
        <f>MATCH(LL$2,'EIA Consumption'!$2:$2,0)</f>
        <v/>
      </c>
      <c r="LM19">
        <f>MATCH(LM$2,'EIA Consumption'!$2:$2,0)</f>
        <v/>
      </c>
      <c r="LN19">
        <f>MATCH(LN$2,'EIA Consumption'!$2:$2,0)</f>
        <v/>
      </c>
      <c r="LO19">
        <f>MATCH(LO$2,'EIA Consumption'!$2:$2,0)</f>
        <v/>
      </c>
      <c r="LP19">
        <f>MATCH(LP$2,'EIA Consumption'!$2:$2,0)</f>
        <v/>
      </c>
      <c r="LQ19">
        <f>MATCH(LQ$2,'EIA Consumption'!$2:$2,0)</f>
        <v/>
      </c>
      <c r="LR19">
        <f>MATCH(LR$2,'EIA Consumption'!$2:$2,0)</f>
        <v/>
      </c>
      <c r="LS19">
        <f>MATCH(LS$2,'EIA Consumption'!$2:$2,0)</f>
        <v/>
      </c>
      <c r="LT19">
        <f>MATCH(LT$2,'EIA Consumption'!$2:$2,0)</f>
        <v/>
      </c>
      <c r="LU19">
        <f>MATCH(LU$2,'EIA Consumption'!$2:$2,0)</f>
        <v/>
      </c>
      <c r="LV19">
        <f>MATCH(LV$2,'EIA Consumption'!$2:$2,0)</f>
        <v/>
      </c>
      <c r="LW19">
        <f>MATCH(LW$2,'EIA Consumption'!$2:$2,0)</f>
        <v/>
      </c>
      <c r="LX19">
        <f>MATCH(LX$2,'EIA Consumption'!$2:$2,0)</f>
        <v/>
      </c>
      <c r="LY19">
        <f>MATCH(LY$2,'EIA Consumption'!$2:$2,0)</f>
        <v/>
      </c>
      <c r="LZ19">
        <f>MATCH(LZ$2,'EIA Consumption'!$2:$2,0)</f>
        <v/>
      </c>
      <c r="MA19">
        <f>MATCH(MA$2,'EIA Consumption'!$2:$2,0)</f>
        <v/>
      </c>
      <c r="MB19">
        <f>MATCH(MB$2,'EIA Consumption'!$2:$2,0)</f>
        <v/>
      </c>
      <c r="MC19">
        <f>MATCH(MC$2,'EIA Consumption'!$2:$2,0)</f>
        <v/>
      </c>
      <c r="MD19">
        <f>MATCH(MD$2,'EIA Consumption'!$2:$2,0)</f>
        <v/>
      </c>
      <c r="ME19">
        <f>MATCH(ME$2,'EIA Consumption'!$2:$2,0)</f>
        <v/>
      </c>
      <c r="MF19">
        <f>MATCH(MF$2,'EIA Consumption'!$2:$2,0)</f>
        <v/>
      </c>
      <c r="MG19">
        <f>MATCH(MG$2,'EIA Consumption'!$2:$2,0)</f>
        <v/>
      </c>
      <c r="MH19">
        <f>MATCH(MH$2,'EIA Consumption'!$2:$2,0)</f>
        <v/>
      </c>
      <c r="MI19">
        <f>MATCH(MI$2,'EIA Consumption'!$2:$2,0)</f>
        <v/>
      </c>
      <c r="MJ19">
        <f>MATCH(MJ$2,'EIA Consumption'!$2:$2,0)</f>
        <v/>
      </c>
      <c r="MK19">
        <f>MATCH(MK$2,'EIA Consumption'!$2:$2,0)</f>
        <v/>
      </c>
      <c r="ML19">
        <f>MATCH(ML$2,'EIA Consumption'!$2:$2,0)</f>
        <v/>
      </c>
      <c r="MM19">
        <f>MATCH(MM$2,'EIA Consumption'!$2:$2,0)</f>
        <v/>
      </c>
      <c r="MN19">
        <f>MATCH(MN$2,'EIA Consumption'!$2:$2,0)</f>
        <v/>
      </c>
      <c r="MO19">
        <f>MATCH(MO$2,'EIA Consumption'!$2:$2,0)</f>
        <v/>
      </c>
      <c r="MP19">
        <f>MATCH(MP$2,'EIA Consumption'!$2:$2,0)</f>
        <v/>
      </c>
      <c r="MQ19">
        <f>MATCH(MQ$2,'EIA Consumption'!$2:$2,0)</f>
        <v/>
      </c>
      <c r="MR19">
        <f>MATCH(MR$2,'EIA Consumption'!$2:$2,0)</f>
        <v/>
      </c>
      <c r="MS19">
        <f>MATCH(MS$2,'EIA Consumption'!$2:$2,0)</f>
        <v/>
      </c>
      <c r="MT19">
        <f>MATCH(MT$2,'EIA Consumption'!$2:$2,0)</f>
        <v/>
      </c>
      <c r="MU19">
        <f>MATCH(MU$2,'EIA Consumption'!$2:$2,0)</f>
        <v/>
      </c>
      <c r="MV19">
        <f>MATCH(MV$2,'EIA Consumption'!$2:$2,0)</f>
        <v/>
      </c>
      <c r="MW19">
        <f>MATCH(MW$2,'EIA Consumption'!$2:$2,0)</f>
        <v/>
      </c>
      <c r="MX19">
        <f>MATCH(MX$2,'EIA Consumption'!$2:$2,0)</f>
        <v/>
      </c>
      <c r="MY19">
        <f>MATCH(MY$2,'EIA Consumption'!$2:$2,0)</f>
        <v/>
      </c>
      <c r="MZ19">
        <f>MATCH(MZ$2,'EIA Consumption'!$2:$2,0)</f>
        <v/>
      </c>
      <c r="NA19">
        <f>MATCH(NA$2,'EIA Consumption'!$2:$2,0)</f>
        <v/>
      </c>
      <c r="NB19">
        <f>MATCH(NB$2,'EIA Consumption'!$2:$2,0)</f>
        <v/>
      </c>
      <c r="NC19">
        <f>MATCH(NC$2,'EIA Consumption'!$2:$2,0)</f>
        <v/>
      </c>
      <c r="ND19">
        <f>MATCH(ND$2,'EIA Consumption'!$2:$2,0)</f>
        <v/>
      </c>
      <c r="NE19">
        <f>MATCH(NE$2,'EIA Consumption'!$2:$2,0)</f>
        <v/>
      </c>
      <c r="NF19">
        <f>MATCH(NF$2,'EIA Consumption'!$2:$2,0)</f>
        <v/>
      </c>
      <c r="NG19">
        <f>MATCH(NG$2,'EIA Consumption'!$2:$2,0)</f>
        <v/>
      </c>
      <c r="NH19">
        <f>MATCH(NH$2,'EIA Consumption'!$2:$2,0)</f>
        <v/>
      </c>
      <c r="NI19">
        <f>MATCH(NI$2,'EIA Consumption'!$2:$2,0)</f>
        <v/>
      </c>
      <c r="NJ19">
        <f>MATCH(NJ$2,'EIA Consumption'!$2:$2,0)</f>
        <v/>
      </c>
      <c r="NK19">
        <f>MATCH(NK$2,'EIA Consumption'!$2:$2,0)</f>
        <v/>
      </c>
      <c r="NL19">
        <f>MATCH(NL$2,'EIA Consumption'!$2:$2,0)</f>
        <v/>
      </c>
      <c r="NM19">
        <f>MATCH(NM$2,'EIA Consumption'!$2:$2,0)</f>
        <v/>
      </c>
      <c r="NN19">
        <f>MATCH(NN$2,'EIA Consumption'!$2:$2,0)</f>
        <v/>
      </c>
      <c r="NO19">
        <f>MATCH(NO$2,'EIA Consumption'!$2:$2,0)</f>
        <v/>
      </c>
      <c r="NP19">
        <f>MATCH(NP$2,'EIA Consumption'!$2:$2,0)</f>
        <v/>
      </c>
      <c r="NQ19">
        <f>MATCH(NQ$2,'EIA Consumption'!$2:$2,0)</f>
        <v/>
      </c>
      <c r="NR19">
        <f>MATCH(NR$2,'EIA Consumption'!$2:$2,0)</f>
        <v/>
      </c>
      <c r="NS19">
        <f>MATCH(NS$2,'EIA Consumption'!$2:$2,0)</f>
        <v/>
      </c>
      <c r="NT19">
        <f>MATCH(NT$2,'EIA Consumption'!$2:$2,0)</f>
        <v/>
      </c>
      <c r="NU19">
        <f>MATCH(NU$2,'EIA Consumption'!$2:$2,0)</f>
        <v/>
      </c>
      <c r="NV19">
        <f>MATCH(NV$2,'EIA Consumption'!$2:$2,0)</f>
        <v/>
      </c>
      <c r="NW19">
        <f>MATCH(NW$2,'EIA Consumption'!$2:$2,0)</f>
        <v/>
      </c>
      <c r="NX19">
        <f>MATCH(NX$2,'EIA Consumption'!$2:$2,0)</f>
        <v/>
      </c>
      <c r="NY19">
        <f>MATCH(NY$2,'EIA Consumption'!$2:$2,0)</f>
        <v/>
      </c>
      <c r="NZ19">
        <f>MATCH(NZ$2,'EIA Consumption'!$2:$2,0)</f>
        <v/>
      </c>
      <c r="OA19">
        <f>MATCH(OA$2,'EIA Consumption'!$2:$2,0)</f>
        <v/>
      </c>
      <c r="OB19">
        <f>MATCH(OB$2,'EIA Consumption'!$2:$2,0)</f>
        <v/>
      </c>
      <c r="OC19">
        <f>MATCH(OC$2,'EIA Consumption'!$2:$2,0)</f>
        <v/>
      </c>
      <c r="OD19">
        <f>MATCH(OD$2,'EIA Consumption'!$2:$2,0)</f>
        <v/>
      </c>
      <c r="OE19">
        <f>MATCH(OE$2,'EIA Consumption'!$2:$2,0)</f>
        <v/>
      </c>
      <c r="OF19">
        <f>MATCH(OF$2,'EIA Consumption'!$2:$2,0)</f>
        <v/>
      </c>
      <c r="OG19">
        <f>MATCH(OG$2,'EIA Consumption'!$2:$2,0)</f>
        <v/>
      </c>
      <c r="OH19">
        <f>MATCH(OH$2,'EIA Consumption'!$2:$2,0)</f>
        <v/>
      </c>
      <c r="OI19">
        <f>MATCH(OI$2,'EIA Consumption'!$2:$2,0)</f>
        <v/>
      </c>
      <c r="OJ19">
        <f>MATCH(OJ$2,'EIA Consumption'!$2:$2,0)</f>
        <v/>
      </c>
      <c r="OK19">
        <f>MATCH(OK$2,'EIA Consumption'!$2:$2,0)</f>
        <v/>
      </c>
      <c r="OL19">
        <f>MATCH(OL$2,'EIA Consumption'!$2:$2,0)</f>
        <v/>
      </c>
      <c r="OM19">
        <f>MATCH(OM$2,'EIA Consumption'!$2:$2,0)</f>
        <v/>
      </c>
      <c r="ON19">
        <f>MATCH(ON$2,'EIA Consumption'!$2:$2,0)</f>
        <v/>
      </c>
      <c r="OO19">
        <f>MATCH(OO$2,'EIA Consumption'!$2:$2,0)</f>
        <v/>
      </c>
      <c r="OP19">
        <f>MATCH(OP$2,'EIA Consumption'!$2:$2,0)</f>
        <v/>
      </c>
      <c r="OQ19">
        <f>MATCH(OQ$2,'EIA Consumption'!$2:$2,0)</f>
        <v/>
      </c>
      <c r="OR19">
        <f>MATCH(OR$2,'EIA Consumption'!$2:$2,0)</f>
        <v/>
      </c>
      <c r="OS19">
        <f>MATCH(OS$2,'EIA Consumption'!$2:$2,0)</f>
        <v/>
      </c>
      <c r="OT19">
        <f>MATCH(OT$2,'EIA Consumption'!$2:$2,0)</f>
        <v/>
      </c>
      <c r="OU19">
        <f>MATCH(OU$2,'EIA Consumption'!$2:$2,0)</f>
        <v/>
      </c>
      <c r="OV19">
        <f>MATCH(OV$2,'EIA Consumption'!$2:$2,0)</f>
        <v/>
      </c>
      <c r="OW19">
        <f>MATCH(OW$2,'EIA Consumption'!$2:$2,0)</f>
        <v/>
      </c>
      <c r="OX19">
        <f>MATCH(OX$2,'EIA Consumption'!$2:$2,0)</f>
        <v/>
      </c>
      <c r="OY19">
        <f>MATCH(OY$2,'EIA Consumption'!$2:$2,0)</f>
        <v/>
      </c>
      <c r="OZ19">
        <f>MATCH(OZ$2,'EIA Consumption'!$2:$2,0)</f>
        <v/>
      </c>
      <c r="PA19">
        <f>MATCH(PA$2,'EIA Consumption'!$2:$2,0)</f>
        <v/>
      </c>
      <c r="PB19">
        <f>MATCH(PB$2,'EIA Consumption'!$2:$2,0)</f>
        <v/>
      </c>
      <c r="PC19">
        <f>MATCH(PC$2,'EIA Consumption'!$2:$2,0)</f>
        <v/>
      </c>
      <c r="PD19">
        <f>MATCH(PD$2,'EIA Consumption'!$2:$2,0)</f>
        <v/>
      </c>
      <c r="PE19">
        <f>MATCH(PE$2,'EIA Consumption'!$2:$2,0)</f>
        <v/>
      </c>
      <c r="PF19">
        <f>MATCH(PF$2,'EIA Consumption'!$2:$2,0)</f>
        <v/>
      </c>
      <c r="PG19">
        <f>MATCH(PG$2,'EIA Consumption'!$2:$2,0)</f>
        <v/>
      </c>
      <c r="PH19">
        <f>MATCH(PH$2,'EIA Consumption'!$2:$2,0)</f>
        <v/>
      </c>
      <c r="PI19">
        <f>MATCH(PI$2,'EIA Consumption'!$2:$2,0)</f>
        <v/>
      </c>
      <c r="PJ19">
        <f>MATCH(PJ$2,'EIA Consumption'!$2:$2,0)</f>
        <v/>
      </c>
      <c r="PK19">
        <f>MATCH(PK$2,'EIA Consumption'!$2:$2,0)</f>
        <v/>
      </c>
      <c r="PL19">
        <f>MATCH(PL$2,'EIA Consumption'!$2:$2,0)</f>
        <v/>
      </c>
      <c r="PM19">
        <f>MATCH(PM$2,'EIA Consumption'!$2:$2,0)</f>
        <v/>
      </c>
      <c r="PN19">
        <f>MATCH(PN$2,'EIA Consumption'!$2:$2,0)</f>
        <v/>
      </c>
      <c r="PO19">
        <f>MATCH(PO$2,'EIA Consumption'!$2:$2,0)</f>
        <v/>
      </c>
      <c r="PP19">
        <f>MATCH(PP$2,'EIA Consumption'!$2:$2,0)</f>
        <v/>
      </c>
      <c r="PQ19">
        <f>MATCH(PQ$2,'EIA Consumption'!$2:$2,0)</f>
        <v/>
      </c>
      <c r="PR19">
        <f>MATCH(PR$2,'EIA Consumption'!$2:$2,0)</f>
        <v/>
      </c>
      <c r="PS19">
        <f>MATCH(PS$2,'EIA Consumption'!$2:$2,0)</f>
        <v/>
      </c>
      <c r="PT19">
        <f>MATCH(PT$2,'EIA Consumption'!$2:$2,0)</f>
        <v/>
      </c>
      <c r="PU19">
        <f>MATCH(PU$2,'EIA Consumption'!$2:$2,0)</f>
        <v/>
      </c>
      <c r="PV19">
        <f>MATCH(PV$2,'EIA Consumption'!$2:$2,0)</f>
        <v/>
      </c>
      <c r="PW19">
        <f>MATCH(PW$2,'EIA Consumption'!$2:$2,0)</f>
        <v/>
      </c>
      <c r="PX19">
        <f>MATCH(PX$2,'EIA Consumption'!$2:$2,0)</f>
        <v/>
      </c>
      <c r="PY19">
        <f>MATCH(PY$2,'EIA Consumption'!$2:$2,0)</f>
        <v/>
      </c>
      <c r="PZ19">
        <f>MATCH(PZ$2,'EIA Consumption'!$2:$2,0)</f>
        <v/>
      </c>
      <c r="QA19">
        <f>MATCH(QA$2,'EIA Consumption'!$2:$2,0)</f>
        <v/>
      </c>
      <c r="QB19">
        <f>MATCH(QB$2,'EIA Consumption'!$2:$2,0)</f>
        <v/>
      </c>
      <c r="QC19">
        <f>MATCH(QC$2,'EIA Consumption'!$2:$2,0)</f>
        <v/>
      </c>
      <c r="QD19">
        <f>MATCH(QD$2,'EIA Consumption'!$2:$2,0)</f>
        <v/>
      </c>
      <c r="QE19">
        <f>MATCH(QE$2,'EIA Consumption'!$2:$2,0)</f>
        <v/>
      </c>
      <c r="QF19">
        <f>MATCH(QF$2,'EIA Consumption'!$2:$2,0)</f>
        <v/>
      </c>
      <c r="QG19">
        <f>MATCH(QG$2,'EIA Consumption'!$2:$2,0)</f>
        <v/>
      </c>
      <c r="QH19">
        <f>MATCH(QH$2,'EIA Consumption'!$2:$2,0)</f>
        <v/>
      </c>
      <c r="QI19">
        <f>MATCH(QI$2,'EIA Consumption'!$2:$2,0)</f>
        <v/>
      </c>
      <c r="QJ19">
        <f>MATCH(QJ$2,'EIA Consumption'!$2:$2,0)</f>
        <v/>
      </c>
      <c r="QK19">
        <f>MATCH(QK$2,'EIA Consumption'!$2:$2,0)</f>
        <v/>
      </c>
      <c r="QL19">
        <f>MATCH(QL$2,'EIA Consumption'!$2:$2,0)</f>
        <v/>
      </c>
      <c r="QM19">
        <f>MATCH(QM$2,'EIA Consumption'!$2:$2,0)</f>
        <v/>
      </c>
      <c r="QN19">
        <f>MATCH(QN$2,'EIA Consumption'!$2:$2,0)</f>
        <v/>
      </c>
      <c r="QO19">
        <f>MATCH(QO$2,'EIA Consumption'!$2:$2,0)</f>
        <v/>
      </c>
      <c r="QP19">
        <f>MATCH(QP$2,'EIA Consumption'!$2:$2,0)</f>
        <v/>
      </c>
      <c r="QQ19">
        <f>MATCH(QQ$2,'EIA Consumption'!$2:$2,0)</f>
        <v/>
      </c>
      <c r="QR19">
        <f>MATCH(QR$2,'EIA Consumption'!$2:$2,0)</f>
        <v/>
      </c>
      <c r="QS19">
        <f>MATCH(QS$2,'EIA Consumption'!$2:$2,0)</f>
        <v/>
      </c>
      <c r="QT19">
        <f>MATCH(QT$2,'EIA Consumption'!$2:$2,0)</f>
        <v/>
      </c>
      <c r="QU19">
        <f>MATCH(QU$2,'EIA Consumption'!$2:$2,0)</f>
        <v/>
      </c>
      <c r="QV19">
        <f>MATCH(QV$2,'EIA Consumption'!$2:$2,0)</f>
        <v/>
      </c>
      <c r="QW19">
        <f>MATCH(QW$2,'EIA Consumption'!$2:$2,0)</f>
        <v/>
      </c>
      <c r="QX19">
        <f>MATCH(QX$2,'EIA Consumption'!$2:$2,0)</f>
        <v/>
      </c>
      <c r="QY19">
        <f>MATCH(QY$2,'EIA Consumption'!$2:$2,0)</f>
        <v/>
      </c>
      <c r="QZ19">
        <f>MATCH(QZ$2,'EIA Consumption'!$2:$2,0)</f>
        <v/>
      </c>
      <c r="RA19">
        <f>MATCH(RA$2,'EIA Consumption'!$2:$2,0)</f>
        <v/>
      </c>
      <c r="RB19">
        <f>MATCH(RB$2,'EIA Consumption'!$2:$2,0)</f>
        <v/>
      </c>
      <c r="RC19">
        <f>MATCH(RC$2,'EIA Consumption'!$2:$2,0)</f>
        <v/>
      </c>
      <c r="RD19">
        <f>MATCH(RD$2,'EIA Consumption'!$2:$2,0)</f>
        <v/>
      </c>
      <c r="RE19">
        <f>MATCH(RE$2,'EIA Consumption'!$2:$2,0)</f>
        <v/>
      </c>
      <c r="RF19">
        <f>MATCH(RF$2,'EIA Consumption'!$2:$2,0)</f>
        <v/>
      </c>
      <c r="RG19">
        <f>MATCH(RG$2,'EIA Consumption'!$2:$2,0)</f>
        <v/>
      </c>
      <c r="RH19">
        <f>MATCH(RH$2,'EIA Consumption'!$2:$2,0)</f>
        <v/>
      </c>
      <c r="RI19">
        <f>MATCH(RI$2,'EIA Consumption'!$2:$2,0)</f>
        <v/>
      </c>
      <c r="RJ19">
        <f>MATCH(RJ$2,'EIA Consumption'!$2:$2,0)</f>
        <v/>
      </c>
      <c r="RK19">
        <f>MATCH(RK$2,'EIA Consumption'!$2:$2,0)</f>
        <v/>
      </c>
      <c r="RL19">
        <f>MATCH(RL$2,'EIA Consumption'!$2:$2,0)</f>
        <v/>
      </c>
      <c r="RM19">
        <f>MATCH(RM$2,'EIA Consumption'!$2:$2,0)</f>
        <v/>
      </c>
      <c r="RN19">
        <f>MATCH(RN$2,'EIA Consumption'!$2:$2,0)</f>
        <v/>
      </c>
      <c r="RO19">
        <f>MATCH(RO$2,'EIA Consumption'!$2:$2,0)</f>
        <v/>
      </c>
      <c r="RP19">
        <f>MATCH(RP$2,'EIA Consumption'!$2:$2,0)</f>
        <v/>
      </c>
      <c r="RQ19">
        <f>MATCH(RQ$2,'EIA Consumption'!$2:$2,0)</f>
        <v/>
      </c>
      <c r="RR19">
        <f>MATCH(RR$2,'EIA Consumption'!$2:$2,0)</f>
        <v/>
      </c>
      <c r="RS19">
        <f>MATCH(RS$2,'EIA Consumption'!$2:$2,0)</f>
        <v/>
      </c>
      <c r="RT19">
        <f>MATCH(RT$2,'EIA Consumption'!$2:$2,0)</f>
        <v/>
      </c>
      <c r="RU19">
        <f>MATCH(RU$2,'EIA Consumption'!$2:$2,0)</f>
        <v/>
      </c>
      <c r="RV19">
        <f>MATCH(RV$2,'EIA Consumption'!$2:$2,0)</f>
        <v/>
      </c>
      <c r="RW19">
        <f>MATCH(RW$2,'EIA Consumption'!$2:$2,0)</f>
        <v/>
      </c>
      <c r="RX19">
        <f>MATCH(RX$2,'EIA Consumption'!$2:$2,0)</f>
        <v/>
      </c>
      <c r="RY19">
        <f>MATCH(RY$2,'EIA Consumption'!$2:$2,0)</f>
        <v/>
      </c>
      <c r="RZ19">
        <f>MATCH(RZ$2,'EIA Consumption'!$2:$2,0)</f>
        <v/>
      </c>
      <c r="SA19">
        <f>MATCH(SA$2,'EIA Consumption'!$2:$2,0)</f>
        <v/>
      </c>
      <c r="SB19">
        <f>MATCH(SB$2,'EIA Consumption'!$2:$2,0)</f>
        <v/>
      </c>
      <c r="SC19">
        <f>MATCH(SC$2,'EIA Consumption'!$2:$2,0)</f>
        <v/>
      </c>
      <c r="SD19">
        <f>MATCH(SD$2,'EIA Consumption'!$2:$2,0)</f>
        <v/>
      </c>
      <c r="SE19">
        <f>MATCH(SE$2,'EIA Consumption'!$2:$2,0)</f>
        <v/>
      </c>
    </row>
    <row r="20" spans="1:499">
      <c r="A20" t="s">
        <v>51</v>
      </c>
      <c r="B20" t="s">
        <v>66</v>
      </c>
      <c r="G20">
        <f>MATCH($B20,'EIA Consumption'!$C:$C,0)</f>
        <v/>
      </c>
      <c r="H20">
        <f>INDEX('EIA Consumption'!$A:$CZ,$G20,H$19)/12</f>
        <v/>
      </c>
      <c r="I20">
        <f>INDEX('EIA Consumption'!$A:$CZ,$G20,I$19)/12</f>
        <v/>
      </c>
      <c r="J20">
        <f>INDEX('EIA Consumption'!$A:$CZ,$G20,J$19)/12</f>
        <v/>
      </c>
      <c r="K20">
        <f>INDEX('EIA Consumption'!$A:$CZ,$G20,K$19)/12</f>
        <v/>
      </c>
      <c r="L20">
        <f>INDEX('EIA Consumption'!$A:$CZ,$G20,L$19)/12</f>
        <v/>
      </c>
      <c r="M20">
        <f>INDEX('EIA Consumption'!$A:$CZ,$G20,M$19)/12</f>
        <v/>
      </c>
      <c r="N20">
        <f>INDEX('EIA Consumption'!$A:$CZ,$G20,N$19)/12</f>
        <v/>
      </c>
      <c r="O20">
        <f>INDEX('EIA Consumption'!$A:$CZ,$G20,O$19)/12</f>
        <v/>
      </c>
      <c r="P20">
        <f>INDEX('EIA Consumption'!$A:$CZ,$G20,P$19)/12</f>
        <v/>
      </c>
      <c r="Q20">
        <f>INDEX('EIA Consumption'!$A:$CZ,$G20,Q$19)/12</f>
        <v/>
      </c>
      <c r="R20">
        <f>INDEX('EIA Consumption'!$A:$CZ,$G20,R$19)/12</f>
        <v/>
      </c>
      <c r="S20">
        <f>INDEX('EIA Consumption'!$A:$CZ,$G20,S$19)/12</f>
        <v/>
      </c>
      <c r="T20">
        <f>INDEX('EIA Consumption'!$A:$CZ,$G20,T$19)/12</f>
        <v/>
      </c>
      <c r="U20">
        <f>INDEX('EIA Consumption'!$A:$CZ,$G20,U$19)/12</f>
        <v/>
      </c>
      <c r="V20">
        <f>INDEX('EIA Consumption'!$A:$CZ,$G20,V$19)/12</f>
        <v/>
      </c>
      <c r="W20">
        <f>INDEX('EIA Consumption'!$A:$CZ,$G20,W$19)/12</f>
        <v/>
      </c>
      <c r="X20">
        <f>INDEX('EIA Consumption'!$A:$CZ,$G20,X$19)/12</f>
        <v/>
      </c>
      <c r="Y20">
        <f>INDEX('EIA Consumption'!$A:$CZ,$G20,Y$19)/12</f>
        <v/>
      </c>
      <c r="Z20">
        <f>INDEX('EIA Consumption'!$A:$CZ,$G20,Z$19)/12</f>
        <v/>
      </c>
      <c r="AA20">
        <f>INDEX('EIA Consumption'!$A:$CZ,$G20,AA$19)/12</f>
        <v/>
      </c>
      <c r="AB20">
        <f>INDEX('EIA Consumption'!$A:$CZ,$G20,AB$19)/12</f>
        <v/>
      </c>
      <c r="AC20">
        <f>INDEX('EIA Consumption'!$A:$CZ,$G20,AC$19)/12</f>
        <v/>
      </c>
      <c r="AD20">
        <f>INDEX('EIA Consumption'!$A:$CZ,$G20,AD$19)/12</f>
        <v/>
      </c>
      <c r="AE20">
        <f>INDEX('EIA Consumption'!$A:$CZ,$G20,AE$19)/12</f>
        <v/>
      </c>
      <c r="AF20">
        <f>INDEX('EIA Consumption'!$A:$CZ,$G20,AF$19)/12</f>
        <v/>
      </c>
      <c r="AG20">
        <f>INDEX('EIA Consumption'!$A:$CZ,$G20,AG$19)/12</f>
        <v/>
      </c>
      <c r="AH20">
        <f>INDEX('EIA Consumption'!$A:$CZ,$G20,AH$19)/12</f>
        <v/>
      </c>
      <c r="AI20">
        <f>INDEX('EIA Consumption'!$A:$CZ,$G20,AI$19)/12</f>
        <v/>
      </c>
      <c r="AJ20">
        <f>INDEX('EIA Consumption'!$A:$CZ,$G20,AJ$19)/12</f>
        <v/>
      </c>
      <c r="AK20">
        <f>INDEX('EIA Consumption'!$A:$CZ,$G20,AK$19)/12</f>
        <v/>
      </c>
      <c r="AL20">
        <f>INDEX('EIA Consumption'!$A:$CZ,$G20,AL$19)/12</f>
        <v/>
      </c>
      <c r="AM20">
        <f>INDEX('EIA Consumption'!$A:$CZ,$G20,AM$19)/12</f>
        <v/>
      </c>
      <c r="AN20">
        <f>INDEX('EIA Consumption'!$A:$CZ,$G20,AN$19)/12</f>
        <v/>
      </c>
      <c r="AO20">
        <f>INDEX('EIA Consumption'!$A:$CZ,$G20,AO$19)/12</f>
        <v/>
      </c>
      <c r="AP20">
        <f>INDEX('EIA Consumption'!$A:$CZ,$G20,AP$19)/12</f>
        <v/>
      </c>
      <c r="AQ20">
        <f>INDEX('EIA Consumption'!$A:$CZ,$G20,AQ$19)/12</f>
        <v/>
      </c>
      <c r="AR20">
        <f>INDEX('EIA Consumption'!$A:$CZ,$G20,AR$19)/12</f>
        <v/>
      </c>
      <c r="AS20">
        <f>INDEX('EIA Consumption'!$A:$CZ,$G20,AS$19)/12</f>
        <v/>
      </c>
      <c r="AT20">
        <f>INDEX('EIA Consumption'!$A:$CZ,$G20,AT$19)/12</f>
        <v/>
      </c>
      <c r="AU20">
        <f>INDEX('EIA Consumption'!$A:$CZ,$G20,AU$19)/12</f>
        <v/>
      </c>
      <c r="AV20">
        <f>INDEX('EIA Consumption'!$A:$CZ,$G20,AV$19)/12</f>
        <v/>
      </c>
      <c r="AW20">
        <f>INDEX('EIA Consumption'!$A:$CZ,$G20,AW$19)/12</f>
        <v/>
      </c>
      <c r="AX20">
        <f>INDEX('EIA Consumption'!$A:$CZ,$G20,AX$19)/12</f>
        <v/>
      </c>
      <c r="AY20">
        <f>INDEX('EIA Consumption'!$A:$CZ,$G20,AY$19)/12</f>
        <v/>
      </c>
      <c r="AZ20">
        <f>INDEX('EIA Consumption'!$A:$CZ,$G20,AZ$19)/12</f>
        <v/>
      </c>
      <c r="BA20">
        <f>INDEX('EIA Consumption'!$A:$CZ,$G20,BA$19)/12</f>
        <v/>
      </c>
      <c r="BB20">
        <f>INDEX('EIA Consumption'!$A:$CZ,$G20,BB$19)/12</f>
        <v/>
      </c>
      <c r="BC20">
        <f>INDEX('EIA Consumption'!$A:$CZ,$G20,BC$19)/12</f>
        <v/>
      </c>
      <c r="BD20">
        <f>INDEX('EIA Consumption'!$A:$CZ,$G20,BD$19)/12</f>
        <v/>
      </c>
      <c r="BE20">
        <f>INDEX('EIA Consumption'!$A:$CZ,$G20,BE$19)/12</f>
        <v/>
      </c>
      <c r="BF20">
        <f>INDEX('EIA Consumption'!$A:$CZ,$G20,BF$19)/12</f>
        <v/>
      </c>
      <c r="BG20">
        <f>INDEX('EIA Consumption'!$A:$CZ,$G20,BG$19)/12</f>
        <v/>
      </c>
      <c r="BH20">
        <f>INDEX('EIA Consumption'!$A:$CZ,$G20,BH$19)/12</f>
        <v/>
      </c>
      <c r="BI20">
        <f>INDEX('EIA Consumption'!$A:$CZ,$G20,BI$19)/12</f>
        <v/>
      </c>
      <c r="BJ20">
        <f>INDEX('EIA Consumption'!$A:$CZ,$G20,BJ$19)/12</f>
        <v/>
      </c>
      <c r="BK20">
        <f>INDEX('EIA Consumption'!$A:$CZ,$G20,BK$19)/12</f>
        <v/>
      </c>
      <c r="BL20">
        <f>INDEX('EIA Consumption'!$A:$CZ,$G20,BL$19)/12</f>
        <v/>
      </c>
      <c r="BM20">
        <f>INDEX('EIA Consumption'!$A:$CZ,$G20,BM$19)/12</f>
        <v/>
      </c>
      <c r="BN20">
        <f>INDEX('EIA Consumption'!$A:$CZ,$G20,BN$19)/12</f>
        <v/>
      </c>
      <c r="BO20">
        <f>INDEX('EIA Consumption'!$A:$CZ,$G20,BO$19)/12</f>
        <v/>
      </c>
      <c r="BP20">
        <f>INDEX('EIA Consumption'!$A:$CZ,$G20,BP$19)/12</f>
        <v/>
      </c>
      <c r="BQ20">
        <f>INDEX('EIA Consumption'!$A:$CZ,$G20,BQ$19)/12</f>
        <v/>
      </c>
      <c r="BR20">
        <f>INDEX('EIA Consumption'!$A:$CZ,$G20,BR$19)/12</f>
        <v/>
      </c>
      <c r="BS20">
        <f>INDEX('EIA Consumption'!$A:$CZ,$G20,BS$19)/12</f>
        <v/>
      </c>
      <c r="BT20">
        <f>INDEX('EIA Consumption'!$A:$CZ,$G20,BT$19)/12</f>
        <v/>
      </c>
      <c r="BU20">
        <f>INDEX('EIA Consumption'!$A:$CZ,$G20,BU$19)/12</f>
        <v/>
      </c>
      <c r="BV20">
        <f>INDEX('EIA Consumption'!$A:$CZ,$G20,BV$19)/12</f>
        <v/>
      </c>
      <c r="BW20">
        <f>INDEX('EIA Consumption'!$A:$CZ,$G20,BW$19)/12</f>
        <v/>
      </c>
      <c r="BX20">
        <f>INDEX('EIA Consumption'!$A:$CZ,$G20,BX$19)/12</f>
        <v/>
      </c>
      <c r="BY20">
        <f>INDEX('EIA Consumption'!$A:$CZ,$G20,BY$19)/12</f>
        <v/>
      </c>
      <c r="BZ20">
        <f>INDEX('EIA Consumption'!$A:$CZ,$G20,BZ$19)/12</f>
        <v/>
      </c>
      <c r="CA20">
        <f>INDEX('EIA Consumption'!$A:$CZ,$G20,CA$19)/12</f>
        <v/>
      </c>
      <c r="CB20">
        <f>INDEX('EIA Consumption'!$A:$CZ,$G20,CB$19)/12</f>
        <v/>
      </c>
      <c r="CC20">
        <f>INDEX('EIA Consumption'!$A:$CZ,$G20,CC$19)/12</f>
        <v/>
      </c>
      <c r="CD20">
        <f>INDEX('EIA Consumption'!$A:$CZ,$G20,CD$19)/12</f>
        <v/>
      </c>
      <c r="CE20">
        <f>INDEX('EIA Consumption'!$A:$CZ,$G20,CE$19)/12</f>
        <v/>
      </c>
      <c r="CF20">
        <f>INDEX('EIA Consumption'!$A:$CZ,$G20,CF$19)/12</f>
        <v/>
      </c>
      <c r="CG20">
        <f>INDEX('EIA Consumption'!$A:$CZ,$G20,CG$19)/12</f>
        <v/>
      </c>
      <c r="CH20">
        <f>INDEX('EIA Consumption'!$A:$CZ,$G20,CH$19)/12</f>
        <v/>
      </c>
      <c r="CI20">
        <f>INDEX('EIA Consumption'!$A:$CZ,$G20,CI$19)/12</f>
        <v/>
      </c>
      <c r="CJ20">
        <f>INDEX('EIA Consumption'!$A:$CZ,$G20,CJ$19)/12</f>
        <v/>
      </c>
      <c r="CK20">
        <f>INDEX('EIA Consumption'!$A:$CZ,$G20,CK$19)/12</f>
        <v/>
      </c>
      <c r="CL20">
        <f>INDEX('EIA Consumption'!$A:$CZ,$G20,CL$19)/12</f>
        <v/>
      </c>
      <c r="CM20">
        <f>INDEX('EIA Consumption'!$A:$CZ,$G20,CM$19)/12</f>
        <v/>
      </c>
      <c r="CN20">
        <f>INDEX('EIA Consumption'!$A:$CZ,$G20,CN$19)/12</f>
        <v/>
      </c>
      <c r="CO20">
        <f>INDEX('EIA Consumption'!$A:$CZ,$G20,CO$19)/12</f>
        <v/>
      </c>
      <c r="CP20">
        <f>INDEX('EIA Consumption'!$A:$CZ,$G20,CP$19)/12</f>
        <v/>
      </c>
      <c r="CQ20">
        <f>INDEX('EIA Consumption'!$A:$CZ,$G20,CQ$19)/12</f>
        <v/>
      </c>
      <c r="CR20">
        <f>INDEX('EIA Consumption'!$A:$CZ,$G20,CR$19)/12</f>
        <v/>
      </c>
      <c r="CS20">
        <f>INDEX('EIA Consumption'!$A:$CZ,$G20,CS$19)/12</f>
        <v/>
      </c>
      <c r="CT20">
        <f>INDEX('EIA Consumption'!$A:$CZ,$G20,CT$19)/12</f>
        <v/>
      </c>
      <c r="CU20">
        <f>INDEX('EIA Consumption'!$A:$CZ,$G20,CU$19)/12</f>
        <v/>
      </c>
      <c r="CV20">
        <f>INDEX('EIA Consumption'!$A:$CZ,$G20,CV$19)/12</f>
        <v/>
      </c>
      <c r="CW20">
        <f>INDEX('EIA Consumption'!$A:$CZ,$G20,CW$19)/12</f>
        <v/>
      </c>
      <c r="CX20">
        <f>INDEX('EIA Consumption'!$A:$CZ,$G20,CX$19)/12</f>
        <v/>
      </c>
      <c r="CY20">
        <f>INDEX('EIA Consumption'!$A:$CZ,$G20,CY$19)/12</f>
        <v/>
      </c>
      <c r="CZ20">
        <f>INDEX('EIA Consumption'!$A:$CZ,$G20,CZ$19)/12</f>
        <v/>
      </c>
      <c r="DA20">
        <f>INDEX('EIA Consumption'!$A:$CZ,$G20,DA$19)/12</f>
        <v/>
      </c>
      <c r="DB20">
        <f>INDEX('EIA Consumption'!$A:$CZ,$G20,DB$19)/12</f>
        <v/>
      </c>
      <c r="DC20">
        <f>INDEX('EIA Consumption'!$A:$CZ,$G20,DC$19)/12</f>
        <v/>
      </c>
      <c r="DD20">
        <f>INDEX('EIA Consumption'!$A:$CZ,$G20,DD$19)/12</f>
        <v/>
      </c>
      <c r="DE20">
        <f>INDEX('EIA Consumption'!$A:$CZ,$G20,DE$19)/12</f>
        <v/>
      </c>
      <c r="DF20">
        <f>INDEX('EIA Consumption'!$A:$CZ,$G20,DF$19)/12</f>
        <v/>
      </c>
      <c r="DG20">
        <f>INDEX('EIA Consumption'!$A:$CZ,$G20,DG$19)/12</f>
        <v/>
      </c>
      <c r="DH20">
        <f>INDEX('EIA Consumption'!$A:$CZ,$G20,DH$19)/12</f>
        <v/>
      </c>
      <c r="DI20">
        <f>INDEX('EIA Consumption'!$A:$CZ,$G20,DI$19)/12</f>
        <v/>
      </c>
      <c r="DJ20">
        <f>INDEX('EIA Consumption'!$A:$CZ,$G20,DJ$19)/12</f>
        <v/>
      </c>
      <c r="DK20">
        <f>INDEX('EIA Consumption'!$A:$CZ,$G20,DK$19)/12</f>
        <v/>
      </c>
      <c r="DL20">
        <f>INDEX('EIA Consumption'!$A:$CZ,$G20,DL$19)/12</f>
        <v/>
      </c>
      <c r="DM20">
        <f>INDEX('EIA Consumption'!$A:$CZ,$G20,DM$19)/12</f>
        <v/>
      </c>
      <c r="DN20">
        <f>INDEX('EIA Consumption'!$A:$CZ,$G20,DN$19)/12</f>
        <v/>
      </c>
      <c r="DO20">
        <f>INDEX('EIA Consumption'!$A:$CZ,$G20,DO$19)/12</f>
        <v/>
      </c>
      <c r="DP20">
        <f>INDEX('EIA Consumption'!$A:$CZ,$G20,DP$19)/12</f>
        <v/>
      </c>
      <c r="DQ20">
        <f>INDEX('EIA Consumption'!$A:$CZ,$G20,DQ$19)/12</f>
        <v/>
      </c>
      <c r="DR20">
        <f>INDEX('EIA Consumption'!$A:$CZ,$G20,DR$19)/12</f>
        <v/>
      </c>
      <c r="DS20">
        <f>INDEX('EIA Consumption'!$A:$CZ,$G20,DS$19)/12</f>
        <v/>
      </c>
      <c r="DT20">
        <f>INDEX('EIA Consumption'!$A:$CZ,$G20,DT$19)/12</f>
        <v/>
      </c>
      <c r="DU20">
        <f>INDEX('EIA Consumption'!$A:$CZ,$G20,DU$19)/12</f>
        <v/>
      </c>
      <c r="DV20">
        <f>INDEX('EIA Consumption'!$A:$CZ,$G20,DV$19)/12</f>
        <v/>
      </c>
      <c r="DW20">
        <f>INDEX('EIA Consumption'!$A:$CZ,$G20,DW$19)/12</f>
        <v/>
      </c>
      <c r="DX20">
        <f>INDEX('EIA Consumption'!$A:$CZ,$G20,DX$19)/12</f>
        <v/>
      </c>
      <c r="DY20">
        <f>INDEX('EIA Consumption'!$A:$CZ,$G20,DY$19)/12</f>
        <v/>
      </c>
      <c r="DZ20">
        <f>INDEX('EIA Consumption'!$A:$CZ,$G20,DZ$19)/12</f>
        <v/>
      </c>
      <c r="EA20">
        <f>INDEX('EIA Consumption'!$A:$CZ,$G20,EA$19)/12</f>
        <v/>
      </c>
      <c r="EB20">
        <f>INDEX('EIA Consumption'!$A:$CZ,$G20,EB$19)/12</f>
        <v/>
      </c>
      <c r="EC20">
        <f>INDEX('EIA Consumption'!$A:$CZ,$G20,EC$19)/12</f>
        <v/>
      </c>
      <c r="ED20">
        <f>INDEX('EIA Consumption'!$A:$CZ,$G20,ED$19)/12</f>
        <v/>
      </c>
      <c r="EE20">
        <f>INDEX('EIA Consumption'!$A:$CZ,$G20,EE$19)/12</f>
        <v/>
      </c>
      <c r="EF20">
        <f>INDEX('EIA Consumption'!$A:$CZ,$G20,EF$19)/12</f>
        <v/>
      </c>
      <c r="EG20">
        <f>INDEX('EIA Consumption'!$A:$CZ,$G20,EG$19)/12</f>
        <v/>
      </c>
      <c r="EH20">
        <f>INDEX('EIA Consumption'!$A:$CZ,$G20,EH$19)/12</f>
        <v/>
      </c>
      <c r="EI20">
        <f>INDEX('EIA Consumption'!$A:$CZ,$G20,EI$19)/12</f>
        <v/>
      </c>
      <c r="EJ20">
        <f>INDEX('EIA Consumption'!$A:$CZ,$G20,EJ$19)/12</f>
        <v/>
      </c>
      <c r="EK20">
        <f>INDEX('EIA Consumption'!$A:$CZ,$G20,EK$19)/12</f>
        <v/>
      </c>
      <c r="EL20">
        <f>INDEX('EIA Consumption'!$A:$CZ,$G20,EL$19)/12</f>
        <v/>
      </c>
      <c r="EM20">
        <f>INDEX('EIA Consumption'!$A:$CZ,$G20,EM$19)/12</f>
        <v/>
      </c>
      <c r="EN20">
        <f>INDEX('EIA Consumption'!$A:$CZ,$G20,EN$19)/12</f>
        <v/>
      </c>
      <c r="EO20">
        <f>INDEX('EIA Consumption'!$A:$CZ,$G20,EO$19)/12</f>
        <v/>
      </c>
      <c r="EP20">
        <f>INDEX('EIA Consumption'!$A:$CZ,$G20,EP$19)/12</f>
        <v/>
      </c>
      <c r="EQ20">
        <f>INDEX('EIA Consumption'!$A:$CZ,$G20,EQ$19)/12</f>
        <v/>
      </c>
      <c r="ER20">
        <f>INDEX('EIA Consumption'!$A:$CZ,$G20,ER$19)/12</f>
        <v/>
      </c>
      <c r="ES20">
        <f>INDEX('EIA Consumption'!$A:$CZ,$G20,ES$19)/12</f>
        <v/>
      </c>
      <c r="ET20">
        <f>INDEX('EIA Consumption'!$A:$CZ,$G20,ET$19)/12</f>
        <v/>
      </c>
      <c r="EU20">
        <f>INDEX('EIA Consumption'!$A:$CZ,$G20,EU$19)/12</f>
        <v/>
      </c>
      <c r="EV20">
        <f>INDEX('EIA Consumption'!$A:$CZ,$G20,EV$19)/12</f>
        <v/>
      </c>
      <c r="EW20">
        <f>INDEX('EIA Consumption'!$A:$CZ,$G20,EW$19)/12</f>
        <v/>
      </c>
      <c r="EX20">
        <f>INDEX('EIA Consumption'!$A:$CZ,$G20,EX$19)/12</f>
        <v/>
      </c>
      <c r="EY20">
        <f>INDEX('EIA Consumption'!$A:$CZ,$G20,EY$19)/12</f>
        <v/>
      </c>
      <c r="EZ20">
        <f>INDEX('EIA Consumption'!$A:$CZ,$G20,EZ$19)/12</f>
        <v/>
      </c>
      <c r="FA20">
        <f>INDEX('EIA Consumption'!$A:$CZ,$G20,FA$19)/12</f>
        <v/>
      </c>
      <c r="FB20">
        <f>INDEX('EIA Consumption'!$A:$CZ,$G20,FB$19)/12</f>
        <v/>
      </c>
      <c r="FC20">
        <f>INDEX('EIA Consumption'!$A:$CZ,$G20,FC$19)/12</f>
        <v/>
      </c>
      <c r="FD20">
        <f>INDEX('EIA Consumption'!$A:$CZ,$G20,FD$19)/12</f>
        <v/>
      </c>
      <c r="FE20">
        <f>INDEX('EIA Consumption'!$A:$CZ,$G20,FE$19)/12</f>
        <v/>
      </c>
      <c r="FF20">
        <f>INDEX('EIA Consumption'!$A:$CZ,$G20,FF$19)/12</f>
        <v/>
      </c>
      <c r="FG20">
        <f>INDEX('EIA Consumption'!$A:$CZ,$G20,FG$19)/12</f>
        <v/>
      </c>
      <c r="FH20">
        <f>INDEX('EIA Consumption'!$A:$CZ,$G20,FH$19)/12</f>
        <v/>
      </c>
      <c r="FI20">
        <f>INDEX('EIA Consumption'!$A:$CZ,$G20,FI$19)/12</f>
        <v/>
      </c>
      <c r="FJ20">
        <f>INDEX('EIA Consumption'!$A:$CZ,$G20,FJ$19)/12</f>
        <v/>
      </c>
      <c r="FK20">
        <f>INDEX('EIA Consumption'!$A:$CZ,$G20,FK$19)/12</f>
        <v/>
      </c>
      <c r="FL20">
        <f>INDEX('EIA Consumption'!$A:$CZ,$G20,FL$19)/12</f>
        <v/>
      </c>
      <c r="FM20">
        <f>INDEX('EIA Consumption'!$A:$CZ,$G20,FM$19)/12</f>
        <v/>
      </c>
      <c r="FN20">
        <f>INDEX('EIA Consumption'!$A:$CZ,$G20,FN$19)/12</f>
        <v/>
      </c>
      <c r="FO20">
        <f>INDEX('EIA Consumption'!$A:$CZ,$G20,FO$19)/12</f>
        <v/>
      </c>
      <c r="FP20">
        <f>INDEX('EIA Consumption'!$A:$CZ,$G20,FP$19)/12</f>
        <v/>
      </c>
      <c r="FQ20">
        <f>INDEX('EIA Consumption'!$A:$CZ,$G20,FQ$19)/12</f>
        <v/>
      </c>
      <c r="FR20">
        <f>INDEX('EIA Consumption'!$A:$CZ,$G20,FR$19)/12</f>
        <v/>
      </c>
      <c r="FS20">
        <f>INDEX('EIA Consumption'!$A:$CZ,$G20,FS$19)/12</f>
        <v/>
      </c>
      <c r="FT20">
        <f>INDEX('EIA Consumption'!$A:$CZ,$G20,FT$19)/12</f>
        <v/>
      </c>
      <c r="FU20">
        <f>INDEX('EIA Consumption'!$A:$CZ,$G20,FU$19)/12</f>
        <v/>
      </c>
      <c r="FV20">
        <f>INDEX('EIA Consumption'!$A:$CZ,$G20,FV$19)/12</f>
        <v/>
      </c>
      <c r="FW20">
        <f>INDEX('EIA Consumption'!$A:$CZ,$G20,FW$19)/12</f>
        <v/>
      </c>
      <c r="FX20">
        <f>INDEX('EIA Consumption'!$A:$CZ,$G20,FX$19)/12</f>
        <v/>
      </c>
      <c r="FY20">
        <f>INDEX('EIA Consumption'!$A:$CZ,$G20,FY$19)/12</f>
        <v/>
      </c>
      <c r="FZ20">
        <f>INDEX('EIA Consumption'!$A:$CZ,$G20,FZ$19)/12</f>
        <v/>
      </c>
      <c r="GA20">
        <f>INDEX('EIA Consumption'!$A:$CZ,$G20,GA$19)/12</f>
        <v/>
      </c>
      <c r="GB20">
        <f>INDEX('EIA Consumption'!$A:$CZ,$G20,GB$19)/12</f>
        <v/>
      </c>
      <c r="GC20">
        <f>INDEX('EIA Consumption'!$A:$CZ,$G20,GC$19)/12</f>
        <v/>
      </c>
      <c r="GD20">
        <f>INDEX('EIA Consumption'!$A:$CZ,$G20,GD$19)/12</f>
        <v/>
      </c>
      <c r="GE20">
        <f>INDEX('EIA Consumption'!$A:$CZ,$G20,GE$19)/12</f>
        <v/>
      </c>
      <c r="GF20">
        <f>INDEX('EIA Consumption'!$A:$CZ,$G20,GF$19)/12</f>
        <v/>
      </c>
      <c r="GG20">
        <f>INDEX('EIA Consumption'!$A:$CZ,$G20,GG$19)/12</f>
        <v/>
      </c>
      <c r="GH20">
        <f>INDEX('EIA Consumption'!$A:$CZ,$G20,GH$19)/12</f>
        <v/>
      </c>
      <c r="GI20">
        <f>INDEX('EIA Consumption'!$A:$CZ,$G20,GI$19)/12</f>
        <v/>
      </c>
      <c r="GJ20">
        <f>INDEX('EIA Consumption'!$A:$CZ,$G20,GJ$19)/12</f>
        <v/>
      </c>
      <c r="GK20">
        <f>INDEX('EIA Consumption'!$A:$CZ,$G20,GK$19)/12</f>
        <v/>
      </c>
      <c r="GL20">
        <f>INDEX('EIA Consumption'!$A:$CZ,$G20,GL$19)/12</f>
        <v/>
      </c>
      <c r="GM20">
        <f>INDEX('EIA Consumption'!$A:$CZ,$G20,GM$19)/12</f>
        <v/>
      </c>
      <c r="GN20">
        <f>INDEX('EIA Consumption'!$A:$CZ,$G20,GN$19)/12</f>
        <v/>
      </c>
      <c r="GO20">
        <f>INDEX('EIA Consumption'!$A:$CZ,$G20,GO$19)/12</f>
        <v/>
      </c>
      <c r="GP20">
        <f>INDEX('EIA Consumption'!$A:$CZ,$G20,GP$19)/12</f>
        <v/>
      </c>
      <c r="GQ20">
        <f>INDEX('EIA Consumption'!$A:$CZ,$G20,GQ$19)/12</f>
        <v/>
      </c>
      <c r="GR20">
        <f>INDEX('EIA Consumption'!$A:$CZ,$G20,GR$19)/12</f>
        <v/>
      </c>
      <c r="GS20">
        <f>INDEX('EIA Consumption'!$A:$CZ,$G20,GS$19)/12</f>
        <v/>
      </c>
      <c r="GT20">
        <f>INDEX('EIA Consumption'!$A:$CZ,$G20,GT$19)/12</f>
        <v/>
      </c>
      <c r="GU20">
        <f>INDEX('EIA Consumption'!$A:$CZ,$G20,GU$19)/12</f>
        <v/>
      </c>
      <c r="GV20">
        <f>INDEX('EIA Consumption'!$A:$CZ,$G20,GV$19)/12</f>
        <v/>
      </c>
      <c r="GW20">
        <f>INDEX('EIA Consumption'!$A:$CZ,$G20,GW$19)/12</f>
        <v/>
      </c>
      <c r="GX20">
        <f>INDEX('EIA Consumption'!$A:$CZ,$G20,GX$19)/12</f>
        <v/>
      </c>
      <c r="GY20">
        <f>INDEX('EIA Consumption'!$A:$CZ,$G20,GY$19)/12</f>
        <v/>
      </c>
      <c r="GZ20">
        <f>INDEX('EIA Consumption'!$A:$CZ,$G20,GZ$19)/12</f>
        <v/>
      </c>
      <c r="HA20">
        <f>INDEX('EIA Consumption'!$A:$CZ,$G20,HA$19)/12</f>
        <v/>
      </c>
      <c r="HB20">
        <f>INDEX('EIA Consumption'!$A:$CZ,$G20,HB$19)/12</f>
        <v/>
      </c>
      <c r="HC20">
        <f>INDEX('EIA Consumption'!$A:$CZ,$G20,HC$19)/12</f>
        <v/>
      </c>
      <c r="HD20">
        <f>INDEX('EIA Consumption'!$A:$CZ,$G20,HD$19)/12</f>
        <v/>
      </c>
      <c r="HE20">
        <f>INDEX('EIA Consumption'!$A:$CZ,$G20,HE$19)/12</f>
        <v/>
      </c>
      <c r="HF20">
        <f>INDEX('EIA Consumption'!$A:$CZ,$G20,HF$19)/12</f>
        <v/>
      </c>
      <c r="HG20">
        <f>INDEX('EIA Consumption'!$A:$CZ,$G20,HG$19)/12</f>
        <v/>
      </c>
      <c r="HH20">
        <f>INDEX('EIA Consumption'!$A:$CZ,$G20,HH$19)/12</f>
        <v/>
      </c>
      <c r="HI20">
        <f>INDEX('EIA Consumption'!$A:$CZ,$G20,HI$19)/12</f>
        <v/>
      </c>
      <c r="HJ20">
        <f>INDEX('EIA Consumption'!$A:$CZ,$G20,HJ$19)/12</f>
        <v/>
      </c>
      <c r="HK20">
        <f>INDEX('EIA Consumption'!$A:$CZ,$G20,HK$19)/12</f>
        <v/>
      </c>
      <c r="HL20">
        <f>INDEX('EIA Consumption'!$A:$CZ,$G20,HL$19)/12</f>
        <v/>
      </c>
      <c r="HM20">
        <f>INDEX('EIA Consumption'!$A:$CZ,$G20,HM$19)/12</f>
        <v/>
      </c>
      <c r="HN20">
        <f>INDEX('EIA Consumption'!$A:$CZ,$G20,HN$19)/12</f>
        <v/>
      </c>
      <c r="HO20">
        <f>INDEX('EIA Consumption'!$A:$CZ,$G20,HO$19)/12</f>
        <v/>
      </c>
      <c r="HP20">
        <f>INDEX('EIA Consumption'!$A:$CZ,$G20,HP$19)/12</f>
        <v/>
      </c>
      <c r="HQ20">
        <f>INDEX('EIA Consumption'!$A:$CZ,$G20,HQ$19)/12</f>
        <v/>
      </c>
      <c r="HR20">
        <f>INDEX('EIA Consumption'!$A:$CZ,$G20,HR$19)/12</f>
        <v/>
      </c>
      <c r="HS20">
        <f>INDEX('EIA Consumption'!$A:$CZ,$G20,HS$19)/12</f>
        <v/>
      </c>
      <c r="HT20">
        <f>INDEX('EIA Consumption'!$A:$CZ,$G20,HT$19)/12</f>
        <v/>
      </c>
      <c r="HU20">
        <f>INDEX('EIA Consumption'!$A:$CZ,$G20,HU$19)/12</f>
        <v/>
      </c>
      <c r="HV20">
        <f>INDEX('EIA Consumption'!$A:$CZ,$G20,HV$19)/12</f>
        <v/>
      </c>
      <c r="HW20">
        <f>INDEX('EIA Consumption'!$A:$CZ,$G20,HW$19)/12</f>
        <v/>
      </c>
      <c r="HX20">
        <f>INDEX('EIA Consumption'!$A:$CZ,$G20,HX$19)/12</f>
        <v/>
      </c>
      <c r="HY20">
        <f>INDEX('EIA Consumption'!$A:$CZ,$G20,HY$19)/12</f>
        <v/>
      </c>
      <c r="HZ20">
        <f>INDEX('EIA Consumption'!$A:$CZ,$G20,HZ$19)/12</f>
        <v/>
      </c>
      <c r="IA20">
        <f>INDEX('EIA Consumption'!$A:$CZ,$G20,IA$19)/12</f>
        <v/>
      </c>
      <c r="IB20">
        <f>INDEX('EIA Consumption'!$A:$CZ,$G20,IB$19)/12</f>
        <v/>
      </c>
      <c r="IC20">
        <f>INDEX('EIA Consumption'!$A:$CZ,$G20,IC$19)/12</f>
        <v/>
      </c>
      <c r="ID20">
        <f>INDEX('EIA Consumption'!$A:$CZ,$G20,ID$19)/12</f>
        <v/>
      </c>
      <c r="IE20">
        <f>INDEX('EIA Consumption'!$A:$CZ,$G20,IE$19)/12</f>
        <v/>
      </c>
      <c r="IF20">
        <f>INDEX('EIA Consumption'!$A:$CZ,$G20,IF$19)/12</f>
        <v/>
      </c>
      <c r="IG20">
        <f>INDEX('EIA Consumption'!$A:$CZ,$G20,IG$19)/12</f>
        <v/>
      </c>
      <c r="IH20">
        <f>INDEX('EIA Consumption'!$A:$CZ,$G20,IH$19)/12</f>
        <v/>
      </c>
      <c r="II20">
        <f>INDEX('EIA Consumption'!$A:$CZ,$G20,II$19)/12</f>
        <v/>
      </c>
      <c r="IJ20">
        <f>INDEX('EIA Consumption'!$A:$CZ,$G20,IJ$19)/12</f>
        <v/>
      </c>
      <c r="IK20">
        <f>INDEX('EIA Consumption'!$A:$CZ,$G20,IK$19)/12</f>
        <v/>
      </c>
      <c r="IL20">
        <f>INDEX('EIA Consumption'!$A:$CZ,$G20,IL$19)/12</f>
        <v/>
      </c>
      <c r="IM20">
        <f>INDEX('EIA Consumption'!$A:$CZ,$G20,IM$19)/12</f>
        <v/>
      </c>
      <c r="IN20">
        <f>INDEX('EIA Consumption'!$A:$CZ,$G20,IN$19)/12</f>
        <v/>
      </c>
      <c r="IO20">
        <f>INDEX('EIA Consumption'!$A:$CZ,$G20,IO$19)/12</f>
        <v/>
      </c>
      <c r="IP20">
        <f>INDEX('EIA Consumption'!$A:$CZ,$G20,IP$19)/12</f>
        <v/>
      </c>
      <c r="IQ20">
        <f>INDEX('EIA Consumption'!$A:$CZ,$G20,IQ$19)/12</f>
        <v/>
      </c>
      <c r="IR20">
        <f>INDEX('EIA Consumption'!$A:$CZ,$G20,IR$19)/12</f>
        <v/>
      </c>
      <c r="IS20">
        <f>INDEX('EIA Consumption'!$A:$CZ,$G20,IS$19)/12</f>
        <v/>
      </c>
      <c r="IT20">
        <f>INDEX('EIA Consumption'!$A:$CZ,$G20,IT$19)/12</f>
        <v/>
      </c>
      <c r="IU20">
        <f>INDEX('EIA Consumption'!$A:$CZ,$G20,IU$19)/12</f>
        <v/>
      </c>
      <c r="IV20">
        <f>INDEX('EIA Consumption'!$A:$CZ,$G20,IV$19)/12</f>
        <v/>
      </c>
      <c r="IW20">
        <f>INDEX('EIA Consumption'!$A:$CZ,$G20,IW$19)/12</f>
        <v/>
      </c>
      <c r="IX20">
        <f>INDEX('EIA Consumption'!$A:$CZ,$G20,IX$19)/12</f>
        <v/>
      </c>
      <c r="IY20">
        <f>INDEX('EIA Consumption'!$A:$CZ,$G20,IY$19)/12</f>
        <v/>
      </c>
      <c r="IZ20">
        <f>INDEX('EIA Consumption'!$A:$CZ,$G20,IZ$19)/12</f>
        <v/>
      </c>
      <c r="JA20">
        <f>INDEX('EIA Consumption'!$A:$CZ,$G20,JA$19)/12</f>
        <v/>
      </c>
      <c r="JB20">
        <f>INDEX('EIA Consumption'!$A:$CZ,$G20,JB$19)/12</f>
        <v/>
      </c>
      <c r="JC20">
        <f>INDEX('EIA Consumption'!$A:$CZ,$G20,JC$19)/12</f>
        <v/>
      </c>
      <c r="JD20">
        <f>INDEX('EIA Consumption'!$A:$CZ,$G20,JD$19)/12</f>
        <v/>
      </c>
      <c r="JE20">
        <f>INDEX('EIA Consumption'!$A:$CZ,$G20,JE$19)/12</f>
        <v/>
      </c>
      <c r="JF20">
        <f>INDEX('EIA Consumption'!$A:$CZ,$G20,JF$19)/12</f>
        <v/>
      </c>
      <c r="JG20">
        <f>INDEX('EIA Consumption'!$A:$CZ,$G20,JG$19)/12</f>
        <v/>
      </c>
      <c r="JH20">
        <f>INDEX('EIA Consumption'!$A:$CZ,$G20,JH$19)/12</f>
        <v/>
      </c>
      <c r="JI20">
        <f>INDEX('EIA Consumption'!$A:$CZ,$G20,JI$19)/12</f>
        <v/>
      </c>
      <c r="JJ20">
        <f>INDEX('EIA Consumption'!$A:$CZ,$G20,JJ$19)/12</f>
        <v/>
      </c>
      <c r="JK20">
        <f>INDEX('EIA Consumption'!$A:$CZ,$G20,JK$19)/12</f>
        <v/>
      </c>
      <c r="JL20">
        <f>INDEX('EIA Consumption'!$A:$CZ,$G20,JL$19)/12</f>
        <v/>
      </c>
      <c r="JM20">
        <f>INDEX('EIA Consumption'!$A:$CZ,$G20,JM$19)/12</f>
        <v/>
      </c>
      <c r="JN20">
        <f>INDEX('EIA Consumption'!$A:$CZ,$G20,JN$19)/12</f>
        <v/>
      </c>
      <c r="JO20">
        <f>INDEX('EIA Consumption'!$A:$CZ,$G20,JO$19)/12</f>
        <v/>
      </c>
      <c r="JP20">
        <f>INDEX('EIA Consumption'!$A:$CZ,$G20,JP$19)/12</f>
        <v/>
      </c>
      <c r="JQ20">
        <f>INDEX('EIA Consumption'!$A:$CZ,$G20,JQ$19)/12</f>
        <v/>
      </c>
      <c r="JR20">
        <f>INDEX('EIA Consumption'!$A:$CZ,$G20,JR$19)/12</f>
        <v/>
      </c>
      <c r="JS20">
        <f>INDEX('EIA Consumption'!$A:$CZ,$G20,JS$19)/12</f>
        <v/>
      </c>
      <c r="JT20">
        <f>INDEX('EIA Consumption'!$A:$CZ,$G20,JT$19)/12</f>
        <v/>
      </c>
      <c r="JU20">
        <f>INDEX('EIA Consumption'!$A:$CZ,$G20,JU$19)/12</f>
        <v/>
      </c>
      <c r="JV20">
        <f>INDEX('EIA Consumption'!$A:$CZ,$G20,JV$19)/12</f>
        <v/>
      </c>
      <c r="JW20">
        <f>INDEX('EIA Consumption'!$A:$CZ,$G20,JW$19)/12</f>
        <v/>
      </c>
      <c r="JX20">
        <f>INDEX('EIA Consumption'!$A:$CZ,$G20,JX$19)/12</f>
        <v/>
      </c>
      <c r="JY20">
        <f>INDEX('EIA Consumption'!$A:$CZ,$G20,JY$19)/12</f>
        <v/>
      </c>
      <c r="JZ20">
        <f>INDEX('EIA Consumption'!$A:$CZ,$G20,JZ$19)/12</f>
        <v/>
      </c>
      <c r="KA20">
        <f>INDEX('EIA Consumption'!$A:$CZ,$G20,KA$19)/12</f>
        <v/>
      </c>
      <c r="KB20">
        <f>INDEX('EIA Consumption'!$A:$CZ,$G20,KB$19)/12</f>
        <v/>
      </c>
      <c r="KC20">
        <f>INDEX('EIA Consumption'!$A:$CZ,$G20,KC$19)/12</f>
        <v/>
      </c>
      <c r="KD20">
        <f>INDEX('EIA Consumption'!$A:$CZ,$G20,KD$19)/12</f>
        <v/>
      </c>
      <c r="KE20">
        <f>INDEX('EIA Consumption'!$A:$CZ,$G20,KE$19)/12</f>
        <v/>
      </c>
      <c r="KF20">
        <f>INDEX('EIA Consumption'!$A:$CZ,$G20,KF$19)/12</f>
        <v/>
      </c>
      <c r="KG20">
        <f>INDEX('EIA Consumption'!$A:$CZ,$G20,KG$19)/12</f>
        <v/>
      </c>
      <c r="KH20">
        <f>INDEX('EIA Consumption'!$A:$CZ,$G20,KH$19)/12</f>
        <v/>
      </c>
      <c r="KI20">
        <f>INDEX('EIA Consumption'!$A:$CZ,$G20,KI$19)/12</f>
        <v/>
      </c>
      <c r="KJ20">
        <f>INDEX('EIA Consumption'!$A:$CZ,$G20,KJ$19)/12</f>
        <v/>
      </c>
      <c r="KK20">
        <f>INDEX('EIA Consumption'!$A:$CZ,$G20,KK$19)/12</f>
        <v/>
      </c>
      <c r="KL20">
        <f>INDEX('EIA Consumption'!$A:$CZ,$G20,KL$19)/12</f>
        <v/>
      </c>
      <c r="KM20">
        <f>INDEX('EIA Consumption'!$A:$CZ,$G20,KM$19)/12</f>
        <v/>
      </c>
      <c r="KN20">
        <f>INDEX('EIA Consumption'!$A:$CZ,$G20,KN$19)/12</f>
        <v/>
      </c>
      <c r="KO20">
        <f>INDEX('EIA Consumption'!$A:$CZ,$G20,KO$19)/12</f>
        <v/>
      </c>
      <c r="KP20">
        <f>INDEX('EIA Consumption'!$A:$CZ,$G20,KP$19)/12</f>
        <v/>
      </c>
      <c r="KQ20">
        <f>INDEX('EIA Consumption'!$A:$CZ,$G20,KQ$19)/12</f>
        <v/>
      </c>
      <c r="KR20">
        <f>INDEX('EIA Consumption'!$A:$CZ,$G20,KR$19)/12</f>
        <v/>
      </c>
      <c r="KS20">
        <f>INDEX('EIA Consumption'!$A:$CZ,$G20,KS$19)/12</f>
        <v/>
      </c>
      <c r="KT20">
        <f>INDEX('EIA Consumption'!$A:$CZ,$G20,KT$19)/12</f>
        <v/>
      </c>
      <c r="KU20">
        <f>INDEX('EIA Consumption'!$A:$CZ,$G20,KU$19)/12</f>
        <v/>
      </c>
      <c r="KV20">
        <f>INDEX('EIA Consumption'!$A:$CZ,$G20,KV$19)/12</f>
        <v/>
      </c>
      <c r="KW20">
        <f>INDEX('EIA Consumption'!$A:$CZ,$G20,KW$19)/12</f>
        <v/>
      </c>
      <c r="KX20">
        <f>INDEX('EIA Consumption'!$A:$CZ,$G20,KX$19)/12</f>
        <v/>
      </c>
      <c r="KY20">
        <f>INDEX('EIA Consumption'!$A:$CZ,$G20,KY$19)/12</f>
        <v/>
      </c>
      <c r="KZ20">
        <f>INDEX('EIA Consumption'!$A:$CZ,$G20,KZ$19)/12</f>
        <v/>
      </c>
      <c r="LA20">
        <f>INDEX('EIA Consumption'!$A:$CZ,$G20,LA$19)/12</f>
        <v/>
      </c>
      <c r="LB20">
        <f>INDEX('EIA Consumption'!$A:$CZ,$G20,LB$19)/12</f>
        <v/>
      </c>
      <c r="LC20">
        <f>INDEX('EIA Consumption'!$A:$CZ,$G20,LC$19)/12</f>
        <v/>
      </c>
      <c r="LD20">
        <f>INDEX('EIA Consumption'!$A:$CZ,$G20,LD$19)/12</f>
        <v/>
      </c>
      <c r="LE20">
        <f>INDEX('EIA Consumption'!$A:$CZ,$G20,LE$19)/12</f>
        <v/>
      </c>
      <c r="LF20">
        <f>INDEX('EIA Consumption'!$A:$CZ,$G20,LF$19)/12</f>
        <v/>
      </c>
      <c r="LG20">
        <f>INDEX('EIA Consumption'!$A:$CZ,$G20,LG$19)/12</f>
        <v/>
      </c>
      <c r="LH20">
        <f>INDEX('EIA Consumption'!$A:$CZ,$G20,LH$19)/12</f>
        <v/>
      </c>
      <c r="LI20">
        <f>INDEX('EIA Consumption'!$A:$CZ,$G20,LI$19)/12</f>
        <v/>
      </c>
      <c r="LJ20">
        <f>INDEX('EIA Consumption'!$A:$CZ,$G20,LJ$19)/12</f>
        <v/>
      </c>
      <c r="LK20">
        <f>INDEX('EIA Consumption'!$A:$CZ,$G20,LK$19)/12</f>
        <v/>
      </c>
      <c r="LL20">
        <f>INDEX('EIA Consumption'!$A:$CZ,$G20,LL$19)/12</f>
        <v/>
      </c>
      <c r="LM20">
        <f>INDEX('EIA Consumption'!$A:$CZ,$G20,LM$19)/12</f>
        <v/>
      </c>
      <c r="LN20">
        <f>INDEX('EIA Consumption'!$A:$CZ,$G20,LN$19)/12</f>
        <v/>
      </c>
      <c r="LO20">
        <f>INDEX('EIA Consumption'!$A:$CZ,$G20,LO$19)/12</f>
        <v/>
      </c>
      <c r="LP20">
        <f>INDEX('EIA Consumption'!$A:$CZ,$G20,LP$19)/12</f>
        <v/>
      </c>
      <c r="LQ20">
        <f>INDEX('EIA Consumption'!$A:$CZ,$G20,LQ$19)/12</f>
        <v/>
      </c>
      <c r="LR20">
        <f>INDEX('EIA Consumption'!$A:$CZ,$G20,LR$19)/12</f>
        <v/>
      </c>
      <c r="LS20">
        <f>INDEX('EIA Consumption'!$A:$CZ,$G20,LS$19)/12</f>
        <v/>
      </c>
      <c r="LT20">
        <f>INDEX('EIA Consumption'!$A:$CZ,$G20,LT$19)/12</f>
        <v/>
      </c>
      <c r="LU20">
        <f>INDEX('EIA Consumption'!$A:$CZ,$G20,LU$19)/12</f>
        <v/>
      </c>
      <c r="LV20">
        <f>INDEX('EIA Consumption'!$A:$CZ,$G20,LV$19)/12</f>
        <v/>
      </c>
      <c r="LW20">
        <f>INDEX('EIA Consumption'!$A:$CZ,$G20,LW$19)/12</f>
        <v/>
      </c>
      <c r="LX20">
        <f>INDEX('EIA Consumption'!$A:$CZ,$G20,LX$19)/12</f>
        <v/>
      </c>
      <c r="LY20">
        <f>INDEX('EIA Consumption'!$A:$CZ,$G20,LY$19)/12</f>
        <v/>
      </c>
      <c r="LZ20">
        <f>INDEX('EIA Consumption'!$A:$CZ,$G20,LZ$19)/12</f>
        <v/>
      </c>
      <c r="MA20">
        <f>INDEX('EIA Consumption'!$A:$CZ,$G20,MA$19)/12</f>
        <v/>
      </c>
      <c r="MB20">
        <f>INDEX('EIA Consumption'!$A:$CZ,$G20,MB$19)/12</f>
        <v/>
      </c>
      <c r="MC20">
        <f>INDEX('EIA Consumption'!$A:$CZ,$G20,MC$19)/12</f>
        <v/>
      </c>
      <c r="MD20">
        <f>INDEX('EIA Consumption'!$A:$CZ,$G20,MD$19)/12</f>
        <v/>
      </c>
      <c r="ME20">
        <f>INDEX('EIA Consumption'!$A:$CZ,$G20,ME$19)/12</f>
        <v/>
      </c>
      <c r="MF20">
        <f>INDEX('EIA Consumption'!$A:$CZ,$G20,MF$19)/12</f>
        <v/>
      </c>
      <c r="MG20">
        <f>INDEX('EIA Consumption'!$A:$CZ,$G20,MG$19)/12</f>
        <v/>
      </c>
      <c r="MH20">
        <f>INDEX('EIA Consumption'!$A:$CZ,$G20,MH$19)/12</f>
        <v/>
      </c>
      <c r="MI20">
        <f>INDEX('EIA Consumption'!$A:$CZ,$G20,MI$19)/12</f>
        <v/>
      </c>
      <c r="MJ20">
        <f>INDEX('EIA Consumption'!$A:$CZ,$G20,MJ$19)/12</f>
        <v/>
      </c>
      <c r="MK20">
        <f>INDEX('EIA Consumption'!$A:$CZ,$G20,MK$19)/12</f>
        <v/>
      </c>
      <c r="ML20">
        <f>INDEX('EIA Consumption'!$A:$CZ,$G20,ML$19)/12</f>
        <v/>
      </c>
      <c r="MM20">
        <f>INDEX('EIA Consumption'!$A:$CZ,$G20,MM$19)/12</f>
        <v/>
      </c>
      <c r="MN20">
        <f>INDEX('EIA Consumption'!$A:$CZ,$G20,MN$19)/12</f>
        <v/>
      </c>
      <c r="MO20">
        <f>INDEX('EIA Consumption'!$A:$CZ,$G20,MO$19)/12</f>
        <v/>
      </c>
      <c r="MP20">
        <f>INDEX('EIA Consumption'!$A:$CZ,$G20,MP$19)/12</f>
        <v/>
      </c>
      <c r="MQ20">
        <f>INDEX('EIA Consumption'!$A:$CZ,$G20,MQ$19)/12</f>
        <v/>
      </c>
      <c r="MR20">
        <f>INDEX('EIA Consumption'!$A:$CZ,$G20,MR$19)/12</f>
        <v/>
      </c>
      <c r="MS20">
        <f>INDEX('EIA Consumption'!$A:$CZ,$G20,MS$19)/12</f>
        <v/>
      </c>
      <c r="MT20">
        <f>INDEX('EIA Consumption'!$A:$CZ,$G20,MT$19)/12</f>
        <v/>
      </c>
      <c r="MU20">
        <f>INDEX('EIA Consumption'!$A:$CZ,$G20,MU$19)/12</f>
        <v/>
      </c>
      <c r="MV20">
        <f>INDEX('EIA Consumption'!$A:$CZ,$G20,MV$19)/12</f>
        <v/>
      </c>
      <c r="MW20">
        <f>INDEX('EIA Consumption'!$A:$CZ,$G20,MW$19)/12</f>
        <v/>
      </c>
      <c r="MX20">
        <f>INDEX('EIA Consumption'!$A:$CZ,$G20,MX$19)/12</f>
        <v/>
      </c>
      <c r="MY20">
        <f>INDEX('EIA Consumption'!$A:$CZ,$G20,MY$19)/12</f>
        <v/>
      </c>
      <c r="MZ20">
        <f>INDEX('EIA Consumption'!$A:$CZ,$G20,MZ$19)/12</f>
        <v/>
      </c>
      <c r="NA20">
        <f>INDEX('EIA Consumption'!$A:$CZ,$G20,NA$19)/12</f>
        <v/>
      </c>
      <c r="NB20">
        <f>INDEX('EIA Consumption'!$A:$CZ,$G20,NB$19)/12</f>
        <v/>
      </c>
      <c r="NC20">
        <f>INDEX('EIA Consumption'!$A:$CZ,$G20,NC$19)/12</f>
        <v/>
      </c>
      <c r="ND20">
        <f>INDEX('EIA Consumption'!$A:$CZ,$G20,ND$19)/12</f>
        <v/>
      </c>
      <c r="NE20">
        <f>INDEX('EIA Consumption'!$A:$CZ,$G20,NE$19)/12</f>
        <v/>
      </c>
      <c r="NF20">
        <f>INDEX('EIA Consumption'!$A:$CZ,$G20,NF$19)/12</f>
        <v/>
      </c>
      <c r="NG20">
        <f>INDEX('EIA Consumption'!$A:$CZ,$G20,NG$19)/12</f>
        <v/>
      </c>
      <c r="NH20">
        <f>INDEX('EIA Consumption'!$A:$CZ,$G20,NH$19)/12</f>
        <v/>
      </c>
      <c r="NI20">
        <f>INDEX('EIA Consumption'!$A:$CZ,$G20,NI$19)/12</f>
        <v/>
      </c>
      <c r="NJ20">
        <f>INDEX('EIA Consumption'!$A:$CZ,$G20,NJ$19)/12</f>
        <v/>
      </c>
      <c r="NK20">
        <f>INDEX('EIA Consumption'!$A:$CZ,$G20,NK$19)/12</f>
        <v/>
      </c>
      <c r="NL20">
        <f>INDEX('EIA Consumption'!$A:$CZ,$G20,NL$19)/12</f>
        <v/>
      </c>
      <c r="NM20">
        <f>INDEX('EIA Consumption'!$A:$CZ,$G20,NM$19)/12</f>
        <v/>
      </c>
      <c r="NN20">
        <f>INDEX('EIA Consumption'!$A:$CZ,$G20,NN$19)/12</f>
        <v/>
      </c>
      <c r="NO20">
        <f>INDEX('EIA Consumption'!$A:$CZ,$G20,NO$19)/12</f>
        <v/>
      </c>
      <c r="NP20">
        <f>INDEX('EIA Consumption'!$A:$CZ,$G20,NP$19)/12</f>
        <v/>
      </c>
      <c r="NQ20">
        <f>INDEX('EIA Consumption'!$A:$CZ,$G20,NQ$19)/12</f>
        <v/>
      </c>
      <c r="NR20">
        <f>INDEX('EIA Consumption'!$A:$CZ,$G20,NR$19)/12</f>
        <v/>
      </c>
      <c r="NS20">
        <f>INDEX('EIA Consumption'!$A:$CZ,$G20,NS$19)/12</f>
        <v/>
      </c>
      <c r="NT20">
        <f>INDEX('EIA Consumption'!$A:$CZ,$G20,NT$19)/12</f>
        <v/>
      </c>
      <c r="NU20">
        <f>INDEX('EIA Consumption'!$A:$CZ,$G20,NU$19)/12</f>
        <v/>
      </c>
      <c r="NV20">
        <f>INDEX('EIA Consumption'!$A:$CZ,$G20,NV$19)/12</f>
        <v/>
      </c>
      <c r="NW20">
        <f>INDEX('EIA Consumption'!$A:$CZ,$G20,NW$19)/12</f>
        <v/>
      </c>
      <c r="NX20">
        <f>INDEX('EIA Consumption'!$A:$CZ,$G20,NX$19)/12</f>
        <v/>
      </c>
      <c r="NY20">
        <f>INDEX('EIA Consumption'!$A:$CZ,$G20,NY$19)/12</f>
        <v/>
      </c>
      <c r="NZ20">
        <f>INDEX('EIA Consumption'!$A:$CZ,$G20,NZ$19)/12</f>
        <v/>
      </c>
      <c r="OA20">
        <f>INDEX('EIA Consumption'!$A:$CZ,$G20,OA$19)/12</f>
        <v/>
      </c>
      <c r="OB20">
        <f>INDEX('EIA Consumption'!$A:$CZ,$G20,OB$19)/12</f>
        <v/>
      </c>
      <c r="OC20">
        <f>INDEX('EIA Consumption'!$A:$CZ,$G20,OC$19)/12</f>
        <v/>
      </c>
      <c r="OD20">
        <f>INDEX('EIA Consumption'!$A:$CZ,$G20,OD$19)/12</f>
        <v/>
      </c>
      <c r="OE20">
        <f>INDEX('EIA Consumption'!$A:$CZ,$G20,OE$19)/12</f>
        <v/>
      </c>
      <c r="OF20">
        <f>INDEX('EIA Consumption'!$A:$CZ,$G20,OF$19)/12</f>
        <v/>
      </c>
      <c r="OG20">
        <f>INDEX('EIA Consumption'!$A:$CZ,$G20,OG$19)/12</f>
        <v/>
      </c>
      <c r="OH20">
        <f>INDEX('EIA Consumption'!$A:$CZ,$G20,OH$19)/12</f>
        <v/>
      </c>
      <c r="OI20">
        <f>INDEX('EIA Consumption'!$A:$CZ,$G20,OI$19)/12</f>
        <v/>
      </c>
      <c r="OJ20">
        <f>INDEX('EIA Consumption'!$A:$CZ,$G20,OJ$19)/12</f>
        <v/>
      </c>
      <c r="OK20">
        <f>INDEX('EIA Consumption'!$A:$CZ,$G20,OK$19)/12</f>
        <v/>
      </c>
      <c r="OL20">
        <f>INDEX('EIA Consumption'!$A:$CZ,$G20,OL$19)/12</f>
        <v/>
      </c>
      <c r="OM20">
        <f>INDEX('EIA Consumption'!$A:$CZ,$G20,OM$19)/12</f>
        <v/>
      </c>
      <c r="ON20">
        <f>INDEX('EIA Consumption'!$A:$CZ,$G20,ON$19)/12</f>
        <v/>
      </c>
      <c r="OO20">
        <f>INDEX('EIA Consumption'!$A:$CZ,$G20,OO$19)/12</f>
        <v/>
      </c>
      <c r="OP20">
        <f>INDEX('EIA Consumption'!$A:$CZ,$G20,OP$19)/12</f>
        <v/>
      </c>
      <c r="OQ20">
        <f>INDEX('EIA Consumption'!$A:$CZ,$G20,OQ$19)/12</f>
        <v/>
      </c>
      <c r="OR20">
        <f>INDEX('EIA Consumption'!$A:$CZ,$G20,OR$19)/12</f>
        <v/>
      </c>
      <c r="OS20">
        <f>INDEX('EIA Consumption'!$A:$CZ,$G20,OS$19)/12</f>
        <v/>
      </c>
      <c r="OT20">
        <f>INDEX('EIA Consumption'!$A:$CZ,$G20,OT$19)/12</f>
        <v/>
      </c>
      <c r="OU20">
        <f>INDEX('EIA Consumption'!$A:$CZ,$G20,OU$19)/12</f>
        <v/>
      </c>
      <c r="OV20">
        <f>INDEX('EIA Consumption'!$A:$CZ,$G20,OV$19)/12</f>
        <v/>
      </c>
      <c r="OW20">
        <f>INDEX('EIA Consumption'!$A:$CZ,$G20,OW$19)/12</f>
        <v/>
      </c>
      <c r="OX20">
        <f>INDEX('EIA Consumption'!$A:$CZ,$G20,OX$19)/12</f>
        <v/>
      </c>
      <c r="OY20">
        <f>INDEX('EIA Consumption'!$A:$CZ,$G20,OY$19)/12</f>
        <v/>
      </c>
      <c r="OZ20">
        <f>INDEX('EIA Consumption'!$A:$CZ,$G20,OZ$19)/12</f>
        <v/>
      </c>
      <c r="PA20">
        <f>INDEX('EIA Consumption'!$A:$CZ,$G20,PA$19)/12</f>
        <v/>
      </c>
      <c r="PB20">
        <f>INDEX('EIA Consumption'!$A:$CZ,$G20,PB$19)/12</f>
        <v/>
      </c>
      <c r="PC20">
        <f>INDEX('EIA Consumption'!$A:$CZ,$G20,PC$19)/12</f>
        <v/>
      </c>
      <c r="PD20">
        <f>INDEX('EIA Consumption'!$A:$CZ,$G20,PD$19)/12</f>
        <v/>
      </c>
      <c r="PE20">
        <f>INDEX('EIA Consumption'!$A:$CZ,$G20,PE$19)/12</f>
        <v/>
      </c>
      <c r="PF20">
        <f>INDEX('EIA Consumption'!$A:$CZ,$G20,PF$19)/12</f>
        <v/>
      </c>
      <c r="PG20">
        <f>INDEX('EIA Consumption'!$A:$CZ,$G20,PG$19)/12</f>
        <v/>
      </c>
      <c r="PH20">
        <f>INDEX('EIA Consumption'!$A:$CZ,$G20,PH$19)/12</f>
        <v/>
      </c>
      <c r="PI20">
        <f>INDEX('EIA Consumption'!$A:$CZ,$G20,PI$19)/12</f>
        <v/>
      </c>
      <c r="PJ20">
        <f>INDEX('EIA Consumption'!$A:$CZ,$G20,PJ$19)/12</f>
        <v/>
      </c>
      <c r="PK20">
        <f>INDEX('EIA Consumption'!$A:$CZ,$G20,PK$19)/12</f>
        <v/>
      </c>
      <c r="PL20">
        <f>INDEX('EIA Consumption'!$A:$CZ,$G20,PL$19)/12</f>
        <v/>
      </c>
      <c r="PM20">
        <f>INDEX('EIA Consumption'!$A:$CZ,$G20,PM$19)/12</f>
        <v/>
      </c>
      <c r="PN20">
        <f>INDEX('EIA Consumption'!$A:$CZ,$G20,PN$19)/12</f>
        <v/>
      </c>
      <c r="PO20">
        <f>INDEX('EIA Consumption'!$A:$CZ,$G20,PO$19)/12</f>
        <v/>
      </c>
      <c r="PP20">
        <f>INDEX('EIA Consumption'!$A:$CZ,$G20,PP$19)/12</f>
        <v/>
      </c>
      <c r="PQ20">
        <f>INDEX('EIA Consumption'!$A:$CZ,$G20,PQ$19)/12</f>
        <v/>
      </c>
      <c r="PR20">
        <f>INDEX('EIA Consumption'!$A:$CZ,$G20,PR$19)/12</f>
        <v/>
      </c>
      <c r="PS20">
        <f>INDEX('EIA Consumption'!$A:$CZ,$G20,PS$19)/12</f>
        <v/>
      </c>
      <c r="PT20">
        <f>INDEX('EIA Consumption'!$A:$CZ,$G20,PT$19)/12</f>
        <v/>
      </c>
      <c r="PU20">
        <f>INDEX('EIA Consumption'!$A:$CZ,$G20,PU$19)/12</f>
        <v/>
      </c>
      <c r="PV20">
        <f>INDEX('EIA Consumption'!$A:$CZ,$G20,PV$19)/12</f>
        <v/>
      </c>
      <c r="PW20">
        <f>INDEX('EIA Consumption'!$A:$CZ,$G20,PW$19)/12</f>
        <v/>
      </c>
      <c r="PX20">
        <f>INDEX('EIA Consumption'!$A:$CZ,$G20,PX$19)/12</f>
        <v/>
      </c>
      <c r="PY20">
        <f>INDEX('EIA Consumption'!$A:$CZ,$G20,PY$19)/12</f>
        <v/>
      </c>
      <c r="PZ20">
        <f>INDEX('EIA Consumption'!$A:$CZ,$G20,PZ$19)/12</f>
        <v/>
      </c>
      <c r="QA20">
        <f>INDEX('EIA Consumption'!$A:$CZ,$G20,QA$19)/12</f>
        <v/>
      </c>
      <c r="QB20">
        <f>INDEX('EIA Consumption'!$A:$CZ,$G20,QB$19)/12</f>
        <v/>
      </c>
      <c r="QC20">
        <f>INDEX('EIA Consumption'!$A:$CZ,$G20,QC$19)/12</f>
        <v/>
      </c>
      <c r="QD20">
        <f>INDEX('EIA Consumption'!$A:$CZ,$G20,QD$19)/12</f>
        <v/>
      </c>
      <c r="QE20">
        <f>INDEX('EIA Consumption'!$A:$CZ,$G20,QE$19)/12</f>
        <v/>
      </c>
      <c r="QF20">
        <f>INDEX('EIA Consumption'!$A:$CZ,$G20,QF$19)/12</f>
        <v/>
      </c>
      <c r="QG20">
        <f>INDEX('EIA Consumption'!$A:$CZ,$G20,QG$19)/12</f>
        <v/>
      </c>
      <c r="QH20">
        <f>INDEX('EIA Consumption'!$A:$CZ,$G20,QH$19)/12</f>
        <v/>
      </c>
      <c r="QI20">
        <f>INDEX('EIA Consumption'!$A:$CZ,$G20,QI$19)/12</f>
        <v/>
      </c>
      <c r="QJ20">
        <f>INDEX('EIA Consumption'!$A:$CZ,$G20,QJ$19)/12</f>
        <v/>
      </c>
      <c r="QK20">
        <f>INDEX('EIA Consumption'!$A:$CZ,$G20,QK$19)/12</f>
        <v/>
      </c>
      <c r="QL20">
        <f>INDEX('EIA Consumption'!$A:$CZ,$G20,QL$19)/12</f>
        <v/>
      </c>
      <c r="QM20">
        <f>INDEX('EIA Consumption'!$A:$CZ,$G20,QM$19)/12</f>
        <v/>
      </c>
      <c r="QN20">
        <f>INDEX('EIA Consumption'!$A:$CZ,$G20,QN$19)/12</f>
        <v/>
      </c>
      <c r="QO20">
        <f>INDEX('EIA Consumption'!$A:$CZ,$G20,QO$19)/12</f>
        <v/>
      </c>
      <c r="QP20">
        <f>INDEX('EIA Consumption'!$A:$CZ,$G20,QP$19)/12</f>
        <v/>
      </c>
      <c r="QQ20">
        <f>INDEX('EIA Consumption'!$A:$CZ,$G20,QQ$19)/12</f>
        <v/>
      </c>
      <c r="QR20">
        <f>INDEX('EIA Consumption'!$A:$CZ,$G20,QR$19)/12</f>
        <v/>
      </c>
      <c r="QS20">
        <f>INDEX('EIA Consumption'!$A:$CZ,$G20,QS$19)/12</f>
        <v/>
      </c>
      <c r="QT20">
        <f>INDEX('EIA Consumption'!$A:$CZ,$G20,QT$19)/12</f>
        <v/>
      </c>
      <c r="QU20">
        <f>INDEX('EIA Consumption'!$A:$CZ,$G20,QU$19)/12</f>
        <v/>
      </c>
      <c r="QV20">
        <f>INDEX('EIA Consumption'!$A:$CZ,$G20,QV$19)/12</f>
        <v/>
      </c>
      <c r="QW20">
        <f>INDEX('EIA Consumption'!$A:$CZ,$G20,QW$19)/12</f>
        <v/>
      </c>
      <c r="QX20">
        <f>INDEX('EIA Consumption'!$A:$CZ,$G20,QX$19)/12</f>
        <v/>
      </c>
      <c r="QY20">
        <f>INDEX('EIA Consumption'!$A:$CZ,$G20,QY$19)/12</f>
        <v/>
      </c>
      <c r="QZ20">
        <f>INDEX('EIA Consumption'!$A:$CZ,$G20,QZ$19)/12</f>
        <v/>
      </c>
      <c r="RA20">
        <f>INDEX('EIA Consumption'!$A:$CZ,$G20,RA$19)/12</f>
        <v/>
      </c>
      <c r="RB20">
        <f>INDEX('EIA Consumption'!$A:$CZ,$G20,RB$19)/12</f>
        <v/>
      </c>
      <c r="RC20">
        <f>INDEX('EIA Consumption'!$A:$CZ,$G20,RC$19)/12</f>
        <v/>
      </c>
      <c r="RD20">
        <f>INDEX('EIA Consumption'!$A:$CZ,$G20,RD$19)/12</f>
        <v/>
      </c>
      <c r="RE20">
        <f>INDEX('EIA Consumption'!$A:$CZ,$G20,RE$19)/12</f>
        <v/>
      </c>
      <c r="RF20">
        <f>INDEX('EIA Consumption'!$A:$CZ,$G20,RF$19)/12</f>
        <v/>
      </c>
      <c r="RG20">
        <f>INDEX('EIA Consumption'!$A:$CZ,$G20,RG$19)/12</f>
        <v/>
      </c>
      <c r="RH20">
        <f>INDEX('EIA Consumption'!$A:$CZ,$G20,RH$19)/12</f>
        <v/>
      </c>
      <c r="RI20">
        <f>INDEX('EIA Consumption'!$A:$CZ,$G20,RI$19)/12</f>
        <v/>
      </c>
      <c r="RJ20">
        <f>INDEX('EIA Consumption'!$A:$CZ,$G20,RJ$19)/12</f>
        <v/>
      </c>
      <c r="RK20">
        <f>INDEX('EIA Consumption'!$A:$CZ,$G20,RK$19)/12</f>
        <v/>
      </c>
      <c r="RL20">
        <f>INDEX('EIA Consumption'!$A:$CZ,$G20,RL$19)/12</f>
        <v/>
      </c>
      <c r="RM20">
        <f>INDEX('EIA Consumption'!$A:$CZ,$G20,RM$19)/12</f>
        <v/>
      </c>
      <c r="RN20">
        <f>INDEX('EIA Consumption'!$A:$CZ,$G20,RN$19)/12</f>
        <v/>
      </c>
      <c r="RO20">
        <f>INDEX('EIA Consumption'!$A:$CZ,$G20,RO$19)/12</f>
        <v/>
      </c>
      <c r="RP20">
        <f>INDEX('EIA Consumption'!$A:$CZ,$G20,RP$19)/12</f>
        <v/>
      </c>
      <c r="RQ20">
        <f>INDEX('EIA Consumption'!$A:$CZ,$G20,RQ$19)/12</f>
        <v/>
      </c>
      <c r="RR20">
        <f>INDEX('EIA Consumption'!$A:$CZ,$G20,RR$19)/12</f>
        <v/>
      </c>
      <c r="RS20">
        <f>INDEX('EIA Consumption'!$A:$CZ,$G20,RS$19)/12</f>
        <v/>
      </c>
      <c r="RT20">
        <f>INDEX('EIA Consumption'!$A:$CZ,$G20,RT$19)/12</f>
        <v/>
      </c>
      <c r="RU20">
        <f>INDEX('EIA Consumption'!$A:$CZ,$G20,RU$19)/12</f>
        <v/>
      </c>
      <c r="RV20">
        <f>INDEX('EIA Consumption'!$A:$CZ,$G20,RV$19)/12</f>
        <v/>
      </c>
      <c r="RW20">
        <f>INDEX('EIA Consumption'!$A:$CZ,$G20,RW$19)/12</f>
        <v/>
      </c>
      <c r="RX20">
        <f>INDEX('EIA Consumption'!$A:$CZ,$G20,RX$19)/12</f>
        <v/>
      </c>
      <c r="RY20">
        <f>INDEX('EIA Consumption'!$A:$CZ,$G20,RY$19)/12</f>
        <v/>
      </c>
      <c r="RZ20">
        <f>INDEX('EIA Consumption'!$A:$CZ,$G20,RZ$19)/12</f>
        <v/>
      </c>
      <c r="SA20">
        <f>INDEX('EIA Consumption'!$A:$CZ,$G20,SA$19)/12</f>
        <v/>
      </c>
      <c r="SB20">
        <f>INDEX('EIA Consumption'!$A:$CZ,$G20,SB$19)/12</f>
        <v/>
      </c>
      <c r="SC20">
        <f>INDEX('EIA Consumption'!$A:$CZ,$G20,SC$19)/12</f>
        <v/>
      </c>
      <c r="SD20">
        <f>INDEX('EIA Consumption'!$A:$CZ,$G20,SD$19)/12</f>
        <v/>
      </c>
      <c r="SE20">
        <f>INDEX('EIA Consumption'!$A:$CZ,$G20,SE$19)/12</f>
        <v/>
      </c>
    </row>
    <row r="21" spans="1:499">
      <c r="A21" t="s">
        <v>52</v>
      </c>
      <c r="B21" t="s">
        <v>67</v>
      </c>
      <c r="G21">
        <f>MATCH($B21,'EIA Consumption'!$C:$C,0)</f>
        <v/>
      </c>
      <c r="H21">
        <f>INDEX('EIA Consumption'!$A:$CZ,$G21,H$19)/12</f>
        <v/>
      </c>
      <c r="I21">
        <f>INDEX('EIA Consumption'!$A:$CZ,$G21,I$19)/12</f>
        <v/>
      </c>
      <c r="J21">
        <f>INDEX('EIA Consumption'!$A:$CZ,$G21,J$19)/12</f>
        <v/>
      </c>
      <c r="K21">
        <f>INDEX('EIA Consumption'!$A:$CZ,$G21,K$19)/12</f>
        <v/>
      </c>
      <c r="L21">
        <f>INDEX('EIA Consumption'!$A:$CZ,$G21,L$19)/12</f>
        <v/>
      </c>
      <c r="M21">
        <f>INDEX('EIA Consumption'!$A:$CZ,$G21,M$19)/12</f>
        <v/>
      </c>
      <c r="N21">
        <f>INDEX('EIA Consumption'!$A:$CZ,$G21,N$19)/12</f>
        <v/>
      </c>
      <c r="O21">
        <f>INDEX('EIA Consumption'!$A:$CZ,$G21,O$19)/12</f>
        <v/>
      </c>
      <c r="P21">
        <f>INDEX('EIA Consumption'!$A:$CZ,$G21,P$19)/12</f>
        <v/>
      </c>
      <c r="Q21">
        <f>INDEX('EIA Consumption'!$A:$CZ,$G21,Q$19)/12</f>
        <v/>
      </c>
      <c r="R21">
        <f>INDEX('EIA Consumption'!$A:$CZ,$G21,R$19)/12</f>
        <v/>
      </c>
      <c r="S21">
        <f>INDEX('EIA Consumption'!$A:$CZ,$G21,S$19)/12</f>
        <v/>
      </c>
      <c r="T21">
        <f>INDEX('EIA Consumption'!$A:$CZ,$G21,T$19)/12</f>
        <v/>
      </c>
      <c r="U21">
        <f>INDEX('EIA Consumption'!$A:$CZ,$G21,U$19)/12</f>
        <v/>
      </c>
      <c r="V21">
        <f>INDEX('EIA Consumption'!$A:$CZ,$G21,V$19)/12</f>
        <v/>
      </c>
      <c r="W21">
        <f>INDEX('EIA Consumption'!$A:$CZ,$G21,W$19)/12</f>
        <v/>
      </c>
      <c r="X21">
        <f>INDEX('EIA Consumption'!$A:$CZ,$G21,X$19)/12</f>
        <v/>
      </c>
      <c r="Y21">
        <f>INDEX('EIA Consumption'!$A:$CZ,$G21,Y$19)/12</f>
        <v/>
      </c>
      <c r="Z21">
        <f>INDEX('EIA Consumption'!$A:$CZ,$G21,Z$19)/12</f>
        <v/>
      </c>
      <c r="AA21">
        <f>INDEX('EIA Consumption'!$A:$CZ,$G21,AA$19)/12</f>
        <v/>
      </c>
      <c r="AB21">
        <f>INDEX('EIA Consumption'!$A:$CZ,$G21,AB$19)/12</f>
        <v/>
      </c>
      <c r="AC21">
        <f>INDEX('EIA Consumption'!$A:$CZ,$G21,AC$19)/12</f>
        <v/>
      </c>
      <c r="AD21">
        <f>INDEX('EIA Consumption'!$A:$CZ,$G21,AD$19)/12</f>
        <v/>
      </c>
      <c r="AE21">
        <f>INDEX('EIA Consumption'!$A:$CZ,$G21,AE$19)/12</f>
        <v/>
      </c>
      <c r="AF21">
        <f>INDEX('EIA Consumption'!$A:$CZ,$G21,AF$19)/12</f>
        <v/>
      </c>
      <c r="AG21">
        <f>INDEX('EIA Consumption'!$A:$CZ,$G21,AG$19)/12</f>
        <v/>
      </c>
      <c r="AH21">
        <f>INDEX('EIA Consumption'!$A:$CZ,$G21,AH$19)/12</f>
        <v/>
      </c>
      <c r="AI21">
        <f>INDEX('EIA Consumption'!$A:$CZ,$G21,AI$19)/12</f>
        <v/>
      </c>
      <c r="AJ21">
        <f>INDEX('EIA Consumption'!$A:$CZ,$G21,AJ$19)/12</f>
        <v/>
      </c>
      <c r="AK21">
        <f>INDEX('EIA Consumption'!$A:$CZ,$G21,AK$19)/12</f>
        <v/>
      </c>
      <c r="AL21">
        <f>INDEX('EIA Consumption'!$A:$CZ,$G21,AL$19)/12</f>
        <v/>
      </c>
      <c r="AM21">
        <f>INDEX('EIA Consumption'!$A:$CZ,$G21,AM$19)/12</f>
        <v/>
      </c>
      <c r="AN21">
        <f>INDEX('EIA Consumption'!$A:$CZ,$G21,AN$19)/12</f>
        <v/>
      </c>
      <c r="AO21">
        <f>INDEX('EIA Consumption'!$A:$CZ,$G21,AO$19)/12</f>
        <v/>
      </c>
      <c r="AP21">
        <f>INDEX('EIA Consumption'!$A:$CZ,$G21,AP$19)/12</f>
        <v/>
      </c>
      <c r="AQ21">
        <f>INDEX('EIA Consumption'!$A:$CZ,$G21,AQ$19)/12</f>
        <v/>
      </c>
      <c r="AR21">
        <f>INDEX('EIA Consumption'!$A:$CZ,$G21,AR$19)/12</f>
        <v/>
      </c>
      <c r="AS21">
        <f>INDEX('EIA Consumption'!$A:$CZ,$G21,AS$19)/12</f>
        <v/>
      </c>
      <c r="AT21">
        <f>INDEX('EIA Consumption'!$A:$CZ,$G21,AT$19)/12</f>
        <v/>
      </c>
      <c r="AU21">
        <f>INDEX('EIA Consumption'!$A:$CZ,$G21,AU$19)/12</f>
        <v/>
      </c>
      <c r="AV21">
        <f>INDEX('EIA Consumption'!$A:$CZ,$G21,AV$19)/12</f>
        <v/>
      </c>
      <c r="AW21">
        <f>INDEX('EIA Consumption'!$A:$CZ,$G21,AW$19)/12</f>
        <v/>
      </c>
      <c r="AX21">
        <f>INDEX('EIA Consumption'!$A:$CZ,$G21,AX$19)/12</f>
        <v/>
      </c>
      <c r="AY21">
        <f>INDEX('EIA Consumption'!$A:$CZ,$G21,AY$19)/12</f>
        <v/>
      </c>
      <c r="AZ21">
        <f>INDEX('EIA Consumption'!$A:$CZ,$G21,AZ$19)/12</f>
        <v/>
      </c>
      <c r="BA21">
        <f>INDEX('EIA Consumption'!$A:$CZ,$G21,BA$19)/12</f>
        <v/>
      </c>
      <c r="BB21">
        <f>INDEX('EIA Consumption'!$A:$CZ,$G21,BB$19)/12</f>
        <v/>
      </c>
      <c r="BC21">
        <f>INDEX('EIA Consumption'!$A:$CZ,$G21,BC$19)/12</f>
        <v/>
      </c>
      <c r="BD21">
        <f>INDEX('EIA Consumption'!$A:$CZ,$G21,BD$19)/12</f>
        <v/>
      </c>
      <c r="BE21">
        <f>INDEX('EIA Consumption'!$A:$CZ,$G21,BE$19)/12</f>
        <v/>
      </c>
      <c r="BF21">
        <f>INDEX('EIA Consumption'!$A:$CZ,$G21,BF$19)/12</f>
        <v/>
      </c>
      <c r="BG21">
        <f>INDEX('EIA Consumption'!$A:$CZ,$G21,BG$19)/12</f>
        <v/>
      </c>
      <c r="BH21">
        <f>INDEX('EIA Consumption'!$A:$CZ,$G21,BH$19)/12</f>
        <v/>
      </c>
      <c r="BI21">
        <f>INDEX('EIA Consumption'!$A:$CZ,$G21,BI$19)/12</f>
        <v/>
      </c>
      <c r="BJ21">
        <f>INDEX('EIA Consumption'!$A:$CZ,$G21,BJ$19)/12</f>
        <v/>
      </c>
      <c r="BK21">
        <f>INDEX('EIA Consumption'!$A:$CZ,$G21,BK$19)/12</f>
        <v/>
      </c>
      <c r="BL21">
        <f>INDEX('EIA Consumption'!$A:$CZ,$G21,BL$19)/12</f>
        <v/>
      </c>
      <c r="BM21">
        <f>INDEX('EIA Consumption'!$A:$CZ,$G21,BM$19)/12</f>
        <v/>
      </c>
      <c r="BN21">
        <f>INDEX('EIA Consumption'!$A:$CZ,$G21,BN$19)/12</f>
        <v/>
      </c>
      <c r="BO21">
        <f>INDEX('EIA Consumption'!$A:$CZ,$G21,BO$19)/12</f>
        <v/>
      </c>
      <c r="BP21">
        <f>INDEX('EIA Consumption'!$A:$CZ,$G21,BP$19)/12</f>
        <v/>
      </c>
      <c r="BQ21">
        <f>INDEX('EIA Consumption'!$A:$CZ,$G21,BQ$19)/12</f>
        <v/>
      </c>
      <c r="BR21">
        <f>INDEX('EIA Consumption'!$A:$CZ,$G21,BR$19)/12</f>
        <v/>
      </c>
      <c r="BS21">
        <f>INDEX('EIA Consumption'!$A:$CZ,$G21,BS$19)/12</f>
        <v/>
      </c>
      <c r="BT21">
        <f>INDEX('EIA Consumption'!$A:$CZ,$G21,BT$19)/12</f>
        <v/>
      </c>
      <c r="BU21">
        <f>INDEX('EIA Consumption'!$A:$CZ,$G21,BU$19)/12</f>
        <v/>
      </c>
      <c r="BV21">
        <f>INDEX('EIA Consumption'!$A:$CZ,$G21,BV$19)/12</f>
        <v/>
      </c>
      <c r="BW21">
        <f>INDEX('EIA Consumption'!$A:$CZ,$G21,BW$19)/12</f>
        <v/>
      </c>
      <c r="BX21">
        <f>INDEX('EIA Consumption'!$A:$CZ,$G21,BX$19)/12</f>
        <v/>
      </c>
      <c r="BY21">
        <f>INDEX('EIA Consumption'!$A:$CZ,$G21,BY$19)/12</f>
        <v/>
      </c>
      <c r="BZ21">
        <f>INDEX('EIA Consumption'!$A:$CZ,$G21,BZ$19)/12</f>
        <v/>
      </c>
      <c r="CA21">
        <f>INDEX('EIA Consumption'!$A:$CZ,$G21,CA$19)/12</f>
        <v/>
      </c>
      <c r="CB21">
        <f>INDEX('EIA Consumption'!$A:$CZ,$G21,CB$19)/12</f>
        <v/>
      </c>
      <c r="CC21">
        <f>INDEX('EIA Consumption'!$A:$CZ,$G21,CC$19)/12</f>
        <v/>
      </c>
      <c r="CD21">
        <f>INDEX('EIA Consumption'!$A:$CZ,$G21,CD$19)/12</f>
        <v/>
      </c>
      <c r="CE21">
        <f>INDEX('EIA Consumption'!$A:$CZ,$G21,CE$19)/12</f>
        <v/>
      </c>
      <c r="CF21">
        <f>INDEX('EIA Consumption'!$A:$CZ,$G21,CF$19)/12</f>
        <v/>
      </c>
      <c r="CG21">
        <f>INDEX('EIA Consumption'!$A:$CZ,$G21,CG$19)/12</f>
        <v/>
      </c>
      <c r="CH21">
        <f>INDEX('EIA Consumption'!$A:$CZ,$G21,CH$19)/12</f>
        <v/>
      </c>
      <c r="CI21">
        <f>INDEX('EIA Consumption'!$A:$CZ,$G21,CI$19)/12</f>
        <v/>
      </c>
      <c r="CJ21">
        <f>INDEX('EIA Consumption'!$A:$CZ,$G21,CJ$19)/12</f>
        <v/>
      </c>
      <c r="CK21">
        <f>INDEX('EIA Consumption'!$A:$CZ,$G21,CK$19)/12</f>
        <v/>
      </c>
      <c r="CL21">
        <f>INDEX('EIA Consumption'!$A:$CZ,$G21,CL$19)/12</f>
        <v/>
      </c>
      <c r="CM21">
        <f>INDEX('EIA Consumption'!$A:$CZ,$G21,CM$19)/12</f>
        <v/>
      </c>
      <c r="CN21">
        <f>INDEX('EIA Consumption'!$A:$CZ,$G21,CN$19)/12</f>
        <v/>
      </c>
      <c r="CO21">
        <f>INDEX('EIA Consumption'!$A:$CZ,$G21,CO$19)/12</f>
        <v/>
      </c>
      <c r="CP21">
        <f>INDEX('EIA Consumption'!$A:$CZ,$G21,CP$19)/12</f>
        <v/>
      </c>
      <c r="CQ21">
        <f>INDEX('EIA Consumption'!$A:$CZ,$G21,CQ$19)/12</f>
        <v/>
      </c>
      <c r="CR21">
        <f>INDEX('EIA Consumption'!$A:$CZ,$G21,CR$19)/12</f>
        <v/>
      </c>
      <c r="CS21">
        <f>INDEX('EIA Consumption'!$A:$CZ,$G21,CS$19)/12</f>
        <v/>
      </c>
      <c r="CT21">
        <f>INDEX('EIA Consumption'!$A:$CZ,$G21,CT$19)/12</f>
        <v/>
      </c>
      <c r="CU21">
        <f>INDEX('EIA Consumption'!$A:$CZ,$G21,CU$19)/12</f>
        <v/>
      </c>
      <c r="CV21">
        <f>INDEX('EIA Consumption'!$A:$CZ,$G21,CV$19)/12</f>
        <v/>
      </c>
      <c r="CW21">
        <f>INDEX('EIA Consumption'!$A:$CZ,$G21,CW$19)/12</f>
        <v/>
      </c>
      <c r="CX21">
        <f>INDEX('EIA Consumption'!$A:$CZ,$G21,CX$19)/12</f>
        <v/>
      </c>
      <c r="CY21">
        <f>INDEX('EIA Consumption'!$A:$CZ,$G21,CY$19)/12</f>
        <v/>
      </c>
      <c r="CZ21">
        <f>INDEX('EIA Consumption'!$A:$CZ,$G21,CZ$19)/12</f>
        <v/>
      </c>
      <c r="DA21">
        <f>INDEX('EIA Consumption'!$A:$CZ,$G21,DA$19)/12</f>
        <v/>
      </c>
      <c r="DB21">
        <f>INDEX('EIA Consumption'!$A:$CZ,$G21,DB$19)/12</f>
        <v/>
      </c>
      <c r="DC21">
        <f>INDEX('EIA Consumption'!$A:$CZ,$G21,DC$19)/12</f>
        <v/>
      </c>
      <c r="DD21">
        <f>INDEX('EIA Consumption'!$A:$CZ,$G21,DD$19)/12</f>
        <v/>
      </c>
      <c r="DE21">
        <f>INDEX('EIA Consumption'!$A:$CZ,$G21,DE$19)/12</f>
        <v/>
      </c>
      <c r="DF21">
        <f>INDEX('EIA Consumption'!$A:$CZ,$G21,DF$19)/12</f>
        <v/>
      </c>
      <c r="DG21">
        <f>INDEX('EIA Consumption'!$A:$CZ,$G21,DG$19)/12</f>
        <v/>
      </c>
      <c r="DH21">
        <f>INDEX('EIA Consumption'!$A:$CZ,$G21,DH$19)/12</f>
        <v/>
      </c>
      <c r="DI21">
        <f>INDEX('EIA Consumption'!$A:$CZ,$G21,DI$19)/12</f>
        <v/>
      </c>
      <c r="DJ21">
        <f>INDEX('EIA Consumption'!$A:$CZ,$G21,DJ$19)/12</f>
        <v/>
      </c>
      <c r="DK21">
        <f>INDEX('EIA Consumption'!$A:$CZ,$G21,DK$19)/12</f>
        <v/>
      </c>
      <c r="DL21">
        <f>INDEX('EIA Consumption'!$A:$CZ,$G21,DL$19)/12</f>
        <v/>
      </c>
      <c r="DM21">
        <f>INDEX('EIA Consumption'!$A:$CZ,$G21,DM$19)/12</f>
        <v/>
      </c>
      <c r="DN21">
        <f>INDEX('EIA Consumption'!$A:$CZ,$G21,DN$19)/12</f>
        <v/>
      </c>
      <c r="DO21">
        <f>INDEX('EIA Consumption'!$A:$CZ,$G21,DO$19)/12</f>
        <v/>
      </c>
      <c r="DP21">
        <f>INDEX('EIA Consumption'!$A:$CZ,$G21,DP$19)/12</f>
        <v/>
      </c>
      <c r="DQ21">
        <f>INDEX('EIA Consumption'!$A:$CZ,$G21,DQ$19)/12</f>
        <v/>
      </c>
      <c r="DR21">
        <f>INDEX('EIA Consumption'!$A:$CZ,$G21,DR$19)/12</f>
        <v/>
      </c>
      <c r="DS21">
        <f>INDEX('EIA Consumption'!$A:$CZ,$G21,DS$19)/12</f>
        <v/>
      </c>
      <c r="DT21">
        <f>INDEX('EIA Consumption'!$A:$CZ,$G21,DT$19)/12</f>
        <v/>
      </c>
      <c r="DU21">
        <f>INDEX('EIA Consumption'!$A:$CZ,$G21,DU$19)/12</f>
        <v/>
      </c>
      <c r="DV21">
        <f>INDEX('EIA Consumption'!$A:$CZ,$G21,DV$19)/12</f>
        <v/>
      </c>
      <c r="DW21">
        <f>INDEX('EIA Consumption'!$A:$CZ,$G21,DW$19)/12</f>
        <v/>
      </c>
      <c r="DX21">
        <f>INDEX('EIA Consumption'!$A:$CZ,$G21,DX$19)/12</f>
        <v/>
      </c>
      <c r="DY21">
        <f>INDEX('EIA Consumption'!$A:$CZ,$G21,DY$19)/12</f>
        <v/>
      </c>
      <c r="DZ21">
        <f>INDEX('EIA Consumption'!$A:$CZ,$G21,DZ$19)/12</f>
        <v/>
      </c>
      <c r="EA21">
        <f>INDEX('EIA Consumption'!$A:$CZ,$G21,EA$19)/12</f>
        <v/>
      </c>
      <c r="EB21">
        <f>INDEX('EIA Consumption'!$A:$CZ,$G21,EB$19)/12</f>
        <v/>
      </c>
      <c r="EC21">
        <f>INDEX('EIA Consumption'!$A:$CZ,$G21,EC$19)/12</f>
        <v/>
      </c>
      <c r="ED21">
        <f>INDEX('EIA Consumption'!$A:$CZ,$G21,ED$19)/12</f>
        <v/>
      </c>
      <c r="EE21">
        <f>INDEX('EIA Consumption'!$A:$CZ,$G21,EE$19)/12</f>
        <v/>
      </c>
      <c r="EF21">
        <f>INDEX('EIA Consumption'!$A:$CZ,$G21,EF$19)/12</f>
        <v/>
      </c>
      <c r="EG21">
        <f>INDEX('EIA Consumption'!$A:$CZ,$G21,EG$19)/12</f>
        <v/>
      </c>
      <c r="EH21">
        <f>INDEX('EIA Consumption'!$A:$CZ,$G21,EH$19)/12</f>
        <v/>
      </c>
      <c r="EI21">
        <f>INDEX('EIA Consumption'!$A:$CZ,$G21,EI$19)/12</f>
        <v/>
      </c>
      <c r="EJ21">
        <f>INDEX('EIA Consumption'!$A:$CZ,$G21,EJ$19)/12</f>
        <v/>
      </c>
      <c r="EK21">
        <f>INDEX('EIA Consumption'!$A:$CZ,$G21,EK$19)/12</f>
        <v/>
      </c>
      <c r="EL21">
        <f>INDEX('EIA Consumption'!$A:$CZ,$G21,EL$19)/12</f>
        <v/>
      </c>
      <c r="EM21">
        <f>INDEX('EIA Consumption'!$A:$CZ,$G21,EM$19)/12</f>
        <v/>
      </c>
      <c r="EN21">
        <f>INDEX('EIA Consumption'!$A:$CZ,$G21,EN$19)/12</f>
        <v/>
      </c>
      <c r="EO21">
        <f>INDEX('EIA Consumption'!$A:$CZ,$G21,EO$19)/12</f>
        <v/>
      </c>
      <c r="EP21">
        <f>INDEX('EIA Consumption'!$A:$CZ,$G21,EP$19)/12</f>
        <v/>
      </c>
      <c r="EQ21">
        <f>INDEX('EIA Consumption'!$A:$CZ,$G21,EQ$19)/12</f>
        <v/>
      </c>
      <c r="ER21">
        <f>INDEX('EIA Consumption'!$A:$CZ,$G21,ER$19)/12</f>
        <v/>
      </c>
      <c r="ES21">
        <f>INDEX('EIA Consumption'!$A:$CZ,$G21,ES$19)/12</f>
        <v/>
      </c>
      <c r="ET21">
        <f>INDEX('EIA Consumption'!$A:$CZ,$G21,ET$19)/12</f>
        <v/>
      </c>
      <c r="EU21">
        <f>INDEX('EIA Consumption'!$A:$CZ,$G21,EU$19)/12</f>
        <v/>
      </c>
      <c r="EV21">
        <f>INDEX('EIA Consumption'!$A:$CZ,$G21,EV$19)/12</f>
        <v/>
      </c>
      <c r="EW21">
        <f>INDEX('EIA Consumption'!$A:$CZ,$G21,EW$19)/12</f>
        <v/>
      </c>
      <c r="EX21">
        <f>INDEX('EIA Consumption'!$A:$CZ,$G21,EX$19)/12</f>
        <v/>
      </c>
      <c r="EY21">
        <f>INDEX('EIA Consumption'!$A:$CZ,$G21,EY$19)/12</f>
        <v/>
      </c>
      <c r="EZ21">
        <f>INDEX('EIA Consumption'!$A:$CZ,$G21,EZ$19)/12</f>
        <v/>
      </c>
      <c r="FA21">
        <f>INDEX('EIA Consumption'!$A:$CZ,$G21,FA$19)/12</f>
        <v/>
      </c>
      <c r="FB21">
        <f>INDEX('EIA Consumption'!$A:$CZ,$G21,FB$19)/12</f>
        <v/>
      </c>
      <c r="FC21">
        <f>INDEX('EIA Consumption'!$A:$CZ,$G21,FC$19)/12</f>
        <v/>
      </c>
      <c r="FD21">
        <f>INDEX('EIA Consumption'!$A:$CZ,$G21,FD$19)/12</f>
        <v/>
      </c>
      <c r="FE21">
        <f>INDEX('EIA Consumption'!$A:$CZ,$G21,FE$19)/12</f>
        <v/>
      </c>
      <c r="FF21">
        <f>INDEX('EIA Consumption'!$A:$CZ,$G21,FF$19)/12</f>
        <v/>
      </c>
      <c r="FG21">
        <f>INDEX('EIA Consumption'!$A:$CZ,$G21,FG$19)/12</f>
        <v/>
      </c>
      <c r="FH21">
        <f>INDEX('EIA Consumption'!$A:$CZ,$G21,FH$19)/12</f>
        <v/>
      </c>
      <c r="FI21">
        <f>INDEX('EIA Consumption'!$A:$CZ,$G21,FI$19)/12</f>
        <v/>
      </c>
      <c r="FJ21">
        <f>INDEX('EIA Consumption'!$A:$CZ,$G21,FJ$19)/12</f>
        <v/>
      </c>
      <c r="FK21">
        <f>INDEX('EIA Consumption'!$A:$CZ,$G21,FK$19)/12</f>
        <v/>
      </c>
      <c r="FL21">
        <f>INDEX('EIA Consumption'!$A:$CZ,$G21,FL$19)/12</f>
        <v/>
      </c>
      <c r="FM21">
        <f>INDEX('EIA Consumption'!$A:$CZ,$G21,FM$19)/12</f>
        <v/>
      </c>
      <c r="FN21">
        <f>INDEX('EIA Consumption'!$A:$CZ,$G21,FN$19)/12</f>
        <v/>
      </c>
      <c r="FO21">
        <f>INDEX('EIA Consumption'!$A:$CZ,$G21,FO$19)/12</f>
        <v/>
      </c>
      <c r="FP21">
        <f>INDEX('EIA Consumption'!$A:$CZ,$G21,FP$19)/12</f>
        <v/>
      </c>
      <c r="FQ21">
        <f>INDEX('EIA Consumption'!$A:$CZ,$G21,FQ$19)/12</f>
        <v/>
      </c>
      <c r="FR21">
        <f>INDEX('EIA Consumption'!$A:$CZ,$G21,FR$19)/12</f>
        <v/>
      </c>
      <c r="FS21">
        <f>INDEX('EIA Consumption'!$A:$CZ,$G21,FS$19)/12</f>
        <v/>
      </c>
      <c r="FT21">
        <f>INDEX('EIA Consumption'!$A:$CZ,$G21,FT$19)/12</f>
        <v/>
      </c>
      <c r="FU21">
        <f>INDEX('EIA Consumption'!$A:$CZ,$G21,FU$19)/12</f>
        <v/>
      </c>
      <c r="FV21">
        <f>INDEX('EIA Consumption'!$A:$CZ,$G21,FV$19)/12</f>
        <v/>
      </c>
      <c r="FW21">
        <f>INDEX('EIA Consumption'!$A:$CZ,$G21,FW$19)/12</f>
        <v/>
      </c>
      <c r="FX21">
        <f>INDEX('EIA Consumption'!$A:$CZ,$G21,FX$19)/12</f>
        <v/>
      </c>
      <c r="FY21">
        <f>INDEX('EIA Consumption'!$A:$CZ,$G21,FY$19)/12</f>
        <v/>
      </c>
      <c r="FZ21">
        <f>INDEX('EIA Consumption'!$A:$CZ,$G21,FZ$19)/12</f>
        <v/>
      </c>
      <c r="GA21">
        <f>INDEX('EIA Consumption'!$A:$CZ,$G21,GA$19)/12</f>
        <v/>
      </c>
      <c r="GB21">
        <f>INDEX('EIA Consumption'!$A:$CZ,$G21,GB$19)/12</f>
        <v/>
      </c>
      <c r="GC21">
        <f>INDEX('EIA Consumption'!$A:$CZ,$G21,GC$19)/12</f>
        <v/>
      </c>
      <c r="GD21">
        <f>INDEX('EIA Consumption'!$A:$CZ,$G21,GD$19)/12</f>
        <v/>
      </c>
      <c r="GE21">
        <f>INDEX('EIA Consumption'!$A:$CZ,$G21,GE$19)/12</f>
        <v/>
      </c>
      <c r="GF21">
        <f>INDEX('EIA Consumption'!$A:$CZ,$G21,GF$19)/12</f>
        <v/>
      </c>
      <c r="GG21">
        <f>INDEX('EIA Consumption'!$A:$CZ,$G21,GG$19)/12</f>
        <v/>
      </c>
      <c r="GH21">
        <f>INDEX('EIA Consumption'!$A:$CZ,$G21,GH$19)/12</f>
        <v/>
      </c>
      <c r="GI21">
        <f>INDEX('EIA Consumption'!$A:$CZ,$G21,GI$19)/12</f>
        <v/>
      </c>
      <c r="GJ21">
        <f>INDEX('EIA Consumption'!$A:$CZ,$G21,GJ$19)/12</f>
        <v/>
      </c>
      <c r="GK21">
        <f>INDEX('EIA Consumption'!$A:$CZ,$G21,GK$19)/12</f>
        <v/>
      </c>
      <c r="GL21">
        <f>INDEX('EIA Consumption'!$A:$CZ,$G21,GL$19)/12</f>
        <v/>
      </c>
      <c r="GM21">
        <f>INDEX('EIA Consumption'!$A:$CZ,$G21,GM$19)/12</f>
        <v/>
      </c>
      <c r="GN21">
        <f>INDEX('EIA Consumption'!$A:$CZ,$G21,GN$19)/12</f>
        <v/>
      </c>
      <c r="GO21">
        <f>INDEX('EIA Consumption'!$A:$CZ,$G21,GO$19)/12</f>
        <v/>
      </c>
      <c r="GP21">
        <f>INDEX('EIA Consumption'!$A:$CZ,$G21,GP$19)/12</f>
        <v/>
      </c>
      <c r="GQ21">
        <f>INDEX('EIA Consumption'!$A:$CZ,$G21,GQ$19)/12</f>
        <v/>
      </c>
      <c r="GR21">
        <f>INDEX('EIA Consumption'!$A:$CZ,$G21,GR$19)/12</f>
        <v/>
      </c>
      <c r="GS21">
        <f>INDEX('EIA Consumption'!$A:$CZ,$G21,GS$19)/12</f>
        <v/>
      </c>
      <c r="GT21">
        <f>INDEX('EIA Consumption'!$A:$CZ,$G21,GT$19)/12</f>
        <v/>
      </c>
      <c r="GU21">
        <f>INDEX('EIA Consumption'!$A:$CZ,$G21,GU$19)/12</f>
        <v/>
      </c>
      <c r="GV21">
        <f>INDEX('EIA Consumption'!$A:$CZ,$G21,GV$19)/12</f>
        <v/>
      </c>
      <c r="GW21">
        <f>INDEX('EIA Consumption'!$A:$CZ,$G21,GW$19)/12</f>
        <v/>
      </c>
      <c r="GX21">
        <f>INDEX('EIA Consumption'!$A:$CZ,$G21,GX$19)/12</f>
        <v/>
      </c>
      <c r="GY21">
        <f>INDEX('EIA Consumption'!$A:$CZ,$G21,GY$19)/12</f>
        <v/>
      </c>
      <c r="GZ21">
        <f>INDEX('EIA Consumption'!$A:$CZ,$G21,GZ$19)/12</f>
        <v/>
      </c>
      <c r="HA21">
        <f>INDEX('EIA Consumption'!$A:$CZ,$G21,HA$19)/12</f>
        <v/>
      </c>
      <c r="HB21">
        <f>INDEX('EIA Consumption'!$A:$CZ,$G21,HB$19)/12</f>
        <v/>
      </c>
      <c r="HC21">
        <f>INDEX('EIA Consumption'!$A:$CZ,$G21,HC$19)/12</f>
        <v/>
      </c>
      <c r="HD21">
        <f>INDEX('EIA Consumption'!$A:$CZ,$G21,HD$19)/12</f>
        <v/>
      </c>
      <c r="HE21">
        <f>INDEX('EIA Consumption'!$A:$CZ,$G21,HE$19)/12</f>
        <v/>
      </c>
      <c r="HF21">
        <f>INDEX('EIA Consumption'!$A:$CZ,$G21,HF$19)/12</f>
        <v/>
      </c>
      <c r="HG21">
        <f>INDEX('EIA Consumption'!$A:$CZ,$G21,HG$19)/12</f>
        <v/>
      </c>
      <c r="HH21">
        <f>INDEX('EIA Consumption'!$A:$CZ,$G21,HH$19)/12</f>
        <v/>
      </c>
      <c r="HI21">
        <f>INDEX('EIA Consumption'!$A:$CZ,$G21,HI$19)/12</f>
        <v/>
      </c>
      <c r="HJ21">
        <f>INDEX('EIA Consumption'!$A:$CZ,$G21,HJ$19)/12</f>
        <v/>
      </c>
      <c r="HK21">
        <f>INDEX('EIA Consumption'!$A:$CZ,$G21,HK$19)/12</f>
        <v/>
      </c>
      <c r="HL21">
        <f>INDEX('EIA Consumption'!$A:$CZ,$G21,HL$19)/12</f>
        <v/>
      </c>
      <c r="HM21">
        <f>INDEX('EIA Consumption'!$A:$CZ,$G21,HM$19)/12</f>
        <v/>
      </c>
      <c r="HN21">
        <f>INDEX('EIA Consumption'!$A:$CZ,$G21,HN$19)/12</f>
        <v/>
      </c>
      <c r="HO21">
        <f>INDEX('EIA Consumption'!$A:$CZ,$G21,HO$19)/12</f>
        <v/>
      </c>
      <c r="HP21">
        <f>INDEX('EIA Consumption'!$A:$CZ,$G21,HP$19)/12</f>
        <v/>
      </c>
      <c r="HQ21">
        <f>INDEX('EIA Consumption'!$A:$CZ,$G21,HQ$19)/12</f>
        <v/>
      </c>
      <c r="HR21">
        <f>INDEX('EIA Consumption'!$A:$CZ,$G21,HR$19)/12</f>
        <v/>
      </c>
      <c r="HS21">
        <f>INDEX('EIA Consumption'!$A:$CZ,$G21,HS$19)/12</f>
        <v/>
      </c>
      <c r="HT21">
        <f>INDEX('EIA Consumption'!$A:$CZ,$G21,HT$19)/12</f>
        <v/>
      </c>
      <c r="HU21">
        <f>INDEX('EIA Consumption'!$A:$CZ,$G21,HU$19)/12</f>
        <v/>
      </c>
      <c r="HV21">
        <f>INDEX('EIA Consumption'!$A:$CZ,$G21,HV$19)/12</f>
        <v/>
      </c>
      <c r="HW21">
        <f>INDEX('EIA Consumption'!$A:$CZ,$G21,HW$19)/12</f>
        <v/>
      </c>
      <c r="HX21">
        <f>INDEX('EIA Consumption'!$A:$CZ,$G21,HX$19)/12</f>
        <v/>
      </c>
      <c r="HY21">
        <f>INDEX('EIA Consumption'!$A:$CZ,$G21,HY$19)/12</f>
        <v/>
      </c>
      <c r="HZ21">
        <f>INDEX('EIA Consumption'!$A:$CZ,$G21,HZ$19)/12</f>
        <v/>
      </c>
      <c r="IA21">
        <f>INDEX('EIA Consumption'!$A:$CZ,$G21,IA$19)/12</f>
        <v/>
      </c>
      <c r="IB21">
        <f>INDEX('EIA Consumption'!$A:$CZ,$G21,IB$19)/12</f>
        <v/>
      </c>
      <c r="IC21">
        <f>INDEX('EIA Consumption'!$A:$CZ,$G21,IC$19)/12</f>
        <v/>
      </c>
      <c r="ID21">
        <f>INDEX('EIA Consumption'!$A:$CZ,$G21,ID$19)/12</f>
        <v/>
      </c>
      <c r="IE21">
        <f>INDEX('EIA Consumption'!$A:$CZ,$G21,IE$19)/12</f>
        <v/>
      </c>
      <c r="IF21">
        <f>INDEX('EIA Consumption'!$A:$CZ,$G21,IF$19)/12</f>
        <v/>
      </c>
      <c r="IG21">
        <f>INDEX('EIA Consumption'!$A:$CZ,$G21,IG$19)/12</f>
        <v/>
      </c>
      <c r="IH21">
        <f>INDEX('EIA Consumption'!$A:$CZ,$G21,IH$19)/12</f>
        <v/>
      </c>
      <c r="II21">
        <f>INDEX('EIA Consumption'!$A:$CZ,$G21,II$19)/12</f>
        <v/>
      </c>
      <c r="IJ21">
        <f>INDEX('EIA Consumption'!$A:$CZ,$G21,IJ$19)/12</f>
        <v/>
      </c>
      <c r="IK21">
        <f>INDEX('EIA Consumption'!$A:$CZ,$G21,IK$19)/12</f>
        <v/>
      </c>
      <c r="IL21">
        <f>INDEX('EIA Consumption'!$A:$CZ,$G21,IL$19)/12</f>
        <v/>
      </c>
      <c r="IM21">
        <f>INDEX('EIA Consumption'!$A:$CZ,$G21,IM$19)/12</f>
        <v/>
      </c>
      <c r="IN21">
        <f>INDEX('EIA Consumption'!$A:$CZ,$G21,IN$19)/12</f>
        <v/>
      </c>
      <c r="IO21">
        <f>INDEX('EIA Consumption'!$A:$CZ,$G21,IO$19)/12</f>
        <v/>
      </c>
      <c r="IP21">
        <f>INDEX('EIA Consumption'!$A:$CZ,$G21,IP$19)/12</f>
        <v/>
      </c>
      <c r="IQ21">
        <f>INDEX('EIA Consumption'!$A:$CZ,$G21,IQ$19)/12</f>
        <v/>
      </c>
      <c r="IR21">
        <f>INDEX('EIA Consumption'!$A:$CZ,$G21,IR$19)/12</f>
        <v/>
      </c>
      <c r="IS21">
        <f>INDEX('EIA Consumption'!$A:$CZ,$G21,IS$19)/12</f>
        <v/>
      </c>
      <c r="IT21">
        <f>INDEX('EIA Consumption'!$A:$CZ,$G21,IT$19)/12</f>
        <v/>
      </c>
      <c r="IU21">
        <f>INDEX('EIA Consumption'!$A:$CZ,$G21,IU$19)/12</f>
        <v/>
      </c>
      <c r="IV21">
        <f>INDEX('EIA Consumption'!$A:$CZ,$G21,IV$19)/12</f>
        <v/>
      </c>
      <c r="IW21">
        <f>INDEX('EIA Consumption'!$A:$CZ,$G21,IW$19)/12</f>
        <v/>
      </c>
      <c r="IX21">
        <f>INDEX('EIA Consumption'!$A:$CZ,$G21,IX$19)/12</f>
        <v/>
      </c>
      <c r="IY21">
        <f>INDEX('EIA Consumption'!$A:$CZ,$G21,IY$19)/12</f>
        <v/>
      </c>
      <c r="IZ21">
        <f>INDEX('EIA Consumption'!$A:$CZ,$G21,IZ$19)/12</f>
        <v/>
      </c>
      <c r="JA21">
        <f>INDEX('EIA Consumption'!$A:$CZ,$G21,JA$19)/12</f>
        <v/>
      </c>
      <c r="JB21">
        <f>INDEX('EIA Consumption'!$A:$CZ,$G21,JB$19)/12</f>
        <v/>
      </c>
      <c r="JC21">
        <f>INDEX('EIA Consumption'!$A:$CZ,$G21,JC$19)/12</f>
        <v/>
      </c>
      <c r="JD21">
        <f>INDEX('EIA Consumption'!$A:$CZ,$G21,JD$19)/12</f>
        <v/>
      </c>
      <c r="JE21">
        <f>INDEX('EIA Consumption'!$A:$CZ,$G21,JE$19)/12</f>
        <v/>
      </c>
      <c r="JF21">
        <f>INDEX('EIA Consumption'!$A:$CZ,$G21,JF$19)/12</f>
        <v/>
      </c>
      <c r="JG21">
        <f>INDEX('EIA Consumption'!$A:$CZ,$G21,JG$19)/12</f>
        <v/>
      </c>
      <c r="JH21">
        <f>INDEX('EIA Consumption'!$A:$CZ,$G21,JH$19)/12</f>
        <v/>
      </c>
      <c r="JI21">
        <f>INDEX('EIA Consumption'!$A:$CZ,$G21,JI$19)/12</f>
        <v/>
      </c>
      <c r="JJ21">
        <f>INDEX('EIA Consumption'!$A:$CZ,$G21,JJ$19)/12</f>
        <v/>
      </c>
      <c r="JK21">
        <f>INDEX('EIA Consumption'!$A:$CZ,$G21,JK$19)/12</f>
        <v/>
      </c>
      <c r="JL21">
        <f>INDEX('EIA Consumption'!$A:$CZ,$G21,JL$19)/12</f>
        <v/>
      </c>
      <c r="JM21">
        <f>INDEX('EIA Consumption'!$A:$CZ,$G21,JM$19)/12</f>
        <v/>
      </c>
      <c r="JN21">
        <f>INDEX('EIA Consumption'!$A:$CZ,$G21,JN$19)/12</f>
        <v/>
      </c>
      <c r="JO21">
        <f>INDEX('EIA Consumption'!$A:$CZ,$G21,JO$19)/12</f>
        <v/>
      </c>
      <c r="JP21">
        <f>INDEX('EIA Consumption'!$A:$CZ,$G21,JP$19)/12</f>
        <v/>
      </c>
      <c r="JQ21">
        <f>INDEX('EIA Consumption'!$A:$CZ,$G21,JQ$19)/12</f>
        <v/>
      </c>
      <c r="JR21">
        <f>INDEX('EIA Consumption'!$A:$CZ,$G21,JR$19)/12</f>
        <v/>
      </c>
      <c r="JS21">
        <f>INDEX('EIA Consumption'!$A:$CZ,$G21,JS$19)/12</f>
        <v/>
      </c>
      <c r="JT21">
        <f>INDEX('EIA Consumption'!$A:$CZ,$G21,JT$19)/12</f>
        <v/>
      </c>
      <c r="JU21">
        <f>INDEX('EIA Consumption'!$A:$CZ,$G21,JU$19)/12</f>
        <v/>
      </c>
      <c r="JV21">
        <f>INDEX('EIA Consumption'!$A:$CZ,$G21,JV$19)/12</f>
        <v/>
      </c>
      <c r="JW21">
        <f>INDEX('EIA Consumption'!$A:$CZ,$G21,JW$19)/12</f>
        <v/>
      </c>
      <c r="JX21">
        <f>INDEX('EIA Consumption'!$A:$CZ,$G21,JX$19)/12</f>
        <v/>
      </c>
      <c r="JY21">
        <f>INDEX('EIA Consumption'!$A:$CZ,$G21,JY$19)/12</f>
        <v/>
      </c>
      <c r="JZ21">
        <f>INDEX('EIA Consumption'!$A:$CZ,$G21,JZ$19)/12</f>
        <v/>
      </c>
      <c r="KA21">
        <f>INDEX('EIA Consumption'!$A:$CZ,$G21,KA$19)/12</f>
        <v/>
      </c>
      <c r="KB21">
        <f>INDEX('EIA Consumption'!$A:$CZ,$G21,KB$19)/12</f>
        <v/>
      </c>
      <c r="KC21">
        <f>INDEX('EIA Consumption'!$A:$CZ,$G21,KC$19)/12</f>
        <v/>
      </c>
      <c r="KD21">
        <f>INDEX('EIA Consumption'!$A:$CZ,$G21,KD$19)/12</f>
        <v/>
      </c>
      <c r="KE21">
        <f>INDEX('EIA Consumption'!$A:$CZ,$G21,KE$19)/12</f>
        <v/>
      </c>
      <c r="KF21">
        <f>INDEX('EIA Consumption'!$A:$CZ,$G21,KF$19)/12</f>
        <v/>
      </c>
      <c r="KG21">
        <f>INDEX('EIA Consumption'!$A:$CZ,$G21,KG$19)/12</f>
        <v/>
      </c>
      <c r="KH21">
        <f>INDEX('EIA Consumption'!$A:$CZ,$G21,KH$19)/12</f>
        <v/>
      </c>
      <c r="KI21">
        <f>INDEX('EIA Consumption'!$A:$CZ,$G21,KI$19)/12</f>
        <v/>
      </c>
      <c r="KJ21">
        <f>INDEX('EIA Consumption'!$A:$CZ,$G21,KJ$19)/12</f>
        <v/>
      </c>
      <c r="KK21">
        <f>INDEX('EIA Consumption'!$A:$CZ,$G21,KK$19)/12</f>
        <v/>
      </c>
      <c r="KL21">
        <f>INDEX('EIA Consumption'!$A:$CZ,$G21,KL$19)/12</f>
        <v/>
      </c>
      <c r="KM21">
        <f>INDEX('EIA Consumption'!$A:$CZ,$G21,KM$19)/12</f>
        <v/>
      </c>
      <c r="KN21">
        <f>INDEX('EIA Consumption'!$A:$CZ,$G21,KN$19)/12</f>
        <v/>
      </c>
      <c r="KO21">
        <f>INDEX('EIA Consumption'!$A:$CZ,$G21,KO$19)/12</f>
        <v/>
      </c>
      <c r="KP21">
        <f>INDEX('EIA Consumption'!$A:$CZ,$G21,KP$19)/12</f>
        <v/>
      </c>
      <c r="KQ21">
        <f>INDEX('EIA Consumption'!$A:$CZ,$G21,KQ$19)/12</f>
        <v/>
      </c>
      <c r="KR21">
        <f>INDEX('EIA Consumption'!$A:$CZ,$G21,KR$19)/12</f>
        <v/>
      </c>
      <c r="KS21">
        <f>INDEX('EIA Consumption'!$A:$CZ,$G21,KS$19)/12</f>
        <v/>
      </c>
      <c r="KT21">
        <f>INDEX('EIA Consumption'!$A:$CZ,$G21,KT$19)/12</f>
        <v/>
      </c>
      <c r="KU21">
        <f>INDEX('EIA Consumption'!$A:$CZ,$G21,KU$19)/12</f>
        <v/>
      </c>
      <c r="KV21">
        <f>INDEX('EIA Consumption'!$A:$CZ,$G21,KV$19)/12</f>
        <v/>
      </c>
      <c r="KW21">
        <f>INDEX('EIA Consumption'!$A:$CZ,$G21,KW$19)/12</f>
        <v/>
      </c>
      <c r="KX21">
        <f>INDEX('EIA Consumption'!$A:$CZ,$G21,KX$19)/12</f>
        <v/>
      </c>
      <c r="KY21">
        <f>INDEX('EIA Consumption'!$A:$CZ,$G21,KY$19)/12</f>
        <v/>
      </c>
      <c r="KZ21">
        <f>INDEX('EIA Consumption'!$A:$CZ,$G21,KZ$19)/12</f>
        <v/>
      </c>
      <c r="LA21">
        <f>INDEX('EIA Consumption'!$A:$CZ,$G21,LA$19)/12</f>
        <v/>
      </c>
      <c r="LB21">
        <f>INDEX('EIA Consumption'!$A:$CZ,$G21,LB$19)/12</f>
        <v/>
      </c>
      <c r="LC21">
        <f>INDEX('EIA Consumption'!$A:$CZ,$G21,LC$19)/12</f>
        <v/>
      </c>
      <c r="LD21">
        <f>INDEX('EIA Consumption'!$A:$CZ,$G21,LD$19)/12</f>
        <v/>
      </c>
      <c r="LE21">
        <f>INDEX('EIA Consumption'!$A:$CZ,$G21,LE$19)/12</f>
        <v/>
      </c>
      <c r="LF21">
        <f>INDEX('EIA Consumption'!$A:$CZ,$G21,LF$19)/12</f>
        <v/>
      </c>
      <c r="LG21">
        <f>INDEX('EIA Consumption'!$A:$CZ,$G21,LG$19)/12</f>
        <v/>
      </c>
      <c r="LH21">
        <f>INDEX('EIA Consumption'!$A:$CZ,$G21,LH$19)/12</f>
        <v/>
      </c>
      <c r="LI21">
        <f>INDEX('EIA Consumption'!$A:$CZ,$G21,LI$19)/12</f>
        <v/>
      </c>
      <c r="LJ21">
        <f>INDEX('EIA Consumption'!$A:$CZ,$G21,LJ$19)/12</f>
        <v/>
      </c>
      <c r="LK21">
        <f>INDEX('EIA Consumption'!$A:$CZ,$G21,LK$19)/12</f>
        <v/>
      </c>
      <c r="LL21">
        <f>INDEX('EIA Consumption'!$A:$CZ,$G21,LL$19)/12</f>
        <v/>
      </c>
      <c r="LM21">
        <f>INDEX('EIA Consumption'!$A:$CZ,$G21,LM$19)/12</f>
        <v/>
      </c>
      <c r="LN21">
        <f>INDEX('EIA Consumption'!$A:$CZ,$G21,LN$19)/12</f>
        <v/>
      </c>
      <c r="LO21">
        <f>INDEX('EIA Consumption'!$A:$CZ,$G21,LO$19)/12</f>
        <v/>
      </c>
      <c r="LP21">
        <f>INDEX('EIA Consumption'!$A:$CZ,$G21,LP$19)/12</f>
        <v/>
      </c>
      <c r="LQ21">
        <f>INDEX('EIA Consumption'!$A:$CZ,$G21,LQ$19)/12</f>
        <v/>
      </c>
      <c r="LR21">
        <f>INDEX('EIA Consumption'!$A:$CZ,$G21,LR$19)/12</f>
        <v/>
      </c>
      <c r="LS21">
        <f>INDEX('EIA Consumption'!$A:$CZ,$G21,LS$19)/12</f>
        <v/>
      </c>
      <c r="LT21">
        <f>INDEX('EIA Consumption'!$A:$CZ,$G21,LT$19)/12</f>
        <v/>
      </c>
      <c r="LU21">
        <f>INDEX('EIA Consumption'!$A:$CZ,$G21,LU$19)/12</f>
        <v/>
      </c>
      <c r="LV21">
        <f>INDEX('EIA Consumption'!$A:$CZ,$G21,LV$19)/12</f>
        <v/>
      </c>
      <c r="LW21">
        <f>INDEX('EIA Consumption'!$A:$CZ,$G21,LW$19)/12</f>
        <v/>
      </c>
      <c r="LX21">
        <f>INDEX('EIA Consumption'!$A:$CZ,$G21,LX$19)/12</f>
        <v/>
      </c>
      <c r="LY21">
        <f>INDEX('EIA Consumption'!$A:$CZ,$G21,LY$19)/12</f>
        <v/>
      </c>
      <c r="LZ21">
        <f>INDEX('EIA Consumption'!$A:$CZ,$G21,LZ$19)/12</f>
        <v/>
      </c>
      <c r="MA21">
        <f>INDEX('EIA Consumption'!$A:$CZ,$G21,MA$19)/12</f>
        <v/>
      </c>
      <c r="MB21">
        <f>INDEX('EIA Consumption'!$A:$CZ,$G21,MB$19)/12</f>
        <v/>
      </c>
      <c r="MC21">
        <f>INDEX('EIA Consumption'!$A:$CZ,$G21,MC$19)/12</f>
        <v/>
      </c>
      <c r="MD21">
        <f>INDEX('EIA Consumption'!$A:$CZ,$G21,MD$19)/12</f>
        <v/>
      </c>
      <c r="ME21">
        <f>INDEX('EIA Consumption'!$A:$CZ,$G21,ME$19)/12</f>
        <v/>
      </c>
      <c r="MF21">
        <f>INDEX('EIA Consumption'!$A:$CZ,$G21,MF$19)/12</f>
        <v/>
      </c>
      <c r="MG21">
        <f>INDEX('EIA Consumption'!$A:$CZ,$G21,MG$19)/12</f>
        <v/>
      </c>
      <c r="MH21">
        <f>INDEX('EIA Consumption'!$A:$CZ,$G21,MH$19)/12</f>
        <v/>
      </c>
      <c r="MI21">
        <f>INDEX('EIA Consumption'!$A:$CZ,$G21,MI$19)/12</f>
        <v/>
      </c>
      <c r="MJ21">
        <f>INDEX('EIA Consumption'!$A:$CZ,$G21,MJ$19)/12</f>
        <v/>
      </c>
      <c r="MK21">
        <f>INDEX('EIA Consumption'!$A:$CZ,$G21,MK$19)/12</f>
        <v/>
      </c>
      <c r="ML21">
        <f>INDEX('EIA Consumption'!$A:$CZ,$G21,ML$19)/12</f>
        <v/>
      </c>
      <c r="MM21">
        <f>INDEX('EIA Consumption'!$A:$CZ,$G21,MM$19)/12</f>
        <v/>
      </c>
      <c r="MN21">
        <f>INDEX('EIA Consumption'!$A:$CZ,$G21,MN$19)/12</f>
        <v/>
      </c>
      <c r="MO21">
        <f>INDEX('EIA Consumption'!$A:$CZ,$G21,MO$19)/12</f>
        <v/>
      </c>
      <c r="MP21">
        <f>INDEX('EIA Consumption'!$A:$CZ,$G21,MP$19)/12</f>
        <v/>
      </c>
      <c r="MQ21">
        <f>INDEX('EIA Consumption'!$A:$CZ,$G21,MQ$19)/12</f>
        <v/>
      </c>
      <c r="MR21">
        <f>INDEX('EIA Consumption'!$A:$CZ,$G21,MR$19)/12</f>
        <v/>
      </c>
      <c r="MS21">
        <f>INDEX('EIA Consumption'!$A:$CZ,$G21,MS$19)/12</f>
        <v/>
      </c>
      <c r="MT21">
        <f>INDEX('EIA Consumption'!$A:$CZ,$G21,MT$19)/12</f>
        <v/>
      </c>
      <c r="MU21">
        <f>INDEX('EIA Consumption'!$A:$CZ,$G21,MU$19)/12</f>
        <v/>
      </c>
      <c r="MV21">
        <f>INDEX('EIA Consumption'!$A:$CZ,$G21,MV$19)/12</f>
        <v/>
      </c>
      <c r="MW21">
        <f>INDEX('EIA Consumption'!$A:$CZ,$G21,MW$19)/12</f>
        <v/>
      </c>
      <c r="MX21">
        <f>INDEX('EIA Consumption'!$A:$CZ,$G21,MX$19)/12</f>
        <v/>
      </c>
      <c r="MY21">
        <f>INDEX('EIA Consumption'!$A:$CZ,$G21,MY$19)/12</f>
        <v/>
      </c>
      <c r="MZ21">
        <f>INDEX('EIA Consumption'!$A:$CZ,$G21,MZ$19)/12</f>
        <v/>
      </c>
      <c r="NA21">
        <f>INDEX('EIA Consumption'!$A:$CZ,$G21,NA$19)/12</f>
        <v/>
      </c>
      <c r="NB21">
        <f>INDEX('EIA Consumption'!$A:$CZ,$G21,NB$19)/12</f>
        <v/>
      </c>
      <c r="NC21">
        <f>INDEX('EIA Consumption'!$A:$CZ,$G21,NC$19)/12</f>
        <v/>
      </c>
      <c r="ND21">
        <f>INDEX('EIA Consumption'!$A:$CZ,$G21,ND$19)/12</f>
        <v/>
      </c>
      <c r="NE21">
        <f>INDEX('EIA Consumption'!$A:$CZ,$G21,NE$19)/12</f>
        <v/>
      </c>
      <c r="NF21">
        <f>INDEX('EIA Consumption'!$A:$CZ,$G21,NF$19)/12</f>
        <v/>
      </c>
      <c r="NG21">
        <f>INDEX('EIA Consumption'!$A:$CZ,$G21,NG$19)/12</f>
        <v/>
      </c>
      <c r="NH21">
        <f>INDEX('EIA Consumption'!$A:$CZ,$G21,NH$19)/12</f>
        <v/>
      </c>
      <c r="NI21">
        <f>INDEX('EIA Consumption'!$A:$CZ,$G21,NI$19)/12</f>
        <v/>
      </c>
      <c r="NJ21">
        <f>INDEX('EIA Consumption'!$A:$CZ,$G21,NJ$19)/12</f>
        <v/>
      </c>
      <c r="NK21">
        <f>INDEX('EIA Consumption'!$A:$CZ,$G21,NK$19)/12</f>
        <v/>
      </c>
      <c r="NL21">
        <f>INDEX('EIA Consumption'!$A:$CZ,$G21,NL$19)/12</f>
        <v/>
      </c>
      <c r="NM21">
        <f>INDEX('EIA Consumption'!$A:$CZ,$G21,NM$19)/12</f>
        <v/>
      </c>
      <c r="NN21">
        <f>INDEX('EIA Consumption'!$A:$CZ,$G21,NN$19)/12</f>
        <v/>
      </c>
      <c r="NO21">
        <f>INDEX('EIA Consumption'!$A:$CZ,$G21,NO$19)/12</f>
        <v/>
      </c>
      <c r="NP21">
        <f>INDEX('EIA Consumption'!$A:$CZ,$G21,NP$19)/12</f>
        <v/>
      </c>
      <c r="NQ21">
        <f>INDEX('EIA Consumption'!$A:$CZ,$G21,NQ$19)/12</f>
        <v/>
      </c>
      <c r="NR21">
        <f>INDEX('EIA Consumption'!$A:$CZ,$G21,NR$19)/12</f>
        <v/>
      </c>
      <c r="NS21">
        <f>INDEX('EIA Consumption'!$A:$CZ,$G21,NS$19)/12</f>
        <v/>
      </c>
      <c r="NT21">
        <f>INDEX('EIA Consumption'!$A:$CZ,$G21,NT$19)/12</f>
        <v/>
      </c>
      <c r="NU21">
        <f>INDEX('EIA Consumption'!$A:$CZ,$G21,NU$19)/12</f>
        <v/>
      </c>
      <c r="NV21">
        <f>INDEX('EIA Consumption'!$A:$CZ,$G21,NV$19)/12</f>
        <v/>
      </c>
      <c r="NW21">
        <f>INDEX('EIA Consumption'!$A:$CZ,$G21,NW$19)/12</f>
        <v/>
      </c>
      <c r="NX21">
        <f>INDEX('EIA Consumption'!$A:$CZ,$G21,NX$19)/12</f>
        <v/>
      </c>
      <c r="NY21">
        <f>INDEX('EIA Consumption'!$A:$CZ,$G21,NY$19)/12</f>
        <v/>
      </c>
      <c r="NZ21">
        <f>INDEX('EIA Consumption'!$A:$CZ,$G21,NZ$19)/12</f>
        <v/>
      </c>
      <c r="OA21">
        <f>INDEX('EIA Consumption'!$A:$CZ,$G21,OA$19)/12</f>
        <v/>
      </c>
      <c r="OB21">
        <f>INDEX('EIA Consumption'!$A:$CZ,$G21,OB$19)/12</f>
        <v/>
      </c>
      <c r="OC21">
        <f>INDEX('EIA Consumption'!$A:$CZ,$G21,OC$19)/12</f>
        <v/>
      </c>
      <c r="OD21">
        <f>INDEX('EIA Consumption'!$A:$CZ,$G21,OD$19)/12</f>
        <v/>
      </c>
      <c r="OE21">
        <f>INDEX('EIA Consumption'!$A:$CZ,$G21,OE$19)/12</f>
        <v/>
      </c>
      <c r="OF21">
        <f>INDEX('EIA Consumption'!$A:$CZ,$G21,OF$19)/12</f>
        <v/>
      </c>
      <c r="OG21">
        <f>INDEX('EIA Consumption'!$A:$CZ,$G21,OG$19)/12</f>
        <v/>
      </c>
      <c r="OH21">
        <f>INDEX('EIA Consumption'!$A:$CZ,$G21,OH$19)/12</f>
        <v/>
      </c>
      <c r="OI21">
        <f>INDEX('EIA Consumption'!$A:$CZ,$G21,OI$19)/12</f>
        <v/>
      </c>
      <c r="OJ21">
        <f>INDEX('EIA Consumption'!$A:$CZ,$G21,OJ$19)/12</f>
        <v/>
      </c>
      <c r="OK21">
        <f>INDEX('EIA Consumption'!$A:$CZ,$G21,OK$19)/12</f>
        <v/>
      </c>
      <c r="OL21">
        <f>INDEX('EIA Consumption'!$A:$CZ,$G21,OL$19)/12</f>
        <v/>
      </c>
      <c r="OM21">
        <f>INDEX('EIA Consumption'!$A:$CZ,$G21,OM$19)/12</f>
        <v/>
      </c>
      <c r="ON21">
        <f>INDEX('EIA Consumption'!$A:$CZ,$G21,ON$19)/12</f>
        <v/>
      </c>
      <c r="OO21">
        <f>INDEX('EIA Consumption'!$A:$CZ,$G21,OO$19)/12</f>
        <v/>
      </c>
      <c r="OP21">
        <f>INDEX('EIA Consumption'!$A:$CZ,$G21,OP$19)/12</f>
        <v/>
      </c>
      <c r="OQ21">
        <f>INDEX('EIA Consumption'!$A:$CZ,$G21,OQ$19)/12</f>
        <v/>
      </c>
      <c r="OR21">
        <f>INDEX('EIA Consumption'!$A:$CZ,$G21,OR$19)/12</f>
        <v/>
      </c>
      <c r="OS21">
        <f>INDEX('EIA Consumption'!$A:$CZ,$G21,OS$19)/12</f>
        <v/>
      </c>
      <c r="OT21">
        <f>INDEX('EIA Consumption'!$A:$CZ,$G21,OT$19)/12</f>
        <v/>
      </c>
      <c r="OU21">
        <f>INDEX('EIA Consumption'!$A:$CZ,$G21,OU$19)/12</f>
        <v/>
      </c>
      <c r="OV21">
        <f>INDEX('EIA Consumption'!$A:$CZ,$G21,OV$19)/12</f>
        <v/>
      </c>
      <c r="OW21">
        <f>INDEX('EIA Consumption'!$A:$CZ,$G21,OW$19)/12</f>
        <v/>
      </c>
      <c r="OX21">
        <f>INDEX('EIA Consumption'!$A:$CZ,$G21,OX$19)/12</f>
        <v/>
      </c>
      <c r="OY21">
        <f>INDEX('EIA Consumption'!$A:$CZ,$G21,OY$19)/12</f>
        <v/>
      </c>
      <c r="OZ21">
        <f>INDEX('EIA Consumption'!$A:$CZ,$G21,OZ$19)/12</f>
        <v/>
      </c>
      <c r="PA21">
        <f>INDEX('EIA Consumption'!$A:$CZ,$G21,PA$19)/12</f>
        <v/>
      </c>
      <c r="PB21">
        <f>INDEX('EIA Consumption'!$A:$CZ,$G21,PB$19)/12</f>
        <v/>
      </c>
      <c r="PC21">
        <f>INDEX('EIA Consumption'!$A:$CZ,$G21,PC$19)/12</f>
        <v/>
      </c>
      <c r="PD21">
        <f>INDEX('EIA Consumption'!$A:$CZ,$G21,PD$19)/12</f>
        <v/>
      </c>
      <c r="PE21">
        <f>INDEX('EIA Consumption'!$A:$CZ,$G21,PE$19)/12</f>
        <v/>
      </c>
      <c r="PF21">
        <f>INDEX('EIA Consumption'!$A:$CZ,$G21,PF$19)/12</f>
        <v/>
      </c>
      <c r="PG21">
        <f>INDEX('EIA Consumption'!$A:$CZ,$G21,PG$19)/12</f>
        <v/>
      </c>
      <c r="PH21">
        <f>INDEX('EIA Consumption'!$A:$CZ,$G21,PH$19)/12</f>
        <v/>
      </c>
      <c r="PI21">
        <f>INDEX('EIA Consumption'!$A:$CZ,$G21,PI$19)/12</f>
        <v/>
      </c>
      <c r="PJ21">
        <f>INDEX('EIA Consumption'!$A:$CZ,$G21,PJ$19)/12</f>
        <v/>
      </c>
      <c r="PK21">
        <f>INDEX('EIA Consumption'!$A:$CZ,$G21,PK$19)/12</f>
        <v/>
      </c>
      <c r="PL21">
        <f>INDEX('EIA Consumption'!$A:$CZ,$G21,PL$19)/12</f>
        <v/>
      </c>
      <c r="PM21">
        <f>INDEX('EIA Consumption'!$A:$CZ,$G21,PM$19)/12</f>
        <v/>
      </c>
      <c r="PN21">
        <f>INDEX('EIA Consumption'!$A:$CZ,$G21,PN$19)/12</f>
        <v/>
      </c>
      <c r="PO21">
        <f>INDEX('EIA Consumption'!$A:$CZ,$G21,PO$19)/12</f>
        <v/>
      </c>
      <c r="PP21">
        <f>INDEX('EIA Consumption'!$A:$CZ,$G21,PP$19)/12</f>
        <v/>
      </c>
      <c r="PQ21">
        <f>INDEX('EIA Consumption'!$A:$CZ,$G21,PQ$19)/12</f>
        <v/>
      </c>
      <c r="PR21">
        <f>INDEX('EIA Consumption'!$A:$CZ,$G21,PR$19)/12</f>
        <v/>
      </c>
      <c r="PS21">
        <f>INDEX('EIA Consumption'!$A:$CZ,$G21,PS$19)/12</f>
        <v/>
      </c>
      <c r="PT21">
        <f>INDEX('EIA Consumption'!$A:$CZ,$G21,PT$19)/12</f>
        <v/>
      </c>
      <c r="PU21">
        <f>INDEX('EIA Consumption'!$A:$CZ,$G21,PU$19)/12</f>
        <v/>
      </c>
      <c r="PV21">
        <f>INDEX('EIA Consumption'!$A:$CZ,$G21,PV$19)/12</f>
        <v/>
      </c>
      <c r="PW21">
        <f>INDEX('EIA Consumption'!$A:$CZ,$G21,PW$19)/12</f>
        <v/>
      </c>
      <c r="PX21">
        <f>INDEX('EIA Consumption'!$A:$CZ,$G21,PX$19)/12</f>
        <v/>
      </c>
      <c r="PY21">
        <f>INDEX('EIA Consumption'!$A:$CZ,$G21,PY$19)/12</f>
        <v/>
      </c>
      <c r="PZ21">
        <f>INDEX('EIA Consumption'!$A:$CZ,$G21,PZ$19)/12</f>
        <v/>
      </c>
      <c r="QA21">
        <f>INDEX('EIA Consumption'!$A:$CZ,$G21,QA$19)/12</f>
        <v/>
      </c>
      <c r="QB21">
        <f>INDEX('EIA Consumption'!$A:$CZ,$G21,QB$19)/12</f>
        <v/>
      </c>
      <c r="QC21">
        <f>INDEX('EIA Consumption'!$A:$CZ,$G21,QC$19)/12</f>
        <v/>
      </c>
      <c r="QD21">
        <f>INDEX('EIA Consumption'!$A:$CZ,$G21,QD$19)/12</f>
        <v/>
      </c>
      <c r="QE21">
        <f>INDEX('EIA Consumption'!$A:$CZ,$G21,QE$19)/12</f>
        <v/>
      </c>
      <c r="QF21">
        <f>INDEX('EIA Consumption'!$A:$CZ,$G21,QF$19)/12</f>
        <v/>
      </c>
      <c r="QG21">
        <f>INDEX('EIA Consumption'!$A:$CZ,$G21,QG$19)/12</f>
        <v/>
      </c>
      <c r="QH21">
        <f>INDEX('EIA Consumption'!$A:$CZ,$G21,QH$19)/12</f>
        <v/>
      </c>
      <c r="QI21">
        <f>INDEX('EIA Consumption'!$A:$CZ,$G21,QI$19)/12</f>
        <v/>
      </c>
      <c r="QJ21">
        <f>INDEX('EIA Consumption'!$A:$CZ,$G21,QJ$19)/12</f>
        <v/>
      </c>
      <c r="QK21">
        <f>INDEX('EIA Consumption'!$A:$CZ,$G21,QK$19)/12</f>
        <v/>
      </c>
      <c r="QL21">
        <f>INDEX('EIA Consumption'!$A:$CZ,$G21,QL$19)/12</f>
        <v/>
      </c>
      <c r="QM21">
        <f>INDEX('EIA Consumption'!$A:$CZ,$G21,QM$19)/12</f>
        <v/>
      </c>
      <c r="QN21">
        <f>INDEX('EIA Consumption'!$A:$CZ,$G21,QN$19)/12</f>
        <v/>
      </c>
      <c r="QO21">
        <f>INDEX('EIA Consumption'!$A:$CZ,$G21,QO$19)/12</f>
        <v/>
      </c>
      <c r="QP21">
        <f>INDEX('EIA Consumption'!$A:$CZ,$G21,QP$19)/12</f>
        <v/>
      </c>
      <c r="QQ21">
        <f>INDEX('EIA Consumption'!$A:$CZ,$G21,QQ$19)/12</f>
        <v/>
      </c>
      <c r="QR21">
        <f>INDEX('EIA Consumption'!$A:$CZ,$G21,QR$19)/12</f>
        <v/>
      </c>
      <c r="QS21">
        <f>INDEX('EIA Consumption'!$A:$CZ,$G21,QS$19)/12</f>
        <v/>
      </c>
      <c r="QT21">
        <f>INDEX('EIA Consumption'!$A:$CZ,$G21,QT$19)/12</f>
        <v/>
      </c>
      <c r="QU21">
        <f>INDEX('EIA Consumption'!$A:$CZ,$G21,QU$19)/12</f>
        <v/>
      </c>
      <c r="QV21">
        <f>INDEX('EIA Consumption'!$A:$CZ,$G21,QV$19)/12</f>
        <v/>
      </c>
      <c r="QW21">
        <f>INDEX('EIA Consumption'!$A:$CZ,$G21,QW$19)/12</f>
        <v/>
      </c>
      <c r="QX21">
        <f>INDEX('EIA Consumption'!$A:$CZ,$G21,QX$19)/12</f>
        <v/>
      </c>
      <c r="QY21">
        <f>INDEX('EIA Consumption'!$A:$CZ,$G21,QY$19)/12</f>
        <v/>
      </c>
      <c r="QZ21">
        <f>INDEX('EIA Consumption'!$A:$CZ,$G21,QZ$19)/12</f>
        <v/>
      </c>
      <c r="RA21">
        <f>INDEX('EIA Consumption'!$A:$CZ,$G21,RA$19)/12</f>
        <v/>
      </c>
      <c r="RB21">
        <f>INDEX('EIA Consumption'!$A:$CZ,$G21,RB$19)/12</f>
        <v/>
      </c>
      <c r="RC21">
        <f>INDEX('EIA Consumption'!$A:$CZ,$G21,RC$19)/12</f>
        <v/>
      </c>
      <c r="RD21">
        <f>INDEX('EIA Consumption'!$A:$CZ,$G21,RD$19)/12</f>
        <v/>
      </c>
      <c r="RE21">
        <f>INDEX('EIA Consumption'!$A:$CZ,$G21,RE$19)/12</f>
        <v/>
      </c>
      <c r="RF21">
        <f>INDEX('EIA Consumption'!$A:$CZ,$G21,RF$19)/12</f>
        <v/>
      </c>
      <c r="RG21">
        <f>INDEX('EIA Consumption'!$A:$CZ,$G21,RG$19)/12</f>
        <v/>
      </c>
      <c r="RH21">
        <f>INDEX('EIA Consumption'!$A:$CZ,$G21,RH$19)/12</f>
        <v/>
      </c>
      <c r="RI21">
        <f>INDEX('EIA Consumption'!$A:$CZ,$G21,RI$19)/12</f>
        <v/>
      </c>
      <c r="RJ21">
        <f>INDEX('EIA Consumption'!$A:$CZ,$G21,RJ$19)/12</f>
        <v/>
      </c>
      <c r="RK21">
        <f>INDEX('EIA Consumption'!$A:$CZ,$G21,RK$19)/12</f>
        <v/>
      </c>
      <c r="RL21">
        <f>INDEX('EIA Consumption'!$A:$CZ,$G21,RL$19)/12</f>
        <v/>
      </c>
      <c r="RM21">
        <f>INDEX('EIA Consumption'!$A:$CZ,$G21,RM$19)/12</f>
        <v/>
      </c>
      <c r="RN21">
        <f>INDEX('EIA Consumption'!$A:$CZ,$G21,RN$19)/12</f>
        <v/>
      </c>
      <c r="RO21">
        <f>INDEX('EIA Consumption'!$A:$CZ,$G21,RO$19)/12</f>
        <v/>
      </c>
      <c r="RP21">
        <f>INDEX('EIA Consumption'!$A:$CZ,$G21,RP$19)/12</f>
        <v/>
      </c>
      <c r="RQ21">
        <f>INDEX('EIA Consumption'!$A:$CZ,$G21,RQ$19)/12</f>
        <v/>
      </c>
      <c r="RR21">
        <f>INDEX('EIA Consumption'!$A:$CZ,$G21,RR$19)/12</f>
        <v/>
      </c>
      <c r="RS21">
        <f>INDEX('EIA Consumption'!$A:$CZ,$G21,RS$19)/12</f>
        <v/>
      </c>
      <c r="RT21">
        <f>INDEX('EIA Consumption'!$A:$CZ,$G21,RT$19)/12</f>
        <v/>
      </c>
      <c r="RU21">
        <f>INDEX('EIA Consumption'!$A:$CZ,$G21,RU$19)/12</f>
        <v/>
      </c>
      <c r="RV21">
        <f>INDEX('EIA Consumption'!$A:$CZ,$G21,RV$19)/12</f>
        <v/>
      </c>
      <c r="RW21">
        <f>INDEX('EIA Consumption'!$A:$CZ,$G21,RW$19)/12</f>
        <v/>
      </c>
      <c r="RX21">
        <f>INDEX('EIA Consumption'!$A:$CZ,$G21,RX$19)/12</f>
        <v/>
      </c>
      <c r="RY21">
        <f>INDEX('EIA Consumption'!$A:$CZ,$G21,RY$19)/12</f>
        <v/>
      </c>
      <c r="RZ21">
        <f>INDEX('EIA Consumption'!$A:$CZ,$G21,RZ$19)/12</f>
        <v/>
      </c>
      <c r="SA21">
        <f>INDEX('EIA Consumption'!$A:$CZ,$G21,SA$19)/12</f>
        <v/>
      </c>
      <c r="SB21">
        <f>INDEX('EIA Consumption'!$A:$CZ,$G21,SB$19)/12</f>
        <v/>
      </c>
      <c r="SC21">
        <f>INDEX('EIA Consumption'!$A:$CZ,$G21,SC$19)/12</f>
        <v/>
      </c>
      <c r="SD21">
        <f>INDEX('EIA Consumption'!$A:$CZ,$G21,SD$19)/12</f>
        <v/>
      </c>
      <c r="SE21">
        <f>INDEX('EIA Consumption'!$A:$CZ,$G21,SE$19)/12</f>
        <v/>
      </c>
    </row>
    <row r="22" spans="1:499">
      <c r="A22" t="s">
        <v>53</v>
      </c>
      <c r="B22" t="s">
        <v>68</v>
      </c>
      <c r="G22">
        <f>MATCH($B22,'EIA Consumption'!$C:$C,0)</f>
        <v/>
      </c>
      <c r="H22">
        <f>INDEX('EIA Consumption'!$A:$CZ,$G22,H$19)/12</f>
        <v/>
      </c>
      <c r="I22">
        <f>INDEX('EIA Consumption'!$A:$CZ,$G22,I$19)/12</f>
        <v/>
      </c>
      <c r="J22">
        <f>INDEX('EIA Consumption'!$A:$CZ,$G22,J$19)/12</f>
        <v/>
      </c>
      <c r="K22">
        <f>INDEX('EIA Consumption'!$A:$CZ,$G22,K$19)/12</f>
        <v/>
      </c>
      <c r="L22">
        <f>INDEX('EIA Consumption'!$A:$CZ,$G22,L$19)/12</f>
        <v/>
      </c>
      <c r="M22">
        <f>INDEX('EIA Consumption'!$A:$CZ,$G22,M$19)/12</f>
        <v/>
      </c>
      <c r="N22">
        <f>INDEX('EIA Consumption'!$A:$CZ,$G22,N$19)/12</f>
        <v/>
      </c>
      <c r="O22">
        <f>INDEX('EIA Consumption'!$A:$CZ,$G22,O$19)/12</f>
        <v/>
      </c>
      <c r="P22">
        <f>INDEX('EIA Consumption'!$A:$CZ,$G22,P$19)/12</f>
        <v/>
      </c>
      <c r="Q22">
        <f>INDEX('EIA Consumption'!$A:$CZ,$G22,Q$19)/12</f>
        <v/>
      </c>
      <c r="R22">
        <f>INDEX('EIA Consumption'!$A:$CZ,$G22,R$19)/12</f>
        <v/>
      </c>
      <c r="S22">
        <f>INDEX('EIA Consumption'!$A:$CZ,$G22,S$19)/12</f>
        <v/>
      </c>
      <c r="T22">
        <f>INDEX('EIA Consumption'!$A:$CZ,$G22,T$19)/12</f>
        <v/>
      </c>
      <c r="U22">
        <f>INDEX('EIA Consumption'!$A:$CZ,$G22,U$19)/12</f>
        <v/>
      </c>
      <c r="V22">
        <f>INDEX('EIA Consumption'!$A:$CZ,$G22,V$19)/12</f>
        <v/>
      </c>
      <c r="W22">
        <f>INDEX('EIA Consumption'!$A:$CZ,$G22,W$19)/12</f>
        <v/>
      </c>
      <c r="X22">
        <f>INDEX('EIA Consumption'!$A:$CZ,$G22,X$19)/12</f>
        <v/>
      </c>
      <c r="Y22">
        <f>INDEX('EIA Consumption'!$A:$CZ,$G22,Y$19)/12</f>
        <v/>
      </c>
      <c r="Z22">
        <f>INDEX('EIA Consumption'!$A:$CZ,$G22,Z$19)/12</f>
        <v/>
      </c>
      <c r="AA22">
        <f>INDEX('EIA Consumption'!$A:$CZ,$G22,AA$19)/12</f>
        <v/>
      </c>
      <c r="AB22">
        <f>INDEX('EIA Consumption'!$A:$CZ,$G22,AB$19)/12</f>
        <v/>
      </c>
      <c r="AC22">
        <f>INDEX('EIA Consumption'!$A:$CZ,$G22,AC$19)/12</f>
        <v/>
      </c>
      <c r="AD22">
        <f>INDEX('EIA Consumption'!$A:$CZ,$G22,AD$19)/12</f>
        <v/>
      </c>
      <c r="AE22">
        <f>INDEX('EIA Consumption'!$A:$CZ,$G22,AE$19)/12</f>
        <v/>
      </c>
      <c r="AF22">
        <f>INDEX('EIA Consumption'!$A:$CZ,$G22,AF$19)/12</f>
        <v/>
      </c>
      <c r="AG22">
        <f>INDEX('EIA Consumption'!$A:$CZ,$G22,AG$19)/12</f>
        <v/>
      </c>
      <c r="AH22">
        <f>INDEX('EIA Consumption'!$A:$CZ,$G22,AH$19)/12</f>
        <v/>
      </c>
      <c r="AI22">
        <f>INDEX('EIA Consumption'!$A:$CZ,$G22,AI$19)/12</f>
        <v/>
      </c>
      <c r="AJ22">
        <f>INDEX('EIA Consumption'!$A:$CZ,$G22,AJ$19)/12</f>
        <v/>
      </c>
      <c r="AK22">
        <f>INDEX('EIA Consumption'!$A:$CZ,$G22,AK$19)/12</f>
        <v/>
      </c>
      <c r="AL22">
        <f>INDEX('EIA Consumption'!$A:$CZ,$G22,AL$19)/12</f>
        <v/>
      </c>
      <c r="AM22">
        <f>INDEX('EIA Consumption'!$A:$CZ,$G22,AM$19)/12</f>
        <v/>
      </c>
      <c r="AN22">
        <f>INDEX('EIA Consumption'!$A:$CZ,$G22,AN$19)/12</f>
        <v/>
      </c>
      <c r="AO22">
        <f>INDEX('EIA Consumption'!$A:$CZ,$G22,AO$19)/12</f>
        <v/>
      </c>
      <c r="AP22">
        <f>INDEX('EIA Consumption'!$A:$CZ,$G22,AP$19)/12</f>
        <v/>
      </c>
      <c r="AQ22">
        <f>INDEX('EIA Consumption'!$A:$CZ,$G22,AQ$19)/12</f>
        <v/>
      </c>
      <c r="AR22">
        <f>INDEX('EIA Consumption'!$A:$CZ,$G22,AR$19)/12</f>
        <v/>
      </c>
      <c r="AS22">
        <f>INDEX('EIA Consumption'!$A:$CZ,$G22,AS$19)/12</f>
        <v/>
      </c>
      <c r="AT22">
        <f>INDEX('EIA Consumption'!$A:$CZ,$G22,AT$19)/12</f>
        <v/>
      </c>
      <c r="AU22">
        <f>INDEX('EIA Consumption'!$A:$CZ,$G22,AU$19)/12</f>
        <v/>
      </c>
      <c r="AV22">
        <f>INDEX('EIA Consumption'!$A:$CZ,$G22,AV$19)/12</f>
        <v/>
      </c>
      <c r="AW22">
        <f>INDEX('EIA Consumption'!$A:$CZ,$G22,AW$19)/12</f>
        <v/>
      </c>
      <c r="AX22">
        <f>INDEX('EIA Consumption'!$A:$CZ,$G22,AX$19)/12</f>
        <v/>
      </c>
      <c r="AY22">
        <f>INDEX('EIA Consumption'!$A:$CZ,$G22,AY$19)/12</f>
        <v/>
      </c>
      <c r="AZ22">
        <f>INDEX('EIA Consumption'!$A:$CZ,$G22,AZ$19)/12</f>
        <v/>
      </c>
      <c r="BA22">
        <f>INDEX('EIA Consumption'!$A:$CZ,$G22,BA$19)/12</f>
        <v/>
      </c>
      <c r="BB22">
        <f>INDEX('EIA Consumption'!$A:$CZ,$G22,BB$19)/12</f>
        <v/>
      </c>
      <c r="BC22">
        <f>INDEX('EIA Consumption'!$A:$CZ,$G22,BC$19)/12</f>
        <v/>
      </c>
      <c r="BD22">
        <f>INDEX('EIA Consumption'!$A:$CZ,$G22,BD$19)/12</f>
        <v/>
      </c>
      <c r="BE22">
        <f>INDEX('EIA Consumption'!$A:$CZ,$G22,BE$19)/12</f>
        <v/>
      </c>
      <c r="BF22">
        <f>INDEX('EIA Consumption'!$A:$CZ,$G22,BF$19)/12</f>
        <v/>
      </c>
      <c r="BG22">
        <f>INDEX('EIA Consumption'!$A:$CZ,$G22,BG$19)/12</f>
        <v/>
      </c>
      <c r="BH22">
        <f>INDEX('EIA Consumption'!$A:$CZ,$G22,BH$19)/12</f>
        <v/>
      </c>
      <c r="BI22">
        <f>INDEX('EIA Consumption'!$A:$CZ,$G22,BI$19)/12</f>
        <v/>
      </c>
      <c r="BJ22">
        <f>INDEX('EIA Consumption'!$A:$CZ,$G22,BJ$19)/12</f>
        <v/>
      </c>
      <c r="BK22">
        <f>INDEX('EIA Consumption'!$A:$CZ,$G22,BK$19)/12</f>
        <v/>
      </c>
      <c r="BL22">
        <f>INDEX('EIA Consumption'!$A:$CZ,$G22,BL$19)/12</f>
        <v/>
      </c>
      <c r="BM22">
        <f>INDEX('EIA Consumption'!$A:$CZ,$G22,BM$19)/12</f>
        <v/>
      </c>
      <c r="BN22">
        <f>INDEX('EIA Consumption'!$A:$CZ,$G22,BN$19)/12</f>
        <v/>
      </c>
      <c r="BO22">
        <f>INDEX('EIA Consumption'!$A:$CZ,$G22,BO$19)/12</f>
        <v/>
      </c>
      <c r="BP22">
        <f>INDEX('EIA Consumption'!$A:$CZ,$G22,BP$19)/12</f>
        <v/>
      </c>
      <c r="BQ22">
        <f>INDEX('EIA Consumption'!$A:$CZ,$G22,BQ$19)/12</f>
        <v/>
      </c>
      <c r="BR22">
        <f>INDEX('EIA Consumption'!$A:$CZ,$G22,BR$19)/12</f>
        <v/>
      </c>
      <c r="BS22">
        <f>INDEX('EIA Consumption'!$A:$CZ,$G22,BS$19)/12</f>
        <v/>
      </c>
      <c r="BT22">
        <f>INDEX('EIA Consumption'!$A:$CZ,$G22,BT$19)/12</f>
        <v/>
      </c>
      <c r="BU22">
        <f>INDEX('EIA Consumption'!$A:$CZ,$G22,BU$19)/12</f>
        <v/>
      </c>
      <c r="BV22">
        <f>INDEX('EIA Consumption'!$A:$CZ,$G22,BV$19)/12</f>
        <v/>
      </c>
      <c r="BW22">
        <f>INDEX('EIA Consumption'!$A:$CZ,$G22,BW$19)/12</f>
        <v/>
      </c>
      <c r="BX22">
        <f>INDEX('EIA Consumption'!$A:$CZ,$G22,BX$19)/12</f>
        <v/>
      </c>
      <c r="BY22">
        <f>INDEX('EIA Consumption'!$A:$CZ,$G22,BY$19)/12</f>
        <v/>
      </c>
      <c r="BZ22">
        <f>INDEX('EIA Consumption'!$A:$CZ,$G22,BZ$19)/12</f>
        <v/>
      </c>
      <c r="CA22">
        <f>INDEX('EIA Consumption'!$A:$CZ,$G22,CA$19)/12</f>
        <v/>
      </c>
      <c r="CB22">
        <f>INDEX('EIA Consumption'!$A:$CZ,$G22,CB$19)/12</f>
        <v/>
      </c>
      <c r="CC22">
        <f>INDEX('EIA Consumption'!$A:$CZ,$G22,CC$19)/12</f>
        <v/>
      </c>
      <c r="CD22">
        <f>INDEX('EIA Consumption'!$A:$CZ,$G22,CD$19)/12</f>
        <v/>
      </c>
      <c r="CE22">
        <f>INDEX('EIA Consumption'!$A:$CZ,$G22,CE$19)/12</f>
        <v/>
      </c>
      <c r="CF22">
        <f>INDEX('EIA Consumption'!$A:$CZ,$G22,CF$19)/12</f>
        <v/>
      </c>
      <c r="CG22">
        <f>INDEX('EIA Consumption'!$A:$CZ,$G22,CG$19)/12</f>
        <v/>
      </c>
      <c r="CH22">
        <f>INDEX('EIA Consumption'!$A:$CZ,$G22,CH$19)/12</f>
        <v/>
      </c>
      <c r="CI22">
        <f>INDEX('EIA Consumption'!$A:$CZ,$G22,CI$19)/12</f>
        <v/>
      </c>
      <c r="CJ22">
        <f>INDEX('EIA Consumption'!$A:$CZ,$G22,CJ$19)/12</f>
        <v/>
      </c>
      <c r="CK22">
        <f>INDEX('EIA Consumption'!$A:$CZ,$G22,CK$19)/12</f>
        <v/>
      </c>
      <c r="CL22">
        <f>INDEX('EIA Consumption'!$A:$CZ,$G22,CL$19)/12</f>
        <v/>
      </c>
      <c r="CM22">
        <f>INDEX('EIA Consumption'!$A:$CZ,$G22,CM$19)/12</f>
        <v/>
      </c>
      <c r="CN22">
        <f>INDEX('EIA Consumption'!$A:$CZ,$G22,CN$19)/12</f>
        <v/>
      </c>
      <c r="CO22">
        <f>INDEX('EIA Consumption'!$A:$CZ,$G22,CO$19)/12</f>
        <v/>
      </c>
      <c r="CP22">
        <f>INDEX('EIA Consumption'!$A:$CZ,$G22,CP$19)/12</f>
        <v/>
      </c>
      <c r="CQ22">
        <f>INDEX('EIA Consumption'!$A:$CZ,$G22,CQ$19)/12</f>
        <v/>
      </c>
      <c r="CR22">
        <f>INDEX('EIA Consumption'!$A:$CZ,$G22,CR$19)/12</f>
        <v/>
      </c>
      <c r="CS22">
        <f>INDEX('EIA Consumption'!$A:$CZ,$G22,CS$19)/12</f>
        <v/>
      </c>
      <c r="CT22">
        <f>INDEX('EIA Consumption'!$A:$CZ,$G22,CT$19)/12</f>
        <v/>
      </c>
      <c r="CU22">
        <f>INDEX('EIA Consumption'!$A:$CZ,$G22,CU$19)/12</f>
        <v/>
      </c>
      <c r="CV22">
        <f>INDEX('EIA Consumption'!$A:$CZ,$G22,CV$19)/12</f>
        <v/>
      </c>
      <c r="CW22">
        <f>INDEX('EIA Consumption'!$A:$CZ,$G22,CW$19)/12</f>
        <v/>
      </c>
      <c r="CX22">
        <f>INDEX('EIA Consumption'!$A:$CZ,$G22,CX$19)/12</f>
        <v/>
      </c>
      <c r="CY22">
        <f>INDEX('EIA Consumption'!$A:$CZ,$G22,CY$19)/12</f>
        <v/>
      </c>
      <c r="CZ22">
        <f>INDEX('EIA Consumption'!$A:$CZ,$G22,CZ$19)/12</f>
        <v/>
      </c>
      <c r="DA22">
        <f>INDEX('EIA Consumption'!$A:$CZ,$G22,DA$19)/12</f>
        <v/>
      </c>
      <c r="DB22">
        <f>INDEX('EIA Consumption'!$A:$CZ,$G22,DB$19)/12</f>
        <v/>
      </c>
      <c r="DC22">
        <f>INDEX('EIA Consumption'!$A:$CZ,$G22,DC$19)/12</f>
        <v/>
      </c>
      <c r="DD22">
        <f>INDEX('EIA Consumption'!$A:$CZ,$G22,DD$19)/12</f>
        <v/>
      </c>
      <c r="DE22">
        <f>INDEX('EIA Consumption'!$A:$CZ,$G22,DE$19)/12</f>
        <v/>
      </c>
      <c r="DF22">
        <f>INDEX('EIA Consumption'!$A:$CZ,$G22,DF$19)/12</f>
        <v/>
      </c>
      <c r="DG22">
        <f>INDEX('EIA Consumption'!$A:$CZ,$G22,DG$19)/12</f>
        <v/>
      </c>
      <c r="DH22">
        <f>INDEX('EIA Consumption'!$A:$CZ,$G22,DH$19)/12</f>
        <v/>
      </c>
      <c r="DI22">
        <f>INDEX('EIA Consumption'!$A:$CZ,$G22,DI$19)/12</f>
        <v/>
      </c>
      <c r="DJ22">
        <f>INDEX('EIA Consumption'!$A:$CZ,$G22,DJ$19)/12</f>
        <v/>
      </c>
      <c r="DK22">
        <f>INDEX('EIA Consumption'!$A:$CZ,$G22,DK$19)/12</f>
        <v/>
      </c>
      <c r="DL22">
        <f>INDEX('EIA Consumption'!$A:$CZ,$G22,DL$19)/12</f>
        <v/>
      </c>
      <c r="DM22">
        <f>INDEX('EIA Consumption'!$A:$CZ,$G22,DM$19)/12</f>
        <v/>
      </c>
      <c r="DN22">
        <f>INDEX('EIA Consumption'!$A:$CZ,$G22,DN$19)/12</f>
        <v/>
      </c>
      <c r="DO22">
        <f>INDEX('EIA Consumption'!$A:$CZ,$G22,DO$19)/12</f>
        <v/>
      </c>
      <c r="DP22">
        <f>INDEX('EIA Consumption'!$A:$CZ,$G22,DP$19)/12</f>
        <v/>
      </c>
      <c r="DQ22">
        <f>INDEX('EIA Consumption'!$A:$CZ,$G22,DQ$19)/12</f>
        <v/>
      </c>
      <c r="DR22">
        <f>INDEX('EIA Consumption'!$A:$CZ,$G22,DR$19)/12</f>
        <v/>
      </c>
      <c r="DS22">
        <f>INDEX('EIA Consumption'!$A:$CZ,$G22,DS$19)/12</f>
        <v/>
      </c>
      <c r="DT22">
        <f>INDEX('EIA Consumption'!$A:$CZ,$G22,DT$19)/12</f>
        <v/>
      </c>
      <c r="DU22">
        <f>INDEX('EIA Consumption'!$A:$CZ,$G22,DU$19)/12</f>
        <v/>
      </c>
      <c r="DV22">
        <f>INDEX('EIA Consumption'!$A:$CZ,$G22,DV$19)/12</f>
        <v/>
      </c>
      <c r="DW22">
        <f>INDEX('EIA Consumption'!$A:$CZ,$G22,DW$19)/12</f>
        <v/>
      </c>
      <c r="DX22">
        <f>INDEX('EIA Consumption'!$A:$CZ,$G22,DX$19)/12</f>
        <v/>
      </c>
      <c r="DY22">
        <f>INDEX('EIA Consumption'!$A:$CZ,$G22,DY$19)/12</f>
        <v/>
      </c>
      <c r="DZ22">
        <f>INDEX('EIA Consumption'!$A:$CZ,$G22,DZ$19)/12</f>
        <v/>
      </c>
      <c r="EA22">
        <f>INDEX('EIA Consumption'!$A:$CZ,$G22,EA$19)/12</f>
        <v/>
      </c>
      <c r="EB22">
        <f>INDEX('EIA Consumption'!$A:$CZ,$G22,EB$19)/12</f>
        <v/>
      </c>
      <c r="EC22">
        <f>INDEX('EIA Consumption'!$A:$CZ,$G22,EC$19)/12</f>
        <v/>
      </c>
      <c r="ED22">
        <f>INDEX('EIA Consumption'!$A:$CZ,$G22,ED$19)/12</f>
        <v/>
      </c>
      <c r="EE22">
        <f>INDEX('EIA Consumption'!$A:$CZ,$G22,EE$19)/12</f>
        <v/>
      </c>
      <c r="EF22">
        <f>INDEX('EIA Consumption'!$A:$CZ,$G22,EF$19)/12</f>
        <v/>
      </c>
      <c r="EG22">
        <f>INDEX('EIA Consumption'!$A:$CZ,$G22,EG$19)/12</f>
        <v/>
      </c>
      <c r="EH22">
        <f>INDEX('EIA Consumption'!$A:$CZ,$G22,EH$19)/12</f>
        <v/>
      </c>
      <c r="EI22">
        <f>INDEX('EIA Consumption'!$A:$CZ,$G22,EI$19)/12</f>
        <v/>
      </c>
      <c r="EJ22">
        <f>INDEX('EIA Consumption'!$A:$CZ,$G22,EJ$19)/12</f>
        <v/>
      </c>
      <c r="EK22">
        <f>INDEX('EIA Consumption'!$A:$CZ,$G22,EK$19)/12</f>
        <v/>
      </c>
      <c r="EL22">
        <f>INDEX('EIA Consumption'!$A:$CZ,$G22,EL$19)/12</f>
        <v/>
      </c>
      <c r="EM22">
        <f>INDEX('EIA Consumption'!$A:$CZ,$G22,EM$19)/12</f>
        <v/>
      </c>
      <c r="EN22">
        <f>INDEX('EIA Consumption'!$A:$CZ,$G22,EN$19)/12</f>
        <v/>
      </c>
      <c r="EO22">
        <f>INDEX('EIA Consumption'!$A:$CZ,$G22,EO$19)/12</f>
        <v/>
      </c>
      <c r="EP22">
        <f>INDEX('EIA Consumption'!$A:$CZ,$G22,EP$19)/12</f>
        <v/>
      </c>
      <c r="EQ22">
        <f>INDEX('EIA Consumption'!$A:$CZ,$G22,EQ$19)/12</f>
        <v/>
      </c>
      <c r="ER22">
        <f>INDEX('EIA Consumption'!$A:$CZ,$G22,ER$19)/12</f>
        <v/>
      </c>
      <c r="ES22">
        <f>INDEX('EIA Consumption'!$A:$CZ,$G22,ES$19)/12</f>
        <v/>
      </c>
      <c r="ET22">
        <f>INDEX('EIA Consumption'!$A:$CZ,$G22,ET$19)/12</f>
        <v/>
      </c>
      <c r="EU22">
        <f>INDEX('EIA Consumption'!$A:$CZ,$G22,EU$19)/12</f>
        <v/>
      </c>
      <c r="EV22">
        <f>INDEX('EIA Consumption'!$A:$CZ,$G22,EV$19)/12</f>
        <v/>
      </c>
      <c r="EW22">
        <f>INDEX('EIA Consumption'!$A:$CZ,$G22,EW$19)/12</f>
        <v/>
      </c>
      <c r="EX22">
        <f>INDEX('EIA Consumption'!$A:$CZ,$G22,EX$19)/12</f>
        <v/>
      </c>
      <c r="EY22">
        <f>INDEX('EIA Consumption'!$A:$CZ,$G22,EY$19)/12</f>
        <v/>
      </c>
      <c r="EZ22">
        <f>INDEX('EIA Consumption'!$A:$CZ,$G22,EZ$19)/12</f>
        <v/>
      </c>
      <c r="FA22">
        <f>INDEX('EIA Consumption'!$A:$CZ,$G22,FA$19)/12</f>
        <v/>
      </c>
      <c r="FB22">
        <f>INDEX('EIA Consumption'!$A:$CZ,$G22,FB$19)/12</f>
        <v/>
      </c>
      <c r="FC22">
        <f>INDEX('EIA Consumption'!$A:$CZ,$G22,FC$19)/12</f>
        <v/>
      </c>
      <c r="FD22">
        <f>INDEX('EIA Consumption'!$A:$CZ,$G22,FD$19)/12</f>
        <v/>
      </c>
      <c r="FE22">
        <f>INDEX('EIA Consumption'!$A:$CZ,$G22,FE$19)/12</f>
        <v/>
      </c>
      <c r="FF22">
        <f>INDEX('EIA Consumption'!$A:$CZ,$G22,FF$19)/12</f>
        <v/>
      </c>
      <c r="FG22">
        <f>INDEX('EIA Consumption'!$A:$CZ,$G22,FG$19)/12</f>
        <v/>
      </c>
      <c r="FH22">
        <f>INDEX('EIA Consumption'!$A:$CZ,$G22,FH$19)/12</f>
        <v/>
      </c>
      <c r="FI22">
        <f>INDEX('EIA Consumption'!$A:$CZ,$G22,FI$19)/12</f>
        <v/>
      </c>
      <c r="FJ22">
        <f>INDEX('EIA Consumption'!$A:$CZ,$G22,FJ$19)/12</f>
        <v/>
      </c>
      <c r="FK22">
        <f>INDEX('EIA Consumption'!$A:$CZ,$G22,FK$19)/12</f>
        <v/>
      </c>
      <c r="FL22">
        <f>INDEX('EIA Consumption'!$A:$CZ,$G22,FL$19)/12</f>
        <v/>
      </c>
      <c r="FM22">
        <f>INDEX('EIA Consumption'!$A:$CZ,$G22,FM$19)/12</f>
        <v/>
      </c>
      <c r="FN22">
        <f>INDEX('EIA Consumption'!$A:$CZ,$G22,FN$19)/12</f>
        <v/>
      </c>
      <c r="FO22">
        <f>INDEX('EIA Consumption'!$A:$CZ,$G22,FO$19)/12</f>
        <v/>
      </c>
      <c r="FP22">
        <f>INDEX('EIA Consumption'!$A:$CZ,$G22,FP$19)/12</f>
        <v/>
      </c>
      <c r="FQ22">
        <f>INDEX('EIA Consumption'!$A:$CZ,$G22,FQ$19)/12</f>
        <v/>
      </c>
      <c r="FR22">
        <f>INDEX('EIA Consumption'!$A:$CZ,$G22,FR$19)/12</f>
        <v/>
      </c>
      <c r="FS22">
        <f>INDEX('EIA Consumption'!$A:$CZ,$G22,FS$19)/12</f>
        <v/>
      </c>
      <c r="FT22">
        <f>INDEX('EIA Consumption'!$A:$CZ,$G22,FT$19)/12</f>
        <v/>
      </c>
      <c r="FU22">
        <f>INDEX('EIA Consumption'!$A:$CZ,$G22,FU$19)/12</f>
        <v/>
      </c>
      <c r="FV22">
        <f>INDEX('EIA Consumption'!$A:$CZ,$G22,FV$19)/12</f>
        <v/>
      </c>
      <c r="FW22">
        <f>INDEX('EIA Consumption'!$A:$CZ,$G22,FW$19)/12</f>
        <v/>
      </c>
      <c r="FX22">
        <f>INDEX('EIA Consumption'!$A:$CZ,$G22,FX$19)/12</f>
        <v/>
      </c>
      <c r="FY22">
        <f>INDEX('EIA Consumption'!$A:$CZ,$G22,FY$19)/12</f>
        <v/>
      </c>
      <c r="FZ22">
        <f>INDEX('EIA Consumption'!$A:$CZ,$G22,FZ$19)/12</f>
        <v/>
      </c>
      <c r="GA22">
        <f>INDEX('EIA Consumption'!$A:$CZ,$G22,GA$19)/12</f>
        <v/>
      </c>
      <c r="GB22">
        <f>INDEX('EIA Consumption'!$A:$CZ,$G22,GB$19)/12</f>
        <v/>
      </c>
      <c r="GC22">
        <f>INDEX('EIA Consumption'!$A:$CZ,$G22,GC$19)/12</f>
        <v/>
      </c>
      <c r="GD22">
        <f>INDEX('EIA Consumption'!$A:$CZ,$G22,GD$19)/12</f>
        <v/>
      </c>
      <c r="GE22">
        <f>INDEX('EIA Consumption'!$A:$CZ,$G22,GE$19)/12</f>
        <v/>
      </c>
      <c r="GF22">
        <f>INDEX('EIA Consumption'!$A:$CZ,$G22,GF$19)/12</f>
        <v/>
      </c>
      <c r="GG22">
        <f>INDEX('EIA Consumption'!$A:$CZ,$G22,GG$19)/12</f>
        <v/>
      </c>
      <c r="GH22">
        <f>INDEX('EIA Consumption'!$A:$CZ,$G22,GH$19)/12</f>
        <v/>
      </c>
      <c r="GI22">
        <f>INDEX('EIA Consumption'!$A:$CZ,$G22,GI$19)/12</f>
        <v/>
      </c>
      <c r="GJ22">
        <f>INDEX('EIA Consumption'!$A:$CZ,$G22,GJ$19)/12</f>
        <v/>
      </c>
      <c r="GK22">
        <f>INDEX('EIA Consumption'!$A:$CZ,$G22,GK$19)/12</f>
        <v/>
      </c>
      <c r="GL22">
        <f>INDEX('EIA Consumption'!$A:$CZ,$G22,GL$19)/12</f>
        <v/>
      </c>
      <c r="GM22">
        <f>INDEX('EIA Consumption'!$A:$CZ,$G22,GM$19)/12</f>
        <v/>
      </c>
      <c r="GN22">
        <f>INDEX('EIA Consumption'!$A:$CZ,$G22,GN$19)/12</f>
        <v/>
      </c>
      <c r="GO22">
        <f>INDEX('EIA Consumption'!$A:$CZ,$G22,GO$19)/12</f>
        <v/>
      </c>
      <c r="GP22">
        <f>INDEX('EIA Consumption'!$A:$CZ,$G22,GP$19)/12</f>
        <v/>
      </c>
      <c r="GQ22">
        <f>INDEX('EIA Consumption'!$A:$CZ,$G22,GQ$19)/12</f>
        <v/>
      </c>
      <c r="GR22">
        <f>INDEX('EIA Consumption'!$A:$CZ,$G22,GR$19)/12</f>
        <v/>
      </c>
      <c r="GS22">
        <f>INDEX('EIA Consumption'!$A:$CZ,$G22,GS$19)/12</f>
        <v/>
      </c>
      <c r="GT22">
        <f>INDEX('EIA Consumption'!$A:$CZ,$G22,GT$19)/12</f>
        <v/>
      </c>
      <c r="GU22">
        <f>INDEX('EIA Consumption'!$A:$CZ,$G22,GU$19)/12</f>
        <v/>
      </c>
      <c r="GV22">
        <f>INDEX('EIA Consumption'!$A:$CZ,$G22,GV$19)/12</f>
        <v/>
      </c>
      <c r="GW22">
        <f>INDEX('EIA Consumption'!$A:$CZ,$G22,GW$19)/12</f>
        <v/>
      </c>
      <c r="GX22">
        <f>INDEX('EIA Consumption'!$A:$CZ,$G22,GX$19)/12</f>
        <v/>
      </c>
      <c r="GY22">
        <f>INDEX('EIA Consumption'!$A:$CZ,$G22,GY$19)/12</f>
        <v/>
      </c>
      <c r="GZ22">
        <f>INDEX('EIA Consumption'!$A:$CZ,$G22,GZ$19)/12</f>
        <v/>
      </c>
      <c r="HA22">
        <f>INDEX('EIA Consumption'!$A:$CZ,$G22,HA$19)/12</f>
        <v/>
      </c>
      <c r="HB22">
        <f>INDEX('EIA Consumption'!$A:$CZ,$G22,HB$19)/12</f>
        <v/>
      </c>
      <c r="HC22">
        <f>INDEX('EIA Consumption'!$A:$CZ,$G22,HC$19)/12</f>
        <v/>
      </c>
      <c r="HD22">
        <f>INDEX('EIA Consumption'!$A:$CZ,$G22,HD$19)/12</f>
        <v/>
      </c>
      <c r="HE22">
        <f>INDEX('EIA Consumption'!$A:$CZ,$G22,HE$19)/12</f>
        <v/>
      </c>
      <c r="HF22">
        <f>INDEX('EIA Consumption'!$A:$CZ,$G22,HF$19)/12</f>
        <v/>
      </c>
      <c r="HG22">
        <f>INDEX('EIA Consumption'!$A:$CZ,$G22,HG$19)/12</f>
        <v/>
      </c>
      <c r="HH22">
        <f>INDEX('EIA Consumption'!$A:$CZ,$G22,HH$19)/12</f>
        <v/>
      </c>
      <c r="HI22">
        <f>INDEX('EIA Consumption'!$A:$CZ,$G22,HI$19)/12</f>
        <v/>
      </c>
      <c r="HJ22">
        <f>INDEX('EIA Consumption'!$A:$CZ,$G22,HJ$19)/12</f>
        <v/>
      </c>
      <c r="HK22">
        <f>INDEX('EIA Consumption'!$A:$CZ,$G22,HK$19)/12</f>
        <v/>
      </c>
      <c r="HL22">
        <f>INDEX('EIA Consumption'!$A:$CZ,$G22,HL$19)/12</f>
        <v/>
      </c>
      <c r="HM22">
        <f>INDEX('EIA Consumption'!$A:$CZ,$G22,HM$19)/12</f>
        <v/>
      </c>
      <c r="HN22">
        <f>INDEX('EIA Consumption'!$A:$CZ,$G22,HN$19)/12</f>
        <v/>
      </c>
      <c r="HO22">
        <f>INDEX('EIA Consumption'!$A:$CZ,$G22,HO$19)/12</f>
        <v/>
      </c>
      <c r="HP22">
        <f>INDEX('EIA Consumption'!$A:$CZ,$G22,HP$19)/12</f>
        <v/>
      </c>
      <c r="HQ22">
        <f>INDEX('EIA Consumption'!$A:$CZ,$G22,HQ$19)/12</f>
        <v/>
      </c>
      <c r="HR22">
        <f>INDEX('EIA Consumption'!$A:$CZ,$G22,HR$19)/12</f>
        <v/>
      </c>
      <c r="HS22">
        <f>INDEX('EIA Consumption'!$A:$CZ,$G22,HS$19)/12</f>
        <v/>
      </c>
      <c r="HT22">
        <f>INDEX('EIA Consumption'!$A:$CZ,$G22,HT$19)/12</f>
        <v/>
      </c>
      <c r="HU22">
        <f>INDEX('EIA Consumption'!$A:$CZ,$G22,HU$19)/12</f>
        <v/>
      </c>
      <c r="HV22">
        <f>INDEX('EIA Consumption'!$A:$CZ,$G22,HV$19)/12</f>
        <v/>
      </c>
      <c r="HW22">
        <f>INDEX('EIA Consumption'!$A:$CZ,$G22,HW$19)/12</f>
        <v/>
      </c>
      <c r="HX22">
        <f>INDEX('EIA Consumption'!$A:$CZ,$G22,HX$19)/12</f>
        <v/>
      </c>
      <c r="HY22">
        <f>INDEX('EIA Consumption'!$A:$CZ,$G22,HY$19)/12</f>
        <v/>
      </c>
      <c r="HZ22">
        <f>INDEX('EIA Consumption'!$A:$CZ,$G22,HZ$19)/12</f>
        <v/>
      </c>
      <c r="IA22">
        <f>INDEX('EIA Consumption'!$A:$CZ,$G22,IA$19)/12</f>
        <v/>
      </c>
      <c r="IB22">
        <f>INDEX('EIA Consumption'!$A:$CZ,$G22,IB$19)/12</f>
        <v/>
      </c>
      <c r="IC22">
        <f>INDEX('EIA Consumption'!$A:$CZ,$G22,IC$19)/12</f>
        <v/>
      </c>
      <c r="ID22">
        <f>INDEX('EIA Consumption'!$A:$CZ,$G22,ID$19)/12</f>
        <v/>
      </c>
      <c r="IE22">
        <f>INDEX('EIA Consumption'!$A:$CZ,$G22,IE$19)/12</f>
        <v/>
      </c>
      <c r="IF22">
        <f>INDEX('EIA Consumption'!$A:$CZ,$G22,IF$19)/12</f>
        <v/>
      </c>
      <c r="IG22">
        <f>INDEX('EIA Consumption'!$A:$CZ,$G22,IG$19)/12</f>
        <v/>
      </c>
      <c r="IH22">
        <f>INDEX('EIA Consumption'!$A:$CZ,$G22,IH$19)/12</f>
        <v/>
      </c>
      <c r="II22">
        <f>INDEX('EIA Consumption'!$A:$CZ,$G22,II$19)/12</f>
        <v/>
      </c>
      <c r="IJ22">
        <f>INDEX('EIA Consumption'!$A:$CZ,$G22,IJ$19)/12</f>
        <v/>
      </c>
      <c r="IK22">
        <f>INDEX('EIA Consumption'!$A:$CZ,$G22,IK$19)/12</f>
        <v/>
      </c>
      <c r="IL22">
        <f>INDEX('EIA Consumption'!$A:$CZ,$G22,IL$19)/12</f>
        <v/>
      </c>
      <c r="IM22">
        <f>INDEX('EIA Consumption'!$A:$CZ,$G22,IM$19)/12</f>
        <v/>
      </c>
      <c r="IN22">
        <f>INDEX('EIA Consumption'!$A:$CZ,$G22,IN$19)/12</f>
        <v/>
      </c>
      <c r="IO22">
        <f>INDEX('EIA Consumption'!$A:$CZ,$G22,IO$19)/12</f>
        <v/>
      </c>
      <c r="IP22">
        <f>INDEX('EIA Consumption'!$A:$CZ,$G22,IP$19)/12</f>
        <v/>
      </c>
      <c r="IQ22">
        <f>INDEX('EIA Consumption'!$A:$CZ,$G22,IQ$19)/12</f>
        <v/>
      </c>
      <c r="IR22">
        <f>INDEX('EIA Consumption'!$A:$CZ,$G22,IR$19)/12</f>
        <v/>
      </c>
      <c r="IS22">
        <f>INDEX('EIA Consumption'!$A:$CZ,$G22,IS$19)/12</f>
        <v/>
      </c>
      <c r="IT22">
        <f>INDEX('EIA Consumption'!$A:$CZ,$G22,IT$19)/12</f>
        <v/>
      </c>
      <c r="IU22">
        <f>INDEX('EIA Consumption'!$A:$CZ,$G22,IU$19)/12</f>
        <v/>
      </c>
      <c r="IV22">
        <f>INDEX('EIA Consumption'!$A:$CZ,$G22,IV$19)/12</f>
        <v/>
      </c>
      <c r="IW22">
        <f>INDEX('EIA Consumption'!$A:$CZ,$G22,IW$19)/12</f>
        <v/>
      </c>
      <c r="IX22">
        <f>INDEX('EIA Consumption'!$A:$CZ,$G22,IX$19)/12</f>
        <v/>
      </c>
      <c r="IY22">
        <f>INDEX('EIA Consumption'!$A:$CZ,$G22,IY$19)/12</f>
        <v/>
      </c>
      <c r="IZ22">
        <f>INDEX('EIA Consumption'!$A:$CZ,$G22,IZ$19)/12</f>
        <v/>
      </c>
      <c r="JA22">
        <f>INDEX('EIA Consumption'!$A:$CZ,$G22,JA$19)/12</f>
        <v/>
      </c>
      <c r="JB22">
        <f>INDEX('EIA Consumption'!$A:$CZ,$G22,JB$19)/12</f>
        <v/>
      </c>
      <c r="JC22">
        <f>INDEX('EIA Consumption'!$A:$CZ,$G22,JC$19)/12</f>
        <v/>
      </c>
      <c r="JD22">
        <f>INDEX('EIA Consumption'!$A:$CZ,$G22,JD$19)/12</f>
        <v/>
      </c>
      <c r="JE22">
        <f>INDEX('EIA Consumption'!$A:$CZ,$G22,JE$19)/12</f>
        <v/>
      </c>
      <c r="JF22">
        <f>INDEX('EIA Consumption'!$A:$CZ,$G22,JF$19)/12</f>
        <v/>
      </c>
      <c r="JG22">
        <f>INDEX('EIA Consumption'!$A:$CZ,$G22,JG$19)/12</f>
        <v/>
      </c>
      <c r="JH22">
        <f>INDEX('EIA Consumption'!$A:$CZ,$G22,JH$19)/12</f>
        <v/>
      </c>
      <c r="JI22">
        <f>INDEX('EIA Consumption'!$A:$CZ,$G22,JI$19)/12</f>
        <v/>
      </c>
      <c r="JJ22">
        <f>INDEX('EIA Consumption'!$A:$CZ,$G22,JJ$19)/12</f>
        <v/>
      </c>
      <c r="JK22">
        <f>INDEX('EIA Consumption'!$A:$CZ,$G22,JK$19)/12</f>
        <v/>
      </c>
      <c r="JL22">
        <f>INDEX('EIA Consumption'!$A:$CZ,$G22,JL$19)/12</f>
        <v/>
      </c>
      <c r="JM22">
        <f>INDEX('EIA Consumption'!$A:$CZ,$G22,JM$19)/12</f>
        <v/>
      </c>
      <c r="JN22">
        <f>INDEX('EIA Consumption'!$A:$CZ,$G22,JN$19)/12</f>
        <v/>
      </c>
      <c r="JO22">
        <f>INDEX('EIA Consumption'!$A:$CZ,$G22,JO$19)/12</f>
        <v/>
      </c>
      <c r="JP22">
        <f>INDEX('EIA Consumption'!$A:$CZ,$G22,JP$19)/12</f>
        <v/>
      </c>
      <c r="JQ22">
        <f>INDEX('EIA Consumption'!$A:$CZ,$G22,JQ$19)/12</f>
        <v/>
      </c>
      <c r="JR22">
        <f>INDEX('EIA Consumption'!$A:$CZ,$G22,JR$19)/12</f>
        <v/>
      </c>
      <c r="JS22">
        <f>INDEX('EIA Consumption'!$A:$CZ,$G22,JS$19)/12</f>
        <v/>
      </c>
      <c r="JT22">
        <f>INDEX('EIA Consumption'!$A:$CZ,$G22,JT$19)/12</f>
        <v/>
      </c>
      <c r="JU22">
        <f>INDEX('EIA Consumption'!$A:$CZ,$G22,JU$19)/12</f>
        <v/>
      </c>
      <c r="JV22">
        <f>INDEX('EIA Consumption'!$A:$CZ,$G22,JV$19)/12</f>
        <v/>
      </c>
      <c r="JW22">
        <f>INDEX('EIA Consumption'!$A:$CZ,$G22,JW$19)/12</f>
        <v/>
      </c>
      <c r="JX22">
        <f>INDEX('EIA Consumption'!$A:$CZ,$G22,JX$19)/12</f>
        <v/>
      </c>
      <c r="JY22">
        <f>INDEX('EIA Consumption'!$A:$CZ,$G22,JY$19)/12</f>
        <v/>
      </c>
      <c r="JZ22">
        <f>INDEX('EIA Consumption'!$A:$CZ,$G22,JZ$19)/12</f>
        <v/>
      </c>
      <c r="KA22">
        <f>INDEX('EIA Consumption'!$A:$CZ,$G22,KA$19)/12</f>
        <v/>
      </c>
      <c r="KB22">
        <f>INDEX('EIA Consumption'!$A:$CZ,$G22,KB$19)/12</f>
        <v/>
      </c>
      <c r="KC22">
        <f>INDEX('EIA Consumption'!$A:$CZ,$G22,KC$19)/12</f>
        <v/>
      </c>
      <c r="KD22">
        <f>INDEX('EIA Consumption'!$A:$CZ,$G22,KD$19)/12</f>
        <v/>
      </c>
      <c r="KE22">
        <f>INDEX('EIA Consumption'!$A:$CZ,$G22,KE$19)/12</f>
        <v/>
      </c>
      <c r="KF22">
        <f>INDEX('EIA Consumption'!$A:$CZ,$G22,KF$19)/12</f>
        <v/>
      </c>
      <c r="KG22">
        <f>INDEX('EIA Consumption'!$A:$CZ,$G22,KG$19)/12</f>
        <v/>
      </c>
      <c r="KH22">
        <f>INDEX('EIA Consumption'!$A:$CZ,$G22,KH$19)/12</f>
        <v/>
      </c>
      <c r="KI22">
        <f>INDEX('EIA Consumption'!$A:$CZ,$G22,KI$19)/12</f>
        <v/>
      </c>
      <c r="KJ22">
        <f>INDEX('EIA Consumption'!$A:$CZ,$G22,KJ$19)/12</f>
        <v/>
      </c>
      <c r="KK22">
        <f>INDEX('EIA Consumption'!$A:$CZ,$G22,KK$19)/12</f>
        <v/>
      </c>
      <c r="KL22">
        <f>INDEX('EIA Consumption'!$A:$CZ,$G22,KL$19)/12</f>
        <v/>
      </c>
      <c r="KM22">
        <f>INDEX('EIA Consumption'!$A:$CZ,$G22,KM$19)/12</f>
        <v/>
      </c>
      <c r="KN22">
        <f>INDEX('EIA Consumption'!$A:$CZ,$G22,KN$19)/12</f>
        <v/>
      </c>
      <c r="KO22">
        <f>INDEX('EIA Consumption'!$A:$CZ,$G22,KO$19)/12</f>
        <v/>
      </c>
      <c r="KP22">
        <f>INDEX('EIA Consumption'!$A:$CZ,$G22,KP$19)/12</f>
        <v/>
      </c>
      <c r="KQ22">
        <f>INDEX('EIA Consumption'!$A:$CZ,$G22,KQ$19)/12</f>
        <v/>
      </c>
      <c r="KR22">
        <f>INDEX('EIA Consumption'!$A:$CZ,$G22,KR$19)/12</f>
        <v/>
      </c>
      <c r="KS22">
        <f>INDEX('EIA Consumption'!$A:$CZ,$G22,KS$19)/12</f>
        <v/>
      </c>
      <c r="KT22">
        <f>INDEX('EIA Consumption'!$A:$CZ,$G22,KT$19)/12</f>
        <v/>
      </c>
      <c r="KU22">
        <f>INDEX('EIA Consumption'!$A:$CZ,$G22,KU$19)/12</f>
        <v/>
      </c>
      <c r="KV22">
        <f>INDEX('EIA Consumption'!$A:$CZ,$G22,KV$19)/12</f>
        <v/>
      </c>
      <c r="KW22">
        <f>INDEX('EIA Consumption'!$A:$CZ,$G22,KW$19)/12</f>
        <v/>
      </c>
      <c r="KX22">
        <f>INDEX('EIA Consumption'!$A:$CZ,$G22,KX$19)/12</f>
        <v/>
      </c>
      <c r="KY22">
        <f>INDEX('EIA Consumption'!$A:$CZ,$G22,KY$19)/12</f>
        <v/>
      </c>
      <c r="KZ22">
        <f>INDEX('EIA Consumption'!$A:$CZ,$G22,KZ$19)/12</f>
        <v/>
      </c>
      <c r="LA22">
        <f>INDEX('EIA Consumption'!$A:$CZ,$G22,LA$19)/12</f>
        <v/>
      </c>
      <c r="LB22">
        <f>INDEX('EIA Consumption'!$A:$CZ,$G22,LB$19)/12</f>
        <v/>
      </c>
      <c r="LC22">
        <f>INDEX('EIA Consumption'!$A:$CZ,$G22,LC$19)/12</f>
        <v/>
      </c>
      <c r="LD22">
        <f>INDEX('EIA Consumption'!$A:$CZ,$G22,LD$19)/12</f>
        <v/>
      </c>
      <c r="LE22">
        <f>INDEX('EIA Consumption'!$A:$CZ,$G22,LE$19)/12</f>
        <v/>
      </c>
      <c r="LF22">
        <f>INDEX('EIA Consumption'!$A:$CZ,$G22,LF$19)/12</f>
        <v/>
      </c>
      <c r="LG22">
        <f>INDEX('EIA Consumption'!$A:$CZ,$G22,LG$19)/12</f>
        <v/>
      </c>
      <c r="LH22">
        <f>INDEX('EIA Consumption'!$A:$CZ,$G22,LH$19)/12</f>
        <v/>
      </c>
      <c r="LI22">
        <f>INDEX('EIA Consumption'!$A:$CZ,$G22,LI$19)/12</f>
        <v/>
      </c>
      <c r="LJ22">
        <f>INDEX('EIA Consumption'!$A:$CZ,$G22,LJ$19)/12</f>
        <v/>
      </c>
      <c r="LK22">
        <f>INDEX('EIA Consumption'!$A:$CZ,$G22,LK$19)/12</f>
        <v/>
      </c>
      <c r="LL22">
        <f>INDEX('EIA Consumption'!$A:$CZ,$G22,LL$19)/12</f>
        <v/>
      </c>
      <c r="LM22">
        <f>INDEX('EIA Consumption'!$A:$CZ,$G22,LM$19)/12</f>
        <v/>
      </c>
      <c r="LN22">
        <f>INDEX('EIA Consumption'!$A:$CZ,$G22,LN$19)/12</f>
        <v/>
      </c>
      <c r="LO22">
        <f>INDEX('EIA Consumption'!$A:$CZ,$G22,LO$19)/12</f>
        <v/>
      </c>
      <c r="LP22">
        <f>INDEX('EIA Consumption'!$A:$CZ,$G22,LP$19)/12</f>
        <v/>
      </c>
      <c r="LQ22">
        <f>INDEX('EIA Consumption'!$A:$CZ,$G22,LQ$19)/12</f>
        <v/>
      </c>
      <c r="LR22">
        <f>INDEX('EIA Consumption'!$A:$CZ,$G22,LR$19)/12</f>
        <v/>
      </c>
      <c r="LS22">
        <f>INDEX('EIA Consumption'!$A:$CZ,$G22,LS$19)/12</f>
        <v/>
      </c>
      <c r="LT22">
        <f>INDEX('EIA Consumption'!$A:$CZ,$G22,LT$19)/12</f>
        <v/>
      </c>
      <c r="LU22">
        <f>INDEX('EIA Consumption'!$A:$CZ,$G22,LU$19)/12</f>
        <v/>
      </c>
      <c r="LV22">
        <f>INDEX('EIA Consumption'!$A:$CZ,$G22,LV$19)/12</f>
        <v/>
      </c>
      <c r="LW22">
        <f>INDEX('EIA Consumption'!$A:$CZ,$G22,LW$19)/12</f>
        <v/>
      </c>
      <c r="LX22">
        <f>INDEX('EIA Consumption'!$A:$CZ,$G22,LX$19)/12</f>
        <v/>
      </c>
      <c r="LY22">
        <f>INDEX('EIA Consumption'!$A:$CZ,$G22,LY$19)/12</f>
        <v/>
      </c>
      <c r="LZ22">
        <f>INDEX('EIA Consumption'!$A:$CZ,$G22,LZ$19)/12</f>
        <v/>
      </c>
      <c r="MA22">
        <f>INDEX('EIA Consumption'!$A:$CZ,$G22,MA$19)/12</f>
        <v/>
      </c>
      <c r="MB22">
        <f>INDEX('EIA Consumption'!$A:$CZ,$G22,MB$19)/12</f>
        <v/>
      </c>
      <c r="MC22">
        <f>INDEX('EIA Consumption'!$A:$CZ,$G22,MC$19)/12</f>
        <v/>
      </c>
      <c r="MD22">
        <f>INDEX('EIA Consumption'!$A:$CZ,$G22,MD$19)/12</f>
        <v/>
      </c>
      <c r="ME22">
        <f>INDEX('EIA Consumption'!$A:$CZ,$G22,ME$19)/12</f>
        <v/>
      </c>
      <c r="MF22">
        <f>INDEX('EIA Consumption'!$A:$CZ,$G22,MF$19)/12</f>
        <v/>
      </c>
      <c r="MG22">
        <f>INDEX('EIA Consumption'!$A:$CZ,$G22,MG$19)/12</f>
        <v/>
      </c>
      <c r="MH22">
        <f>INDEX('EIA Consumption'!$A:$CZ,$G22,MH$19)/12</f>
        <v/>
      </c>
      <c r="MI22">
        <f>INDEX('EIA Consumption'!$A:$CZ,$G22,MI$19)/12</f>
        <v/>
      </c>
      <c r="MJ22">
        <f>INDEX('EIA Consumption'!$A:$CZ,$G22,MJ$19)/12</f>
        <v/>
      </c>
      <c r="MK22">
        <f>INDEX('EIA Consumption'!$A:$CZ,$G22,MK$19)/12</f>
        <v/>
      </c>
      <c r="ML22">
        <f>INDEX('EIA Consumption'!$A:$CZ,$G22,ML$19)/12</f>
        <v/>
      </c>
      <c r="MM22">
        <f>INDEX('EIA Consumption'!$A:$CZ,$G22,MM$19)/12</f>
        <v/>
      </c>
      <c r="MN22">
        <f>INDEX('EIA Consumption'!$A:$CZ,$G22,MN$19)/12</f>
        <v/>
      </c>
      <c r="MO22">
        <f>INDEX('EIA Consumption'!$A:$CZ,$G22,MO$19)/12</f>
        <v/>
      </c>
      <c r="MP22">
        <f>INDEX('EIA Consumption'!$A:$CZ,$G22,MP$19)/12</f>
        <v/>
      </c>
      <c r="MQ22">
        <f>INDEX('EIA Consumption'!$A:$CZ,$G22,MQ$19)/12</f>
        <v/>
      </c>
      <c r="MR22">
        <f>INDEX('EIA Consumption'!$A:$CZ,$G22,MR$19)/12</f>
        <v/>
      </c>
      <c r="MS22">
        <f>INDEX('EIA Consumption'!$A:$CZ,$G22,MS$19)/12</f>
        <v/>
      </c>
      <c r="MT22">
        <f>INDEX('EIA Consumption'!$A:$CZ,$G22,MT$19)/12</f>
        <v/>
      </c>
      <c r="MU22">
        <f>INDEX('EIA Consumption'!$A:$CZ,$G22,MU$19)/12</f>
        <v/>
      </c>
      <c r="MV22">
        <f>INDEX('EIA Consumption'!$A:$CZ,$G22,MV$19)/12</f>
        <v/>
      </c>
      <c r="MW22">
        <f>INDEX('EIA Consumption'!$A:$CZ,$G22,MW$19)/12</f>
        <v/>
      </c>
      <c r="MX22">
        <f>INDEX('EIA Consumption'!$A:$CZ,$G22,MX$19)/12</f>
        <v/>
      </c>
      <c r="MY22">
        <f>INDEX('EIA Consumption'!$A:$CZ,$G22,MY$19)/12</f>
        <v/>
      </c>
      <c r="MZ22">
        <f>INDEX('EIA Consumption'!$A:$CZ,$G22,MZ$19)/12</f>
        <v/>
      </c>
      <c r="NA22">
        <f>INDEX('EIA Consumption'!$A:$CZ,$G22,NA$19)/12</f>
        <v/>
      </c>
      <c r="NB22">
        <f>INDEX('EIA Consumption'!$A:$CZ,$G22,NB$19)/12</f>
        <v/>
      </c>
      <c r="NC22">
        <f>INDEX('EIA Consumption'!$A:$CZ,$G22,NC$19)/12</f>
        <v/>
      </c>
      <c r="ND22">
        <f>INDEX('EIA Consumption'!$A:$CZ,$G22,ND$19)/12</f>
        <v/>
      </c>
      <c r="NE22">
        <f>INDEX('EIA Consumption'!$A:$CZ,$G22,NE$19)/12</f>
        <v/>
      </c>
      <c r="NF22">
        <f>INDEX('EIA Consumption'!$A:$CZ,$G22,NF$19)/12</f>
        <v/>
      </c>
      <c r="NG22">
        <f>INDEX('EIA Consumption'!$A:$CZ,$G22,NG$19)/12</f>
        <v/>
      </c>
      <c r="NH22">
        <f>INDEX('EIA Consumption'!$A:$CZ,$G22,NH$19)/12</f>
        <v/>
      </c>
      <c r="NI22">
        <f>INDEX('EIA Consumption'!$A:$CZ,$G22,NI$19)/12</f>
        <v/>
      </c>
      <c r="NJ22">
        <f>INDEX('EIA Consumption'!$A:$CZ,$G22,NJ$19)/12</f>
        <v/>
      </c>
      <c r="NK22">
        <f>INDEX('EIA Consumption'!$A:$CZ,$G22,NK$19)/12</f>
        <v/>
      </c>
      <c r="NL22">
        <f>INDEX('EIA Consumption'!$A:$CZ,$G22,NL$19)/12</f>
        <v/>
      </c>
      <c r="NM22">
        <f>INDEX('EIA Consumption'!$A:$CZ,$G22,NM$19)/12</f>
        <v/>
      </c>
      <c r="NN22">
        <f>INDEX('EIA Consumption'!$A:$CZ,$G22,NN$19)/12</f>
        <v/>
      </c>
      <c r="NO22">
        <f>INDEX('EIA Consumption'!$A:$CZ,$G22,NO$19)/12</f>
        <v/>
      </c>
      <c r="NP22">
        <f>INDEX('EIA Consumption'!$A:$CZ,$G22,NP$19)/12</f>
        <v/>
      </c>
      <c r="NQ22">
        <f>INDEX('EIA Consumption'!$A:$CZ,$G22,NQ$19)/12</f>
        <v/>
      </c>
      <c r="NR22">
        <f>INDEX('EIA Consumption'!$A:$CZ,$G22,NR$19)/12</f>
        <v/>
      </c>
      <c r="NS22">
        <f>INDEX('EIA Consumption'!$A:$CZ,$G22,NS$19)/12</f>
        <v/>
      </c>
      <c r="NT22">
        <f>INDEX('EIA Consumption'!$A:$CZ,$G22,NT$19)/12</f>
        <v/>
      </c>
      <c r="NU22">
        <f>INDEX('EIA Consumption'!$A:$CZ,$G22,NU$19)/12</f>
        <v/>
      </c>
      <c r="NV22">
        <f>INDEX('EIA Consumption'!$A:$CZ,$G22,NV$19)/12</f>
        <v/>
      </c>
      <c r="NW22">
        <f>INDEX('EIA Consumption'!$A:$CZ,$G22,NW$19)/12</f>
        <v/>
      </c>
      <c r="NX22">
        <f>INDEX('EIA Consumption'!$A:$CZ,$G22,NX$19)/12</f>
        <v/>
      </c>
      <c r="NY22">
        <f>INDEX('EIA Consumption'!$A:$CZ,$G22,NY$19)/12</f>
        <v/>
      </c>
      <c r="NZ22">
        <f>INDEX('EIA Consumption'!$A:$CZ,$G22,NZ$19)/12</f>
        <v/>
      </c>
      <c r="OA22">
        <f>INDEX('EIA Consumption'!$A:$CZ,$G22,OA$19)/12</f>
        <v/>
      </c>
      <c r="OB22">
        <f>INDEX('EIA Consumption'!$A:$CZ,$G22,OB$19)/12</f>
        <v/>
      </c>
      <c r="OC22">
        <f>INDEX('EIA Consumption'!$A:$CZ,$G22,OC$19)/12</f>
        <v/>
      </c>
      <c r="OD22">
        <f>INDEX('EIA Consumption'!$A:$CZ,$G22,OD$19)/12</f>
        <v/>
      </c>
      <c r="OE22">
        <f>INDEX('EIA Consumption'!$A:$CZ,$G22,OE$19)/12</f>
        <v/>
      </c>
      <c r="OF22">
        <f>INDEX('EIA Consumption'!$A:$CZ,$G22,OF$19)/12</f>
        <v/>
      </c>
      <c r="OG22">
        <f>INDEX('EIA Consumption'!$A:$CZ,$G22,OG$19)/12</f>
        <v/>
      </c>
      <c r="OH22">
        <f>INDEX('EIA Consumption'!$A:$CZ,$G22,OH$19)/12</f>
        <v/>
      </c>
      <c r="OI22">
        <f>INDEX('EIA Consumption'!$A:$CZ,$G22,OI$19)/12</f>
        <v/>
      </c>
      <c r="OJ22">
        <f>INDEX('EIA Consumption'!$A:$CZ,$G22,OJ$19)/12</f>
        <v/>
      </c>
      <c r="OK22">
        <f>INDEX('EIA Consumption'!$A:$CZ,$G22,OK$19)/12</f>
        <v/>
      </c>
      <c r="OL22">
        <f>INDEX('EIA Consumption'!$A:$CZ,$G22,OL$19)/12</f>
        <v/>
      </c>
      <c r="OM22">
        <f>INDEX('EIA Consumption'!$A:$CZ,$G22,OM$19)/12</f>
        <v/>
      </c>
      <c r="ON22">
        <f>INDEX('EIA Consumption'!$A:$CZ,$G22,ON$19)/12</f>
        <v/>
      </c>
      <c r="OO22">
        <f>INDEX('EIA Consumption'!$A:$CZ,$G22,OO$19)/12</f>
        <v/>
      </c>
      <c r="OP22">
        <f>INDEX('EIA Consumption'!$A:$CZ,$G22,OP$19)/12</f>
        <v/>
      </c>
      <c r="OQ22">
        <f>INDEX('EIA Consumption'!$A:$CZ,$G22,OQ$19)/12</f>
        <v/>
      </c>
      <c r="OR22">
        <f>INDEX('EIA Consumption'!$A:$CZ,$G22,OR$19)/12</f>
        <v/>
      </c>
      <c r="OS22">
        <f>INDEX('EIA Consumption'!$A:$CZ,$G22,OS$19)/12</f>
        <v/>
      </c>
      <c r="OT22">
        <f>INDEX('EIA Consumption'!$A:$CZ,$G22,OT$19)/12</f>
        <v/>
      </c>
      <c r="OU22">
        <f>INDEX('EIA Consumption'!$A:$CZ,$G22,OU$19)/12</f>
        <v/>
      </c>
      <c r="OV22">
        <f>INDEX('EIA Consumption'!$A:$CZ,$G22,OV$19)/12</f>
        <v/>
      </c>
      <c r="OW22">
        <f>INDEX('EIA Consumption'!$A:$CZ,$G22,OW$19)/12</f>
        <v/>
      </c>
      <c r="OX22">
        <f>INDEX('EIA Consumption'!$A:$CZ,$G22,OX$19)/12</f>
        <v/>
      </c>
      <c r="OY22">
        <f>INDEX('EIA Consumption'!$A:$CZ,$G22,OY$19)/12</f>
        <v/>
      </c>
      <c r="OZ22">
        <f>INDEX('EIA Consumption'!$A:$CZ,$G22,OZ$19)/12</f>
        <v/>
      </c>
      <c r="PA22">
        <f>INDEX('EIA Consumption'!$A:$CZ,$G22,PA$19)/12</f>
        <v/>
      </c>
      <c r="PB22">
        <f>INDEX('EIA Consumption'!$A:$CZ,$G22,PB$19)/12</f>
        <v/>
      </c>
      <c r="PC22">
        <f>INDEX('EIA Consumption'!$A:$CZ,$G22,PC$19)/12</f>
        <v/>
      </c>
      <c r="PD22">
        <f>INDEX('EIA Consumption'!$A:$CZ,$G22,PD$19)/12</f>
        <v/>
      </c>
      <c r="PE22">
        <f>INDEX('EIA Consumption'!$A:$CZ,$G22,PE$19)/12</f>
        <v/>
      </c>
      <c r="PF22">
        <f>INDEX('EIA Consumption'!$A:$CZ,$G22,PF$19)/12</f>
        <v/>
      </c>
      <c r="PG22">
        <f>INDEX('EIA Consumption'!$A:$CZ,$G22,PG$19)/12</f>
        <v/>
      </c>
      <c r="PH22">
        <f>INDEX('EIA Consumption'!$A:$CZ,$G22,PH$19)/12</f>
        <v/>
      </c>
      <c r="PI22">
        <f>INDEX('EIA Consumption'!$A:$CZ,$G22,PI$19)/12</f>
        <v/>
      </c>
      <c r="PJ22">
        <f>INDEX('EIA Consumption'!$A:$CZ,$G22,PJ$19)/12</f>
        <v/>
      </c>
      <c r="PK22">
        <f>INDEX('EIA Consumption'!$A:$CZ,$G22,PK$19)/12</f>
        <v/>
      </c>
      <c r="PL22">
        <f>INDEX('EIA Consumption'!$A:$CZ,$G22,PL$19)/12</f>
        <v/>
      </c>
      <c r="PM22">
        <f>INDEX('EIA Consumption'!$A:$CZ,$G22,PM$19)/12</f>
        <v/>
      </c>
      <c r="PN22">
        <f>INDEX('EIA Consumption'!$A:$CZ,$G22,PN$19)/12</f>
        <v/>
      </c>
      <c r="PO22">
        <f>INDEX('EIA Consumption'!$A:$CZ,$G22,PO$19)/12</f>
        <v/>
      </c>
      <c r="PP22">
        <f>INDEX('EIA Consumption'!$A:$CZ,$G22,PP$19)/12</f>
        <v/>
      </c>
      <c r="PQ22">
        <f>INDEX('EIA Consumption'!$A:$CZ,$G22,PQ$19)/12</f>
        <v/>
      </c>
      <c r="PR22">
        <f>INDEX('EIA Consumption'!$A:$CZ,$G22,PR$19)/12</f>
        <v/>
      </c>
      <c r="PS22">
        <f>INDEX('EIA Consumption'!$A:$CZ,$G22,PS$19)/12</f>
        <v/>
      </c>
      <c r="PT22">
        <f>INDEX('EIA Consumption'!$A:$CZ,$G22,PT$19)/12</f>
        <v/>
      </c>
      <c r="PU22">
        <f>INDEX('EIA Consumption'!$A:$CZ,$G22,PU$19)/12</f>
        <v/>
      </c>
      <c r="PV22">
        <f>INDEX('EIA Consumption'!$A:$CZ,$G22,PV$19)/12</f>
        <v/>
      </c>
      <c r="PW22">
        <f>INDEX('EIA Consumption'!$A:$CZ,$G22,PW$19)/12</f>
        <v/>
      </c>
      <c r="PX22">
        <f>INDEX('EIA Consumption'!$A:$CZ,$G22,PX$19)/12</f>
        <v/>
      </c>
      <c r="PY22">
        <f>INDEX('EIA Consumption'!$A:$CZ,$G22,PY$19)/12</f>
        <v/>
      </c>
      <c r="PZ22">
        <f>INDEX('EIA Consumption'!$A:$CZ,$G22,PZ$19)/12</f>
        <v/>
      </c>
      <c r="QA22">
        <f>INDEX('EIA Consumption'!$A:$CZ,$G22,QA$19)/12</f>
        <v/>
      </c>
      <c r="QB22">
        <f>INDEX('EIA Consumption'!$A:$CZ,$G22,QB$19)/12</f>
        <v/>
      </c>
      <c r="QC22">
        <f>INDEX('EIA Consumption'!$A:$CZ,$G22,QC$19)/12</f>
        <v/>
      </c>
      <c r="QD22">
        <f>INDEX('EIA Consumption'!$A:$CZ,$G22,QD$19)/12</f>
        <v/>
      </c>
      <c r="QE22">
        <f>INDEX('EIA Consumption'!$A:$CZ,$G22,QE$19)/12</f>
        <v/>
      </c>
      <c r="QF22">
        <f>INDEX('EIA Consumption'!$A:$CZ,$G22,QF$19)/12</f>
        <v/>
      </c>
      <c r="QG22">
        <f>INDEX('EIA Consumption'!$A:$CZ,$G22,QG$19)/12</f>
        <v/>
      </c>
      <c r="QH22">
        <f>INDEX('EIA Consumption'!$A:$CZ,$G22,QH$19)/12</f>
        <v/>
      </c>
      <c r="QI22">
        <f>INDEX('EIA Consumption'!$A:$CZ,$G22,QI$19)/12</f>
        <v/>
      </c>
      <c r="QJ22">
        <f>INDEX('EIA Consumption'!$A:$CZ,$G22,QJ$19)/12</f>
        <v/>
      </c>
      <c r="QK22">
        <f>INDEX('EIA Consumption'!$A:$CZ,$G22,QK$19)/12</f>
        <v/>
      </c>
      <c r="QL22">
        <f>INDEX('EIA Consumption'!$A:$CZ,$G22,QL$19)/12</f>
        <v/>
      </c>
      <c r="QM22">
        <f>INDEX('EIA Consumption'!$A:$CZ,$G22,QM$19)/12</f>
        <v/>
      </c>
      <c r="QN22">
        <f>INDEX('EIA Consumption'!$A:$CZ,$G22,QN$19)/12</f>
        <v/>
      </c>
      <c r="QO22">
        <f>INDEX('EIA Consumption'!$A:$CZ,$G22,QO$19)/12</f>
        <v/>
      </c>
      <c r="QP22">
        <f>INDEX('EIA Consumption'!$A:$CZ,$G22,QP$19)/12</f>
        <v/>
      </c>
      <c r="QQ22">
        <f>INDEX('EIA Consumption'!$A:$CZ,$G22,QQ$19)/12</f>
        <v/>
      </c>
      <c r="QR22">
        <f>INDEX('EIA Consumption'!$A:$CZ,$G22,QR$19)/12</f>
        <v/>
      </c>
      <c r="QS22">
        <f>INDEX('EIA Consumption'!$A:$CZ,$G22,QS$19)/12</f>
        <v/>
      </c>
      <c r="QT22">
        <f>INDEX('EIA Consumption'!$A:$CZ,$G22,QT$19)/12</f>
        <v/>
      </c>
      <c r="QU22">
        <f>INDEX('EIA Consumption'!$A:$CZ,$G22,QU$19)/12</f>
        <v/>
      </c>
      <c r="QV22">
        <f>INDEX('EIA Consumption'!$A:$CZ,$G22,QV$19)/12</f>
        <v/>
      </c>
      <c r="QW22">
        <f>INDEX('EIA Consumption'!$A:$CZ,$G22,QW$19)/12</f>
        <v/>
      </c>
      <c r="QX22">
        <f>INDEX('EIA Consumption'!$A:$CZ,$G22,QX$19)/12</f>
        <v/>
      </c>
      <c r="QY22">
        <f>INDEX('EIA Consumption'!$A:$CZ,$G22,QY$19)/12</f>
        <v/>
      </c>
      <c r="QZ22">
        <f>INDEX('EIA Consumption'!$A:$CZ,$G22,QZ$19)/12</f>
        <v/>
      </c>
      <c r="RA22">
        <f>INDEX('EIA Consumption'!$A:$CZ,$G22,RA$19)/12</f>
        <v/>
      </c>
      <c r="RB22">
        <f>INDEX('EIA Consumption'!$A:$CZ,$G22,RB$19)/12</f>
        <v/>
      </c>
      <c r="RC22">
        <f>INDEX('EIA Consumption'!$A:$CZ,$G22,RC$19)/12</f>
        <v/>
      </c>
      <c r="RD22">
        <f>INDEX('EIA Consumption'!$A:$CZ,$G22,RD$19)/12</f>
        <v/>
      </c>
      <c r="RE22">
        <f>INDEX('EIA Consumption'!$A:$CZ,$G22,RE$19)/12</f>
        <v/>
      </c>
      <c r="RF22">
        <f>INDEX('EIA Consumption'!$A:$CZ,$G22,RF$19)/12</f>
        <v/>
      </c>
      <c r="RG22">
        <f>INDEX('EIA Consumption'!$A:$CZ,$G22,RG$19)/12</f>
        <v/>
      </c>
      <c r="RH22">
        <f>INDEX('EIA Consumption'!$A:$CZ,$G22,RH$19)/12</f>
        <v/>
      </c>
      <c r="RI22">
        <f>INDEX('EIA Consumption'!$A:$CZ,$G22,RI$19)/12</f>
        <v/>
      </c>
      <c r="RJ22">
        <f>INDEX('EIA Consumption'!$A:$CZ,$G22,RJ$19)/12</f>
        <v/>
      </c>
      <c r="RK22">
        <f>INDEX('EIA Consumption'!$A:$CZ,$G22,RK$19)/12</f>
        <v/>
      </c>
      <c r="RL22">
        <f>INDEX('EIA Consumption'!$A:$CZ,$G22,RL$19)/12</f>
        <v/>
      </c>
      <c r="RM22">
        <f>INDEX('EIA Consumption'!$A:$CZ,$G22,RM$19)/12</f>
        <v/>
      </c>
      <c r="RN22">
        <f>INDEX('EIA Consumption'!$A:$CZ,$G22,RN$19)/12</f>
        <v/>
      </c>
      <c r="RO22">
        <f>INDEX('EIA Consumption'!$A:$CZ,$G22,RO$19)/12</f>
        <v/>
      </c>
      <c r="RP22">
        <f>INDEX('EIA Consumption'!$A:$CZ,$G22,RP$19)/12</f>
        <v/>
      </c>
      <c r="RQ22">
        <f>INDEX('EIA Consumption'!$A:$CZ,$G22,RQ$19)/12</f>
        <v/>
      </c>
      <c r="RR22">
        <f>INDEX('EIA Consumption'!$A:$CZ,$G22,RR$19)/12</f>
        <v/>
      </c>
      <c r="RS22">
        <f>INDEX('EIA Consumption'!$A:$CZ,$G22,RS$19)/12</f>
        <v/>
      </c>
      <c r="RT22">
        <f>INDEX('EIA Consumption'!$A:$CZ,$G22,RT$19)/12</f>
        <v/>
      </c>
      <c r="RU22">
        <f>INDEX('EIA Consumption'!$A:$CZ,$G22,RU$19)/12</f>
        <v/>
      </c>
      <c r="RV22">
        <f>INDEX('EIA Consumption'!$A:$CZ,$G22,RV$19)/12</f>
        <v/>
      </c>
      <c r="RW22">
        <f>INDEX('EIA Consumption'!$A:$CZ,$G22,RW$19)/12</f>
        <v/>
      </c>
      <c r="RX22">
        <f>INDEX('EIA Consumption'!$A:$CZ,$G22,RX$19)/12</f>
        <v/>
      </c>
      <c r="RY22">
        <f>INDEX('EIA Consumption'!$A:$CZ,$G22,RY$19)/12</f>
        <v/>
      </c>
      <c r="RZ22">
        <f>INDEX('EIA Consumption'!$A:$CZ,$G22,RZ$19)/12</f>
        <v/>
      </c>
      <c r="SA22">
        <f>INDEX('EIA Consumption'!$A:$CZ,$G22,SA$19)/12</f>
        <v/>
      </c>
      <c r="SB22">
        <f>INDEX('EIA Consumption'!$A:$CZ,$G22,SB$19)/12</f>
        <v/>
      </c>
      <c r="SC22">
        <f>INDEX('EIA Consumption'!$A:$CZ,$G22,SC$19)/12</f>
        <v/>
      </c>
      <c r="SD22">
        <f>INDEX('EIA Consumption'!$A:$CZ,$G22,SD$19)/12</f>
        <v/>
      </c>
      <c r="SE22">
        <f>INDEX('EIA Consumption'!$A:$CZ,$G22,SE$19)/12</f>
        <v/>
      </c>
    </row>
    <row r="23" spans="1:499">
      <c r="A23" t="s">
        <v>54</v>
      </c>
      <c r="B23" t="s">
        <v>69</v>
      </c>
    </row>
    <row r="24" spans="1:499">
      <c r="A24" t="s">
        <v>55</v>
      </c>
      <c r="B24" t="s">
        <v>70</v>
      </c>
      <c r="G24">
        <f>MATCH($B24,'EIA Consumption'!$C:$C,0)</f>
        <v/>
      </c>
      <c r="H24">
        <f>INDEX('EIA Consumption'!$A:$CZ,$G24,H$19)/12</f>
        <v/>
      </c>
      <c r="I24">
        <f>INDEX('EIA Consumption'!$A:$CZ,$G24,I$19)/12</f>
        <v/>
      </c>
      <c r="J24">
        <f>INDEX('EIA Consumption'!$A:$CZ,$G24,J$19)/12</f>
        <v/>
      </c>
      <c r="K24">
        <f>INDEX('EIA Consumption'!$A:$CZ,$G24,K$19)/12</f>
        <v/>
      </c>
      <c r="L24">
        <f>INDEX('EIA Consumption'!$A:$CZ,$G24,L$19)/12</f>
        <v/>
      </c>
      <c r="M24">
        <f>INDEX('EIA Consumption'!$A:$CZ,$G24,M$19)/12</f>
        <v/>
      </c>
      <c r="N24">
        <f>INDEX('EIA Consumption'!$A:$CZ,$G24,N$19)/12</f>
        <v/>
      </c>
      <c r="O24">
        <f>INDEX('EIA Consumption'!$A:$CZ,$G24,O$19)/12</f>
        <v/>
      </c>
      <c r="P24">
        <f>INDEX('EIA Consumption'!$A:$CZ,$G24,P$19)/12</f>
        <v/>
      </c>
      <c r="Q24">
        <f>INDEX('EIA Consumption'!$A:$CZ,$G24,Q$19)/12</f>
        <v/>
      </c>
      <c r="R24">
        <f>INDEX('EIA Consumption'!$A:$CZ,$G24,R$19)/12</f>
        <v/>
      </c>
      <c r="S24">
        <f>INDEX('EIA Consumption'!$A:$CZ,$G24,S$19)/12</f>
        <v/>
      </c>
      <c r="T24">
        <f>INDEX('EIA Consumption'!$A:$CZ,$G24,T$19)/12</f>
        <v/>
      </c>
      <c r="U24">
        <f>INDEX('EIA Consumption'!$A:$CZ,$G24,U$19)/12</f>
        <v/>
      </c>
      <c r="V24">
        <f>INDEX('EIA Consumption'!$A:$CZ,$G24,V$19)/12</f>
        <v/>
      </c>
      <c r="W24">
        <f>INDEX('EIA Consumption'!$A:$CZ,$G24,W$19)/12</f>
        <v/>
      </c>
      <c r="X24">
        <f>INDEX('EIA Consumption'!$A:$CZ,$G24,X$19)/12</f>
        <v/>
      </c>
      <c r="Y24">
        <f>INDEX('EIA Consumption'!$A:$CZ,$G24,Y$19)/12</f>
        <v/>
      </c>
      <c r="Z24">
        <f>INDEX('EIA Consumption'!$A:$CZ,$G24,Z$19)/12</f>
        <v/>
      </c>
      <c r="AA24">
        <f>INDEX('EIA Consumption'!$A:$CZ,$G24,AA$19)/12</f>
        <v/>
      </c>
      <c r="AB24">
        <f>INDEX('EIA Consumption'!$A:$CZ,$G24,AB$19)/12</f>
        <v/>
      </c>
      <c r="AC24">
        <f>INDEX('EIA Consumption'!$A:$CZ,$G24,AC$19)/12</f>
        <v/>
      </c>
      <c r="AD24">
        <f>INDEX('EIA Consumption'!$A:$CZ,$G24,AD$19)/12</f>
        <v/>
      </c>
      <c r="AE24">
        <f>INDEX('EIA Consumption'!$A:$CZ,$G24,AE$19)/12</f>
        <v/>
      </c>
      <c r="AF24">
        <f>INDEX('EIA Consumption'!$A:$CZ,$G24,AF$19)/12</f>
        <v/>
      </c>
      <c r="AG24">
        <f>INDEX('EIA Consumption'!$A:$CZ,$G24,AG$19)/12</f>
        <v/>
      </c>
      <c r="AH24">
        <f>INDEX('EIA Consumption'!$A:$CZ,$G24,AH$19)/12</f>
        <v/>
      </c>
      <c r="AI24">
        <f>INDEX('EIA Consumption'!$A:$CZ,$G24,AI$19)/12</f>
        <v/>
      </c>
      <c r="AJ24">
        <f>INDEX('EIA Consumption'!$A:$CZ,$G24,AJ$19)/12</f>
        <v/>
      </c>
      <c r="AK24">
        <f>INDEX('EIA Consumption'!$A:$CZ,$G24,AK$19)/12</f>
        <v/>
      </c>
      <c r="AL24">
        <f>INDEX('EIA Consumption'!$A:$CZ,$G24,AL$19)/12</f>
        <v/>
      </c>
      <c r="AM24">
        <f>INDEX('EIA Consumption'!$A:$CZ,$G24,AM$19)/12</f>
        <v/>
      </c>
      <c r="AN24">
        <f>INDEX('EIA Consumption'!$A:$CZ,$G24,AN$19)/12</f>
        <v/>
      </c>
      <c r="AO24">
        <f>INDEX('EIA Consumption'!$A:$CZ,$G24,AO$19)/12</f>
        <v/>
      </c>
      <c r="AP24">
        <f>INDEX('EIA Consumption'!$A:$CZ,$G24,AP$19)/12</f>
        <v/>
      </c>
      <c r="AQ24">
        <f>INDEX('EIA Consumption'!$A:$CZ,$G24,AQ$19)/12</f>
        <v/>
      </c>
      <c r="AR24">
        <f>INDEX('EIA Consumption'!$A:$CZ,$G24,AR$19)/12</f>
        <v/>
      </c>
      <c r="AS24">
        <f>INDEX('EIA Consumption'!$A:$CZ,$G24,AS$19)/12</f>
        <v/>
      </c>
      <c r="AT24">
        <f>INDEX('EIA Consumption'!$A:$CZ,$G24,AT$19)/12</f>
        <v/>
      </c>
      <c r="AU24">
        <f>INDEX('EIA Consumption'!$A:$CZ,$G24,AU$19)/12</f>
        <v/>
      </c>
      <c r="AV24">
        <f>INDEX('EIA Consumption'!$A:$CZ,$G24,AV$19)/12</f>
        <v/>
      </c>
      <c r="AW24">
        <f>INDEX('EIA Consumption'!$A:$CZ,$G24,AW$19)/12</f>
        <v/>
      </c>
      <c r="AX24">
        <f>INDEX('EIA Consumption'!$A:$CZ,$G24,AX$19)/12</f>
        <v/>
      </c>
      <c r="AY24">
        <f>INDEX('EIA Consumption'!$A:$CZ,$G24,AY$19)/12</f>
        <v/>
      </c>
      <c r="AZ24">
        <f>INDEX('EIA Consumption'!$A:$CZ,$G24,AZ$19)/12</f>
        <v/>
      </c>
      <c r="BA24">
        <f>INDEX('EIA Consumption'!$A:$CZ,$G24,BA$19)/12</f>
        <v/>
      </c>
      <c r="BB24">
        <f>INDEX('EIA Consumption'!$A:$CZ,$G24,BB$19)/12</f>
        <v/>
      </c>
      <c r="BC24">
        <f>INDEX('EIA Consumption'!$A:$CZ,$G24,BC$19)/12</f>
        <v/>
      </c>
      <c r="BD24">
        <f>INDEX('EIA Consumption'!$A:$CZ,$G24,BD$19)/12</f>
        <v/>
      </c>
      <c r="BE24">
        <f>INDEX('EIA Consumption'!$A:$CZ,$G24,BE$19)/12</f>
        <v/>
      </c>
      <c r="BF24">
        <f>INDEX('EIA Consumption'!$A:$CZ,$G24,BF$19)/12</f>
        <v/>
      </c>
      <c r="BG24">
        <f>INDEX('EIA Consumption'!$A:$CZ,$G24,BG$19)/12</f>
        <v/>
      </c>
      <c r="BH24">
        <f>INDEX('EIA Consumption'!$A:$CZ,$G24,BH$19)/12</f>
        <v/>
      </c>
      <c r="BI24">
        <f>INDEX('EIA Consumption'!$A:$CZ,$G24,BI$19)/12</f>
        <v/>
      </c>
      <c r="BJ24">
        <f>INDEX('EIA Consumption'!$A:$CZ,$G24,BJ$19)/12</f>
        <v/>
      </c>
      <c r="BK24">
        <f>INDEX('EIA Consumption'!$A:$CZ,$G24,BK$19)/12</f>
        <v/>
      </c>
      <c r="BL24">
        <f>INDEX('EIA Consumption'!$A:$CZ,$G24,BL$19)/12</f>
        <v/>
      </c>
      <c r="BM24">
        <f>INDEX('EIA Consumption'!$A:$CZ,$G24,BM$19)/12</f>
        <v/>
      </c>
      <c r="BN24">
        <f>INDEX('EIA Consumption'!$A:$CZ,$G24,BN$19)/12</f>
        <v/>
      </c>
      <c r="BO24">
        <f>INDEX('EIA Consumption'!$A:$CZ,$G24,BO$19)/12</f>
        <v/>
      </c>
      <c r="BP24">
        <f>INDEX('EIA Consumption'!$A:$CZ,$G24,BP$19)/12</f>
        <v/>
      </c>
      <c r="BQ24">
        <f>INDEX('EIA Consumption'!$A:$CZ,$G24,BQ$19)/12</f>
        <v/>
      </c>
      <c r="BR24">
        <f>INDEX('EIA Consumption'!$A:$CZ,$G24,BR$19)/12</f>
        <v/>
      </c>
      <c r="BS24">
        <f>INDEX('EIA Consumption'!$A:$CZ,$G24,BS$19)/12</f>
        <v/>
      </c>
      <c r="BT24">
        <f>INDEX('EIA Consumption'!$A:$CZ,$G24,BT$19)/12</f>
        <v/>
      </c>
      <c r="BU24">
        <f>INDEX('EIA Consumption'!$A:$CZ,$G24,BU$19)/12</f>
        <v/>
      </c>
      <c r="BV24">
        <f>INDEX('EIA Consumption'!$A:$CZ,$G24,BV$19)/12</f>
        <v/>
      </c>
      <c r="BW24">
        <f>INDEX('EIA Consumption'!$A:$CZ,$G24,BW$19)/12</f>
        <v/>
      </c>
      <c r="BX24">
        <f>INDEX('EIA Consumption'!$A:$CZ,$G24,BX$19)/12</f>
        <v/>
      </c>
      <c r="BY24">
        <f>INDEX('EIA Consumption'!$A:$CZ,$G24,BY$19)/12</f>
        <v/>
      </c>
      <c r="BZ24">
        <f>INDEX('EIA Consumption'!$A:$CZ,$G24,BZ$19)/12</f>
        <v/>
      </c>
      <c r="CA24">
        <f>INDEX('EIA Consumption'!$A:$CZ,$G24,CA$19)/12</f>
        <v/>
      </c>
      <c r="CB24">
        <f>INDEX('EIA Consumption'!$A:$CZ,$G24,CB$19)/12</f>
        <v/>
      </c>
      <c r="CC24">
        <f>INDEX('EIA Consumption'!$A:$CZ,$G24,CC$19)/12</f>
        <v/>
      </c>
      <c r="CD24">
        <f>INDEX('EIA Consumption'!$A:$CZ,$G24,CD$19)/12</f>
        <v/>
      </c>
      <c r="CE24">
        <f>INDEX('EIA Consumption'!$A:$CZ,$G24,CE$19)/12</f>
        <v/>
      </c>
      <c r="CF24">
        <f>INDEX('EIA Consumption'!$A:$CZ,$G24,CF$19)/12</f>
        <v/>
      </c>
      <c r="CG24">
        <f>INDEX('EIA Consumption'!$A:$CZ,$G24,CG$19)/12</f>
        <v/>
      </c>
      <c r="CH24">
        <f>INDEX('EIA Consumption'!$A:$CZ,$G24,CH$19)/12</f>
        <v/>
      </c>
      <c r="CI24">
        <f>INDEX('EIA Consumption'!$A:$CZ,$G24,CI$19)/12</f>
        <v/>
      </c>
      <c r="CJ24">
        <f>INDEX('EIA Consumption'!$A:$CZ,$G24,CJ$19)/12</f>
        <v/>
      </c>
      <c r="CK24">
        <f>INDEX('EIA Consumption'!$A:$CZ,$G24,CK$19)/12</f>
        <v/>
      </c>
      <c r="CL24">
        <f>INDEX('EIA Consumption'!$A:$CZ,$G24,CL$19)/12</f>
        <v/>
      </c>
      <c r="CM24">
        <f>INDEX('EIA Consumption'!$A:$CZ,$G24,CM$19)/12</f>
        <v/>
      </c>
      <c r="CN24">
        <f>INDEX('EIA Consumption'!$A:$CZ,$G24,CN$19)/12</f>
        <v/>
      </c>
      <c r="CO24">
        <f>INDEX('EIA Consumption'!$A:$CZ,$G24,CO$19)/12</f>
        <v/>
      </c>
      <c r="CP24">
        <f>INDEX('EIA Consumption'!$A:$CZ,$G24,CP$19)/12</f>
        <v/>
      </c>
      <c r="CQ24">
        <f>INDEX('EIA Consumption'!$A:$CZ,$G24,CQ$19)/12</f>
        <v/>
      </c>
      <c r="CR24">
        <f>INDEX('EIA Consumption'!$A:$CZ,$G24,CR$19)/12</f>
        <v/>
      </c>
      <c r="CS24">
        <f>INDEX('EIA Consumption'!$A:$CZ,$G24,CS$19)/12</f>
        <v/>
      </c>
      <c r="CT24">
        <f>INDEX('EIA Consumption'!$A:$CZ,$G24,CT$19)/12</f>
        <v/>
      </c>
      <c r="CU24">
        <f>INDEX('EIA Consumption'!$A:$CZ,$G24,CU$19)/12</f>
        <v/>
      </c>
      <c r="CV24">
        <f>INDEX('EIA Consumption'!$A:$CZ,$G24,CV$19)/12</f>
        <v/>
      </c>
      <c r="CW24">
        <f>INDEX('EIA Consumption'!$A:$CZ,$G24,CW$19)/12</f>
        <v/>
      </c>
      <c r="CX24">
        <f>INDEX('EIA Consumption'!$A:$CZ,$G24,CX$19)/12</f>
        <v/>
      </c>
      <c r="CY24">
        <f>INDEX('EIA Consumption'!$A:$CZ,$G24,CY$19)/12</f>
        <v/>
      </c>
      <c r="CZ24">
        <f>INDEX('EIA Consumption'!$A:$CZ,$G24,CZ$19)/12</f>
        <v/>
      </c>
      <c r="DA24">
        <f>INDEX('EIA Consumption'!$A:$CZ,$G24,DA$19)/12</f>
        <v/>
      </c>
      <c r="DB24">
        <f>INDEX('EIA Consumption'!$A:$CZ,$G24,DB$19)/12</f>
        <v/>
      </c>
      <c r="DC24">
        <f>INDEX('EIA Consumption'!$A:$CZ,$G24,DC$19)/12</f>
        <v/>
      </c>
      <c r="DD24">
        <f>INDEX('EIA Consumption'!$A:$CZ,$G24,DD$19)/12</f>
        <v/>
      </c>
      <c r="DE24">
        <f>INDEX('EIA Consumption'!$A:$CZ,$G24,DE$19)/12</f>
        <v/>
      </c>
      <c r="DF24">
        <f>INDEX('EIA Consumption'!$A:$CZ,$G24,DF$19)/12</f>
        <v/>
      </c>
      <c r="DG24">
        <f>INDEX('EIA Consumption'!$A:$CZ,$G24,DG$19)/12</f>
        <v/>
      </c>
      <c r="DH24">
        <f>INDEX('EIA Consumption'!$A:$CZ,$G24,DH$19)/12</f>
        <v/>
      </c>
      <c r="DI24">
        <f>INDEX('EIA Consumption'!$A:$CZ,$G24,DI$19)/12</f>
        <v/>
      </c>
      <c r="DJ24">
        <f>INDEX('EIA Consumption'!$A:$CZ,$G24,DJ$19)/12</f>
        <v/>
      </c>
      <c r="DK24">
        <f>INDEX('EIA Consumption'!$A:$CZ,$G24,DK$19)/12</f>
        <v/>
      </c>
      <c r="DL24">
        <f>INDEX('EIA Consumption'!$A:$CZ,$G24,DL$19)/12</f>
        <v/>
      </c>
      <c r="DM24">
        <f>INDEX('EIA Consumption'!$A:$CZ,$G24,DM$19)/12</f>
        <v/>
      </c>
      <c r="DN24">
        <f>INDEX('EIA Consumption'!$A:$CZ,$G24,DN$19)/12</f>
        <v/>
      </c>
      <c r="DO24">
        <f>INDEX('EIA Consumption'!$A:$CZ,$G24,DO$19)/12</f>
        <v/>
      </c>
      <c r="DP24">
        <f>INDEX('EIA Consumption'!$A:$CZ,$G24,DP$19)/12</f>
        <v/>
      </c>
      <c r="DQ24">
        <f>INDEX('EIA Consumption'!$A:$CZ,$G24,DQ$19)/12</f>
        <v/>
      </c>
      <c r="DR24">
        <f>INDEX('EIA Consumption'!$A:$CZ,$G24,DR$19)/12</f>
        <v/>
      </c>
      <c r="DS24">
        <f>INDEX('EIA Consumption'!$A:$CZ,$G24,DS$19)/12</f>
        <v/>
      </c>
      <c r="DT24">
        <f>INDEX('EIA Consumption'!$A:$CZ,$G24,DT$19)/12</f>
        <v/>
      </c>
      <c r="DU24">
        <f>INDEX('EIA Consumption'!$A:$CZ,$G24,DU$19)/12</f>
        <v/>
      </c>
      <c r="DV24">
        <f>INDEX('EIA Consumption'!$A:$CZ,$G24,DV$19)/12</f>
        <v/>
      </c>
      <c r="DW24">
        <f>INDEX('EIA Consumption'!$A:$CZ,$G24,DW$19)/12</f>
        <v/>
      </c>
      <c r="DX24">
        <f>INDEX('EIA Consumption'!$A:$CZ,$G24,DX$19)/12</f>
        <v/>
      </c>
      <c r="DY24">
        <f>INDEX('EIA Consumption'!$A:$CZ,$G24,DY$19)/12</f>
        <v/>
      </c>
      <c r="DZ24">
        <f>INDEX('EIA Consumption'!$A:$CZ,$G24,DZ$19)/12</f>
        <v/>
      </c>
      <c r="EA24">
        <f>INDEX('EIA Consumption'!$A:$CZ,$G24,EA$19)/12</f>
        <v/>
      </c>
      <c r="EB24">
        <f>INDEX('EIA Consumption'!$A:$CZ,$G24,EB$19)/12</f>
        <v/>
      </c>
      <c r="EC24">
        <f>INDEX('EIA Consumption'!$A:$CZ,$G24,EC$19)/12</f>
        <v/>
      </c>
      <c r="ED24">
        <f>INDEX('EIA Consumption'!$A:$CZ,$G24,ED$19)/12</f>
        <v/>
      </c>
      <c r="EE24">
        <f>INDEX('EIA Consumption'!$A:$CZ,$G24,EE$19)/12</f>
        <v/>
      </c>
      <c r="EF24">
        <f>INDEX('EIA Consumption'!$A:$CZ,$G24,EF$19)/12</f>
        <v/>
      </c>
      <c r="EG24">
        <f>INDEX('EIA Consumption'!$A:$CZ,$G24,EG$19)/12</f>
        <v/>
      </c>
      <c r="EH24">
        <f>INDEX('EIA Consumption'!$A:$CZ,$G24,EH$19)/12</f>
        <v/>
      </c>
      <c r="EI24">
        <f>INDEX('EIA Consumption'!$A:$CZ,$G24,EI$19)/12</f>
        <v/>
      </c>
      <c r="EJ24">
        <f>INDEX('EIA Consumption'!$A:$CZ,$G24,EJ$19)/12</f>
        <v/>
      </c>
      <c r="EK24">
        <f>INDEX('EIA Consumption'!$A:$CZ,$G24,EK$19)/12</f>
        <v/>
      </c>
      <c r="EL24">
        <f>INDEX('EIA Consumption'!$A:$CZ,$G24,EL$19)/12</f>
        <v/>
      </c>
      <c r="EM24">
        <f>INDEX('EIA Consumption'!$A:$CZ,$G24,EM$19)/12</f>
        <v/>
      </c>
      <c r="EN24">
        <f>INDEX('EIA Consumption'!$A:$CZ,$G24,EN$19)/12</f>
        <v/>
      </c>
      <c r="EO24">
        <f>INDEX('EIA Consumption'!$A:$CZ,$G24,EO$19)/12</f>
        <v/>
      </c>
      <c r="EP24">
        <f>INDEX('EIA Consumption'!$A:$CZ,$G24,EP$19)/12</f>
        <v/>
      </c>
      <c r="EQ24">
        <f>INDEX('EIA Consumption'!$A:$CZ,$G24,EQ$19)/12</f>
        <v/>
      </c>
      <c r="ER24">
        <f>INDEX('EIA Consumption'!$A:$CZ,$G24,ER$19)/12</f>
        <v/>
      </c>
      <c r="ES24">
        <f>INDEX('EIA Consumption'!$A:$CZ,$G24,ES$19)/12</f>
        <v/>
      </c>
      <c r="ET24">
        <f>INDEX('EIA Consumption'!$A:$CZ,$G24,ET$19)/12</f>
        <v/>
      </c>
      <c r="EU24">
        <f>INDEX('EIA Consumption'!$A:$CZ,$G24,EU$19)/12</f>
        <v/>
      </c>
      <c r="EV24">
        <f>INDEX('EIA Consumption'!$A:$CZ,$G24,EV$19)/12</f>
        <v/>
      </c>
      <c r="EW24">
        <f>INDEX('EIA Consumption'!$A:$CZ,$G24,EW$19)/12</f>
        <v/>
      </c>
      <c r="EX24">
        <f>INDEX('EIA Consumption'!$A:$CZ,$G24,EX$19)/12</f>
        <v/>
      </c>
      <c r="EY24">
        <f>INDEX('EIA Consumption'!$A:$CZ,$G24,EY$19)/12</f>
        <v/>
      </c>
      <c r="EZ24">
        <f>INDEX('EIA Consumption'!$A:$CZ,$G24,EZ$19)/12</f>
        <v/>
      </c>
      <c r="FA24">
        <f>INDEX('EIA Consumption'!$A:$CZ,$G24,FA$19)/12</f>
        <v/>
      </c>
      <c r="FB24">
        <f>INDEX('EIA Consumption'!$A:$CZ,$G24,FB$19)/12</f>
        <v/>
      </c>
      <c r="FC24">
        <f>INDEX('EIA Consumption'!$A:$CZ,$G24,FC$19)/12</f>
        <v/>
      </c>
      <c r="FD24">
        <f>INDEX('EIA Consumption'!$A:$CZ,$G24,FD$19)/12</f>
        <v/>
      </c>
      <c r="FE24">
        <f>INDEX('EIA Consumption'!$A:$CZ,$G24,FE$19)/12</f>
        <v/>
      </c>
      <c r="FF24">
        <f>INDEX('EIA Consumption'!$A:$CZ,$G24,FF$19)/12</f>
        <v/>
      </c>
      <c r="FG24">
        <f>INDEX('EIA Consumption'!$A:$CZ,$G24,FG$19)/12</f>
        <v/>
      </c>
      <c r="FH24">
        <f>INDEX('EIA Consumption'!$A:$CZ,$G24,FH$19)/12</f>
        <v/>
      </c>
      <c r="FI24">
        <f>INDEX('EIA Consumption'!$A:$CZ,$G24,FI$19)/12</f>
        <v/>
      </c>
      <c r="FJ24">
        <f>INDEX('EIA Consumption'!$A:$CZ,$G24,FJ$19)/12</f>
        <v/>
      </c>
      <c r="FK24">
        <f>INDEX('EIA Consumption'!$A:$CZ,$G24,FK$19)/12</f>
        <v/>
      </c>
      <c r="FL24">
        <f>INDEX('EIA Consumption'!$A:$CZ,$G24,FL$19)/12</f>
        <v/>
      </c>
      <c r="FM24">
        <f>INDEX('EIA Consumption'!$A:$CZ,$G24,FM$19)/12</f>
        <v/>
      </c>
      <c r="FN24">
        <f>INDEX('EIA Consumption'!$A:$CZ,$G24,FN$19)/12</f>
        <v/>
      </c>
      <c r="FO24">
        <f>INDEX('EIA Consumption'!$A:$CZ,$G24,FO$19)/12</f>
        <v/>
      </c>
      <c r="FP24">
        <f>INDEX('EIA Consumption'!$A:$CZ,$G24,FP$19)/12</f>
        <v/>
      </c>
      <c r="FQ24">
        <f>INDEX('EIA Consumption'!$A:$CZ,$G24,FQ$19)/12</f>
        <v/>
      </c>
      <c r="FR24">
        <f>INDEX('EIA Consumption'!$A:$CZ,$G24,FR$19)/12</f>
        <v/>
      </c>
      <c r="FS24">
        <f>INDEX('EIA Consumption'!$A:$CZ,$G24,FS$19)/12</f>
        <v/>
      </c>
      <c r="FT24">
        <f>INDEX('EIA Consumption'!$A:$CZ,$G24,FT$19)/12</f>
        <v/>
      </c>
      <c r="FU24">
        <f>INDEX('EIA Consumption'!$A:$CZ,$G24,FU$19)/12</f>
        <v/>
      </c>
      <c r="FV24">
        <f>INDEX('EIA Consumption'!$A:$CZ,$G24,FV$19)/12</f>
        <v/>
      </c>
      <c r="FW24">
        <f>INDEX('EIA Consumption'!$A:$CZ,$G24,FW$19)/12</f>
        <v/>
      </c>
      <c r="FX24">
        <f>INDEX('EIA Consumption'!$A:$CZ,$G24,FX$19)/12</f>
        <v/>
      </c>
      <c r="FY24">
        <f>INDEX('EIA Consumption'!$A:$CZ,$G24,FY$19)/12</f>
        <v/>
      </c>
      <c r="FZ24">
        <f>INDEX('EIA Consumption'!$A:$CZ,$G24,FZ$19)/12</f>
        <v/>
      </c>
      <c r="GA24">
        <f>INDEX('EIA Consumption'!$A:$CZ,$G24,GA$19)/12</f>
        <v/>
      </c>
      <c r="GB24">
        <f>INDEX('EIA Consumption'!$A:$CZ,$G24,GB$19)/12</f>
        <v/>
      </c>
      <c r="GC24">
        <f>INDEX('EIA Consumption'!$A:$CZ,$G24,GC$19)/12</f>
        <v/>
      </c>
      <c r="GD24">
        <f>INDEX('EIA Consumption'!$A:$CZ,$G24,GD$19)/12</f>
        <v/>
      </c>
      <c r="GE24">
        <f>INDEX('EIA Consumption'!$A:$CZ,$G24,GE$19)/12</f>
        <v/>
      </c>
      <c r="GF24">
        <f>INDEX('EIA Consumption'!$A:$CZ,$G24,GF$19)/12</f>
        <v/>
      </c>
      <c r="GG24">
        <f>INDEX('EIA Consumption'!$A:$CZ,$G24,GG$19)/12</f>
        <v/>
      </c>
      <c r="GH24">
        <f>INDEX('EIA Consumption'!$A:$CZ,$G24,GH$19)/12</f>
        <v/>
      </c>
      <c r="GI24">
        <f>INDEX('EIA Consumption'!$A:$CZ,$G24,GI$19)/12</f>
        <v/>
      </c>
      <c r="GJ24">
        <f>INDEX('EIA Consumption'!$A:$CZ,$G24,GJ$19)/12</f>
        <v/>
      </c>
      <c r="GK24">
        <f>INDEX('EIA Consumption'!$A:$CZ,$G24,GK$19)/12</f>
        <v/>
      </c>
      <c r="GL24">
        <f>INDEX('EIA Consumption'!$A:$CZ,$G24,GL$19)/12</f>
        <v/>
      </c>
      <c r="GM24">
        <f>INDEX('EIA Consumption'!$A:$CZ,$G24,GM$19)/12</f>
        <v/>
      </c>
      <c r="GN24">
        <f>INDEX('EIA Consumption'!$A:$CZ,$G24,GN$19)/12</f>
        <v/>
      </c>
      <c r="GO24">
        <f>INDEX('EIA Consumption'!$A:$CZ,$G24,GO$19)/12</f>
        <v/>
      </c>
      <c r="GP24">
        <f>INDEX('EIA Consumption'!$A:$CZ,$G24,GP$19)/12</f>
        <v/>
      </c>
      <c r="GQ24">
        <f>INDEX('EIA Consumption'!$A:$CZ,$G24,GQ$19)/12</f>
        <v/>
      </c>
      <c r="GR24">
        <f>INDEX('EIA Consumption'!$A:$CZ,$G24,GR$19)/12</f>
        <v/>
      </c>
      <c r="GS24">
        <f>INDEX('EIA Consumption'!$A:$CZ,$G24,GS$19)/12</f>
        <v/>
      </c>
      <c r="GT24">
        <f>INDEX('EIA Consumption'!$A:$CZ,$G24,GT$19)/12</f>
        <v/>
      </c>
      <c r="GU24">
        <f>INDEX('EIA Consumption'!$A:$CZ,$G24,GU$19)/12</f>
        <v/>
      </c>
      <c r="GV24">
        <f>INDEX('EIA Consumption'!$A:$CZ,$G24,GV$19)/12</f>
        <v/>
      </c>
      <c r="GW24">
        <f>INDEX('EIA Consumption'!$A:$CZ,$G24,GW$19)/12</f>
        <v/>
      </c>
      <c r="GX24">
        <f>INDEX('EIA Consumption'!$A:$CZ,$G24,GX$19)/12</f>
        <v/>
      </c>
      <c r="GY24">
        <f>INDEX('EIA Consumption'!$A:$CZ,$G24,GY$19)/12</f>
        <v/>
      </c>
      <c r="GZ24">
        <f>INDEX('EIA Consumption'!$A:$CZ,$G24,GZ$19)/12</f>
        <v/>
      </c>
      <c r="HA24">
        <f>INDEX('EIA Consumption'!$A:$CZ,$G24,HA$19)/12</f>
        <v/>
      </c>
      <c r="HB24">
        <f>INDEX('EIA Consumption'!$A:$CZ,$G24,HB$19)/12</f>
        <v/>
      </c>
      <c r="HC24">
        <f>INDEX('EIA Consumption'!$A:$CZ,$G24,HC$19)/12</f>
        <v/>
      </c>
      <c r="HD24">
        <f>INDEX('EIA Consumption'!$A:$CZ,$G24,HD$19)/12</f>
        <v/>
      </c>
      <c r="HE24">
        <f>INDEX('EIA Consumption'!$A:$CZ,$G24,HE$19)/12</f>
        <v/>
      </c>
      <c r="HF24">
        <f>INDEX('EIA Consumption'!$A:$CZ,$G24,HF$19)/12</f>
        <v/>
      </c>
      <c r="HG24">
        <f>INDEX('EIA Consumption'!$A:$CZ,$G24,HG$19)/12</f>
        <v/>
      </c>
      <c r="HH24">
        <f>INDEX('EIA Consumption'!$A:$CZ,$G24,HH$19)/12</f>
        <v/>
      </c>
      <c r="HI24">
        <f>INDEX('EIA Consumption'!$A:$CZ,$G24,HI$19)/12</f>
        <v/>
      </c>
      <c r="HJ24">
        <f>INDEX('EIA Consumption'!$A:$CZ,$G24,HJ$19)/12</f>
        <v/>
      </c>
      <c r="HK24">
        <f>INDEX('EIA Consumption'!$A:$CZ,$G24,HK$19)/12</f>
        <v/>
      </c>
      <c r="HL24">
        <f>INDEX('EIA Consumption'!$A:$CZ,$G24,HL$19)/12</f>
        <v/>
      </c>
      <c r="HM24">
        <f>INDEX('EIA Consumption'!$A:$CZ,$G24,HM$19)/12</f>
        <v/>
      </c>
      <c r="HN24">
        <f>INDEX('EIA Consumption'!$A:$CZ,$G24,HN$19)/12</f>
        <v/>
      </c>
      <c r="HO24">
        <f>INDEX('EIA Consumption'!$A:$CZ,$G24,HO$19)/12</f>
        <v/>
      </c>
      <c r="HP24">
        <f>INDEX('EIA Consumption'!$A:$CZ,$G24,HP$19)/12</f>
        <v/>
      </c>
      <c r="HQ24">
        <f>INDEX('EIA Consumption'!$A:$CZ,$G24,HQ$19)/12</f>
        <v/>
      </c>
      <c r="HR24">
        <f>INDEX('EIA Consumption'!$A:$CZ,$G24,HR$19)/12</f>
        <v/>
      </c>
      <c r="HS24">
        <f>INDEX('EIA Consumption'!$A:$CZ,$G24,HS$19)/12</f>
        <v/>
      </c>
      <c r="HT24">
        <f>INDEX('EIA Consumption'!$A:$CZ,$G24,HT$19)/12</f>
        <v/>
      </c>
      <c r="HU24">
        <f>INDEX('EIA Consumption'!$A:$CZ,$G24,HU$19)/12</f>
        <v/>
      </c>
      <c r="HV24">
        <f>INDEX('EIA Consumption'!$A:$CZ,$G24,HV$19)/12</f>
        <v/>
      </c>
      <c r="HW24">
        <f>INDEX('EIA Consumption'!$A:$CZ,$G24,HW$19)/12</f>
        <v/>
      </c>
      <c r="HX24">
        <f>INDEX('EIA Consumption'!$A:$CZ,$G24,HX$19)/12</f>
        <v/>
      </c>
      <c r="HY24">
        <f>INDEX('EIA Consumption'!$A:$CZ,$G24,HY$19)/12</f>
        <v/>
      </c>
      <c r="HZ24">
        <f>INDEX('EIA Consumption'!$A:$CZ,$G24,HZ$19)/12</f>
        <v/>
      </c>
      <c r="IA24">
        <f>INDEX('EIA Consumption'!$A:$CZ,$G24,IA$19)/12</f>
        <v/>
      </c>
      <c r="IB24">
        <f>INDEX('EIA Consumption'!$A:$CZ,$G24,IB$19)/12</f>
        <v/>
      </c>
      <c r="IC24">
        <f>INDEX('EIA Consumption'!$A:$CZ,$G24,IC$19)/12</f>
        <v/>
      </c>
      <c r="ID24">
        <f>INDEX('EIA Consumption'!$A:$CZ,$G24,ID$19)/12</f>
        <v/>
      </c>
      <c r="IE24">
        <f>INDEX('EIA Consumption'!$A:$CZ,$G24,IE$19)/12</f>
        <v/>
      </c>
      <c r="IF24">
        <f>INDEX('EIA Consumption'!$A:$CZ,$G24,IF$19)/12</f>
        <v/>
      </c>
      <c r="IG24">
        <f>INDEX('EIA Consumption'!$A:$CZ,$G24,IG$19)/12</f>
        <v/>
      </c>
      <c r="IH24">
        <f>INDEX('EIA Consumption'!$A:$CZ,$G24,IH$19)/12</f>
        <v/>
      </c>
      <c r="II24">
        <f>INDEX('EIA Consumption'!$A:$CZ,$G24,II$19)/12</f>
        <v/>
      </c>
      <c r="IJ24">
        <f>INDEX('EIA Consumption'!$A:$CZ,$G24,IJ$19)/12</f>
        <v/>
      </c>
      <c r="IK24">
        <f>INDEX('EIA Consumption'!$A:$CZ,$G24,IK$19)/12</f>
        <v/>
      </c>
      <c r="IL24">
        <f>INDEX('EIA Consumption'!$A:$CZ,$G24,IL$19)/12</f>
        <v/>
      </c>
      <c r="IM24">
        <f>INDEX('EIA Consumption'!$A:$CZ,$G24,IM$19)/12</f>
        <v/>
      </c>
      <c r="IN24">
        <f>INDEX('EIA Consumption'!$A:$CZ,$G24,IN$19)/12</f>
        <v/>
      </c>
      <c r="IO24">
        <f>INDEX('EIA Consumption'!$A:$CZ,$G24,IO$19)/12</f>
        <v/>
      </c>
      <c r="IP24">
        <f>INDEX('EIA Consumption'!$A:$CZ,$G24,IP$19)/12</f>
        <v/>
      </c>
      <c r="IQ24">
        <f>INDEX('EIA Consumption'!$A:$CZ,$G24,IQ$19)/12</f>
        <v/>
      </c>
      <c r="IR24">
        <f>INDEX('EIA Consumption'!$A:$CZ,$G24,IR$19)/12</f>
        <v/>
      </c>
      <c r="IS24">
        <f>INDEX('EIA Consumption'!$A:$CZ,$G24,IS$19)/12</f>
        <v/>
      </c>
      <c r="IT24">
        <f>INDEX('EIA Consumption'!$A:$CZ,$G24,IT$19)/12</f>
        <v/>
      </c>
      <c r="IU24">
        <f>INDEX('EIA Consumption'!$A:$CZ,$G24,IU$19)/12</f>
        <v/>
      </c>
      <c r="IV24">
        <f>INDEX('EIA Consumption'!$A:$CZ,$G24,IV$19)/12</f>
        <v/>
      </c>
      <c r="IW24">
        <f>INDEX('EIA Consumption'!$A:$CZ,$G24,IW$19)/12</f>
        <v/>
      </c>
      <c r="IX24">
        <f>INDEX('EIA Consumption'!$A:$CZ,$G24,IX$19)/12</f>
        <v/>
      </c>
      <c r="IY24">
        <f>INDEX('EIA Consumption'!$A:$CZ,$G24,IY$19)/12</f>
        <v/>
      </c>
      <c r="IZ24">
        <f>INDEX('EIA Consumption'!$A:$CZ,$G24,IZ$19)/12</f>
        <v/>
      </c>
      <c r="JA24">
        <f>INDEX('EIA Consumption'!$A:$CZ,$G24,JA$19)/12</f>
        <v/>
      </c>
      <c r="JB24">
        <f>INDEX('EIA Consumption'!$A:$CZ,$G24,JB$19)/12</f>
        <v/>
      </c>
      <c r="JC24">
        <f>INDEX('EIA Consumption'!$A:$CZ,$G24,JC$19)/12</f>
        <v/>
      </c>
      <c r="JD24">
        <f>INDEX('EIA Consumption'!$A:$CZ,$G24,JD$19)/12</f>
        <v/>
      </c>
      <c r="JE24">
        <f>INDEX('EIA Consumption'!$A:$CZ,$G24,JE$19)/12</f>
        <v/>
      </c>
      <c r="JF24">
        <f>INDEX('EIA Consumption'!$A:$CZ,$G24,JF$19)/12</f>
        <v/>
      </c>
      <c r="JG24">
        <f>INDEX('EIA Consumption'!$A:$CZ,$G24,JG$19)/12</f>
        <v/>
      </c>
      <c r="JH24">
        <f>INDEX('EIA Consumption'!$A:$CZ,$G24,JH$19)/12</f>
        <v/>
      </c>
      <c r="JI24">
        <f>INDEX('EIA Consumption'!$A:$CZ,$G24,JI$19)/12</f>
        <v/>
      </c>
      <c r="JJ24">
        <f>INDEX('EIA Consumption'!$A:$CZ,$G24,JJ$19)/12</f>
        <v/>
      </c>
      <c r="JK24">
        <f>INDEX('EIA Consumption'!$A:$CZ,$G24,JK$19)/12</f>
        <v/>
      </c>
      <c r="JL24">
        <f>INDEX('EIA Consumption'!$A:$CZ,$G24,JL$19)/12</f>
        <v/>
      </c>
      <c r="JM24">
        <f>INDEX('EIA Consumption'!$A:$CZ,$G24,JM$19)/12</f>
        <v/>
      </c>
      <c r="JN24">
        <f>INDEX('EIA Consumption'!$A:$CZ,$G24,JN$19)/12</f>
        <v/>
      </c>
      <c r="JO24">
        <f>INDEX('EIA Consumption'!$A:$CZ,$G24,JO$19)/12</f>
        <v/>
      </c>
      <c r="JP24">
        <f>INDEX('EIA Consumption'!$A:$CZ,$G24,JP$19)/12</f>
        <v/>
      </c>
      <c r="JQ24">
        <f>INDEX('EIA Consumption'!$A:$CZ,$G24,JQ$19)/12</f>
        <v/>
      </c>
      <c r="JR24">
        <f>INDEX('EIA Consumption'!$A:$CZ,$G24,JR$19)/12</f>
        <v/>
      </c>
      <c r="JS24">
        <f>INDEX('EIA Consumption'!$A:$CZ,$G24,JS$19)/12</f>
        <v/>
      </c>
      <c r="JT24">
        <f>INDEX('EIA Consumption'!$A:$CZ,$G24,JT$19)/12</f>
        <v/>
      </c>
      <c r="JU24">
        <f>INDEX('EIA Consumption'!$A:$CZ,$G24,JU$19)/12</f>
        <v/>
      </c>
      <c r="JV24">
        <f>INDEX('EIA Consumption'!$A:$CZ,$G24,JV$19)/12</f>
        <v/>
      </c>
      <c r="JW24">
        <f>INDEX('EIA Consumption'!$A:$CZ,$G24,JW$19)/12</f>
        <v/>
      </c>
      <c r="JX24">
        <f>INDEX('EIA Consumption'!$A:$CZ,$G24,JX$19)/12</f>
        <v/>
      </c>
      <c r="JY24">
        <f>INDEX('EIA Consumption'!$A:$CZ,$G24,JY$19)/12</f>
        <v/>
      </c>
      <c r="JZ24">
        <f>INDEX('EIA Consumption'!$A:$CZ,$G24,JZ$19)/12</f>
        <v/>
      </c>
      <c r="KA24">
        <f>INDEX('EIA Consumption'!$A:$CZ,$G24,KA$19)/12</f>
        <v/>
      </c>
      <c r="KB24">
        <f>INDEX('EIA Consumption'!$A:$CZ,$G24,KB$19)/12</f>
        <v/>
      </c>
      <c r="KC24">
        <f>INDEX('EIA Consumption'!$A:$CZ,$G24,KC$19)/12</f>
        <v/>
      </c>
      <c r="KD24">
        <f>INDEX('EIA Consumption'!$A:$CZ,$G24,KD$19)/12</f>
        <v/>
      </c>
      <c r="KE24">
        <f>INDEX('EIA Consumption'!$A:$CZ,$G24,KE$19)/12</f>
        <v/>
      </c>
      <c r="KF24">
        <f>INDEX('EIA Consumption'!$A:$CZ,$G24,KF$19)/12</f>
        <v/>
      </c>
      <c r="KG24">
        <f>INDEX('EIA Consumption'!$A:$CZ,$G24,KG$19)/12</f>
        <v/>
      </c>
      <c r="KH24">
        <f>INDEX('EIA Consumption'!$A:$CZ,$G24,KH$19)/12</f>
        <v/>
      </c>
      <c r="KI24">
        <f>INDEX('EIA Consumption'!$A:$CZ,$G24,KI$19)/12</f>
        <v/>
      </c>
      <c r="KJ24">
        <f>INDEX('EIA Consumption'!$A:$CZ,$G24,KJ$19)/12</f>
        <v/>
      </c>
      <c r="KK24">
        <f>INDEX('EIA Consumption'!$A:$CZ,$G24,KK$19)/12</f>
        <v/>
      </c>
      <c r="KL24">
        <f>INDEX('EIA Consumption'!$A:$CZ,$G24,KL$19)/12</f>
        <v/>
      </c>
      <c r="KM24">
        <f>INDEX('EIA Consumption'!$A:$CZ,$G24,KM$19)/12</f>
        <v/>
      </c>
      <c r="KN24">
        <f>INDEX('EIA Consumption'!$A:$CZ,$G24,KN$19)/12</f>
        <v/>
      </c>
      <c r="KO24">
        <f>INDEX('EIA Consumption'!$A:$CZ,$G24,KO$19)/12</f>
        <v/>
      </c>
      <c r="KP24">
        <f>INDEX('EIA Consumption'!$A:$CZ,$G24,KP$19)/12</f>
        <v/>
      </c>
      <c r="KQ24">
        <f>INDEX('EIA Consumption'!$A:$CZ,$G24,KQ$19)/12</f>
        <v/>
      </c>
      <c r="KR24">
        <f>INDEX('EIA Consumption'!$A:$CZ,$G24,KR$19)/12</f>
        <v/>
      </c>
      <c r="KS24">
        <f>INDEX('EIA Consumption'!$A:$CZ,$G24,KS$19)/12</f>
        <v/>
      </c>
      <c r="KT24">
        <f>INDEX('EIA Consumption'!$A:$CZ,$G24,KT$19)/12</f>
        <v/>
      </c>
      <c r="KU24">
        <f>INDEX('EIA Consumption'!$A:$CZ,$G24,KU$19)/12</f>
        <v/>
      </c>
      <c r="KV24">
        <f>INDEX('EIA Consumption'!$A:$CZ,$G24,KV$19)/12</f>
        <v/>
      </c>
      <c r="KW24">
        <f>INDEX('EIA Consumption'!$A:$CZ,$G24,KW$19)/12</f>
        <v/>
      </c>
      <c r="KX24">
        <f>INDEX('EIA Consumption'!$A:$CZ,$G24,KX$19)/12</f>
        <v/>
      </c>
      <c r="KY24">
        <f>INDEX('EIA Consumption'!$A:$CZ,$G24,KY$19)/12</f>
        <v/>
      </c>
      <c r="KZ24">
        <f>INDEX('EIA Consumption'!$A:$CZ,$G24,KZ$19)/12</f>
        <v/>
      </c>
      <c r="LA24">
        <f>INDEX('EIA Consumption'!$A:$CZ,$G24,LA$19)/12</f>
        <v/>
      </c>
      <c r="LB24">
        <f>INDEX('EIA Consumption'!$A:$CZ,$G24,LB$19)/12</f>
        <v/>
      </c>
      <c r="LC24">
        <f>INDEX('EIA Consumption'!$A:$CZ,$G24,LC$19)/12</f>
        <v/>
      </c>
      <c r="LD24">
        <f>INDEX('EIA Consumption'!$A:$CZ,$G24,LD$19)/12</f>
        <v/>
      </c>
      <c r="LE24">
        <f>INDEX('EIA Consumption'!$A:$CZ,$G24,LE$19)/12</f>
        <v/>
      </c>
      <c r="LF24">
        <f>INDEX('EIA Consumption'!$A:$CZ,$G24,LF$19)/12</f>
        <v/>
      </c>
      <c r="LG24">
        <f>INDEX('EIA Consumption'!$A:$CZ,$G24,LG$19)/12</f>
        <v/>
      </c>
      <c r="LH24">
        <f>INDEX('EIA Consumption'!$A:$CZ,$G24,LH$19)/12</f>
        <v/>
      </c>
      <c r="LI24">
        <f>INDEX('EIA Consumption'!$A:$CZ,$G24,LI$19)/12</f>
        <v/>
      </c>
      <c r="LJ24">
        <f>INDEX('EIA Consumption'!$A:$CZ,$G24,LJ$19)/12</f>
        <v/>
      </c>
      <c r="LK24">
        <f>INDEX('EIA Consumption'!$A:$CZ,$G24,LK$19)/12</f>
        <v/>
      </c>
      <c r="LL24">
        <f>INDEX('EIA Consumption'!$A:$CZ,$G24,LL$19)/12</f>
        <v/>
      </c>
      <c r="LM24">
        <f>INDEX('EIA Consumption'!$A:$CZ,$G24,LM$19)/12</f>
        <v/>
      </c>
      <c r="LN24">
        <f>INDEX('EIA Consumption'!$A:$CZ,$G24,LN$19)/12</f>
        <v/>
      </c>
      <c r="LO24">
        <f>INDEX('EIA Consumption'!$A:$CZ,$G24,LO$19)/12</f>
        <v/>
      </c>
      <c r="LP24">
        <f>INDEX('EIA Consumption'!$A:$CZ,$G24,LP$19)/12</f>
        <v/>
      </c>
      <c r="LQ24">
        <f>INDEX('EIA Consumption'!$A:$CZ,$G24,LQ$19)/12</f>
        <v/>
      </c>
      <c r="LR24">
        <f>INDEX('EIA Consumption'!$A:$CZ,$G24,LR$19)/12</f>
        <v/>
      </c>
      <c r="LS24">
        <f>INDEX('EIA Consumption'!$A:$CZ,$G24,LS$19)/12</f>
        <v/>
      </c>
      <c r="LT24">
        <f>INDEX('EIA Consumption'!$A:$CZ,$G24,LT$19)/12</f>
        <v/>
      </c>
      <c r="LU24">
        <f>INDEX('EIA Consumption'!$A:$CZ,$G24,LU$19)/12</f>
        <v/>
      </c>
      <c r="LV24">
        <f>INDEX('EIA Consumption'!$A:$CZ,$G24,LV$19)/12</f>
        <v/>
      </c>
      <c r="LW24">
        <f>INDEX('EIA Consumption'!$A:$CZ,$G24,LW$19)/12</f>
        <v/>
      </c>
      <c r="LX24">
        <f>INDEX('EIA Consumption'!$A:$CZ,$G24,LX$19)/12</f>
        <v/>
      </c>
      <c r="LY24">
        <f>INDEX('EIA Consumption'!$A:$CZ,$G24,LY$19)/12</f>
        <v/>
      </c>
      <c r="LZ24">
        <f>INDEX('EIA Consumption'!$A:$CZ,$G24,LZ$19)/12</f>
        <v/>
      </c>
      <c r="MA24">
        <f>INDEX('EIA Consumption'!$A:$CZ,$G24,MA$19)/12</f>
        <v/>
      </c>
      <c r="MB24">
        <f>INDEX('EIA Consumption'!$A:$CZ,$G24,MB$19)/12</f>
        <v/>
      </c>
      <c r="MC24">
        <f>INDEX('EIA Consumption'!$A:$CZ,$G24,MC$19)/12</f>
        <v/>
      </c>
      <c r="MD24">
        <f>INDEX('EIA Consumption'!$A:$CZ,$G24,MD$19)/12</f>
        <v/>
      </c>
      <c r="ME24">
        <f>INDEX('EIA Consumption'!$A:$CZ,$G24,ME$19)/12</f>
        <v/>
      </c>
      <c r="MF24">
        <f>INDEX('EIA Consumption'!$A:$CZ,$G24,MF$19)/12</f>
        <v/>
      </c>
      <c r="MG24">
        <f>INDEX('EIA Consumption'!$A:$CZ,$G24,MG$19)/12</f>
        <v/>
      </c>
      <c r="MH24">
        <f>INDEX('EIA Consumption'!$A:$CZ,$G24,MH$19)/12</f>
        <v/>
      </c>
      <c r="MI24">
        <f>INDEX('EIA Consumption'!$A:$CZ,$G24,MI$19)/12</f>
        <v/>
      </c>
      <c r="MJ24">
        <f>INDEX('EIA Consumption'!$A:$CZ,$G24,MJ$19)/12</f>
        <v/>
      </c>
      <c r="MK24">
        <f>INDEX('EIA Consumption'!$A:$CZ,$G24,MK$19)/12</f>
        <v/>
      </c>
      <c r="ML24">
        <f>INDEX('EIA Consumption'!$A:$CZ,$G24,ML$19)/12</f>
        <v/>
      </c>
      <c r="MM24">
        <f>INDEX('EIA Consumption'!$A:$CZ,$G24,MM$19)/12</f>
        <v/>
      </c>
      <c r="MN24">
        <f>INDEX('EIA Consumption'!$A:$CZ,$G24,MN$19)/12</f>
        <v/>
      </c>
      <c r="MO24">
        <f>INDEX('EIA Consumption'!$A:$CZ,$G24,MO$19)/12</f>
        <v/>
      </c>
      <c r="MP24">
        <f>INDEX('EIA Consumption'!$A:$CZ,$G24,MP$19)/12</f>
        <v/>
      </c>
      <c r="MQ24">
        <f>INDEX('EIA Consumption'!$A:$CZ,$G24,MQ$19)/12</f>
        <v/>
      </c>
      <c r="MR24">
        <f>INDEX('EIA Consumption'!$A:$CZ,$G24,MR$19)/12</f>
        <v/>
      </c>
      <c r="MS24">
        <f>INDEX('EIA Consumption'!$A:$CZ,$G24,MS$19)/12</f>
        <v/>
      </c>
      <c r="MT24">
        <f>INDEX('EIA Consumption'!$A:$CZ,$G24,MT$19)/12</f>
        <v/>
      </c>
      <c r="MU24">
        <f>INDEX('EIA Consumption'!$A:$CZ,$G24,MU$19)/12</f>
        <v/>
      </c>
      <c r="MV24">
        <f>INDEX('EIA Consumption'!$A:$CZ,$G24,MV$19)/12</f>
        <v/>
      </c>
      <c r="MW24">
        <f>INDEX('EIA Consumption'!$A:$CZ,$G24,MW$19)/12</f>
        <v/>
      </c>
      <c r="MX24">
        <f>INDEX('EIA Consumption'!$A:$CZ,$G24,MX$19)/12</f>
        <v/>
      </c>
      <c r="MY24">
        <f>INDEX('EIA Consumption'!$A:$CZ,$G24,MY$19)/12</f>
        <v/>
      </c>
      <c r="MZ24">
        <f>INDEX('EIA Consumption'!$A:$CZ,$G24,MZ$19)/12</f>
        <v/>
      </c>
      <c r="NA24">
        <f>INDEX('EIA Consumption'!$A:$CZ,$G24,NA$19)/12</f>
        <v/>
      </c>
      <c r="NB24">
        <f>INDEX('EIA Consumption'!$A:$CZ,$G24,NB$19)/12</f>
        <v/>
      </c>
      <c r="NC24">
        <f>INDEX('EIA Consumption'!$A:$CZ,$G24,NC$19)/12</f>
        <v/>
      </c>
      <c r="ND24">
        <f>INDEX('EIA Consumption'!$A:$CZ,$G24,ND$19)/12</f>
        <v/>
      </c>
      <c r="NE24">
        <f>INDEX('EIA Consumption'!$A:$CZ,$G24,NE$19)/12</f>
        <v/>
      </c>
      <c r="NF24">
        <f>INDEX('EIA Consumption'!$A:$CZ,$G24,NF$19)/12</f>
        <v/>
      </c>
      <c r="NG24">
        <f>INDEX('EIA Consumption'!$A:$CZ,$G24,NG$19)/12</f>
        <v/>
      </c>
      <c r="NH24">
        <f>INDEX('EIA Consumption'!$A:$CZ,$G24,NH$19)/12</f>
        <v/>
      </c>
      <c r="NI24">
        <f>INDEX('EIA Consumption'!$A:$CZ,$G24,NI$19)/12</f>
        <v/>
      </c>
      <c r="NJ24">
        <f>INDEX('EIA Consumption'!$A:$CZ,$G24,NJ$19)/12</f>
        <v/>
      </c>
      <c r="NK24">
        <f>INDEX('EIA Consumption'!$A:$CZ,$G24,NK$19)/12</f>
        <v/>
      </c>
      <c r="NL24">
        <f>INDEX('EIA Consumption'!$A:$CZ,$G24,NL$19)/12</f>
        <v/>
      </c>
      <c r="NM24">
        <f>INDEX('EIA Consumption'!$A:$CZ,$G24,NM$19)/12</f>
        <v/>
      </c>
      <c r="NN24">
        <f>INDEX('EIA Consumption'!$A:$CZ,$G24,NN$19)/12</f>
        <v/>
      </c>
      <c r="NO24">
        <f>INDEX('EIA Consumption'!$A:$CZ,$G24,NO$19)/12</f>
        <v/>
      </c>
      <c r="NP24">
        <f>INDEX('EIA Consumption'!$A:$CZ,$G24,NP$19)/12</f>
        <v/>
      </c>
      <c r="NQ24">
        <f>INDEX('EIA Consumption'!$A:$CZ,$G24,NQ$19)/12</f>
        <v/>
      </c>
      <c r="NR24">
        <f>INDEX('EIA Consumption'!$A:$CZ,$G24,NR$19)/12</f>
        <v/>
      </c>
      <c r="NS24">
        <f>INDEX('EIA Consumption'!$A:$CZ,$G24,NS$19)/12</f>
        <v/>
      </c>
      <c r="NT24">
        <f>INDEX('EIA Consumption'!$A:$CZ,$G24,NT$19)/12</f>
        <v/>
      </c>
      <c r="NU24">
        <f>INDEX('EIA Consumption'!$A:$CZ,$G24,NU$19)/12</f>
        <v/>
      </c>
      <c r="NV24">
        <f>INDEX('EIA Consumption'!$A:$CZ,$G24,NV$19)/12</f>
        <v/>
      </c>
      <c r="NW24">
        <f>INDEX('EIA Consumption'!$A:$CZ,$G24,NW$19)/12</f>
        <v/>
      </c>
      <c r="NX24">
        <f>INDEX('EIA Consumption'!$A:$CZ,$G24,NX$19)/12</f>
        <v/>
      </c>
      <c r="NY24">
        <f>INDEX('EIA Consumption'!$A:$CZ,$G24,NY$19)/12</f>
        <v/>
      </c>
      <c r="NZ24">
        <f>INDEX('EIA Consumption'!$A:$CZ,$G24,NZ$19)/12</f>
        <v/>
      </c>
      <c r="OA24">
        <f>INDEX('EIA Consumption'!$A:$CZ,$G24,OA$19)/12</f>
        <v/>
      </c>
      <c r="OB24">
        <f>INDEX('EIA Consumption'!$A:$CZ,$G24,OB$19)/12</f>
        <v/>
      </c>
      <c r="OC24">
        <f>INDEX('EIA Consumption'!$A:$CZ,$G24,OC$19)/12</f>
        <v/>
      </c>
      <c r="OD24">
        <f>INDEX('EIA Consumption'!$A:$CZ,$G24,OD$19)/12</f>
        <v/>
      </c>
      <c r="OE24">
        <f>INDEX('EIA Consumption'!$A:$CZ,$G24,OE$19)/12</f>
        <v/>
      </c>
      <c r="OF24">
        <f>INDEX('EIA Consumption'!$A:$CZ,$G24,OF$19)/12</f>
        <v/>
      </c>
      <c r="OG24">
        <f>INDEX('EIA Consumption'!$A:$CZ,$G24,OG$19)/12</f>
        <v/>
      </c>
      <c r="OH24">
        <f>INDEX('EIA Consumption'!$A:$CZ,$G24,OH$19)/12</f>
        <v/>
      </c>
      <c r="OI24">
        <f>INDEX('EIA Consumption'!$A:$CZ,$G24,OI$19)/12</f>
        <v/>
      </c>
      <c r="OJ24">
        <f>INDEX('EIA Consumption'!$A:$CZ,$G24,OJ$19)/12</f>
        <v/>
      </c>
      <c r="OK24">
        <f>INDEX('EIA Consumption'!$A:$CZ,$G24,OK$19)/12</f>
        <v/>
      </c>
      <c r="OL24">
        <f>INDEX('EIA Consumption'!$A:$CZ,$G24,OL$19)/12</f>
        <v/>
      </c>
      <c r="OM24">
        <f>INDEX('EIA Consumption'!$A:$CZ,$G24,OM$19)/12</f>
        <v/>
      </c>
      <c r="ON24">
        <f>INDEX('EIA Consumption'!$A:$CZ,$G24,ON$19)/12</f>
        <v/>
      </c>
      <c r="OO24">
        <f>INDEX('EIA Consumption'!$A:$CZ,$G24,OO$19)/12</f>
        <v/>
      </c>
      <c r="OP24">
        <f>INDEX('EIA Consumption'!$A:$CZ,$G24,OP$19)/12</f>
        <v/>
      </c>
      <c r="OQ24">
        <f>INDEX('EIA Consumption'!$A:$CZ,$G24,OQ$19)/12</f>
        <v/>
      </c>
      <c r="OR24">
        <f>INDEX('EIA Consumption'!$A:$CZ,$G24,OR$19)/12</f>
        <v/>
      </c>
      <c r="OS24">
        <f>INDEX('EIA Consumption'!$A:$CZ,$G24,OS$19)/12</f>
        <v/>
      </c>
      <c r="OT24">
        <f>INDEX('EIA Consumption'!$A:$CZ,$G24,OT$19)/12</f>
        <v/>
      </c>
      <c r="OU24">
        <f>INDEX('EIA Consumption'!$A:$CZ,$G24,OU$19)/12</f>
        <v/>
      </c>
      <c r="OV24">
        <f>INDEX('EIA Consumption'!$A:$CZ,$G24,OV$19)/12</f>
        <v/>
      </c>
      <c r="OW24">
        <f>INDEX('EIA Consumption'!$A:$CZ,$G24,OW$19)/12</f>
        <v/>
      </c>
      <c r="OX24">
        <f>INDEX('EIA Consumption'!$A:$CZ,$G24,OX$19)/12</f>
        <v/>
      </c>
      <c r="OY24">
        <f>INDEX('EIA Consumption'!$A:$CZ,$G24,OY$19)/12</f>
        <v/>
      </c>
      <c r="OZ24">
        <f>INDEX('EIA Consumption'!$A:$CZ,$G24,OZ$19)/12</f>
        <v/>
      </c>
      <c r="PA24">
        <f>INDEX('EIA Consumption'!$A:$CZ,$G24,PA$19)/12</f>
        <v/>
      </c>
      <c r="PB24">
        <f>INDEX('EIA Consumption'!$A:$CZ,$G24,PB$19)/12</f>
        <v/>
      </c>
      <c r="PC24">
        <f>INDEX('EIA Consumption'!$A:$CZ,$G24,PC$19)/12</f>
        <v/>
      </c>
      <c r="PD24">
        <f>INDEX('EIA Consumption'!$A:$CZ,$G24,PD$19)/12</f>
        <v/>
      </c>
      <c r="PE24">
        <f>INDEX('EIA Consumption'!$A:$CZ,$G24,PE$19)/12</f>
        <v/>
      </c>
      <c r="PF24">
        <f>INDEX('EIA Consumption'!$A:$CZ,$G24,PF$19)/12</f>
        <v/>
      </c>
      <c r="PG24">
        <f>INDEX('EIA Consumption'!$A:$CZ,$G24,PG$19)/12</f>
        <v/>
      </c>
      <c r="PH24">
        <f>INDEX('EIA Consumption'!$A:$CZ,$G24,PH$19)/12</f>
        <v/>
      </c>
      <c r="PI24">
        <f>INDEX('EIA Consumption'!$A:$CZ,$G24,PI$19)/12</f>
        <v/>
      </c>
      <c r="PJ24">
        <f>INDEX('EIA Consumption'!$A:$CZ,$G24,PJ$19)/12</f>
        <v/>
      </c>
      <c r="PK24">
        <f>INDEX('EIA Consumption'!$A:$CZ,$G24,PK$19)/12</f>
        <v/>
      </c>
      <c r="PL24">
        <f>INDEX('EIA Consumption'!$A:$CZ,$G24,PL$19)/12</f>
        <v/>
      </c>
      <c r="PM24">
        <f>INDEX('EIA Consumption'!$A:$CZ,$G24,PM$19)/12</f>
        <v/>
      </c>
      <c r="PN24">
        <f>INDEX('EIA Consumption'!$A:$CZ,$G24,PN$19)/12</f>
        <v/>
      </c>
      <c r="PO24">
        <f>INDEX('EIA Consumption'!$A:$CZ,$G24,PO$19)/12</f>
        <v/>
      </c>
      <c r="PP24">
        <f>INDEX('EIA Consumption'!$A:$CZ,$G24,PP$19)/12</f>
        <v/>
      </c>
      <c r="PQ24">
        <f>INDEX('EIA Consumption'!$A:$CZ,$G24,PQ$19)/12</f>
        <v/>
      </c>
      <c r="PR24">
        <f>INDEX('EIA Consumption'!$A:$CZ,$G24,PR$19)/12</f>
        <v/>
      </c>
      <c r="PS24">
        <f>INDEX('EIA Consumption'!$A:$CZ,$G24,PS$19)/12</f>
        <v/>
      </c>
      <c r="PT24">
        <f>INDEX('EIA Consumption'!$A:$CZ,$G24,PT$19)/12</f>
        <v/>
      </c>
      <c r="PU24">
        <f>INDEX('EIA Consumption'!$A:$CZ,$G24,PU$19)/12</f>
        <v/>
      </c>
      <c r="PV24">
        <f>INDEX('EIA Consumption'!$A:$CZ,$G24,PV$19)/12</f>
        <v/>
      </c>
      <c r="PW24">
        <f>INDEX('EIA Consumption'!$A:$CZ,$G24,PW$19)/12</f>
        <v/>
      </c>
      <c r="PX24">
        <f>INDEX('EIA Consumption'!$A:$CZ,$G24,PX$19)/12</f>
        <v/>
      </c>
      <c r="PY24">
        <f>INDEX('EIA Consumption'!$A:$CZ,$G24,PY$19)/12</f>
        <v/>
      </c>
      <c r="PZ24">
        <f>INDEX('EIA Consumption'!$A:$CZ,$G24,PZ$19)/12</f>
        <v/>
      </c>
      <c r="QA24">
        <f>INDEX('EIA Consumption'!$A:$CZ,$G24,QA$19)/12</f>
        <v/>
      </c>
      <c r="QB24">
        <f>INDEX('EIA Consumption'!$A:$CZ,$G24,QB$19)/12</f>
        <v/>
      </c>
      <c r="QC24">
        <f>INDEX('EIA Consumption'!$A:$CZ,$G24,QC$19)/12</f>
        <v/>
      </c>
      <c r="QD24">
        <f>INDEX('EIA Consumption'!$A:$CZ,$G24,QD$19)/12</f>
        <v/>
      </c>
      <c r="QE24">
        <f>INDEX('EIA Consumption'!$A:$CZ,$G24,QE$19)/12</f>
        <v/>
      </c>
      <c r="QF24">
        <f>INDEX('EIA Consumption'!$A:$CZ,$G24,QF$19)/12</f>
        <v/>
      </c>
      <c r="QG24">
        <f>INDEX('EIA Consumption'!$A:$CZ,$G24,QG$19)/12</f>
        <v/>
      </c>
      <c r="QH24">
        <f>INDEX('EIA Consumption'!$A:$CZ,$G24,QH$19)/12</f>
        <v/>
      </c>
      <c r="QI24">
        <f>INDEX('EIA Consumption'!$A:$CZ,$G24,QI$19)/12</f>
        <v/>
      </c>
      <c r="QJ24">
        <f>INDEX('EIA Consumption'!$A:$CZ,$G24,QJ$19)/12</f>
        <v/>
      </c>
      <c r="QK24">
        <f>INDEX('EIA Consumption'!$A:$CZ,$G24,QK$19)/12</f>
        <v/>
      </c>
      <c r="QL24">
        <f>INDEX('EIA Consumption'!$A:$CZ,$G24,QL$19)/12</f>
        <v/>
      </c>
      <c r="QM24">
        <f>INDEX('EIA Consumption'!$A:$CZ,$G24,QM$19)/12</f>
        <v/>
      </c>
      <c r="QN24">
        <f>INDEX('EIA Consumption'!$A:$CZ,$G24,QN$19)/12</f>
        <v/>
      </c>
      <c r="QO24">
        <f>INDEX('EIA Consumption'!$A:$CZ,$G24,QO$19)/12</f>
        <v/>
      </c>
      <c r="QP24">
        <f>INDEX('EIA Consumption'!$A:$CZ,$G24,QP$19)/12</f>
        <v/>
      </c>
      <c r="QQ24">
        <f>INDEX('EIA Consumption'!$A:$CZ,$G24,QQ$19)/12</f>
        <v/>
      </c>
      <c r="QR24">
        <f>INDEX('EIA Consumption'!$A:$CZ,$G24,QR$19)/12</f>
        <v/>
      </c>
      <c r="QS24">
        <f>INDEX('EIA Consumption'!$A:$CZ,$G24,QS$19)/12</f>
        <v/>
      </c>
      <c r="QT24">
        <f>INDEX('EIA Consumption'!$A:$CZ,$G24,QT$19)/12</f>
        <v/>
      </c>
      <c r="QU24">
        <f>INDEX('EIA Consumption'!$A:$CZ,$G24,QU$19)/12</f>
        <v/>
      </c>
      <c r="QV24">
        <f>INDEX('EIA Consumption'!$A:$CZ,$G24,QV$19)/12</f>
        <v/>
      </c>
      <c r="QW24">
        <f>INDEX('EIA Consumption'!$A:$CZ,$G24,QW$19)/12</f>
        <v/>
      </c>
      <c r="QX24">
        <f>INDEX('EIA Consumption'!$A:$CZ,$G24,QX$19)/12</f>
        <v/>
      </c>
      <c r="QY24">
        <f>INDEX('EIA Consumption'!$A:$CZ,$G24,QY$19)/12</f>
        <v/>
      </c>
      <c r="QZ24">
        <f>INDEX('EIA Consumption'!$A:$CZ,$G24,QZ$19)/12</f>
        <v/>
      </c>
      <c r="RA24">
        <f>INDEX('EIA Consumption'!$A:$CZ,$G24,RA$19)/12</f>
        <v/>
      </c>
      <c r="RB24">
        <f>INDEX('EIA Consumption'!$A:$CZ,$G24,RB$19)/12</f>
        <v/>
      </c>
      <c r="RC24">
        <f>INDEX('EIA Consumption'!$A:$CZ,$G24,RC$19)/12</f>
        <v/>
      </c>
      <c r="RD24">
        <f>INDEX('EIA Consumption'!$A:$CZ,$G24,RD$19)/12</f>
        <v/>
      </c>
      <c r="RE24">
        <f>INDEX('EIA Consumption'!$A:$CZ,$G24,RE$19)/12</f>
        <v/>
      </c>
      <c r="RF24">
        <f>INDEX('EIA Consumption'!$A:$CZ,$G24,RF$19)/12</f>
        <v/>
      </c>
      <c r="RG24">
        <f>INDEX('EIA Consumption'!$A:$CZ,$G24,RG$19)/12</f>
        <v/>
      </c>
      <c r="RH24">
        <f>INDEX('EIA Consumption'!$A:$CZ,$G24,RH$19)/12</f>
        <v/>
      </c>
      <c r="RI24">
        <f>INDEX('EIA Consumption'!$A:$CZ,$G24,RI$19)/12</f>
        <v/>
      </c>
      <c r="RJ24">
        <f>INDEX('EIA Consumption'!$A:$CZ,$G24,RJ$19)/12</f>
        <v/>
      </c>
      <c r="RK24">
        <f>INDEX('EIA Consumption'!$A:$CZ,$G24,RK$19)/12</f>
        <v/>
      </c>
      <c r="RL24">
        <f>INDEX('EIA Consumption'!$A:$CZ,$G24,RL$19)/12</f>
        <v/>
      </c>
      <c r="RM24">
        <f>INDEX('EIA Consumption'!$A:$CZ,$G24,RM$19)/12</f>
        <v/>
      </c>
      <c r="RN24">
        <f>INDEX('EIA Consumption'!$A:$CZ,$G24,RN$19)/12</f>
        <v/>
      </c>
      <c r="RO24">
        <f>INDEX('EIA Consumption'!$A:$CZ,$G24,RO$19)/12</f>
        <v/>
      </c>
      <c r="RP24">
        <f>INDEX('EIA Consumption'!$A:$CZ,$G24,RP$19)/12</f>
        <v/>
      </c>
      <c r="RQ24">
        <f>INDEX('EIA Consumption'!$A:$CZ,$G24,RQ$19)/12</f>
        <v/>
      </c>
      <c r="RR24">
        <f>INDEX('EIA Consumption'!$A:$CZ,$G24,RR$19)/12</f>
        <v/>
      </c>
      <c r="RS24">
        <f>INDEX('EIA Consumption'!$A:$CZ,$G24,RS$19)/12</f>
        <v/>
      </c>
      <c r="RT24">
        <f>INDEX('EIA Consumption'!$A:$CZ,$G24,RT$19)/12</f>
        <v/>
      </c>
      <c r="RU24">
        <f>INDEX('EIA Consumption'!$A:$CZ,$G24,RU$19)/12</f>
        <v/>
      </c>
      <c r="RV24">
        <f>INDEX('EIA Consumption'!$A:$CZ,$G24,RV$19)/12</f>
        <v/>
      </c>
      <c r="RW24">
        <f>INDEX('EIA Consumption'!$A:$CZ,$G24,RW$19)/12</f>
        <v/>
      </c>
      <c r="RX24">
        <f>INDEX('EIA Consumption'!$A:$CZ,$G24,RX$19)/12</f>
        <v/>
      </c>
      <c r="RY24">
        <f>INDEX('EIA Consumption'!$A:$CZ,$G24,RY$19)/12</f>
        <v/>
      </c>
      <c r="RZ24">
        <f>INDEX('EIA Consumption'!$A:$CZ,$G24,RZ$19)/12</f>
        <v/>
      </c>
      <c r="SA24">
        <f>INDEX('EIA Consumption'!$A:$CZ,$G24,SA$19)/12</f>
        <v/>
      </c>
      <c r="SB24">
        <f>INDEX('EIA Consumption'!$A:$CZ,$G24,SB$19)/12</f>
        <v/>
      </c>
      <c r="SC24">
        <f>INDEX('EIA Consumption'!$A:$CZ,$G24,SC$19)/12</f>
        <v/>
      </c>
      <c r="SD24">
        <f>INDEX('EIA Consumption'!$A:$CZ,$G24,SD$19)/12</f>
        <v/>
      </c>
      <c r="SE24">
        <f>INDEX('EIA Consumption'!$A:$CZ,$G24,SE$19)/12</f>
        <v/>
      </c>
    </row>
    <row r="25" spans="1:499">
      <c r="A25" t="s">
        <v>56</v>
      </c>
      <c r="B25" t="s">
        <v>71</v>
      </c>
      <c r="G25">
        <f>MATCH($B25,'EIA Consumption'!$C:$C,0)</f>
        <v/>
      </c>
      <c r="H25">
        <f>INDEX('EIA Consumption'!$A:$CZ,$G25,H$19)/12</f>
        <v/>
      </c>
      <c r="I25">
        <f>INDEX('EIA Consumption'!$A:$CZ,$G25,I$19)/12</f>
        <v/>
      </c>
      <c r="J25">
        <f>INDEX('EIA Consumption'!$A:$CZ,$G25,J$19)/12</f>
        <v/>
      </c>
      <c r="K25">
        <f>INDEX('EIA Consumption'!$A:$CZ,$G25,K$19)/12</f>
        <v/>
      </c>
      <c r="L25">
        <f>INDEX('EIA Consumption'!$A:$CZ,$G25,L$19)/12</f>
        <v/>
      </c>
      <c r="M25">
        <f>INDEX('EIA Consumption'!$A:$CZ,$G25,M$19)/12</f>
        <v/>
      </c>
      <c r="N25">
        <f>INDEX('EIA Consumption'!$A:$CZ,$G25,N$19)/12</f>
        <v/>
      </c>
      <c r="O25">
        <f>INDEX('EIA Consumption'!$A:$CZ,$G25,O$19)/12</f>
        <v/>
      </c>
      <c r="P25">
        <f>INDEX('EIA Consumption'!$A:$CZ,$G25,P$19)/12</f>
        <v/>
      </c>
      <c r="Q25">
        <f>INDEX('EIA Consumption'!$A:$CZ,$G25,Q$19)/12</f>
        <v/>
      </c>
      <c r="R25">
        <f>INDEX('EIA Consumption'!$A:$CZ,$G25,R$19)/12</f>
        <v/>
      </c>
      <c r="S25">
        <f>INDEX('EIA Consumption'!$A:$CZ,$G25,S$19)/12</f>
        <v/>
      </c>
      <c r="T25">
        <f>INDEX('EIA Consumption'!$A:$CZ,$G25,T$19)/12</f>
        <v/>
      </c>
      <c r="U25">
        <f>INDEX('EIA Consumption'!$A:$CZ,$G25,U$19)/12</f>
        <v/>
      </c>
      <c r="V25">
        <f>INDEX('EIA Consumption'!$A:$CZ,$G25,V$19)/12</f>
        <v/>
      </c>
      <c r="W25">
        <f>INDEX('EIA Consumption'!$A:$CZ,$G25,W$19)/12</f>
        <v/>
      </c>
      <c r="X25">
        <f>INDEX('EIA Consumption'!$A:$CZ,$G25,X$19)/12</f>
        <v/>
      </c>
      <c r="Y25">
        <f>INDEX('EIA Consumption'!$A:$CZ,$G25,Y$19)/12</f>
        <v/>
      </c>
      <c r="Z25">
        <f>INDEX('EIA Consumption'!$A:$CZ,$G25,Z$19)/12</f>
        <v/>
      </c>
      <c r="AA25">
        <f>INDEX('EIA Consumption'!$A:$CZ,$G25,AA$19)/12</f>
        <v/>
      </c>
      <c r="AB25">
        <f>INDEX('EIA Consumption'!$A:$CZ,$G25,AB$19)/12</f>
        <v/>
      </c>
      <c r="AC25">
        <f>INDEX('EIA Consumption'!$A:$CZ,$G25,AC$19)/12</f>
        <v/>
      </c>
      <c r="AD25">
        <f>INDEX('EIA Consumption'!$A:$CZ,$G25,AD$19)/12</f>
        <v/>
      </c>
      <c r="AE25">
        <f>INDEX('EIA Consumption'!$A:$CZ,$G25,AE$19)/12</f>
        <v/>
      </c>
      <c r="AF25">
        <f>INDEX('EIA Consumption'!$A:$CZ,$G25,AF$19)/12</f>
        <v/>
      </c>
      <c r="AG25">
        <f>INDEX('EIA Consumption'!$A:$CZ,$G25,AG$19)/12</f>
        <v/>
      </c>
      <c r="AH25">
        <f>INDEX('EIA Consumption'!$A:$CZ,$G25,AH$19)/12</f>
        <v/>
      </c>
      <c r="AI25">
        <f>INDEX('EIA Consumption'!$A:$CZ,$G25,AI$19)/12</f>
        <v/>
      </c>
      <c r="AJ25">
        <f>INDEX('EIA Consumption'!$A:$CZ,$G25,AJ$19)/12</f>
        <v/>
      </c>
      <c r="AK25">
        <f>INDEX('EIA Consumption'!$A:$CZ,$G25,AK$19)/12</f>
        <v/>
      </c>
      <c r="AL25">
        <f>INDEX('EIA Consumption'!$A:$CZ,$G25,AL$19)/12</f>
        <v/>
      </c>
      <c r="AM25">
        <f>INDEX('EIA Consumption'!$A:$CZ,$G25,AM$19)/12</f>
        <v/>
      </c>
      <c r="AN25">
        <f>INDEX('EIA Consumption'!$A:$CZ,$G25,AN$19)/12</f>
        <v/>
      </c>
      <c r="AO25">
        <f>INDEX('EIA Consumption'!$A:$CZ,$G25,AO$19)/12</f>
        <v/>
      </c>
      <c r="AP25">
        <f>INDEX('EIA Consumption'!$A:$CZ,$G25,AP$19)/12</f>
        <v/>
      </c>
      <c r="AQ25">
        <f>INDEX('EIA Consumption'!$A:$CZ,$G25,AQ$19)/12</f>
        <v/>
      </c>
      <c r="AR25">
        <f>INDEX('EIA Consumption'!$A:$CZ,$G25,AR$19)/12</f>
        <v/>
      </c>
      <c r="AS25">
        <f>INDEX('EIA Consumption'!$A:$CZ,$G25,AS$19)/12</f>
        <v/>
      </c>
      <c r="AT25">
        <f>INDEX('EIA Consumption'!$A:$CZ,$G25,AT$19)/12</f>
        <v/>
      </c>
      <c r="AU25">
        <f>INDEX('EIA Consumption'!$A:$CZ,$G25,AU$19)/12</f>
        <v/>
      </c>
      <c r="AV25">
        <f>INDEX('EIA Consumption'!$A:$CZ,$G25,AV$19)/12</f>
        <v/>
      </c>
      <c r="AW25">
        <f>INDEX('EIA Consumption'!$A:$CZ,$G25,AW$19)/12</f>
        <v/>
      </c>
      <c r="AX25">
        <f>INDEX('EIA Consumption'!$A:$CZ,$G25,AX$19)/12</f>
        <v/>
      </c>
      <c r="AY25">
        <f>INDEX('EIA Consumption'!$A:$CZ,$G25,AY$19)/12</f>
        <v/>
      </c>
      <c r="AZ25">
        <f>INDEX('EIA Consumption'!$A:$CZ,$G25,AZ$19)/12</f>
        <v/>
      </c>
      <c r="BA25">
        <f>INDEX('EIA Consumption'!$A:$CZ,$G25,BA$19)/12</f>
        <v/>
      </c>
      <c r="BB25">
        <f>INDEX('EIA Consumption'!$A:$CZ,$G25,BB$19)/12</f>
        <v/>
      </c>
      <c r="BC25">
        <f>INDEX('EIA Consumption'!$A:$CZ,$G25,BC$19)/12</f>
        <v/>
      </c>
      <c r="BD25">
        <f>INDEX('EIA Consumption'!$A:$CZ,$G25,BD$19)/12</f>
        <v/>
      </c>
      <c r="BE25">
        <f>INDEX('EIA Consumption'!$A:$CZ,$G25,BE$19)/12</f>
        <v/>
      </c>
      <c r="BF25">
        <f>INDEX('EIA Consumption'!$A:$CZ,$G25,BF$19)/12</f>
        <v/>
      </c>
      <c r="BG25">
        <f>INDEX('EIA Consumption'!$A:$CZ,$G25,BG$19)/12</f>
        <v/>
      </c>
      <c r="BH25">
        <f>INDEX('EIA Consumption'!$A:$CZ,$G25,BH$19)/12</f>
        <v/>
      </c>
      <c r="BI25">
        <f>INDEX('EIA Consumption'!$A:$CZ,$G25,BI$19)/12</f>
        <v/>
      </c>
      <c r="BJ25">
        <f>INDEX('EIA Consumption'!$A:$CZ,$G25,BJ$19)/12</f>
        <v/>
      </c>
      <c r="BK25">
        <f>INDEX('EIA Consumption'!$A:$CZ,$G25,BK$19)/12</f>
        <v/>
      </c>
      <c r="BL25">
        <f>INDEX('EIA Consumption'!$A:$CZ,$G25,BL$19)/12</f>
        <v/>
      </c>
      <c r="BM25">
        <f>INDEX('EIA Consumption'!$A:$CZ,$G25,BM$19)/12</f>
        <v/>
      </c>
      <c r="BN25">
        <f>INDEX('EIA Consumption'!$A:$CZ,$G25,BN$19)/12</f>
        <v/>
      </c>
      <c r="BO25">
        <f>INDEX('EIA Consumption'!$A:$CZ,$G25,BO$19)/12</f>
        <v/>
      </c>
      <c r="BP25">
        <f>INDEX('EIA Consumption'!$A:$CZ,$G25,BP$19)/12</f>
        <v/>
      </c>
      <c r="BQ25">
        <f>INDEX('EIA Consumption'!$A:$CZ,$G25,BQ$19)/12</f>
        <v/>
      </c>
      <c r="BR25">
        <f>INDEX('EIA Consumption'!$A:$CZ,$G25,BR$19)/12</f>
        <v/>
      </c>
      <c r="BS25">
        <f>INDEX('EIA Consumption'!$A:$CZ,$G25,BS$19)/12</f>
        <v/>
      </c>
      <c r="BT25">
        <f>INDEX('EIA Consumption'!$A:$CZ,$G25,BT$19)/12</f>
        <v/>
      </c>
      <c r="BU25">
        <f>INDEX('EIA Consumption'!$A:$CZ,$G25,BU$19)/12</f>
        <v/>
      </c>
      <c r="BV25">
        <f>INDEX('EIA Consumption'!$A:$CZ,$G25,BV$19)/12</f>
        <v/>
      </c>
      <c r="BW25">
        <f>INDEX('EIA Consumption'!$A:$CZ,$G25,BW$19)/12</f>
        <v/>
      </c>
      <c r="BX25">
        <f>INDEX('EIA Consumption'!$A:$CZ,$G25,BX$19)/12</f>
        <v/>
      </c>
      <c r="BY25">
        <f>INDEX('EIA Consumption'!$A:$CZ,$G25,BY$19)/12</f>
        <v/>
      </c>
      <c r="BZ25">
        <f>INDEX('EIA Consumption'!$A:$CZ,$G25,BZ$19)/12</f>
        <v/>
      </c>
      <c r="CA25">
        <f>INDEX('EIA Consumption'!$A:$CZ,$G25,CA$19)/12</f>
        <v/>
      </c>
      <c r="CB25">
        <f>INDEX('EIA Consumption'!$A:$CZ,$G25,CB$19)/12</f>
        <v/>
      </c>
      <c r="CC25">
        <f>INDEX('EIA Consumption'!$A:$CZ,$G25,CC$19)/12</f>
        <v/>
      </c>
      <c r="CD25">
        <f>INDEX('EIA Consumption'!$A:$CZ,$G25,CD$19)/12</f>
        <v/>
      </c>
      <c r="CE25">
        <f>INDEX('EIA Consumption'!$A:$CZ,$G25,CE$19)/12</f>
        <v/>
      </c>
      <c r="CF25">
        <f>INDEX('EIA Consumption'!$A:$CZ,$G25,CF$19)/12</f>
        <v/>
      </c>
      <c r="CG25">
        <f>INDEX('EIA Consumption'!$A:$CZ,$G25,CG$19)/12</f>
        <v/>
      </c>
      <c r="CH25">
        <f>INDEX('EIA Consumption'!$A:$CZ,$G25,CH$19)/12</f>
        <v/>
      </c>
      <c r="CI25">
        <f>INDEX('EIA Consumption'!$A:$CZ,$G25,CI$19)/12</f>
        <v/>
      </c>
      <c r="CJ25">
        <f>INDEX('EIA Consumption'!$A:$CZ,$G25,CJ$19)/12</f>
        <v/>
      </c>
      <c r="CK25">
        <f>INDEX('EIA Consumption'!$A:$CZ,$G25,CK$19)/12</f>
        <v/>
      </c>
      <c r="CL25">
        <f>INDEX('EIA Consumption'!$A:$CZ,$G25,CL$19)/12</f>
        <v/>
      </c>
      <c r="CM25">
        <f>INDEX('EIA Consumption'!$A:$CZ,$G25,CM$19)/12</f>
        <v/>
      </c>
      <c r="CN25">
        <f>INDEX('EIA Consumption'!$A:$CZ,$G25,CN$19)/12</f>
        <v/>
      </c>
      <c r="CO25">
        <f>INDEX('EIA Consumption'!$A:$CZ,$G25,CO$19)/12</f>
        <v/>
      </c>
      <c r="CP25">
        <f>INDEX('EIA Consumption'!$A:$CZ,$G25,CP$19)/12</f>
        <v/>
      </c>
      <c r="CQ25">
        <f>INDEX('EIA Consumption'!$A:$CZ,$G25,CQ$19)/12</f>
        <v/>
      </c>
      <c r="CR25">
        <f>INDEX('EIA Consumption'!$A:$CZ,$G25,CR$19)/12</f>
        <v/>
      </c>
      <c r="CS25">
        <f>INDEX('EIA Consumption'!$A:$CZ,$G25,CS$19)/12</f>
        <v/>
      </c>
      <c r="CT25">
        <f>INDEX('EIA Consumption'!$A:$CZ,$G25,CT$19)/12</f>
        <v/>
      </c>
      <c r="CU25">
        <f>INDEX('EIA Consumption'!$A:$CZ,$G25,CU$19)/12</f>
        <v/>
      </c>
      <c r="CV25">
        <f>INDEX('EIA Consumption'!$A:$CZ,$G25,CV$19)/12</f>
        <v/>
      </c>
      <c r="CW25">
        <f>INDEX('EIA Consumption'!$A:$CZ,$G25,CW$19)/12</f>
        <v/>
      </c>
      <c r="CX25">
        <f>INDEX('EIA Consumption'!$A:$CZ,$G25,CX$19)/12</f>
        <v/>
      </c>
      <c r="CY25">
        <f>INDEX('EIA Consumption'!$A:$CZ,$G25,CY$19)/12</f>
        <v/>
      </c>
      <c r="CZ25">
        <f>INDEX('EIA Consumption'!$A:$CZ,$G25,CZ$19)/12</f>
        <v/>
      </c>
      <c r="DA25">
        <f>INDEX('EIA Consumption'!$A:$CZ,$G25,DA$19)/12</f>
        <v/>
      </c>
      <c r="DB25">
        <f>INDEX('EIA Consumption'!$A:$CZ,$G25,DB$19)/12</f>
        <v/>
      </c>
      <c r="DC25">
        <f>INDEX('EIA Consumption'!$A:$CZ,$G25,DC$19)/12</f>
        <v/>
      </c>
      <c r="DD25">
        <f>INDEX('EIA Consumption'!$A:$CZ,$G25,DD$19)/12</f>
        <v/>
      </c>
      <c r="DE25">
        <f>INDEX('EIA Consumption'!$A:$CZ,$G25,DE$19)/12</f>
        <v/>
      </c>
      <c r="DF25">
        <f>INDEX('EIA Consumption'!$A:$CZ,$G25,DF$19)/12</f>
        <v/>
      </c>
      <c r="DG25">
        <f>INDEX('EIA Consumption'!$A:$CZ,$G25,DG$19)/12</f>
        <v/>
      </c>
      <c r="DH25">
        <f>INDEX('EIA Consumption'!$A:$CZ,$G25,DH$19)/12</f>
        <v/>
      </c>
      <c r="DI25">
        <f>INDEX('EIA Consumption'!$A:$CZ,$G25,DI$19)/12</f>
        <v/>
      </c>
      <c r="DJ25">
        <f>INDEX('EIA Consumption'!$A:$CZ,$G25,DJ$19)/12</f>
        <v/>
      </c>
      <c r="DK25">
        <f>INDEX('EIA Consumption'!$A:$CZ,$G25,DK$19)/12</f>
        <v/>
      </c>
      <c r="DL25">
        <f>INDEX('EIA Consumption'!$A:$CZ,$G25,DL$19)/12</f>
        <v/>
      </c>
      <c r="DM25">
        <f>INDEX('EIA Consumption'!$A:$CZ,$G25,DM$19)/12</f>
        <v/>
      </c>
      <c r="DN25">
        <f>INDEX('EIA Consumption'!$A:$CZ,$G25,DN$19)/12</f>
        <v/>
      </c>
      <c r="DO25">
        <f>INDEX('EIA Consumption'!$A:$CZ,$G25,DO$19)/12</f>
        <v/>
      </c>
      <c r="DP25">
        <f>INDEX('EIA Consumption'!$A:$CZ,$G25,DP$19)/12</f>
        <v/>
      </c>
      <c r="DQ25">
        <f>INDEX('EIA Consumption'!$A:$CZ,$G25,DQ$19)/12</f>
        <v/>
      </c>
      <c r="DR25">
        <f>INDEX('EIA Consumption'!$A:$CZ,$G25,DR$19)/12</f>
        <v/>
      </c>
      <c r="DS25">
        <f>INDEX('EIA Consumption'!$A:$CZ,$G25,DS$19)/12</f>
        <v/>
      </c>
      <c r="DT25">
        <f>INDEX('EIA Consumption'!$A:$CZ,$G25,DT$19)/12</f>
        <v/>
      </c>
      <c r="DU25">
        <f>INDEX('EIA Consumption'!$A:$CZ,$G25,DU$19)/12</f>
        <v/>
      </c>
      <c r="DV25">
        <f>INDEX('EIA Consumption'!$A:$CZ,$G25,DV$19)/12</f>
        <v/>
      </c>
      <c r="DW25">
        <f>INDEX('EIA Consumption'!$A:$CZ,$G25,DW$19)/12</f>
        <v/>
      </c>
      <c r="DX25">
        <f>INDEX('EIA Consumption'!$A:$CZ,$G25,DX$19)/12</f>
        <v/>
      </c>
      <c r="DY25">
        <f>INDEX('EIA Consumption'!$A:$CZ,$G25,DY$19)/12</f>
        <v/>
      </c>
      <c r="DZ25">
        <f>INDEX('EIA Consumption'!$A:$CZ,$G25,DZ$19)/12</f>
        <v/>
      </c>
      <c r="EA25">
        <f>INDEX('EIA Consumption'!$A:$CZ,$G25,EA$19)/12</f>
        <v/>
      </c>
      <c r="EB25">
        <f>INDEX('EIA Consumption'!$A:$CZ,$G25,EB$19)/12</f>
        <v/>
      </c>
      <c r="EC25">
        <f>INDEX('EIA Consumption'!$A:$CZ,$G25,EC$19)/12</f>
        <v/>
      </c>
      <c r="ED25">
        <f>INDEX('EIA Consumption'!$A:$CZ,$G25,ED$19)/12</f>
        <v/>
      </c>
      <c r="EE25">
        <f>INDEX('EIA Consumption'!$A:$CZ,$G25,EE$19)/12</f>
        <v/>
      </c>
      <c r="EF25">
        <f>INDEX('EIA Consumption'!$A:$CZ,$G25,EF$19)/12</f>
        <v/>
      </c>
      <c r="EG25">
        <f>INDEX('EIA Consumption'!$A:$CZ,$G25,EG$19)/12</f>
        <v/>
      </c>
      <c r="EH25">
        <f>INDEX('EIA Consumption'!$A:$CZ,$G25,EH$19)/12</f>
        <v/>
      </c>
      <c r="EI25">
        <f>INDEX('EIA Consumption'!$A:$CZ,$G25,EI$19)/12</f>
        <v/>
      </c>
      <c r="EJ25">
        <f>INDEX('EIA Consumption'!$A:$CZ,$G25,EJ$19)/12</f>
        <v/>
      </c>
      <c r="EK25">
        <f>INDEX('EIA Consumption'!$A:$CZ,$G25,EK$19)/12</f>
        <v/>
      </c>
      <c r="EL25">
        <f>INDEX('EIA Consumption'!$A:$CZ,$G25,EL$19)/12</f>
        <v/>
      </c>
      <c r="EM25">
        <f>INDEX('EIA Consumption'!$A:$CZ,$G25,EM$19)/12</f>
        <v/>
      </c>
      <c r="EN25">
        <f>INDEX('EIA Consumption'!$A:$CZ,$G25,EN$19)/12</f>
        <v/>
      </c>
      <c r="EO25">
        <f>INDEX('EIA Consumption'!$A:$CZ,$G25,EO$19)/12</f>
        <v/>
      </c>
      <c r="EP25">
        <f>INDEX('EIA Consumption'!$A:$CZ,$G25,EP$19)/12</f>
        <v/>
      </c>
      <c r="EQ25">
        <f>INDEX('EIA Consumption'!$A:$CZ,$G25,EQ$19)/12</f>
        <v/>
      </c>
      <c r="ER25">
        <f>INDEX('EIA Consumption'!$A:$CZ,$G25,ER$19)/12</f>
        <v/>
      </c>
      <c r="ES25">
        <f>INDEX('EIA Consumption'!$A:$CZ,$G25,ES$19)/12</f>
        <v/>
      </c>
      <c r="ET25">
        <f>INDEX('EIA Consumption'!$A:$CZ,$G25,ET$19)/12</f>
        <v/>
      </c>
      <c r="EU25">
        <f>INDEX('EIA Consumption'!$A:$CZ,$G25,EU$19)/12</f>
        <v/>
      </c>
      <c r="EV25">
        <f>INDEX('EIA Consumption'!$A:$CZ,$G25,EV$19)/12</f>
        <v/>
      </c>
      <c r="EW25">
        <f>INDEX('EIA Consumption'!$A:$CZ,$G25,EW$19)/12</f>
        <v/>
      </c>
      <c r="EX25">
        <f>INDEX('EIA Consumption'!$A:$CZ,$G25,EX$19)/12</f>
        <v/>
      </c>
      <c r="EY25">
        <f>INDEX('EIA Consumption'!$A:$CZ,$G25,EY$19)/12</f>
        <v/>
      </c>
      <c r="EZ25">
        <f>INDEX('EIA Consumption'!$A:$CZ,$G25,EZ$19)/12</f>
        <v/>
      </c>
      <c r="FA25">
        <f>INDEX('EIA Consumption'!$A:$CZ,$G25,FA$19)/12</f>
        <v/>
      </c>
      <c r="FB25">
        <f>INDEX('EIA Consumption'!$A:$CZ,$G25,FB$19)/12</f>
        <v/>
      </c>
      <c r="FC25">
        <f>INDEX('EIA Consumption'!$A:$CZ,$G25,FC$19)/12</f>
        <v/>
      </c>
      <c r="FD25">
        <f>INDEX('EIA Consumption'!$A:$CZ,$G25,FD$19)/12</f>
        <v/>
      </c>
      <c r="FE25">
        <f>INDEX('EIA Consumption'!$A:$CZ,$G25,FE$19)/12</f>
        <v/>
      </c>
      <c r="FF25">
        <f>INDEX('EIA Consumption'!$A:$CZ,$G25,FF$19)/12</f>
        <v/>
      </c>
      <c r="FG25">
        <f>INDEX('EIA Consumption'!$A:$CZ,$G25,FG$19)/12</f>
        <v/>
      </c>
      <c r="FH25">
        <f>INDEX('EIA Consumption'!$A:$CZ,$G25,FH$19)/12</f>
        <v/>
      </c>
      <c r="FI25">
        <f>INDEX('EIA Consumption'!$A:$CZ,$G25,FI$19)/12</f>
        <v/>
      </c>
      <c r="FJ25">
        <f>INDEX('EIA Consumption'!$A:$CZ,$G25,FJ$19)/12</f>
        <v/>
      </c>
      <c r="FK25">
        <f>INDEX('EIA Consumption'!$A:$CZ,$G25,FK$19)/12</f>
        <v/>
      </c>
      <c r="FL25">
        <f>INDEX('EIA Consumption'!$A:$CZ,$G25,FL$19)/12</f>
        <v/>
      </c>
      <c r="FM25">
        <f>INDEX('EIA Consumption'!$A:$CZ,$G25,FM$19)/12</f>
        <v/>
      </c>
      <c r="FN25">
        <f>INDEX('EIA Consumption'!$A:$CZ,$G25,FN$19)/12</f>
        <v/>
      </c>
      <c r="FO25">
        <f>INDEX('EIA Consumption'!$A:$CZ,$G25,FO$19)/12</f>
        <v/>
      </c>
      <c r="FP25">
        <f>INDEX('EIA Consumption'!$A:$CZ,$G25,FP$19)/12</f>
        <v/>
      </c>
      <c r="FQ25">
        <f>INDEX('EIA Consumption'!$A:$CZ,$G25,FQ$19)/12</f>
        <v/>
      </c>
      <c r="FR25">
        <f>INDEX('EIA Consumption'!$A:$CZ,$G25,FR$19)/12</f>
        <v/>
      </c>
      <c r="FS25">
        <f>INDEX('EIA Consumption'!$A:$CZ,$G25,FS$19)/12</f>
        <v/>
      </c>
      <c r="FT25">
        <f>INDEX('EIA Consumption'!$A:$CZ,$G25,FT$19)/12</f>
        <v/>
      </c>
      <c r="FU25">
        <f>INDEX('EIA Consumption'!$A:$CZ,$G25,FU$19)/12</f>
        <v/>
      </c>
      <c r="FV25">
        <f>INDEX('EIA Consumption'!$A:$CZ,$G25,FV$19)/12</f>
        <v/>
      </c>
      <c r="FW25">
        <f>INDEX('EIA Consumption'!$A:$CZ,$G25,FW$19)/12</f>
        <v/>
      </c>
      <c r="FX25">
        <f>INDEX('EIA Consumption'!$A:$CZ,$G25,FX$19)/12</f>
        <v/>
      </c>
      <c r="FY25">
        <f>INDEX('EIA Consumption'!$A:$CZ,$G25,FY$19)/12</f>
        <v/>
      </c>
      <c r="FZ25">
        <f>INDEX('EIA Consumption'!$A:$CZ,$G25,FZ$19)/12</f>
        <v/>
      </c>
      <c r="GA25">
        <f>INDEX('EIA Consumption'!$A:$CZ,$G25,GA$19)/12</f>
        <v/>
      </c>
      <c r="GB25">
        <f>INDEX('EIA Consumption'!$A:$CZ,$G25,GB$19)/12</f>
        <v/>
      </c>
      <c r="GC25">
        <f>INDEX('EIA Consumption'!$A:$CZ,$G25,GC$19)/12</f>
        <v/>
      </c>
      <c r="GD25">
        <f>INDEX('EIA Consumption'!$A:$CZ,$G25,GD$19)/12</f>
        <v/>
      </c>
      <c r="GE25">
        <f>INDEX('EIA Consumption'!$A:$CZ,$G25,GE$19)/12</f>
        <v/>
      </c>
      <c r="GF25">
        <f>INDEX('EIA Consumption'!$A:$CZ,$G25,GF$19)/12</f>
        <v/>
      </c>
      <c r="GG25">
        <f>INDEX('EIA Consumption'!$A:$CZ,$G25,GG$19)/12</f>
        <v/>
      </c>
      <c r="GH25">
        <f>INDEX('EIA Consumption'!$A:$CZ,$G25,GH$19)/12</f>
        <v/>
      </c>
      <c r="GI25">
        <f>INDEX('EIA Consumption'!$A:$CZ,$G25,GI$19)/12</f>
        <v/>
      </c>
      <c r="GJ25">
        <f>INDEX('EIA Consumption'!$A:$CZ,$G25,GJ$19)/12</f>
        <v/>
      </c>
      <c r="GK25">
        <f>INDEX('EIA Consumption'!$A:$CZ,$G25,GK$19)/12</f>
        <v/>
      </c>
      <c r="GL25">
        <f>INDEX('EIA Consumption'!$A:$CZ,$G25,GL$19)/12</f>
        <v/>
      </c>
      <c r="GM25">
        <f>INDEX('EIA Consumption'!$A:$CZ,$G25,GM$19)/12</f>
        <v/>
      </c>
      <c r="GN25">
        <f>INDEX('EIA Consumption'!$A:$CZ,$G25,GN$19)/12</f>
        <v/>
      </c>
      <c r="GO25">
        <f>INDEX('EIA Consumption'!$A:$CZ,$G25,GO$19)/12</f>
        <v/>
      </c>
      <c r="GP25">
        <f>INDEX('EIA Consumption'!$A:$CZ,$G25,GP$19)/12</f>
        <v/>
      </c>
      <c r="GQ25">
        <f>INDEX('EIA Consumption'!$A:$CZ,$G25,GQ$19)/12</f>
        <v/>
      </c>
      <c r="GR25">
        <f>INDEX('EIA Consumption'!$A:$CZ,$G25,GR$19)/12</f>
        <v/>
      </c>
      <c r="GS25">
        <f>INDEX('EIA Consumption'!$A:$CZ,$G25,GS$19)/12</f>
        <v/>
      </c>
      <c r="GT25">
        <f>INDEX('EIA Consumption'!$A:$CZ,$G25,GT$19)/12</f>
        <v/>
      </c>
      <c r="GU25">
        <f>INDEX('EIA Consumption'!$A:$CZ,$G25,GU$19)/12</f>
        <v/>
      </c>
      <c r="GV25">
        <f>INDEX('EIA Consumption'!$A:$CZ,$G25,GV$19)/12</f>
        <v/>
      </c>
      <c r="GW25">
        <f>INDEX('EIA Consumption'!$A:$CZ,$G25,GW$19)/12</f>
        <v/>
      </c>
      <c r="GX25">
        <f>INDEX('EIA Consumption'!$A:$CZ,$G25,GX$19)/12</f>
        <v/>
      </c>
      <c r="GY25">
        <f>INDEX('EIA Consumption'!$A:$CZ,$G25,GY$19)/12</f>
        <v/>
      </c>
      <c r="GZ25">
        <f>INDEX('EIA Consumption'!$A:$CZ,$G25,GZ$19)/12</f>
        <v/>
      </c>
      <c r="HA25">
        <f>INDEX('EIA Consumption'!$A:$CZ,$G25,HA$19)/12</f>
        <v/>
      </c>
      <c r="HB25">
        <f>INDEX('EIA Consumption'!$A:$CZ,$G25,HB$19)/12</f>
        <v/>
      </c>
      <c r="HC25">
        <f>INDEX('EIA Consumption'!$A:$CZ,$G25,HC$19)/12</f>
        <v/>
      </c>
      <c r="HD25">
        <f>INDEX('EIA Consumption'!$A:$CZ,$G25,HD$19)/12</f>
        <v/>
      </c>
      <c r="HE25">
        <f>INDEX('EIA Consumption'!$A:$CZ,$G25,HE$19)/12</f>
        <v/>
      </c>
      <c r="HF25">
        <f>INDEX('EIA Consumption'!$A:$CZ,$G25,HF$19)/12</f>
        <v/>
      </c>
      <c r="HG25">
        <f>INDEX('EIA Consumption'!$A:$CZ,$G25,HG$19)/12</f>
        <v/>
      </c>
      <c r="HH25">
        <f>INDEX('EIA Consumption'!$A:$CZ,$G25,HH$19)/12</f>
        <v/>
      </c>
      <c r="HI25">
        <f>INDEX('EIA Consumption'!$A:$CZ,$G25,HI$19)/12</f>
        <v/>
      </c>
      <c r="HJ25">
        <f>INDEX('EIA Consumption'!$A:$CZ,$G25,HJ$19)/12</f>
        <v/>
      </c>
      <c r="HK25">
        <f>INDEX('EIA Consumption'!$A:$CZ,$G25,HK$19)/12</f>
        <v/>
      </c>
      <c r="HL25">
        <f>INDEX('EIA Consumption'!$A:$CZ,$G25,HL$19)/12</f>
        <v/>
      </c>
      <c r="HM25">
        <f>INDEX('EIA Consumption'!$A:$CZ,$G25,HM$19)/12</f>
        <v/>
      </c>
      <c r="HN25">
        <f>INDEX('EIA Consumption'!$A:$CZ,$G25,HN$19)/12</f>
        <v/>
      </c>
      <c r="HO25">
        <f>INDEX('EIA Consumption'!$A:$CZ,$G25,HO$19)/12</f>
        <v/>
      </c>
      <c r="HP25">
        <f>INDEX('EIA Consumption'!$A:$CZ,$G25,HP$19)/12</f>
        <v/>
      </c>
      <c r="HQ25">
        <f>INDEX('EIA Consumption'!$A:$CZ,$G25,HQ$19)/12</f>
        <v/>
      </c>
      <c r="HR25">
        <f>INDEX('EIA Consumption'!$A:$CZ,$G25,HR$19)/12</f>
        <v/>
      </c>
      <c r="HS25">
        <f>INDEX('EIA Consumption'!$A:$CZ,$G25,HS$19)/12</f>
        <v/>
      </c>
      <c r="HT25">
        <f>INDEX('EIA Consumption'!$A:$CZ,$G25,HT$19)/12</f>
        <v/>
      </c>
      <c r="HU25">
        <f>INDEX('EIA Consumption'!$A:$CZ,$G25,HU$19)/12</f>
        <v/>
      </c>
      <c r="HV25">
        <f>INDEX('EIA Consumption'!$A:$CZ,$G25,HV$19)/12</f>
        <v/>
      </c>
      <c r="HW25">
        <f>INDEX('EIA Consumption'!$A:$CZ,$G25,HW$19)/12</f>
        <v/>
      </c>
      <c r="HX25">
        <f>INDEX('EIA Consumption'!$A:$CZ,$G25,HX$19)/12</f>
        <v/>
      </c>
      <c r="HY25">
        <f>INDEX('EIA Consumption'!$A:$CZ,$G25,HY$19)/12</f>
        <v/>
      </c>
      <c r="HZ25">
        <f>INDEX('EIA Consumption'!$A:$CZ,$G25,HZ$19)/12</f>
        <v/>
      </c>
      <c r="IA25">
        <f>INDEX('EIA Consumption'!$A:$CZ,$G25,IA$19)/12</f>
        <v/>
      </c>
      <c r="IB25">
        <f>INDEX('EIA Consumption'!$A:$CZ,$G25,IB$19)/12</f>
        <v/>
      </c>
      <c r="IC25">
        <f>INDEX('EIA Consumption'!$A:$CZ,$G25,IC$19)/12</f>
        <v/>
      </c>
      <c r="ID25">
        <f>INDEX('EIA Consumption'!$A:$CZ,$G25,ID$19)/12</f>
        <v/>
      </c>
      <c r="IE25">
        <f>INDEX('EIA Consumption'!$A:$CZ,$G25,IE$19)/12</f>
        <v/>
      </c>
      <c r="IF25">
        <f>INDEX('EIA Consumption'!$A:$CZ,$G25,IF$19)/12</f>
        <v/>
      </c>
      <c r="IG25">
        <f>INDEX('EIA Consumption'!$A:$CZ,$G25,IG$19)/12</f>
        <v/>
      </c>
      <c r="IH25">
        <f>INDEX('EIA Consumption'!$A:$CZ,$G25,IH$19)/12</f>
        <v/>
      </c>
      <c r="II25">
        <f>INDEX('EIA Consumption'!$A:$CZ,$G25,II$19)/12</f>
        <v/>
      </c>
      <c r="IJ25">
        <f>INDEX('EIA Consumption'!$A:$CZ,$G25,IJ$19)/12</f>
        <v/>
      </c>
      <c r="IK25">
        <f>INDEX('EIA Consumption'!$A:$CZ,$G25,IK$19)/12</f>
        <v/>
      </c>
      <c r="IL25">
        <f>INDEX('EIA Consumption'!$A:$CZ,$G25,IL$19)/12</f>
        <v/>
      </c>
      <c r="IM25">
        <f>INDEX('EIA Consumption'!$A:$CZ,$G25,IM$19)/12</f>
        <v/>
      </c>
      <c r="IN25">
        <f>INDEX('EIA Consumption'!$A:$CZ,$G25,IN$19)/12</f>
        <v/>
      </c>
      <c r="IO25">
        <f>INDEX('EIA Consumption'!$A:$CZ,$G25,IO$19)/12</f>
        <v/>
      </c>
      <c r="IP25">
        <f>INDEX('EIA Consumption'!$A:$CZ,$G25,IP$19)/12</f>
        <v/>
      </c>
      <c r="IQ25">
        <f>INDEX('EIA Consumption'!$A:$CZ,$G25,IQ$19)/12</f>
        <v/>
      </c>
      <c r="IR25">
        <f>INDEX('EIA Consumption'!$A:$CZ,$G25,IR$19)/12</f>
        <v/>
      </c>
      <c r="IS25">
        <f>INDEX('EIA Consumption'!$A:$CZ,$G25,IS$19)/12</f>
        <v/>
      </c>
      <c r="IT25">
        <f>INDEX('EIA Consumption'!$A:$CZ,$G25,IT$19)/12</f>
        <v/>
      </c>
      <c r="IU25">
        <f>INDEX('EIA Consumption'!$A:$CZ,$G25,IU$19)/12</f>
        <v/>
      </c>
      <c r="IV25">
        <f>INDEX('EIA Consumption'!$A:$CZ,$G25,IV$19)/12</f>
        <v/>
      </c>
      <c r="IW25">
        <f>INDEX('EIA Consumption'!$A:$CZ,$G25,IW$19)/12</f>
        <v/>
      </c>
      <c r="IX25">
        <f>INDEX('EIA Consumption'!$A:$CZ,$G25,IX$19)/12</f>
        <v/>
      </c>
      <c r="IY25">
        <f>INDEX('EIA Consumption'!$A:$CZ,$G25,IY$19)/12</f>
        <v/>
      </c>
      <c r="IZ25">
        <f>INDEX('EIA Consumption'!$A:$CZ,$G25,IZ$19)/12</f>
        <v/>
      </c>
      <c r="JA25">
        <f>INDEX('EIA Consumption'!$A:$CZ,$G25,JA$19)/12</f>
        <v/>
      </c>
      <c r="JB25">
        <f>INDEX('EIA Consumption'!$A:$CZ,$G25,JB$19)/12</f>
        <v/>
      </c>
      <c r="JC25">
        <f>INDEX('EIA Consumption'!$A:$CZ,$G25,JC$19)/12</f>
        <v/>
      </c>
      <c r="JD25">
        <f>INDEX('EIA Consumption'!$A:$CZ,$G25,JD$19)/12</f>
        <v/>
      </c>
      <c r="JE25">
        <f>INDEX('EIA Consumption'!$A:$CZ,$G25,JE$19)/12</f>
        <v/>
      </c>
      <c r="JF25">
        <f>INDEX('EIA Consumption'!$A:$CZ,$G25,JF$19)/12</f>
        <v/>
      </c>
      <c r="JG25">
        <f>INDEX('EIA Consumption'!$A:$CZ,$G25,JG$19)/12</f>
        <v/>
      </c>
      <c r="JH25">
        <f>INDEX('EIA Consumption'!$A:$CZ,$G25,JH$19)/12</f>
        <v/>
      </c>
      <c r="JI25">
        <f>INDEX('EIA Consumption'!$A:$CZ,$G25,JI$19)/12</f>
        <v/>
      </c>
      <c r="JJ25">
        <f>INDEX('EIA Consumption'!$A:$CZ,$G25,JJ$19)/12</f>
        <v/>
      </c>
      <c r="JK25">
        <f>INDEX('EIA Consumption'!$A:$CZ,$G25,JK$19)/12</f>
        <v/>
      </c>
      <c r="JL25">
        <f>INDEX('EIA Consumption'!$A:$CZ,$G25,JL$19)/12</f>
        <v/>
      </c>
      <c r="JM25">
        <f>INDEX('EIA Consumption'!$A:$CZ,$G25,JM$19)/12</f>
        <v/>
      </c>
      <c r="JN25">
        <f>INDEX('EIA Consumption'!$A:$CZ,$G25,JN$19)/12</f>
        <v/>
      </c>
      <c r="JO25">
        <f>INDEX('EIA Consumption'!$A:$CZ,$G25,JO$19)/12</f>
        <v/>
      </c>
      <c r="JP25">
        <f>INDEX('EIA Consumption'!$A:$CZ,$G25,JP$19)/12</f>
        <v/>
      </c>
      <c r="JQ25">
        <f>INDEX('EIA Consumption'!$A:$CZ,$G25,JQ$19)/12</f>
        <v/>
      </c>
      <c r="JR25">
        <f>INDEX('EIA Consumption'!$A:$CZ,$G25,JR$19)/12</f>
        <v/>
      </c>
      <c r="JS25">
        <f>INDEX('EIA Consumption'!$A:$CZ,$G25,JS$19)/12</f>
        <v/>
      </c>
      <c r="JT25">
        <f>INDEX('EIA Consumption'!$A:$CZ,$G25,JT$19)/12</f>
        <v/>
      </c>
      <c r="JU25">
        <f>INDEX('EIA Consumption'!$A:$CZ,$G25,JU$19)/12</f>
        <v/>
      </c>
      <c r="JV25">
        <f>INDEX('EIA Consumption'!$A:$CZ,$G25,JV$19)/12</f>
        <v/>
      </c>
      <c r="JW25">
        <f>INDEX('EIA Consumption'!$A:$CZ,$G25,JW$19)/12</f>
        <v/>
      </c>
      <c r="JX25">
        <f>INDEX('EIA Consumption'!$A:$CZ,$G25,JX$19)/12</f>
        <v/>
      </c>
      <c r="JY25">
        <f>INDEX('EIA Consumption'!$A:$CZ,$G25,JY$19)/12</f>
        <v/>
      </c>
      <c r="JZ25">
        <f>INDEX('EIA Consumption'!$A:$CZ,$G25,JZ$19)/12</f>
        <v/>
      </c>
      <c r="KA25">
        <f>INDEX('EIA Consumption'!$A:$CZ,$G25,KA$19)/12</f>
        <v/>
      </c>
      <c r="KB25">
        <f>INDEX('EIA Consumption'!$A:$CZ,$G25,KB$19)/12</f>
        <v/>
      </c>
      <c r="KC25">
        <f>INDEX('EIA Consumption'!$A:$CZ,$G25,KC$19)/12</f>
        <v/>
      </c>
      <c r="KD25">
        <f>INDEX('EIA Consumption'!$A:$CZ,$G25,KD$19)/12</f>
        <v/>
      </c>
      <c r="KE25">
        <f>INDEX('EIA Consumption'!$A:$CZ,$G25,KE$19)/12</f>
        <v/>
      </c>
      <c r="KF25">
        <f>INDEX('EIA Consumption'!$A:$CZ,$G25,KF$19)/12</f>
        <v/>
      </c>
      <c r="KG25">
        <f>INDEX('EIA Consumption'!$A:$CZ,$G25,KG$19)/12</f>
        <v/>
      </c>
      <c r="KH25">
        <f>INDEX('EIA Consumption'!$A:$CZ,$G25,KH$19)/12</f>
        <v/>
      </c>
      <c r="KI25">
        <f>INDEX('EIA Consumption'!$A:$CZ,$G25,KI$19)/12</f>
        <v/>
      </c>
      <c r="KJ25">
        <f>INDEX('EIA Consumption'!$A:$CZ,$G25,KJ$19)/12</f>
        <v/>
      </c>
      <c r="KK25">
        <f>INDEX('EIA Consumption'!$A:$CZ,$G25,KK$19)/12</f>
        <v/>
      </c>
      <c r="KL25">
        <f>INDEX('EIA Consumption'!$A:$CZ,$G25,KL$19)/12</f>
        <v/>
      </c>
      <c r="KM25">
        <f>INDEX('EIA Consumption'!$A:$CZ,$G25,KM$19)/12</f>
        <v/>
      </c>
      <c r="KN25">
        <f>INDEX('EIA Consumption'!$A:$CZ,$G25,KN$19)/12</f>
        <v/>
      </c>
      <c r="KO25">
        <f>INDEX('EIA Consumption'!$A:$CZ,$G25,KO$19)/12</f>
        <v/>
      </c>
      <c r="KP25">
        <f>INDEX('EIA Consumption'!$A:$CZ,$G25,KP$19)/12</f>
        <v/>
      </c>
      <c r="KQ25">
        <f>INDEX('EIA Consumption'!$A:$CZ,$G25,KQ$19)/12</f>
        <v/>
      </c>
      <c r="KR25">
        <f>INDEX('EIA Consumption'!$A:$CZ,$G25,KR$19)/12</f>
        <v/>
      </c>
      <c r="KS25">
        <f>INDEX('EIA Consumption'!$A:$CZ,$G25,KS$19)/12</f>
        <v/>
      </c>
      <c r="KT25">
        <f>INDEX('EIA Consumption'!$A:$CZ,$G25,KT$19)/12</f>
        <v/>
      </c>
      <c r="KU25">
        <f>INDEX('EIA Consumption'!$A:$CZ,$G25,KU$19)/12</f>
        <v/>
      </c>
      <c r="KV25">
        <f>INDEX('EIA Consumption'!$A:$CZ,$G25,KV$19)/12</f>
        <v/>
      </c>
      <c r="KW25">
        <f>INDEX('EIA Consumption'!$A:$CZ,$G25,KW$19)/12</f>
        <v/>
      </c>
      <c r="KX25">
        <f>INDEX('EIA Consumption'!$A:$CZ,$G25,KX$19)/12</f>
        <v/>
      </c>
      <c r="KY25">
        <f>INDEX('EIA Consumption'!$A:$CZ,$G25,KY$19)/12</f>
        <v/>
      </c>
      <c r="KZ25">
        <f>INDEX('EIA Consumption'!$A:$CZ,$G25,KZ$19)/12</f>
        <v/>
      </c>
      <c r="LA25">
        <f>INDEX('EIA Consumption'!$A:$CZ,$G25,LA$19)/12</f>
        <v/>
      </c>
      <c r="LB25">
        <f>INDEX('EIA Consumption'!$A:$CZ,$G25,LB$19)/12</f>
        <v/>
      </c>
      <c r="LC25">
        <f>INDEX('EIA Consumption'!$A:$CZ,$G25,LC$19)/12</f>
        <v/>
      </c>
      <c r="LD25">
        <f>INDEX('EIA Consumption'!$A:$CZ,$G25,LD$19)/12</f>
        <v/>
      </c>
      <c r="LE25">
        <f>INDEX('EIA Consumption'!$A:$CZ,$G25,LE$19)/12</f>
        <v/>
      </c>
      <c r="LF25">
        <f>INDEX('EIA Consumption'!$A:$CZ,$G25,LF$19)/12</f>
        <v/>
      </c>
      <c r="LG25">
        <f>INDEX('EIA Consumption'!$A:$CZ,$G25,LG$19)/12</f>
        <v/>
      </c>
      <c r="LH25">
        <f>INDEX('EIA Consumption'!$A:$CZ,$G25,LH$19)/12</f>
        <v/>
      </c>
      <c r="LI25">
        <f>INDEX('EIA Consumption'!$A:$CZ,$G25,LI$19)/12</f>
        <v/>
      </c>
      <c r="LJ25">
        <f>INDEX('EIA Consumption'!$A:$CZ,$G25,LJ$19)/12</f>
        <v/>
      </c>
      <c r="LK25">
        <f>INDEX('EIA Consumption'!$A:$CZ,$G25,LK$19)/12</f>
        <v/>
      </c>
      <c r="LL25">
        <f>INDEX('EIA Consumption'!$A:$CZ,$G25,LL$19)/12</f>
        <v/>
      </c>
      <c r="LM25">
        <f>INDEX('EIA Consumption'!$A:$CZ,$G25,LM$19)/12</f>
        <v/>
      </c>
      <c r="LN25">
        <f>INDEX('EIA Consumption'!$A:$CZ,$G25,LN$19)/12</f>
        <v/>
      </c>
      <c r="LO25">
        <f>INDEX('EIA Consumption'!$A:$CZ,$G25,LO$19)/12</f>
        <v/>
      </c>
      <c r="LP25">
        <f>INDEX('EIA Consumption'!$A:$CZ,$G25,LP$19)/12</f>
        <v/>
      </c>
      <c r="LQ25">
        <f>INDEX('EIA Consumption'!$A:$CZ,$G25,LQ$19)/12</f>
        <v/>
      </c>
      <c r="LR25">
        <f>INDEX('EIA Consumption'!$A:$CZ,$G25,LR$19)/12</f>
        <v/>
      </c>
      <c r="LS25">
        <f>INDEX('EIA Consumption'!$A:$CZ,$G25,LS$19)/12</f>
        <v/>
      </c>
      <c r="LT25">
        <f>INDEX('EIA Consumption'!$A:$CZ,$G25,LT$19)/12</f>
        <v/>
      </c>
      <c r="LU25">
        <f>INDEX('EIA Consumption'!$A:$CZ,$G25,LU$19)/12</f>
        <v/>
      </c>
      <c r="LV25">
        <f>INDEX('EIA Consumption'!$A:$CZ,$G25,LV$19)/12</f>
        <v/>
      </c>
      <c r="LW25">
        <f>INDEX('EIA Consumption'!$A:$CZ,$G25,LW$19)/12</f>
        <v/>
      </c>
      <c r="LX25">
        <f>INDEX('EIA Consumption'!$A:$CZ,$G25,LX$19)/12</f>
        <v/>
      </c>
      <c r="LY25">
        <f>INDEX('EIA Consumption'!$A:$CZ,$G25,LY$19)/12</f>
        <v/>
      </c>
      <c r="LZ25">
        <f>INDEX('EIA Consumption'!$A:$CZ,$G25,LZ$19)/12</f>
        <v/>
      </c>
      <c r="MA25">
        <f>INDEX('EIA Consumption'!$A:$CZ,$G25,MA$19)/12</f>
        <v/>
      </c>
      <c r="MB25">
        <f>INDEX('EIA Consumption'!$A:$CZ,$G25,MB$19)/12</f>
        <v/>
      </c>
      <c r="MC25">
        <f>INDEX('EIA Consumption'!$A:$CZ,$G25,MC$19)/12</f>
        <v/>
      </c>
      <c r="MD25">
        <f>INDEX('EIA Consumption'!$A:$CZ,$G25,MD$19)/12</f>
        <v/>
      </c>
      <c r="ME25">
        <f>INDEX('EIA Consumption'!$A:$CZ,$G25,ME$19)/12</f>
        <v/>
      </c>
      <c r="MF25">
        <f>INDEX('EIA Consumption'!$A:$CZ,$G25,MF$19)/12</f>
        <v/>
      </c>
      <c r="MG25">
        <f>INDEX('EIA Consumption'!$A:$CZ,$G25,MG$19)/12</f>
        <v/>
      </c>
      <c r="MH25">
        <f>INDEX('EIA Consumption'!$A:$CZ,$G25,MH$19)/12</f>
        <v/>
      </c>
      <c r="MI25">
        <f>INDEX('EIA Consumption'!$A:$CZ,$G25,MI$19)/12</f>
        <v/>
      </c>
      <c r="MJ25">
        <f>INDEX('EIA Consumption'!$A:$CZ,$G25,MJ$19)/12</f>
        <v/>
      </c>
      <c r="MK25">
        <f>INDEX('EIA Consumption'!$A:$CZ,$G25,MK$19)/12</f>
        <v/>
      </c>
      <c r="ML25">
        <f>INDEX('EIA Consumption'!$A:$CZ,$G25,ML$19)/12</f>
        <v/>
      </c>
      <c r="MM25">
        <f>INDEX('EIA Consumption'!$A:$CZ,$G25,MM$19)/12</f>
        <v/>
      </c>
      <c r="MN25">
        <f>INDEX('EIA Consumption'!$A:$CZ,$G25,MN$19)/12</f>
        <v/>
      </c>
      <c r="MO25">
        <f>INDEX('EIA Consumption'!$A:$CZ,$G25,MO$19)/12</f>
        <v/>
      </c>
      <c r="MP25">
        <f>INDEX('EIA Consumption'!$A:$CZ,$G25,MP$19)/12</f>
        <v/>
      </c>
      <c r="MQ25">
        <f>INDEX('EIA Consumption'!$A:$CZ,$G25,MQ$19)/12</f>
        <v/>
      </c>
      <c r="MR25">
        <f>INDEX('EIA Consumption'!$A:$CZ,$G25,MR$19)/12</f>
        <v/>
      </c>
      <c r="MS25">
        <f>INDEX('EIA Consumption'!$A:$CZ,$G25,MS$19)/12</f>
        <v/>
      </c>
      <c r="MT25">
        <f>INDEX('EIA Consumption'!$A:$CZ,$G25,MT$19)/12</f>
        <v/>
      </c>
      <c r="MU25">
        <f>INDEX('EIA Consumption'!$A:$CZ,$G25,MU$19)/12</f>
        <v/>
      </c>
      <c r="MV25">
        <f>INDEX('EIA Consumption'!$A:$CZ,$G25,MV$19)/12</f>
        <v/>
      </c>
      <c r="MW25">
        <f>INDEX('EIA Consumption'!$A:$CZ,$G25,MW$19)/12</f>
        <v/>
      </c>
      <c r="MX25">
        <f>INDEX('EIA Consumption'!$A:$CZ,$G25,MX$19)/12</f>
        <v/>
      </c>
      <c r="MY25">
        <f>INDEX('EIA Consumption'!$A:$CZ,$G25,MY$19)/12</f>
        <v/>
      </c>
      <c r="MZ25">
        <f>INDEX('EIA Consumption'!$A:$CZ,$G25,MZ$19)/12</f>
        <v/>
      </c>
      <c r="NA25">
        <f>INDEX('EIA Consumption'!$A:$CZ,$G25,NA$19)/12</f>
        <v/>
      </c>
      <c r="NB25">
        <f>INDEX('EIA Consumption'!$A:$CZ,$G25,NB$19)/12</f>
        <v/>
      </c>
      <c r="NC25">
        <f>INDEX('EIA Consumption'!$A:$CZ,$G25,NC$19)/12</f>
        <v/>
      </c>
      <c r="ND25">
        <f>INDEX('EIA Consumption'!$A:$CZ,$G25,ND$19)/12</f>
        <v/>
      </c>
      <c r="NE25">
        <f>INDEX('EIA Consumption'!$A:$CZ,$G25,NE$19)/12</f>
        <v/>
      </c>
      <c r="NF25">
        <f>INDEX('EIA Consumption'!$A:$CZ,$G25,NF$19)/12</f>
        <v/>
      </c>
      <c r="NG25">
        <f>INDEX('EIA Consumption'!$A:$CZ,$G25,NG$19)/12</f>
        <v/>
      </c>
      <c r="NH25">
        <f>INDEX('EIA Consumption'!$A:$CZ,$G25,NH$19)/12</f>
        <v/>
      </c>
      <c r="NI25">
        <f>INDEX('EIA Consumption'!$A:$CZ,$G25,NI$19)/12</f>
        <v/>
      </c>
      <c r="NJ25">
        <f>INDEX('EIA Consumption'!$A:$CZ,$G25,NJ$19)/12</f>
        <v/>
      </c>
      <c r="NK25">
        <f>INDEX('EIA Consumption'!$A:$CZ,$G25,NK$19)/12</f>
        <v/>
      </c>
      <c r="NL25">
        <f>INDEX('EIA Consumption'!$A:$CZ,$G25,NL$19)/12</f>
        <v/>
      </c>
      <c r="NM25">
        <f>INDEX('EIA Consumption'!$A:$CZ,$G25,NM$19)/12</f>
        <v/>
      </c>
      <c r="NN25">
        <f>INDEX('EIA Consumption'!$A:$CZ,$G25,NN$19)/12</f>
        <v/>
      </c>
      <c r="NO25">
        <f>INDEX('EIA Consumption'!$A:$CZ,$G25,NO$19)/12</f>
        <v/>
      </c>
      <c r="NP25">
        <f>INDEX('EIA Consumption'!$A:$CZ,$G25,NP$19)/12</f>
        <v/>
      </c>
      <c r="NQ25">
        <f>INDEX('EIA Consumption'!$A:$CZ,$G25,NQ$19)/12</f>
        <v/>
      </c>
      <c r="NR25">
        <f>INDEX('EIA Consumption'!$A:$CZ,$G25,NR$19)/12</f>
        <v/>
      </c>
      <c r="NS25">
        <f>INDEX('EIA Consumption'!$A:$CZ,$G25,NS$19)/12</f>
        <v/>
      </c>
      <c r="NT25">
        <f>INDEX('EIA Consumption'!$A:$CZ,$G25,NT$19)/12</f>
        <v/>
      </c>
      <c r="NU25">
        <f>INDEX('EIA Consumption'!$A:$CZ,$G25,NU$19)/12</f>
        <v/>
      </c>
      <c r="NV25">
        <f>INDEX('EIA Consumption'!$A:$CZ,$G25,NV$19)/12</f>
        <v/>
      </c>
      <c r="NW25">
        <f>INDEX('EIA Consumption'!$A:$CZ,$G25,NW$19)/12</f>
        <v/>
      </c>
      <c r="NX25">
        <f>INDEX('EIA Consumption'!$A:$CZ,$G25,NX$19)/12</f>
        <v/>
      </c>
      <c r="NY25">
        <f>INDEX('EIA Consumption'!$A:$CZ,$G25,NY$19)/12</f>
        <v/>
      </c>
      <c r="NZ25">
        <f>INDEX('EIA Consumption'!$A:$CZ,$G25,NZ$19)/12</f>
        <v/>
      </c>
      <c r="OA25">
        <f>INDEX('EIA Consumption'!$A:$CZ,$G25,OA$19)/12</f>
        <v/>
      </c>
      <c r="OB25">
        <f>INDEX('EIA Consumption'!$A:$CZ,$G25,OB$19)/12</f>
        <v/>
      </c>
      <c r="OC25">
        <f>INDEX('EIA Consumption'!$A:$CZ,$G25,OC$19)/12</f>
        <v/>
      </c>
      <c r="OD25">
        <f>INDEX('EIA Consumption'!$A:$CZ,$G25,OD$19)/12</f>
        <v/>
      </c>
      <c r="OE25">
        <f>INDEX('EIA Consumption'!$A:$CZ,$G25,OE$19)/12</f>
        <v/>
      </c>
      <c r="OF25">
        <f>INDEX('EIA Consumption'!$A:$CZ,$G25,OF$19)/12</f>
        <v/>
      </c>
      <c r="OG25">
        <f>INDEX('EIA Consumption'!$A:$CZ,$G25,OG$19)/12</f>
        <v/>
      </c>
      <c r="OH25">
        <f>INDEX('EIA Consumption'!$A:$CZ,$G25,OH$19)/12</f>
        <v/>
      </c>
      <c r="OI25">
        <f>INDEX('EIA Consumption'!$A:$CZ,$G25,OI$19)/12</f>
        <v/>
      </c>
      <c r="OJ25">
        <f>INDEX('EIA Consumption'!$A:$CZ,$G25,OJ$19)/12</f>
        <v/>
      </c>
      <c r="OK25">
        <f>INDEX('EIA Consumption'!$A:$CZ,$G25,OK$19)/12</f>
        <v/>
      </c>
      <c r="OL25">
        <f>INDEX('EIA Consumption'!$A:$CZ,$G25,OL$19)/12</f>
        <v/>
      </c>
      <c r="OM25">
        <f>INDEX('EIA Consumption'!$A:$CZ,$G25,OM$19)/12</f>
        <v/>
      </c>
      <c r="ON25">
        <f>INDEX('EIA Consumption'!$A:$CZ,$G25,ON$19)/12</f>
        <v/>
      </c>
      <c r="OO25">
        <f>INDEX('EIA Consumption'!$A:$CZ,$G25,OO$19)/12</f>
        <v/>
      </c>
      <c r="OP25">
        <f>INDEX('EIA Consumption'!$A:$CZ,$G25,OP$19)/12</f>
        <v/>
      </c>
      <c r="OQ25">
        <f>INDEX('EIA Consumption'!$A:$CZ,$G25,OQ$19)/12</f>
        <v/>
      </c>
      <c r="OR25">
        <f>INDEX('EIA Consumption'!$A:$CZ,$G25,OR$19)/12</f>
        <v/>
      </c>
      <c r="OS25">
        <f>INDEX('EIA Consumption'!$A:$CZ,$G25,OS$19)/12</f>
        <v/>
      </c>
      <c r="OT25">
        <f>INDEX('EIA Consumption'!$A:$CZ,$G25,OT$19)/12</f>
        <v/>
      </c>
      <c r="OU25">
        <f>INDEX('EIA Consumption'!$A:$CZ,$G25,OU$19)/12</f>
        <v/>
      </c>
      <c r="OV25">
        <f>INDEX('EIA Consumption'!$A:$CZ,$G25,OV$19)/12</f>
        <v/>
      </c>
      <c r="OW25">
        <f>INDEX('EIA Consumption'!$A:$CZ,$G25,OW$19)/12</f>
        <v/>
      </c>
      <c r="OX25">
        <f>INDEX('EIA Consumption'!$A:$CZ,$G25,OX$19)/12</f>
        <v/>
      </c>
      <c r="OY25">
        <f>INDEX('EIA Consumption'!$A:$CZ,$G25,OY$19)/12</f>
        <v/>
      </c>
      <c r="OZ25">
        <f>INDEX('EIA Consumption'!$A:$CZ,$G25,OZ$19)/12</f>
        <v/>
      </c>
      <c r="PA25">
        <f>INDEX('EIA Consumption'!$A:$CZ,$G25,PA$19)/12</f>
        <v/>
      </c>
      <c r="PB25">
        <f>INDEX('EIA Consumption'!$A:$CZ,$G25,PB$19)/12</f>
        <v/>
      </c>
      <c r="PC25">
        <f>INDEX('EIA Consumption'!$A:$CZ,$G25,PC$19)/12</f>
        <v/>
      </c>
      <c r="PD25">
        <f>INDEX('EIA Consumption'!$A:$CZ,$G25,PD$19)/12</f>
        <v/>
      </c>
      <c r="PE25">
        <f>INDEX('EIA Consumption'!$A:$CZ,$G25,PE$19)/12</f>
        <v/>
      </c>
      <c r="PF25">
        <f>INDEX('EIA Consumption'!$A:$CZ,$G25,PF$19)/12</f>
        <v/>
      </c>
      <c r="PG25">
        <f>INDEX('EIA Consumption'!$A:$CZ,$G25,PG$19)/12</f>
        <v/>
      </c>
      <c r="PH25">
        <f>INDEX('EIA Consumption'!$A:$CZ,$G25,PH$19)/12</f>
        <v/>
      </c>
      <c r="PI25">
        <f>INDEX('EIA Consumption'!$A:$CZ,$G25,PI$19)/12</f>
        <v/>
      </c>
      <c r="PJ25">
        <f>INDEX('EIA Consumption'!$A:$CZ,$G25,PJ$19)/12</f>
        <v/>
      </c>
      <c r="PK25">
        <f>INDEX('EIA Consumption'!$A:$CZ,$G25,PK$19)/12</f>
        <v/>
      </c>
      <c r="PL25">
        <f>INDEX('EIA Consumption'!$A:$CZ,$G25,PL$19)/12</f>
        <v/>
      </c>
      <c r="PM25">
        <f>INDEX('EIA Consumption'!$A:$CZ,$G25,PM$19)/12</f>
        <v/>
      </c>
      <c r="PN25">
        <f>INDEX('EIA Consumption'!$A:$CZ,$G25,PN$19)/12</f>
        <v/>
      </c>
      <c r="PO25">
        <f>INDEX('EIA Consumption'!$A:$CZ,$G25,PO$19)/12</f>
        <v/>
      </c>
      <c r="PP25">
        <f>INDEX('EIA Consumption'!$A:$CZ,$G25,PP$19)/12</f>
        <v/>
      </c>
      <c r="PQ25">
        <f>INDEX('EIA Consumption'!$A:$CZ,$G25,PQ$19)/12</f>
        <v/>
      </c>
      <c r="PR25">
        <f>INDEX('EIA Consumption'!$A:$CZ,$G25,PR$19)/12</f>
        <v/>
      </c>
      <c r="PS25">
        <f>INDEX('EIA Consumption'!$A:$CZ,$G25,PS$19)/12</f>
        <v/>
      </c>
      <c r="PT25">
        <f>INDEX('EIA Consumption'!$A:$CZ,$G25,PT$19)/12</f>
        <v/>
      </c>
      <c r="PU25">
        <f>INDEX('EIA Consumption'!$A:$CZ,$G25,PU$19)/12</f>
        <v/>
      </c>
      <c r="PV25">
        <f>INDEX('EIA Consumption'!$A:$CZ,$G25,PV$19)/12</f>
        <v/>
      </c>
      <c r="PW25">
        <f>INDEX('EIA Consumption'!$A:$CZ,$G25,PW$19)/12</f>
        <v/>
      </c>
      <c r="PX25">
        <f>INDEX('EIA Consumption'!$A:$CZ,$G25,PX$19)/12</f>
        <v/>
      </c>
      <c r="PY25">
        <f>INDEX('EIA Consumption'!$A:$CZ,$G25,PY$19)/12</f>
        <v/>
      </c>
      <c r="PZ25">
        <f>INDEX('EIA Consumption'!$A:$CZ,$G25,PZ$19)/12</f>
        <v/>
      </c>
      <c r="QA25">
        <f>INDEX('EIA Consumption'!$A:$CZ,$G25,QA$19)/12</f>
        <v/>
      </c>
      <c r="QB25">
        <f>INDEX('EIA Consumption'!$A:$CZ,$G25,QB$19)/12</f>
        <v/>
      </c>
      <c r="QC25">
        <f>INDEX('EIA Consumption'!$A:$CZ,$G25,QC$19)/12</f>
        <v/>
      </c>
      <c r="QD25">
        <f>INDEX('EIA Consumption'!$A:$CZ,$G25,QD$19)/12</f>
        <v/>
      </c>
      <c r="QE25">
        <f>INDEX('EIA Consumption'!$A:$CZ,$G25,QE$19)/12</f>
        <v/>
      </c>
      <c r="QF25">
        <f>INDEX('EIA Consumption'!$A:$CZ,$G25,QF$19)/12</f>
        <v/>
      </c>
      <c r="QG25">
        <f>INDEX('EIA Consumption'!$A:$CZ,$G25,QG$19)/12</f>
        <v/>
      </c>
      <c r="QH25">
        <f>INDEX('EIA Consumption'!$A:$CZ,$G25,QH$19)/12</f>
        <v/>
      </c>
      <c r="QI25">
        <f>INDEX('EIA Consumption'!$A:$CZ,$G25,QI$19)/12</f>
        <v/>
      </c>
      <c r="QJ25">
        <f>INDEX('EIA Consumption'!$A:$CZ,$G25,QJ$19)/12</f>
        <v/>
      </c>
      <c r="QK25">
        <f>INDEX('EIA Consumption'!$A:$CZ,$G25,QK$19)/12</f>
        <v/>
      </c>
      <c r="QL25">
        <f>INDEX('EIA Consumption'!$A:$CZ,$G25,QL$19)/12</f>
        <v/>
      </c>
      <c r="QM25">
        <f>INDEX('EIA Consumption'!$A:$CZ,$G25,QM$19)/12</f>
        <v/>
      </c>
      <c r="QN25">
        <f>INDEX('EIA Consumption'!$A:$CZ,$G25,QN$19)/12</f>
        <v/>
      </c>
      <c r="QO25">
        <f>INDEX('EIA Consumption'!$A:$CZ,$G25,QO$19)/12</f>
        <v/>
      </c>
      <c r="QP25">
        <f>INDEX('EIA Consumption'!$A:$CZ,$G25,QP$19)/12</f>
        <v/>
      </c>
      <c r="QQ25">
        <f>INDEX('EIA Consumption'!$A:$CZ,$G25,QQ$19)/12</f>
        <v/>
      </c>
      <c r="QR25">
        <f>INDEX('EIA Consumption'!$A:$CZ,$G25,QR$19)/12</f>
        <v/>
      </c>
      <c r="QS25">
        <f>INDEX('EIA Consumption'!$A:$CZ,$G25,QS$19)/12</f>
        <v/>
      </c>
      <c r="QT25">
        <f>INDEX('EIA Consumption'!$A:$CZ,$G25,QT$19)/12</f>
        <v/>
      </c>
      <c r="QU25">
        <f>INDEX('EIA Consumption'!$A:$CZ,$G25,QU$19)/12</f>
        <v/>
      </c>
      <c r="QV25">
        <f>INDEX('EIA Consumption'!$A:$CZ,$G25,QV$19)/12</f>
        <v/>
      </c>
      <c r="QW25">
        <f>INDEX('EIA Consumption'!$A:$CZ,$G25,QW$19)/12</f>
        <v/>
      </c>
      <c r="QX25">
        <f>INDEX('EIA Consumption'!$A:$CZ,$G25,QX$19)/12</f>
        <v/>
      </c>
      <c r="QY25">
        <f>INDEX('EIA Consumption'!$A:$CZ,$G25,QY$19)/12</f>
        <v/>
      </c>
      <c r="QZ25">
        <f>INDEX('EIA Consumption'!$A:$CZ,$G25,QZ$19)/12</f>
        <v/>
      </c>
      <c r="RA25">
        <f>INDEX('EIA Consumption'!$A:$CZ,$G25,RA$19)/12</f>
        <v/>
      </c>
      <c r="RB25">
        <f>INDEX('EIA Consumption'!$A:$CZ,$G25,RB$19)/12</f>
        <v/>
      </c>
      <c r="RC25">
        <f>INDEX('EIA Consumption'!$A:$CZ,$G25,RC$19)/12</f>
        <v/>
      </c>
      <c r="RD25">
        <f>INDEX('EIA Consumption'!$A:$CZ,$G25,RD$19)/12</f>
        <v/>
      </c>
      <c r="RE25">
        <f>INDEX('EIA Consumption'!$A:$CZ,$G25,RE$19)/12</f>
        <v/>
      </c>
      <c r="RF25">
        <f>INDEX('EIA Consumption'!$A:$CZ,$G25,RF$19)/12</f>
        <v/>
      </c>
      <c r="RG25">
        <f>INDEX('EIA Consumption'!$A:$CZ,$G25,RG$19)/12</f>
        <v/>
      </c>
      <c r="RH25">
        <f>INDEX('EIA Consumption'!$A:$CZ,$G25,RH$19)/12</f>
        <v/>
      </c>
      <c r="RI25">
        <f>INDEX('EIA Consumption'!$A:$CZ,$G25,RI$19)/12</f>
        <v/>
      </c>
      <c r="RJ25">
        <f>INDEX('EIA Consumption'!$A:$CZ,$G25,RJ$19)/12</f>
        <v/>
      </c>
      <c r="RK25">
        <f>INDEX('EIA Consumption'!$A:$CZ,$G25,RK$19)/12</f>
        <v/>
      </c>
      <c r="RL25">
        <f>INDEX('EIA Consumption'!$A:$CZ,$G25,RL$19)/12</f>
        <v/>
      </c>
      <c r="RM25">
        <f>INDEX('EIA Consumption'!$A:$CZ,$G25,RM$19)/12</f>
        <v/>
      </c>
      <c r="RN25">
        <f>INDEX('EIA Consumption'!$A:$CZ,$G25,RN$19)/12</f>
        <v/>
      </c>
      <c r="RO25">
        <f>INDEX('EIA Consumption'!$A:$CZ,$G25,RO$19)/12</f>
        <v/>
      </c>
      <c r="RP25">
        <f>INDEX('EIA Consumption'!$A:$CZ,$G25,RP$19)/12</f>
        <v/>
      </c>
      <c r="RQ25">
        <f>INDEX('EIA Consumption'!$A:$CZ,$G25,RQ$19)/12</f>
        <v/>
      </c>
      <c r="RR25">
        <f>INDEX('EIA Consumption'!$A:$CZ,$G25,RR$19)/12</f>
        <v/>
      </c>
      <c r="RS25">
        <f>INDEX('EIA Consumption'!$A:$CZ,$G25,RS$19)/12</f>
        <v/>
      </c>
      <c r="RT25">
        <f>INDEX('EIA Consumption'!$A:$CZ,$G25,RT$19)/12</f>
        <v/>
      </c>
      <c r="RU25">
        <f>INDEX('EIA Consumption'!$A:$CZ,$G25,RU$19)/12</f>
        <v/>
      </c>
      <c r="RV25">
        <f>INDEX('EIA Consumption'!$A:$CZ,$G25,RV$19)/12</f>
        <v/>
      </c>
      <c r="RW25">
        <f>INDEX('EIA Consumption'!$A:$CZ,$G25,RW$19)/12</f>
        <v/>
      </c>
      <c r="RX25">
        <f>INDEX('EIA Consumption'!$A:$CZ,$G25,RX$19)/12</f>
        <v/>
      </c>
      <c r="RY25">
        <f>INDEX('EIA Consumption'!$A:$CZ,$G25,RY$19)/12</f>
        <v/>
      </c>
      <c r="RZ25">
        <f>INDEX('EIA Consumption'!$A:$CZ,$G25,RZ$19)/12</f>
        <v/>
      </c>
      <c r="SA25">
        <f>INDEX('EIA Consumption'!$A:$CZ,$G25,SA$19)/12</f>
        <v/>
      </c>
      <c r="SB25">
        <f>INDEX('EIA Consumption'!$A:$CZ,$G25,SB$19)/12</f>
        <v/>
      </c>
      <c r="SC25">
        <f>INDEX('EIA Consumption'!$A:$CZ,$G25,SC$19)/12</f>
        <v/>
      </c>
      <c r="SD25">
        <f>INDEX('EIA Consumption'!$A:$CZ,$G25,SD$19)/12</f>
        <v/>
      </c>
      <c r="SE25">
        <f>INDEX('EIA Consumption'!$A:$CZ,$G25,SE$19)/12</f>
        <v/>
      </c>
    </row>
    <row r="26" spans="1:499">
      <c r="A26" t="s">
        <v>57</v>
      </c>
      <c r="B26" t="s">
        <v>72</v>
      </c>
      <c r="G26">
        <f>MATCH("PATCP",'EIA Consumption'!$C:$C,0)</f>
        <v/>
      </c>
      <c r="H26">
        <f>INDEX('EIA Consumption'!$A:$CZ,$G26,H$19)/12-(H20+H22+H24+H25+H27+H28)</f>
        <v/>
      </c>
      <c r="I26">
        <f>INDEX('EIA Consumption'!$A:$CZ,$G26,I$19)/12-(I20+I22+I24+I25+I27+I28)</f>
        <v/>
      </c>
      <c r="J26">
        <f>INDEX('EIA Consumption'!$A:$CZ,$G26,J$19)/12-(J20+J22+J24+J25+J27+J28)</f>
        <v/>
      </c>
      <c r="K26">
        <f>INDEX('EIA Consumption'!$A:$CZ,$G26,K$19)/12-(K20+K22+K24+K25+K27+K28)</f>
        <v/>
      </c>
      <c r="L26">
        <f>INDEX('EIA Consumption'!$A:$CZ,$G26,L$19)/12-(L20+L22+L24+L25+L27+L28)</f>
        <v/>
      </c>
      <c r="M26">
        <f>INDEX('EIA Consumption'!$A:$CZ,$G26,M$19)/12-(M20+M22+M24+M25+M27+M28)</f>
        <v/>
      </c>
      <c r="N26">
        <f>INDEX('EIA Consumption'!$A:$CZ,$G26,N$19)/12-(N20+N22+N24+N25+N27+N28)</f>
        <v/>
      </c>
      <c r="O26">
        <f>INDEX('EIA Consumption'!$A:$CZ,$G26,O$19)/12-(O20+O22+O24+O25+O27+O28)</f>
        <v/>
      </c>
      <c r="P26">
        <f>INDEX('EIA Consumption'!$A:$CZ,$G26,P$19)/12-(P20+P22+P24+P25+P27+P28)</f>
        <v/>
      </c>
      <c r="Q26">
        <f>INDEX('EIA Consumption'!$A:$CZ,$G26,Q$19)/12-(Q20+Q22+Q24+Q25+Q27+Q28)</f>
        <v/>
      </c>
      <c r="R26">
        <f>INDEX('EIA Consumption'!$A:$CZ,$G26,R$19)/12-(R20+R22+R24+R25+R27+R28)</f>
        <v/>
      </c>
      <c r="S26">
        <f>INDEX('EIA Consumption'!$A:$CZ,$G26,S$19)/12-(S20+S22+S24+S25+S27+S28)</f>
        <v/>
      </c>
      <c r="T26">
        <f>INDEX('EIA Consumption'!$A:$CZ,$G26,T$19)/12-(T20+T22+T24+T25+T27+T28)</f>
        <v/>
      </c>
      <c r="U26">
        <f>INDEX('EIA Consumption'!$A:$CZ,$G26,U$19)/12-(U20+U22+U24+U25+U27+U28)</f>
        <v/>
      </c>
      <c r="V26">
        <f>INDEX('EIA Consumption'!$A:$CZ,$G26,V$19)/12-(V20+V22+V24+V25+V27+V28)</f>
        <v/>
      </c>
      <c r="W26">
        <f>INDEX('EIA Consumption'!$A:$CZ,$G26,W$19)/12-(W20+W22+W24+W25+W27+W28)</f>
        <v/>
      </c>
      <c r="X26">
        <f>INDEX('EIA Consumption'!$A:$CZ,$G26,X$19)/12-(X20+X22+X24+X25+X27+X28)</f>
        <v/>
      </c>
      <c r="Y26">
        <f>INDEX('EIA Consumption'!$A:$CZ,$G26,Y$19)/12-(Y20+Y22+Y24+Y25+Y27+Y28)</f>
        <v/>
      </c>
      <c r="Z26">
        <f>INDEX('EIA Consumption'!$A:$CZ,$G26,Z$19)/12-(Z20+Z22+Z24+Z25+Z27+Z28)</f>
        <v/>
      </c>
      <c r="AA26">
        <f>INDEX('EIA Consumption'!$A:$CZ,$G26,AA$19)/12-(AA20+AA22+AA24+AA25+AA27+AA28)</f>
        <v/>
      </c>
      <c r="AB26">
        <f>INDEX('EIA Consumption'!$A:$CZ,$G26,AB$19)/12-(AB20+AB22+AB24+AB25+AB27+AB28)</f>
        <v/>
      </c>
      <c r="AC26">
        <f>INDEX('EIA Consumption'!$A:$CZ,$G26,AC$19)/12-(AC20+AC22+AC24+AC25+AC27+AC28)</f>
        <v/>
      </c>
      <c r="AD26">
        <f>INDEX('EIA Consumption'!$A:$CZ,$G26,AD$19)/12-(AD20+AD22+AD24+AD25+AD27+AD28)</f>
        <v/>
      </c>
      <c r="AE26">
        <f>INDEX('EIA Consumption'!$A:$CZ,$G26,AE$19)/12-(AE20+AE22+AE24+AE25+AE27+AE28)</f>
        <v/>
      </c>
      <c r="AF26">
        <f>INDEX('EIA Consumption'!$A:$CZ,$G26,AF$19)/12-(AF20+AF22+AF24+AF25+AF27+AF28)</f>
        <v/>
      </c>
      <c r="AG26">
        <f>INDEX('EIA Consumption'!$A:$CZ,$G26,AG$19)/12-(AG20+AG22+AG24+AG25+AG27+AG28)</f>
        <v/>
      </c>
      <c r="AH26">
        <f>INDEX('EIA Consumption'!$A:$CZ,$G26,AH$19)/12-(AH20+AH22+AH24+AH25+AH27+AH28)</f>
        <v/>
      </c>
      <c r="AI26">
        <f>INDEX('EIA Consumption'!$A:$CZ,$G26,AI$19)/12-(AI20+AI22+AI24+AI25+AI27+AI28)</f>
        <v/>
      </c>
      <c r="AJ26">
        <f>INDEX('EIA Consumption'!$A:$CZ,$G26,AJ$19)/12-(AJ20+AJ22+AJ24+AJ25+AJ27+AJ28)</f>
        <v/>
      </c>
      <c r="AK26">
        <f>INDEX('EIA Consumption'!$A:$CZ,$G26,AK$19)/12-(AK20+AK22+AK24+AK25+AK27+AK28)</f>
        <v/>
      </c>
      <c r="AL26">
        <f>INDEX('EIA Consumption'!$A:$CZ,$G26,AL$19)/12-(AL20+AL22+AL24+AL25+AL27+AL28)</f>
        <v/>
      </c>
      <c r="AM26">
        <f>INDEX('EIA Consumption'!$A:$CZ,$G26,AM$19)/12-(AM20+AM22+AM24+AM25+AM27+AM28)</f>
        <v/>
      </c>
      <c r="AN26">
        <f>INDEX('EIA Consumption'!$A:$CZ,$G26,AN$19)/12-(AN20+AN22+AN24+AN25+AN27+AN28)</f>
        <v/>
      </c>
      <c r="AO26">
        <f>INDEX('EIA Consumption'!$A:$CZ,$G26,AO$19)/12-(AO20+AO22+AO24+AO25+AO27+AO28)</f>
        <v/>
      </c>
      <c r="AP26">
        <f>INDEX('EIA Consumption'!$A:$CZ,$G26,AP$19)/12-(AP20+AP22+AP24+AP25+AP27+AP28)</f>
        <v/>
      </c>
      <c r="AQ26">
        <f>INDEX('EIA Consumption'!$A:$CZ,$G26,AQ$19)/12-(AQ20+AQ22+AQ24+AQ25+AQ27+AQ28)</f>
        <v/>
      </c>
      <c r="AR26">
        <f>INDEX('EIA Consumption'!$A:$CZ,$G26,AR$19)/12-(AR20+AR22+AR24+AR25+AR27+AR28)</f>
        <v/>
      </c>
      <c r="AS26">
        <f>INDEX('EIA Consumption'!$A:$CZ,$G26,AS$19)/12-(AS20+AS22+AS24+AS25+AS27+AS28)</f>
        <v/>
      </c>
      <c r="AT26">
        <f>INDEX('EIA Consumption'!$A:$CZ,$G26,AT$19)/12-(AT20+AT22+AT24+AT25+AT27+AT28)</f>
        <v/>
      </c>
      <c r="AU26">
        <f>INDEX('EIA Consumption'!$A:$CZ,$G26,AU$19)/12-(AU20+AU22+AU24+AU25+AU27+AU28)</f>
        <v/>
      </c>
      <c r="AV26">
        <f>INDEX('EIA Consumption'!$A:$CZ,$G26,AV$19)/12-(AV20+AV22+AV24+AV25+AV27+AV28)</f>
        <v/>
      </c>
      <c r="AW26">
        <f>INDEX('EIA Consumption'!$A:$CZ,$G26,AW$19)/12-(AW20+AW22+AW24+AW25+AW27+AW28)</f>
        <v/>
      </c>
      <c r="AX26">
        <f>INDEX('EIA Consumption'!$A:$CZ,$G26,AX$19)/12-(AX20+AX22+AX24+AX25+AX27+AX28)</f>
        <v/>
      </c>
      <c r="AY26">
        <f>INDEX('EIA Consumption'!$A:$CZ,$G26,AY$19)/12-(AY20+AY22+AY24+AY25+AY27+AY28)</f>
        <v/>
      </c>
      <c r="AZ26">
        <f>INDEX('EIA Consumption'!$A:$CZ,$G26,AZ$19)/12-(AZ20+AZ22+AZ24+AZ25+AZ27+AZ28)</f>
        <v/>
      </c>
      <c r="BA26">
        <f>INDEX('EIA Consumption'!$A:$CZ,$G26,BA$19)/12-(BA20+BA22+BA24+BA25+BA27+BA28)</f>
        <v/>
      </c>
      <c r="BB26">
        <f>INDEX('EIA Consumption'!$A:$CZ,$G26,BB$19)/12-(BB20+BB22+BB24+BB25+BB27+BB28)</f>
        <v/>
      </c>
      <c r="BC26">
        <f>INDEX('EIA Consumption'!$A:$CZ,$G26,BC$19)/12-(BC20+BC22+BC24+BC25+BC27+BC28)</f>
        <v/>
      </c>
      <c r="BD26">
        <f>INDEX('EIA Consumption'!$A:$CZ,$G26,BD$19)/12-(BD20+BD22+BD24+BD25+BD27+BD28)</f>
        <v/>
      </c>
      <c r="BE26">
        <f>INDEX('EIA Consumption'!$A:$CZ,$G26,BE$19)/12-(BE20+BE22+BE24+BE25+BE27+BE28)</f>
        <v/>
      </c>
      <c r="BF26">
        <f>INDEX('EIA Consumption'!$A:$CZ,$G26,BF$19)/12-(BF20+BF22+BF24+BF25+BF27+BF28)</f>
        <v/>
      </c>
      <c r="BG26">
        <f>INDEX('EIA Consumption'!$A:$CZ,$G26,BG$19)/12-(BG20+BG22+BG24+BG25+BG27+BG28)</f>
        <v/>
      </c>
      <c r="BH26">
        <f>INDEX('EIA Consumption'!$A:$CZ,$G26,BH$19)/12-(BH20+BH22+BH24+BH25+BH27+BH28)</f>
        <v/>
      </c>
      <c r="BI26">
        <f>INDEX('EIA Consumption'!$A:$CZ,$G26,BI$19)/12-(BI20+BI22+BI24+BI25+BI27+BI28)</f>
        <v/>
      </c>
      <c r="BJ26">
        <f>INDEX('EIA Consumption'!$A:$CZ,$G26,BJ$19)/12-(BJ20+BJ22+BJ24+BJ25+BJ27+BJ28)</f>
        <v/>
      </c>
      <c r="BK26">
        <f>INDEX('EIA Consumption'!$A:$CZ,$G26,BK$19)/12-(BK20+BK22+BK24+BK25+BK27+BK28)</f>
        <v/>
      </c>
      <c r="BL26">
        <f>INDEX('EIA Consumption'!$A:$CZ,$G26,BL$19)/12-(BL20+BL22+BL24+BL25+BL27+BL28)</f>
        <v/>
      </c>
      <c r="BM26">
        <f>INDEX('EIA Consumption'!$A:$CZ,$G26,BM$19)/12-(BM20+BM22+BM24+BM25+BM27+BM28)</f>
        <v/>
      </c>
      <c r="BN26">
        <f>INDEX('EIA Consumption'!$A:$CZ,$G26,BN$19)/12-(BN20+BN22+BN24+BN25+BN27+BN28)</f>
        <v/>
      </c>
      <c r="BO26">
        <f>INDEX('EIA Consumption'!$A:$CZ,$G26,BO$19)/12-(BO20+BO22+BO24+BO25+BO27+BO28)</f>
        <v/>
      </c>
      <c r="BP26">
        <f>INDEX('EIA Consumption'!$A:$CZ,$G26,BP$19)/12-(BP20+BP22+BP24+BP25+BP27+BP28)</f>
        <v/>
      </c>
      <c r="BQ26">
        <f>INDEX('EIA Consumption'!$A:$CZ,$G26,BQ$19)/12-(BQ20+BQ22+BQ24+BQ25+BQ27+BQ28)</f>
        <v/>
      </c>
      <c r="BR26">
        <f>INDEX('EIA Consumption'!$A:$CZ,$G26,BR$19)/12-(BR20+BR22+BR24+BR25+BR27+BR28)</f>
        <v/>
      </c>
      <c r="BS26">
        <f>INDEX('EIA Consumption'!$A:$CZ,$G26,BS$19)/12-(BS20+BS22+BS24+BS25+BS27+BS28)</f>
        <v/>
      </c>
      <c r="BT26">
        <f>INDEX('EIA Consumption'!$A:$CZ,$G26,BT$19)/12-(BT20+BT22+BT24+BT25+BT27+BT28)</f>
        <v/>
      </c>
      <c r="BU26">
        <f>INDEX('EIA Consumption'!$A:$CZ,$G26,BU$19)/12-(BU20+BU22+BU24+BU25+BU27+BU28)</f>
        <v/>
      </c>
      <c r="BV26">
        <f>INDEX('EIA Consumption'!$A:$CZ,$G26,BV$19)/12-(BV20+BV22+BV24+BV25+BV27+BV28)</f>
        <v/>
      </c>
      <c r="BW26">
        <f>INDEX('EIA Consumption'!$A:$CZ,$G26,BW$19)/12-(BW20+BW22+BW24+BW25+BW27+BW28)</f>
        <v/>
      </c>
      <c r="BX26">
        <f>INDEX('EIA Consumption'!$A:$CZ,$G26,BX$19)/12-(BX20+BX22+BX24+BX25+BX27+BX28)</f>
        <v/>
      </c>
      <c r="BY26">
        <f>INDEX('EIA Consumption'!$A:$CZ,$G26,BY$19)/12-(BY20+BY22+BY24+BY25+BY27+BY28)</f>
        <v/>
      </c>
      <c r="BZ26">
        <f>INDEX('EIA Consumption'!$A:$CZ,$G26,BZ$19)/12-(BZ20+BZ22+BZ24+BZ25+BZ27+BZ28)</f>
        <v/>
      </c>
      <c r="CA26">
        <f>INDEX('EIA Consumption'!$A:$CZ,$G26,CA$19)/12-(CA20+CA22+CA24+CA25+CA27+CA28)</f>
        <v/>
      </c>
      <c r="CB26">
        <f>INDEX('EIA Consumption'!$A:$CZ,$G26,CB$19)/12-(CB20+CB22+CB24+CB25+CB27+CB28)</f>
        <v/>
      </c>
      <c r="CC26">
        <f>INDEX('EIA Consumption'!$A:$CZ,$G26,CC$19)/12-(CC20+CC22+CC24+CC25+CC27+CC28)</f>
        <v/>
      </c>
      <c r="CD26">
        <f>INDEX('EIA Consumption'!$A:$CZ,$G26,CD$19)/12-(CD20+CD22+CD24+CD25+CD27+CD28)</f>
        <v/>
      </c>
      <c r="CE26">
        <f>INDEX('EIA Consumption'!$A:$CZ,$G26,CE$19)/12-(CE20+CE22+CE24+CE25+CE27+CE28)</f>
        <v/>
      </c>
      <c r="CF26">
        <f>INDEX('EIA Consumption'!$A:$CZ,$G26,CF$19)/12-(CF20+CF22+CF24+CF25+CF27+CF28)</f>
        <v/>
      </c>
      <c r="CG26">
        <f>INDEX('EIA Consumption'!$A:$CZ,$G26,CG$19)/12-(CG20+CG22+CG24+CG25+CG27+CG28)</f>
        <v/>
      </c>
      <c r="CH26">
        <f>INDEX('EIA Consumption'!$A:$CZ,$G26,CH$19)/12-(CH20+CH22+CH24+CH25+CH27+CH28)</f>
        <v/>
      </c>
      <c r="CI26">
        <f>INDEX('EIA Consumption'!$A:$CZ,$G26,CI$19)/12-(CI20+CI22+CI24+CI25+CI27+CI28)</f>
        <v/>
      </c>
      <c r="CJ26">
        <f>INDEX('EIA Consumption'!$A:$CZ,$G26,CJ$19)/12-(CJ20+CJ22+CJ24+CJ25+CJ27+CJ28)</f>
        <v/>
      </c>
      <c r="CK26">
        <f>INDEX('EIA Consumption'!$A:$CZ,$G26,CK$19)/12-(CK20+CK22+CK24+CK25+CK27+CK28)</f>
        <v/>
      </c>
      <c r="CL26">
        <f>INDEX('EIA Consumption'!$A:$CZ,$G26,CL$19)/12-(CL20+CL22+CL24+CL25+CL27+CL28)</f>
        <v/>
      </c>
      <c r="CM26">
        <f>INDEX('EIA Consumption'!$A:$CZ,$G26,CM$19)/12-(CM20+CM22+CM24+CM25+CM27+CM28)</f>
        <v/>
      </c>
      <c r="CN26">
        <f>INDEX('EIA Consumption'!$A:$CZ,$G26,CN$19)/12-(CN20+CN22+CN24+CN25+CN27+CN28)</f>
        <v/>
      </c>
      <c r="CO26">
        <f>INDEX('EIA Consumption'!$A:$CZ,$G26,CO$19)/12-(CO20+CO22+CO24+CO25+CO27+CO28)</f>
        <v/>
      </c>
      <c r="CP26">
        <f>INDEX('EIA Consumption'!$A:$CZ,$G26,CP$19)/12-(CP20+CP22+CP24+CP25+CP27+CP28)</f>
        <v/>
      </c>
      <c r="CQ26">
        <f>INDEX('EIA Consumption'!$A:$CZ,$G26,CQ$19)/12-(CQ20+CQ22+CQ24+CQ25+CQ27+CQ28)</f>
        <v/>
      </c>
      <c r="CR26">
        <f>INDEX('EIA Consumption'!$A:$CZ,$G26,CR$19)/12-(CR20+CR22+CR24+CR25+CR27+CR28)</f>
        <v/>
      </c>
      <c r="CS26">
        <f>INDEX('EIA Consumption'!$A:$CZ,$G26,CS$19)/12-(CS20+CS22+CS24+CS25+CS27+CS28)</f>
        <v/>
      </c>
      <c r="CT26">
        <f>INDEX('EIA Consumption'!$A:$CZ,$G26,CT$19)/12-(CT20+CT22+CT24+CT25+CT27+CT28)</f>
        <v/>
      </c>
      <c r="CU26">
        <f>INDEX('EIA Consumption'!$A:$CZ,$G26,CU$19)/12-(CU20+CU22+CU24+CU25+CU27+CU28)</f>
        <v/>
      </c>
      <c r="CV26">
        <f>INDEX('EIA Consumption'!$A:$CZ,$G26,CV$19)/12-(CV20+CV22+CV24+CV25+CV27+CV28)</f>
        <v/>
      </c>
      <c r="CW26">
        <f>INDEX('EIA Consumption'!$A:$CZ,$G26,CW$19)/12-(CW20+CW22+CW24+CW25+CW27+CW28)</f>
        <v/>
      </c>
      <c r="CX26">
        <f>INDEX('EIA Consumption'!$A:$CZ,$G26,CX$19)/12-(CX20+CX22+CX24+CX25+CX27+CX28)</f>
        <v/>
      </c>
      <c r="CY26">
        <f>INDEX('EIA Consumption'!$A:$CZ,$G26,CY$19)/12-(CY20+CY22+CY24+CY25+CY27+CY28)</f>
        <v/>
      </c>
      <c r="CZ26">
        <f>INDEX('EIA Consumption'!$A:$CZ,$G26,CZ$19)/12-(CZ20+CZ22+CZ24+CZ25+CZ27+CZ28)</f>
        <v/>
      </c>
      <c r="DA26">
        <f>INDEX('EIA Consumption'!$A:$CZ,$G26,DA$19)/12-(DA20+DA22+DA24+DA25+DA27+DA28)</f>
        <v/>
      </c>
      <c r="DB26">
        <f>INDEX('EIA Consumption'!$A:$CZ,$G26,DB$19)/12-(DB20+DB22+DB24+DB25+DB27+DB28)</f>
        <v/>
      </c>
      <c r="DC26">
        <f>INDEX('EIA Consumption'!$A:$CZ,$G26,DC$19)/12-(DC20+DC22+DC24+DC25+DC27+DC28)</f>
        <v/>
      </c>
      <c r="DD26">
        <f>INDEX('EIA Consumption'!$A:$CZ,$G26,DD$19)/12-(DD20+DD22+DD24+DD25+DD27+DD28)</f>
        <v/>
      </c>
      <c r="DE26">
        <f>INDEX('EIA Consumption'!$A:$CZ,$G26,DE$19)/12-(DE20+DE22+DE24+DE25+DE27+DE28)</f>
        <v/>
      </c>
      <c r="DF26">
        <f>INDEX('EIA Consumption'!$A:$CZ,$G26,DF$19)/12-(DF20+DF22+DF24+DF25+DF27+DF28)</f>
        <v/>
      </c>
      <c r="DG26">
        <f>INDEX('EIA Consumption'!$A:$CZ,$G26,DG$19)/12-(DG20+DG22+DG24+DG25+DG27+DG28)</f>
        <v/>
      </c>
      <c r="DH26">
        <f>INDEX('EIA Consumption'!$A:$CZ,$G26,DH$19)/12-(DH20+DH22+DH24+DH25+DH27+DH28)</f>
        <v/>
      </c>
      <c r="DI26">
        <f>INDEX('EIA Consumption'!$A:$CZ,$G26,DI$19)/12-(DI20+DI22+DI24+DI25+DI27+DI28)</f>
        <v/>
      </c>
      <c r="DJ26">
        <f>INDEX('EIA Consumption'!$A:$CZ,$G26,DJ$19)/12-(DJ20+DJ22+DJ24+DJ25+DJ27+DJ28)</f>
        <v/>
      </c>
      <c r="DK26">
        <f>INDEX('EIA Consumption'!$A:$CZ,$G26,DK$19)/12-(DK20+DK22+DK24+DK25+DK27+DK28)</f>
        <v/>
      </c>
      <c r="DL26">
        <f>INDEX('EIA Consumption'!$A:$CZ,$G26,DL$19)/12-(DL20+DL22+DL24+DL25+DL27+DL28)</f>
        <v/>
      </c>
      <c r="DM26">
        <f>INDEX('EIA Consumption'!$A:$CZ,$G26,DM$19)/12-(DM20+DM22+DM24+DM25+DM27+DM28)</f>
        <v/>
      </c>
      <c r="DN26">
        <f>INDEX('EIA Consumption'!$A:$CZ,$G26,DN$19)/12-(DN20+DN22+DN24+DN25+DN27+DN28)</f>
        <v/>
      </c>
      <c r="DO26">
        <f>INDEX('EIA Consumption'!$A:$CZ,$G26,DO$19)/12-(DO20+DO22+DO24+DO25+DO27+DO28)</f>
        <v/>
      </c>
      <c r="DP26">
        <f>INDEX('EIA Consumption'!$A:$CZ,$G26,DP$19)/12-(DP20+DP22+DP24+DP25+DP27+DP28)</f>
        <v/>
      </c>
      <c r="DQ26">
        <f>INDEX('EIA Consumption'!$A:$CZ,$G26,DQ$19)/12-(DQ20+DQ22+DQ24+DQ25+DQ27+DQ28)</f>
        <v/>
      </c>
      <c r="DR26">
        <f>INDEX('EIA Consumption'!$A:$CZ,$G26,DR$19)/12-(DR20+DR22+DR24+DR25+DR27+DR28)</f>
        <v/>
      </c>
      <c r="DS26">
        <f>INDEX('EIA Consumption'!$A:$CZ,$G26,DS$19)/12-(DS20+DS22+DS24+DS25+DS27+DS28)</f>
        <v/>
      </c>
      <c r="DT26">
        <f>INDEX('EIA Consumption'!$A:$CZ,$G26,DT$19)/12-(DT20+DT22+DT24+DT25+DT27+DT28)</f>
        <v/>
      </c>
      <c r="DU26">
        <f>INDEX('EIA Consumption'!$A:$CZ,$G26,DU$19)/12-(DU20+DU22+DU24+DU25+DU27+DU28)</f>
        <v/>
      </c>
      <c r="DV26">
        <f>INDEX('EIA Consumption'!$A:$CZ,$G26,DV$19)/12-(DV20+DV22+DV24+DV25+DV27+DV28)</f>
        <v/>
      </c>
      <c r="DW26">
        <f>INDEX('EIA Consumption'!$A:$CZ,$G26,DW$19)/12-(DW20+DW22+DW24+DW25+DW27+DW28)</f>
        <v/>
      </c>
      <c r="DX26">
        <f>INDEX('EIA Consumption'!$A:$CZ,$G26,DX$19)/12-(DX20+DX22+DX24+DX25+DX27+DX28)</f>
        <v/>
      </c>
      <c r="DY26">
        <f>INDEX('EIA Consumption'!$A:$CZ,$G26,DY$19)/12-(DY20+DY22+DY24+DY25+DY27+DY28)</f>
        <v/>
      </c>
      <c r="DZ26">
        <f>INDEX('EIA Consumption'!$A:$CZ,$G26,DZ$19)/12-(DZ20+DZ22+DZ24+DZ25+DZ27+DZ28)</f>
        <v/>
      </c>
      <c r="EA26">
        <f>INDEX('EIA Consumption'!$A:$CZ,$G26,EA$19)/12-(EA20+EA22+EA24+EA25+EA27+EA28)</f>
        <v/>
      </c>
      <c r="EB26">
        <f>INDEX('EIA Consumption'!$A:$CZ,$G26,EB$19)/12-(EB20+EB22+EB24+EB25+EB27+EB28)</f>
        <v/>
      </c>
      <c r="EC26">
        <f>INDEX('EIA Consumption'!$A:$CZ,$G26,EC$19)/12-(EC20+EC22+EC24+EC25+EC27+EC28)</f>
        <v/>
      </c>
      <c r="ED26">
        <f>INDEX('EIA Consumption'!$A:$CZ,$G26,ED$19)/12-(ED20+ED22+ED24+ED25+ED27+ED28)</f>
        <v/>
      </c>
      <c r="EE26">
        <f>INDEX('EIA Consumption'!$A:$CZ,$G26,EE$19)/12-(EE20+EE22+EE24+EE25+EE27+EE28)</f>
        <v/>
      </c>
      <c r="EF26">
        <f>INDEX('EIA Consumption'!$A:$CZ,$G26,EF$19)/12-(EF20+EF22+EF24+EF25+EF27+EF28)</f>
        <v/>
      </c>
      <c r="EG26">
        <f>INDEX('EIA Consumption'!$A:$CZ,$G26,EG$19)/12-(EG20+EG22+EG24+EG25+EG27+EG28)</f>
        <v/>
      </c>
      <c r="EH26">
        <f>INDEX('EIA Consumption'!$A:$CZ,$G26,EH$19)/12-(EH20+EH22+EH24+EH25+EH27+EH28)</f>
        <v/>
      </c>
      <c r="EI26">
        <f>INDEX('EIA Consumption'!$A:$CZ,$G26,EI$19)/12-(EI20+EI22+EI24+EI25+EI27+EI28)</f>
        <v/>
      </c>
      <c r="EJ26">
        <f>INDEX('EIA Consumption'!$A:$CZ,$G26,EJ$19)/12-(EJ20+EJ22+EJ24+EJ25+EJ27+EJ28)</f>
        <v/>
      </c>
      <c r="EK26">
        <f>INDEX('EIA Consumption'!$A:$CZ,$G26,EK$19)/12-(EK20+EK22+EK24+EK25+EK27+EK28)</f>
        <v/>
      </c>
      <c r="EL26">
        <f>INDEX('EIA Consumption'!$A:$CZ,$G26,EL$19)/12-(EL20+EL22+EL24+EL25+EL27+EL28)</f>
        <v/>
      </c>
      <c r="EM26">
        <f>INDEX('EIA Consumption'!$A:$CZ,$G26,EM$19)/12-(EM20+EM22+EM24+EM25+EM27+EM28)</f>
        <v/>
      </c>
      <c r="EN26">
        <f>INDEX('EIA Consumption'!$A:$CZ,$G26,EN$19)/12-(EN20+EN22+EN24+EN25+EN27+EN28)</f>
        <v/>
      </c>
      <c r="EO26">
        <f>INDEX('EIA Consumption'!$A:$CZ,$G26,EO$19)/12-(EO20+EO22+EO24+EO25+EO27+EO28)</f>
        <v/>
      </c>
      <c r="EP26">
        <f>INDEX('EIA Consumption'!$A:$CZ,$G26,EP$19)/12-(EP20+EP22+EP24+EP25+EP27+EP28)</f>
        <v/>
      </c>
      <c r="EQ26">
        <f>INDEX('EIA Consumption'!$A:$CZ,$G26,EQ$19)/12-(EQ20+EQ22+EQ24+EQ25+EQ27+EQ28)</f>
        <v/>
      </c>
      <c r="ER26">
        <f>INDEX('EIA Consumption'!$A:$CZ,$G26,ER$19)/12-(ER20+ER22+ER24+ER25+ER27+ER28)</f>
        <v/>
      </c>
      <c r="ES26">
        <f>INDEX('EIA Consumption'!$A:$CZ,$G26,ES$19)/12-(ES20+ES22+ES24+ES25+ES27+ES28)</f>
        <v/>
      </c>
      <c r="ET26">
        <f>INDEX('EIA Consumption'!$A:$CZ,$G26,ET$19)/12-(ET20+ET22+ET24+ET25+ET27+ET28)</f>
        <v/>
      </c>
      <c r="EU26">
        <f>INDEX('EIA Consumption'!$A:$CZ,$G26,EU$19)/12-(EU20+EU22+EU24+EU25+EU27+EU28)</f>
        <v/>
      </c>
      <c r="EV26">
        <f>INDEX('EIA Consumption'!$A:$CZ,$G26,EV$19)/12-(EV20+EV22+EV24+EV25+EV27+EV28)</f>
        <v/>
      </c>
      <c r="EW26">
        <f>INDEX('EIA Consumption'!$A:$CZ,$G26,EW$19)/12-(EW20+EW22+EW24+EW25+EW27+EW28)</f>
        <v/>
      </c>
      <c r="EX26">
        <f>INDEX('EIA Consumption'!$A:$CZ,$G26,EX$19)/12-(EX20+EX22+EX24+EX25+EX27+EX28)</f>
        <v/>
      </c>
      <c r="EY26">
        <f>INDEX('EIA Consumption'!$A:$CZ,$G26,EY$19)/12-(EY20+EY22+EY24+EY25+EY27+EY28)</f>
        <v/>
      </c>
      <c r="EZ26">
        <f>INDEX('EIA Consumption'!$A:$CZ,$G26,EZ$19)/12-(EZ20+EZ22+EZ24+EZ25+EZ27+EZ28)</f>
        <v/>
      </c>
      <c r="FA26">
        <f>INDEX('EIA Consumption'!$A:$CZ,$G26,FA$19)/12-(FA20+FA22+FA24+FA25+FA27+FA28)</f>
        <v/>
      </c>
      <c r="FB26">
        <f>INDEX('EIA Consumption'!$A:$CZ,$G26,FB$19)/12-(FB20+FB22+FB24+FB25+FB27+FB28)</f>
        <v/>
      </c>
      <c r="FC26">
        <f>INDEX('EIA Consumption'!$A:$CZ,$G26,FC$19)/12-(FC20+FC22+FC24+FC25+FC27+FC28)</f>
        <v/>
      </c>
      <c r="FD26">
        <f>INDEX('EIA Consumption'!$A:$CZ,$G26,FD$19)/12-(FD20+FD22+FD24+FD25+FD27+FD28)</f>
        <v/>
      </c>
      <c r="FE26">
        <f>INDEX('EIA Consumption'!$A:$CZ,$G26,FE$19)/12-(FE20+FE22+FE24+FE25+FE27+FE28)</f>
        <v/>
      </c>
      <c r="FF26">
        <f>INDEX('EIA Consumption'!$A:$CZ,$G26,FF$19)/12-(FF20+FF22+FF24+FF25+FF27+FF28)</f>
        <v/>
      </c>
      <c r="FG26">
        <f>INDEX('EIA Consumption'!$A:$CZ,$G26,FG$19)/12-(FG20+FG22+FG24+FG25+FG27+FG28)</f>
        <v/>
      </c>
      <c r="FH26">
        <f>INDEX('EIA Consumption'!$A:$CZ,$G26,FH$19)/12-(FH20+FH22+FH24+FH25+FH27+FH28)</f>
        <v/>
      </c>
      <c r="FI26">
        <f>INDEX('EIA Consumption'!$A:$CZ,$G26,FI$19)/12-(FI20+FI22+FI24+FI25+FI27+FI28)</f>
        <v/>
      </c>
      <c r="FJ26">
        <f>INDEX('EIA Consumption'!$A:$CZ,$G26,FJ$19)/12-(FJ20+FJ22+FJ24+FJ25+FJ27+FJ28)</f>
        <v/>
      </c>
      <c r="FK26">
        <f>INDEX('EIA Consumption'!$A:$CZ,$G26,FK$19)/12-(FK20+FK22+FK24+FK25+FK27+FK28)</f>
        <v/>
      </c>
      <c r="FL26">
        <f>INDEX('EIA Consumption'!$A:$CZ,$G26,FL$19)/12-(FL20+FL22+FL24+FL25+FL27+FL28)</f>
        <v/>
      </c>
      <c r="FM26">
        <f>INDEX('EIA Consumption'!$A:$CZ,$G26,FM$19)/12-(FM20+FM22+FM24+FM25+FM27+FM28)</f>
        <v/>
      </c>
      <c r="FN26">
        <f>INDEX('EIA Consumption'!$A:$CZ,$G26,FN$19)/12-(FN20+FN22+FN24+FN25+FN27+FN28)</f>
        <v/>
      </c>
      <c r="FO26">
        <f>INDEX('EIA Consumption'!$A:$CZ,$G26,FO$19)/12-(FO20+FO22+FO24+FO25+FO27+FO28)</f>
        <v/>
      </c>
      <c r="FP26">
        <f>INDEX('EIA Consumption'!$A:$CZ,$G26,FP$19)/12-(FP20+FP22+FP24+FP25+FP27+FP28)</f>
        <v/>
      </c>
      <c r="FQ26">
        <f>INDEX('EIA Consumption'!$A:$CZ,$G26,FQ$19)/12-(FQ20+FQ22+FQ24+FQ25+FQ27+FQ28)</f>
        <v/>
      </c>
      <c r="FR26">
        <f>INDEX('EIA Consumption'!$A:$CZ,$G26,FR$19)/12-(FR20+FR22+FR24+FR25+FR27+FR28)</f>
        <v/>
      </c>
      <c r="FS26">
        <f>INDEX('EIA Consumption'!$A:$CZ,$G26,FS$19)/12-(FS20+FS22+FS24+FS25+FS27+FS28)</f>
        <v/>
      </c>
      <c r="FT26">
        <f>INDEX('EIA Consumption'!$A:$CZ,$G26,FT$19)/12-(FT20+FT22+FT24+FT25+FT27+FT28)</f>
        <v/>
      </c>
      <c r="FU26">
        <f>INDEX('EIA Consumption'!$A:$CZ,$G26,FU$19)/12-(FU20+FU22+FU24+FU25+FU27+FU28)</f>
        <v/>
      </c>
      <c r="FV26">
        <f>INDEX('EIA Consumption'!$A:$CZ,$G26,FV$19)/12-(FV20+FV22+FV24+FV25+FV27+FV28)</f>
        <v/>
      </c>
      <c r="FW26">
        <f>INDEX('EIA Consumption'!$A:$CZ,$G26,FW$19)/12-(FW20+FW22+FW24+FW25+FW27+FW28)</f>
        <v/>
      </c>
      <c r="FX26">
        <f>INDEX('EIA Consumption'!$A:$CZ,$G26,FX$19)/12-(FX20+FX22+FX24+FX25+FX27+FX28)</f>
        <v/>
      </c>
      <c r="FY26">
        <f>INDEX('EIA Consumption'!$A:$CZ,$G26,FY$19)/12-(FY20+FY22+FY24+FY25+FY27+FY28)</f>
        <v/>
      </c>
      <c r="FZ26">
        <f>INDEX('EIA Consumption'!$A:$CZ,$G26,FZ$19)/12-(FZ20+FZ22+FZ24+FZ25+FZ27+FZ28)</f>
        <v/>
      </c>
      <c r="GA26">
        <f>INDEX('EIA Consumption'!$A:$CZ,$G26,GA$19)/12-(GA20+GA22+GA24+GA25+GA27+GA28)</f>
        <v/>
      </c>
      <c r="GB26">
        <f>INDEX('EIA Consumption'!$A:$CZ,$G26,GB$19)/12-(GB20+GB22+GB24+GB25+GB27+GB28)</f>
        <v/>
      </c>
      <c r="GC26">
        <f>INDEX('EIA Consumption'!$A:$CZ,$G26,GC$19)/12-(GC20+GC22+GC24+GC25+GC27+GC28)</f>
        <v/>
      </c>
      <c r="GD26">
        <f>INDEX('EIA Consumption'!$A:$CZ,$G26,GD$19)/12-(GD20+GD22+GD24+GD25+GD27+GD28)</f>
        <v/>
      </c>
      <c r="GE26">
        <f>INDEX('EIA Consumption'!$A:$CZ,$G26,GE$19)/12-(GE20+GE22+GE24+GE25+GE27+GE28)</f>
        <v/>
      </c>
      <c r="GF26">
        <f>INDEX('EIA Consumption'!$A:$CZ,$G26,GF$19)/12-(GF20+GF22+GF24+GF25+GF27+GF28)</f>
        <v/>
      </c>
      <c r="GG26">
        <f>INDEX('EIA Consumption'!$A:$CZ,$G26,GG$19)/12-(GG20+GG22+GG24+GG25+GG27+GG28)</f>
        <v/>
      </c>
      <c r="GH26">
        <f>INDEX('EIA Consumption'!$A:$CZ,$G26,GH$19)/12-(GH20+GH22+GH24+GH25+GH27+GH28)</f>
        <v/>
      </c>
      <c r="GI26">
        <f>INDEX('EIA Consumption'!$A:$CZ,$G26,GI$19)/12-(GI20+GI22+GI24+GI25+GI27+GI28)</f>
        <v/>
      </c>
      <c r="GJ26">
        <f>INDEX('EIA Consumption'!$A:$CZ,$G26,GJ$19)/12-(GJ20+GJ22+GJ24+GJ25+GJ27+GJ28)</f>
        <v/>
      </c>
      <c r="GK26">
        <f>INDEX('EIA Consumption'!$A:$CZ,$G26,GK$19)/12-(GK20+GK22+GK24+GK25+GK27+GK28)</f>
        <v/>
      </c>
      <c r="GL26">
        <f>INDEX('EIA Consumption'!$A:$CZ,$G26,GL$19)/12-(GL20+GL22+GL24+GL25+GL27+GL28)</f>
        <v/>
      </c>
      <c r="GM26">
        <f>INDEX('EIA Consumption'!$A:$CZ,$G26,GM$19)/12-(GM20+GM22+GM24+GM25+GM27+GM28)</f>
        <v/>
      </c>
      <c r="GN26">
        <f>INDEX('EIA Consumption'!$A:$CZ,$G26,GN$19)/12-(GN20+GN22+GN24+GN25+GN27+GN28)</f>
        <v/>
      </c>
      <c r="GO26">
        <f>INDEX('EIA Consumption'!$A:$CZ,$G26,GO$19)/12-(GO20+GO22+GO24+GO25+GO27+GO28)</f>
        <v/>
      </c>
      <c r="GP26">
        <f>INDEX('EIA Consumption'!$A:$CZ,$G26,GP$19)/12-(GP20+GP22+GP24+GP25+GP27+GP28)</f>
        <v/>
      </c>
      <c r="GQ26">
        <f>INDEX('EIA Consumption'!$A:$CZ,$G26,GQ$19)/12-(GQ20+GQ22+GQ24+GQ25+GQ27+GQ28)</f>
        <v/>
      </c>
      <c r="GR26">
        <f>INDEX('EIA Consumption'!$A:$CZ,$G26,GR$19)/12-(GR20+GR22+GR24+GR25+GR27+GR28)</f>
        <v/>
      </c>
      <c r="GS26">
        <f>INDEX('EIA Consumption'!$A:$CZ,$G26,GS$19)/12-(GS20+GS22+GS24+GS25+GS27+GS28)</f>
        <v/>
      </c>
      <c r="GT26">
        <f>INDEX('EIA Consumption'!$A:$CZ,$G26,GT$19)/12-(GT20+GT22+GT24+GT25+GT27+GT28)</f>
        <v/>
      </c>
      <c r="GU26">
        <f>INDEX('EIA Consumption'!$A:$CZ,$G26,GU$19)/12-(GU20+GU22+GU24+GU25+GU27+GU28)</f>
        <v/>
      </c>
      <c r="GV26">
        <f>INDEX('EIA Consumption'!$A:$CZ,$G26,GV$19)/12-(GV20+GV22+GV24+GV25+GV27+GV28)</f>
        <v/>
      </c>
      <c r="GW26">
        <f>INDEX('EIA Consumption'!$A:$CZ,$G26,GW$19)/12-(GW20+GW22+GW24+GW25+GW27+GW28)</f>
        <v/>
      </c>
      <c r="GX26">
        <f>INDEX('EIA Consumption'!$A:$CZ,$G26,GX$19)/12-(GX20+GX22+GX24+GX25+GX27+GX28)</f>
        <v/>
      </c>
      <c r="GY26">
        <f>INDEX('EIA Consumption'!$A:$CZ,$G26,GY$19)/12-(GY20+GY22+GY24+GY25+GY27+GY28)</f>
        <v/>
      </c>
      <c r="GZ26">
        <f>INDEX('EIA Consumption'!$A:$CZ,$G26,GZ$19)/12-(GZ20+GZ22+GZ24+GZ25+GZ27+GZ28)</f>
        <v/>
      </c>
      <c r="HA26">
        <f>INDEX('EIA Consumption'!$A:$CZ,$G26,HA$19)/12-(HA20+HA22+HA24+HA25+HA27+HA28)</f>
        <v/>
      </c>
      <c r="HB26">
        <f>INDEX('EIA Consumption'!$A:$CZ,$G26,HB$19)/12-(HB20+HB22+HB24+HB25+HB27+HB28)</f>
        <v/>
      </c>
      <c r="HC26">
        <f>INDEX('EIA Consumption'!$A:$CZ,$G26,HC$19)/12-(HC20+HC22+HC24+HC25+HC27+HC28)</f>
        <v/>
      </c>
      <c r="HD26">
        <f>INDEX('EIA Consumption'!$A:$CZ,$G26,HD$19)/12-(HD20+HD22+HD24+HD25+HD27+HD28)</f>
        <v/>
      </c>
      <c r="HE26">
        <f>INDEX('EIA Consumption'!$A:$CZ,$G26,HE$19)/12-(HE20+HE22+HE24+HE25+HE27+HE28)</f>
        <v/>
      </c>
      <c r="HF26">
        <f>INDEX('EIA Consumption'!$A:$CZ,$G26,HF$19)/12-(HF20+HF22+HF24+HF25+HF27+HF28)</f>
        <v/>
      </c>
      <c r="HG26">
        <f>INDEX('EIA Consumption'!$A:$CZ,$G26,HG$19)/12-(HG20+HG22+HG24+HG25+HG27+HG28)</f>
        <v/>
      </c>
      <c r="HH26">
        <f>INDEX('EIA Consumption'!$A:$CZ,$G26,HH$19)/12-(HH20+HH22+HH24+HH25+HH27+HH28)</f>
        <v/>
      </c>
      <c r="HI26">
        <f>INDEX('EIA Consumption'!$A:$CZ,$G26,HI$19)/12-(HI20+HI22+HI24+HI25+HI27+HI28)</f>
        <v/>
      </c>
      <c r="HJ26">
        <f>INDEX('EIA Consumption'!$A:$CZ,$G26,HJ$19)/12-(HJ20+HJ22+HJ24+HJ25+HJ27+HJ28)</f>
        <v/>
      </c>
      <c r="HK26">
        <f>INDEX('EIA Consumption'!$A:$CZ,$G26,HK$19)/12-(HK20+HK22+HK24+HK25+HK27+HK28)</f>
        <v/>
      </c>
      <c r="HL26">
        <f>INDEX('EIA Consumption'!$A:$CZ,$G26,HL$19)/12-(HL20+HL22+HL24+HL25+HL27+HL28)</f>
        <v/>
      </c>
      <c r="HM26">
        <f>INDEX('EIA Consumption'!$A:$CZ,$G26,HM$19)/12-(HM20+HM22+HM24+HM25+HM27+HM28)</f>
        <v/>
      </c>
      <c r="HN26">
        <f>INDEX('EIA Consumption'!$A:$CZ,$G26,HN$19)/12-(HN20+HN22+HN24+HN25+HN27+HN28)</f>
        <v/>
      </c>
      <c r="HO26">
        <f>INDEX('EIA Consumption'!$A:$CZ,$G26,HO$19)/12-(HO20+HO22+HO24+HO25+HO27+HO28)</f>
        <v/>
      </c>
      <c r="HP26">
        <f>INDEX('EIA Consumption'!$A:$CZ,$G26,HP$19)/12-(HP20+HP22+HP24+HP25+HP27+HP28)</f>
        <v/>
      </c>
      <c r="HQ26">
        <f>INDEX('EIA Consumption'!$A:$CZ,$G26,HQ$19)/12-(HQ20+HQ22+HQ24+HQ25+HQ27+HQ28)</f>
        <v/>
      </c>
      <c r="HR26">
        <f>INDEX('EIA Consumption'!$A:$CZ,$G26,HR$19)/12-(HR20+HR22+HR24+HR25+HR27+HR28)</f>
        <v/>
      </c>
      <c r="HS26">
        <f>INDEX('EIA Consumption'!$A:$CZ,$G26,HS$19)/12-(HS20+HS22+HS24+HS25+HS27+HS28)</f>
        <v/>
      </c>
      <c r="HT26">
        <f>INDEX('EIA Consumption'!$A:$CZ,$G26,HT$19)/12-(HT20+HT22+HT24+HT25+HT27+HT28)</f>
        <v/>
      </c>
      <c r="HU26">
        <f>INDEX('EIA Consumption'!$A:$CZ,$G26,HU$19)/12-(HU20+HU22+HU24+HU25+HU27+HU28)</f>
        <v/>
      </c>
      <c r="HV26">
        <f>INDEX('EIA Consumption'!$A:$CZ,$G26,HV$19)/12-(HV20+HV22+HV24+HV25+HV27+HV28)</f>
        <v/>
      </c>
      <c r="HW26">
        <f>INDEX('EIA Consumption'!$A:$CZ,$G26,HW$19)/12-(HW20+HW22+HW24+HW25+HW27+HW28)</f>
        <v/>
      </c>
      <c r="HX26">
        <f>INDEX('EIA Consumption'!$A:$CZ,$G26,HX$19)/12-(HX20+HX22+HX24+HX25+HX27+HX28)</f>
        <v/>
      </c>
      <c r="HY26">
        <f>INDEX('EIA Consumption'!$A:$CZ,$G26,HY$19)/12-(HY20+HY22+HY24+HY25+HY27+HY28)</f>
        <v/>
      </c>
      <c r="HZ26">
        <f>INDEX('EIA Consumption'!$A:$CZ,$G26,HZ$19)/12-(HZ20+HZ22+HZ24+HZ25+HZ27+HZ28)</f>
        <v/>
      </c>
      <c r="IA26">
        <f>INDEX('EIA Consumption'!$A:$CZ,$G26,IA$19)/12-(IA20+IA22+IA24+IA25+IA27+IA28)</f>
        <v/>
      </c>
      <c r="IB26">
        <f>INDEX('EIA Consumption'!$A:$CZ,$G26,IB$19)/12-(IB20+IB22+IB24+IB25+IB27+IB28)</f>
        <v/>
      </c>
      <c r="IC26">
        <f>INDEX('EIA Consumption'!$A:$CZ,$G26,IC$19)/12-(IC20+IC22+IC24+IC25+IC27+IC28)</f>
        <v/>
      </c>
      <c r="ID26">
        <f>INDEX('EIA Consumption'!$A:$CZ,$G26,ID$19)/12-(ID20+ID22+ID24+ID25+ID27+ID28)</f>
        <v/>
      </c>
      <c r="IE26">
        <f>INDEX('EIA Consumption'!$A:$CZ,$G26,IE$19)/12-(IE20+IE22+IE24+IE25+IE27+IE28)</f>
        <v/>
      </c>
      <c r="IF26">
        <f>INDEX('EIA Consumption'!$A:$CZ,$G26,IF$19)/12-(IF20+IF22+IF24+IF25+IF27+IF28)</f>
        <v/>
      </c>
      <c r="IG26">
        <f>INDEX('EIA Consumption'!$A:$CZ,$G26,IG$19)/12-(IG20+IG22+IG24+IG25+IG27+IG28)</f>
        <v/>
      </c>
      <c r="IH26">
        <f>INDEX('EIA Consumption'!$A:$CZ,$G26,IH$19)/12-(IH20+IH22+IH24+IH25+IH27+IH28)</f>
        <v/>
      </c>
      <c r="II26">
        <f>INDEX('EIA Consumption'!$A:$CZ,$G26,II$19)/12-(II20+II22+II24+II25+II27+II28)</f>
        <v/>
      </c>
      <c r="IJ26">
        <f>INDEX('EIA Consumption'!$A:$CZ,$G26,IJ$19)/12-(IJ20+IJ22+IJ24+IJ25+IJ27+IJ28)</f>
        <v/>
      </c>
      <c r="IK26">
        <f>INDEX('EIA Consumption'!$A:$CZ,$G26,IK$19)/12-(IK20+IK22+IK24+IK25+IK27+IK28)</f>
        <v/>
      </c>
      <c r="IL26">
        <f>INDEX('EIA Consumption'!$A:$CZ,$G26,IL$19)/12-(IL20+IL22+IL24+IL25+IL27+IL28)</f>
        <v/>
      </c>
      <c r="IM26">
        <f>INDEX('EIA Consumption'!$A:$CZ,$G26,IM$19)/12-(IM20+IM22+IM24+IM25+IM27+IM28)</f>
        <v/>
      </c>
      <c r="IN26">
        <f>INDEX('EIA Consumption'!$A:$CZ,$G26,IN$19)/12-(IN20+IN22+IN24+IN25+IN27+IN28)</f>
        <v/>
      </c>
      <c r="IO26">
        <f>INDEX('EIA Consumption'!$A:$CZ,$G26,IO$19)/12-(IO20+IO22+IO24+IO25+IO27+IO28)</f>
        <v/>
      </c>
      <c r="IP26">
        <f>INDEX('EIA Consumption'!$A:$CZ,$G26,IP$19)/12-(IP20+IP22+IP24+IP25+IP27+IP28)</f>
        <v/>
      </c>
      <c r="IQ26">
        <f>INDEX('EIA Consumption'!$A:$CZ,$G26,IQ$19)/12-(IQ20+IQ22+IQ24+IQ25+IQ27+IQ28)</f>
        <v/>
      </c>
      <c r="IR26">
        <f>INDEX('EIA Consumption'!$A:$CZ,$G26,IR$19)/12-(IR20+IR22+IR24+IR25+IR27+IR28)</f>
        <v/>
      </c>
      <c r="IS26">
        <f>INDEX('EIA Consumption'!$A:$CZ,$G26,IS$19)/12-(IS20+IS22+IS24+IS25+IS27+IS28)</f>
        <v/>
      </c>
      <c r="IT26">
        <f>INDEX('EIA Consumption'!$A:$CZ,$G26,IT$19)/12-(IT20+IT22+IT24+IT25+IT27+IT28)</f>
        <v/>
      </c>
      <c r="IU26">
        <f>INDEX('EIA Consumption'!$A:$CZ,$G26,IU$19)/12-(IU20+IU22+IU24+IU25+IU27+IU28)</f>
        <v/>
      </c>
      <c r="IV26">
        <f>INDEX('EIA Consumption'!$A:$CZ,$G26,IV$19)/12-(IV20+IV22+IV24+IV25+IV27+IV28)</f>
        <v/>
      </c>
      <c r="IW26">
        <f>INDEX('EIA Consumption'!$A:$CZ,$G26,IW$19)/12-(IW20+IW22+IW24+IW25+IW27+IW28)</f>
        <v/>
      </c>
      <c r="IX26">
        <f>INDEX('EIA Consumption'!$A:$CZ,$G26,IX$19)/12-(IX20+IX22+IX24+IX25+IX27+IX28)</f>
        <v/>
      </c>
      <c r="IY26">
        <f>INDEX('EIA Consumption'!$A:$CZ,$G26,IY$19)/12-(IY20+IY22+IY24+IY25+IY27+IY28)</f>
        <v/>
      </c>
      <c r="IZ26">
        <f>INDEX('EIA Consumption'!$A:$CZ,$G26,IZ$19)/12-(IZ20+IZ22+IZ24+IZ25+IZ27+IZ28)</f>
        <v/>
      </c>
      <c r="JA26">
        <f>INDEX('EIA Consumption'!$A:$CZ,$G26,JA$19)/12-(JA20+JA22+JA24+JA25+JA27+JA28)</f>
        <v/>
      </c>
      <c r="JB26">
        <f>INDEX('EIA Consumption'!$A:$CZ,$G26,JB$19)/12-(JB20+JB22+JB24+JB25+JB27+JB28)</f>
        <v/>
      </c>
      <c r="JC26">
        <f>INDEX('EIA Consumption'!$A:$CZ,$G26,JC$19)/12-(JC20+JC22+JC24+JC25+JC27+JC28)</f>
        <v/>
      </c>
      <c r="JD26">
        <f>INDEX('EIA Consumption'!$A:$CZ,$G26,JD$19)/12-(JD20+JD22+JD24+JD25+JD27+JD28)</f>
        <v/>
      </c>
      <c r="JE26">
        <f>INDEX('EIA Consumption'!$A:$CZ,$G26,JE$19)/12-(JE20+JE22+JE24+JE25+JE27+JE28)</f>
        <v/>
      </c>
      <c r="JF26">
        <f>INDEX('EIA Consumption'!$A:$CZ,$G26,JF$19)/12-(JF20+JF22+JF24+JF25+JF27+JF28)</f>
        <v/>
      </c>
      <c r="JG26">
        <f>INDEX('EIA Consumption'!$A:$CZ,$G26,JG$19)/12-(JG20+JG22+JG24+JG25+JG27+JG28)</f>
        <v/>
      </c>
      <c r="JH26">
        <f>INDEX('EIA Consumption'!$A:$CZ,$G26,JH$19)/12-(JH20+JH22+JH24+JH25+JH27+JH28)</f>
        <v/>
      </c>
      <c r="JI26">
        <f>INDEX('EIA Consumption'!$A:$CZ,$G26,JI$19)/12-(JI20+JI22+JI24+JI25+JI27+JI28)</f>
        <v/>
      </c>
      <c r="JJ26">
        <f>INDEX('EIA Consumption'!$A:$CZ,$G26,JJ$19)/12-(JJ20+JJ22+JJ24+JJ25+JJ27+JJ28)</f>
        <v/>
      </c>
      <c r="JK26">
        <f>INDEX('EIA Consumption'!$A:$CZ,$G26,JK$19)/12-(JK20+JK22+JK24+JK25+JK27+JK28)</f>
        <v/>
      </c>
      <c r="JL26">
        <f>INDEX('EIA Consumption'!$A:$CZ,$G26,JL$19)/12-(JL20+JL22+JL24+JL25+JL27+JL28)</f>
        <v/>
      </c>
      <c r="JM26">
        <f>INDEX('EIA Consumption'!$A:$CZ,$G26,JM$19)/12-(JM20+JM22+JM24+JM25+JM27+JM28)</f>
        <v/>
      </c>
      <c r="JN26">
        <f>INDEX('EIA Consumption'!$A:$CZ,$G26,JN$19)/12-(JN20+JN22+JN24+JN25+JN27+JN28)</f>
        <v/>
      </c>
      <c r="JO26">
        <f>INDEX('EIA Consumption'!$A:$CZ,$G26,JO$19)/12-(JO20+JO22+JO24+JO25+JO27+JO28)</f>
        <v/>
      </c>
      <c r="JP26">
        <f>INDEX('EIA Consumption'!$A:$CZ,$G26,JP$19)/12-(JP20+JP22+JP24+JP25+JP27+JP28)</f>
        <v/>
      </c>
      <c r="JQ26">
        <f>INDEX('EIA Consumption'!$A:$CZ,$G26,JQ$19)/12-(JQ20+JQ22+JQ24+JQ25+JQ27+JQ28)</f>
        <v/>
      </c>
      <c r="JR26">
        <f>INDEX('EIA Consumption'!$A:$CZ,$G26,JR$19)/12-(JR20+JR22+JR24+JR25+JR27+JR28)</f>
        <v/>
      </c>
      <c r="JS26">
        <f>INDEX('EIA Consumption'!$A:$CZ,$G26,JS$19)/12-(JS20+JS22+JS24+JS25+JS27+JS28)</f>
        <v/>
      </c>
      <c r="JT26">
        <f>INDEX('EIA Consumption'!$A:$CZ,$G26,JT$19)/12-(JT20+JT22+JT24+JT25+JT27+JT28)</f>
        <v/>
      </c>
      <c r="JU26">
        <f>INDEX('EIA Consumption'!$A:$CZ,$G26,JU$19)/12-(JU20+JU22+JU24+JU25+JU27+JU28)</f>
        <v/>
      </c>
      <c r="JV26">
        <f>INDEX('EIA Consumption'!$A:$CZ,$G26,JV$19)/12-(JV20+JV22+JV24+JV25+JV27+JV28)</f>
        <v/>
      </c>
      <c r="JW26">
        <f>INDEX('EIA Consumption'!$A:$CZ,$G26,JW$19)/12-(JW20+JW22+JW24+JW25+JW27+JW28)</f>
        <v/>
      </c>
      <c r="JX26">
        <f>INDEX('EIA Consumption'!$A:$CZ,$G26,JX$19)/12-(JX20+JX22+JX24+JX25+JX27+JX28)</f>
        <v/>
      </c>
      <c r="JY26">
        <f>INDEX('EIA Consumption'!$A:$CZ,$G26,JY$19)/12-(JY20+JY22+JY24+JY25+JY27+JY28)</f>
        <v/>
      </c>
      <c r="JZ26">
        <f>INDEX('EIA Consumption'!$A:$CZ,$G26,JZ$19)/12-(JZ20+JZ22+JZ24+JZ25+JZ27+JZ28)</f>
        <v/>
      </c>
      <c r="KA26">
        <f>INDEX('EIA Consumption'!$A:$CZ,$G26,KA$19)/12-(KA20+KA22+KA24+KA25+KA27+KA28)</f>
        <v/>
      </c>
      <c r="KB26">
        <f>INDEX('EIA Consumption'!$A:$CZ,$G26,KB$19)/12-(KB20+KB22+KB24+KB25+KB27+KB28)</f>
        <v/>
      </c>
      <c r="KC26">
        <f>INDEX('EIA Consumption'!$A:$CZ,$G26,KC$19)/12-(KC20+KC22+KC24+KC25+KC27+KC28)</f>
        <v/>
      </c>
      <c r="KD26">
        <f>INDEX('EIA Consumption'!$A:$CZ,$G26,KD$19)/12-(KD20+KD22+KD24+KD25+KD27+KD28)</f>
        <v/>
      </c>
      <c r="KE26">
        <f>INDEX('EIA Consumption'!$A:$CZ,$G26,KE$19)/12-(KE20+KE22+KE24+KE25+KE27+KE28)</f>
        <v/>
      </c>
      <c r="KF26">
        <f>INDEX('EIA Consumption'!$A:$CZ,$G26,KF$19)/12-(KF20+KF22+KF24+KF25+KF27+KF28)</f>
        <v/>
      </c>
      <c r="KG26">
        <f>INDEX('EIA Consumption'!$A:$CZ,$G26,KG$19)/12-(KG20+KG22+KG24+KG25+KG27+KG28)</f>
        <v/>
      </c>
      <c r="KH26">
        <f>INDEX('EIA Consumption'!$A:$CZ,$G26,KH$19)/12-(KH20+KH22+KH24+KH25+KH27+KH28)</f>
        <v/>
      </c>
      <c r="KI26">
        <f>INDEX('EIA Consumption'!$A:$CZ,$G26,KI$19)/12-(KI20+KI22+KI24+KI25+KI27+KI28)</f>
        <v/>
      </c>
      <c r="KJ26">
        <f>INDEX('EIA Consumption'!$A:$CZ,$G26,KJ$19)/12-(KJ20+KJ22+KJ24+KJ25+KJ27+KJ28)</f>
        <v/>
      </c>
      <c r="KK26">
        <f>INDEX('EIA Consumption'!$A:$CZ,$G26,KK$19)/12-(KK20+KK22+KK24+KK25+KK27+KK28)</f>
        <v/>
      </c>
      <c r="KL26">
        <f>INDEX('EIA Consumption'!$A:$CZ,$G26,KL$19)/12-(KL20+KL22+KL24+KL25+KL27+KL28)</f>
        <v/>
      </c>
      <c r="KM26">
        <f>INDEX('EIA Consumption'!$A:$CZ,$G26,KM$19)/12-(KM20+KM22+KM24+KM25+KM27+KM28)</f>
        <v/>
      </c>
      <c r="KN26">
        <f>INDEX('EIA Consumption'!$A:$CZ,$G26,KN$19)/12-(KN20+KN22+KN24+KN25+KN27+KN28)</f>
        <v/>
      </c>
      <c r="KO26">
        <f>INDEX('EIA Consumption'!$A:$CZ,$G26,KO$19)/12-(KO20+KO22+KO24+KO25+KO27+KO28)</f>
        <v/>
      </c>
      <c r="KP26">
        <f>INDEX('EIA Consumption'!$A:$CZ,$G26,KP$19)/12-(KP20+KP22+KP24+KP25+KP27+KP28)</f>
        <v/>
      </c>
      <c r="KQ26">
        <f>INDEX('EIA Consumption'!$A:$CZ,$G26,KQ$19)/12-(KQ20+KQ22+KQ24+KQ25+KQ27+KQ28)</f>
        <v/>
      </c>
      <c r="KR26">
        <f>INDEX('EIA Consumption'!$A:$CZ,$G26,KR$19)/12-(KR20+KR22+KR24+KR25+KR27+KR28)</f>
        <v/>
      </c>
      <c r="KS26">
        <f>INDEX('EIA Consumption'!$A:$CZ,$G26,KS$19)/12-(KS20+KS22+KS24+KS25+KS27+KS28)</f>
        <v/>
      </c>
      <c r="KT26">
        <f>INDEX('EIA Consumption'!$A:$CZ,$G26,KT$19)/12-(KT20+KT22+KT24+KT25+KT27+KT28)</f>
        <v/>
      </c>
      <c r="KU26">
        <f>INDEX('EIA Consumption'!$A:$CZ,$G26,KU$19)/12-(KU20+KU22+KU24+KU25+KU27+KU28)</f>
        <v/>
      </c>
      <c r="KV26">
        <f>INDEX('EIA Consumption'!$A:$CZ,$G26,KV$19)/12-(KV20+KV22+KV24+KV25+KV27+KV28)</f>
        <v/>
      </c>
      <c r="KW26">
        <f>INDEX('EIA Consumption'!$A:$CZ,$G26,KW$19)/12-(KW20+KW22+KW24+KW25+KW27+KW28)</f>
        <v/>
      </c>
      <c r="KX26">
        <f>INDEX('EIA Consumption'!$A:$CZ,$G26,KX$19)/12-(KX20+KX22+KX24+KX25+KX27+KX28)</f>
        <v/>
      </c>
      <c r="KY26">
        <f>INDEX('EIA Consumption'!$A:$CZ,$G26,KY$19)/12-(KY20+KY22+KY24+KY25+KY27+KY28)</f>
        <v/>
      </c>
      <c r="KZ26">
        <f>INDEX('EIA Consumption'!$A:$CZ,$G26,KZ$19)/12-(KZ20+KZ22+KZ24+KZ25+KZ27+KZ28)</f>
        <v/>
      </c>
      <c r="LA26">
        <f>INDEX('EIA Consumption'!$A:$CZ,$G26,LA$19)/12-(LA20+LA22+LA24+LA25+LA27+LA28)</f>
        <v/>
      </c>
      <c r="LB26">
        <f>INDEX('EIA Consumption'!$A:$CZ,$G26,LB$19)/12-(LB20+LB22+LB24+LB25+LB27+LB28)</f>
        <v/>
      </c>
      <c r="LC26">
        <f>INDEX('EIA Consumption'!$A:$CZ,$G26,LC$19)/12-(LC20+LC22+LC24+LC25+LC27+LC28)</f>
        <v/>
      </c>
      <c r="LD26">
        <f>INDEX('EIA Consumption'!$A:$CZ,$G26,LD$19)/12-(LD20+LD22+LD24+LD25+LD27+LD28)</f>
        <v/>
      </c>
      <c r="LE26">
        <f>INDEX('EIA Consumption'!$A:$CZ,$G26,LE$19)/12-(LE20+LE22+LE24+LE25+LE27+LE28)</f>
        <v/>
      </c>
      <c r="LF26">
        <f>INDEX('EIA Consumption'!$A:$CZ,$G26,LF$19)/12-(LF20+LF22+LF24+LF25+LF27+LF28)</f>
        <v/>
      </c>
      <c r="LG26">
        <f>INDEX('EIA Consumption'!$A:$CZ,$G26,LG$19)/12-(LG20+LG22+LG24+LG25+LG27+LG28)</f>
        <v/>
      </c>
      <c r="LH26">
        <f>INDEX('EIA Consumption'!$A:$CZ,$G26,LH$19)/12-(LH20+LH22+LH24+LH25+LH27+LH28)</f>
        <v/>
      </c>
      <c r="LI26">
        <f>INDEX('EIA Consumption'!$A:$CZ,$G26,LI$19)/12-(LI20+LI22+LI24+LI25+LI27+LI28)</f>
        <v/>
      </c>
      <c r="LJ26">
        <f>INDEX('EIA Consumption'!$A:$CZ,$G26,LJ$19)/12-(LJ20+LJ22+LJ24+LJ25+LJ27+LJ28)</f>
        <v/>
      </c>
      <c r="LK26">
        <f>INDEX('EIA Consumption'!$A:$CZ,$G26,LK$19)/12-(LK20+LK22+LK24+LK25+LK27+LK28)</f>
        <v/>
      </c>
      <c r="LL26">
        <f>INDEX('EIA Consumption'!$A:$CZ,$G26,LL$19)/12-(LL20+LL22+LL24+LL25+LL27+LL28)</f>
        <v/>
      </c>
      <c r="LM26">
        <f>INDEX('EIA Consumption'!$A:$CZ,$G26,LM$19)/12-(LM20+LM22+LM24+LM25+LM27+LM28)</f>
        <v/>
      </c>
      <c r="LN26">
        <f>INDEX('EIA Consumption'!$A:$CZ,$G26,LN$19)/12-(LN20+LN22+LN24+LN25+LN27+LN28)</f>
        <v/>
      </c>
      <c r="LO26">
        <f>INDEX('EIA Consumption'!$A:$CZ,$G26,LO$19)/12-(LO20+LO22+LO24+LO25+LO27+LO28)</f>
        <v/>
      </c>
      <c r="LP26">
        <f>INDEX('EIA Consumption'!$A:$CZ,$G26,LP$19)/12-(LP20+LP22+LP24+LP25+LP27+LP28)</f>
        <v/>
      </c>
      <c r="LQ26">
        <f>INDEX('EIA Consumption'!$A:$CZ,$G26,LQ$19)/12-(LQ20+LQ22+LQ24+LQ25+LQ27+LQ28)</f>
        <v/>
      </c>
      <c r="LR26">
        <f>INDEX('EIA Consumption'!$A:$CZ,$G26,LR$19)/12-(LR20+LR22+LR24+LR25+LR27+LR28)</f>
        <v/>
      </c>
      <c r="LS26">
        <f>INDEX('EIA Consumption'!$A:$CZ,$G26,LS$19)/12-(LS20+LS22+LS24+LS25+LS27+LS28)</f>
        <v/>
      </c>
      <c r="LT26">
        <f>INDEX('EIA Consumption'!$A:$CZ,$G26,LT$19)/12-(LT20+LT22+LT24+LT25+LT27+LT28)</f>
        <v/>
      </c>
      <c r="LU26">
        <f>INDEX('EIA Consumption'!$A:$CZ,$G26,LU$19)/12-(LU20+LU22+LU24+LU25+LU27+LU28)</f>
        <v/>
      </c>
      <c r="LV26">
        <f>INDEX('EIA Consumption'!$A:$CZ,$G26,LV$19)/12-(LV20+LV22+LV24+LV25+LV27+LV28)</f>
        <v/>
      </c>
      <c r="LW26">
        <f>INDEX('EIA Consumption'!$A:$CZ,$G26,LW$19)/12-(LW20+LW22+LW24+LW25+LW27+LW28)</f>
        <v/>
      </c>
      <c r="LX26">
        <f>INDEX('EIA Consumption'!$A:$CZ,$G26,LX$19)/12-(LX20+LX22+LX24+LX25+LX27+LX28)</f>
        <v/>
      </c>
      <c r="LY26">
        <f>INDEX('EIA Consumption'!$A:$CZ,$G26,LY$19)/12-(LY20+LY22+LY24+LY25+LY27+LY28)</f>
        <v/>
      </c>
      <c r="LZ26">
        <f>INDEX('EIA Consumption'!$A:$CZ,$G26,LZ$19)/12-(LZ20+LZ22+LZ24+LZ25+LZ27+LZ28)</f>
        <v/>
      </c>
      <c r="MA26">
        <f>INDEX('EIA Consumption'!$A:$CZ,$G26,MA$19)/12-(MA20+MA22+MA24+MA25+MA27+MA28)</f>
        <v/>
      </c>
      <c r="MB26">
        <f>INDEX('EIA Consumption'!$A:$CZ,$G26,MB$19)/12-(MB20+MB22+MB24+MB25+MB27+MB28)</f>
        <v/>
      </c>
      <c r="MC26">
        <f>INDEX('EIA Consumption'!$A:$CZ,$G26,MC$19)/12-(MC20+MC22+MC24+MC25+MC27+MC28)</f>
        <v/>
      </c>
      <c r="MD26">
        <f>INDEX('EIA Consumption'!$A:$CZ,$G26,MD$19)/12-(MD20+MD22+MD24+MD25+MD27+MD28)</f>
        <v/>
      </c>
      <c r="ME26">
        <f>INDEX('EIA Consumption'!$A:$CZ,$G26,ME$19)/12-(ME20+ME22+ME24+ME25+ME27+ME28)</f>
        <v/>
      </c>
      <c r="MF26">
        <f>INDEX('EIA Consumption'!$A:$CZ,$G26,MF$19)/12-(MF20+MF22+MF24+MF25+MF27+MF28)</f>
        <v/>
      </c>
      <c r="MG26">
        <f>INDEX('EIA Consumption'!$A:$CZ,$G26,MG$19)/12-(MG20+MG22+MG24+MG25+MG27+MG28)</f>
        <v/>
      </c>
      <c r="MH26">
        <f>INDEX('EIA Consumption'!$A:$CZ,$G26,MH$19)/12-(MH20+MH22+MH24+MH25+MH27+MH28)</f>
        <v/>
      </c>
      <c r="MI26">
        <f>INDEX('EIA Consumption'!$A:$CZ,$G26,MI$19)/12-(MI20+MI22+MI24+MI25+MI27+MI28)</f>
        <v/>
      </c>
      <c r="MJ26">
        <f>INDEX('EIA Consumption'!$A:$CZ,$G26,MJ$19)/12-(MJ20+MJ22+MJ24+MJ25+MJ27+MJ28)</f>
        <v/>
      </c>
      <c r="MK26">
        <f>INDEX('EIA Consumption'!$A:$CZ,$G26,MK$19)/12-(MK20+MK22+MK24+MK25+MK27+MK28)</f>
        <v/>
      </c>
      <c r="ML26">
        <f>INDEX('EIA Consumption'!$A:$CZ,$G26,ML$19)/12-(ML20+ML22+ML24+ML25+ML27+ML28)</f>
        <v/>
      </c>
      <c r="MM26">
        <f>INDEX('EIA Consumption'!$A:$CZ,$G26,MM$19)/12-(MM20+MM22+MM24+MM25+MM27+MM28)</f>
        <v/>
      </c>
      <c r="MN26">
        <f>INDEX('EIA Consumption'!$A:$CZ,$G26,MN$19)/12-(MN20+MN22+MN24+MN25+MN27+MN28)</f>
        <v/>
      </c>
      <c r="MO26">
        <f>INDEX('EIA Consumption'!$A:$CZ,$G26,MO$19)/12-(MO20+MO22+MO24+MO25+MO27+MO28)</f>
        <v/>
      </c>
      <c r="MP26">
        <f>INDEX('EIA Consumption'!$A:$CZ,$G26,MP$19)/12-(MP20+MP22+MP24+MP25+MP27+MP28)</f>
        <v/>
      </c>
      <c r="MQ26">
        <f>INDEX('EIA Consumption'!$A:$CZ,$G26,MQ$19)/12-(MQ20+MQ22+MQ24+MQ25+MQ27+MQ28)</f>
        <v/>
      </c>
      <c r="MR26">
        <f>INDEX('EIA Consumption'!$A:$CZ,$G26,MR$19)/12-(MR20+MR22+MR24+MR25+MR27+MR28)</f>
        <v/>
      </c>
      <c r="MS26">
        <f>INDEX('EIA Consumption'!$A:$CZ,$G26,MS$19)/12-(MS20+MS22+MS24+MS25+MS27+MS28)</f>
        <v/>
      </c>
      <c r="MT26">
        <f>INDEX('EIA Consumption'!$A:$CZ,$G26,MT$19)/12-(MT20+MT22+MT24+MT25+MT27+MT28)</f>
        <v/>
      </c>
      <c r="MU26">
        <f>INDEX('EIA Consumption'!$A:$CZ,$G26,MU$19)/12-(MU20+MU22+MU24+MU25+MU27+MU28)</f>
        <v/>
      </c>
      <c r="MV26">
        <f>INDEX('EIA Consumption'!$A:$CZ,$G26,MV$19)/12-(MV20+MV22+MV24+MV25+MV27+MV28)</f>
        <v/>
      </c>
      <c r="MW26">
        <f>INDEX('EIA Consumption'!$A:$CZ,$G26,MW$19)/12-(MW20+MW22+MW24+MW25+MW27+MW28)</f>
        <v/>
      </c>
      <c r="MX26">
        <f>INDEX('EIA Consumption'!$A:$CZ,$G26,MX$19)/12-(MX20+MX22+MX24+MX25+MX27+MX28)</f>
        <v/>
      </c>
      <c r="MY26">
        <f>INDEX('EIA Consumption'!$A:$CZ,$G26,MY$19)/12-(MY20+MY22+MY24+MY25+MY27+MY28)</f>
        <v/>
      </c>
      <c r="MZ26">
        <f>INDEX('EIA Consumption'!$A:$CZ,$G26,MZ$19)/12-(MZ20+MZ22+MZ24+MZ25+MZ27+MZ28)</f>
        <v/>
      </c>
      <c r="NA26">
        <f>INDEX('EIA Consumption'!$A:$CZ,$G26,NA$19)/12-(NA20+NA22+NA24+NA25+NA27+NA28)</f>
        <v/>
      </c>
      <c r="NB26">
        <f>INDEX('EIA Consumption'!$A:$CZ,$G26,NB$19)/12-(NB20+NB22+NB24+NB25+NB27+NB28)</f>
        <v/>
      </c>
      <c r="NC26">
        <f>INDEX('EIA Consumption'!$A:$CZ,$G26,NC$19)/12-(NC20+NC22+NC24+NC25+NC27+NC28)</f>
        <v/>
      </c>
      <c r="ND26">
        <f>INDEX('EIA Consumption'!$A:$CZ,$G26,ND$19)/12-(ND20+ND22+ND24+ND25+ND27+ND28)</f>
        <v/>
      </c>
      <c r="NE26">
        <f>INDEX('EIA Consumption'!$A:$CZ,$G26,NE$19)/12-(NE20+NE22+NE24+NE25+NE27+NE28)</f>
        <v/>
      </c>
      <c r="NF26">
        <f>INDEX('EIA Consumption'!$A:$CZ,$G26,NF$19)/12-(NF20+NF22+NF24+NF25+NF27+NF28)</f>
        <v/>
      </c>
      <c r="NG26">
        <f>INDEX('EIA Consumption'!$A:$CZ,$G26,NG$19)/12-(NG20+NG22+NG24+NG25+NG27+NG28)</f>
        <v/>
      </c>
      <c r="NH26">
        <f>INDEX('EIA Consumption'!$A:$CZ,$G26,NH$19)/12-(NH20+NH22+NH24+NH25+NH27+NH28)</f>
        <v/>
      </c>
      <c r="NI26">
        <f>INDEX('EIA Consumption'!$A:$CZ,$G26,NI$19)/12-(NI20+NI22+NI24+NI25+NI27+NI28)</f>
        <v/>
      </c>
      <c r="NJ26">
        <f>INDEX('EIA Consumption'!$A:$CZ,$G26,NJ$19)/12-(NJ20+NJ22+NJ24+NJ25+NJ27+NJ28)</f>
        <v/>
      </c>
      <c r="NK26">
        <f>INDEX('EIA Consumption'!$A:$CZ,$G26,NK$19)/12-(NK20+NK22+NK24+NK25+NK27+NK28)</f>
        <v/>
      </c>
      <c r="NL26">
        <f>INDEX('EIA Consumption'!$A:$CZ,$G26,NL$19)/12-(NL20+NL22+NL24+NL25+NL27+NL28)</f>
        <v/>
      </c>
      <c r="NM26">
        <f>INDEX('EIA Consumption'!$A:$CZ,$G26,NM$19)/12-(NM20+NM22+NM24+NM25+NM27+NM28)</f>
        <v/>
      </c>
      <c r="NN26">
        <f>INDEX('EIA Consumption'!$A:$CZ,$G26,NN$19)/12-(NN20+NN22+NN24+NN25+NN27+NN28)</f>
        <v/>
      </c>
      <c r="NO26">
        <f>INDEX('EIA Consumption'!$A:$CZ,$G26,NO$19)/12-(NO20+NO22+NO24+NO25+NO27+NO28)</f>
        <v/>
      </c>
      <c r="NP26">
        <f>INDEX('EIA Consumption'!$A:$CZ,$G26,NP$19)/12-(NP20+NP22+NP24+NP25+NP27+NP28)</f>
        <v/>
      </c>
      <c r="NQ26">
        <f>INDEX('EIA Consumption'!$A:$CZ,$G26,NQ$19)/12-(NQ20+NQ22+NQ24+NQ25+NQ27+NQ28)</f>
        <v/>
      </c>
      <c r="NR26">
        <f>INDEX('EIA Consumption'!$A:$CZ,$G26,NR$19)/12-(NR20+NR22+NR24+NR25+NR27+NR28)</f>
        <v/>
      </c>
      <c r="NS26">
        <f>INDEX('EIA Consumption'!$A:$CZ,$G26,NS$19)/12-(NS20+NS22+NS24+NS25+NS27+NS28)</f>
        <v/>
      </c>
      <c r="NT26">
        <f>INDEX('EIA Consumption'!$A:$CZ,$G26,NT$19)/12-(NT20+NT22+NT24+NT25+NT27+NT28)</f>
        <v/>
      </c>
      <c r="NU26">
        <f>INDEX('EIA Consumption'!$A:$CZ,$G26,NU$19)/12-(NU20+NU22+NU24+NU25+NU27+NU28)</f>
        <v/>
      </c>
      <c r="NV26">
        <f>INDEX('EIA Consumption'!$A:$CZ,$G26,NV$19)/12-(NV20+NV22+NV24+NV25+NV27+NV28)</f>
        <v/>
      </c>
      <c r="NW26">
        <f>INDEX('EIA Consumption'!$A:$CZ,$G26,NW$19)/12-(NW20+NW22+NW24+NW25+NW27+NW28)</f>
        <v/>
      </c>
      <c r="NX26">
        <f>INDEX('EIA Consumption'!$A:$CZ,$G26,NX$19)/12-(NX20+NX22+NX24+NX25+NX27+NX28)</f>
        <v/>
      </c>
      <c r="NY26">
        <f>INDEX('EIA Consumption'!$A:$CZ,$G26,NY$19)/12-(NY20+NY22+NY24+NY25+NY27+NY28)</f>
        <v/>
      </c>
      <c r="NZ26">
        <f>INDEX('EIA Consumption'!$A:$CZ,$G26,NZ$19)/12-(NZ20+NZ22+NZ24+NZ25+NZ27+NZ28)</f>
        <v/>
      </c>
      <c r="OA26">
        <f>INDEX('EIA Consumption'!$A:$CZ,$G26,OA$19)/12-(OA20+OA22+OA24+OA25+OA27+OA28)</f>
        <v/>
      </c>
      <c r="OB26">
        <f>INDEX('EIA Consumption'!$A:$CZ,$G26,OB$19)/12-(OB20+OB22+OB24+OB25+OB27+OB28)</f>
        <v/>
      </c>
      <c r="OC26">
        <f>INDEX('EIA Consumption'!$A:$CZ,$G26,OC$19)/12-(OC20+OC22+OC24+OC25+OC27+OC28)</f>
        <v/>
      </c>
      <c r="OD26">
        <f>INDEX('EIA Consumption'!$A:$CZ,$G26,OD$19)/12-(OD20+OD22+OD24+OD25+OD27+OD28)</f>
        <v/>
      </c>
      <c r="OE26">
        <f>INDEX('EIA Consumption'!$A:$CZ,$G26,OE$19)/12-(OE20+OE22+OE24+OE25+OE27+OE28)</f>
        <v/>
      </c>
      <c r="OF26">
        <f>INDEX('EIA Consumption'!$A:$CZ,$G26,OF$19)/12-(OF20+OF22+OF24+OF25+OF27+OF28)</f>
        <v/>
      </c>
      <c r="OG26">
        <f>INDEX('EIA Consumption'!$A:$CZ,$G26,OG$19)/12-(OG20+OG22+OG24+OG25+OG27+OG28)</f>
        <v/>
      </c>
      <c r="OH26">
        <f>INDEX('EIA Consumption'!$A:$CZ,$G26,OH$19)/12-(OH20+OH22+OH24+OH25+OH27+OH28)</f>
        <v/>
      </c>
      <c r="OI26">
        <f>INDEX('EIA Consumption'!$A:$CZ,$G26,OI$19)/12-(OI20+OI22+OI24+OI25+OI27+OI28)</f>
        <v/>
      </c>
      <c r="OJ26">
        <f>INDEX('EIA Consumption'!$A:$CZ,$G26,OJ$19)/12-(OJ20+OJ22+OJ24+OJ25+OJ27+OJ28)</f>
        <v/>
      </c>
      <c r="OK26">
        <f>INDEX('EIA Consumption'!$A:$CZ,$G26,OK$19)/12-(OK20+OK22+OK24+OK25+OK27+OK28)</f>
        <v/>
      </c>
      <c r="OL26">
        <f>INDEX('EIA Consumption'!$A:$CZ,$G26,OL$19)/12-(OL20+OL22+OL24+OL25+OL27+OL28)</f>
        <v/>
      </c>
      <c r="OM26">
        <f>INDEX('EIA Consumption'!$A:$CZ,$G26,OM$19)/12-(OM20+OM22+OM24+OM25+OM27+OM28)</f>
        <v/>
      </c>
      <c r="ON26">
        <f>INDEX('EIA Consumption'!$A:$CZ,$G26,ON$19)/12-(ON20+ON22+ON24+ON25+ON27+ON28)</f>
        <v/>
      </c>
      <c r="OO26">
        <f>INDEX('EIA Consumption'!$A:$CZ,$G26,OO$19)/12-(OO20+OO22+OO24+OO25+OO27+OO28)</f>
        <v/>
      </c>
      <c r="OP26">
        <f>INDEX('EIA Consumption'!$A:$CZ,$G26,OP$19)/12-(OP20+OP22+OP24+OP25+OP27+OP28)</f>
        <v/>
      </c>
      <c r="OQ26">
        <f>INDEX('EIA Consumption'!$A:$CZ,$G26,OQ$19)/12-(OQ20+OQ22+OQ24+OQ25+OQ27+OQ28)</f>
        <v/>
      </c>
      <c r="OR26">
        <f>INDEX('EIA Consumption'!$A:$CZ,$G26,OR$19)/12-(OR20+OR22+OR24+OR25+OR27+OR28)</f>
        <v/>
      </c>
      <c r="OS26">
        <f>INDEX('EIA Consumption'!$A:$CZ,$G26,OS$19)/12-(OS20+OS22+OS24+OS25+OS27+OS28)</f>
        <v/>
      </c>
      <c r="OT26">
        <f>INDEX('EIA Consumption'!$A:$CZ,$G26,OT$19)/12-(OT20+OT22+OT24+OT25+OT27+OT28)</f>
        <v/>
      </c>
      <c r="OU26">
        <f>INDEX('EIA Consumption'!$A:$CZ,$G26,OU$19)/12-(OU20+OU22+OU24+OU25+OU27+OU28)</f>
        <v/>
      </c>
      <c r="OV26">
        <f>INDEX('EIA Consumption'!$A:$CZ,$G26,OV$19)/12-(OV20+OV22+OV24+OV25+OV27+OV28)</f>
        <v/>
      </c>
      <c r="OW26">
        <f>INDEX('EIA Consumption'!$A:$CZ,$G26,OW$19)/12-(OW20+OW22+OW24+OW25+OW27+OW28)</f>
        <v/>
      </c>
      <c r="OX26">
        <f>INDEX('EIA Consumption'!$A:$CZ,$G26,OX$19)/12-(OX20+OX22+OX24+OX25+OX27+OX28)</f>
        <v/>
      </c>
      <c r="OY26">
        <f>INDEX('EIA Consumption'!$A:$CZ,$G26,OY$19)/12-(OY20+OY22+OY24+OY25+OY27+OY28)</f>
        <v/>
      </c>
      <c r="OZ26">
        <f>INDEX('EIA Consumption'!$A:$CZ,$G26,OZ$19)/12-(OZ20+OZ22+OZ24+OZ25+OZ27+OZ28)</f>
        <v/>
      </c>
      <c r="PA26">
        <f>INDEX('EIA Consumption'!$A:$CZ,$G26,PA$19)/12-(PA20+PA22+PA24+PA25+PA27+PA28)</f>
        <v/>
      </c>
      <c r="PB26">
        <f>INDEX('EIA Consumption'!$A:$CZ,$G26,PB$19)/12-(PB20+PB22+PB24+PB25+PB27+PB28)</f>
        <v/>
      </c>
      <c r="PC26">
        <f>INDEX('EIA Consumption'!$A:$CZ,$G26,PC$19)/12-(PC20+PC22+PC24+PC25+PC27+PC28)</f>
        <v/>
      </c>
      <c r="PD26">
        <f>INDEX('EIA Consumption'!$A:$CZ,$G26,PD$19)/12-(PD20+PD22+PD24+PD25+PD27+PD28)</f>
        <v/>
      </c>
      <c r="PE26">
        <f>INDEX('EIA Consumption'!$A:$CZ,$G26,PE$19)/12-(PE20+PE22+PE24+PE25+PE27+PE28)</f>
        <v/>
      </c>
      <c r="PF26">
        <f>INDEX('EIA Consumption'!$A:$CZ,$G26,PF$19)/12-(PF20+PF22+PF24+PF25+PF27+PF28)</f>
        <v/>
      </c>
      <c r="PG26">
        <f>INDEX('EIA Consumption'!$A:$CZ,$G26,PG$19)/12-(PG20+PG22+PG24+PG25+PG27+PG28)</f>
        <v/>
      </c>
      <c r="PH26">
        <f>INDEX('EIA Consumption'!$A:$CZ,$G26,PH$19)/12-(PH20+PH22+PH24+PH25+PH27+PH28)</f>
        <v/>
      </c>
      <c r="PI26">
        <f>INDEX('EIA Consumption'!$A:$CZ,$G26,PI$19)/12-(PI20+PI22+PI24+PI25+PI27+PI28)</f>
        <v/>
      </c>
      <c r="PJ26">
        <f>INDEX('EIA Consumption'!$A:$CZ,$G26,PJ$19)/12-(PJ20+PJ22+PJ24+PJ25+PJ27+PJ28)</f>
        <v/>
      </c>
      <c r="PK26">
        <f>INDEX('EIA Consumption'!$A:$CZ,$G26,PK$19)/12-(PK20+PK22+PK24+PK25+PK27+PK28)</f>
        <v/>
      </c>
      <c r="PL26">
        <f>INDEX('EIA Consumption'!$A:$CZ,$G26,PL$19)/12-(PL20+PL22+PL24+PL25+PL27+PL28)</f>
        <v/>
      </c>
      <c r="PM26">
        <f>INDEX('EIA Consumption'!$A:$CZ,$G26,PM$19)/12-(PM20+PM22+PM24+PM25+PM27+PM28)</f>
        <v/>
      </c>
      <c r="PN26">
        <f>INDEX('EIA Consumption'!$A:$CZ,$G26,PN$19)/12-(PN20+PN22+PN24+PN25+PN27+PN28)</f>
        <v/>
      </c>
      <c r="PO26">
        <f>INDEX('EIA Consumption'!$A:$CZ,$G26,PO$19)/12-(PO20+PO22+PO24+PO25+PO27+PO28)</f>
        <v/>
      </c>
      <c r="PP26">
        <f>INDEX('EIA Consumption'!$A:$CZ,$G26,PP$19)/12-(PP20+PP22+PP24+PP25+PP27+PP28)</f>
        <v/>
      </c>
      <c r="PQ26">
        <f>INDEX('EIA Consumption'!$A:$CZ,$G26,PQ$19)/12-(PQ20+PQ22+PQ24+PQ25+PQ27+PQ28)</f>
        <v/>
      </c>
      <c r="PR26">
        <f>INDEX('EIA Consumption'!$A:$CZ,$G26,PR$19)/12-(PR20+PR22+PR24+PR25+PR27+PR28)</f>
        <v/>
      </c>
      <c r="PS26">
        <f>INDEX('EIA Consumption'!$A:$CZ,$G26,PS$19)/12-(PS20+PS22+PS24+PS25+PS27+PS28)</f>
        <v/>
      </c>
      <c r="PT26">
        <f>INDEX('EIA Consumption'!$A:$CZ,$G26,PT$19)/12-(PT20+PT22+PT24+PT25+PT27+PT28)</f>
        <v/>
      </c>
      <c r="PU26">
        <f>INDEX('EIA Consumption'!$A:$CZ,$G26,PU$19)/12-(PU20+PU22+PU24+PU25+PU27+PU28)</f>
        <v/>
      </c>
      <c r="PV26">
        <f>INDEX('EIA Consumption'!$A:$CZ,$G26,PV$19)/12-(PV20+PV22+PV24+PV25+PV27+PV28)</f>
        <v/>
      </c>
      <c r="PW26">
        <f>INDEX('EIA Consumption'!$A:$CZ,$G26,PW$19)/12-(PW20+PW22+PW24+PW25+PW27+PW28)</f>
        <v/>
      </c>
      <c r="PX26">
        <f>INDEX('EIA Consumption'!$A:$CZ,$G26,PX$19)/12-(PX20+PX22+PX24+PX25+PX27+PX28)</f>
        <v/>
      </c>
      <c r="PY26">
        <f>INDEX('EIA Consumption'!$A:$CZ,$G26,PY$19)/12-(PY20+PY22+PY24+PY25+PY27+PY28)</f>
        <v/>
      </c>
      <c r="PZ26">
        <f>INDEX('EIA Consumption'!$A:$CZ,$G26,PZ$19)/12-(PZ20+PZ22+PZ24+PZ25+PZ27+PZ28)</f>
        <v/>
      </c>
      <c r="QA26">
        <f>INDEX('EIA Consumption'!$A:$CZ,$G26,QA$19)/12-(QA20+QA22+QA24+QA25+QA27+QA28)</f>
        <v/>
      </c>
      <c r="QB26">
        <f>INDEX('EIA Consumption'!$A:$CZ,$G26,QB$19)/12-(QB20+QB22+QB24+QB25+QB27+QB28)</f>
        <v/>
      </c>
      <c r="QC26">
        <f>INDEX('EIA Consumption'!$A:$CZ,$G26,QC$19)/12-(QC20+QC22+QC24+QC25+QC27+QC28)</f>
        <v/>
      </c>
      <c r="QD26">
        <f>INDEX('EIA Consumption'!$A:$CZ,$G26,QD$19)/12-(QD20+QD22+QD24+QD25+QD27+QD28)</f>
        <v/>
      </c>
      <c r="QE26">
        <f>INDEX('EIA Consumption'!$A:$CZ,$G26,QE$19)/12-(QE20+QE22+QE24+QE25+QE27+QE28)</f>
        <v/>
      </c>
      <c r="QF26">
        <f>INDEX('EIA Consumption'!$A:$CZ,$G26,QF$19)/12-(QF20+QF22+QF24+QF25+QF27+QF28)</f>
        <v/>
      </c>
      <c r="QG26">
        <f>INDEX('EIA Consumption'!$A:$CZ,$G26,QG$19)/12-(QG20+QG22+QG24+QG25+QG27+QG28)</f>
        <v/>
      </c>
      <c r="QH26">
        <f>INDEX('EIA Consumption'!$A:$CZ,$G26,QH$19)/12-(QH20+QH22+QH24+QH25+QH27+QH28)</f>
        <v/>
      </c>
      <c r="QI26">
        <f>INDEX('EIA Consumption'!$A:$CZ,$G26,QI$19)/12-(QI20+QI22+QI24+QI25+QI27+QI28)</f>
        <v/>
      </c>
      <c r="QJ26">
        <f>INDEX('EIA Consumption'!$A:$CZ,$G26,QJ$19)/12-(QJ20+QJ22+QJ24+QJ25+QJ27+QJ28)</f>
        <v/>
      </c>
      <c r="QK26">
        <f>INDEX('EIA Consumption'!$A:$CZ,$G26,QK$19)/12-(QK20+QK22+QK24+QK25+QK27+QK28)</f>
        <v/>
      </c>
      <c r="QL26">
        <f>INDEX('EIA Consumption'!$A:$CZ,$G26,QL$19)/12-(QL20+QL22+QL24+QL25+QL27+QL28)</f>
        <v/>
      </c>
      <c r="QM26">
        <f>INDEX('EIA Consumption'!$A:$CZ,$G26,QM$19)/12-(QM20+QM22+QM24+QM25+QM27+QM28)</f>
        <v/>
      </c>
      <c r="QN26">
        <f>INDEX('EIA Consumption'!$A:$CZ,$G26,QN$19)/12-(QN20+QN22+QN24+QN25+QN27+QN28)</f>
        <v/>
      </c>
      <c r="QO26">
        <f>INDEX('EIA Consumption'!$A:$CZ,$G26,QO$19)/12-(QO20+QO22+QO24+QO25+QO27+QO28)</f>
        <v/>
      </c>
      <c r="QP26">
        <f>INDEX('EIA Consumption'!$A:$CZ,$G26,QP$19)/12-(QP20+QP22+QP24+QP25+QP27+QP28)</f>
        <v/>
      </c>
      <c r="QQ26">
        <f>INDEX('EIA Consumption'!$A:$CZ,$G26,QQ$19)/12-(QQ20+QQ22+QQ24+QQ25+QQ27+QQ28)</f>
        <v/>
      </c>
      <c r="QR26">
        <f>INDEX('EIA Consumption'!$A:$CZ,$G26,QR$19)/12-(QR20+QR22+QR24+QR25+QR27+QR28)</f>
        <v/>
      </c>
      <c r="QS26">
        <f>INDEX('EIA Consumption'!$A:$CZ,$G26,QS$19)/12-(QS20+QS22+QS24+QS25+QS27+QS28)</f>
        <v/>
      </c>
      <c r="QT26">
        <f>INDEX('EIA Consumption'!$A:$CZ,$G26,QT$19)/12-(QT20+QT22+QT24+QT25+QT27+QT28)</f>
        <v/>
      </c>
      <c r="QU26">
        <f>INDEX('EIA Consumption'!$A:$CZ,$G26,QU$19)/12-(QU20+QU22+QU24+QU25+QU27+QU28)</f>
        <v/>
      </c>
      <c r="QV26">
        <f>INDEX('EIA Consumption'!$A:$CZ,$G26,QV$19)/12-(QV20+QV22+QV24+QV25+QV27+QV28)</f>
        <v/>
      </c>
      <c r="QW26">
        <f>INDEX('EIA Consumption'!$A:$CZ,$G26,QW$19)/12-(QW20+QW22+QW24+QW25+QW27+QW28)</f>
        <v/>
      </c>
      <c r="QX26">
        <f>INDEX('EIA Consumption'!$A:$CZ,$G26,QX$19)/12-(QX20+QX22+QX24+QX25+QX27+QX28)</f>
        <v/>
      </c>
      <c r="QY26">
        <f>INDEX('EIA Consumption'!$A:$CZ,$G26,QY$19)/12-(QY20+QY22+QY24+QY25+QY27+QY28)</f>
        <v/>
      </c>
      <c r="QZ26">
        <f>INDEX('EIA Consumption'!$A:$CZ,$G26,QZ$19)/12-(QZ20+QZ22+QZ24+QZ25+QZ27+QZ28)</f>
        <v/>
      </c>
      <c r="RA26">
        <f>INDEX('EIA Consumption'!$A:$CZ,$G26,RA$19)/12-(RA20+RA22+RA24+RA25+RA27+RA28)</f>
        <v/>
      </c>
      <c r="RB26">
        <f>INDEX('EIA Consumption'!$A:$CZ,$G26,RB$19)/12-(RB20+RB22+RB24+RB25+RB27+RB28)</f>
        <v/>
      </c>
      <c r="RC26">
        <f>INDEX('EIA Consumption'!$A:$CZ,$G26,RC$19)/12-(RC20+RC22+RC24+RC25+RC27+RC28)</f>
        <v/>
      </c>
      <c r="RD26">
        <f>INDEX('EIA Consumption'!$A:$CZ,$G26,RD$19)/12-(RD20+RD22+RD24+RD25+RD27+RD28)</f>
        <v/>
      </c>
      <c r="RE26">
        <f>INDEX('EIA Consumption'!$A:$CZ,$G26,RE$19)/12-(RE20+RE22+RE24+RE25+RE27+RE28)</f>
        <v/>
      </c>
      <c r="RF26">
        <f>INDEX('EIA Consumption'!$A:$CZ,$G26,RF$19)/12-(RF20+RF22+RF24+RF25+RF27+RF28)</f>
        <v/>
      </c>
      <c r="RG26">
        <f>INDEX('EIA Consumption'!$A:$CZ,$G26,RG$19)/12-(RG20+RG22+RG24+RG25+RG27+RG28)</f>
        <v/>
      </c>
      <c r="RH26">
        <f>INDEX('EIA Consumption'!$A:$CZ,$G26,RH$19)/12-(RH20+RH22+RH24+RH25+RH27+RH28)</f>
        <v/>
      </c>
      <c r="RI26">
        <f>INDEX('EIA Consumption'!$A:$CZ,$G26,RI$19)/12-(RI20+RI22+RI24+RI25+RI27+RI28)</f>
        <v/>
      </c>
      <c r="RJ26">
        <f>INDEX('EIA Consumption'!$A:$CZ,$G26,RJ$19)/12-(RJ20+RJ22+RJ24+RJ25+RJ27+RJ28)</f>
        <v/>
      </c>
      <c r="RK26">
        <f>INDEX('EIA Consumption'!$A:$CZ,$G26,RK$19)/12-(RK20+RK22+RK24+RK25+RK27+RK28)</f>
        <v/>
      </c>
      <c r="RL26">
        <f>INDEX('EIA Consumption'!$A:$CZ,$G26,RL$19)/12-(RL20+RL22+RL24+RL25+RL27+RL28)</f>
        <v/>
      </c>
      <c r="RM26">
        <f>INDEX('EIA Consumption'!$A:$CZ,$G26,RM$19)/12-(RM20+RM22+RM24+RM25+RM27+RM28)</f>
        <v/>
      </c>
      <c r="RN26">
        <f>INDEX('EIA Consumption'!$A:$CZ,$G26,RN$19)/12-(RN20+RN22+RN24+RN25+RN27+RN28)</f>
        <v/>
      </c>
      <c r="RO26">
        <f>INDEX('EIA Consumption'!$A:$CZ,$G26,RO$19)/12-(RO20+RO22+RO24+RO25+RO27+RO28)</f>
        <v/>
      </c>
      <c r="RP26">
        <f>INDEX('EIA Consumption'!$A:$CZ,$G26,RP$19)/12-(RP20+RP22+RP24+RP25+RP27+RP28)</f>
        <v/>
      </c>
      <c r="RQ26">
        <f>INDEX('EIA Consumption'!$A:$CZ,$G26,RQ$19)/12-(RQ20+RQ22+RQ24+RQ25+RQ27+RQ28)</f>
        <v/>
      </c>
      <c r="RR26">
        <f>INDEX('EIA Consumption'!$A:$CZ,$G26,RR$19)/12-(RR20+RR22+RR24+RR25+RR27+RR28)</f>
        <v/>
      </c>
      <c r="RS26">
        <f>INDEX('EIA Consumption'!$A:$CZ,$G26,RS$19)/12-(RS20+RS22+RS24+RS25+RS27+RS28)</f>
        <v/>
      </c>
      <c r="RT26">
        <f>INDEX('EIA Consumption'!$A:$CZ,$G26,RT$19)/12-(RT20+RT22+RT24+RT25+RT27+RT28)</f>
        <v/>
      </c>
      <c r="RU26">
        <f>INDEX('EIA Consumption'!$A:$CZ,$G26,RU$19)/12-(RU20+RU22+RU24+RU25+RU27+RU28)</f>
        <v/>
      </c>
      <c r="RV26">
        <f>INDEX('EIA Consumption'!$A:$CZ,$G26,RV$19)/12-(RV20+RV22+RV24+RV25+RV27+RV28)</f>
        <v/>
      </c>
      <c r="RW26">
        <f>INDEX('EIA Consumption'!$A:$CZ,$G26,RW$19)/12-(RW20+RW22+RW24+RW25+RW27+RW28)</f>
        <v/>
      </c>
      <c r="RX26">
        <f>INDEX('EIA Consumption'!$A:$CZ,$G26,RX$19)/12-(RX20+RX22+RX24+RX25+RX27+RX28)</f>
        <v/>
      </c>
      <c r="RY26">
        <f>INDEX('EIA Consumption'!$A:$CZ,$G26,RY$19)/12-(RY20+RY22+RY24+RY25+RY27+RY28)</f>
        <v/>
      </c>
      <c r="RZ26">
        <f>INDEX('EIA Consumption'!$A:$CZ,$G26,RZ$19)/12-(RZ20+RZ22+RZ24+RZ25+RZ27+RZ28)</f>
        <v/>
      </c>
      <c r="SA26">
        <f>INDEX('EIA Consumption'!$A:$CZ,$G26,SA$19)/12-(SA20+SA22+SA24+SA25+SA27+SA28)</f>
        <v/>
      </c>
      <c r="SB26">
        <f>INDEX('EIA Consumption'!$A:$CZ,$G26,SB$19)/12-(SB20+SB22+SB24+SB25+SB27+SB28)</f>
        <v/>
      </c>
      <c r="SC26">
        <f>INDEX('EIA Consumption'!$A:$CZ,$G26,SC$19)/12-(SC20+SC22+SC24+SC25+SC27+SC28)</f>
        <v/>
      </c>
      <c r="SD26">
        <f>INDEX('EIA Consumption'!$A:$CZ,$G26,SD$19)/12-(SD20+SD22+SD24+SD25+SD27+SD28)</f>
        <v/>
      </c>
      <c r="SE26">
        <f>INDEX('EIA Consumption'!$A:$CZ,$G26,SE$19)/12-(SE20+SE22+SE24+SE25+SE27+SE28)</f>
        <v/>
      </c>
    </row>
    <row r="27" spans="1:499">
      <c r="A27" t="s">
        <v>58</v>
      </c>
      <c r="B27" t="s">
        <v>73</v>
      </c>
      <c r="G27">
        <f>MATCH($B27,'EIA Consumption'!$C:$C,0)</f>
        <v/>
      </c>
      <c r="H27">
        <f>INDEX('EIA Consumption'!$A:$CZ,$G27,H$19)/12</f>
        <v/>
      </c>
      <c r="I27">
        <f>INDEX('EIA Consumption'!$A:$CZ,$G27,I$19)/12</f>
        <v/>
      </c>
      <c r="J27">
        <f>INDEX('EIA Consumption'!$A:$CZ,$G27,J$19)/12</f>
        <v/>
      </c>
      <c r="K27">
        <f>INDEX('EIA Consumption'!$A:$CZ,$G27,K$19)/12</f>
        <v/>
      </c>
      <c r="L27">
        <f>INDEX('EIA Consumption'!$A:$CZ,$G27,L$19)/12</f>
        <v/>
      </c>
      <c r="M27">
        <f>INDEX('EIA Consumption'!$A:$CZ,$G27,M$19)/12</f>
        <v/>
      </c>
      <c r="N27">
        <f>INDEX('EIA Consumption'!$A:$CZ,$G27,N$19)/12</f>
        <v/>
      </c>
      <c r="O27">
        <f>INDEX('EIA Consumption'!$A:$CZ,$G27,O$19)/12</f>
        <v/>
      </c>
      <c r="P27">
        <f>INDEX('EIA Consumption'!$A:$CZ,$G27,P$19)/12</f>
        <v/>
      </c>
      <c r="Q27">
        <f>INDEX('EIA Consumption'!$A:$CZ,$G27,Q$19)/12</f>
        <v/>
      </c>
      <c r="R27">
        <f>INDEX('EIA Consumption'!$A:$CZ,$G27,R$19)/12</f>
        <v/>
      </c>
      <c r="S27">
        <f>INDEX('EIA Consumption'!$A:$CZ,$G27,S$19)/12</f>
        <v/>
      </c>
      <c r="T27">
        <f>INDEX('EIA Consumption'!$A:$CZ,$G27,T$19)/12</f>
        <v/>
      </c>
      <c r="U27">
        <f>INDEX('EIA Consumption'!$A:$CZ,$G27,U$19)/12</f>
        <v/>
      </c>
      <c r="V27">
        <f>INDEX('EIA Consumption'!$A:$CZ,$G27,V$19)/12</f>
        <v/>
      </c>
      <c r="W27">
        <f>INDEX('EIA Consumption'!$A:$CZ,$G27,W$19)/12</f>
        <v/>
      </c>
      <c r="X27">
        <f>INDEX('EIA Consumption'!$A:$CZ,$G27,X$19)/12</f>
        <v/>
      </c>
      <c r="Y27">
        <f>INDEX('EIA Consumption'!$A:$CZ,$G27,Y$19)/12</f>
        <v/>
      </c>
      <c r="Z27">
        <f>INDEX('EIA Consumption'!$A:$CZ,$G27,Z$19)/12</f>
        <v/>
      </c>
      <c r="AA27">
        <f>INDEX('EIA Consumption'!$A:$CZ,$G27,AA$19)/12</f>
        <v/>
      </c>
      <c r="AB27">
        <f>INDEX('EIA Consumption'!$A:$CZ,$G27,AB$19)/12</f>
        <v/>
      </c>
      <c r="AC27">
        <f>INDEX('EIA Consumption'!$A:$CZ,$G27,AC$19)/12</f>
        <v/>
      </c>
      <c r="AD27">
        <f>INDEX('EIA Consumption'!$A:$CZ,$G27,AD$19)/12</f>
        <v/>
      </c>
      <c r="AE27">
        <f>INDEX('EIA Consumption'!$A:$CZ,$G27,AE$19)/12</f>
        <v/>
      </c>
      <c r="AF27">
        <f>INDEX('EIA Consumption'!$A:$CZ,$G27,AF$19)/12</f>
        <v/>
      </c>
      <c r="AG27">
        <f>INDEX('EIA Consumption'!$A:$CZ,$G27,AG$19)/12</f>
        <v/>
      </c>
      <c r="AH27">
        <f>INDEX('EIA Consumption'!$A:$CZ,$G27,AH$19)/12</f>
        <v/>
      </c>
      <c r="AI27">
        <f>INDEX('EIA Consumption'!$A:$CZ,$G27,AI$19)/12</f>
        <v/>
      </c>
      <c r="AJ27">
        <f>INDEX('EIA Consumption'!$A:$CZ,$G27,AJ$19)/12</f>
        <v/>
      </c>
      <c r="AK27">
        <f>INDEX('EIA Consumption'!$A:$CZ,$G27,AK$19)/12</f>
        <v/>
      </c>
      <c r="AL27">
        <f>INDEX('EIA Consumption'!$A:$CZ,$G27,AL$19)/12</f>
        <v/>
      </c>
      <c r="AM27">
        <f>INDEX('EIA Consumption'!$A:$CZ,$G27,AM$19)/12</f>
        <v/>
      </c>
      <c r="AN27">
        <f>INDEX('EIA Consumption'!$A:$CZ,$G27,AN$19)/12</f>
        <v/>
      </c>
      <c r="AO27">
        <f>INDEX('EIA Consumption'!$A:$CZ,$G27,AO$19)/12</f>
        <v/>
      </c>
      <c r="AP27">
        <f>INDEX('EIA Consumption'!$A:$CZ,$G27,AP$19)/12</f>
        <v/>
      </c>
      <c r="AQ27">
        <f>INDEX('EIA Consumption'!$A:$CZ,$G27,AQ$19)/12</f>
        <v/>
      </c>
      <c r="AR27">
        <f>INDEX('EIA Consumption'!$A:$CZ,$G27,AR$19)/12</f>
        <v/>
      </c>
      <c r="AS27">
        <f>INDEX('EIA Consumption'!$A:$CZ,$G27,AS$19)/12</f>
        <v/>
      </c>
      <c r="AT27">
        <f>INDEX('EIA Consumption'!$A:$CZ,$G27,AT$19)/12</f>
        <v/>
      </c>
      <c r="AU27">
        <f>INDEX('EIA Consumption'!$A:$CZ,$G27,AU$19)/12</f>
        <v/>
      </c>
      <c r="AV27">
        <f>INDEX('EIA Consumption'!$A:$CZ,$G27,AV$19)/12</f>
        <v/>
      </c>
      <c r="AW27">
        <f>INDEX('EIA Consumption'!$A:$CZ,$G27,AW$19)/12</f>
        <v/>
      </c>
      <c r="AX27">
        <f>INDEX('EIA Consumption'!$A:$CZ,$G27,AX$19)/12</f>
        <v/>
      </c>
      <c r="AY27">
        <f>INDEX('EIA Consumption'!$A:$CZ,$G27,AY$19)/12</f>
        <v/>
      </c>
      <c r="AZ27">
        <f>INDEX('EIA Consumption'!$A:$CZ,$G27,AZ$19)/12</f>
        <v/>
      </c>
      <c r="BA27">
        <f>INDEX('EIA Consumption'!$A:$CZ,$G27,BA$19)/12</f>
        <v/>
      </c>
      <c r="BB27">
        <f>INDEX('EIA Consumption'!$A:$CZ,$G27,BB$19)/12</f>
        <v/>
      </c>
      <c r="BC27">
        <f>INDEX('EIA Consumption'!$A:$CZ,$G27,BC$19)/12</f>
        <v/>
      </c>
      <c r="BD27">
        <f>INDEX('EIA Consumption'!$A:$CZ,$G27,BD$19)/12</f>
        <v/>
      </c>
      <c r="BE27">
        <f>INDEX('EIA Consumption'!$A:$CZ,$G27,BE$19)/12</f>
        <v/>
      </c>
      <c r="BF27">
        <f>INDEX('EIA Consumption'!$A:$CZ,$G27,BF$19)/12</f>
        <v/>
      </c>
      <c r="BG27">
        <f>INDEX('EIA Consumption'!$A:$CZ,$G27,BG$19)/12</f>
        <v/>
      </c>
      <c r="BH27">
        <f>INDEX('EIA Consumption'!$A:$CZ,$G27,BH$19)/12</f>
        <v/>
      </c>
      <c r="BI27">
        <f>INDEX('EIA Consumption'!$A:$CZ,$G27,BI$19)/12</f>
        <v/>
      </c>
      <c r="BJ27">
        <f>INDEX('EIA Consumption'!$A:$CZ,$G27,BJ$19)/12</f>
        <v/>
      </c>
      <c r="BK27">
        <f>INDEX('EIA Consumption'!$A:$CZ,$G27,BK$19)/12</f>
        <v/>
      </c>
      <c r="BL27">
        <f>INDEX('EIA Consumption'!$A:$CZ,$G27,BL$19)/12</f>
        <v/>
      </c>
      <c r="BM27">
        <f>INDEX('EIA Consumption'!$A:$CZ,$G27,BM$19)/12</f>
        <v/>
      </c>
      <c r="BN27">
        <f>INDEX('EIA Consumption'!$A:$CZ,$G27,BN$19)/12</f>
        <v/>
      </c>
      <c r="BO27">
        <f>INDEX('EIA Consumption'!$A:$CZ,$G27,BO$19)/12</f>
        <v/>
      </c>
      <c r="BP27">
        <f>INDEX('EIA Consumption'!$A:$CZ,$G27,BP$19)/12</f>
        <v/>
      </c>
      <c r="BQ27">
        <f>INDEX('EIA Consumption'!$A:$CZ,$G27,BQ$19)/12</f>
        <v/>
      </c>
      <c r="BR27">
        <f>INDEX('EIA Consumption'!$A:$CZ,$G27,BR$19)/12</f>
        <v/>
      </c>
      <c r="BS27">
        <f>INDEX('EIA Consumption'!$A:$CZ,$G27,BS$19)/12</f>
        <v/>
      </c>
      <c r="BT27">
        <f>INDEX('EIA Consumption'!$A:$CZ,$G27,BT$19)/12</f>
        <v/>
      </c>
      <c r="BU27">
        <f>INDEX('EIA Consumption'!$A:$CZ,$G27,BU$19)/12</f>
        <v/>
      </c>
      <c r="BV27">
        <f>INDEX('EIA Consumption'!$A:$CZ,$G27,BV$19)/12</f>
        <v/>
      </c>
      <c r="BW27">
        <f>INDEX('EIA Consumption'!$A:$CZ,$G27,BW$19)/12</f>
        <v/>
      </c>
      <c r="BX27">
        <f>INDEX('EIA Consumption'!$A:$CZ,$G27,BX$19)/12</f>
        <v/>
      </c>
      <c r="BY27">
        <f>INDEX('EIA Consumption'!$A:$CZ,$G27,BY$19)/12</f>
        <v/>
      </c>
      <c r="BZ27">
        <f>INDEX('EIA Consumption'!$A:$CZ,$G27,BZ$19)/12</f>
        <v/>
      </c>
      <c r="CA27">
        <f>INDEX('EIA Consumption'!$A:$CZ,$G27,CA$19)/12</f>
        <v/>
      </c>
      <c r="CB27">
        <f>INDEX('EIA Consumption'!$A:$CZ,$G27,CB$19)/12</f>
        <v/>
      </c>
      <c r="CC27">
        <f>INDEX('EIA Consumption'!$A:$CZ,$G27,CC$19)/12</f>
        <v/>
      </c>
      <c r="CD27">
        <f>INDEX('EIA Consumption'!$A:$CZ,$G27,CD$19)/12</f>
        <v/>
      </c>
      <c r="CE27">
        <f>INDEX('EIA Consumption'!$A:$CZ,$G27,CE$19)/12</f>
        <v/>
      </c>
      <c r="CF27">
        <f>INDEX('EIA Consumption'!$A:$CZ,$G27,CF$19)/12</f>
        <v/>
      </c>
      <c r="CG27">
        <f>INDEX('EIA Consumption'!$A:$CZ,$G27,CG$19)/12</f>
        <v/>
      </c>
      <c r="CH27">
        <f>INDEX('EIA Consumption'!$A:$CZ,$G27,CH$19)/12</f>
        <v/>
      </c>
      <c r="CI27">
        <f>INDEX('EIA Consumption'!$A:$CZ,$G27,CI$19)/12</f>
        <v/>
      </c>
      <c r="CJ27">
        <f>INDEX('EIA Consumption'!$A:$CZ,$G27,CJ$19)/12</f>
        <v/>
      </c>
      <c r="CK27">
        <f>INDEX('EIA Consumption'!$A:$CZ,$G27,CK$19)/12</f>
        <v/>
      </c>
      <c r="CL27">
        <f>INDEX('EIA Consumption'!$A:$CZ,$G27,CL$19)/12</f>
        <v/>
      </c>
      <c r="CM27">
        <f>INDEX('EIA Consumption'!$A:$CZ,$G27,CM$19)/12</f>
        <v/>
      </c>
      <c r="CN27">
        <f>INDEX('EIA Consumption'!$A:$CZ,$G27,CN$19)/12</f>
        <v/>
      </c>
      <c r="CO27">
        <f>INDEX('EIA Consumption'!$A:$CZ,$G27,CO$19)/12</f>
        <v/>
      </c>
      <c r="CP27">
        <f>INDEX('EIA Consumption'!$A:$CZ,$G27,CP$19)/12</f>
        <v/>
      </c>
      <c r="CQ27">
        <f>INDEX('EIA Consumption'!$A:$CZ,$G27,CQ$19)/12</f>
        <v/>
      </c>
      <c r="CR27">
        <f>INDEX('EIA Consumption'!$A:$CZ,$G27,CR$19)/12</f>
        <v/>
      </c>
      <c r="CS27">
        <f>INDEX('EIA Consumption'!$A:$CZ,$G27,CS$19)/12</f>
        <v/>
      </c>
      <c r="CT27">
        <f>INDEX('EIA Consumption'!$A:$CZ,$G27,CT$19)/12</f>
        <v/>
      </c>
      <c r="CU27">
        <f>INDEX('EIA Consumption'!$A:$CZ,$G27,CU$19)/12</f>
        <v/>
      </c>
      <c r="CV27">
        <f>INDEX('EIA Consumption'!$A:$CZ,$G27,CV$19)/12</f>
        <v/>
      </c>
      <c r="CW27">
        <f>INDEX('EIA Consumption'!$A:$CZ,$G27,CW$19)/12</f>
        <v/>
      </c>
      <c r="CX27">
        <f>INDEX('EIA Consumption'!$A:$CZ,$G27,CX$19)/12</f>
        <v/>
      </c>
      <c r="CY27">
        <f>INDEX('EIA Consumption'!$A:$CZ,$G27,CY$19)/12</f>
        <v/>
      </c>
      <c r="CZ27">
        <f>INDEX('EIA Consumption'!$A:$CZ,$G27,CZ$19)/12</f>
        <v/>
      </c>
      <c r="DA27">
        <f>INDEX('EIA Consumption'!$A:$CZ,$G27,DA$19)/12</f>
        <v/>
      </c>
      <c r="DB27">
        <f>INDEX('EIA Consumption'!$A:$CZ,$G27,DB$19)/12</f>
        <v/>
      </c>
      <c r="DC27">
        <f>INDEX('EIA Consumption'!$A:$CZ,$G27,DC$19)/12</f>
        <v/>
      </c>
      <c r="DD27">
        <f>INDEX('EIA Consumption'!$A:$CZ,$G27,DD$19)/12</f>
        <v/>
      </c>
      <c r="DE27">
        <f>INDEX('EIA Consumption'!$A:$CZ,$G27,DE$19)/12</f>
        <v/>
      </c>
      <c r="DF27">
        <f>INDEX('EIA Consumption'!$A:$CZ,$G27,DF$19)/12</f>
        <v/>
      </c>
      <c r="DG27">
        <f>INDEX('EIA Consumption'!$A:$CZ,$G27,DG$19)/12</f>
        <v/>
      </c>
      <c r="DH27">
        <f>INDEX('EIA Consumption'!$A:$CZ,$G27,DH$19)/12</f>
        <v/>
      </c>
      <c r="DI27">
        <f>INDEX('EIA Consumption'!$A:$CZ,$G27,DI$19)/12</f>
        <v/>
      </c>
      <c r="DJ27">
        <f>INDEX('EIA Consumption'!$A:$CZ,$G27,DJ$19)/12</f>
        <v/>
      </c>
      <c r="DK27">
        <f>INDEX('EIA Consumption'!$A:$CZ,$G27,DK$19)/12</f>
        <v/>
      </c>
      <c r="DL27">
        <f>INDEX('EIA Consumption'!$A:$CZ,$G27,DL$19)/12</f>
        <v/>
      </c>
      <c r="DM27">
        <f>INDEX('EIA Consumption'!$A:$CZ,$G27,DM$19)/12</f>
        <v/>
      </c>
      <c r="DN27">
        <f>INDEX('EIA Consumption'!$A:$CZ,$G27,DN$19)/12</f>
        <v/>
      </c>
      <c r="DO27">
        <f>INDEX('EIA Consumption'!$A:$CZ,$G27,DO$19)/12</f>
        <v/>
      </c>
      <c r="DP27">
        <f>INDEX('EIA Consumption'!$A:$CZ,$G27,DP$19)/12</f>
        <v/>
      </c>
      <c r="DQ27">
        <f>INDEX('EIA Consumption'!$A:$CZ,$G27,DQ$19)/12</f>
        <v/>
      </c>
      <c r="DR27">
        <f>INDEX('EIA Consumption'!$A:$CZ,$G27,DR$19)/12</f>
        <v/>
      </c>
      <c r="DS27">
        <f>INDEX('EIA Consumption'!$A:$CZ,$G27,DS$19)/12</f>
        <v/>
      </c>
      <c r="DT27">
        <f>INDEX('EIA Consumption'!$A:$CZ,$G27,DT$19)/12</f>
        <v/>
      </c>
      <c r="DU27">
        <f>INDEX('EIA Consumption'!$A:$CZ,$G27,DU$19)/12</f>
        <v/>
      </c>
      <c r="DV27">
        <f>INDEX('EIA Consumption'!$A:$CZ,$G27,DV$19)/12</f>
        <v/>
      </c>
      <c r="DW27">
        <f>INDEX('EIA Consumption'!$A:$CZ,$G27,DW$19)/12</f>
        <v/>
      </c>
      <c r="DX27">
        <f>INDEX('EIA Consumption'!$A:$CZ,$G27,DX$19)/12</f>
        <v/>
      </c>
      <c r="DY27">
        <f>INDEX('EIA Consumption'!$A:$CZ,$G27,DY$19)/12</f>
        <v/>
      </c>
      <c r="DZ27">
        <f>INDEX('EIA Consumption'!$A:$CZ,$G27,DZ$19)/12</f>
        <v/>
      </c>
      <c r="EA27">
        <f>INDEX('EIA Consumption'!$A:$CZ,$G27,EA$19)/12</f>
        <v/>
      </c>
      <c r="EB27">
        <f>INDEX('EIA Consumption'!$A:$CZ,$G27,EB$19)/12</f>
        <v/>
      </c>
      <c r="EC27">
        <f>INDEX('EIA Consumption'!$A:$CZ,$G27,EC$19)/12</f>
        <v/>
      </c>
      <c r="ED27">
        <f>INDEX('EIA Consumption'!$A:$CZ,$G27,ED$19)/12</f>
        <v/>
      </c>
      <c r="EE27">
        <f>INDEX('EIA Consumption'!$A:$CZ,$G27,EE$19)/12</f>
        <v/>
      </c>
      <c r="EF27">
        <f>INDEX('EIA Consumption'!$A:$CZ,$G27,EF$19)/12</f>
        <v/>
      </c>
      <c r="EG27">
        <f>INDEX('EIA Consumption'!$A:$CZ,$G27,EG$19)/12</f>
        <v/>
      </c>
      <c r="EH27">
        <f>INDEX('EIA Consumption'!$A:$CZ,$G27,EH$19)/12</f>
        <v/>
      </c>
      <c r="EI27">
        <f>INDEX('EIA Consumption'!$A:$CZ,$G27,EI$19)/12</f>
        <v/>
      </c>
      <c r="EJ27">
        <f>INDEX('EIA Consumption'!$A:$CZ,$G27,EJ$19)/12</f>
        <v/>
      </c>
      <c r="EK27">
        <f>INDEX('EIA Consumption'!$A:$CZ,$G27,EK$19)/12</f>
        <v/>
      </c>
      <c r="EL27">
        <f>INDEX('EIA Consumption'!$A:$CZ,$G27,EL$19)/12</f>
        <v/>
      </c>
      <c r="EM27">
        <f>INDEX('EIA Consumption'!$A:$CZ,$G27,EM$19)/12</f>
        <v/>
      </c>
      <c r="EN27">
        <f>INDEX('EIA Consumption'!$A:$CZ,$G27,EN$19)/12</f>
        <v/>
      </c>
      <c r="EO27">
        <f>INDEX('EIA Consumption'!$A:$CZ,$G27,EO$19)/12</f>
        <v/>
      </c>
      <c r="EP27">
        <f>INDEX('EIA Consumption'!$A:$CZ,$G27,EP$19)/12</f>
        <v/>
      </c>
      <c r="EQ27">
        <f>INDEX('EIA Consumption'!$A:$CZ,$G27,EQ$19)/12</f>
        <v/>
      </c>
      <c r="ER27">
        <f>INDEX('EIA Consumption'!$A:$CZ,$G27,ER$19)/12</f>
        <v/>
      </c>
      <c r="ES27">
        <f>INDEX('EIA Consumption'!$A:$CZ,$G27,ES$19)/12</f>
        <v/>
      </c>
      <c r="ET27">
        <f>INDEX('EIA Consumption'!$A:$CZ,$G27,ET$19)/12</f>
        <v/>
      </c>
      <c r="EU27">
        <f>INDEX('EIA Consumption'!$A:$CZ,$G27,EU$19)/12</f>
        <v/>
      </c>
      <c r="EV27">
        <f>INDEX('EIA Consumption'!$A:$CZ,$G27,EV$19)/12</f>
        <v/>
      </c>
      <c r="EW27">
        <f>INDEX('EIA Consumption'!$A:$CZ,$G27,EW$19)/12</f>
        <v/>
      </c>
      <c r="EX27">
        <f>INDEX('EIA Consumption'!$A:$CZ,$G27,EX$19)/12</f>
        <v/>
      </c>
      <c r="EY27">
        <f>INDEX('EIA Consumption'!$A:$CZ,$G27,EY$19)/12</f>
        <v/>
      </c>
      <c r="EZ27">
        <f>INDEX('EIA Consumption'!$A:$CZ,$G27,EZ$19)/12</f>
        <v/>
      </c>
      <c r="FA27">
        <f>INDEX('EIA Consumption'!$A:$CZ,$G27,FA$19)/12</f>
        <v/>
      </c>
      <c r="FB27">
        <f>INDEX('EIA Consumption'!$A:$CZ,$G27,FB$19)/12</f>
        <v/>
      </c>
      <c r="FC27">
        <f>INDEX('EIA Consumption'!$A:$CZ,$G27,FC$19)/12</f>
        <v/>
      </c>
      <c r="FD27">
        <f>INDEX('EIA Consumption'!$A:$CZ,$G27,FD$19)/12</f>
        <v/>
      </c>
      <c r="FE27">
        <f>INDEX('EIA Consumption'!$A:$CZ,$G27,FE$19)/12</f>
        <v/>
      </c>
      <c r="FF27">
        <f>INDEX('EIA Consumption'!$A:$CZ,$G27,FF$19)/12</f>
        <v/>
      </c>
      <c r="FG27">
        <f>INDEX('EIA Consumption'!$A:$CZ,$G27,FG$19)/12</f>
        <v/>
      </c>
      <c r="FH27">
        <f>INDEX('EIA Consumption'!$A:$CZ,$G27,FH$19)/12</f>
        <v/>
      </c>
      <c r="FI27">
        <f>INDEX('EIA Consumption'!$A:$CZ,$G27,FI$19)/12</f>
        <v/>
      </c>
      <c r="FJ27">
        <f>INDEX('EIA Consumption'!$A:$CZ,$G27,FJ$19)/12</f>
        <v/>
      </c>
      <c r="FK27">
        <f>INDEX('EIA Consumption'!$A:$CZ,$G27,FK$19)/12</f>
        <v/>
      </c>
      <c r="FL27">
        <f>INDEX('EIA Consumption'!$A:$CZ,$G27,FL$19)/12</f>
        <v/>
      </c>
      <c r="FM27">
        <f>INDEX('EIA Consumption'!$A:$CZ,$G27,FM$19)/12</f>
        <v/>
      </c>
      <c r="FN27">
        <f>INDEX('EIA Consumption'!$A:$CZ,$G27,FN$19)/12</f>
        <v/>
      </c>
      <c r="FO27">
        <f>INDEX('EIA Consumption'!$A:$CZ,$G27,FO$19)/12</f>
        <v/>
      </c>
      <c r="FP27">
        <f>INDEX('EIA Consumption'!$A:$CZ,$G27,FP$19)/12</f>
        <v/>
      </c>
      <c r="FQ27">
        <f>INDEX('EIA Consumption'!$A:$CZ,$G27,FQ$19)/12</f>
        <v/>
      </c>
      <c r="FR27">
        <f>INDEX('EIA Consumption'!$A:$CZ,$G27,FR$19)/12</f>
        <v/>
      </c>
      <c r="FS27">
        <f>INDEX('EIA Consumption'!$A:$CZ,$G27,FS$19)/12</f>
        <v/>
      </c>
      <c r="FT27">
        <f>INDEX('EIA Consumption'!$A:$CZ,$G27,FT$19)/12</f>
        <v/>
      </c>
      <c r="FU27">
        <f>INDEX('EIA Consumption'!$A:$CZ,$G27,FU$19)/12</f>
        <v/>
      </c>
      <c r="FV27">
        <f>INDEX('EIA Consumption'!$A:$CZ,$G27,FV$19)/12</f>
        <v/>
      </c>
      <c r="FW27">
        <f>INDEX('EIA Consumption'!$A:$CZ,$G27,FW$19)/12</f>
        <v/>
      </c>
      <c r="FX27">
        <f>INDEX('EIA Consumption'!$A:$CZ,$G27,FX$19)/12</f>
        <v/>
      </c>
      <c r="FY27">
        <f>INDEX('EIA Consumption'!$A:$CZ,$G27,FY$19)/12</f>
        <v/>
      </c>
      <c r="FZ27">
        <f>INDEX('EIA Consumption'!$A:$CZ,$G27,FZ$19)/12</f>
        <v/>
      </c>
      <c r="GA27">
        <f>INDEX('EIA Consumption'!$A:$CZ,$G27,GA$19)/12</f>
        <v/>
      </c>
      <c r="GB27">
        <f>INDEX('EIA Consumption'!$A:$CZ,$G27,GB$19)/12</f>
        <v/>
      </c>
      <c r="GC27">
        <f>INDEX('EIA Consumption'!$A:$CZ,$G27,GC$19)/12</f>
        <v/>
      </c>
      <c r="GD27">
        <f>INDEX('EIA Consumption'!$A:$CZ,$G27,GD$19)/12</f>
        <v/>
      </c>
      <c r="GE27">
        <f>INDEX('EIA Consumption'!$A:$CZ,$G27,GE$19)/12</f>
        <v/>
      </c>
      <c r="GF27">
        <f>INDEX('EIA Consumption'!$A:$CZ,$G27,GF$19)/12</f>
        <v/>
      </c>
      <c r="GG27">
        <f>INDEX('EIA Consumption'!$A:$CZ,$G27,GG$19)/12</f>
        <v/>
      </c>
      <c r="GH27">
        <f>INDEX('EIA Consumption'!$A:$CZ,$G27,GH$19)/12</f>
        <v/>
      </c>
      <c r="GI27">
        <f>INDEX('EIA Consumption'!$A:$CZ,$G27,GI$19)/12</f>
        <v/>
      </c>
      <c r="GJ27">
        <f>INDEX('EIA Consumption'!$A:$CZ,$G27,GJ$19)/12</f>
        <v/>
      </c>
      <c r="GK27">
        <f>INDEX('EIA Consumption'!$A:$CZ,$G27,GK$19)/12</f>
        <v/>
      </c>
      <c r="GL27">
        <f>INDEX('EIA Consumption'!$A:$CZ,$G27,GL$19)/12</f>
        <v/>
      </c>
      <c r="GM27">
        <f>INDEX('EIA Consumption'!$A:$CZ,$G27,GM$19)/12</f>
        <v/>
      </c>
      <c r="GN27">
        <f>INDEX('EIA Consumption'!$A:$CZ,$G27,GN$19)/12</f>
        <v/>
      </c>
      <c r="GO27">
        <f>INDEX('EIA Consumption'!$A:$CZ,$G27,GO$19)/12</f>
        <v/>
      </c>
      <c r="GP27">
        <f>INDEX('EIA Consumption'!$A:$CZ,$G27,GP$19)/12</f>
        <v/>
      </c>
      <c r="GQ27">
        <f>INDEX('EIA Consumption'!$A:$CZ,$G27,GQ$19)/12</f>
        <v/>
      </c>
      <c r="GR27">
        <f>INDEX('EIA Consumption'!$A:$CZ,$G27,GR$19)/12</f>
        <v/>
      </c>
      <c r="GS27">
        <f>INDEX('EIA Consumption'!$A:$CZ,$G27,GS$19)/12</f>
        <v/>
      </c>
      <c r="GT27">
        <f>INDEX('EIA Consumption'!$A:$CZ,$G27,GT$19)/12</f>
        <v/>
      </c>
      <c r="GU27">
        <f>INDEX('EIA Consumption'!$A:$CZ,$G27,GU$19)/12</f>
        <v/>
      </c>
      <c r="GV27">
        <f>INDEX('EIA Consumption'!$A:$CZ,$G27,GV$19)/12</f>
        <v/>
      </c>
      <c r="GW27">
        <f>INDEX('EIA Consumption'!$A:$CZ,$G27,GW$19)/12</f>
        <v/>
      </c>
      <c r="GX27">
        <f>INDEX('EIA Consumption'!$A:$CZ,$G27,GX$19)/12</f>
        <v/>
      </c>
      <c r="GY27">
        <f>INDEX('EIA Consumption'!$A:$CZ,$G27,GY$19)/12</f>
        <v/>
      </c>
      <c r="GZ27">
        <f>INDEX('EIA Consumption'!$A:$CZ,$G27,GZ$19)/12</f>
        <v/>
      </c>
      <c r="HA27">
        <f>INDEX('EIA Consumption'!$A:$CZ,$G27,HA$19)/12</f>
        <v/>
      </c>
      <c r="HB27">
        <f>INDEX('EIA Consumption'!$A:$CZ,$G27,HB$19)/12</f>
        <v/>
      </c>
      <c r="HC27">
        <f>INDEX('EIA Consumption'!$A:$CZ,$G27,HC$19)/12</f>
        <v/>
      </c>
      <c r="HD27">
        <f>INDEX('EIA Consumption'!$A:$CZ,$G27,HD$19)/12</f>
        <v/>
      </c>
      <c r="HE27">
        <f>INDEX('EIA Consumption'!$A:$CZ,$G27,HE$19)/12</f>
        <v/>
      </c>
      <c r="HF27">
        <f>INDEX('EIA Consumption'!$A:$CZ,$G27,HF$19)/12</f>
        <v/>
      </c>
      <c r="HG27">
        <f>INDEX('EIA Consumption'!$A:$CZ,$G27,HG$19)/12</f>
        <v/>
      </c>
      <c r="HH27">
        <f>INDEX('EIA Consumption'!$A:$CZ,$G27,HH$19)/12</f>
        <v/>
      </c>
      <c r="HI27">
        <f>INDEX('EIA Consumption'!$A:$CZ,$G27,HI$19)/12</f>
        <v/>
      </c>
      <c r="HJ27">
        <f>INDEX('EIA Consumption'!$A:$CZ,$G27,HJ$19)/12</f>
        <v/>
      </c>
      <c r="HK27">
        <f>INDEX('EIA Consumption'!$A:$CZ,$G27,HK$19)/12</f>
        <v/>
      </c>
      <c r="HL27">
        <f>INDEX('EIA Consumption'!$A:$CZ,$G27,HL$19)/12</f>
        <v/>
      </c>
      <c r="HM27">
        <f>INDEX('EIA Consumption'!$A:$CZ,$G27,HM$19)/12</f>
        <v/>
      </c>
      <c r="HN27">
        <f>INDEX('EIA Consumption'!$A:$CZ,$G27,HN$19)/12</f>
        <v/>
      </c>
      <c r="HO27">
        <f>INDEX('EIA Consumption'!$A:$CZ,$G27,HO$19)/12</f>
        <v/>
      </c>
      <c r="HP27">
        <f>INDEX('EIA Consumption'!$A:$CZ,$G27,HP$19)/12</f>
        <v/>
      </c>
      <c r="HQ27">
        <f>INDEX('EIA Consumption'!$A:$CZ,$G27,HQ$19)/12</f>
        <v/>
      </c>
      <c r="HR27">
        <f>INDEX('EIA Consumption'!$A:$CZ,$G27,HR$19)/12</f>
        <v/>
      </c>
      <c r="HS27">
        <f>INDEX('EIA Consumption'!$A:$CZ,$G27,HS$19)/12</f>
        <v/>
      </c>
      <c r="HT27">
        <f>INDEX('EIA Consumption'!$A:$CZ,$G27,HT$19)/12</f>
        <v/>
      </c>
      <c r="HU27">
        <f>INDEX('EIA Consumption'!$A:$CZ,$G27,HU$19)/12</f>
        <v/>
      </c>
      <c r="HV27">
        <f>INDEX('EIA Consumption'!$A:$CZ,$G27,HV$19)/12</f>
        <v/>
      </c>
      <c r="HW27">
        <f>INDEX('EIA Consumption'!$A:$CZ,$G27,HW$19)/12</f>
        <v/>
      </c>
      <c r="HX27">
        <f>INDEX('EIA Consumption'!$A:$CZ,$G27,HX$19)/12</f>
        <v/>
      </c>
      <c r="HY27">
        <f>INDEX('EIA Consumption'!$A:$CZ,$G27,HY$19)/12</f>
        <v/>
      </c>
      <c r="HZ27">
        <f>INDEX('EIA Consumption'!$A:$CZ,$G27,HZ$19)/12</f>
        <v/>
      </c>
      <c r="IA27">
        <f>INDEX('EIA Consumption'!$A:$CZ,$G27,IA$19)/12</f>
        <v/>
      </c>
      <c r="IB27">
        <f>INDEX('EIA Consumption'!$A:$CZ,$G27,IB$19)/12</f>
        <v/>
      </c>
      <c r="IC27">
        <f>INDEX('EIA Consumption'!$A:$CZ,$G27,IC$19)/12</f>
        <v/>
      </c>
      <c r="ID27">
        <f>INDEX('EIA Consumption'!$A:$CZ,$G27,ID$19)/12</f>
        <v/>
      </c>
      <c r="IE27">
        <f>INDEX('EIA Consumption'!$A:$CZ,$G27,IE$19)/12</f>
        <v/>
      </c>
      <c r="IF27">
        <f>INDEX('EIA Consumption'!$A:$CZ,$G27,IF$19)/12</f>
        <v/>
      </c>
      <c r="IG27">
        <f>INDEX('EIA Consumption'!$A:$CZ,$G27,IG$19)/12</f>
        <v/>
      </c>
      <c r="IH27">
        <f>INDEX('EIA Consumption'!$A:$CZ,$G27,IH$19)/12</f>
        <v/>
      </c>
      <c r="II27">
        <f>INDEX('EIA Consumption'!$A:$CZ,$G27,II$19)/12</f>
        <v/>
      </c>
      <c r="IJ27">
        <f>INDEX('EIA Consumption'!$A:$CZ,$G27,IJ$19)/12</f>
        <v/>
      </c>
      <c r="IK27">
        <f>INDEX('EIA Consumption'!$A:$CZ,$G27,IK$19)/12</f>
        <v/>
      </c>
      <c r="IL27">
        <f>INDEX('EIA Consumption'!$A:$CZ,$G27,IL$19)/12</f>
        <v/>
      </c>
      <c r="IM27">
        <f>INDEX('EIA Consumption'!$A:$CZ,$G27,IM$19)/12</f>
        <v/>
      </c>
      <c r="IN27">
        <f>INDEX('EIA Consumption'!$A:$CZ,$G27,IN$19)/12</f>
        <v/>
      </c>
      <c r="IO27">
        <f>INDEX('EIA Consumption'!$A:$CZ,$G27,IO$19)/12</f>
        <v/>
      </c>
      <c r="IP27">
        <f>INDEX('EIA Consumption'!$A:$CZ,$G27,IP$19)/12</f>
        <v/>
      </c>
      <c r="IQ27">
        <f>INDEX('EIA Consumption'!$A:$CZ,$G27,IQ$19)/12</f>
        <v/>
      </c>
      <c r="IR27">
        <f>INDEX('EIA Consumption'!$A:$CZ,$G27,IR$19)/12</f>
        <v/>
      </c>
      <c r="IS27">
        <f>INDEX('EIA Consumption'!$A:$CZ,$G27,IS$19)/12</f>
        <v/>
      </c>
      <c r="IT27">
        <f>INDEX('EIA Consumption'!$A:$CZ,$G27,IT$19)/12</f>
        <v/>
      </c>
      <c r="IU27">
        <f>INDEX('EIA Consumption'!$A:$CZ,$G27,IU$19)/12</f>
        <v/>
      </c>
      <c r="IV27">
        <f>INDEX('EIA Consumption'!$A:$CZ,$G27,IV$19)/12</f>
        <v/>
      </c>
      <c r="IW27">
        <f>INDEX('EIA Consumption'!$A:$CZ,$G27,IW$19)/12</f>
        <v/>
      </c>
      <c r="IX27">
        <f>INDEX('EIA Consumption'!$A:$CZ,$G27,IX$19)/12</f>
        <v/>
      </c>
      <c r="IY27">
        <f>INDEX('EIA Consumption'!$A:$CZ,$G27,IY$19)/12</f>
        <v/>
      </c>
      <c r="IZ27">
        <f>INDEX('EIA Consumption'!$A:$CZ,$G27,IZ$19)/12</f>
        <v/>
      </c>
      <c r="JA27">
        <f>INDEX('EIA Consumption'!$A:$CZ,$G27,JA$19)/12</f>
        <v/>
      </c>
      <c r="JB27">
        <f>INDEX('EIA Consumption'!$A:$CZ,$G27,JB$19)/12</f>
        <v/>
      </c>
      <c r="JC27">
        <f>INDEX('EIA Consumption'!$A:$CZ,$G27,JC$19)/12</f>
        <v/>
      </c>
      <c r="JD27">
        <f>INDEX('EIA Consumption'!$A:$CZ,$G27,JD$19)/12</f>
        <v/>
      </c>
      <c r="JE27">
        <f>INDEX('EIA Consumption'!$A:$CZ,$G27,JE$19)/12</f>
        <v/>
      </c>
      <c r="JF27">
        <f>INDEX('EIA Consumption'!$A:$CZ,$G27,JF$19)/12</f>
        <v/>
      </c>
      <c r="JG27">
        <f>INDEX('EIA Consumption'!$A:$CZ,$G27,JG$19)/12</f>
        <v/>
      </c>
      <c r="JH27">
        <f>INDEX('EIA Consumption'!$A:$CZ,$G27,JH$19)/12</f>
        <v/>
      </c>
      <c r="JI27">
        <f>INDEX('EIA Consumption'!$A:$CZ,$G27,JI$19)/12</f>
        <v/>
      </c>
      <c r="JJ27">
        <f>INDEX('EIA Consumption'!$A:$CZ,$G27,JJ$19)/12</f>
        <v/>
      </c>
      <c r="JK27">
        <f>INDEX('EIA Consumption'!$A:$CZ,$G27,JK$19)/12</f>
        <v/>
      </c>
      <c r="JL27">
        <f>INDEX('EIA Consumption'!$A:$CZ,$G27,JL$19)/12</f>
        <v/>
      </c>
      <c r="JM27">
        <f>INDEX('EIA Consumption'!$A:$CZ,$G27,JM$19)/12</f>
        <v/>
      </c>
      <c r="JN27">
        <f>INDEX('EIA Consumption'!$A:$CZ,$G27,JN$19)/12</f>
        <v/>
      </c>
      <c r="JO27">
        <f>INDEX('EIA Consumption'!$A:$CZ,$G27,JO$19)/12</f>
        <v/>
      </c>
      <c r="JP27">
        <f>INDEX('EIA Consumption'!$A:$CZ,$G27,JP$19)/12</f>
        <v/>
      </c>
      <c r="JQ27">
        <f>INDEX('EIA Consumption'!$A:$CZ,$G27,JQ$19)/12</f>
        <v/>
      </c>
      <c r="JR27">
        <f>INDEX('EIA Consumption'!$A:$CZ,$G27,JR$19)/12</f>
        <v/>
      </c>
      <c r="JS27">
        <f>INDEX('EIA Consumption'!$A:$CZ,$G27,JS$19)/12</f>
        <v/>
      </c>
      <c r="JT27">
        <f>INDEX('EIA Consumption'!$A:$CZ,$G27,JT$19)/12</f>
        <v/>
      </c>
      <c r="JU27">
        <f>INDEX('EIA Consumption'!$A:$CZ,$G27,JU$19)/12</f>
        <v/>
      </c>
      <c r="JV27">
        <f>INDEX('EIA Consumption'!$A:$CZ,$G27,JV$19)/12</f>
        <v/>
      </c>
      <c r="JW27">
        <f>INDEX('EIA Consumption'!$A:$CZ,$G27,JW$19)/12</f>
        <v/>
      </c>
      <c r="JX27">
        <f>INDEX('EIA Consumption'!$A:$CZ,$G27,JX$19)/12</f>
        <v/>
      </c>
      <c r="JY27">
        <f>INDEX('EIA Consumption'!$A:$CZ,$G27,JY$19)/12</f>
        <v/>
      </c>
      <c r="JZ27">
        <f>INDEX('EIA Consumption'!$A:$CZ,$G27,JZ$19)/12</f>
        <v/>
      </c>
      <c r="KA27">
        <f>INDEX('EIA Consumption'!$A:$CZ,$G27,KA$19)/12</f>
        <v/>
      </c>
      <c r="KB27">
        <f>INDEX('EIA Consumption'!$A:$CZ,$G27,KB$19)/12</f>
        <v/>
      </c>
      <c r="KC27">
        <f>INDEX('EIA Consumption'!$A:$CZ,$G27,KC$19)/12</f>
        <v/>
      </c>
      <c r="KD27">
        <f>INDEX('EIA Consumption'!$A:$CZ,$G27,KD$19)/12</f>
        <v/>
      </c>
      <c r="KE27">
        <f>INDEX('EIA Consumption'!$A:$CZ,$G27,KE$19)/12</f>
        <v/>
      </c>
      <c r="KF27">
        <f>INDEX('EIA Consumption'!$A:$CZ,$G27,KF$19)/12</f>
        <v/>
      </c>
      <c r="KG27">
        <f>INDEX('EIA Consumption'!$A:$CZ,$G27,KG$19)/12</f>
        <v/>
      </c>
      <c r="KH27">
        <f>INDEX('EIA Consumption'!$A:$CZ,$G27,KH$19)/12</f>
        <v/>
      </c>
      <c r="KI27">
        <f>INDEX('EIA Consumption'!$A:$CZ,$G27,KI$19)/12</f>
        <v/>
      </c>
      <c r="KJ27">
        <f>INDEX('EIA Consumption'!$A:$CZ,$G27,KJ$19)/12</f>
        <v/>
      </c>
      <c r="KK27">
        <f>INDEX('EIA Consumption'!$A:$CZ,$G27,KK$19)/12</f>
        <v/>
      </c>
      <c r="KL27">
        <f>INDEX('EIA Consumption'!$A:$CZ,$G27,KL$19)/12</f>
        <v/>
      </c>
      <c r="KM27">
        <f>INDEX('EIA Consumption'!$A:$CZ,$G27,KM$19)/12</f>
        <v/>
      </c>
      <c r="KN27">
        <f>INDEX('EIA Consumption'!$A:$CZ,$G27,KN$19)/12</f>
        <v/>
      </c>
      <c r="KO27">
        <f>INDEX('EIA Consumption'!$A:$CZ,$G27,KO$19)/12</f>
        <v/>
      </c>
      <c r="KP27">
        <f>INDEX('EIA Consumption'!$A:$CZ,$G27,KP$19)/12</f>
        <v/>
      </c>
      <c r="KQ27">
        <f>INDEX('EIA Consumption'!$A:$CZ,$G27,KQ$19)/12</f>
        <v/>
      </c>
      <c r="KR27">
        <f>INDEX('EIA Consumption'!$A:$CZ,$G27,KR$19)/12</f>
        <v/>
      </c>
      <c r="KS27">
        <f>INDEX('EIA Consumption'!$A:$CZ,$G27,KS$19)/12</f>
        <v/>
      </c>
      <c r="KT27">
        <f>INDEX('EIA Consumption'!$A:$CZ,$G27,KT$19)/12</f>
        <v/>
      </c>
      <c r="KU27">
        <f>INDEX('EIA Consumption'!$A:$CZ,$G27,KU$19)/12</f>
        <v/>
      </c>
      <c r="KV27">
        <f>INDEX('EIA Consumption'!$A:$CZ,$G27,KV$19)/12</f>
        <v/>
      </c>
      <c r="KW27">
        <f>INDEX('EIA Consumption'!$A:$CZ,$G27,KW$19)/12</f>
        <v/>
      </c>
      <c r="KX27">
        <f>INDEX('EIA Consumption'!$A:$CZ,$G27,KX$19)/12</f>
        <v/>
      </c>
      <c r="KY27">
        <f>INDEX('EIA Consumption'!$A:$CZ,$G27,KY$19)/12</f>
        <v/>
      </c>
      <c r="KZ27">
        <f>INDEX('EIA Consumption'!$A:$CZ,$G27,KZ$19)/12</f>
        <v/>
      </c>
      <c r="LA27">
        <f>INDEX('EIA Consumption'!$A:$CZ,$G27,LA$19)/12</f>
        <v/>
      </c>
      <c r="LB27">
        <f>INDEX('EIA Consumption'!$A:$CZ,$G27,LB$19)/12</f>
        <v/>
      </c>
      <c r="LC27">
        <f>INDEX('EIA Consumption'!$A:$CZ,$G27,LC$19)/12</f>
        <v/>
      </c>
      <c r="LD27">
        <f>INDEX('EIA Consumption'!$A:$CZ,$G27,LD$19)/12</f>
        <v/>
      </c>
      <c r="LE27">
        <f>INDEX('EIA Consumption'!$A:$CZ,$G27,LE$19)/12</f>
        <v/>
      </c>
      <c r="LF27">
        <f>INDEX('EIA Consumption'!$A:$CZ,$G27,LF$19)/12</f>
        <v/>
      </c>
      <c r="LG27">
        <f>INDEX('EIA Consumption'!$A:$CZ,$G27,LG$19)/12</f>
        <v/>
      </c>
      <c r="LH27">
        <f>INDEX('EIA Consumption'!$A:$CZ,$G27,LH$19)/12</f>
        <v/>
      </c>
      <c r="LI27">
        <f>INDEX('EIA Consumption'!$A:$CZ,$G27,LI$19)/12</f>
        <v/>
      </c>
      <c r="LJ27">
        <f>INDEX('EIA Consumption'!$A:$CZ,$G27,LJ$19)/12</f>
        <v/>
      </c>
      <c r="LK27">
        <f>INDEX('EIA Consumption'!$A:$CZ,$G27,LK$19)/12</f>
        <v/>
      </c>
      <c r="LL27">
        <f>INDEX('EIA Consumption'!$A:$CZ,$G27,LL$19)/12</f>
        <v/>
      </c>
      <c r="LM27">
        <f>INDEX('EIA Consumption'!$A:$CZ,$G27,LM$19)/12</f>
        <v/>
      </c>
      <c r="LN27">
        <f>INDEX('EIA Consumption'!$A:$CZ,$G27,LN$19)/12</f>
        <v/>
      </c>
      <c r="LO27">
        <f>INDEX('EIA Consumption'!$A:$CZ,$G27,LO$19)/12</f>
        <v/>
      </c>
      <c r="LP27">
        <f>INDEX('EIA Consumption'!$A:$CZ,$G27,LP$19)/12</f>
        <v/>
      </c>
      <c r="LQ27">
        <f>INDEX('EIA Consumption'!$A:$CZ,$G27,LQ$19)/12</f>
        <v/>
      </c>
      <c r="LR27">
        <f>INDEX('EIA Consumption'!$A:$CZ,$G27,LR$19)/12</f>
        <v/>
      </c>
      <c r="LS27">
        <f>INDEX('EIA Consumption'!$A:$CZ,$G27,LS$19)/12</f>
        <v/>
      </c>
      <c r="LT27">
        <f>INDEX('EIA Consumption'!$A:$CZ,$G27,LT$19)/12</f>
        <v/>
      </c>
      <c r="LU27">
        <f>INDEX('EIA Consumption'!$A:$CZ,$G27,LU$19)/12</f>
        <v/>
      </c>
      <c r="LV27">
        <f>INDEX('EIA Consumption'!$A:$CZ,$G27,LV$19)/12</f>
        <v/>
      </c>
      <c r="LW27">
        <f>INDEX('EIA Consumption'!$A:$CZ,$G27,LW$19)/12</f>
        <v/>
      </c>
      <c r="LX27">
        <f>INDEX('EIA Consumption'!$A:$CZ,$G27,LX$19)/12</f>
        <v/>
      </c>
      <c r="LY27">
        <f>INDEX('EIA Consumption'!$A:$CZ,$G27,LY$19)/12</f>
        <v/>
      </c>
      <c r="LZ27">
        <f>INDEX('EIA Consumption'!$A:$CZ,$G27,LZ$19)/12</f>
        <v/>
      </c>
      <c r="MA27">
        <f>INDEX('EIA Consumption'!$A:$CZ,$G27,MA$19)/12</f>
        <v/>
      </c>
      <c r="MB27">
        <f>INDEX('EIA Consumption'!$A:$CZ,$G27,MB$19)/12</f>
        <v/>
      </c>
      <c r="MC27">
        <f>INDEX('EIA Consumption'!$A:$CZ,$G27,MC$19)/12</f>
        <v/>
      </c>
      <c r="MD27">
        <f>INDEX('EIA Consumption'!$A:$CZ,$G27,MD$19)/12</f>
        <v/>
      </c>
      <c r="ME27">
        <f>INDEX('EIA Consumption'!$A:$CZ,$G27,ME$19)/12</f>
        <v/>
      </c>
      <c r="MF27">
        <f>INDEX('EIA Consumption'!$A:$CZ,$G27,MF$19)/12</f>
        <v/>
      </c>
      <c r="MG27">
        <f>INDEX('EIA Consumption'!$A:$CZ,$G27,MG$19)/12</f>
        <v/>
      </c>
      <c r="MH27">
        <f>INDEX('EIA Consumption'!$A:$CZ,$G27,MH$19)/12</f>
        <v/>
      </c>
      <c r="MI27">
        <f>INDEX('EIA Consumption'!$A:$CZ,$G27,MI$19)/12</f>
        <v/>
      </c>
      <c r="MJ27">
        <f>INDEX('EIA Consumption'!$A:$CZ,$G27,MJ$19)/12</f>
        <v/>
      </c>
      <c r="MK27">
        <f>INDEX('EIA Consumption'!$A:$CZ,$G27,MK$19)/12</f>
        <v/>
      </c>
      <c r="ML27">
        <f>INDEX('EIA Consumption'!$A:$CZ,$G27,ML$19)/12</f>
        <v/>
      </c>
      <c r="MM27">
        <f>INDEX('EIA Consumption'!$A:$CZ,$G27,MM$19)/12</f>
        <v/>
      </c>
      <c r="MN27">
        <f>INDEX('EIA Consumption'!$A:$CZ,$G27,MN$19)/12</f>
        <v/>
      </c>
      <c r="MO27">
        <f>INDEX('EIA Consumption'!$A:$CZ,$G27,MO$19)/12</f>
        <v/>
      </c>
      <c r="MP27">
        <f>INDEX('EIA Consumption'!$A:$CZ,$G27,MP$19)/12</f>
        <v/>
      </c>
      <c r="MQ27">
        <f>INDEX('EIA Consumption'!$A:$CZ,$G27,MQ$19)/12</f>
        <v/>
      </c>
      <c r="MR27">
        <f>INDEX('EIA Consumption'!$A:$CZ,$G27,MR$19)/12</f>
        <v/>
      </c>
      <c r="MS27">
        <f>INDEX('EIA Consumption'!$A:$CZ,$G27,MS$19)/12</f>
        <v/>
      </c>
      <c r="MT27">
        <f>INDEX('EIA Consumption'!$A:$CZ,$G27,MT$19)/12</f>
        <v/>
      </c>
      <c r="MU27">
        <f>INDEX('EIA Consumption'!$A:$CZ,$G27,MU$19)/12</f>
        <v/>
      </c>
      <c r="MV27">
        <f>INDEX('EIA Consumption'!$A:$CZ,$G27,MV$19)/12</f>
        <v/>
      </c>
      <c r="MW27">
        <f>INDEX('EIA Consumption'!$A:$CZ,$G27,MW$19)/12</f>
        <v/>
      </c>
      <c r="MX27">
        <f>INDEX('EIA Consumption'!$A:$CZ,$G27,MX$19)/12</f>
        <v/>
      </c>
      <c r="MY27">
        <f>INDEX('EIA Consumption'!$A:$CZ,$G27,MY$19)/12</f>
        <v/>
      </c>
      <c r="MZ27">
        <f>INDEX('EIA Consumption'!$A:$CZ,$G27,MZ$19)/12</f>
        <v/>
      </c>
      <c r="NA27">
        <f>INDEX('EIA Consumption'!$A:$CZ,$G27,NA$19)/12</f>
        <v/>
      </c>
      <c r="NB27">
        <f>INDEX('EIA Consumption'!$A:$CZ,$G27,NB$19)/12</f>
        <v/>
      </c>
      <c r="NC27">
        <f>INDEX('EIA Consumption'!$A:$CZ,$G27,NC$19)/12</f>
        <v/>
      </c>
      <c r="ND27">
        <f>INDEX('EIA Consumption'!$A:$CZ,$G27,ND$19)/12</f>
        <v/>
      </c>
      <c r="NE27">
        <f>INDEX('EIA Consumption'!$A:$CZ,$G27,NE$19)/12</f>
        <v/>
      </c>
      <c r="NF27">
        <f>INDEX('EIA Consumption'!$A:$CZ,$G27,NF$19)/12</f>
        <v/>
      </c>
      <c r="NG27">
        <f>INDEX('EIA Consumption'!$A:$CZ,$G27,NG$19)/12</f>
        <v/>
      </c>
      <c r="NH27">
        <f>INDEX('EIA Consumption'!$A:$CZ,$G27,NH$19)/12</f>
        <v/>
      </c>
      <c r="NI27">
        <f>INDEX('EIA Consumption'!$A:$CZ,$G27,NI$19)/12</f>
        <v/>
      </c>
      <c r="NJ27">
        <f>INDEX('EIA Consumption'!$A:$CZ,$G27,NJ$19)/12</f>
        <v/>
      </c>
      <c r="NK27">
        <f>INDEX('EIA Consumption'!$A:$CZ,$G27,NK$19)/12</f>
        <v/>
      </c>
      <c r="NL27">
        <f>INDEX('EIA Consumption'!$A:$CZ,$G27,NL$19)/12</f>
        <v/>
      </c>
      <c r="NM27">
        <f>INDEX('EIA Consumption'!$A:$CZ,$G27,NM$19)/12</f>
        <v/>
      </c>
      <c r="NN27">
        <f>INDEX('EIA Consumption'!$A:$CZ,$G27,NN$19)/12</f>
        <v/>
      </c>
      <c r="NO27">
        <f>INDEX('EIA Consumption'!$A:$CZ,$G27,NO$19)/12</f>
        <v/>
      </c>
      <c r="NP27">
        <f>INDEX('EIA Consumption'!$A:$CZ,$G27,NP$19)/12</f>
        <v/>
      </c>
      <c r="NQ27">
        <f>INDEX('EIA Consumption'!$A:$CZ,$G27,NQ$19)/12</f>
        <v/>
      </c>
      <c r="NR27">
        <f>INDEX('EIA Consumption'!$A:$CZ,$G27,NR$19)/12</f>
        <v/>
      </c>
      <c r="NS27">
        <f>INDEX('EIA Consumption'!$A:$CZ,$G27,NS$19)/12</f>
        <v/>
      </c>
      <c r="NT27">
        <f>INDEX('EIA Consumption'!$A:$CZ,$G27,NT$19)/12</f>
        <v/>
      </c>
      <c r="NU27">
        <f>INDEX('EIA Consumption'!$A:$CZ,$G27,NU$19)/12</f>
        <v/>
      </c>
      <c r="NV27">
        <f>INDEX('EIA Consumption'!$A:$CZ,$G27,NV$19)/12</f>
        <v/>
      </c>
      <c r="NW27">
        <f>INDEX('EIA Consumption'!$A:$CZ,$G27,NW$19)/12</f>
        <v/>
      </c>
      <c r="NX27">
        <f>INDEX('EIA Consumption'!$A:$CZ,$G27,NX$19)/12</f>
        <v/>
      </c>
      <c r="NY27">
        <f>INDEX('EIA Consumption'!$A:$CZ,$G27,NY$19)/12</f>
        <v/>
      </c>
      <c r="NZ27">
        <f>INDEX('EIA Consumption'!$A:$CZ,$G27,NZ$19)/12</f>
        <v/>
      </c>
      <c r="OA27">
        <f>INDEX('EIA Consumption'!$A:$CZ,$G27,OA$19)/12</f>
        <v/>
      </c>
      <c r="OB27">
        <f>INDEX('EIA Consumption'!$A:$CZ,$G27,OB$19)/12</f>
        <v/>
      </c>
      <c r="OC27">
        <f>INDEX('EIA Consumption'!$A:$CZ,$G27,OC$19)/12</f>
        <v/>
      </c>
      <c r="OD27">
        <f>INDEX('EIA Consumption'!$A:$CZ,$G27,OD$19)/12</f>
        <v/>
      </c>
      <c r="OE27">
        <f>INDEX('EIA Consumption'!$A:$CZ,$G27,OE$19)/12</f>
        <v/>
      </c>
      <c r="OF27">
        <f>INDEX('EIA Consumption'!$A:$CZ,$G27,OF$19)/12</f>
        <v/>
      </c>
      <c r="OG27">
        <f>INDEX('EIA Consumption'!$A:$CZ,$G27,OG$19)/12</f>
        <v/>
      </c>
      <c r="OH27">
        <f>INDEX('EIA Consumption'!$A:$CZ,$G27,OH$19)/12</f>
        <v/>
      </c>
      <c r="OI27">
        <f>INDEX('EIA Consumption'!$A:$CZ,$G27,OI$19)/12</f>
        <v/>
      </c>
      <c r="OJ27">
        <f>INDEX('EIA Consumption'!$A:$CZ,$G27,OJ$19)/12</f>
        <v/>
      </c>
      <c r="OK27">
        <f>INDEX('EIA Consumption'!$A:$CZ,$G27,OK$19)/12</f>
        <v/>
      </c>
      <c r="OL27">
        <f>INDEX('EIA Consumption'!$A:$CZ,$G27,OL$19)/12</f>
        <v/>
      </c>
      <c r="OM27">
        <f>INDEX('EIA Consumption'!$A:$CZ,$G27,OM$19)/12</f>
        <v/>
      </c>
      <c r="ON27">
        <f>INDEX('EIA Consumption'!$A:$CZ,$G27,ON$19)/12</f>
        <v/>
      </c>
      <c r="OO27">
        <f>INDEX('EIA Consumption'!$A:$CZ,$G27,OO$19)/12</f>
        <v/>
      </c>
      <c r="OP27">
        <f>INDEX('EIA Consumption'!$A:$CZ,$G27,OP$19)/12</f>
        <v/>
      </c>
      <c r="OQ27">
        <f>INDEX('EIA Consumption'!$A:$CZ,$G27,OQ$19)/12</f>
        <v/>
      </c>
      <c r="OR27">
        <f>INDEX('EIA Consumption'!$A:$CZ,$G27,OR$19)/12</f>
        <v/>
      </c>
      <c r="OS27">
        <f>INDEX('EIA Consumption'!$A:$CZ,$G27,OS$19)/12</f>
        <v/>
      </c>
      <c r="OT27">
        <f>INDEX('EIA Consumption'!$A:$CZ,$G27,OT$19)/12</f>
        <v/>
      </c>
      <c r="OU27">
        <f>INDEX('EIA Consumption'!$A:$CZ,$G27,OU$19)/12</f>
        <v/>
      </c>
      <c r="OV27">
        <f>INDEX('EIA Consumption'!$A:$CZ,$G27,OV$19)/12</f>
        <v/>
      </c>
      <c r="OW27">
        <f>INDEX('EIA Consumption'!$A:$CZ,$G27,OW$19)/12</f>
        <v/>
      </c>
      <c r="OX27">
        <f>INDEX('EIA Consumption'!$A:$CZ,$G27,OX$19)/12</f>
        <v/>
      </c>
      <c r="OY27">
        <f>INDEX('EIA Consumption'!$A:$CZ,$G27,OY$19)/12</f>
        <v/>
      </c>
      <c r="OZ27">
        <f>INDEX('EIA Consumption'!$A:$CZ,$G27,OZ$19)/12</f>
        <v/>
      </c>
      <c r="PA27">
        <f>INDEX('EIA Consumption'!$A:$CZ,$G27,PA$19)/12</f>
        <v/>
      </c>
      <c r="PB27">
        <f>INDEX('EIA Consumption'!$A:$CZ,$G27,PB$19)/12</f>
        <v/>
      </c>
      <c r="PC27">
        <f>INDEX('EIA Consumption'!$A:$CZ,$G27,PC$19)/12</f>
        <v/>
      </c>
      <c r="PD27">
        <f>INDEX('EIA Consumption'!$A:$CZ,$G27,PD$19)/12</f>
        <v/>
      </c>
      <c r="PE27">
        <f>INDEX('EIA Consumption'!$A:$CZ,$G27,PE$19)/12</f>
        <v/>
      </c>
      <c r="PF27">
        <f>INDEX('EIA Consumption'!$A:$CZ,$G27,PF$19)/12</f>
        <v/>
      </c>
      <c r="PG27">
        <f>INDEX('EIA Consumption'!$A:$CZ,$G27,PG$19)/12</f>
        <v/>
      </c>
      <c r="PH27">
        <f>INDEX('EIA Consumption'!$A:$CZ,$G27,PH$19)/12</f>
        <v/>
      </c>
      <c r="PI27">
        <f>INDEX('EIA Consumption'!$A:$CZ,$G27,PI$19)/12</f>
        <v/>
      </c>
      <c r="PJ27">
        <f>INDEX('EIA Consumption'!$A:$CZ,$G27,PJ$19)/12</f>
        <v/>
      </c>
      <c r="PK27">
        <f>INDEX('EIA Consumption'!$A:$CZ,$G27,PK$19)/12</f>
        <v/>
      </c>
      <c r="PL27">
        <f>INDEX('EIA Consumption'!$A:$CZ,$G27,PL$19)/12</f>
        <v/>
      </c>
      <c r="PM27">
        <f>INDEX('EIA Consumption'!$A:$CZ,$G27,PM$19)/12</f>
        <v/>
      </c>
      <c r="PN27">
        <f>INDEX('EIA Consumption'!$A:$CZ,$G27,PN$19)/12</f>
        <v/>
      </c>
      <c r="PO27">
        <f>INDEX('EIA Consumption'!$A:$CZ,$G27,PO$19)/12</f>
        <v/>
      </c>
      <c r="PP27">
        <f>INDEX('EIA Consumption'!$A:$CZ,$G27,PP$19)/12</f>
        <v/>
      </c>
      <c r="PQ27">
        <f>INDEX('EIA Consumption'!$A:$CZ,$G27,PQ$19)/12</f>
        <v/>
      </c>
      <c r="PR27">
        <f>INDEX('EIA Consumption'!$A:$CZ,$G27,PR$19)/12</f>
        <v/>
      </c>
      <c r="PS27">
        <f>INDEX('EIA Consumption'!$A:$CZ,$G27,PS$19)/12</f>
        <v/>
      </c>
      <c r="PT27">
        <f>INDEX('EIA Consumption'!$A:$CZ,$G27,PT$19)/12</f>
        <v/>
      </c>
      <c r="PU27">
        <f>INDEX('EIA Consumption'!$A:$CZ,$G27,PU$19)/12</f>
        <v/>
      </c>
      <c r="PV27">
        <f>INDEX('EIA Consumption'!$A:$CZ,$G27,PV$19)/12</f>
        <v/>
      </c>
      <c r="PW27">
        <f>INDEX('EIA Consumption'!$A:$CZ,$G27,PW$19)/12</f>
        <v/>
      </c>
      <c r="PX27">
        <f>INDEX('EIA Consumption'!$A:$CZ,$G27,PX$19)/12</f>
        <v/>
      </c>
      <c r="PY27">
        <f>INDEX('EIA Consumption'!$A:$CZ,$G27,PY$19)/12</f>
        <v/>
      </c>
      <c r="PZ27">
        <f>INDEX('EIA Consumption'!$A:$CZ,$G27,PZ$19)/12</f>
        <v/>
      </c>
      <c r="QA27">
        <f>INDEX('EIA Consumption'!$A:$CZ,$G27,QA$19)/12</f>
        <v/>
      </c>
      <c r="QB27">
        <f>INDEX('EIA Consumption'!$A:$CZ,$G27,QB$19)/12</f>
        <v/>
      </c>
      <c r="QC27">
        <f>INDEX('EIA Consumption'!$A:$CZ,$G27,QC$19)/12</f>
        <v/>
      </c>
      <c r="QD27">
        <f>INDEX('EIA Consumption'!$A:$CZ,$G27,QD$19)/12</f>
        <v/>
      </c>
      <c r="QE27">
        <f>INDEX('EIA Consumption'!$A:$CZ,$G27,QE$19)/12</f>
        <v/>
      </c>
      <c r="QF27">
        <f>INDEX('EIA Consumption'!$A:$CZ,$G27,QF$19)/12</f>
        <v/>
      </c>
      <c r="QG27">
        <f>INDEX('EIA Consumption'!$A:$CZ,$G27,QG$19)/12</f>
        <v/>
      </c>
      <c r="QH27">
        <f>INDEX('EIA Consumption'!$A:$CZ,$G27,QH$19)/12</f>
        <v/>
      </c>
      <c r="QI27">
        <f>INDEX('EIA Consumption'!$A:$CZ,$G27,QI$19)/12</f>
        <v/>
      </c>
      <c r="QJ27">
        <f>INDEX('EIA Consumption'!$A:$CZ,$G27,QJ$19)/12</f>
        <v/>
      </c>
      <c r="QK27">
        <f>INDEX('EIA Consumption'!$A:$CZ,$G27,QK$19)/12</f>
        <v/>
      </c>
      <c r="QL27">
        <f>INDEX('EIA Consumption'!$A:$CZ,$G27,QL$19)/12</f>
        <v/>
      </c>
      <c r="QM27">
        <f>INDEX('EIA Consumption'!$A:$CZ,$G27,QM$19)/12</f>
        <v/>
      </c>
      <c r="QN27">
        <f>INDEX('EIA Consumption'!$A:$CZ,$G27,QN$19)/12</f>
        <v/>
      </c>
      <c r="QO27">
        <f>INDEX('EIA Consumption'!$A:$CZ,$G27,QO$19)/12</f>
        <v/>
      </c>
      <c r="QP27">
        <f>INDEX('EIA Consumption'!$A:$CZ,$G27,QP$19)/12</f>
        <v/>
      </c>
      <c r="QQ27">
        <f>INDEX('EIA Consumption'!$A:$CZ,$G27,QQ$19)/12</f>
        <v/>
      </c>
      <c r="QR27">
        <f>INDEX('EIA Consumption'!$A:$CZ,$G27,QR$19)/12</f>
        <v/>
      </c>
      <c r="QS27">
        <f>INDEX('EIA Consumption'!$A:$CZ,$G27,QS$19)/12</f>
        <v/>
      </c>
      <c r="QT27">
        <f>INDEX('EIA Consumption'!$A:$CZ,$G27,QT$19)/12</f>
        <v/>
      </c>
      <c r="QU27">
        <f>INDEX('EIA Consumption'!$A:$CZ,$G27,QU$19)/12</f>
        <v/>
      </c>
      <c r="QV27">
        <f>INDEX('EIA Consumption'!$A:$CZ,$G27,QV$19)/12</f>
        <v/>
      </c>
      <c r="QW27">
        <f>INDEX('EIA Consumption'!$A:$CZ,$G27,QW$19)/12</f>
        <v/>
      </c>
      <c r="QX27">
        <f>INDEX('EIA Consumption'!$A:$CZ,$G27,QX$19)/12</f>
        <v/>
      </c>
      <c r="QY27">
        <f>INDEX('EIA Consumption'!$A:$CZ,$G27,QY$19)/12</f>
        <v/>
      </c>
      <c r="QZ27">
        <f>INDEX('EIA Consumption'!$A:$CZ,$G27,QZ$19)/12</f>
        <v/>
      </c>
      <c r="RA27">
        <f>INDEX('EIA Consumption'!$A:$CZ,$G27,RA$19)/12</f>
        <v/>
      </c>
      <c r="RB27">
        <f>INDEX('EIA Consumption'!$A:$CZ,$G27,RB$19)/12</f>
        <v/>
      </c>
      <c r="RC27">
        <f>INDEX('EIA Consumption'!$A:$CZ,$G27,RC$19)/12</f>
        <v/>
      </c>
      <c r="RD27">
        <f>INDEX('EIA Consumption'!$A:$CZ,$G27,RD$19)/12</f>
        <v/>
      </c>
      <c r="RE27">
        <f>INDEX('EIA Consumption'!$A:$CZ,$G27,RE$19)/12</f>
        <v/>
      </c>
      <c r="RF27">
        <f>INDEX('EIA Consumption'!$A:$CZ,$G27,RF$19)/12</f>
        <v/>
      </c>
      <c r="RG27">
        <f>INDEX('EIA Consumption'!$A:$CZ,$G27,RG$19)/12</f>
        <v/>
      </c>
      <c r="RH27">
        <f>INDEX('EIA Consumption'!$A:$CZ,$G27,RH$19)/12</f>
        <v/>
      </c>
      <c r="RI27">
        <f>INDEX('EIA Consumption'!$A:$CZ,$G27,RI$19)/12</f>
        <v/>
      </c>
      <c r="RJ27">
        <f>INDEX('EIA Consumption'!$A:$CZ,$G27,RJ$19)/12</f>
        <v/>
      </c>
      <c r="RK27">
        <f>INDEX('EIA Consumption'!$A:$CZ,$G27,RK$19)/12</f>
        <v/>
      </c>
      <c r="RL27">
        <f>INDEX('EIA Consumption'!$A:$CZ,$G27,RL$19)/12</f>
        <v/>
      </c>
      <c r="RM27">
        <f>INDEX('EIA Consumption'!$A:$CZ,$G27,RM$19)/12</f>
        <v/>
      </c>
      <c r="RN27">
        <f>INDEX('EIA Consumption'!$A:$CZ,$G27,RN$19)/12</f>
        <v/>
      </c>
      <c r="RO27">
        <f>INDEX('EIA Consumption'!$A:$CZ,$G27,RO$19)/12</f>
        <v/>
      </c>
      <c r="RP27">
        <f>INDEX('EIA Consumption'!$A:$CZ,$G27,RP$19)/12</f>
        <v/>
      </c>
      <c r="RQ27">
        <f>INDEX('EIA Consumption'!$A:$CZ,$G27,RQ$19)/12</f>
        <v/>
      </c>
      <c r="RR27">
        <f>INDEX('EIA Consumption'!$A:$CZ,$G27,RR$19)/12</f>
        <v/>
      </c>
      <c r="RS27">
        <f>INDEX('EIA Consumption'!$A:$CZ,$G27,RS$19)/12</f>
        <v/>
      </c>
      <c r="RT27">
        <f>INDEX('EIA Consumption'!$A:$CZ,$G27,RT$19)/12</f>
        <v/>
      </c>
      <c r="RU27">
        <f>INDEX('EIA Consumption'!$A:$CZ,$G27,RU$19)/12</f>
        <v/>
      </c>
      <c r="RV27">
        <f>INDEX('EIA Consumption'!$A:$CZ,$G27,RV$19)/12</f>
        <v/>
      </c>
      <c r="RW27">
        <f>INDEX('EIA Consumption'!$A:$CZ,$G27,RW$19)/12</f>
        <v/>
      </c>
      <c r="RX27">
        <f>INDEX('EIA Consumption'!$A:$CZ,$G27,RX$19)/12</f>
        <v/>
      </c>
      <c r="RY27">
        <f>INDEX('EIA Consumption'!$A:$CZ,$G27,RY$19)/12</f>
        <v/>
      </c>
      <c r="RZ27">
        <f>INDEX('EIA Consumption'!$A:$CZ,$G27,RZ$19)/12</f>
        <v/>
      </c>
      <c r="SA27">
        <f>INDEX('EIA Consumption'!$A:$CZ,$G27,SA$19)/12</f>
        <v/>
      </c>
      <c r="SB27">
        <f>INDEX('EIA Consumption'!$A:$CZ,$G27,SB$19)/12</f>
        <v/>
      </c>
      <c r="SC27">
        <f>INDEX('EIA Consumption'!$A:$CZ,$G27,SC$19)/12</f>
        <v/>
      </c>
      <c r="SD27">
        <f>INDEX('EIA Consumption'!$A:$CZ,$G27,SD$19)/12</f>
        <v/>
      </c>
      <c r="SE27">
        <f>INDEX('EIA Consumption'!$A:$CZ,$G27,SE$19)/12</f>
        <v/>
      </c>
    </row>
    <row r="28" spans="1:499">
      <c r="A28" t="s">
        <v>59</v>
      </c>
      <c r="B28" t="s">
        <v>74</v>
      </c>
      <c r="G28">
        <f>MATCH($B28,'EIA Consumption'!$C:$C,0)</f>
        <v/>
      </c>
      <c r="H28">
        <f>INDEX('EIA Consumption'!$A:$CZ,$G28,H$19)/12</f>
        <v/>
      </c>
      <c r="I28">
        <f>INDEX('EIA Consumption'!$A:$CZ,$G28,I$19)/12</f>
        <v/>
      </c>
      <c r="J28">
        <f>INDEX('EIA Consumption'!$A:$CZ,$G28,J$19)/12</f>
        <v/>
      </c>
      <c r="K28">
        <f>INDEX('EIA Consumption'!$A:$CZ,$G28,K$19)/12</f>
        <v/>
      </c>
      <c r="L28">
        <f>INDEX('EIA Consumption'!$A:$CZ,$G28,L$19)/12</f>
        <v/>
      </c>
      <c r="M28">
        <f>INDEX('EIA Consumption'!$A:$CZ,$G28,M$19)/12</f>
        <v/>
      </c>
      <c r="N28">
        <f>INDEX('EIA Consumption'!$A:$CZ,$G28,N$19)/12</f>
        <v/>
      </c>
      <c r="O28">
        <f>INDEX('EIA Consumption'!$A:$CZ,$G28,O$19)/12</f>
        <v/>
      </c>
      <c r="P28">
        <f>INDEX('EIA Consumption'!$A:$CZ,$G28,P$19)/12</f>
        <v/>
      </c>
      <c r="Q28">
        <f>INDEX('EIA Consumption'!$A:$CZ,$G28,Q$19)/12</f>
        <v/>
      </c>
      <c r="R28">
        <f>INDEX('EIA Consumption'!$A:$CZ,$G28,R$19)/12</f>
        <v/>
      </c>
      <c r="S28">
        <f>INDEX('EIA Consumption'!$A:$CZ,$G28,S$19)/12</f>
        <v/>
      </c>
      <c r="T28">
        <f>INDEX('EIA Consumption'!$A:$CZ,$G28,T$19)/12</f>
        <v/>
      </c>
      <c r="U28">
        <f>INDEX('EIA Consumption'!$A:$CZ,$G28,U$19)/12</f>
        <v/>
      </c>
      <c r="V28">
        <f>INDEX('EIA Consumption'!$A:$CZ,$G28,V$19)/12</f>
        <v/>
      </c>
      <c r="W28">
        <f>INDEX('EIA Consumption'!$A:$CZ,$G28,W$19)/12</f>
        <v/>
      </c>
      <c r="X28">
        <f>INDEX('EIA Consumption'!$A:$CZ,$G28,X$19)/12</f>
        <v/>
      </c>
      <c r="Y28">
        <f>INDEX('EIA Consumption'!$A:$CZ,$G28,Y$19)/12</f>
        <v/>
      </c>
      <c r="Z28">
        <f>INDEX('EIA Consumption'!$A:$CZ,$G28,Z$19)/12</f>
        <v/>
      </c>
      <c r="AA28">
        <f>INDEX('EIA Consumption'!$A:$CZ,$G28,AA$19)/12</f>
        <v/>
      </c>
      <c r="AB28">
        <f>INDEX('EIA Consumption'!$A:$CZ,$G28,AB$19)/12</f>
        <v/>
      </c>
      <c r="AC28">
        <f>INDEX('EIA Consumption'!$A:$CZ,$G28,AC$19)/12</f>
        <v/>
      </c>
      <c r="AD28">
        <f>INDEX('EIA Consumption'!$A:$CZ,$G28,AD$19)/12</f>
        <v/>
      </c>
      <c r="AE28">
        <f>INDEX('EIA Consumption'!$A:$CZ,$G28,AE$19)/12</f>
        <v/>
      </c>
      <c r="AF28">
        <f>INDEX('EIA Consumption'!$A:$CZ,$G28,AF$19)/12</f>
        <v/>
      </c>
      <c r="AG28">
        <f>INDEX('EIA Consumption'!$A:$CZ,$G28,AG$19)/12</f>
        <v/>
      </c>
      <c r="AH28">
        <f>INDEX('EIA Consumption'!$A:$CZ,$G28,AH$19)/12</f>
        <v/>
      </c>
      <c r="AI28">
        <f>INDEX('EIA Consumption'!$A:$CZ,$G28,AI$19)/12</f>
        <v/>
      </c>
      <c r="AJ28">
        <f>INDEX('EIA Consumption'!$A:$CZ,$G28,AJ$19)/12</f>
        <v/>
      </c>
      <c r="AK28">
        <f>INDEX('EIA Consumption'!$A:$CZ,$G28,AK$19)/12</f>
        <v/>
      </c>
      <c r="AL28">
        <f>INDEX('EIA Consumption'!$A:$CZ,$G28,AL$19)/12</f>
        <v/>
      </c>
      <c r="AM28">
        <f>INDEX('EIA Consumption'!$A:$CZ,$G28,AM$19)/12</f>
        <v/>
      </c>
      <c r="AN28">
        <f>INDEX('EIA Consumption'!$A:$CZ,$G28,AN$19)/12</f>
        <v/>
      </c>
      <c r="AO28">
        <f>INDEX('EIA Consumption'!$A:$CZ,$G28,AO$19)/12</f>
        <v/>
      </c>
      <c r="AP28">
        <f>INDEX('EIA Consumption'!$A:$CZ,$G28,AP$19)/12</f>
        <v/>
      </c>
      <c r="AQ28">
        <f>INDEX('EIA Consumption'!$A:$CZ,$G28,AQ$19)/12</f>
        <v/>
      </c>
      <c r="AR28">
        <f>INDEX('EIA Consumption'!$A:$CZ,$G28,AR$19)/12</f>
        <v/>
      </c>
      <c r="AS28">
        <f>INDEX('EIA Consumption'!$A:$CZ,$G28,AS$19)/12</f>
        <v/>
      </c>
      <c r="AT28">
        <f>INDEX('EIA Consumption'!$A:$CZ,$G28,AT$19)/12</f>
        <v/>
      </c>
      <c r="AU28">
        <f>INDEX('EIA Consumption'!$A:$CZ,$G28,AU$19)/12</f>
        <v/>
      </c>
      <c r="AV28">
        <f>INDEX('EIA Consumption'!$A:$CZ,$G28,AV$19)/12</f>
        <v/>
      </c>
      <c r="AW28">
        <f>INDEX('EIA Consumption'!$A:$CZ,$G28,AW$19)/12</f>
        <v/>
      </c>
      <c r="AX28">
        <f>INDEX('EIA Consumption'!$A:$CZ,$G28,AX$19)/12</f>
        <v/>
      </c>
      <c r="AY28">
        <f>INDEX('EIA Consumption'!$A:$CZ,$G28,AY$19)/12</f>
        <v/>
      </c>
      <c r="AZ28">
        <f>INDEX('EIA Consumption'!$A:$CZ,$G28,AZ$19)/12</f>
        <v/>
      </c>
      <c r="BA28">
        <f>INDEX('EIA Consumption'!$A:$CZ,$G28,BA$19)/12</f>
        <v/>
      </c>
      <c r="BB28">
        <f>INDEX('EIA Consumption'!$A:$CZ,$G28,BB$19)/12</f>
        <v/>
      </c>
      <c r="BC28">
        <f>INDEX('EIA Consumption'!$A:$CZ,$G28,BC$19)/12</f>
        <v/>
      </c>
      <c r="BD28">
        <f>INDEX('EIA Consumption'!$A:$CZ,$G28,BD$19)/12</f>
        <v/>
      </c>
      <c r="BE28">
        <f>INDEX('EIA Consumption'!$A:$CZ,$G28,BE$19)/12</f>
        <v/>
      </c>
      <c r="BF28">
        <f>INDEX('EIA Consumption'!$A:$CZ,$G28,BF$19)/12</f>
        <v/>
      </c>
      <c r="BG28">
        <f>INDEX('EIA Consumption'!$A:$CZ,$G28,BG$19)/12</f>
        <v/>
      </c>
      <c r="BH28">
        <f>INDEX('EIA Consumption'!$A:$CZ,$G28,BH$19)/12</f>
        <v/>
      </c>
      <c r="BI28">
        <f>INDEX('EIA Consumption'!$A:$CZ,$G28,BI$19)/12</f>
        <v/>
      </c>
      <c r="BJ28">
        <f>INDEX('EIA Consumption'!$A:$CZ,$G28,BJ$19)/12</f>
        <v/>
      </c>
      <c r="BK28">
        <f>INDEX('EIA Consumption'!$A:$CZ,$G28,BK$19)/12</f>
        <v/>
      </c>
      <c r="BL28">
        <f>INDEX('EIA Consumption'!$A:$CZ,$G28,BL$19)/12</f>
        <v/>
      </c>
      <c r="BM28">
        <f>INDEX('EIA Consumption'!$A:$CZ,$G28,BM$19)/12</f>
        <v/>
      </c>
      <c r="BN28">
        <f>INDEX('EIA Consumption'!$A:$CZ,$G28,BN$19)/12</f>
        <v/>
      </c>
      <c r="BO28">
        <f>INDEX('EIA Consumption'!$A:$CZ,$G28,BO$19)/12</f>
        <v/>
      </c>
      <c r="BP28">
        <f>INDEX('EIA Consumption'!$A:$CZ,$G28,BP$19)/12</f>
        <v/>
      </c>
      <c r="BQ28">
        <f>INDEX('EIA Consumption'!$A:$CZ,$G28,BQ$19)/12</f>
        <v/>
      </c>
      <c r="BR28">
        <f>INDEX('EIA Consumption'!$A:$CZ,$G28,BR$19)/12</f>
        <v/>
      </c>
      <c r="BS28">
        <f>INDEX('EIA Consumption'!$A:$CZ,$G28,BS$19)/12</f>
        <v/>
      </c>
      <c r="BT28">
        <f>INDEX('EIA Consumption'!$A:$CZ,$G28,BT$19)/12</f>
        <v/>
      </c>
      <c r="BU28">
        <f>INDEX('EIA Consumption'!$A:$CZ,$G28,BU$19)/12</f>
        <v/>
      </c>
      <c r="BV28">
        <f>INDEX('EIA Consumption'!$A:$CZ,$G28,BV$19)/12</f>
        <v/>
      </c>
      <c r="BW28">
        <f>INDEX('EIA Consumption'!$A:$CZ,$G28,BW$19)/12</f>
        <v/>
      </c>
      <c r="BX28">
        <f>INDEX('EIA Consumption'!$A:$CZ,$G28,BX$19)/12</f>
        <v/>
      </c>
      <c r="BY28">
        <f>INDEX('EIA Consumption'!$A:$CZ,$G28,BY$19)/12</f>
        <v/>
      </c>
      <c r="BZ28">
        <f>INDEX('EIA Consumption'!$A:$CZ,$G28,BZ$19)/12</f>
        <v/>
      </c>
      <c r="CA28">
        <f>INDEX('EIA Consumption'!$A:$CZ,$G28,CA$19)/12</f>
        <v/>
      </c>
      <c r="CB28">
        <f>INDEX('EIA Consumption'!$A:$CZ,$G28,CB$19)/12</f>
        <v/>
      </c>
      <c r="CC28">
        <f>INDEX('EIA Consumption'!$A:$CZ,$G28,CC$19)/12</f>
        <v/>
      </c>
      <c r="CD28">
        <f>INDEX('EIA Consumption'!$A:$CZ,$G28,CD$19)/12</f>
        <v/>
      </c>
      <c r="CE28">
        <f>INDEX('EIA Consumption'!$A:$CZ,$G28,CE$19)/12</f>
        <v/>
      </c>
      <c r="CF28">
        <f>INDEX('EIA Consumption'!$A:$CZ,$G28,CF$19)/12</f>
        <v/>
      </c>
      <c r="CG28">
        <f>INDEX('EIA Consumption'!$A:$CZ,$G28,CG$19)/12</f>
        <v/>
      </c>
      <c r="CH28">
        <f>INDEX('EIA Consumption'!$A:$CZ,$G28,CH$19)/12</f>
        <v/>
      </c>
      <c r="CI28">
        <f>INDEX('EIA Consumption'!$A:$CZ,$G28,CI$19)/12</f>
        <v/>
      </c>
      <c r="CJ28">
        <f>INDEX('EIA Consumption'!$A:$CZ,$G28,CJ$19)/12</f>
        <v/>
      </c>
      <c r="CK28">
        <f>INDEX('EIA Consumption'!$A:$CZ,$G28,CK$19)/12</f>
        <v/>
      </c>
      <c r="CL28">
        <f>INDEX('EIA Consumption'!$A:$CZ,$G28,CL$19)/12</f>
        <v/>
      </c>
      <c r="CM28">
        <f>INDEX('EIA Consumption'!$A:$CZ,$G28,CM$19)/12</f>
        <v/>
      </c>
      <c r="CN28">
        <f>INDEX('EIA Consumption'!$A:$CZ,$G28,CN$19)/12</f>
        <v/>
      </c>
      <c r="CO28">
        <f>INDEX('EIA Consumption'!$A:$CZ,$G28,CO$19)/12</f>
        <v/>
      </c>
      <c r="CP28">
        <f>INDEX('EIA Consumption'!$A:$CZ,$G28,CP$19)/12</f>
        <v/>
      </c>
      <c r="CQ28">
        <f>INDEX('EIA Consumption'!$A:$CZ,$G28,CQ$19)/12</f>
        <v/>
      </c>
      <c r="CR28">
        <f>INDEX('EIA Consumption'!$A:$CZ,$G28,CR$19)/12</f>
        <v/>
      </c>
      <c r="CS28">
        <f>INDEX('EIA Consumption'!$A:$CZ,$G28,CS$19)/12</f>
        <v/>
      </c>
      <c r="CT28">
        <f>INDEX('EIA Consumption'!$A:$CZ,$G28,CT$19)/12</f>
        <v/>
      </c>
      <c r="CU28">
        <f>INDEX('EIA Consumption'!$A:$CZ,$G28,CU$19)/12</f>
        <v/>
      </c>
      <c r="CV28">
        <f>INDEX('EIA Consumption'!$A:$CZ,$G28,CV$19)/12</f>
        <v/>
      </c>
      <c r="CW28">
        <f>INDEX('EIA Consumption'!$A:$CZ,$G28,CW$19)/12</f>
        <v/>
      </c>
      <c r="CX28">
        <f>INDEX('EIA Consumption'!$A:$CZ,$G28,CX$19)/12</f>
        <v/>
      </c>
      <c r="CY28">
        <f>INDEX('EIA Consumption'!$A:$CZ,$G28,CY$19)/12</f>
        <v/>
      </c>
      <c r="CZ28">
        <f>INDEX('EIA Consumption'!$A:$CZ,$G28,CZ$19)/12</f>
        <v/>
      </c>
      <c r="DA28">
        <f>INDEX('EIA Consumption'!$A:$CZ,$G28,DA$19)/12</f>
        <v/>
      </c>
      <c r="DB28">
        <f>INDEX('EIA Consumption'!$A:$CZ,$G28,DB$19)/12</f>
        <v/>
      </c>
      <c r="DC28">
        <f>INDEX('EIA Consumption'!$A:$CZ,$G28,DC$19)/12</f>
        <v/>
      </c>
      <c r="DD28">
        <f>INDEX('EIA Consumption'!$A:$CZ,$G28,DD$19)/12</f>
        <v/>
      </c>
      <c r="DE28">
        <f>INDEX('EIA Consumption'!$A:$CZ,$G28,DE$19)/12</f>
        <v/>
      </c>
      <c r="DF28">
        <f>INDEX('EIA Consumption'!$A:$CZ,$G28,DF$19)/12</f>
        <v/>
      </c>
      <c r="DG28">
        <f>INDEX('EIA Consumption'!$A:$CZ,$G28,DG$19)/12</f>
        <v/>
      </c>
      <c r="DH28">
        <f>INDEX('EIA Consumption'!$A:$CZ,$G28,DH$19)/12</f>
        <v/>
      </c>
      <c r="DI28">
        <f>INDEX('EIA Consumption'!$A:$CZ,$G28,DI$19)/12</f>
        <v/>
      </c>
      <c r="DJ28">
        <f>INDEX('EIA Consumption'!$A:$CZ,$G28,DJ$19)/12</f>
        <v/>
      </c>
      <c r="DK28">
        <f>INDEX('EIA Consumption'!$A:$CZ,$G28,DK$19)/12</f>
        <v/>
      </c>
      <c r="DL28">
        <f>INDEX('EIA Consumption'!$A:$CZ,$G28,DL$19)/12</f>
        <v/>
      </c>
      <c r="DM28">
        <f>INDEX('EIA Consumption'!$A:$CZ,$G28,DM$19)/12</f>
        <v/>
      </c>
      <c r="DN28">
        <f>INDEX('EIA Consumption'!$A:$CZ,$G28,DN$19)/12</f>
        <v/>
      </c>
      <c r="DO28">
        <f>INDEX('EIA Consumption'!$A:$CZ,$G28,DO$19)/12</f>
        <v/>
      </c>
      <c r="DP28">
        <f>INDEX('EIA Consumption'!$A:$CZ,$G28,DP$19)/12</f>
        <v/>
      </c>
      <c r="DQ28">
        <f>INDEX('EIA Consumption'!$A:$CZ,$G28,DQ$19)/12</f>
        <v/>
      </c>
      <c r="DR28">
        <f>INDEX('EIA Consumption'!$A:$CZ,$G28,DR$19)/12</f>
        <v/>
      </c>
      <c r="DS28">
        <f>INDEX('EIA Consumption'!$A:$CZ,$G28,DS$19)/12</f>
        <v/>
      </c>
      <c r="DT28">
        <f>INDEX('EIA Consumption'!$A:$CZ,$G28,DT$19)/12</f>
        <v/>
      </c>
      <c r="DU28">
        <f>INDEX('EIA Consumption'!$A:$CZ,$G28,DU$19)/12</f>
        <v/>
      </c>
      <c r="DV28">
        <f>INDEX('EIA Consumption'!$A:$CZ,$G28,DV$19)/12</f>
        <v/>
      </c>
      <c r="DW28">
        <f>INDEX('EIA Consumption'!$A:$CZ,$G28,DW$19)/12</f>
        <v/>
      </c>
      <c r="DX28">
        <f>INDEX('EIA Consumption'!$A:$CZ,$G28,DX$19)/12</f>
        <v/>
      </c>
      <c r="DY28">
        <f>INDEX('EIA Consumption'!$A:$CZ,$G28,DY$19)/12</f>
        <v/>
      </c>
      <c r="DZ28">
        <f>INDEX('EIA Consumption'!$A:$CZ,$G28,DZ$19)/12</f>
        <v/>
      </c>
      <c r="EA28">
        <f>INDEX('EIA Consumption'!$A:$CZ,$G28,EA$19)/12</f>
        <v/>
      </c>
      <c r="EB28">
        <f>INDEX('EIA Consumption'!$A:$CZ,$G28,EB$19)/12</f>
        <v/>
      </c>
      <c r="EC28">
        <f>INDEX('EIA Consumption'!$A:$CZ,$G28,EC$19)/12</f>
        <v/>
      </c>
      <c r="ED28">
        <f>INDEX('EIA Consumption'!$A:$CZ,$G28,ED$19)/12</f>
        <v/>
      </c>
      <c r="EE28">
        <f>INDEX('EIA Consumption'!$A:$CZ,$G28,EE$19)/12</f>
        <v/>
      </c>
      <c r="EF28">
        <f>INDEX('EIA Consumption'!$A:$CZ,$G28,EF$19)/12</f>
        <v/>
      </c>
      <c r="EG28">
        <f>INDEX('EIA Consumption'!$A:$CZ,$G28,EG$19)/12</f>
        <v/>
      </c>
      <c r="EH28">
        <f>INDEX('EIA Consumption'!$A:$CZ,$G28,EH$19)/12</f>
        <v/>
      </c>
      <c r="EI28">
        <f>INDEX('EIA Consumption'!$A:$CZ,$G28,EI$19)/12</f>
        <v/>
      </c>
      <c r="EJ28">
        <f>INDEX('EIA Consumption'!$A:$CZ,$G28,EJ$19)/12</f>
        <v/>
      </c>
      <c r="EK28">
        <f>INDEX('EIA Consumption'!$A:$CZ,$G28,EK$19)/12</f>
        <v/>
      </c>
      <c r="EL28">
        <f>INDEX('EIA Consumption'!$A:$CZ,$G28,EL$19)/12</f>
        <v/>
      </c>
      <c r="EM28">
        <f>INDEX('EIA Consumption'!$A:$CZ,$G28,EM$19)/12</f>
        <v/>
      </c>
      <c r="EN28">
        <f>INDEX('EIA Consumption'!$A:$CZ,$G28,EN$19)/12</f>
        <v/>
      </c>
      <c r="EO28">
        <f>INDEX('EIA Consumption'!$A:$CZ,$G28,EO$19)/12</f>
        <v/>
      </c>
      <c r="EP28">
        <f>INDEX('EIA Consumption'!$A:$CZ,$G28,EP$19)/12</f>
        <v/>
      </c>
      <c r="EQ28">
        <f>INDEX('EIA Consumption'!$A:$CZ,$G28,EQ$19)/12</f>
        <v/>
      </c>
      <c r="ER28">
        <f>INDEX('EIA Consumption'!$A:$CZ,$G28,ER$19)/12</f>
        <v/>
      </c>
      <c r="ES28">
        <f>INDEX('EIA Consumption'!$A:$CZ,$G28,ES$19)/12</f>
        <v/>
      </c>
      <c r="ET28">
        <f>INDEX('EIA Consumption'!$A:$CZ,$G28,ET$19)/12</f>
        <v/>
      </c>
      <c r="EU28">
        <f>INDEX('EIA Consumption'!$A:$CZ,$G28,EU$19)/12</f>
        <v/>
      </c>
      <c r="EV28">
        <f>INDEX('EIA Consumption'!$A:$CZ,$G28,EV$19)/12</f>
        <v/>
      </c>
      <c r="EW28">
        <f>INDEX('EIA Consumption'!$A:$CZ,$G28,EW$19)/12</f>
        <v/>
      </c>
      <c r="EX28">
        <f>INDEX('EIA Consumption'!$A:$CZ,$G28,EX$19)/12</f>
        <v/>
      </c>
      <c r="EY28">
        <f>INDEX('EIA Consumption'!$A:$CZ,$G28,EY$19)/12</f>
        <v/>
      </c>
      <c r="EZ28">
        <f>INDEX('EIA Consumption'!$A:$CZ,$G28,EZ$19)/12</f>
        <v/>
      </c>
      <c r="FA28">
        <f>INDEX('EIA Consumption'!$A:$CZ,$G28,FA$19)/12</f>
        <v/>
      </c>
      <c r="FB28">
        <f>INDEX('EIA Consumption'!$A:$CZ,$G28,FB$19)/12</f>
        <v/>
      </c>
      <c r="FC28">
        <f>INDEX('EIA Consumption'!$A:$CZ,$G28,FC$19)/12</f>
        <v/>
      </c>
      <c r="FD28">
        <f>INDEX('EIA Consumption'!$A:$CZ,$G28,FD$19)/12</f>
        <v/>
      </c>
      <c r="FE28">
        <f>INDEX('EIA Consumption'!$A:$CZ,$G28,FE$19)/12</f>
        <v/>
      </c>
      <c r="FF28">
        <f>INDEX('EIA Consumption'!$A:$CZ,$G28,FF$19)/12</f>
        <v/>
      </c>
      <c r="FG28">
        <f>INDEX('EIA Consumption'!$A:$CZ,$G28,FG$19)/12</f>
        <v/>
      </c>
      <c r="FH28">
        <f>INDEX('EIA Consumption'!$A:$CZ,$G28,FH$19)/12</f>
        <v/>
      </c>
      <c r="FI28">
        <f>INDEX('EIA Consumption'!$A:$CZ,$G28,FI$19)/12</f>
        <v/>
      </c>
      <c r="FJ28">
        <f>INDEX('EIA Consumption'!$A:$CZ,$G28,FJ$19)/12</f>
        <v/>
      </c>
      <c r="FK28">
        <f>INDEX('EIA Consumption'!$A:$CZ,$G28,FK$19)/12</f>
        <v/>
      </c>
      <c r="FL28">
        <f>INDEX('EIA Consumption'!$A:$CZ,$G28,FL$19)/12</f>
        <v/>
      </c>
      <c r="FM28">
        <f>INDEX('EIA Consumption'!$A:$CZ,$G28,FM$19)/12</f>
        <v/>
      </c>
      <c r="FN28">
        <f>INDEX('EIA Consumption'!$A:$CZ,$G28,FN$19)/12</f>
        <v/>
      </c>
      <c r="FO28">
        <f>INDEX('EIA Consumption'!$A:$CZ,$G28,FO$19)/12</f>
        <v/>
      </c>
      <c r="FP28">
        <f>INDEX('EIA Consumption'!$A:$CZ,$G28,FP$19)/12</f>
        <v/>
      </c>
      <c r="FQ28">
        <f>INDEX('EIA Consumption'!$A:$CZ,$G28,FQ$19)/12</f>
        <v/>
      </c>
      <c r="FR28">
        <f>INDEX('EIA Consumption'!$A:$CZ,$G28,FR$19)/12</f>
        <v/>
      </c>
      <c r="FS28">
        <f>INDEX('EIA Consumption'!$A:$CZ,$G28,FS$19)/12</f>
        <v/>
      </c>
      <c r="FT28">
        <f>INDEX('EIA Consumption'!$A:$CZ,$G28,FT$19)/12</f>
        <v/>
      </c>
      <c r="FU28">
        <f>INDEX('EIA Consumption'!$A:$CZ,$G28,FU$19)/12</f>
        <v/>
      </c>
      <c r="FV28">
        <f>INDEX('EIA Consumption'!$A:$CZ,$G28,FV$19)/12</f>
        <v/>
      </c>
      <c r="FW28">
        <f>INDEX('EIA Consumption'!$A:$CZ,$G28,FW$19)/12</f>
        <v/>
      </c>
      <c r="FX28">
        <f>INDEX('EIA Consumption'!$A:$CZ,$G28,FX$19)/12</f>
        <v/>
      </c>
      <c r="FY28">
        <f>INDEX('EIA Consumption'!$A:$CZ,$G28,FY$19)/12</f>
        <v/>
      </c>
      <c r="FZ28">
        <f>INDEX('EIA Consumption'!$A:$CZ,$G28,FZ$19)/12</f>
        <v/>
      </c>
      <c r="GA28">
        <f>INDEX('EIA Consumption'!$A:$CZ,$G28,GA$19)/12</f>
        <v/>
      </c>
      <c r="GB28">
        <f>INDEX('EIA Consumption'!$A:$CZ,$G28,GB$19)/12</f>
        <v/>
      </c>
      <c r="GC28">
        <f>INDEX('EIA Consumption'!$A:$CZ,$G28,GC$19)/12</f>
        <v/>
      </c>
      <c r="GD28">
        <f>INDEX('EIA Consumption'!$A:$CZ,$G28,GD$19)/12</f>
        <v/>
      </c>
      <c r="GE28">
        <f>INDEX('EIA Consumption'!$A:$CZ,$G28,GE$19)/12</f>
        <v/>
      </c>
      <c r="GF28">
        <f>INDEX('EIA Consumption'!$A:$CZ,$G28,GF$19)/12</f>
        <v/>
      </c>
      <c r="GG28">
        <f>INDEX('EIA Consumption'!$A:$CZ,$G28,GG$19)/12</f>
        <v/>
      </c>
      <c r="GH28">
        <f>INDEX('EIA Consumption'!$A:$CZ,$G28,GH$19)/12</f>
        <v/>
      </c>
      <c r="GI28">
        <f>INDEX('EIA Consumption'!$A:$CZ,$G28,GI$19)/12</f>
        <v/>
      </c>
      <c r="GJ28">
        <f>INDEX('EIA Consumption'!$A:$CZ,$G28,GJ$19)/12</f>
        <v/>
      </c>
      <c r="GK28">
        <f>INDEX('EIA Consumption'!$A:$CZ,$G28,GK$19)/12</f>
        <v/>
      </c>
      <c r="GL28">
        <f>INDEX('EIA Consumption'!$A:$CZ,$G28,GL$19)/12</f>
        <v/>
      </c>
      <c r="GM28">
        <f>INDEX('EIA Consumption'!$A:$CZ,$G28,GM$19)/12</f>
        <v/>
      </c>
      <c r="GN28">
        <f>INDEX('EIA Consumption'!$A:$CZ,$G28,GN$19)/12</f>
        <v/>
      </c>
      <c r="GO28">
        <f>INDEX('EIA Consumption'!$A:$CZ,$G28,GO$19)/12</f>
        <v/>
      </c>
      <c r="GP28">
        <f>INDEX('EIA Consumption'!$A:$CZ,$G28,GP$19)/12</f>
        <v/>
      </c>
      <c r="GQ28">
        <f>INDEX('EIA Consumption'!$A:$CZ,$G28,GQ$19)/12</f>
        <v/>
      </c>
      <c r="GR28">
        <f>INDEX('EIA Consumption'!$A:$CZ,$G28,GR$19)/12</f>
        <v/>
      </c>
      <c r="GS28">
        <f>INDEX('EIA Consumption'!$A:$CZ,$G28,GS$19)/12</f>
        <v/>
      </c>
      <c r="GT28">
        <f>INDEX('EIA Consumption'!$A:$CZ,$G28,GT$19)/12</f>
        <v/>
      </c>
      <c r="GU28">
        <f>INDEX('EIA Consumption'!$A:$CZ,$G28,GU$19)/12</f>
        <v/>
      </c>
      <c r="GV28">
        <f>INDEX('EIA Consumption'!$A:$CZ,$G28,GV$19)/12</f>
        <v/>
      </c>
      <c r="GW28">
        <f>INDEX('EIA Consumption'!$A:$CZ,$G28,GW$19)/12</f>
        <v/>
      </c>
      <c r="GX28">
        <f>INDEX('EIA Consumption'!$A:$CZ,$G28,GX$19)/12</f>
        <v/>
      </c>
      <c r="GY28">
        <f>INDEX('EIA Consumption'!$A:$CZ,$G28,GY$19)/12</f>
        <v/>
      </c>
      <c r="GZ28">
        <f>INDEX('EIA Consumption'!$A:$CZ,$G28,GZ$19)/12</f>
        <v/>
      </c>
      <c r="HA28">
        <f>INDEX('EIA Consumption'!$A:$CZ,$G28,HA$19)/12</f>
        <v/>
      </c>
      <c r="HB28">
        <f>INDEX('EIA Consumption'!$A:$CZ,$G28,HB$19)/12</f>
        <v/>
      </c>
      <c r="HC28">
        <f>INDEX('EIA Consumption'!$A:$CZ,$G28,HC$19)/12</f>
        <v/>
      </c>
      <c r="HD28">
        <f>INDEX('EIA Consumption'!$A:$CZ,$G28,HD$19)/12</f>
        <v/>
      </c>
      <c r="HE28">
        <f>INDEX('EIA Consumption'!$A:$CZ,$G28,HE$19)/12</f>
        <v/>
      </c>
      <c r="HF28">
        <f>INDEX('EIA Consumption'!$A:$CZ,$G28,HF$19)/12</f>
        <v/>
      </c>
      <c r="HG28">
        <f>INDEX('EIA Consumption'!$A:$CZ,$G28,HG$19)/12</f>
        <v/>
      </c>
      <c r="HH28">
        <f>INDEX('EIA Consumption'!$A:$CZ,$G28,HH$19)/12</f>
        <v/>
      </c>
      <c r="HI28">
        <f>INDEX('EIA Consumption'!$A:$CZ,$G28,HI$19)/12</f>
        <v/>
      </c>
      <c r="HJ28">
        <f>INDEX('EIA Consumption'!$A:$CZ,$G28,HJ$19)/12</f>
        <v/>
      </c>
      <c r="HK28">
        <f>INDEX('EIA Consumption'!$A:$CZ,$G28,HK$19)/12</f>
        <v/>
      </c>
      <c r="HL28">
        <f>INDEX('EIA Consumption'!$A:$CZ,$G28,HL$19)/12</f>
        <v/>
      </c>
      <c r="HM28">
        <f>INDEX('EIA Consumption'!$A:$CZ,$G28,HM$19)/12</f>
        <v/>
      </c>
      <c r="HN28">
        <f>INDEX('EIA Consumption'!$A:$CZ,$G28,HN$19)/12</f>
        <v/>
      </c>
      <c r="HO28">
        <f>INDEX('EIA Consumption'!$A:$CZ,$G28,HO$19)/12</f>
        <v/>
      </c>
      <c r="HP28">
        <f>INDEX('EIA Consumption'!$A:$CZ,$G28,HP$19)/12</f>
        <v/>
      </c>
      <c r="HQ28">
        <f>INDEX('EIA Consumption'!$A:$CZ,$G28,HQ$19)/12</f>
        <v/>
      </c>
      <c r="HR28">
        <f>INDEX('EIA Consumption'!$A:$CZ,$G28,HR$19)/12</f>
        <v/>
      </c>
      <c r="HS28">
        <f>INDEX('EIA Consumption'!$A:$CZ,$G28,HS$19)/12</f>
        <v/>
      </c>
      <c r="HT28">
        <f>INDEX('EIA Consumption'!$A:$CZ,$G28,HT$19)/12</f>
        <v/>
      </c>
      <c r="HU28">
        <f>INDEX('EIA Consumption'!$A:$CZ,$G28,HU$19)/12</f>
        <v/>
      </c>
      <c r="HV28">
        <f>INDEX('EIA Consumption'!$A:$CZ,$G28,HV$19)/12</f>
        <v/>
      </c>
      <c r="HW28">
        <f>INDEX('EIA Consumption'!$A:$CZ,$G28,HW$19)/12</f>
        <v/>
      </c>
      <c r="HX28">
        <f>INDEX('EIA Consumption'!$A:$CZ,$G28,HX$19)/12</f>
        <v/>
      </c>
      <c r="HY28">
        <f>INDEX('EIA Consumption'!$A:$CZ,$G28,HY$19)/12</f>
        <v/>
      </c>
      <c r="HZ28">
        <f>INDEX('EIA Consumption'!$A:$CZ,$G28,HZ$19)/12</f>
        <v/>
      </c>
      <c r="IA28">
        <f>INDEX('EIA Consumption'!$A:$CZ,$G28,IA$19)/12</f>
        <v/>
      </c>
      <c r="IB28">
        <f>INDEX('EIA Consumption'!$A:$CZ,$G28,IB$19)/12</f>
        <v/>
      </c>
      <c r="IC28">
        <f>INDEX('EIA Consumption'!$A:$CZ,$G28,IC$19)/12</f>
        <v/>
      </c>
      <c r="ID28">
        <f>INDEX('EIA Consumption'!$A:$CZ,$G28,ID$19)/12</f>
        <v/>
      </c>
      <c r="IE28">
        <f>INDEX('EIA Consumption'!$A:$CZ,$G28,IE$19)/12</f>
        <v/>
      </c>
      <c r="IF28">
        <f>INDEX('EIA Consumption'!$A:$CZ,$G28,IF$19)/12</f>
        <v/>
      </c>
      <c r="IG28">
        <f>INDEX('EIA Consumption'!$A:$CZ,$G28,IG$19)/12</f>
        <v/>
      </c>
      <c r="IH28">
        <f>INDEX('EIA Consumption'!$A:$CZ,$G28,IH$19)/12</f>
        <v/>
      </c>
      <c r="II28">
        <f>INDEX('EIA Consumption'!$A:$CZ,$G28,II$19)/12</f>
        <v/>
      </c>
      <c r="IJ28">
        <f>INDEX('EIA Consumption'!$A:$CZ,$G28,IJ$19)/12</f>
        <v/>
      </c>
      <c r="IK28">
        <f>INDEX('EIA Consumption'!$A:$CZ,$G28,IK$19)/12</f>
        <v/>
      </c>
      <c r="IL28">
        <f>INDEX('EIA Consumption'!$A:$CZ,$G28,IL$19)/12</f>
        <v/>
      </c>
      <c r="IM28">
        <f>INDEX('EIA Consumption'!$A:$CZ,$G28,IM$19)/12</f>
        <v/>
      </c>
      <c r="IN28">
        <f>INDEX('EIA Consumption'!$A:$CZ,$G28,IN$19)/12</f>
        <v/>
      </c>
      <c r="IO28">
        <f>INDEX('EIA Consumption'!$A:$CZ,$G28,IO$19)/12</f>
        <v/>
      </c>
      <c r="IP28">
        <f>INDEX('EIA Consumption'!$A:$CZ,$G28,IP$19)/12</f>
        <v/>
      </c>
      <c r="IQ28">
        <f>INDEX('EIA Consumption'!$A:$CZ,$G28,IQ$19)/12</f>
        <v/>
      </c>
      <c r="IR28">
        <f>INDEX('EIA Consumption'!$A:$CZ,$G28,IR$19)/12</f>
        <v/>
      </c>
      <c r="IS28">
        <f>INDEX('EIA Consumption'!$A:$CZ,$G28,IS$19)/12</f>
        <v/>
      </c>
      <c r="IT28">
        <f>INDEX('EIA Consumption'!$A:$CZ,$G28,IT$19)/12</f>
        <v/>
      </c>
      <c r="IU28">
        <f>INDEX('EIA Consumption'!$A:$CZ,$G28,IU$19)/12</f>
        <v/>
      </c>
      <c r="IV28">
        <f>INDEX('EIA Consumption'!$A:$CZ,$G28,IV$19)/12</f>
        <v/>
      </c>
      <c r="IW28">
        <f>INDEX('EIA Consumption'!$A:$CZ,$G28,IW$19)/12</f>
        <v/>
      </c>
      <c r="IX28">
        <f>INDEX('EIA Consumption'!$A:$CZ,$G28,IX$19)/12</f>
        <v/>
      </c>
      <c r="IY28">
        <f>INDEX('EIA Consumption'!$A:$CZ,$G28,IY$19)/12</f>
        <v/>
      </c>
      <c r="IZ28">
        <f>INDEX('EIA Consumption'!$A:$CZ,$G28,IZ$19)/12</f>
        <v/>
      </c>
      <c r="JA28">
        <f>INDEX('EIA Consumption'!$A:$CZ,$G28,JA$19)/12</f>
        <v/>
      </c>
      <c r="JB28">
        <f>INDEX('EIA Consumption'!$A:$CZ,$G28,JB$19)/12</f>
        <v/>
      </c>
      <c r="JC28">
        <f>INDEX('EIA Consumption'!$A:$CZ,$G28,JC$19)/12</f>
        <v/>
      </c>
      <c r="JD28">
        <f>INDEX('EIA Consumption'!$A:$CZ,$G28,JD$19)/12</f>
        <v/>
      </c>
      <c r="JE28">
        <f>INDEX('EIA Consumption'!$A:$CZ,$G28,JE$19)/12</f>
        <v/>
      </c>
      <c r="JF28">
        <f>INDEX('EIA Consumption'!$A:$CZ,$G28,JF$19)/12</f>
        <v/>
      </c>
      <c r="JG28">
        <f>INDEX('EIA Consumption'!$A:$CZ,$G28,JG$19)/12</f>
        <v/>
      </c>
      <c r="JH28">
        <f>INDEX('EIA Consumption'!$A:$CZ,$G28,JH$19)/12</f>
        <v/>
      </c>
      <c r="JI28">
        <f>INDEX('EIA Consumption'!$A:$CZ,$G28,JI$19)/12</f>
        <v/>
      </c>
      <c r="JJ28">
        <f>INDEX('EIA Consumption'!$A:$CZ,$G28,JJ$19)/12</f>
        <v/>
      </c>
      <c r="JK28">
        <f>INDEX('EIA Consumption'!$A:$CZ,$G28,JK$19)/12</f>
        <v/>
      </c>
      <c r="JL28">
        <f>INDEX('EIA Consumption'!$A:$CZ,$G28,JL$19)/12</f>
        <v/>
      </c>
      <c r="JM28">
        <f>INDEX('EIA Consumption'!$A:$CZ,$G28,JM$19)/12</f>
        <v/>
      </c>
      <c r="JN28">
        <f>INDEX('EIA Consumption'!$A:$CZ,$G28,JN$19)/12</f>
        <v/>
      </c>
      <c r="JO28">
        <f>INDEX('EIA Consumption'!$A:$CZ,$G28,JO$19)/12</f>
        <v/>
      </c>
      <c r="JP28">
        <f>INDEX('EIA Consumption'!$A:$CZ,$G28,JP$19)/12</f>
        <v/>
      </c>
      <c r="JQ28">
        <f>INDEX('EIA Consumption'!$A:$CZ,$G28,JQ$19)/12</f>
        <v/>
      </c>
      <c r="JR28">
        <f>INDEX('EIA Consumption'!$A:$CZ,$G28,JR$19)/12</f>
        <v/>
      </c>
      <c r="JS28">
        <f>INDEX('EIA Consumption'!$A:$CZ,$G28,JS$19)/12</f>
        <v/>
      </c>
      <c r="JT28">
        <f>INDEX('EIA Consumption'!$A:$CZ,$G28,JT$19)/12</f>
        <v/>
      </c>
      <c r="JU28">
        <f>INDEX('EIA Consumption'!$A:$CZ,$G28,JU$19)/12</f>
        <v/>
      </c>
      <c r="JV28">
        <f>INDEX('EIA Consumption'!$A:$CZ,$G28,JV$19)/12</f>
        <v/>
      </c>
      <c r="JW28">
        <f>INDEX('EIA Consumption'!$A:$CZ,$G28,JW$19)/12</f>
        <v/>
      </c>
      <c r="JX28">
        <f>INDEX('EIA Consumption'!$A:$CZ,$G28,JX$19)/12</f>
        <v/>
      </c>
      <c r="JY28">
        <f>INDEX('EIA Consumption'!$A:$CZ,$G28,JY$19)/12</f>
        <v/>
      </c>
      <c r="JZ28">
        <f>INDEX('EIA Consumption'!$A:$CZ,$G28,JZ$19)/12</f>
        <v/>
      </c>
      <c r="KA28">
        <f>INDEX('EIA Consumption'!$A:$CZ,$G28,KA$19)/12</f>
        <v/>
      </c>
      <c r="KB28">
        <f>INDEX('EIA Consumption'!$A:$CZ,$G28,KB$19)/12</f>
        <v/>
      </c>
      <c r="KC28">
        <f>INDEX('EIA Consumption'!$A:$CZ,$G28,KC$19)/12</f>
        <v/>
      </c>
      <c r="KD28">
        <f>INDEX('EIA Consumption'!$A:$CZ,$G28,KD$19)/12</f>
        <v/>
      </c>
      <c r="KE28">
        <f>INDEX('EIA Consumption'!$A:$CZ,$G28,KE$19)/12</f>
        <v/>
      </c>
      <c r="KF28">
        <f>INDEX('EIA Consumption'!$A:$CZ,$G28,KF$19)/12</f>
        <v/>
      </c>
      <c r="KG28">
        <f>INDEX('EIA Consumption'!$A:$CZ,$G28,KG$19)/12</f>
        <v/>
      </c>
      <c r="KH28">
        <f>INDEX('EIA Consumption'!$A:$CZ,$G28,KH$19)/12</f>
        <v/>
      </c>
      <c r="KI28">
        <f>INDEX('EIA Consumption'!$A:$CZ,$G28,KI$19)/12</f>
        <v/>
      </c>
      <c r="KJ28">
        <f>INDEX('EIA Consumption'!$A:$CZ,$G28,KJ$19)/12</f>
        <v/>
      </c>
      <c r="KK28">
        <f>INDEX('EIA Consumption'!$A:$CZ,$G28,KK$19)/12</f>
        <v/>
      </c>
      <c r="KL28">
        <f>INDEX('EIA Consumption'!$A:$CZ,$G28,KL$19)/12</f>
        <v/>
      </c>
      <c r="KM28">
        <f>INDEX('EIA Consumption'!$A:$CZ,$G28,KM$19)/12</f>
        <v/>
      </c>
      <c r="KN28">
        <f>INDEX('EIA Consumption'!$A:$CZ,$G28,KN$19)/12</f>
        <v/>
      </c>
      <c r="KO28">
        <f>INDEX('EIA Consumption'!$A:$CZ,$G28,KO$19)/12</f>
        <v/>
      </c>
      <c r="KP28">
        <f>INDEX('EIA Consumption'!$A:$CZ,$G28,KP$19)/12</f>
        <v/>
      </c>
      <c r="KQ28">
        <f>INDEX('EIA Consumption'!$A:$CZ,$G28,KQ$19)/12</f>
        <v/>
      </c>
      <c r="KR28">
        <f>INDEX('EIA Consumption'!$A:$CZ,$G28,KR$19)/12</f>
        <v/>
      </c>
      <c r="KS28">
        <f>INDEX('EIA Consumption'!$A:$CZ,$G28,KS$19)/12</f>
        <v/>
      </c>
      <c r="KT28">
        <f>INDEX('EIA Consumption'!$A:$CZ,$G28,KT$19)/12</f>
        <v/>
      </c>
      <c r="KU28">
        <f>INDEX('EIA Consumption'!$A:$CZ,$G28,KU$19)/12</f>
        <v/>
      </c>
      <c r="KV28">
        <f>INDEX('EIA Consumption'!$A:$CZ,$G28,KV$19)/12</f>
        <v/>
      </c>
      <c r="KW28">
        <f>INDEX('EIA Consumption'!$A:$CZ,$G28,KW$19)/12</f>
        <v/>
      </c>
      <c r="KX28">
        <f>INDEX('EIA Consumption'!$A:$CZ,$G28,KX$19)/12</f>
        <v/>
      </c>
      <c r="KY28">
        <f>INDEX('EIA Consumption'!$A:$CZ,$G28,KY$19)/12</f>
        <v/>
      </c>
      <c r="KZ28">
        <f>INDEX('EIA Consumption'!$A:$CZ,$G28,KZ$19)/12</f>
        <v/>
      </c>
      <c r="LA28">
        <f>INDEX('EIA Consumption'!$A:$CZ,$G28,LA$19)/12</f>
        <v/>
      </c>
      <c r="LB28">
        <f>INDEX('EIA Consumption'!$A:$CZ,$G28,LB$19)/12</f>
        <v/>
      </c>
      <c r="LC28">
        <f>INDEX('EIA Consumption'!$A:$CZ,$G28,LC$19)/12</f>
        <v/>
      </c>
      <c r="LD28">
        <f>INDEX('EIA Consumption'!$A:$CZ,$G28,LD$19)/12</f>
        <v/>
      </c>
      <c r="LE28">
        <f>INDEX('EIA Consumption'!$A:$CZ,$G28,LE$19)/12</f>
        <v/>
      </c>
      <c r="LF28">
        <f>INDEX('EIA Consumption'!$A:$CZ,$G28,LF$19)/12</f>
        <v/>
      </c>
      <c r="LG28">
        <f>INDEX('EIA Consumption'!$A:$CZ,$G28,LG$19)/12</f>
        <v/>
      </c>
      <c r="LH28">
        <f>INDEX('EIA Consumption'!$A:$CZ,$G28,LH$19)/12</f>
        <v/>
      </c>
      <c r="LI28">
        <f>INDEX('EIA Consumption'!$A:$CZ,$G28,LI$19)/12</f>
        <v/>
      </c>
      <c r="LJ28">
        <f>INDEX('EIA Consumption'!$A:$CZ,$G28,LJ$19)/12</f>
        <v/>
      </c>
      <c r="LK28">
        <f>INDEX('EIA Consumption'!$A:$CZ,$G28,LK$19)/12</f>
        <v/>
      </c>
      <c r="LL28">
        <f>INDEX('EIA Consumption'!$A:$CZ,$G28,LL$19)/12</f>
        <v/>
      </c>
      <c r="LM28">
        <f>INDEX('EIA Consumption'!$A:$CZ,$G28,LM$19)/12</f>
        <v/>
      </c>
      <c r="LN28">
        <f>INDEX('EIA Consumption'!$A:$CZ,$G28,LN$19)/12</f>
        <v/>
      </c>
      <c r="LO28">
        <f>INDEX('EIA Consumption'!$A:$CZ,$G28,LO$19)/12</f>
        <v/>
      </c>
      <c r="LP28">
        <f>INDEX('EIA Consumption'!$A:$CZ,$G28,LP$19)/12</f>
        <v/>
      </c>
      <c r="LQ28">
        <f>INDEX('EIA Consumption'!$A:$CZ,$G28,LQ$19)/12</f>
        <v/>
      </c>
      <c r="LR28">
        <f>INDEX('EIA Consumption'!$A:$CZ,$G28,LR$19)/12</f>
        <v/>
      </c>
      <c r="LS28">
        <f>INDEX('EIA Consumption'!$A:$CZ,$G28,LS$19)/12</f>
        <v/>
      </c>
      <c r="LT28">
        <f>INDEX('EIA Consumption'!$A:$CZ,$G28,LT$19)/12</f>
        <v/>
      </c>
      <c r="LU28">
        <f>INDEX('EIA Consumption'!$A:$CZ,$G28,LU$19)/12</f>
        <v/>
      </c>
      <c r="LV28">
        <f>INDEX('EIA Consumption'!$A:$CZ,$G28,LV$19)/12</f>
        <v/>
      </c>
      <c r="LW28">
        <f>INDEX('EIA Consumption'!$A:$CZ,$G28,LW$19)/12</f>
        <v/>
      </c>
      <c r="LX28">
        <f>INDEX('EIA Consumption'!$A:$CZ,$G28,LX$19)/12</f>
        <v/>
      </c>
      <c r="LY28">
        <f>INDEX('EIA Consumption'!$A:$CZ,$G28,LY$19)/12</f>
        <v/>
      </c>
      <c r="LZ28">
        <f>INDEX('EIA Consumption'!$A:$CZ,$G28,LZ$19)/12</f>
        <v/>
      </c>
      <c r="MA28">
        <f>INDEX('EIA Consumption'!$A:$CZ,$G28,MA$19)/12</f>
        <v/>
      </c>
      <c r="MB28">
        <f>INDEX('EIA Consumption'!$A:$CZ,$G28,MB$19)/12</f>
        <v/>
      </c>
      <c r="MC28">
        <f>INDEX('EIA Consumption'!$A:$CZ,$G28,MC$19)/12</f>
        <v/>
      </c>
      <c r="MD28">
        <f>INDEX('EIA Consumption'!$A:$CZ,$G28,MD$19)/12</f>
        <v/>
      </c>
      <c r="ME28">
        <f>INDEX('EIA Consumption'!$A:$CZ,$G28,ME$19)/12</f>
        <v/>
      </c>
      <c r="MF28">
        <f>INDEX('EIA Consumption'!$A:$CZ,$G28,MF$19)/12</f>
        <v/>
      </c>
      <c r="MG28">
        <f>INDEX('EIA Consumption'!$A:$CZ,$G28,MG$19)/12</f>
        <v/>
      </c>
      <c r="MH28">
        <f>INDEX('EIA Consumption'!$A:$CZ,$G28,MH$19)/12</f>
        <v/>
      </c>
      <c r="MI28">
        <f>INDEX('EIA Consumption'!$A:$CZ,$G28,MI$19)/12</f>
        <v/>
      </c>
      <c r="MJ28">
        <f>INDEX('EIA Consumption'!$A:$CZ,$G28,MJ$19)/12</f>
        <v/>
      </c>
      <c r="MK28">
        <f>INDEX('EIA Consumption'!$A:$CZ,$G28,MK$19)/12</f>
        <v/>
      </c>
      <c r="ML28">
        <f>INDEX('EIA Consumption'!$A:$CZ,$G28,ML$19)/12</f>
        <v/>
      </c>
      <c r="MM28">
        <f>INDEX('EIA Consumption'!$A:$CZ,$G28,MM$19)/12</f>
        <v/>
      </c>
      <c r="MN28">
        <f>INDEX('EIA Consumption'!$A:$CZ,$G28,MN$19)/12</f>
        <v/>
      </c>
      <c r="MO28">
        <f>INDEX('EIA Consumption'!$A:$CZ,$G28,MO$19)/12</f>
        <v/>
      </c>
      <c r="MP28">
        <f>INDEX('EIA Consumption'!$A:$CZ,$G28,MP$19)/12</f>
        <v/>
      </c>
      <c r="MQ28">
        <f>INDEX('EIA Consumption'!$A:$CZ,$G28,MQ$19)/12</f>
        <v/>
      </c>
      <c r="MR28">
        <f>INDEX('EIA Consumption'!$A:$CZ,$G28,MR$19)/12</f>
        <v/>
      </c>
      <c r="MS28">
        <f>INDEX('EIA Consumption'!$A:$CZ,$G28,MS$19)/12</f>
        <v/>
      </c>
      <c r="MT28">
        <f>INDEX('EIA Consumption'!$A:$CZ,$G28,MT$19)/12</f>
        <v/>
      </c>
      <c r="MU28">
        <f>INDEX('EIA Consumption'!$A:$CZ,$G28,MU$19)/12</f>
        <v/>
      </c>
      <c r="MV28">
        <f>INDEX('EIA Consumption'!$A:$CZ,$G28,MV$19)/12</f>
        <v/>
      </c>
      <c r="MW28">
        <f>INDEX('EIA Consumption'!$A:$CZ,$G28,MW$19)/12</f>
        <v/>
      </c>
      <c r="MX28">
        <f>INDEX('EIA Consumption'!$A:$CZ,$G28,MX$19)/12</f>
        <v/>
      </c>
      <c r="MY28">
        <f>INDEX('EIA Consumption'!$A:$CZ,$G28,MY$19)/12</f>
        <v/>
      </c>
      <c r="MZ28">
        <f>INDEX('EIA Consumption'!$A:$CZ,$G28,MZ$19)/12</f>
        <v/>
      </c>
      <c r="NA28">
        <f>INDEX('EIA Consumption'!$A:$CZ,$G28,NA$19)/12</f>
        <v/>
      </c>
      <c r="NB28">
        <f>INDEX('EIA Consumption'!$A:$CZ,$G28,NB$19)/12</f>
        <v/>
      </c>
      <c r="NC28">
        <f>INDEX('EIA Consumption'!$A:$CZ,$G28,NC$19)/12</f>
        <v/>
      </c>
      <c r="ND28">
        <f>INDEX('EIA Consumption'!$A:$CZ,$G28,ND$19)/12</f>
        <v/>
      </c>
      <c r="NE28">
        <f>INDEX('EIA Consumption'!$A:$CZ,$G28,NE$19)/12</f>
        <v/>
      </c>
      <c r="NF28">
        <f>INDEX('EIA Consumption'!$A:$CZ,$G28,NF$19)/12</f>
        <v/>
      </c>
      <c r="NG28">
        <f>INDEX('EIA Consumption'!$A:$CZ,$G28,NG$19)/12</f>
        <v/>
      </c>
      <c r="NH28">
        <f>INDEX('EIA Consumption'!$A:$CZ,$G28,NH$19)/12</f>
        <v/>
      </c>
      <c r="NI28">
        <f>INDEX('EIA Consumption'!$A:$CZ,$G28,NI$19)/12</f>
        <v/>
      </c>
      <c r="NJ28">
        <f>INDEX('EIA Consumption'!$A:$CZ,$G28,NJ$19)/12</f>
        <v/>
      </c>
      <c r="NK28">
        <f>INDEX('EIA Consumption'!$A:$CZ,$G28,NK$19)/12</f>
        <v/>
      </c>
      <c r="NL28">
        <f>INDEX('EIA Consumption'!$A:$CZ,$G28,NL$19)/12</f>
        <v/>
      </c>
      <c r="NM28">
        <f>INDEX('EIA Consumption'!$A:$CZ,$G28,NM$19)/12</f>
        <v/>
      </c>
      <c r="NN28">
        <f>INDEX('EIA Consumption'!$A:$CZ,$G28,NN$19)/12</f>
        <v/>
      </c>
      <c r="NO28">
        <f>INDEX('EIA Consumption'!$A:$CZ,$G28,NO$19)/12</f>
        <v/>
      </c>
      <c r="NP28">
        <f>INDEX('EIA Consumption'!$A:$CZ,$G28,NP$19)/12</f>
        <v/>
      </c>
      <c r="NQ28">
        <f>INDEX('EIA Consumption'!$A:$CZ,$G28,NQ$19)/12</f>
        <v/>
      </c>
      <c r="NR28">
        <f>INDEX('EIA Consumption'!$A:$CZ,$G28,NR$19)/12</f>
        <v/>
      </c>
      <c r="NS28">
        <f>INDEX('EIA Consumption'!$A:$CZ,$G28,NS$19)/12</f>
        <v/>
      </c>
      <c r="NT28">
        <f>INDEX('EIA Consumption'!$A:$CZ,$G28,NT$19)/12</f>
        <v/>
      </c>
      <c r="NU28">
        <f>INDEX('EIA Consumption'!$A:$CZ,$G28,NU$19)/12</f>
        <v/>
      </c>
      <c r="NV28">
        <f>INDEX('EIA Consumption'!$A:$CZ,$G28,NV$19)/12</f>
        <v/>
      </c>
      <c r="NW28">
        <f>INDEX('EIA Consumption'!$A:$CZ,$G28,NW$19)/12</f>
        <v/>
      </c>
      <c r="NX28">
        <f>INDEX('EIA Consumption'!$A:$CZ,$G28,NX$19)/12</f>
        <v/>
      </c>
      <c r="NY28">
        <f>INDEX('EIA Consumption'!$A:$CZ,$G28,NY$19)/12</f>
        <v/>
      </c>
      <c r="NZ28">
        <f>INDEX('EIA Consumption'!$A:$CZ,$G28,NZ$19)/12</f>
        <v/>
      </c>
      <c r="OA28">
        <f>INDEX('EIA Consumption'!$A:$CZ,$G28,OA$19)/12</f>
        <v/>
      </c>
      <c r="OB28">
        <f>INDEX('EIA Consumption'!$A:$CZ,$G28,OB$19)/12</f>
        <v/>
      </c>
      <c r="OC28">
        <f>INDEX('EIA Consumption'!$A:$CZ,$G28,OC$19)/12</f>
        <v/>
      </c>
      <c r="OD28">
        <f>INDEX('EIA Consumption'!$A:$CZ,$G28,OD$19)/12</f>
        <v/>
      </c>
      <c r="OE28">
        <f>INDEX('EIA Consumption'!$A:$CZ,$G28,OE$19)/12</f>
        <v/>
      </c>
      <c r="OF28">
        <f>INDEX('EIA Consumption'!$A:$CZ,$G28,OF$19)/12</f>
        <v/>
      </c>
      <c r="OG28">
        <f>INDEX('EIA Consumption'!$A:$CZ,$G28,OG$19)/12</f>
        <v/>
      </c>
      <c r="OH28">
        <f>INDEX('EIA Consumption'!$A:$CZ,$G28,OH$19)/12</f>
        <v/>
      </c>
      <c r="OI28">
        <f>INDEX('EIA Consumption'!$A:$CZ,$G28,OI$19)/12</f>
        <v/>
      </c>
      <c r="OJ28">
        <f>INDEX('EIA Consumption'!$A:$CZ,$G28,OJ$19)/12</f>
        <v/>
      </c>
      <c r="OK28">
        <f>INDEX('EIA Consumption'!$A:$CZ,$G28,OK$19)/12</f>
        <v/>
      </c>
      <c r="OL28">
        <f>INDEX('EIA Consumption'!$A:$CZ,$G28,OL$19)/12</f>
        <v/>
      </c>
      <c r="OM28">
        <f>INDEX('EIA Consumption'!$A:$CZ,$G28,OM$19)/12</f>
        <v/>
      </c>
      <c r="ON28">
        <f>INDEX('EIA Consumption'!$A:$CZ,$G28,ON$19)/12</f>
        <v/>
      </c>
      <c r="OO28">
        <f>INDEX('EIA Consumption'!$A:$CZ,$G28,OO$19)/12</f>
        <v/>
      </c>
      <c r="OP28">
        <f>INDEX('EIA Consumption'!$A:$CZ,$G28,OP$19)/12</f>
        <v/>
      </c>
      <c r="OQ28">
        <f>INDEX('EIA Consumption'!$A:$CZ,$G28,OQ$19)/12</f>
        <v/>
      </c>
      <c r="OR28">
        <f>INDEX('EIA Consumption'!$A:$CZ,$G28,OR$19)/12</f>
        <v/>
      </c>
      <c r="OS28">
        <f>INDEX('EIA Consumption'!$A:$CZ,$G28,OS$19)/12</f>
        <v/>
      </c>
      <c r="OT28">
        <f>INDEX('EIA Consumption'!$A:$CZ,$G28,OT$19)/12</f>
        <v/>
      </c>
      <c r="OU28">
        <f>INDEX('EIA Consumption'!$A:$CZ,$G28,OU$19)/12</f>
        <v/>
      </c>
      <c r="OV28">
        <f>INDEX('EIA Consumption'!$A:$CZ,$G28,OV$19)/12</f>
        <v/>
      </c>
      <c r="OW28">
        <f>INDEX('EIA Consumption'!$A:$CZ,$G28,OW$19)/12</f>
        <v/>
      </c>
      <c r="OX28">
        <f>INDEX('EIA Consumption'!$A:$CZ,$G28,OX$19)/12</f>
        <v/>
      </c>
      <c r="OY28">
        <f>INDEX('EIA Consumption'!$A:$CZ,$G28,OY$19)/12</f>
        <v/>
      </c>
      <c r="OZ28">
        <f>INDEX('EIA Consumption'!$A:$CZ,$G28,OZ$19)/12</f>
        <v/>
      </c>
      <c r="PA28">
        <f>INDEX('EIA Consumption'!$A:$CZ,$G28,PA$19)/12</f>
        <v/>
      </c>
      <c r="PB28">
        <f>INDEX('EIA Consumption'!$A:$CZ,$G28,PB$19)/12</f>
        <v/>
      </c>
      <c r="PC28">
        <f>INDEX('EIA Consumption'!$A:$CZ,$G28,PC$19)/12</f>
        <v/>
      </c>
      <c r="PD28">
        <f>INDEX('EIA Consumption'!$A:$CZ,$G28,PD$19)/12</f>
        <v/>
      </c>
      <c r="PE28">
        <f>INDEX('EIA Consumption'!$A:$CZ,$G28,PE$19)/12</f>
        <v/>
      </c>
      <c r="PF28">
        <f>INDEX('EIA Consumption'!$A:$CZ,$G28,PF$19)/12</f>
        <v/>
      </c>
      <c r="PG28">
        <f>INDEX('EIA Consumption'!$A:$CZ,$G28,PG$19)/12</f>
        <v/>
      </c>
      <c r="PH28">
        <f>INDEX('EIA Consumption'!$A:$CZ,$G28,PH$19)/12</f>
        <v/>
      </c>
      <c r="PI28">
        <f>INDEX('EIA Consumption'!$A:$CZ,$G28,PI$19)/12</f>
        <v/>
      </c>
      <c r="PJ28">
        <f>INDEX('EIA Consumption'!$A:$CZ,$G28,PJ$19)/12</f>
        <v/>
      </c>
      <c r="PK28">
        <f>INDEX('EIA Consumption'!$A:$CZ,$G28,PK$19)/12</f>
        <v/>
      </c>
      <c r="PL28">
        <f>INDEX('EIA Consumption'!$A:$CZ,$G28,PL$19)/12</f>
        <v/>
      </c>
      <c r="PM28">
        <f>INDEX('EIA Consumption'!$A:$CZ,$G28,PM$19)/12</f>
        <v/>
      </c>
      <c r="PN28">
        <f>INDEX('EIA Consumption'!$A:$CZ,$G28,PN$19)/12</f>
        <v/>
      </c>
      <c r="PO28">
        <f>INDEX('EIA Consumption'!$A:$CZ,$G28,PO$19)/12</f>
        <v/>
      </c>
      <c r="PP28">
        <f>INDEX('EIA Consumption'!$A:$CZ,$G28,PP$19)/12</f>
        <v/>
      </c>
      <c r="PQ28">
        <f>INDEX('EIA Consumption'!$A:$CZ,$G28,PQ$19)/12</f>
        <v/>
      </c>
      <c r="PR28">
        <f>INDEX('EIA Consumption'!$A:$CZ,$G28,PR$19)/12</f>
        <v/>
      </c>
      <c r="PS28">
        <f>INDEX('EIA Consumption'!$A:$CZ,$G28,PS$19)/12</f>
        <v/>
      </c>
      <c r="PT28">
        <f>INDEX('EIA Consumption'!$A:$CZ,$G28,PT$19)/12</f>
        <v/>
      </c>
      <c r="PU28">
        <f>INDEX('EIA Consumption'!$A:$CZ,$G28,PU$19)/12</f>
        <v/>
      </c>
      <c r="PV28">
        <f>INDEX('EIA Consumption'!$A:$CZ,$G28,PV$19)/12</f>
        <v/>
      </c>
      <c r="PW28">
        <f>INDEX('EIA Consumption'!$A:$CZ,$G28,PW$19)/12</f>
        <v/>
      </c>
      <c r="PX28">
        <f>INDEX('EIA Consumption'!$A:$CZ,$G28,PX$19)/12</f>
        <v/>
      </c>
      <c r="PY28">
        <f>INDEX('EIA Consumption'!$A:$CZ,$G28,PY$19)/12</f>
        <v/>
      </c>
      <c r="PZ28">
        <f>INDEX('EIA Consumption'!$A:$CZ,$G28,PZ$19)/12</f>
        <v/>
      </c>
      <c r="QA28">
        <f>INDEX('EIA Consumption'!$A:$CZ,$G28,QA$19)/12</f>
        <v/>
      </c>
      <c r="QB28">
        <f>INDEX('EIA Consumption'!$A:$CZ,$G28,QB$19)/12</f>
        <v/>
      </c>
      <c r="QC28">
        <f>INDEX('EIA Consumption'!$A:$CZ,$G28,QC$19)/12</f>
        <v/>
      </c>
      <c r="QD28">
        <f>INDEX('EIA Consumption'!$A:$CZ,$G28,QD$19)/12</f>
        <v/>
      </c>
      <c r="QE28">
        <f>INDEX('EIA Consumption'!$A:$CZ,$G28,QE$19)/12</f>
        <v/>
      </c>
      <c r="QF28">
        <f>INDEX('EIA Consumption'!$A:$CZ,$G28,QF$19)/12</f>
        <v/>
      </c>
      <c r="QG28">
        <f>INDEX('EIA Consumption'!$A:$CZ,$G28,QG$19)/12</f>
        <v/>
      </c>
      <c r="QH28">
        <f>INDEX('EIA Consumption'!$A:$CZ,$G28,QH$19)/12</f>
        <v/>
      </c>
      <c r="QI28">
        <f>INDEX('EIA Consumption'!$A:$CZ,$G28,QI$19)/12</f>
        <v/>
      </c>
      <c r="QJ28">
        <f>INDEX('EIA Consumption'!$A:$CZ,$G28,QJ$19)/12</f>
        <v/>
      </c>
      <c r="QK28">
        <f>INDEX('EIA Consumption'!$A:$CZ,$G28,QK$19)/12</f>
        <v/>
      </c>
      <c r="QL28">
        <f>INDEX('EIA Consumption'!$A:$CZ,$G28,QL$19)/12</f>
        <v/>
      </c>
      <c r="QM28">
        <f>INDEX('EIA Consumption'!$A:$CZ,$G28,QM$19)/12</f>
        <v/>
      </c>
      <c r="QN28">
        <f>INDEX('EIA Consumption'!$A:$CZ,$G28,QN$19)/12</f>
        <v/>
      </c>
      <c r="QO28">
        <f>INDEX('EIA Consumption'!$A:$CZ,$G28,QO$19)/12</f>
        <v/>
      </c>
      <c r="QP28">
        <f>INDEX('EIA Consumption'!$A:$CZ,$G28,QP$19)/12</f>
        <v/>
      </c>
      <c r="QQ28">
        <f>INDEX('EIA Consumption'!$A:$CZ,$G28,QQ$19)/12</f>
        <v/>
      </c>
      <c r="QR28">
        <f>INDEX('EIA Consumption'!$A:$CZ,$G28,QR$19)/12</f>
        <v/>
      </c>
      <c r="QS28">
        <f>INDEX('EIA Consumption'!$A:$CZ,$G28,QS$19)/12</f>
        <v/>
      </c>
      <c r="QT28">
        <f>INDEX('EIA Consumption'!$A:$CZ,$G28,QT$19)/12</f>
        <v/>
      </c>
      <c r="QU28">
        <f>INDEX('EIA Consumption'!$A:$CZ,$G28,QU$19)/12</f>
        <v/>
      </c>
      <c r="QV28">
        <f>INDEX('EIA Consumption'!$A:$CZ,$G28,QV$19)/12</f>
        <v/>
      </c>
      <c r="QW28">
        <f>INDEX('EIA Consumption'!$A:$CZ,$G28,QW$19)/12</f>
        <v/>
      </c>
      <c r="QX28">
        <f>INDEX('EIA Consumption'!$A:$CZ,$G28,QX$19)/12</f>
        <v/>
      </c>
      <c r="QY28">
        <f>INDEX('EIA Consumption'!$A:$CZ,$G28,QY$19)/12</f>
        <v/>
      </c>
      <c r="QZ28">
        <f>INDEX('EIA Consumption'!$A:$CZ,$G28,QZ$19)/12</f>
        <v/>
      </c>
      <c r="RA28">
        <f>INDEX('EIA Consumption'!$A:$CZ,$G28,RA$19)/12</f>
        <v/>
      </c>
      <c r="RB28">
        <f>INDEX('EIA Consumption'!$A:$CZ,$G28,RB$19)/12</f>
        <v/>
      </c>
      <c r="RC28">
        <f>INDEX('EIA Consumption'!$A:$CZ,$G28,RC$19)/12</f>
        <v/>
      </c>
      <c r="RD28">
        <f>INDEX('EIA Consumption'!$A:$CZ,$G28,RD$19)/12</f>
        <v/>
      </c>
      <c r="RE28">
        <f>INDEX('EIA Consumption'!$A:$CZ,$G28,RE$19)/12</f>
        <v/>
      </c>
      <c r="RF28">
        <f>INDEX('EIA Consumption'!$A:$CZ,$G28,RF$19)/12</f>
        <v/>
      </c>
      <c r="RG28">
        <f>INDEX('EIA Consumption'!$A:$CZ,$G28,RG$19)/12</f>
        <v/>
      </c>
      <c r="RH28">
        <f>INDEX('EIA Consumption'!$A:$CZ,$G28,RH$19)/12</f>
        <v/>
      </c>
      <c r="RI28">
        <f>INDEX('EIA Consumption'!$A:$CZ,$G28,RI$19)/12</f>
        <v/>
      </c>
      <c r="RJ28">
        <f>INDEX('EIA Consumption'!$A:$CZ,$G28,RJ$19)/12</f>
        <v/>
      </c>
      <c r="RK28">
        <f>INDEX('EIA Consumption'!$A:$CZ,$G28,RK$19)/12</f>
        <v/>
      </c>
      <c r="RL28">
        <f>INDEX('EIA Consumption'!$A:$CZ,$G28,RL$19)/12</f>
        <v/>
      </c>
      <c r="RM28">
        <f>INDEX('EIA Consumption'!$A:$CZ,$G28,RM$19)/12</f>
        <v/>
      </c>
      <c r="RN28">
        <f>INDEX('EIA Consumption'!$A:$CZ,$G28,RN$19)/12</f>
        <v/>
      </c>
      <c r="RO28">
        <f>INDEX('EIA Consumption'!$A:$CZ,$G28,RO$19)/12</f>
        <v/>
      </c>
      <c r="RP28">
        <f>INDEX('EIA Consumption'!$A:$CZ,$G28,RP$19)/12</f>
        <v/>
      </c>
      <c r="RQ28">
        <f>INDEX('EIA Consumption'!$A:$CZ,$G28,RQ$19)/12</f>
        <v/>
      </c>
      <c r="RR28">
        <f>INDEX('EIA Consumption'!$A:$CZ,$G28,RR$19)/12</f>
        <v/>
      </c>
      <c r="RS28">
        <f>INDEX('EIA Consumption'!$A:$CZ,$G28,RS$19)/12</f>
        <v/>
      </c>
      <c r="RT28">
        <f>INDEX('EIA Consumption'!$A:$CZ,$G28,RT$19)/12</f>
        <v/>
      </c>
      <c r="RU28">
        <f>INDEX('EIA Consumption'!$A:$CZ,$G28,RU$19)/12</f>
        <v/>
      </c>
      <c r="RV28">
        <f>INDEX('EIA Consumption'!$A:$CZ,$G28,RV$19)/12</f>
        <v/>
      </c>
      <c r="RW28">
        <f>INDEX('EIA Consumption'!$A:$CZ,$G28,RW$19)/12</f>
        <v/>
      </c>
      <c r="RX28">
        <f>INDEX('EIA Consumption'!$A:$CZ,$G28,RX$19)/12</f>
        <v/>
      </c>
      <c r="RY28">
        <f>INDEX('EIA Consumption'!$A:$CZ,$G28,RY$19)/12</f>
        <v/>
      </c>
      <c r="RZ28">
        <f>INDEX('EIA Consumption'!$A:$CZ,$G28,RZ$19)/12</f>
        <v/>
      </c>
      <c r="SA28">
        <f>INDEX('EIA Consumption'!$A:$CZ,$G28,SA$19)/12</f>
        <v/>
      </c>
      <c r="SB28">
        <f>INDEX('EIA Consumption'!$A:$CZ,$G28,SB$19)/12</f>
        <v/>
      </c>
      <c r="SC28">
        <f>INDEX('EIA Consumption'!$A:$CZ,$G28,SC$19)/12</f>
        <v/>
      </c>
      <c r="SD28">
        <f>INDEX('EIA Consumption'!$A:$CZ,$G28,SD$19)/12</f>
        <v/>
      </c>
      <c r="SE28">
        <f>INDEX('EIA Consumption'!$A:$CZ,$G28,SE$19)/12</f>
        <v/>
      </c>
    </row>
    <row r="29" spans="1:499">
      <c r="A29" t="s">
        <v>60</v>
      </c>
      <c r="B29" t="s">
        <v>69</v>
      </c>
      <c r="G29">
        <f>MATCH($B29,'EIA Consumption'!$C:$C,0)</f>
        <v/>
      </c>
    </row>
    <row r="36" spans="1:499">
      <c r="K36">
        <f>'Country Imports Petroleum'!H$60</f>
        <v/>
      </c>
      <c r="L36">
        <f>'Country Imports Petroleum'!I$60</f>
        <v/>
      </c>
      <c r="M36">
        <f>'Country Imports Petroleum'!J$60</f>
        <v/>
      </c>
      <c r="N36">
        <f>'Country Imports Petroleum'!K$60</f>
        <v/>
      </c>
      <c r="O36">
        <f>'Country Imports Petroleum'!L$60</f>
        <v/>
      </c>
      <c r="P36">
        <f>'Country Imports Petroleum'!M$60</f>
        <v/>
      </c>
      <c r="Q36">
        <f>'Country Imports Petroleum'!N$60</f>
        <v/>
      </c>
      <c r="R36">
        <f>'Country Imports Petroleum'!O$60</f>
        <v/>
      </c>
      <c r="S36">
        <f>'Country Imports Petroleum'!P$60</f>
        <v/>
      </c>
      <c r="T36">
        <f>'Country Imports Petroleum'!Q$60</f>
        <v/>
      </c>
      <c r="U36">
        <f>'Country Imports Petroleum'!R$60</f>
        <v/>
      </c>
      <c r="V36">
        <f>'Country Imports Petroleum'!S$60</f>
        <v/>
      </c>
      <c r="W36">
        <f>'Country Imports Petroleum'!T$60</f>
        <v/>
      </c>
      <c r="X36">
        <f>'Country Imports Petroleum'!U$60</f>
        <v/>
      </c>
      <c r="Y36">
        <f>'Country Imports Petroleum'!V$60</f>
        <v/>
      </c>
      <c r="Z36">
        <f>'Country Imports Petroleum'!W$60</f>
        <v/>
      </c>
      <c r="AA36">
        <f>'Country Imports Petroleum'!X$60</f>
        <v/>
      </c>
      <c r="AB36">
        <f>'Country Imports Petroleum'!Y$60</f>
        <v/>
      </c>
      <c r="AC36">
        <f>'Country Imports Petroleum'!Z$60</f>
        <v/>
      </c>
      <c r="AD36">
        <f>'Country Imports Petroleum'!AA$60</f>
        <v/>
      </c>
      <c r="AE36">
        <f>'Country Imports Petroleum'!AB$60</f>
        <v/>
      </c>
      <c r="AF36">
        <f>'Country Imports Petroleum'!AC$60</f>
        <v/>
      </c>
      <c r="AG36">
        <f>'Country Imports Petroleum'!AD$60</f>
        <v/>
      </c>
      <c r="AH36">
        <f>'Country Imports Petroleum'!AE$60</f>
        <v/>
      </c>
      <c r="AI36">
        <f>'Country Imports Petroleum'!AF$60</f>
        <v/>
      </c>
      <c r="AJ36">
        <f>'Country Imports Petroleum'!AG$60</f>
        <v/>
      </c>
      <c r="AK36">
        <f>'Country Imports Petroleum'!AH$60</f>
        <v/>
      </c>
      <c r="AL36">
        <f>'Country Imports Petroleum'!AI$60</f>
        <v/>
      </c>
      <c r="AM36">
        <f>'Country Imports Petroleum'!AJ$60</f>
        <v/>
      </c>
      <c r="AN36">
        <f>'Country Imports Petroleum'!AK$60</f>
        <v/>
      </c>
      <c r="AO36">
        <f>'Country Imports Petroleum'!AL$60</f>
        <v/>
      </c>
      <c r="AP36">
        <f>'Country Imports Petroleum'!AM$60</f>
        <v/>
      </c>
      <c r="AQ36">
        <f>'Country Imports Petroleum'!AN$60</f>
        <v/>
      </c>
      <c r="AR36">
        <f>'Country Imports Petroleum'!AO$60</f>
        <v/>
      </c>
      <c r="AS36">
        <f>'Country Imports Petroleum'!AP$60</f>
        <v/>
      </c>
      <c r="AT36">
        <f>'Country Imports Petroleum'!AQ$60</f>
        <v/>
      </c>
    </row>
    <row r="39" spans="1:499">
      <c r="H39" t="s">
        <v>75</v>
      </c>
      <c r="O39" t="s">
        <v>62</v>
      </c>
    </row>
    <row r="40" spans="1:499">
      <c r="H40" t="s">
        <v>76</v>
      </c>
      <c r="I40" t="s">
        <v>77</v>
      </c>
      <c r="J40" t="s">
        <v>78</v>
      </c>
      <c r="K40" t="s">
        <v>79</v>
      </c>
      <c r="O40" t="s">
        <v>76</v>
      </c>
      <c r="P40" t="s">
        <v>80</v>
      </c>
      <c r="Q40" t="s">
        <v>78</v>
      </c>
      <c r="R40" t="s">
        <v>77</v>
      </c>
      <c r="T40" t="s">
        <v>81</v>
      </c>
      <c r="U40" t="s">
        <v>82</v>
      </c>
      <c r="V40" t="s">
        <v>83</v>
      </c>
      <c r="W40" t="s">
        <v>84</v>
      </c>
      <c r="X40" t="s">
        <v>85</v>
      </c>
      <c r="Y40" t="s">
        <v>86</v>
      </c>
      <c r="AA40" t="s">
        <v>87</v>
      </c>
    </row>
    <row r="41" spans="1:499">
      <c r="I41" t="s">
        <v>88</v>
      </c>
      <c r="J41" t="s">
        <v>89</v>
      </c>
      <c r="K41" t="s">
        <v>90</v>
      </c>
    </row>
    <row r="42" spans="1:499">
      <c r="I42" t="s">
        <v>91</v>
      </c>
      <c r="R42" t="s">
        <v>92</v>
      </c>
      <c r="U42" t="s">
        <v>93</v>
      </c>
    </row>
    <row r="43" spans="1:499">
      <c r="G43" t="s">
        <v>65</v>
      </c>
      <c r="I43">
        <f>MATCH(I42,'EIA Consumption'!$C:$C,0)</f>
        <v/>
      </c>
      <c r="R43">
        <f>MATCH(R42,'EIA Consumption'!$C:$C,0)</f>
        <v/>
      </c>
      <c r="U43">
        <f>MATCH(U42,'EIA Expenditures'!$C:$C,0)</f>
        <v/>
      </c>
    </row>
    <row r="44" spans="1:499">
      <c r="A44">
        <f>'Country Imports Petroleum'!H$60</f>
        <v/>
      </c>
      <c r="B44">
        <f>A44=J44</f>
        <v/>
      </c>
      <c r="G44">
        <f>MATCH($H44, 'EIA Consumption'!$2:$2,0)</f>
        <v/>
      </c>
      <c r="H44" t="n">
        <v>1990</v>
      </c>
      <c r="I44">
        <f>INDEX('EIA Consumption'!$A:$BZ,I$43,$G44)</f>
        <v/>
      </c>
      <c r="J44">
        <f>SUMIF('EIA Imports'!$A:$A,'Dashboard M2 Imports Data'!$H44,'EIA Imports'!$D:$D)</f>
        <v/>
      </c>
      <c r="K44">
        <f>I44-J44</f>
        <v/>
      </c>
      <c r="L44">
        <f>J44/I44</f>
        <v/>
      </c>
      <c r="O44" t="n">
        <v>1990</v>
      </c>
      <c r="P44">
        <f>MAX(R44-Q44,0)</f>
        <v/>
      </c>
      <c r="Q44">
        <f>SUMIF('Coal Foreign Imports'!$A:$A,'Dashboard M2 Imports Data'!O44,'Coal Foreign Imports'!$B:$B)</f>
        <v/>
      </c>
      <c r="R44">
        <f>INDEX('EIA Consumption'!$A:$BZ,R$43,$G44)*1000</f>
        <v/>
      </c>
      <c r="S44">
        <f>Q44/R44</f>
        <v/>
      </c>
      <c r="T44">
        <f>SUMIF('Coal Foreign Imports'!$A$2:$A$75,'Dashboard M2 Imports Data'!O44,'Coal Foreign Imports'!$C$2:$C$75)</f>
        <v/>
      </c>
      <c r="U44">
        <f>INDEX('EIA Expenditures'!$A:$CZ, U$43,$G44)*1000000</f>
        <v/>
      </c>
      <c r="V44">
        <f>MAX(U44-T44,0)</f>
        <v/>
      </c>
      <c r="W44">
        <f>AVERAGEIF('Coal Foreign Imports'!$A$2:$A$75,O44,'Coal Foreign Imports'!$D$2:$D$75)</f>
        <v/>
      </c>
      <c r="X44">
        <f>V44/P44</f>
        <v/>
      </c>
      <c r="Y44">
        <f>X44</f>
        <v/>
      </c>
    </row>
    <row r="45" spans="1:499">
      <c r="A45">
        <f>'Country Imports Petroleum'!I$60</f>
        <v/>
      </c>
      <c r="B45">
        <f>A45=J45</f>
        <v/>
      </c>
      <c r="G45">
        <f>MATCH($H45, 'EIA Consumption'!$2:$2,0)</f>
        <v/>
      </c>
      <c r="H45" t="n">
        <v>1991</v>
      </c>
      <c r="I45">
        <f>INDEX('EIA Consumption'!$A:$BZ,I$43,$G45)</f>
        <v/>
      </c>
      <c r="J45">
        <f>SUMIF('EIA Imports'!$A:$A,'Dashboard M2 Imports Data'!$H45,'EIA Imports'!$D:$D)</f>
        <v/>
      </c>
      <c r="K45">
        <f>I45-J45</f>
        <v/>
      </c>
      <c r="L45">
        <f>J45/I45</f>
        <v/>
      </c>
      <c r="O45" t="n">
        <v>1991</v>
      </c>
      <c r="P45">
        <f>MAX(R45-Q45,0)</f>
        <v/>
      </c>
      <c r="Q45">
        <f>SUMIF('Coal Foreign Imports'!$A:$A,'Dashboard M2 Imports Data'!O45,'Coal Foreign Imports'!$B:$B)</f>
        <v/>
      </c>
      <c r="R45">
        <f>INDEX('EIA Consumption'!$A:$BZ,R$43,$G45)*1000</f>
        <v/>
      </c>
      <c r="S45">
        <f>Q45/R45</f>
        <v/>
      </c>
      <c r="T45">
        <f>SUMIF('Coal Foreign Imports'!$A$2:$A$75,'Dashboard M2 Imports Data'!O45,'Coal Foreign Imports'!$C$2:$C$75)</f>
        <v/>
      </c>
      <c r="U45">
        <f>INDEX('EIA Expenditures'!$A:$CZ, U$43,$G45)*1000000</f>
        <v/>
      </c>
      <c r="V45">
        <f>MAX(U45-T45,0)</f>
        <v/>
      </c>
      <c r="W45">
        <f>AVERAGEIF('Coal Foreign Imports'!$A$2:$A$75,O45,'Coal Foreign Imports'!$D$2:$D$75)</f>
        <v/>
      </c>
      <c r="X45">
        <f>V45/P45</f>
        <v/>
      </c>
      <c r="Y45">
        <f>X45</f>
        <v/>
      </c>
    </row>
    <row r="46" spans="1:499">
      <c r="A46">
        <f>'Country Imports Petroleum'!J$60</f>
        <v/>
      </c>
      <c r="B46">
        <f>A46=J46</f>
        <v/>
      </c>
      <c r="G46">
        <f>MATCH($H46, 'EIA Consumption'!$2:$2,0)</f>
        <v/>
      </c>
      <c r="H46" t="n">
        <v>1992</v>
      </c>
      <c r="I46">
        <f>INDEX('EIA Consumption'!$A:$BZ,I$43,$G46)</f>
        <v/>
      </c>
      <c r="J46">
        <f>SUMIF('EIA Imports'!$A:$A,'Dashboard M2 Imports Data'!$H46,'EIA Imports'!$D:$D)</f>
        <v/>
      </c>
      <c r="K46">
        <f>I46-J46</f>
        <v/>
      </c>
      <c r="L46">
        <f>J46/I46</f>
        <v/>
      </c>
      <c r="O46" t="n">
        <v>1992</v>
      </c>
      <c r="P46">
        <f>MAX(R46-Q46,0)</f>
        <v/>
      </c>
      <c r="Q46">
        <f>SUMIF('Coal Foreign Imports'!$A:$A,'Dashboard M2 Imports Data'!O46,'Coal Foreign Imports'!$B:$B)</f>
        <v/>
      </c>
      <c r="R46">
        <f>INDEX('EIA Consumption'!$A:$BZ,R$43,$G46)*1000</f>
        <v/>
      </c>
      <c r="S46">
        <f>Q46/R46</f>
        <v/>
      </c>
      <c r="T46">
        <f>SUMIF('Coal Foreign Imports'!$A$2:$A$75,'Dashboard M2 Imports Data'!O46,'Coal Foreign Imports'!$C$2:$C$75)</f>
        <v/>
      </c>
      <c r="U46">
        <f>INDEX('EIA Expenditures'!$A:$CZ, U$43,$G46)*1000000</f>
        <v/>
      </c>
      <c r="V46">
        <f>MAX(U46-T46,0)</f>
        <v/>
      </c>
      <c r="W46">
        <f>AVERAGEIF('Coal Foreign Imports'!$A$2:$A$75,O46,'Coal Foreign Imports'!$D$2:$D$75)</f>
        <v/>
      </c>
      <c r="X46">
        <f>V46/P46</f>
        <v/>
      </c>
      <c r="Y46">
        <f>X46</f>
        <v/>
      </c>
    </row>
    <row r="47" spans="1:499">
      <c r="A47">
        <f>'Country Imports Petroleum'!K$60</f>
        <v/>
      </c>
      <c r="B47">
        <f>A47=J47</f>
        <v/>
      </c>
      <c r="G47">
        <f>MATCH($H47, 'EIA Consumption'!$2:$2,0)</f>
        <v/>
      </c>
      <c r="H47" t="n">
        <v>1993</v>
      </c>
      <c r="I47">
        <f>INDEX('EIA Consumption'!$A:$BZ,I$43,$G47)</f>
        <v/>
      </c>
      <c r="J47">
        <f>SUMIF('EIA Imports'!$A:$A,'Dashboard M2 Imports Data'!$H47,'EIA Imports'!$D:$D)</f>
        <v/>
      </c>
      <c r="K47">
        <f>I47-J47</f>
        <v/>
      </c>
      <c r="L47">
        <f>J47/I47</f>
        <v/>
      </c>
      <c r="O47" t="n">
        <v>1993</v>
      </c>
      <c r="P47">
        <f>MAX(R47-Q47,0)</f>
        <v/>
      </c>
      <c r="Q47">
        <f>SUMIF('Coal Foreign Imports'!$A:$A,'Dashboard M2 Imports Data'!O47,'Coal Foreign Imports'!$B:$B)</f>
        <v/>
      </c>
      <c r="R47">
        <f>INDEX('EIA Consumption'!$A:$BZ,R$43,$G47)*1000</f>
        <v/>
      </c>
      <c r="S47">
        <f>Q47/R47</f>
        <v/>
      </c>
      <c r="T47">
        <f>SUMIF('Coal Foreign Imports'!$A$2:$A$75,'Dashboard M2 Imports Data'!O47,'Coal Foreign Imports'!$C$2:$C$75)</f>
        <v/>
      </c>
      <c r="U47">
        <f>INDEX('EIA Expenditures'!$A:$CZ, U$43,$G47)*1000000</f>
        <v/>
      </c>
      <c r="V47">
        <f>MAX(U47-T47,0)</f>
        <v/>
      </c>
      <c r="W47">
        <f>AVERAGEIF('Coal Foreign Imports'!$A$2:$A$75,O47,'Coal Foreign Imports'!$D$2:$D$75)</f>
        <v/>
      </c>
      <c r="X47">
        <f>V47/P47</f>
        <v/>
      </c>
      <c r="Y47">
        <f>X47</f>
        <v/>
      </c>
    </row>
    <row r="48" spans="1:499">
      <c r="A48">
        <f>'Country Imports Petroleum'!L$60</f>
        <v/>
      </c>
      <c r="B48">
        <f>A48=J48</f>
        <v/>
      </c>
      <c r="G48">
        <f>MATCH($H48, 'EIA Consumption'!$2:$2,0)</f>
        <v/>
      </c>
      <c r="H48" t="n">
        <v>1994</v>
      </c>
      <c r="I48">
        <f>INDEX('EIA Consumption'!$A:$BZ,I$43,$G48)</f>
        <v/>
      </c>
      <c r="J48">
        <f>SUMIF('EIA Imports'!$A:$A,'Dashboard M2 Imports Data'!$H48,'EIA Imports'!$D:$D)</f>
        <v/>
      </c>
      <c r="K48">
        <f>I48-J48</f>
        <v/>
      </c>
      <c r="L48">
        <f>J48/I48</f>
        <v/>
      </c>
      <c r="O48" t="n">
        <v>1994</v>
      </c>
      <c r="P48">
        <f>MAX(R48-Q48,0)</f>
        <v/>
      </c>
      <c r="Q48">
        <f>SUMIF('Coal Foreign Imports'!$A:$A,'Dashboard M2 Imports Data'!O48,'Coal Foreign Imports'!$B:$B)</f>
        <v/>
      </c>
      <c r="R48">
        <f>INDEX('EIA Consumption'!$A:$BZ,R$43,$G48)*1000</f>
        <v/>
      </c>
      <c r="S48">
        <f>Q48/R48</f>
        <v/>
      </c>
      <c r="T48">
        <f>SUMIF('Coal Foreign Imports'!$A$2:$A$75,'Dashboard M2 Imports Data'!O48,'Coal Foreign Imports'!$C$2:$C$75)</f>
        <v/>
      </c>
      <c r="U48">
        <f>INDEX('EIA Expenditures'!$A:$CZ, U$43,$G48)*1000000</f>
        <v/>
      </c>
      <c r="V48">
        <f>MAX(U48-T48,0)</f>
        <v/>
      </c>
      <c r="W48">
        <f>AVERAGEIF('Coal Foreign Imports'!$A$2:$A$75,O48,'Coal Foreign Imports'!$D$2:$D$75)</f>
        <v/>
      </c>
      <c r="X48">
        <f>V48/P48</f>
        <v/>
      </c>
      <c r="Y48">
        <f>X48</f>
        <v/>
      </c>
    </row>
    <row r="49" spans="1:499">
      <c r="A49">
        <f>'Country Imports Petroleum'!M$60</f>
        <v/>
      </c>
      <c r="B49">
        <f>A49=J49</f>
        <v/>
      </c>
      <c r="G49">
        <f>MATCH($H49, 'EIA Consumption'!$2:$2,0)</f>
        <v/>
      </c>
      <c r="H49" t="n">
        <v>1995</v>
      </c>
      <c r="I49">
        <f>INDEX('EIA Consumption'!$A:$BZ,I$43,$G49)</f>
        <v/>
      </c>
      <c r="J49">
        <f>SUMIF('EIA Imports'!$A:$A,'Dashboard M2 Imports Data'!$H49,'EIA Imports'!$D:$D)</f>
        <v/>
      </c>
      <c r="K49">
        <f>I49-J49</f>
        <v/>
      </c>
      <c r="L49">
        <f>J49/I49</f>
        <v/>
      </c>
      <c r="O49" t="n">
        <v>1995</v>
      </c>
      <c r="P49">
        <f>MAX(R49-Q49,0)</f>
        <v/>
      </c>
      <c r="Q49">
        <f>SUMIF('Coal Foreign Imports'!$A:$A,'Dashboard M2 Imports Data'!O49,'Coal Foreign Imports'!$B:$B)</f>
        <v/>
      </c>
      <c r="R49">
        <f>INDEX('EIA Consumption'!$A:$BZ,R$43,$G49)*1000</f>
        <v/>
      </c>
      <c r="S49">
        <f>Q49/R49</f>
        <v/>
      </c>
      <c r="T49">
        <f>SUMIF('Coal Foreign Imports'!$A$2:$A$75,'Dashboard M2 Imports Data'!O49,'Coal Foreign Imports'!$C$2:$C$75)</f>
        <v/>
      </c>
      <c r="U49">
        <f>INDEX('EIA Expenditures'!$A:$CZ, U$43,$G49)*1000000</f>
        <v/>
      </c>
      <c r="V49">
        <f>MAX(U49-T49,0)</f>
        <v/>
      </c>
      <c r="W49">
        <f>AVERAGEIF('Coal Foreign Imports'!$A$2:$A$75,O49,'Coal Foreign Imports'!$D$2:$D$75)</f>
        <v/>
      </c>
      <c r="X49">
        <f>V49/P49</f>
        <v/>
      </c>
      <c r="Y49">
        <f>X49</f>
        <v/>
      </c>
    </row>
    <row r="50" spans="1:499">
      <c r="A50">
        <f>'Country Imports Petroleum'!N$60</f>
        <v/>
      </c>
      <c r="B50">
        <f>A50=J50</f>
        <v/>
      </c>
      <c r="G50">
        <f>MATCH($H50, 'EIA Consumption'!$2:$2,0)</f>
        <v/>
      </c>
      <c r="H50" t="n">
        <v>1996</v>
      </c>
      <c r="I50">
        <f>INDEX('EIA Consumption'!$A:$BZ,I$43,$G50)</f>
        <v/>
      </c>
      <c r="J50">
        <f>SUMIF('EIA Imports'!$A:$A,'Dashboard M2 Imports Data'!$H50,'EIA Imports'!$D:$D)</f>
        <v/>
      </c>
      <c r="K50">
        <f>I50-J50</f>
        <v/>
      </c>
      <c r="L50">
        <f>J50/I50</f>
        <v/>
      </c>
      <c r="O50" t="n">
        <v>1996</v>
      </c>
      <c r="P50">
        <f>MAX(R50-Q50,0)</f>
        <v/>
      </c>
      <c r="Q50">
        <f>SUMIF('Coal Foreign Imports'!$A:$A,'Dashboard M2 Imports Data'!O50,'Coal Foreign Imports'!$B:$B)</f>
        <v/>
      </c>
      <c r="R50">
        <f>INDEX('EIA Consumption'!$A:$BZ,R$43,$G50)*1000</f>
        <v/>
      </c>
      <c r="S50">
        <f>Q50/R50</f>
        <v/>
      </c>
      <c r="T50">
        <f>SUMIF('Coal Foreign Imports'!$A$2:$A$75,'Dashboard M2 Imports Data'!O50,'Coal Foreign Imports'!$C$2:$C$75)</f>
        <v/>
      </c>
      <c r="U50">
        <f>INDEX('EIA Expenditures'!$A:$CZ, U$43,$G50)*1000000</f>
        <v/>
      </c>
      <c r="V50">
        <f>MAX(U50-T50,0)</f>
        <v/>
      </c>
      <c r="W50">
        <f>AVERAGEIF('Coal Foreign Imports'!$A$2:$A$75,O50,'Coal Foreign Imports'!$D$2:$D$75)</f>
        <v/>
      </c>
      <c r="X50">
        <f>V50/P50</f>
        <v/>
      </c>
      <c r="Y50">
        <f>X50</f>
        <v/>
      </c>
    </row>
    <row r="51" spans="1:499">
      <c r="A51">
        <f>'Country Imports Petroleum'!O$60</f>
        <v/>
      </c>
      <c r="B51">
        <f>A51=J51</f>
        <v/>
      </c>
      <c r="G51">
        <f>MATCH($H51, 'EIA Consumption'!$2:$2,0)</f>
        <v/>
      </c>
      <c r="H51" t="n">
        <v>1997</v>
      </c>
      <c r="I51">
        <f>INDEX('EIA Consumption'!$A:$BZ,I$43,$G51)</f>
        <v/>
      </c>
      <c r="J51">
        <f>SUMIF('EIA Imports'!$A:$A,'Dashboard M2 Imports Data'!$H51,'EIA Imports'!$D:$D)</f>
        <v/>
      </c>
      <c r="K51">
        <f>I51-J51</f>
        <v/>
      </c>
      <c r="L51">
        <f>J51/I51</f>
        <v/>
      </c>
      <c r="O51" t="n">
        <v>1997</v>
      </c>
      <c r="P51">
        <f>MAX(R51-Q51,0)</f>
        <v/>
      </c>
      <c r="Q51">
        <f>SUMIF('Coal Foreign Imports'!$A:$A,'Dashboard M2 Imports Data'!O51,'Coal Foreign Imports'!$B:$B)</f>
        <v/>
      </c>
      <c r="R51">
        <f>INDEX('EIA Consumption'!$A:$BZ,R$43,$G51)*1000</f>
        <v/>
      </c>
      <c r="S51">
        <f>Q51/R51</f>
        <v/>
      </c>
      <c r="T51">
        <f>SUMIF('Coal Foreign Imports'!$A$2:$A$75,'Dashboard M2 Imports Data'!O51,'Coal Foreign Imports'!$C$2:$C$75)</f>
        <v/>
      </c>
      <c r="U51">
        <f>INDEX('EIA Expenditures'!$A:$CZ, U$43,$G51)*1000000</f>
        <v/>
      </c>
      <c r="V51">
        <f>MAX(U51-T51,0)</f>
        <v/>
      </c>
      <c r="W51">
        <f>AVERAGEIF('Coal Foreign Imports'!$A$2:$A$75,O51,'Coal Foreign Imports'!$D$2:$D$75)</f>
        <v/>
      </c>
      <c r="X51">
        <f>V51/P51</f>
        <v/>
      </c>
      <c r="Y51">
        <f>X51</f>
        <v/>
      </c>
    </row>
    <row r="52" spans="1:499">
      <c r="A52">
        <f>'Country Imports Petroleum'!P$60</f>
        <v/>
      </c>
      <c r="B52">
        <f>A52=J52</f>
        <v/>
      </c>
      <c r="G52">
        <f>MATCH($H52, 'EIA Consumption'!$2:$2,0)</f>
        <v/>
      </c>
      <c r="H52" t="n">
        <v>1998</v>
      </c>
      <c r="I52">
        <f>INDEX('EIA Consumption'!$A:$BZ,I$43,$G52)</f>
        <v/>
      </c>
      <c r="J52">
        <f>SUMIF('EIA Imports'!$A:$A,'Dashboard M2 Imports Data'!$H52,'EIA Imports'!$D:$D)</f>
        <v/>
      </c>
      <c r="K52">
        <f>I52-J52</f>
        <v/>
      </c>
      <c r="L52">
        <f>J52/I52</f>
        <v/>
      </c>
      <c r="O52" t="n">
        <v>1998</v>
      </c>
      <c r="P52">
        <f>MAX(R52-Q52,0)</f>
        <v/>
      </c>
      <c r="Q52">
        <f>SUMIF('Coal Foreign Imports'!$A:$A,'Dashboard M2 Imports Data'!O52,'Coal Foreign Imports'!$B:$B)</f>
        <v/>
      </c>
      <c r="R52">
        <f>INDEX('EIA Consumption'!$A:$BZ,R$43,$G52)*1000</f>
        <v/>
      </c>
      <c r="S52">
        <f>Q52/R52</f>
        <v/>
      </c>
      <c r="T52">
        <f>SUMIF('Coal Foreign Imports'!$A$2:$A$75,'Dashboard M2 Imports Data'!O52,'Coal Foreign Imports'!$C$2:$C$75)</f>
        <v/>
      </c>
      <c r="U52">
        <f>INDEX('EIA Expenditures'!$A:$CZ, U$43,$G52)*1000000</f>
        <v/>
      </c>
      <c r="V52">
        <f>MAX(U52-T52,0)</f>
        <v/>
      </c>
      <c r="W52">
        <f>AVERAGEIF('Coal Foreign Imports'!$A$2:$A$75,O52,'Coal Foreign Imports'!$D$2:$D$75)</f>
        <v/>
      </c>
      <c r="X52">
        <f>V52/P52</f>
        <v/>
      </c>
      <c r="Y52">
        <f>X52</f>
        <v/>
      </c>
    </row>
    <row r="53" spans="1:499">
      <c r="A53">
        <f>'Country Imports Petroleum'!Q$60</f>
        <v/>
      </c>
      <c r="B53">
        <f>A53=J53</f>
        <v/>
      </c>
      <c r="G53">
        <f>MATCH($H53, 'EIA Consumption'!$2:$2,0)</f>
        <v/>
      </c>
      <c r="H53" t="n">
        <v>1999</v>
      </c>
      <c r="I53">
        <f>INDEX('EIA Consumption'!$A:$BZ,I$43,$G53)</f>
        <v/>
      </c>
      <c r="J53">
        <f>SUMIF('EIA Imports'!$A:$A,'Dashboard M2 Imports Data'!$H53,'EIA Imports'!$D:$D)</f>
        <v/>
      </c>
      <c r="K53">
        <f>I53-J53</f>
        <v/>
      </c>
      <c r="L53">
        <f>J53/I53</f>
        <v/>
      </c>
      <c r="O53" t="n">
        <v>1999</v>
      </c>
      <c r="P53">
        <f>MAX(R53-Q53,0)</f>
        <v/>
      </c>
      <c r="Q53">
        <f>SUMIF('Coal Foreign Imports'!$A:$A,'Dashboard M2 Imports Data'!O53,'Coal Foreign Imports'!$B:$B)</f>
        <v/>
      </c>
      <c r="R53">
        <f>INDEX('EIA Consumption'!$A:$BZ,R$43,$G53)*1000</f>
        <v/>
      </c>
      <c r="S53">
        <f>Q53/R53</f>
        <v/>
      </c>
      <c r="T53">
        <f>SUMIF('Coal Foreign Imports'!$A$2:$A$75,'Dashboard M2 Imports Data'!O53,'Coal Foreign Imports'!$C$2:$C$75)</f>
        <v/>
      </c>
      <c r="U53">
        <f>INDEX('EIA Expenditures'!$A:$CZ, U$43,$G53)*1000000</f>
        <v/>
      </c>
      <c r="V53">
        <f>MAX(U53-T53,0)</f>
        <v/>
      </c>
      <c r="W53">
        <f>AVERAGEIF('Coal Foreign Imports'!$A$2:$A$75,O53,'Coal Foreign Imports'!$D$2:$D$75)</f>
        <v/>
      </c>
      <c r="X53">
        <f>V53/P53</f>
        <v/>
      </c>
      <c r="Y53">
        <f>X53</f>
        <v/>
      </c>
    </row>
    <row r="54" spans="1:499">
      <c r="A54">
        <f>'Country Imports Petroleum'!R$60</f>
        <v/>
      </c>
      <c r="B54">
        <f>A54=J54</f>
        <v/>
      </c>
      <c r="G54">
        <f>MATCH($H54, 'EIA Consumption'!$2:$2,0)</f>
        <v/>
      </c>
      <c r="H54" t="n">
        <v>2000</v>
      </c>
      <c r="I54">
        <f>INDEX('EIA Consumption'!$A:$BZ,I$43,$G54)</f>
        <v/>
      </c>
      <c r="J54">
        <f>SUMIF('EIA Imports'!$A:$A,'Dashboard M2 Imports Data'!$H54,'EIA Imports'!$D:$D)</f>
        <v/>
      </c>
      <c r="K54">
        <f>I54-J54</f>
        <v/>
      </c>
      <c r="L54">
        <f>J54/I54</f>
        <v/>
      </c>
      <c r="O54" t="n">
        <v>2000</v>
      </c>
      <c r="P54">
        <f>MAX(R54-Q54,0)</f>
        <v/>
      </c>
      <c r="Q54">
        <f>SUMIF('Coal Foreign Imports'!$A:$A,'Dashboard M2 Imports Data'!O54,'Coal Foreign Imports'!$B:$B)</f>
        <v/>
      </c>
      <c r="R54">
        <f>INDEX('EIA Consumption'!$A:$BZ,R$43,$G54)*1000</f>
        <v/>
      </c>
      <c r="S54">
        <f>Q54/R54</f>
        <v/>
      </c>
      <c r="T54">
        <f>SUMIF('Coal Foreign Imports'!$A$2:$A$75,'Dashboard M2 Imports Data'!O54,'Coal Foreign Imports'!$C$2:$C$75)</f>
        <v/>
      </c>
      <c r="U54">
        <f>INDEX('EIA Expenditures'!$A:$CZ, U$43,$G54)*1000000</f>
        <v/>
      </c>
      <c r="V54">
        <f>MAX(U54-T54,0)</f>
        <v/>
      </c>
      <c r="W54">
        <f>AVERAGEIF('Coal Foreign Imports'!$A$2:$A$75,O54,'Coal Foreign Imports'!$D$2:$D$75)</f>
        <v/>
      </c>
      <c r="X54">
        <f>V54/P54</f>
        <v/>
      </c>
      <c r="Y54">
        <f>X54</f>
        <v/>
      </c>
    </row>
    <row r="55" spans="1:499">
      <c r="A55">
        <f>'Country Imports Petroleum'!S$60</f>
        <v/>
      </c>
      <c r="B55">
        <f>A55=J55</f>
        <v/>
      </c>
      <c r="G55">
        <f>MATCH($H55, 'EIA Consumption'!$2:$2,0)</f>
        <v/>
      </c>
      <c r="H55" t="n">
        <v>2001</v>
      </c>
      <c r="I55">
        <f>INDEX('EIA Consumption'!$A:$BZ,I$43,$G55)</f>
        <v/>
      </c>
      <c r="J55">
        <f>SUMIF('EIA Imports'!$A:$A,'Dashboard M2 Imports Data'!$H55,'EIA Imports'!$D:$D)</f>
        <v/>
      </c>
      <c r="K55">
        <f>I55-J55</f>
        <v/>
      </c>
      <c r="L55">
        <f>J55/I55</f>
        <v/>
      </c>
      <c r="O55" t="n">
        <v>2001</v>
      </c>
      <c r="P55">
        <f>MAX(R55-Q55,0)</f>
        <v/>
      </c>
      <c r="Q55">
        <f>SUMIF('Coal Foreign Imports'!$A:$A,'Dashboard M2 Imports Data'!O55,'Coal Foreign Imports'!$B:$B)</f>
        <v/>
      </c>
      <c r="R55">
        <f>INDEX('EIA Consumption'!$A:$BZ,R$43,$G55)*1000</f>
        <v/>
      </c>
      <c r="S55">
        <f>Q55/R55</f>
        <v/>
      </c>
      <c r="T55">
        <f>SUMIF('Coal Foreign Imports'!$A$2:$A$75,'Dashboard M2 Imports Data'!O55,'Coal Foreign Imports'!$C$2:$C$75)</f>
        <v/>
      </c>
      <c r="U55">
        <f>INDEX('EIA Expenditures'!$A:$CZ, U$43,$G55)*1000000</f>
        <v/>
      </c>
      <c r="V55">
        <f>MAX(U55-T55,0)</f>
        <v/>
      </c>
      <c r="W55">
        <f>AVERAGEIF('Coal Foreign Imports'!$A$2:$A$75,O55,'Coal Foreign Imports'!$D$2:$D$75)</f>
        <v/>
      </c>
      <c r="X55">
        <f>V55/P55</f>
        <v/>
      </c>
      <c r="Y55">
        <f>X55</f>
        <v/>
      </c>
    </row>
    <row r="56" spans="1:499">
      <c r="A56">
        <f>'Country Imports Petroleum'!T$60</f>
        <v/>
      </c>
      <c r="B56">
        <f>A56=J56</f>
        <v/>
      </c>
      <c r="G56">
        <f>MATCH($H56, 'EIA Consumption'!$2:$2,0)</f>
        <v/>
      </c>
      <c r="H56" t="n">
        <v>2002</v>
      </c>
      <c r="I56">
        <f>INDEX('EIA Consumption'!$A:$BZ,I$43,$G56)</f>
        <v/>
      </c>
      <c r="J56">
        <f>SUMIF('EIA Imports'!$A:$A,'Dashboard M2 Imports Data'!$H56,'EIA Imports'!$D:$D)</f>
        <v/>
      </c>
      <c r="K56">
        <f>I56-J56</f>
        <v/>
      </c>
      <c r="L56">
        <f>J56/I56</f>
        <v/>
      </c>
      <c r="O56" t="n">
        <v>2002</v>
      </c>
      <c r="P56">
        <f>MAX(R56-Q56,0)</f>
        <v/>
      </c>
      <c r="Q56">
        <f>SUMIF('Coal Foreign Imports'!$A:$A,'Dashboard M2 Imports Data'!O56,'Coal Foreign Imports'!$B:$B)</f>
        <v/>
      </c>
      <c r="R56">
        <f>INDEX('EIA Consumption'!$A:$BZ,R$43,$G56)*1000</f>
        <v/>
      </c>
      <c r="S56">
        <f>Q56/R56</f>
        <v/>
      </c>
      <c r="T56">
        <f>SUMIF('Coal Foreign Imports'!$A$2:$A$75,'Dashboard M2 Imports Data'!O56,'Coal Foreign Imports'!$C$2:$C$75)</f>
        <v/>
      </c>
      <c r="U56">
        <f>INDEX('EIA Expenditures'!$A:$CZ, U$43,$G56)*1000000</f>
        <v/>
      </c>
      <c r="V56">
        <f>MAX(U56-T56,0)</f>
        <v/>
      </c>
      <c r="W56">
        <f>T56/Q56</f>
        <v/>
      </c>
      <c r="X56">
        <f>V56/P56</f>
        <v/>
      </c>
      <c r="Y56">
        <f>W56</f>
        <v/>
      </c>
    </row>
    <row r="57" spans="1:499">
      <c r="A57">
        <f>'Country Imports Petroleum'!U$60</f>
        <v/>
      </c>
      <c r="B57">
        <f>A57=J57</f>
        <v/>
      </c>
      <c r="G57">
        <f>MATCH($H57, 'EIA Consumption'!$2:$2,0)</f>
        <v/>
      </c>
      <c r="H57" t="n">
        <v>2003</v>
      </c>
      <c r="I57">
        <f>INDEX('EIA Consumption'!$A:$BZ,I$43,$G57)</f>
        <v/>
      </c>
      <c r="J57">
        <f>SUMIF('EIA Imports'!$A:$A,'Dashboard M2 Imports Data'!$H57,'EIA Imports'!$D:$D)</f>
        <v/>
      </c>
      <c r="K57">
        <f>I57-J57</f>
        <v/>
      </c>
      <c r="L57">
        <f>J57/I57</f>
        <v/>
      </c>
      <c r="O57" t="n">
        <v>2003</v>
      </c>
      <c r="P57">
        <f>MAX(R57-Q57,0)</f>
        <v/>
      </c>
      <c r="Q57">
        <f>SUMIF('Coal Foreign Imports'!$A:$A,'Dashboard M2 Imports Data'!O57,'Coal Foreign Imports'!$B:$B)</f>
        <v/>
      </c>
      <c r="R57">
        <f>INDEX('EIA Consumption'!$A:$BZ,R$43,$G57)*1000</f>
        <v/>
      </c>
      <c r="S57">
        <f>Q57/R57</f>
        <v/>
      </c>
      <c r="T57">
        <f>SUMIF('Coal Foreign Imports'!$A$2:$A$75,'Dashboard M2 Imports Data'!O57,'Coal Foreign Imports'!$C$2:$C$75)</f>
        <v/>
      </c>
      <c r="U57">
        <f>INDEX('EIA Expenditures'!$A:$CZ, U$43,$G57)*1000000</f>
        <v/>
      </c>
      <c r="V57">
        <f>MAX(U57-T57,0)</f>
        <v/>
      </c>
      <c r="W57">
        <f>T57/Q57</f>
        <v/>
      </c>
      <c r="X57">
        <f>V57/P57</f>
        <v/>
      </c>
      <c r="Y57">
        <f>W57</f>
        <v/>
      </c>
    </row>
    <row r="58" spans="1:499">
      <c r="A58">
        <f>'Country Imports Petroleum'!V$60</f>
        <v/>
      </c>
      <c r="B58">
        <f>A58=J58</f>
        <v/>
      </c>
      <c r="G58">
        <f>MATCH($H58, 'EIA Consumption'!$2:$2,0)</f>
        <v/>
      </c>
      <c r="H58" t="n">
        <v>2004</v>
      </c>
      <c r="I58">
        <f>INDEX('EIA Consumption'!$A:$BZ,I$43,$G58)</f>
        <v/>
      </c>
      <c r="J58">
        <f>SUMIF('EIA Imports'!$A:$A,'Dashboard M2 Imports Data'!$H58,'EIA Imports'!$D:$D)</f>
        <v/>
      </c>
      <c r="K58">
        <f>I58-J58</f>
        <v/>
      </c>
      <c r="L58">
        <f>J58/I58</f>
        <v/>
      </c>
      <c r="O58" t="n">
        <v>2004</v>
      </c>
      <c r="P58">
        <f>MAX(R58-Q58,0)</f>
        <v/>
      </c>
      <c r="Q58">
        <f>SUMIF('Coal Foreign Imports'!$A:$A,'Dashboard M2 Imports Data'!O58,'Coal Foreign Imports'!$B:$B)</f>
        <v/>
      </c>
      <c r="R58">
        <f>INDEX('EIA Consumption'!$A:$BZ,R$43,$G58)*1000</f>
        <v/>
      </c>
      <c r="S58">
        <f>Q58/R58</f>
        <v/>
      </c>
      <c r="T58">
        <f>SUMIF('Coal Foreign Imports'!$A$2:$A$75,'Dashboard M2 Imports Data'!O58,'Coal Foreign Imports'!$C$2:$C$75)</f>
        <v/>
      </c>
      <c r="U58">
        <f>INDEX('EIA Expenditures'!$A:$CZ, U$43,$G58)*1000000</f>
        <v/>
      </c>
      <c r="V58">
        <f>MAX(U58-T58,0)</f>
        <v/>
      </c>
      <c r="W58">
        <f>T58/Q58</f>
        <v/>
      </c>
      <c r="X58">
        <f>V58/P58</f>
        <v/>
      </c>
      <c r="Y58">
        <f>W58</f>
        <v/>
      </c>
    </row>
    <row r="59" spans="1:499">
      <c r="A59">
        <f>'Country Imports Petroleum'!W$60</f>
        <v/>
      </c>
      <c r="B59">
        <f>A59=J59</f>
        <v/>
      </c>
      <c r="G59">
        <f>MATCH($H59, 'EIA Consumption'!$2:$2,0)</f>
        <v/>
      </c>
      <c r="H59" t="n">
        <v>2005</v>
      </c>
      <c r="I59">
        <f>INDEX('EIA Consumption'!$A:$BZ,I$43,$G59)</f>
        <v/>
      </c>
      <c r="J59">
        <f>SUMIF('EIA Imports'!$A:$A,'Dashboard M2 Imports Data'!$H59,'EIA Imports'!$D:$D)</f>
        <v/>
      </c>
      <c r="K59">
        <f>I59-J59</f>
        <v/>
      </c>
      <c r="L59">
        <f>J59/I59</f>
        <v/>
      </c>
      <c r="O59" t="n">
        <v>2005</v>
      </c>
      <c r="P59">
        <f>MAX(R59-Q59,0)</f>
        <v/>
      </c>
      <c r="Q59">
        <f>SUMIF('Coal Foreign Imports'!$A:$A,'Dashboard M2 Imports Data'!O59,'Coal Foreign Imports'!$B:$B)</f>
        <v/>
      </c>
      <c r="R59">
        <f>INDEX('EIA Consumption'!$A:$BZ,R$43,$G59)*1000</f>
        <v/>
      </c>
      <c r="S59">
        <f>Q59/R59</f>
        <v/>
      </c>
      <c r="T59">
        <f>SUMIF('Coal Foreign Imports'!$A$2:$A$75,'Dashboard M2 Imports Data'!O59,'Coal Foreign Imports'!$C$2:$C$75)</f>
        <v/>
      </c>
      <c r="U59">
        <f>INDEX('EIA Expenditures'!$A:$CZ, U$43,$G59)*1000000</f>
        <v/>
      </c>
      <c r="V59">
        <f>MAX(U59-T59,0)</f>
        <v/>
      </c>
      <c r="W59">
        <f>T59/Q59</f>
        <v/>
      </c>
      <c r="X59">
        <f>V59/P59</f>
        <v/>
      </c>
      <c r="Y59">
        <f>W59</f>
        <v/>
      </c>
    </row>
    <row r="60" spans="1:499">
      <c r="A60">
        <f>'Country Imports Petroleum'!X$60</f>
        <v/>
      </c>
      <c r="B60">
        <f>A60=J60</f>
        <v/>
      </c>
      <c r="G60">
        <f>MATCH($H60, 'EIA Consumption'!$2:$2,0)</f>
        <v/>
      </c>
      <c r="H60" t="n">
        <v>2006</v>
      </c>
      <c r="I60">
        <f>INDEX('EIA Consumption'!$A:$BZ,I$43,$G60)</f>
        <v/>
      </c>
      <c r="J60">
        <f>SUMIF('EIA Imports'!$A:$A,'Dashboard M2 Imports Data'!$H60,'EIA Imports'!$D:$D)</f>
        <v/>
      </c>
      <c r="K60">
        <f>I60-J60</f>
        <v/>
      </c>
      <c r="L60">
        <f>J60/I60</f>
        <v/>
      </c>
      <c r="O60" t="n">
        <v>2006</v>
      </c>
      <c r="P60">
        <f>MAX(R60-Q60,0)</f>
        <v/>
      </c>
      <c r="Q60">
        <f>SUMIF('Coal Foreign Imports'!$A:$A,'Dashboard M2 Imports Data'!O60,'Coal Foreign Imports'!$B:$B)</f>
        <v/>
      </c>
      <c r="R60">
        <f>INDEX('EIA Consumption'!$A:$BZ,R$43,$G60)*1000</f>
        <v/>
      </c>
      <c r="S60">
        <f>Q60/R60</f>
        <v/>
      </c>
      <c r="T60">
        <f>SUMIF('Coal Foreign Imports'!$A$2:$A$75,'Dashboard M2 Imports Data'!O60,'Coal Foreign Imports'!$C$2:$C$75)</f>
        <v/>
      </c>
      <c r="U60">
        <f>INDEX('EIA Expenditures'!$A:$CZ, U$43,$G60)*1000000</f>
        <v/>
      </c>
      <c r="V60">
        <f>MAX(U60-T60,0)</f>
        <v/>
      </c>
      <c r="W60">
        <f>T60/Q60</f>
        <v/>
      </c>
      <c r="X60">
        <f>V60/P60</f>
        <v/>
      </c>
      <c r="Y60">
        <f>W60</f>
        <v/>
      </c>
    </row>
    <row r="61" spans="1:499">
      <c r="A61">
        <f>'Country Imports Petroleum'!Y$60</f>
        <v/>
      </c>
      <c r="B61">
        <f>A61=J61</f>
        <v/>
      </c>
      <c r="G61">
        <f>MATCH($H61, 'EIA Consumption'!$2:$2,0)</f>
        <v/>
      </c>
      <c r="H61" t="n">
        <v>2007</v>
      </c>
      <c r="I61">
        <f>INDEX('EIA Consumption'!$A:$BZ,I$43,$G61)</f>
        <v/>
      </c>
      <c r="J61">
        <f>SUMIF('EIA Imports'!$A:$A,'Dashboard M2 Imports Data'!$H61,'EIA Imports'!$D:$D)</f>
        <v/>
      </c>
      <c r="K61">
        <f>I61-J61</f>
        <v/>
      </c>
      <c r="L61">
        <f>J61/I61</f>
        <v/>
      </c>
      <c r="O61" t="n">
        <v>2007</v>
      </c>
      <c r="P61">
        <f>MAX(R61-Q61,0)</f>
        <v/>
      </c>
      <c r="Q61">
        <f>SUMIF('Coal Foreign Imports'!$A:$A,'Dashboard M2 Imports Data'!O61,'Coal Foreign Imports'!$B:$B)</f>
        <v/>
      </c>
      <c r="R61">
        <f>INDEX('EIA Consumption'!$A:$BZ,R$43,$G61)*1000</f>
        <v/>
      </c>
      <c r="S61">
        <f>Q61/R61</f>
        <v/>
      </c>
      <c r="T61">
        <f>SUMIF('Coal Foreign Imports'!$A$2:$A$75,'Dashboard M2 Imports Data'!O61,'Coal Foreign Imports'!$C$2:$C$75)</f>
        <v/>
      </c>
      <c r="U61">
        <f>INDEX('EIA Expenditures'!$A:$CZ, U$43,$G61)*1000000</f>
        <v/>
      </c>
      <c r="V61">
        <f>MAX(U61-T61,0)</f>
        <v/>
      </c>
      <c r="W61">
        <f>T61/Q61</f>
        <v/>
      </c>
      <c r="X61">
        <f>V61/P61</f>
        <v/>
      </c>
      <c r="Y61">
        <f>W61</f>
        <v/>
      </c>
    </row>
    <row r="62" spans="1:499">
      <c r="A62">
        <f>'Country Imports Petroleum'!Z$60</f>
        <v/>
      </c>
      <c r="B62">
        <f>A62=J62</f>
        <v/>
      </c>
      <c r="G62">
        <f>MATCH($H62, 'EIA Consumption'!$2:$2,0)</f>
        <v/>
      </c>
      <c r="H62" t="n">
        <v>2008</v>
      </c>
      <c r="I62">
        <f>INDEX('EIA Consumption'!$A:$BZ,I$43,$G62)</f>
        <v/>
      </c>
      <c r="J62">
        <f>SUMIF('EIA Imports'!$A:$A,'Dashboard M2 Imports Data'!$H62,'EIA Imports'!$D:$D)</f>
        <v/>
      </c>
      <c r="K62">
        <f>I62-J62</f>
        <v/>
      </c>
      <c r="L62">
        <f>J62/I62</f>
        <v/>
      </c>
      <c r="O62" t="n">
        <v>2008</v>
      </c>
      <c r="P62">
        <f>MAX(R62-Q62,0)</f>
        <v/>
      </c>
      <c r="Q62">
        <f>SUMIF('Coal Foreign Imports'!$A:$A,'Dashboard M2 Imports Data'!O62,'Coal Foreign Imports'!$B:$B)</f>
        <v/>
      </c>
      <c r="R62">
        <f>INDEX('EIA Consumption'!$A:$BZ,R$43,$G62)*1000</f>
        <v/>
      </c>
      <c r="S62">
        <f>Q62/R62</f>
        <v/>
      </c>
      <c r="T62">
        <f>SUMIF('Coal Foreign Imports'!$A$2:$A$75,'Dashboard M2 Imports Data'!O62,'Coal Foreign Imports'!$C$2:$C$75)</f>
        <v/>
      </c>
      <c r="U62">
        <f>INDEX('EIA Expenditures'!$A:$CZ, U$43,$G62)*1000000</f>
        <v/>
      </c>
      <c r="V62">
        <f>MAX(U62-T62,0)</f>
        <v/>
      </c>
      <c r="W62">
        <f>T62/Q62</f>
        <v/>
      </c>
      <c r="X62">
        <f>V62/P62</f>
        <v/>
      </c>
      <c r="Y62">
        <f>W62</f>
        <v/>
      </c>
    </row>
    <row r="63" spans="1:499">
      <c r="A63">
        <f>'Country Imports Petroleum'!AA$60</f>
        <v/>
      </c>
      <c r="B63">
        <f>A63=J63</f>
        <v/>
      </c>
      <c r="G63">
        <f>MATCH($H63, 'EIA Consumption'!$2:$2,0)</f>
        <v/>
      </c>
      <c r="H63" t="n">
        <v>2009</v>
      </c>
      <c r="I63">
        <f>INDEX('EIA Consumption'!$A:$BZ,I$43,$G63)</f>
        <v/>
      </c>
      <c r="J63">
        <f>SUMIF('EIA Imports'!$A:$A,'Dashboard M2 Imports Data'!$H63,'EIA Imports'!$D:$D)</f>
        <v/>
      </c>
      <c r="K63">
        <f>I63-J63</f>
        <v/>
      </c>
      <c r="L63">
        <f>J63/I63</f>
        <v/>
      </c>
      <c r="O63" t="n">
        <v>2009</v>
      </c>
      <c r="P63">
        <f>MAX(R63-Q63,0)</f>
        <v/>
      </c>
      <c r="Q63">
        <f>SUMIF('Coal Foreign Imports'!$A:$A,'Dashboard M2 Imports Data'!O63,'Coal Foreign Imports'!$B:$B)</f>
        <v/>
      </c>
      <c r="R63">
        <f>INDEX('EIA Consumption'!$A:$BZ,R$43,$G63)*1000</f>
        <v/>
      </c>
      <c r="S63">
        <f>Q63/R63</f>
        <v/>
      </c>
      <c r="T63">
        <f>SUMIF('Coal Foreign Imports'!$A$2:$A$75,'Dashboard M2 Imports Data'!O63,'Coal Foreign Imports'!$C$2:$C$75)</f>
        <v/>
      </c>
      <c r="U63">
        <f>INDEX('EIA Expenditures'!$A:$CZ, U$43,$G63)*1000000</f>
        <v/>
      </c>
      <c r="V63">
        <f>MAX(U63-T63,0)</f>
        <v/>
      </c>
      <c r="W63">
        <f>T63/Q63</f>
        <v/>
      </c>
      <c r="X63">
        <f>V63/P63</f>
        <v/>
      </c>
      <c r="Y63">
        <f>W63</f>
        <v/>
      </c>
    </row>
    <row r="64" spans="1:499">
      <c r="A64">
        <f>'Country Imports Petroleum'!AB$60</f>
        <v/>
      </c>
      <c r="B64">
        <f>A64=J64</f>
        <v/>
      </c>
      <c r="G64">
        <f>MATCH($H64, 'EIA Consumption'!$2:$2,0)</f>
        <v/>
      </c>
      <c r="H64" t="n">
        <v>2010</v>
      </c>
      <c r="I64">
        <f>INDEX('EIA Consumption'!$A:$BZ,I$43,$G64)</f>
        <v/>
      </c>
      <c r="J64">
        <f>SUMIF('EIA Imports'!$A:$A,'Dashboard M2 Imports Data'!$H64,'EIA Imports'!$D:$D)</f>
        <v/>
      </c>
      <c r="K64">
        <f>I64-J64</f>
        <v/>
      </c>
      <c r="L64">
        <f>J64/I64</f>
        <v/>
      </c>
      <c r="O64" t="n">
        <v>2010</v>
      </c>
      <c r="P64">
        <f>MAX(R64-Q64,0)</f>
        <v/>
      </c>
      <c r="Q64">
        <f>SUMIF('Coal Foreign Imports'!$A:$A,'Dashboard M2 Imports Data'!O64,'Coal Foreign Imports'!$B:$B)</f>
        <v/>
      </c>
      <c r="R64">
        <f>INDEX('EIA Consumption'!$A:$BZ,R$43,$G64)*1000</f>
        <v/>
      </c>
      <c r="S64">
        <f>Q64/R64</f>
        <v/>
      </c>
      <c r="T64">
        <f>SUMIF('Coal Foreign Imports'!$A$2:$A$75,'Dashboard M2 Imports Data'!O64,'Coal Foreign Imports'!$C$2:$C$75)</f>
        <v/>
      </c>
      <c r="U64">
        <f>INDEX('EIA Expenditures'!$A:$CZ, U$43,$G64)*1000000</f>
        <v/>
      </c>
      <c r="V64">
        <f>MAX(U64-T64,0)</f>
        <v/>
      </c>
      <c r="W64">
        <f>T64/Q64</f>
        <v/>
      </c>
      <c r="X64">
        <f>V64/P64</f>
        <v/>
      </c>
      <c r="Y64">
        <f>W64</f>
        <v/>
      </c>
    </row>
    <row r="65" spans="1:499">
      <c r="A65">
        <f>'Country Imports Petroleum'!AC$60</f>
        <v/>
      </c>
      <c r="B65">
        <f>A65=J65</f>
        <v/>
      </c>
      <c r="G65">
        <f>MATCH($H65, 'EIA Consumption'!$2:$2,0)</f>
        <v/>
      </c>
      <c r="H65" t="n">
        <v>2011</v>
      </c>
      <c r="I65">
        <f>INDEX('EIA Consumption'!$A:$BZ,I$43,$G65)</f>
        <v/>
      </c>
      <c r="J65">
        <f>SUMIF('EIA Imports'!$A:$A,'Dashboard M2 Imports Data'!$H65,'EIA Imports'!$D:$D)</f>
        <v/>
      </c>
      <c r="K65">
        <f>I65-J65</f>
        <v/>
      </c>
      <c r="L65">
        <f>J65/I65</f>
        <v/>
      </c>
      <c r="O65" t="n">
        <v>2011</v>
      </c>
      <c r="P65">
        <f>MAX(R65-Q65,0)</f>
        <v/>
      </c>
      <c r="Q65">
        <f>SUMIF('Coal Foreign Imports'!$A:$A,'Dashboard M2 Imports Data'!O65,'Coal Foreign Imports'!$B:$B)</f>
        <v/>
      </c>
      <c r="R65">
        <f>INDEX('EIA Consumption'!$A:$BZ,R$43,$G65)*1000</f>
        <v/>
      </c>
      <c r="S65">
        <f>Q65/R65</f>
        <v/>
      </c>
      <c r="T65">
        <f>SUMIF('Coal Foreign Imports'!$A$2:$A$75,'Dashboard M2 Imports Data'!O65,'Coal Foreign Imports'!$C$2:$C$75)</f>
        <v/>
      </c>
      <c r="U65">
        <f>INDEX('EIA Expenditures'!$A:$CZ, U$43,$G65)*1000000</f>
        <v/>
      </c>
      <c r="V65">
        <f>MAX(U65-T65,0)</f>
        <v/>
      </c>
      <c r="W65">
        <f>T65/Q65</f>
        <v/>
      </c>
      <c r="X65">
        <f>V65/P65</f>
        <v/>
      </c>
      <c r="Y65">
        <f>W65</f>
        <v/>
      </c>
    </row>
    <row r="66" spans="1:499">
      <c r="A66">
        <f>'Country Imports Petroleum'!AD$60</f>
        <v/>
      </c>
      <c r="B66">
        <f>A66=J66</f>
        <v/>
      </c>
      <c r="G66">
        <f>MATCH($H66, 'EIA Consumption'!$2:$2,0)</f>
        <v/>
      </c>
      <c r="H66" t="n">
        <v>2012</v>
      </c>
      <c r="I66">
        <f>INDEX('EIA Consumption'!$A:$BZ,I$43,$G66)</f>
        <v/>
      </c>
      <c r="J66">
        <f>SUMIF('EIA Imports'!$A:$A,'Dashboard M2 Imports Data'!$H66,'EIA Imports'!$D:$D)</f>
        <v/>
      </c>
      <c r="K66">
        <f>I66-J66</f>
        <v/>
      </c>
      <c r="L66">
        <f>J66/I66</f>
        <v/>
      </c>
      <c r="O66" t="n">
        <v>2012</v>
      </c>
      <c r="P66">
        <f>MAX(R66-Q66,0)</f>
        <v/>
      </c>
      <c r="Q66">
        <f>SUMIF('Coal Foreign Imports'!$A:$A,'Dashboard M2 Imports Data'!O66,'Coal Foreign Imports'!$B:$B)</f>
        <v/>
      </c>
      <c r="R66">
        <f>INDEX('EIA Consumption'!$A:$BZ,R$43,$G66)*1000</f>
        <v/>
      </c>
      <c r="S66">
        <f>Q66/R66</f>
        <v/>
      </c>
      <c r="T66">
        <f>SUMIF('Coal Foreign Imports'!$A$2:$A$198,'Dashboard M2 Imports Data'!O66,'Coal Foreign Imports'!$C$2:$C$198)</f>
        <v/>
      </c>
      <c r="U66">
        <f>INDEX('EIA Expenditures'!$A:$CZ, U$43,$G66)*1000000</f>
        <v/>
      </c>
      <c r="V66">
        <f>MAX(U66-T66,0)</f>
        <v/>
      </c>
      <c r="W66">
        <f>AVERAGEIF('Coal Foreign Imports'!$A$2:$A$198,O66,'Coal Foreign Imports'!$D$2:$D$198)</f>
        <v/>
      </c>
      <c r="X66">
        <f>V66/P66</f>
        <v/>
      </c>
    </row>
    <row r="67" spans="1:499">
      <c r="A67">
        <f>'Country Imports Petroleum'!AE$60</f>
        <v/>
      </c>
      <c r="B67">
        <f>A67=J67</f>
        <v/>
      </c>
      <c r="G67">
        <f>MATCH($H67, 'EIA Consumption'!$2:$2,0)</f>
        <v/>
      </c>
      <c r="H67" t="n">
        <v>2013</v>
      </c>
      <c r="I67">
        <f>INDEX('EIA Consumption'!$A:$BZ,I$43,$G67)</f>
        <v/>
      </c>
      <c r="J67">
        <f>SUMIF('EIA Imports'!$A:$A,'Dashboard M2 Imports Data'!$H67,'EIA Imports'!$D:$D)</f>
        <v/>
      </c>
      <c r="K67">
        <f>I67-J67</f>
        <v/>
      </c>
      <c r="L67">
        <f>J67/I67</f>
        <v/>
      </c>
      <c r="O67" t="n">
        <v>2013</v>
      </c>
      <c r="P67">
        <f>MAX(R67-Q67,0)</f>
        <v/>
      </c>
      <c r="Q67">
        <f>SUMIF('Coal Foreign Imports'!$A:$A,'Dashboard M2 Imports Data'!O67,'Coal Foreign Imports'!$B:$B)</f>
        <v/>
      </c>
      <c r="R67">
        <f>INDEX('EIA Consumption'!$A:$BZ,R$43,$G67)*1000</f>
        <v/>
      </c>
      <c r="S67">
        <f>Q67/R67</f>
        <v/>
      </c>
      <c r="T67">
        <f>SUMIF('Coal Foreign Imports'!$A$2:$A$198,'Dashboard M2 Imports Data'!O67,'Coal Foreign Imports'!$C$2:$C$198)</f>
        <v/>
      </c>
      <c r="U67">
        <f>INDEX('EIA Expenditures'!$A:$CZ, U$43,$G67)*1000000</f>
        <v/>
      </c>
      <c r="V67">
        <f>MAX(U67-T67,0)</f>
        <v/>
      </c>
      <c r="W67">
        <f>AVERAGEIF('Coal Foreign Imports'!$A$2:$A$198,O67,'Coal Foreign Imports'!$D$2:$D$198)</f>
        <v/>
      </c>
      <c r="X67">
        <f>V67/P67</f>
        <v/>
      </c>
    </row>
    <row r="68" spans="1:499">
      <c r="A68">
        <f>'Country Imports Petroleum'!AF$60</f>
        <v/>
      </c>
      <c r="B68">
        <f>A68=J68</f>
        <v/>
      </c>
      <c r="G68">
        <f>MATCH($H68, 'EIA Consumption'!$2:$2,0)</f>
        <v/>
      </c>
      <c r="H68" t="n">
        <v>2014</v>
      </c>
      <c r="I68">
        <f>INDEX('EIA Consumption'!$A:$BZ,I$43,$G68)</f>
        <v/>
      </c>
      <c r="J68">
        <f>SUMIF('EIA Imports'!$A:$A,'Dashboard M2 Imports Data'!$H68,'EIA Imports'!$D:$D)</f>
        <v/>
      </c>
      <c r="K68">
        <f>I68-J68</f>
        <v/>
      </c>
      <c r="L68">
        <f>J68/I68</f>
        <v/>
      </c>
      <c r="O68" t="n">
        <v>2014</v>
      </c>
      <c r="P68">
        <f>MAX(R68-Q68,0)</f>
        <v/>
      </c>
      <c r="Q68">
        <f>SUMIF('Coal Foreign Imports'!$A:$A,'Dashboard M2 Imports Data'!O68,'Coal Foreign Imports'!$B:$B)</f>
        <v/>
      </c>
      <c r="R68">
        <f>INDEX('EIA Consumption'!$A:$BZ,R$43,$G68)*1000</f>
        <v/>
      </c>
      <c r="S68">
        <f>Q68/R68</f>
        <v/>
      </c>
      <c r="T68">
        <f>SUMIF('Coal Foreign Imports'!$A$2:$A$198,'Dashboard M2 Imports Data'!O68,'Coal Foreign Imports'!$C$2:$C$198)</f>
        <v/>
      </c>
      <c r="U68">
        <f>INDEX('EIA Expenditures'!$A:$CZ, U$43,$G68)*1000000</f>
        <v/>
      </c>
      <c r="V68">
        <f>MAX(U68-T68,0)</f>
        <v/>
      </c>
      <c r="W68">
        <f>AVERAGEIF('Coal Foreign Imports'!$A$2:$A$198,O68,'Coal Foreign Imports'!$D$2:$D$198)</f>
        <v/>
      </c>
      <c r="X68">
        <f>V68/P68</f>
        <v/>
      </c>
    </row>
    <row r="69" spans="1:499">
      <c r="A69">
        <f>'Country Imports Petroleum'!AG$60</f>
        <v/>
      </c>
      <c r="G69">
        <f>MATCH($H69, 'EIA Consumption'!$2:$2,0)</f>
        <v/>
      </c>
      <c r="H69" t="n">
        <v>2015</v>
      </c>
      <c r="I69">
        <f>INDEX('EIA Consumption'!$A:$BZ,I$43,$G69)</f>
        <v/>
      </c>
      <c r="J69">
        <f>SUMIF('EIA Imports'!$A:$A,'Dashboard M2 Imports Data'!$H69,'EIA Imports'!$D:$D)</f>
        <v/>
      </c>
      <c r="K69">
        <f>I69-J69</f>
        <v/>
      </c>
      <c r="L69">
        <f>J69/I69</f>
        <v/>
      </c>
      <c r="O69" t="n">
        <v>2015</v>
      </c>
      <c r="P69">
        <f>MAX(R69-Q69,0)</f>
        <v/>
      </c>
      <c r="Q69">
        <f>SUMIF('Coal Foreign Imports'!$A:$A,'Dashboard M2 Imports Data'!O69,'Coal Foreign Imports'!$B:$B)</f>
        <v/>
      </c>
      <c r="R69">
        <f>INDEX('EIA Consumption'!$A:$BZ,R$43,$G69)*1000</f>
        <v/>
      </c>
      <c r="S69">
        <f>Q69/R69</f>
        <v/>
      </c>
      <c r="T69">
        <f>SUMIF('Coal Foreign Imports'!$A$2:$A$198,'Dashboard M2 Imports Data'!O69,'Coal Foreign Imports'!$C$2:$C$198)</f>
        <v/>
      </c>
      <c r="U69">
        <f>INDEX('EIA Expenditures'!$A:$CZ, U$43,$G69)*1000000</f>
        <v/>
      </c>
      <c r="V69">
        <f>MAX(U69-T69,0)</f>
        <v/>
      </c>
      <c r="W69">
        <f>AVERAGEIF('Coal Foreign Imports'!$A$2:$A$198,O69,'Coal Foreign Imports'!$D$2:$D$198)</f>
        <v/>
      </c>
      <c r="X69">
        <f>V69/P69</f>
        <v/>
      </c>
    </row>
    <row r="70" spans="1:499">
      <c r="A70">
        <f>'Country Imports Petroleum'!AH$60</f>
        <v/>
      </c>
      <c r="G70">
        <f>MATCH($H70, 'EIA Consumption'!$2:$2,0)</f>
        <v/>
      </c>
      <c r="H70" t="n">
        <v>2016</v>
      </c>
      <c r="I70">
        <f>INDEX('EIA Consumption'!$A:$BZ,I$43,$G70)</f>
        <v/>
      </c>
      <c r="J70">
        <f>SUMIF('EIA Imports'!$A:$A,'Dashboard M2 Imports Data'!$H70,'EIA Imports'!$D:$D)</f>
        <v/>
      </c>
      <c r="K70">
        <f>I70-J70</f>
        <v/>
      </c>
      <c r="L70">
        <f>J70/I70</f>
        <v/>
      </c>
      <c r="O70" t="n">
        <v>2016</v>
      </c>
      <c r="P70">
        <f>MAX(R70-Q70,0)</f>
        <v/>
      </c>
      <c r="Q70">
        <f>SUMIF('Coal Foreign Imports'!$A:$A,'Dashboard M2 Imports Data'!O70,'Coal Foreign Imports'!$B:$B)</f>
        <v/>
      </c>
      <c r="R70">
        <f>INDEX('EIA Consumption'!$A:$BZ,R$43,$G70)*1000</f>
        <v/>
      </c>
      <c r="S70">
        <f>Q70/R70</f>
        <v/>
      </c>
      <c r="T70">
        <f>SUMIF('Coal Foreign Imports'!$A$2:$A$198,'Dashboard M2 Imports Data'!O70,'Coal Foreign Imports'!$C$2:$C$198)</f>
        <v/>
      </c>
      <c r="U70">
        <f>INDEX('EIA Expenditures'!$A:$CZ, U$43,$G70)*1000000</f>
        <v/>
      </c>
      <c r="V70">
        <f>MAX(U70-T70,0)</f>
        <v/>
      </c>
      <c r="W70">
        <f>AVERAGEIF('Coal Foreign Imports'!$A$2:$A$198,O70,'Coal Foreign Imports'!$D$2:$D$198)</f>
        <v/>
      </c>
      <c r="X70">
        <f>V70/P70</f>
        <v/>
      </c>
    </row>
    <row r="71" spans="1:499">
      <c r="A71">
        <f>'Country Imports Petroleum'!AI$60</f>
        <v/>
      </c>
      <c r="G71">
        <f>MATCH($H71, 'EIA Consumption'!$2:$2,0)</f>
        <v/>
      </c>
      <c r="H71" t="n">
        <v>2017</v>
      </c>
      <c r="I71">
        <f>INDEX('EIA Consumption'!$A:$BZ,I$43,$G71)</f>
        <v/>
      </c>
      <c r="J71">
        <f>SUMIF('EIA Imports'!$A:$A,'Dashboard M2 Imports Data'!$H71,'EIA Imports'!$D:$D)</f>
        <v/>
      </c>
      <c r="K71">
        <f>I71-J71</f>
        <v/>
      </c>
      <c r="L71">
        <f>J71/I71</f>
        <v/>
      </c>
      <c r="O71" t="n">
        <v>2017</v>
      </c>
      <c r="P71">
        <f>MAX(R71-Q71,0)</f>
        <v/>
      </c>
      <c r="Q71">
        <f>SUMIF('Coal Foreign Imports'!$A:$A,'Dashboard M2 Imports Data'!O71,'Coal Foreign Imports'!$B:$B)</f>
        <v/>
      </c>
      <c r="R71">
        <f>INDEX('EIA Consumption'!$A:$BZ,R$43,$G71)*1000</f>
        <v/>
      </c>
      <c r="S71">
        <f>Q71/R71</f>
        <v/>
      </c>
      <c r="T71">
        <f>SUMIF('Coal Foreign Imports'!$A$2:$A$198,'Dashboard M2 Imports Data'!O71,'Coal Foreign Imports'!$C$2:$C$198)</f>
        <v/>
      </c>
      <c r="U71">
        <f>INDEX('EIA Expenditures'!$A:$CZ, U$43,$G71)*1000000</f>
        <v/>
      </c>
      <c r="V71">
        <f>MAX(U71-T71,0)</f>
        <v/>
      </c>
      <c r="W71">
        <f>AVERAGEIF('Coal Foreign Imports'!$A$2:$A$198,O71,'Coal Foreign Imports'!$D$2:$D$198)</f>
        <v/>
      </c>
      <c r="X71">
        <f>V71/P71</f>
        <v/>
      </c>
    </row>
    <row r="72" spans="1:499">
      <c r="A72">
        <f>'Country Imports Petroleum'!AJ$60</f>
        <v/>
      </c>
      <c r="G72">
        <f>MATCH($H72, 'EIA Consumption'!$2:$2,0)</f>
        <v/>
      </c>
      <c r="H72" t="n">
        <v>2018</v>
      </c>
      <c r="I72">
        <f>INDEX('EIA Consumption'!$A:$BZ,I$43,$G72)</f>
        <v/>
      </c>
      <c r="J72">
        <f>SUMIF('EIA Imports'!$A:$A,'Dashboard M2 Imports Data'!$H72,'EIA Imports'!$D:$D)</f>
        <v/>
      </c>
      <c r="K72">
        <f>I72-J72</f>
        <v/>
      </c>
      <c r="L72">
        <f>J72/I72</f>
        <v/>
      </c>
      <c r="O72" t="n">
        <v>2018</v>
      </c>
      <c r="P72">
        <f>MAX(R72-Q72,0)</f>
        <v/>
      </c>
      <c r="Q72">
        <f>SUMIF('Coal Foreign Imports'!$A:$A,'Dashboard M2 Imports Data'!O72,'Coal Foreign Imports'!$B:$B)</f>
        <v/>
      </c>
      <c r="R72">
        <f>INDEX('EIA Consumption'!$A:$BZ,R$43,$G72)*1000</f>
        <v/>
      </c>
      <c r="S72">
        <f>Q72/R72</f>
        <v/>
      </c>
      <c r="T72">
        <f>SUMIF('Coal Foreign Imports'!$A$2:$A$198,'Dashboard M2 Imports Data'!O72,'Coal Foreign Imports'!$C$2:$C$198)</f>
        <v/>
      </c>
      <c r="U72">
        <f>INDEX('EIA Expenditures'!$A:$CZ, U$43,$G72)*1000000</f>
        <v/>
      </c>
      <c r="V72">
        <f>MAX(U72-T72,0)</f>
        <v/>
      </c>
      <c r="W72">
        <f>AVERAGEIF('Coal Foreign Imports'!$A$2:$A$198,O72,'Coal Foreign Imports'!$D$2:$D$198)</f>
        <v/>
      </c>
      <c r="X72">
        <f>V72/P72</f>
        <v/>
      </c>
    </row>
    <row r="73" spans="1:499">
      <c r="A73">
        <f>'Country Imports Petroleum'!AK$60</f>
        <v/>
      </c>
      <c r="G73">
        <f>MATCH($H73, 'EIA Consumption'!$2:$2,0)</f>
        <v/>
      </c>
      <c r="H73" t="n">
        <v>2019</v>
      </c>
      <c r="I73">
        <f>INDEX('EIA Consumption'!$A:$BZ,I$43,$G73)</f>
        <v/>
      </c>
      <c r="J73">
        <f>SUMIF('EIA Imports'!$A:$A,'Dashboard M2 Imports Data'!$H73,'EIA Imports'!$D:$D)</f>
        <v/>
      </c>
      <c r="K73">
        <f>I73-J73</f>
        <v/>
      </c>
      <c r="L73">
        <f>J73/I73</f>
        <v/>
      </c>
      <c r="O73" t="n">
        <v>2019</v>
      </c>
      <c r="P73">
        <f>MAX(R73-Q73,0)</f>
        <v/>
      </c>
      <c r="Q73">
        <f>SUMIF('Coal Foreign Imports'!$A:$A,'Dashboard M2 Imports Data'!O73,'Coal Foreign Imports'!$B:$B)</f>
        <v/>
      </c>
      <c r="R73">
        <f>INDEX('EIA Consumption'!$A:$BZ,R$43,$G73)*1000</f>
        <v/>
      </c>
      <c r="S73">
        <f>Q73/R73</f>
        <v/>
      </c>
      <c r="T73">
        <f>SUMIF('Coal Foreign Imports'!$A$2:$A$198,'Dashboard M2 Imports Data'!O73,'Coal Foreign Imports'!$C$2:$C$198)</f>
        <v/>
      </c>
      <c r="U73">
        <f>INDEX('EIA Expenditures'!$A:$CZ, U$43,$G73)*1000000</f>
        <v/>
      </c>
      <c r="V73">
        <f>MAX(U73-T73,0)</f>
        <v/>
      </c>
      <c r="W73">
        <f>AVERAGEIF('Coal Foreign Imports'!$A$2:$A$198,O73,'Coal Foreign Imports'!$D$2:$D$198)</f>
        <v/>
      </c>
      <c r="X73">
        <f>V73/P73</f>
        <v/>
      </c>
    </row>
    <row r="74" spans="1:499">
      <c r="A74">
        <f>'Country Imports Petroleum'!AL$60</f>
        <v/>
      </c>
      <c r="G74">
        <f>MATCH($H74, 'EIA Consumption'!$2:$2,0)</f>
        <v/>
      </c>
      <c r="H74" t="n">
        <v>2020</v>
      </c>
      <c r="I74">
        <f>INDEX('EIA Consumption'!$A:$BZ,I$43,$G74)</f>
        <v/>
      </c>
      <c r="J74">
        <f>SUMIF('EIA Imports'!$A:$A,'Dashboard M2 Imports Data'!$H74,'EIA Imports'!$D:$D)</f>
        <v/>
      </c>
      <c r="K74">
        <f>I74-J74</f>
        <v/>
      </c>
      <c r="L74">
        <f>J74/I74</f>
        <v/>
      </c>
      <c r="O74" t="n">
        <v>2020</v>
      </c>
      <c r="P74">
        <f>MAX(R74-Q74,0)</f>
        <v/>
      </c>
      <c r="Q74">
        <f>SUMIF('Coal Foreign Imports'!$A:$A,'Dashboard M2 Imports Data'!O74,'Coal Foreign Imports'!$B:$B)</f>
        <v/>
      </c>
      <c r="R74">
        <f>INDEX('EIA Consumption'!$A:$BZ,R$43,$G74)*1000</f>
        <v/>
      </c>
      <c r="S74">
        <f>Q74/R74</f>
        <v/>
      </c>
      <c r="T74">
        <f>SUMIF('Coal Foreign Imports'!$A$2:$A$198,'Dashboard M2 Imports Data'!O74,'Coal Foreign Imports'!$C$2:$C$198)</f>
        <v/>
      </c>
      <c r="U74">
        <f>INDEX('EIA Expenditures'!$A:$CZ, U$43,$G74)*1000000</f>
        <v/>
      </c>
      <c r="V74">
        <f>MAX(U74-T74,0)</f>
        <v/>
      </c>
      <c r="W74">
        <f>AVERAGEIF('Coal Foreign Imports'!$A$2:$A$198,O74,'Coal Foreign Imports'!$D$2:$D$198)</f>
        <v/>
      </c>
      <c r="X74">
        <f>V74/P74</f>
        <v/>
      </c>
    </row>
    <row r="75" spans="1:499">
      <c r="A75">
        <f>'Country Imports Petroleum'!AM$60</f>
        <v/>
      </c>
      <c r="G75">
        <f>MATCH($H75, 'EIA Consumption'!$2:$2,0)</f>
        <v/>
      </c>
      <c r="H75" t="n">
        <v>2021</v>
      </c>
      <c r="I75">
        <f>INDEX('EIA Consumption'!$A:$BZ,I$43,$G75)</f>
        <v/>
      </c>
      <c r="J75">
        <f>SUMIF('EIA Imports'!$A:$A,'Dashboard M2 Imports Data'!$H75,'EIA Imports'!$D:$D)</f>
        <v/>
      </c>
      <c r="K75">
        <f>I75-J75</f>
        <v/>
      </c>
      <c r="L75">
        <f>J75/I75</f>
        <v/>
      </c>
      <c r="O75" t="n">
        <v>2021</v>
      </c>
      <c r="P75">
        <f>MAX(R75-Q75,0)</f>
        <v/>
      </c>
      <c r="Q75">
        <f>SUMIF('Coal Foreign Imports'!$A:$A,'Dashboard M2 Imports Data'!O75,'Coal Foreign Imports'!$B:$B)</f>
        <v/>
      </c>
      <c r="R75">
        <f>INDEX('EIA Consumption'!$A:$BZ,R$43,$G75)*1000</f>
        <v/>
      </c>
      <c r="S75">
        <f>Q75/R75</f>
        <v/>
      </c>
      <c r="T75">
        <f>SUMIF('Coal Foreign Imports'!$A$2:$A$198,'Dashboard M2 Imports Data'!O75,'Coal Foreign Imports'!$C$2:$C$198)</f>
        <v/>
      </c>
      <c r="U75">
        <f>INDEX('EIA Expenditures'!$A:$CZ, U$43,$G75)*1000000</f>
        <v/>
      </c>
      <c r="V75">
        <f>MAX(U75-T75,0)</f>
        <v/>
      </c>
      <c r="W75">
        <f>AVERAGEIF('Coal Foreign Imports'!$A$2:$A$198,O75,'Coal Foreign Imports'!$D$2:$D$198)</f>
        <v/>
      </c>
      <c r="X75">
        <f>V75/P75</f>
        <v/>
      </c>
    </row>
    <row r="76" spans="1:499">
      <c r="A76">
        <f>'Country Imports Petroleum'!AN$60</f>
        <v/>
      </c>
      <c r="G76">
        <f>MATCH($H76, 'EIA Consumption'!$2:$2,0)</f>
        <v/>
      </c>
      <c r="H76" t="n">
        <v>2022</v>
      </c>
      <c r="I76">
        <f>INDEX('EIA Consumption'!$A:$BZ,I$43,$G76)</f>
        <v/>
      </c>
      <c r="J76">
        <f>SUMIF('EIA Imports'!$A:$A,'Dashboard M2 Imports Data'!$H76,'EIA Imports'!$D:$D)</f>
        <v/>
      </c>
      <c r="K76">
        <f>I76-J76</f>
        <v/>
      </c>
      <c r="L76">
        <f>J76/I76</f>
        <v/>
      </c>
      <c r="O76" t="n">
        <v>2022</v>
      </c>
      <c r="P76">
        <f>MAX(R76-Q76,0)</f>
        <v/>
      </c>
      <c r="Q76">
        <f>SUMIF('Coal Foreign Imports'!$A:$A,'Dashboard M2 Imports Data'!O76,'Coal Foreign Imports'!$B:$B)</f>
        <v/>
      </c>
      <c r="R76">
        <f>INDEX('EIA Consumption'!$A:$BZ,R$43,$G76)*1000</f>
        <v/>
      </c>
      <c r="S76">
        <f>Q76/R76</f>
        <v/>
      </c>
      <c r="T76">
        <f>SUMIF('Coal Foreign Imports'!$A$2:$A$198,'Dashboard M2 Imports Data'!O76,'Coal Foreign Imports'!$C$2:$C$198)</f>
        <v/>
      </c>
      <c r="U76">
        <f>INDEX('EIA Expenditures'!$A:$CZ, U$43,$G76)*1000000</f>
        <v/>
      </c>
      <c r="V76">
        <f>MAX(U76-T76,0)</f>
        <v/>
      </c>
      <c r="W76">
        <f>AVERAGEIF('Coal Foreign Imports'!$A$2:$A$198,O76,'Coal Foreign Imports'!$D$2:$D$198)</f>
        <v/>
      </c>
      <c r="X76">
        <f>V76/P76</f>
        <v/>
      </c>
    </row>
    <row r="77" spans="1:499">
      <c r="A77">
        <f>'Country Imports Petroleum'!AO$60</f>
        <v/>
      </c>
      <c r="G77">
        <f>MATCH($H77, 'EIA Consumption'!$2:$2,0)</f>
        <v/>
      </c>
      <c r="H77" t="n">
        <v>2023</v>
      </c>
      <c r="I77">
        <f>INDEX('EIA Consumption'!$A:$BZ,I$43,$G77)</f>
        <v/>
      </c>
      <c r="J77">
        <f>SUMIF('EIA Imports'!$A:$A,'Dashboard M2 Imports Data'!$H77,'EIA Imports'!$D:$D)</f>
        <v/>
      </c>
      <c r="K77">
        <f>I77-J77</f>
        <v/>
      </c>
      <c r="L77">
        <f>J77/I77</f>
        <v/>
      </c>
      <c r="O77" t="n">
        <v>2023</v>
      </c>
      <c r="P77">
        <f>MAX(R77-Q77,0)</f>
        <v/>
      </c>
      <c r="Q77">
        <f>SUMIF('Coal Foreign Imports'!$A:$A,'Dashboard M2 Imports Data'!O77,'Coal Foreign Imports'!$B:$B)</f>
        <v/>
      </c>
      <c r="R77">
        <f>INDEX('EIA Consumption'!$A:$BZ,R$43,$G77)*1000</f>
        <v/>
      </c>
      <c r="S77">
        <f>Q77/R77</f>
        <v/>
      </c>
      <c r="T77">
        <f>SUMIF('Coal Foreign Imports'!$A$2:$A$198,'Dashboard M2 Imports Data'!O77,'Coal Foreign Imports'!$C$2:$C$198)</f>
        <v/>
      </c>
      <c r="U77">
        <f>INDEX('EIA Expenditures'!$A:$CZ, U$43,$G77)*1000000</f>
        <v/>
      </c>
      <c r="V77">
        <f>MAX(U77-T77,0)</f>
        <v/>
      </c>
      <c r="W77">
        <f>AVERAGEIF('Coal Foreign Imports'!$A$2:$A$198,O77,'Coal Foreign Imports'!$D$2:$D$198)</f>
        <v/>
      </c>
      <c r="X77">
        <f>V77/P77</f>
        <v/>
      </c>
    </row>
    <row r="78" spans="1:499">
      <c r="A78">
        <f>'Country Imports Petroleum'!AP$60</f>
        <v/>
      </c>
      <c r="G78">
        <f>MATCH($H78, 'EIA Consumption'!$2:$2,0)</f>
        <v/>
      </c>
      <c r="H78" t="n">
        <v>2024</v>
      </c>
      <c r="I78">
        <f>INDEX('EIA Consumption'!$A:$BZ,I$43,$G78)</f>
        <v/>
      </c>
      <c r="J78">
        <f>SUMIF('EIA Imports'!$A:$A,'Dashboard M2 Imports Data'!$H78,'EIA Imports'!$D:$D)</f>
        <v/>
      </c>
      <c r="K78">
        <f>I78-J78</f>
        <v/>
      </c>
      <c r="L78">
        <f>J78/I78</f>
        <v/>
      </c>
      <c r="O78" t="n">
        <v>2024</v>
      </c>
      <c r="P78">
        <f>MAX(R78-Q78,0)</f>
        <v/>
      </c>
      <c r="Q78">
        <f>SUMIF('Coal Foreign Imports'!$A:$A,'Dashboard M2 Imports Data'!O78,'Coal Foreign Imports'!$B:$B)</f>
        <v/>
      </c>
      <c r="R78">
        <f>INDEX('EIA Consumption'!$A:$BZ,R$43,$G78)*1000</f>
        <v/>
      </c>
      <c r="S78">
        <f>Q78/R78</f>
        <v/>
      </c>
      <c r="T78">
        <f>SUMIF('Coal Foreign Imports'!$A$2:$A$198,'Dashboard M2 Imports Data'!O78,'Coal Foreign Imports'!$C$2:$C$198)</f>
        <v/>
      </c>
      <c r="U78">
        <f>INDEX('EIA Expenditures'!$A:$CZ, U$43,$G78)*1000000</f>
        <v/>
      </c>
      <c r="V78">
        <f>MAX(U78-T78,0)</f>
        <v/>
      </c>
      <c r="W78">
        <f>AVERAGEIF('Coal Foreign Imports'!$A$2:$A$198,O78,'Coal Foreign Imports'!$D$2:$D$198)</f>
        <v/>
      </c>
      <c r="X78">
        <f>V78/P78</f>
        <v/>
      </c>
    </row>
    <row r="79" spans="1:499">
      <c r="A79">
        <f>'Country Imports Petroleum'!AQ$60</f>
        <v/>
      </c>
      <c r="G79">
        <f>MATCH($H79, 'EIA Consumption'!$2:$2,0)</f>
        <v/>
      </c>
      <c r="H79" t="n">
        <v>2025</v>
      </c>
      <c r="I79">
        <f>INDEX('EIA Consumption'!$A:$BZ,I$43,$G79)</f>
        <v/>
      </c>
      <c r="J79">
        <f>SUMIF('EIA Imports'!$A:$A,'Dashboard M2 Imports Data'!$H79,'EIA Imports'!$D:$D)</f>
        <v/>
      </c>
      <c r="K79">
        <f>I79-J79</f>
        <v/>
      </c>
      <c r="L79">
        <f>J79/I79</f>
        <v/>
      </c>
      <c r="O79" t="n">
        <v>2025</v>
      </c>
      <c r="P79">
        <f>MAX(R79-Q79,0)</f>
        <v/>
      </c>
      <c r="Q79">
        <f>SUMIF('Coal Foreign Imports'!$A:$A,'Dashboard M2 Imports Data'!O79,'Coal Foreign Imports'!$B:$B)</f>
        <v/>
      </c>
      <c r="R79">
        <f>INDEX('EIA Consumption'!$A:$BZ,R$43,$G79)*1000</f>
        <v/>
      </c>
      <c r="S79">
        <f>Q79/R79</f>
        <v/>
      </c>
      <c r="T79">
        <f>SUMIF('Coal Foreign Imports'!$A$2:$A$198,'Dashboard M2 Imports Data'!O79,'Coal Foreign Imports'!$C$2:$C$198)</f>
        <v/>
      </c>
      <c r="U79">
        <f>INDEX('EIA Expenditures'!$A:$CZ, U$43,$G79)*1000000</f>
        <v/>
      </c>
      <c r="V79">
        <f>MAX(U79-T79,0)</f>
        <v/>
      </c>
      <c r="W79">
        <f>AVERAGEIF('Coal Foreign Imports'!$A$2:$A$198,O79,'Coal Foreign Imports'!$D$2:$D$198)</f>
        <v/>
      </c>
      <c r="X79">
        <f>V79/P79</f>
        <v/>
      </c>
    </row>
    <row r="80" spans="1:499">
      <c r="G80">
        <f>MATCH($H80, 'EIA Consumption'!$2:$2,0)</f>
        <v/>
      </c>
      <c r="H80" t="n">
        <v>2026</v>
      </c>
      <c r="I80">
        <f>INDEX('EIA Consumption'!$A:$BZ,I$43,$G80)</f>
        <v/>
      </c>
      <c r="J80">
        <f>SUMIF('EIA Imports'!$A:$A,'Dashboard M2 Imports Data'!$H80,'EIA Imports'!$D:$D)</f>
        <v/>
      </c>
      <c r="K80">
        <f>I80-J80</f>
        <v/>
      </c>
      <c r="L80">
        <f>J80/I80</f>
        <v/>
      </c>
      <c r="O80" t="n">
        <v>2026</v>
      </c>
      <c r="P80">
        <f>MAX(R80-Q80,0)</f>
        <v/>
      </c>
      <c r="Q80">
        <f>SUMIF('Coal Foreign Imports'!$A:$A,'Dashboard M2 Imports Data'!O80,'Coal Foreign Imports'!$B:$B)</f>
        <v/>
      </c>
      <c r="R80">
        <f>INDEX('EIA Consumption'!$A:$BZ,R$43,$G80)*1000</f>
        <v/>
      </c>
      <c r="S80">
        <f>Q80/R80</f>
        <v/>
      </c>
      <c r="T80">
        <f>SUMIF('Coal Foreign Imports'!$A$2:$A$198,'Dashboard M2 Imports Data'!O80,'Coal Foreign Imports'!$C$2:$C$198)</f>
        <v/>
      </c>
      <c r="U80">
        <f>INDEX('EIA Expenditures'!$A:$CZ, U$43,$G80)*1000000</f>
        <v/>
      </c>
      <c r="V80">
        <f>MAX(U80-T80,0)</f>
        <v/>
      </c>
      <c r="W80">
        <f>AVERAGEIF('Coal Foreign Imports'!$A$2:$A$198,O80,'Coal Foreign Imports'!$D$2:$D$198)</f>
        <v/>
      </c>
      <c r="X80">
        <f>V80/P80</f>
        <v/>
      </c>
    </row>
    <row r="81" spans="1:499">
      <c r="G81">
        <f>MATCH($H81, 'EIA Consumption'!$2:$2,0)</f>
        <v/>
      </c>
      <c r="H81" t="n">
        <v>2027</v>
      </c>
      <c r="I81">
        <f>INDEX('EIA Consumption'!$A:$BZ,I$43,$G81)</f>
        <v/>
      </c>
      <c r="J81">
        <f>SUMIF('EIA Imports'!$A:$A,'Dashboard M2 Imports Data'!$H81,'EIA Imports'!$D:$D)</f>
        <v/>
      </c>
      <c r="K81">
        <f>I81-J81</f>
        <v/>
      </c>
      <c r="L81">
        <f>J81/I81</f>
        <v/>
      </c>
      <c r="O81" t="n">
        <v>2027</v>
      </c>
      <c r="P81">
        <f>MAX(R81-Q81,0)</f>
        <v/>
      </c>
      <c r="Q81">
        <f>SUMIF('Coal Foreign Imports'!$A:$A,'Dashboard M2 Imports Data'!O81,'Coal Foreign Imports'!$B:$B)</f>
        <v/>
      </c>
      <c r="R81">
        <f>INDEX('EIA Consumption'!$A:$BZ,R$43,$G81)*1000</f>
        <v/>
      </c>
      <c r="S81">
        <f>Q81/R81</f>
        <v/>
      </c>
      <c r="T81">
        <f>SUMIF('Coal Foreign Imports'!$A$2:$A$198,'Dashboard M2 Imports Data'!O81,'Coal Foreign Imports'!$C$2:$C$198)</f>
        <v/>
      </c>
      <c r="U81">
        <f>INDEX('EIA Expenditures'!$A:$CZ, U$43,$G81)*1000000</f>
        <v/>
      </c>
      <c r="V81">
        <f>MAX(U81-T81,0)</f>
        <v/>
      </c>
      <c r="W81">
        <f>AVERAGEIF('Coal Foreign Imports'!$A$2:$A$198,O81,'Coal Foreign Imports'!$D$2:$D$198)</f>
        <v/>
      </c>
      <c r="X81">
        <f>V81/P81</f>
        <v/>
      </c>
    </row>
    <row r="82" spans="1:499">
      <c r="G82">
        <f>MATCH($H82, 'EIA Consumption'!$2:$2,0)</f>
        <v/>
      </c>
      <c r="H82" t="n">
        <v>2028</v>
      </c>
      <c r="I82">
        <f>INDEX('EIA Consumption'!$A:$BZ,I$43,$G82)</f>
        <v/>
      </c>
      <c r="J82">
        <f>SUMIF('EIA Imports'!$A:$A,'Dashboard M2 Imports Data'!$H82,'EIA Imports'!$D:$D)</f>
        <v/>
      </c>
      <c r="K82">
        <f>I82-J82</f>
        <v/>
      </c>
      <c r="L82">
        <f>J82/I82</f>
        <v/>
      </c>
      <c r="O82" t="n">
        <v>2028</v>
      </c>
      <c r="P82">
        <f>MAX(R82-Q82,0)</f>
        <v/>
      </c>
      <c r="Q82">
        <f>SUMIF('Coal Foreign Imports'!$A:$A,'Dashboard M2 Imports Data'!O82,'Coal Foreign Imports'!$B:$B)</f>
        <v/>
      </c>
      <c r="R82">
        <f>INDEX('EIA Consumption'!$A:$BZ,R$43,$G82)*1000</f>
        <v/>
      </c>
      <c r="S82">
        <f>Q82/R82</f>
        <v/>
      </c>
      <c r="T82">
        <f>SUMIF('Coal Foreign Imports'!$A$2:$A$198,'Dashboard M2 Imports Data'!O82,'Coal Foreign Imports'!$C$2:$C$198)</f>
        <v/>
      </c>
      <c r="U82">
        <f>INDEX('EIA Expenditures'!$A:$CZ, U$43,$G82)*1000000</f>
        <v/>
      </c>
      <c r="V82">
        <f>MAX(U82-T82,0)</f>
        <v/>
      </c>
      <c r="W82">
        <f>AVERAGEIF('Coal Foreign Imports'!$A$2:$A$198,O82,'Coal Foreign Imports'!$D$2:$D$198)</f>
        <v/>
      </c>
      <c r="X82">
        <f>V82/P82</f>
        <v/>
      </c>
    </row>
    <row r="83" spans="1:499">
      <c r="G83">
        <f>MATCH($H83, 'EIA Consumption'!$2:$2,0)</f>
        <v/>
      </c>
      <c r="H83" t="n">
        <v>2029</v>
      </c>
      <c r="I83">
        <f>INDEX('EIA Consumption'!$A:$BZ,I$43,$G83)</f>
        <v/>
      </c>
      <c r="J83">
        <f>SUMIF('EIA Imports'!$A:$A,'Dashboard M2 Imports Data'!$H83,'EIA Imports'!$D:$D)</f>
        <v/>
      </c>
      <c r="K83">
        <f>I83-J83</f>
        <v/>
      </c>
      <c r="L83">
        <f>J83/I83</f>
        <v/>
      </c>
      <c r="O83" t="n">
        <v>2029</v>
      </c>
      <c r="P83">
        <f>MAX(R83-Q83,0)</f>
        <v/>
      </c>
      <c r="Q83">
        <f>SUMIF('Coal Foreign Imports'!$A:$A,'Dashboard M2 Imports Data'!O83,'Coal Foreign Imports'!$B:$B)</f>
        <v/>
      </c>
      <c r="R83">
        <f>INDEX('EIA Consumption'!$A:$BZ,R$43,$G83)*1000</f>
        <v/>
      </c>
      <c r="S83">
        <f>Q83/R83</f>
        <v/>
      </c>
      <c r="T83">
        <f>SUMIF('Coal Foreign Imports'!$A$2:$A$198,'Dashboard M2 Imports Data'!O83,'Coal Foreign Imports'!$C$2:$C$198)</f>
        <v/>
      </c>
      <c r="U83">
        <f>INDEX('EIA Expenditures'!$A:$CZ, U$43,$G83)*1000000</f>
        <v/>
      </c>
      <c r="V83">
        <f>MAX(U83-T83,0)</f>
        <v/>
      </c>
      <c r="W83">
        <f>AVERAGEIF('Coal Foreign Imports'!$A$2:$A$198,O83,'Coal Foreign Imports'!$D$2:$D$198)</f>
        <v/>
      </c>
      <c r="X83">
        <f>V83/P83</f>
        <v/>
      </c>
    </row>
    <row r="84" spans="1:499">
      <c r="G84">
        <f>MATCH($H84, 'EIA Consumption'!$2:$2,0)</f>
        <v/>
      </c>
      <c r="H84" t="n">
        <v>2030</v>
      </c>
      <c r="I84">
        <f>INDEX('EIA Consumption'!$A:$BZ,I$43,$G84)</f>
        <v/>
      </c>
      <c r="J84">
        <f>SUMIF('EIA Imports'!$A:$A,'Dashboard M2 Imports Data'!$H84,'EIA Imports'!$D:$D)</f>
        <v/>
      </c>
      <c r="K84">
        <f>I84-J84</f>
        <v/>
      </c>
      <c r="L84">
        <f>J84/I84</f>
        <v/>
      </c>
      <c r="O84" t="n">
        <v>2030</v>
      </c>
      <c r="P84">
        <f>MAX(R84-Q84,0)</f>
        <v/>
      </c>
      <c r="Q84">
        <f>SUMIF('Coal Foreign Imports'!$A:$A,'Dashboard M2 Imports Data'!O84,'Coal Foreign Imports'!$B:$B)</f>
        <v/>
      </c>
      <c r="R84">
        <f>INDEX('EIA Consumption'!$A:$BZ,R$43,$G84)*1000</f>
        <v/>
      </c>
      <c r="S84">
        <f>Q84/R84</f>
        <v/>
      </c>
      <c r="T84">
        <f>SUMIF('Coal Foreign Imports'!$A$2:$A$198,'Dashboard M2 Imports Data'!O84,'Coal Foreign Imports'!$C$2:$C$198)</f>
        <v/>
      </c>
      <c r="U84">
        <f>INDEX('EIA Expenditures'!$A:$CZ, U$43,$G84)*1000000</f>
        <v/>
      </c>
      <c r="V84">
        <f>MAX(U84-T84,0)</f>
        <v/>
      </c>
      <c r="W84">
        <f>AVERAGEIF('Coal Foreign Imports'!$A$2:$A$198,O84,'Coal Foreign Imports'!$D$2:$D$198)</f>
        <v/>
      </c>
      <c r="X84">
        <f>V84/P84</f>
        <v/>
      </c>
    </row>
    <row r="89" spans="1:499">
      <c r="T89" t="s">
        <v>94</v>
      </c>
    </row>
    <row r="90" spans="1:499">
      <c r="T90" t="s">
        <v>95</v>
      </c>
    </row>
  </sheetData>
  <pageMargins bottom="1" footer="0.5" header="0.5" left="0.75" right="0.75" top="1"/>
</worksheet>
</file>

<file path=xl/worksheets/sheet3.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23</v>
      </c>
      <c r="B1" t="s">
        <v>96</v>
      </c>
    </row>
    <row r="2" spans="1:302">
      <c r="A2" t="s">
        <v>97</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98</v>
      </c>
      <c r="B4" t="s">
        <v>1</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6" spans="1:302">
      <c r="A6" t="s">
        <v>99</v>
      </c>
    </row>
    <row r="7" spans="1:302">
      <c r="A7" t="s">
        <v>100</v>
      </c>
      <c r="B7" t="s">
        <v>101</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41.9235</v>
      </c>
      <c r="AN7" t="n">
        <v>39.2584210526</v>
      </c>
      <c r="AO7" t="n">
        <v>48.0618181818</v>
      </c>
      <c r="AP7" t="n">
        <v>49.9495238095</v>
      </c>
      <c r="AQ7" t="n">
        <v>59.2125</v>
      </c>
      <c r="AR7" t="n">
        <v>69.6954545455</v>
      </c>
      <c r="AS7" t="n">
        <v>64.2931818182</v>
      </c>
      <c r="AT7" t="n">
        <v>71.1385714286</v>
      </c>
      <c r="AU7" t="n">
        <v>69.46809523810001</v>
      </c>
      <c r="AV7" t="n">
        <v>75.8236363636</v>
      </c>
      <c r="AW7" t="n">
        <v>78.145</v>
      </c>
      <c r="AX7" t="n">
        <v>74.6031818182</v>
      </c>
      <c r="AY7" t="n">
        <v>78.4026315789</v>
      </c>
      <c r="AZ7" t="n">
        <v>76.4526315789</v>
      </c>
      <c r="BA7" t="n">
        <v>81.29000000000001</v>
      </c>
      <c r="BB7" t="n">
        <v>84.57523809520001</v>
      </c>
      <c r="BC7" t="n">
        <v>74.11750000000001</v>
      </c>
      <c r="BD7" t="n">
        <v>75.4045454545</v>
      </c>
      <c r="BE7" t="n">
        <v>76.38285714289999</v>
      </c>
      <c r="BF7" t="n">
        <v>76.6668181818</v>
      </c>
      <c r="BG7" t="n">
        <v>75.5485714286</v>
      </c>
      <c r="BH7" t="n">
        <v>81.9747619048</v>
      </c>
      <c r="BI7" t="n">
        <v>84.31476190479999</v>
      </c>
      <c r="BJ7" t="n">
        <v>89.23318181819999</v>
      </c>
      <c r="BK7" t="n">
        <v>89.57850000000001</v>
      </c>
      <c r="BL7" t="n">
        <v>89.7431578947</v>
      </c>
      <c r="BM7" t="n">
        <v>102.981304348</v>
      </c>
      <c r="BN7" t="n">
        <v>110.0385</v>
      </c>
      <c r="BO7" t="n">
        <v>101.356666667</v>
      </c>
      <c r="BP7" t="n">
        <v>96.28863636360001</v>
      </c>
      <c r="BQ7" t="n">
        <v>97.34050000000001</v>
      </c>
      <c r="BR7" t="n">
        <v>86.34086956519999</v>
      </c>
      <c r="BS7" t="n">
        <v>85.61</v>
      </c>
      <c r="BT7" t="n">
        <v>86.4280952381</v>
      </c>
      <c r="BU7" t="n">
        <v>97.16285714289999</v>
      </c>
      <c r="BV7" t="n">
        <v>98.5757142857</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95.4472222222</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c r="DR7" t="n">
        <v>37.3272727273</v>
      </c>
      <c r="DS7" t="n">
        <v>31.7757894737</v>
      </c>
      <c r="DT7" t="n">
        <v>30.6165</v>
      </c>
      <c r="DU7" t="n">
        <v>38.1223809524</v>
      </c>
      <c r="DV7" t="n">
        <v>41.1247619048</v>
      </c>
      <c r="DW7" t="n">
        <v>46.7966666667</v>
      </c>
      <c r="DX7" t="n">
        <v>48.8531818182</v>
      </c>
      <c r="DY7" t="n">
        <v>44.7995</v>
      </c>
      <c r="DZ7" t="n">
        <v>44.7181818182</v>
      </c>
      <c r="EA7" t="n">
        <v>45.2257142857</v>
      </c>
      <c r="EB7" t="n">
        <v>49.94</v>
      </c>
      <c r="EC7" t="n">
        <v>45.7642857143</v>
      </c>
      <c r="ED7" t="n">
        <v>52.1657142857</v>
      </c>
      <c r="EE7" t="n">
        <v>52.6085</v>
      </c>
      <c r="EF7" t="n">
        <v>53.4621052632</v>
      </c>
      <c r="EG7" t="n">
        <v>49.6739130435</v>
      </c>
      <c r="EH7" t="n">
        <v>51.1173684211</v>
      </c>
      <c r="EI7" t="n">
        <v>48.5395454545</v>
      </c>
      <c r="EJ7" t="n">
        <v>45.1959090909</v>
      </c>
      <c r="EK7" t="n">
        <v>46.702</v>
      </c>
      <c r="EL7" t="n">
        <v>48.057826087</v>
      </c>
      <c r="EM7" t="n">
        <v>49.877</v>
      </c>
      <c r="EN7" t="n">
        <v>51.4757142857</v>
      </c>
      <c r="EO7" t="n">
        <v>56.659</v>
      </c>
      <c r="EP7" t="n">
        <v>57.8905555556</v>
      </c>
      <c r="EQ7" t="n">
        <v>63.7142857143</v>
      </c>
      <c r="ER7" t="n">
        <v>62.3258823529</v>
      </c>
      <c r="ES7" t="n">
        <v>62.7719047619</v>
      </c>
      <c r="ET7" t="n">
        <v>66.32523809520001</v>
      </c>
      <c r="EU7" t="n">
        <v>69.98318181819999</v>
      </c>
      <c r="EV7" t="n">
        <v>67.32285714290001</v>
      </c>
      <c r="EW7" t="n">
        <v>70.5419047619</v>
      </c>
    </row>
    <row r="8" spans="1:302">
      <c r="A8" t="s">
        <v>102</v>
      </c>
      <c r="B8" t="s">
        <v>101</v>
      </c>
      <c r="C8" t="n">
        <v>62.99</v>
      </c>
      <c r="D8" t="n">
        <v>60.21</v>
      </c>
      <c r="E8" t="n">
        <v>62.06</v>
      </c>
      <c r="F8" t="n">
        <v>70.26000000000001</v>
      </c>
      <c r="G8" t="n">
        <v>69.78</v>
      </c>
      <c r="H8" t="n">
        <v>68.56</v>
      </c>
      <c r="I8" t="n">
        <v>73.67</v>
      </c>
      <c r="J8" t="n">
        <v>73.23</v>
      </c>
      <c r="K8" t="n">
        <v>61.96</v>
      </c>
      <c r="L8" t="n">
        <v>57.81</v>
      </c>
      <c r="M8" t="n">
        <v>58.76</v>
      </c>
      <c r="N8" t="n">
        <v>62.47</v>
      </c>
      <c r="O8" t="n">
        <v>53.68</v>
      </c>
      <c r="P8" t="n">
        <v>57.56</v>
      </c>
      <c r="Q8" t="n">
        <v>62.05</v>
      </c>
      <c r="R8" t="n">
        <v>67.48999999999999</v>
      </c>
      <c r="S8" t="n">
        <v>67.20999999999999</v>
      </c>
      <c r="T8" t="n">
        <v>71.05</v>
      </c>
      <c r="U8" t="n">
        <v>76.93000000000001</v>
      </c>
      <c r="V8" t="n">
        <v>70.76000000000001</v>
      </c>
      <c r="W8" t="n">
        <v>77.17</v>
      </c>
      <c r="X8" t="n">
        <v>82.34</v>
      </c>
      <c r="Y8" t="n">
        <v>92.41</v>
      </c>
      <c r="Z8" t="n">
        <v>90.93000000000001</v>
      </c>
      <c r="AA8" t="n">
        <v>92.18000000000001</v>
      </c>
      <c r="AB8" t="n">
        <v>94.98999999999999</v>
      </c>
      <c r="AC8" t="n">
        <v>103.64</v>
      </c>
      <c r="AD8" t="n">
        <v>109.07</v>
      </c>
      <c r="AE8" t="n">
        <v>122.8</v>
      </c>
      <c r="AF8" t="n">
        <v>132.32</v>
      </c>
      <c r="AG8" t="n">
        <v>132.72</v>
      </c>
      <c r="AH8" t="n">
        <v>113.24</v>
      </c>
      <c r="AI8" t="n">
        <v>97.23</v>
      </c>
      <c r="AJ8" t="n">
        <v>71.58</v>
      </c>
      <c r="AK8" t="n">
        <v>52.45</v>
      </c>
      <c r="AL8" t="n">
        <v>39.95</v>
      </c>
      <c r="AM8" t="n">
        <v>43.44</v>
      </c>
      <c r="AN8" t="n">
        <v>43.32</v>
      </c>
      <c r="AO8" t="n">
        <v>46.54</v>
      </c>
      <c r="AP8" t="n">
        <v>50.18</v>
      </c>
      <c r="AQ8" t="n">
        <v>57.3</v>
      </c>
      <c r="AR8" t="n">
        <v>68.61</v>
      </c>
      <c r="AS8" t="n">
        <v>64.44</v>
      </c>
      <c r="AT8" t="n">
        <v>72.51000000000001</v>
      </c>
      <c r="AU8" t="n">
        <v>67.65000000000001</v>
      </c>
      <c r="AV8" t="n">
        <v>72.77</v>
      </c>
      <c r="AW8" t="n">
        <v>76.66</v>
      </c>
      <c r="AX8" t="n">
        <v>74.45999999999999</v>
      </c>
      <c r="AY8" t="n">
        <v>76.17</v>
      </c>
      <c r="AZ8" t="n">
        <v>73.75</v>
      </c>
      <c r="BA8" t="n">
        <v>78.83</v>
      </c>
      <c r="BB8" t="n">
        <v>84.81999999999999</v>
      </c>
      <c r="BC8" t="n">
        <v>75.95</v>
      </c>
      <c r="BD8" t="n">
        <v>74.76000000000001</v>
      </c>
      <c r="BE8" t="n">
        <v>75.58</v>
      </c>
      <c r="BF8" t="n">
        <v>77.04000000000001</v>
      </c>
      <c r="BG8" t="n">
        <v>77.84</v>
      </c>
      <c r="BH8" t="n">
        <v>82.67</v>
      </c>
      <c r="BI8" t="n">
        <v>85.28</v>
      </c>
      <c r="BJ8" t="n">
        <v>91.45</v>
      </c>
      <c r="BK8" t="n">
        <v>96.52</v>
      </c>
      <c r="BL8" t="n">
        <v>103.72</v>
      </c>
      <c r="BM8" t="n">
        <v>114.64</v>
      </c>
      <c r="BN8" t="n">
        <v>123.26</v>
      </c>
      <c r="BO8" t="n">
        <v>114.99</v>
      </c>
      <c r="BP8" t="n">
        <v>113.83</v>
      </c>
      <c r="BQ8" t="n">
        <v>116.97</v>
      </c>
      <c r="BR8" t="n">
        <v>110.22</v>
      </c>
      <c r="BS8" t="n">
        <v>112.83</v>
      </c>
      <c r="BT8" t="n">
        <v>109.55</v>
      </c>
      <c r="BU8" t="n">
        <v>110.77</v>
      </c>
      <c r="BV8" t="n">
        <v>107.87</v>
      </c>
      <c r="BW8" t="n">
        <v>110.69</v>
      </c>
      <c r="BX8" t="n">
        <v>119.33</v>
      </c>
      <c r="BY8" t="n">
        <v>125.45</v>
      </c>
      <c r="BZ8" t="n">
        <v>119.75</v>
      </c>
      <c r="CA8" t="n">
        <v>110.34</v>
      </c>
      <c r="CB8" t="n">
        <v>95.16</v>
      </c>
      <c r="CC8" t="n">
        <v>102.62</v>
      </c>
      <c r="CD8" t="n">
        <v>113.36</v>
      </c>
      <c r="CE8" t="n">
        <v>112.86</v>
      </c>
      <c r="CF8" t="n">
        <v>111.71</v>
      </c>
      <c r="CG8" t="n">
        <v>109.06</v>
      </c>
      <c r="CH8" t="n">
        <v>109.49</v>
      </c>
      <c r="CI8" t="n">
        <v>112.96</v>
      </c>
      <c r="CJ8" t="n">
        <v>116.05</v>
      </c>
      <c r="CK8" t="n">
        <v>108.47</v>
      </c>
      <c r="CL8" t="n">
        <v>102.25</v>
      </c>
      <c r="CM8" t="n">
        <v>102.56</v>
      </c>
      <c r="CN8" t="n">
        <v>102.92</v>
      </c>
      <c r="CO8" t="n">
        <v>107.93</v>
      </c>
      <c r="CP8" t="n">
        <v>111.28</v>
      </c>
      <c r="CQ8" t="n">
        <v>111.6</v>
      </c>
      <c r="CR8" t="n">
        <v>109.08</v>
      </c>
      <c r="CS8" t="n">
        <v>107.79</v>
      </c>
      <c r="CT8" t="n">
        <v>110.76</v>
      </c>
      <c r="CU8" t="n">
        <v>108.12</v>
      </c>
      <c r="CV8" t="n">
        <v>108.9</v>
      </c>
      <c r="CW8" t="n">
        <v>107.48</v>
      </c>
      <c r="CX8" t="n">
        <v>107.76</v>
      </c>
      <c r="CY8" t="n">
        <v>109.54</v>
      </c>
      <c r="CZ8" t="n">
        <v>111.8</v>
      </c>
      <c r="DA8" t="n">
        <v>106.77</v>
      </c>
      <c r="DB8" t="n">
        <v>101.61</v>
      </c>
      <c r="DC8" t="n">
        <v>97.09</v>
      </c>
      <c r="DD8" t="n">
        <v>87.43000000000001</v>
      </c>
      <c r="DE8" t="n">
        <v>79.44</v>
      </c>
      <c r="DF8" t="n">
        <v>62.34</v>
      </c>
      <c r="DG8" t="n">
        <v>47.76</v>
      </c>
      <c r="DH8" t="n">
        <v>58.1</v>
      </c>
      <c r="DI8" t="n">
        <v>55.89</v>
      </c>
      <c r="DJ8" t="n">
        <v>59.52</v>
      </c>
      <c r="DK8" t="n">
        <v>64.08</v>
      </c>
      <c r="DL8" t="n">
        <v>61.48</v>
      </c>
      <c r="DM8" t="n">
        <v>56.56</v>
      </c>
      <c r="DN8" t="n">
        <v>46.52</v>
      </c>
      <c r="DO8" t="n">
        <v>47.62</v>
      </c>
      <c r="DP8" t="n">
        <v>48.43</v>
      </c>
      <c r="DQ8" t="n">
        <v>44.27</v>
      </c>
      <c r="DR8" t="n">
        <v>38.01</v>
      </c>
      <c r="DS8" t="n">
        <v>30.7</v>
      </c>
      <c r="DT8" t="n">
        <v>32.18</v>
      </c>
      <c r="DU8" t="n">
        <v>38.21</v>
      </c>
      <c r="DV8" t="n">
        <v>41.58</v>
      </c>
      <c r="DW8" t="n">
        <v>46.74</v>
      </c>
      <c r="DX8" t="n">
        <v>48.25</v>
      </c>
      <c r="DY8" t="n">
        <v>44.95</v>
      </c>
      <c r="DZ8" t="n">
        <v>45.84</v>
      </c>
      <c r="EA8" t="n">
        <v>46.57</v>
      </c>
      <c r="EB8" t="n">
        <v>49.52</v>
      </c>
      <c r="EC8" t="n">
        <v>44.73</v>
      </c>
      <c r="ED8" t="n">
        <v>53.31</v>
      </c>
      <c r="EE8" t="n">
        <v>54.58</v>
      </c>
      <c r="EF8" t="n">
        <v>54.87</v>
      </c>
      <c r="EG8" t="n">
        <v>51.59</v>
      </c>
      <c r="EH8" t="n">
        <v>52.31</v>
      </c>
      <c r="EI8" t="n">
        <v>50.33</v>
      </c>
      <c r="EJ8" t="n">
        <v>46.37</v>
      </c>
      <c r="EK8" t="n">
        <v>48.48</v>
      </c>
      <c r="EL8" t="n">
        <v>51.7</v>
      </c>
      <c r="EM8" t="n">
        <v>56.15</v>
      </c>
      <c r="EN8" t="n">
        <v>57.51</v>
      </c>
      <c r="EO8" t="n">
        <v>62.71</v>
      </c>
      <c r="EP8" t="n">
        <v>64.37</v>
      </c>
      <c r="EQ8" t="n">
        <v>69.08</v>
      </c>
      <c r="ER8" t="n">
        <v>65.31999999999999</v>
      </c>
      <c r="ES8" t="n">
        <v>66.02</v>
      </c>
      <c r="ET8" t="n">
        <v>72.11</v>
      </c>
      <c r="EU8" t="n">
        <v>76.98</v>
      </c>
      <c r="EV8" t="n">
        <v>74.41</v>
      </c>
    </row>
    <row r="10" spans="1:302">
      <c r="A10" t="s">
        <v>103</v>
      </c>
    </row>
    <row r="11" spans="1:302">
      <c r="A11" t="s">
        <v>104</v>
      </c>
      <c r="B11" t="s">
        <v>105</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2.29903225806</v>
      </c>
      <c r="AR11" t="n">
        <v>2.64193333333</v>
      </c>
      <c r="AS11" t="n">
        <v>2.52790322581</v>
      </c>
      <c r="AT11" t="n">
        <v>2.61970967742</v>
      </c>
      <c r="AU11" t="n">
        <v>2.55113333333</v>
      </c>
      <c r="AV11" t="n">
        <v>2.5574516129</v>
      </c>
      <c r="AW11" t="n">
        <v>2.64843333333</v>
      </c>
      <c r="AX11" t="n">
        <v>2.61132258065</v>
      </c>
      <c r="AY11" t="n">
        <v>2.71390322581</v>
      </c>
      <c r="AZ11" t="n">
        <v>2.65142857143</v>
      </c>
      <c r="BA11" t="n">
        <v>2.78148387097</v>
      </c>
      <c r="BB11" t="n">
        <v>2.85466666667</v>
      </c>
      <c r="BC11" t="n">
        <v>2.84387096774</v>
      </c>
      <c r="BD11" t="n">
        <v>2.727</v>
      </c>
      <c r="BE11" t="n">
        <v>2.72674193548</v>
      </c>
      <c r="BF11" t="n">
        <v>2.73174193548</v>
      </c>
      <c r="BG11" t="n">
        <v>2.70253333333</v>
      </c>
      <c r="BH11" t="n">
        <v>2.79925806452</v>
      </c>
      <c r="BI11" t="n">
        <v>2.86106666667</v>
      </c>
      <c r="BJ11" t="n">
        <v>2.9914516129</v>
      </c>
      <c r="BK11" t="n">
        <v>3.09612903226</v>
      </c>
      <c r="BL11" t="n">
        <v>3.17664285714</v>
      </c>
      <c r="BM11" t="n">
        <v>3.5404516129</v>
      </c>
      <c r="BN11" t="n">
        <v>3.80456666667</v>
      </c>
      <c r="BO11" t="n">
        <v>3.90164516129</v>
      </c>
      <c r="BP11" t="n">
        <v>3.6695</v>
      </c>
      <c r="BQ11" t="n">
        <v>3.65367741935</v>
      </c>
      <c r="BR11" t="n">
        <v>3.61935483871</v>
      </c>
      <c r="BS11" t="n">
        <v>3.5852</v>
      </c>
      <c r="BT11" t="n">
        <v>3.43432258065</v>
      </c>
      <c r="BU11" t="n">
        <v>3.37503333333</v>
      </c>
      <c r="BV11" t="n">
        <v>3.25590322581</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3.29716666667</v>
      </c>
      <c r="CI11" t="n">
        <v>3.32509090909</v>
      </c>
      <c r="CJ11" t="n">
        <v>3.65947058824</v>
      </c>
      <c r="CK11" t="n">
        <v>3.69370588235</v>
      </c>
      <c r="CL11" t="n">
        <v>3.55166666667</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2.14321428571</v>
      </c>
      <c r="DR11" t="n">
        <v>2.01645833333</v>
      </c>
      <c r="DS11" t="n">
        <v>1.88776923077</v>
      </c>
      <c r="DT11" t="n">
        <v>1.72970833333</v>
      </c>
      <c r="DU11" t="n">
        <v>1.93220689655</v>
      </c>
      <c r="DV11" t="n">
        <v>2.09612</v>
      </c>
      <c r="DW11" t="n">
        <v>2.24905</v>
      </c>
      <c r="DX11" t="n">
        <v>2.33285</v>
      </c>
      <c r="DY11" t="n">
        <v>2.20338095238</v>
      </c>
      <c r="DZ11" t="n">
        <v>2.15722727273</v>
      </c>
      <c r="EA11" t="n">
        <v>2.19821052632</v>
      </c>
      <c r="EB11" t="n">
        <v>2.23486363636</v>
      </c>
      <c r="EC11" t="n">
        <v>2.16704761905</v>
      </c>
      <c r="ED11" t="n">
        <v>2.23666666667</v>
      </c>
      <c r="EE11" t="n">
        <v>2.3273</v>
      </c>
      <c r="EF11" t="n">
        <v>2.27933333333</v>
      </c>
      <c r="EG11" t="n">
        <v>2.29813636364</v>
      </c>
      <c r="EH11" t="n">
        <v>2.3940952381</v>
      </c>
      <c r="EI11" t="n">
        <v>2.35856521739</v>
      </c>
      <c r="EJ11" t="n">
        <v>2.30838095238</v>
      </c>
      <c r="EK11" t="n">
        <v>2.26781818182</v>
      </c>
      <c r="EL11" t="n">
        <v>2.3635</v>
      </c>
      <c r="EM11" t="n">
        <v>2.61894444444</v>
      </c>
      <c r="EN11" t="n">
        <v>2.48322727273</v>
      </c>
      <c r="EO11" t="n">
        <v>2.53136363636</v>
      </c>
      <c r="EP11" t="n">
        <v>2.45368421053</v>
      </c>
      <c r="EQ11" t="n">
        <v>2.538</v>
      </c>
      <c r="ER11" t="n">
        <v>2.5577</v>
      </c>
      <c r="ES11" t="n">
        <v>2.56323809524</v>
      </c>
      <c r="ET11" t="n">
        <v>2.71847619048</v>
      </c>
      <c r="EU11" t="n">
        <v>2.89617391304</v>
      </c>
      <c r="EV11" t="n">
        <v>2.89861111111</v>
      </c>
      <c r="EW11" t="n">
        <v>2.86247619048</v>
      </c>
    </row>
    <row r="12" spans="1:302">
      <c r="A12" t="s">
        <v>106</v>
      </c>
      <c r="B12" t="s">
        <v>105</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2.44106451613</v>
      </c>
      <c r="AR12" t="n">
        <v>2.80513333333</v>
      </c>
      <c r="AS12" t="n">
        <v>2.68429032258</v>
      </c>
      <c r="AT12" t="n">
        <v>2.78151612903</v>
      </c>
      <c r="AU12" t="n">
        <v>2.70893333333</v>
      </c>
      <c r="AV12" t="n">
        <v>2.71538709677</v>
      </c>
      <c r="AW12" t="n">
        <v>2.81216666667</v>
      </c>
      <c r="AX12" t="n">
        <v>2.77303225806</v>
      </c>
      <c r="AY12" t="n">
        <v>2.882</v>
      </c>
      <c r="AZ12" t="n">
        <v>2.81560714286</v>
      </c>
      <c r="BA12" t="n">
        <v>2.95325806452</v>
      </c>
      <c r="BB12" t="n">
        <v>3.03076666667</v>
      </c>
      <c r="BC12" t="n">
        <v>3.01938709677</v>
      </c>
      <c r="BD12" t="n">
        <v>2.89533333333</v>
      </c>
      <c r="BE12" t="n">
        <v>2.89490322581</v>
      </c>
      <c r="BF12" t="n">
        <v>2.90032258065</v>
      </c>
      <c r="BG12" t="n">
        <v>2.8694</v>
      </c>
      <c r="BH12" t="n">
        <v>2.9724516129</v>
      </c>
      <c r="BI12" t="n">
        <v>3.03833333333</v>
      </c>
      <c r="BJ12" t="n">
        <v>3.17703225806</v>
      </c>
      <c r="BK12" t="n">
        <v>3.28822580645</v>
      </c>
      <c r="BL12" t="n">
        <v>3.30889285714</v>
      </c>
      <c r="BM12" t="n">
        <v>3.67441935484</v>
      </c>
      <c r="BN12" t="n">
        <v>3.94053333333</v>
      </c>
      <c r="BO12" t="n">
        <v>4.04312903226</v>
      </c>
      <c r="BP12" t="n">
        <v>3.8104</v>
      </c>
      <c r="BQ12" t="n">
        <v>3.77883870968</v>
      </c>
      <c r="BR12" t="n">
        <v>3.74687096774</v>
      </c>
      <c r="BS12" t="n">
        <v>3.7242</v>
      </c>
      <c r="BT12" t="n">
        <v>3.57541935484</v>
      </c>
      <c r="BU12" t="n">
        <v>3.52076666667</v>
      </c>
      <c r="BV12" t="n">
        <v>3.40012903226</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3.45955555556</v>
      </c>
      <c r="CI12" t="n">
        <v>3.47836363636</v>
      </c>
      <c r="CJ12" t="n">
        <v>3.81476470588</v>
      </c>
      <c r="CK12" t="n">
        <v>3.85829411765</v>
      </c>
      <c r="CL12" t="n">
        <v>3.72327777778</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2.41392857143</v>
      </c>
      <c r="DR12" t="n">
        <v>2.29133333333</v>
      </c>
      <c r="DS12" t="n">
        <v>2.17173076923</v>
      </c>
      <c r="DT12" t="n">
        <v>2.00595833333</v>
      </c>
      <c r="DU12" t="n">
        <v>2.17855172414</v>
      </c>
      <c r="DV12" t="n">
        <v>2.34052</v>
      </c>
      <c r="DW12" t="n">
        <v>2.48955</v>
      </c>
      <c r="DX12" t="n">
        <v>2.58445</v>
      </c>
      <c r="DY12" t="n">
        <v>2.476</v>
      </c>
      <c r="DZ12" t="n">
        <v>2.42372727273</v>
      </c>
      <c r="EA12" t="n">
        <v>2.46057894737</v>
      </c>
      <c r="EB12" t="n">
        <v>2.49586363636</v>
      </c>
      <c r="EC12" t="n">
        <v>2.443</v>
      </c>
      <c r="ED12" t="n">
        <v>2.491</v>
      </c>
      <c r="EE12" t="n">
        <v>2.5841</v>
      </c>
      <c r="EF12" t="n">
        <v>2.55183333333</v>
      </c>
      <c r="EG12" t="n">
        <v>2.57463636364</v>
      </c>
      <c r="EH12" t="n">
        <v>2.65780952381</v>
      </c>
      <c r="EI12" t="n">
        <v>2.63856521739</v>
      </c>
      <c r="EJ12" t="n">
        <v>2.60228571429</v>
      </c>
      <c r="EK12" t="n">
        <v>2.55763636364</v>
      </c>
      <c r="EL12" t="n">
        <v>2.63319565217</v>
      </c>
      <c r="EM12" t="n">
        <v>2.88055555556</v>
      </c>
      <c r="EN12" t="n">
        <v>2.76913636364</v>
      </c>
      <c r="EO12" t="n">
        <v>2.81659090909</v>
      </c>
      <c r="EP12" t="n">
        <v>2.74926315789</v>
      </c>
      <c r="EQ12" t="n">
        <v>2.8155</v>
      </c>
      <c r="ER12" t="n">
        <v>2.8455</v>
      </c>
      <c r="ES12" t="n">
        <v>2.8499047619</v>
      </c>
      <c r="ET12" t="n">
        <v>2.99628571429</v>
      </c>
      <c r="EU12" t="n">
        <v>3.17230434783</v>
      </c>
      <c r="EV12" t="n">
        <v>3.1955</v>
      </c>
      <c r="EW12" t="n">
        <v>3.15638095238</v>
      </c>
    </row>
    <row r="13" spans="1:302">
      <c r="A13" t="s">
        <v>107</v>
      </c>
      <c r="B13" t="s">
        <v>105</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2.52832258065</v>
      </c>
      <c r="AR13" t="n">
        <v>2.90573333333</v>
      </c>
      <c r="AS13" t="n">
        <v>2.78035483871</v>
      </c>
      <c r="AT13" t="n">
        <v>2.88119354839</v>
      </c>
      <c r="AU13" t="n">
        <v>2.80563333333</v>
      </c>
      <c r="AV13" t="n">
        <v>2.8124516129</v>
      </c>
      <c r="AW13" t="n">
        <v>2.91316666667</v>
      </c>
      <c r="AX13" t="n">
        <v>2.8724516129</v>
      </c>
      <c r="AY13" t="n">
        <v>2.98532258065</v>
      </c>
      <c r="AZ13" t="n">
        <v>2.91685714286</v>
      </c>
      <c r="BA13" t="n">
        <v>3.05967741935</v>
      </c>
      <c r="BB13" t="n">
        <v>3.1402</v>
      </c>
      <c r="BC13" t="n">
        <v>3.12835483871</v>
      </c>
      <c r="BD13" t="n">
        <v>2.9996</v>
      </c>
      <c r="BE13" t="n">
        <v>2.99903225806</v>
      </c>
      <c r="BF13" t="n">
        <v>3.00461290323</v>
      </c>
      <c r="BG13" t="n">
        <v>2.97286666667</v>
      </c>
      <c r="BH13" t="n">
        <v>3.07912903226</v>
      </c>
      <c r="BI13" t="n">
        <v>3.1473</v>
      </c>
      <c r="BJ13" t="n">
        <v>3.29061290323</v>
      </c>
      <c r="BK13" t="n">
        <v>3.40574193548</v>
      </c>
      <c r="BL13" t="n">
        <v>3.43903571429</v>
      </c>
      <c r="BM13" t="n">
        <v>3.8054516129</v>
      </c>
      <c r="BN13" t="n">
        <v>4.0693</v>
      </c>
      <c r="BO13" t="n">
        <v>4.17019354839</v>
      </c>
      <c r="BP13" t="n">
        <v>3.94016666667</v>
      </c>
      <c r="BQ13" t="n">
        <v>3.90648387097</v>
      </c>
      <c r="BR13" t="n">
        <v>3.87503225806</v>
      </c>
      <c r="BS13" t="n">
        <v>3.85253333333</v>
      </c>
      <c r="BT13" t="n">
        <v>3.70732258065</v>
      </c>
      <c r="BU13" t="n">
        <v>3.65506666667</v>
      </c>
      <c r="BV13" t="n">
        <v>3.53577419355</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3.61183333333</v>
      </c>
      <c r="CI13" t="n">
        <v>3.63477272727</v>
      </c>
      <c r="CJ13" t="n">
        <v>3.96517647059</v>
      </c>
      <c r="CK13" t="n">
        <v>4.01217647059</v>
      </c>
      <c r="CL13" t="n">
        <v>3.88155555556</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2.64028571429</v>
      </c>
      <c r="DR13" t="n">
        <v>2.52041666667</v>
      </c>
      <c r="DS13" t="n">
        <v>2.40461538462</v>
      </c>
      <c r="DT13" t="n">
        <v>2.23554166667</v>
      </c>
      <c r="DU13" t="n">
        <v>2.39648275862</v>
      </c>
      <c r="DV13" t="n">
        <v>2.56504</v>
      </c>
      <c r="DW13" t="n">
        <v>2.7162</v>
      </c>
      <c r="DX13" t="n">
        <v>2.81535</v>
      </c>
      <c r="DY13" t="n">
        <v>2.71447619048</v>
      </c>
      <c r="DZ13" t="n">
        <v>2.662</v>
      </c>
      <c r="EA13" t="n">
        <v>2.70031578947</v>
      </c>
      <c r="EB13" t="n">
        <v>2.73681818182</v>
      </c>
      <c r="EC13" t="n">
        <v>2.68771428571</v>
      </c>
      <c r="ED13" t="n">
        <v>2.73285714286</v>
      </c>
      <c r="EE13" t="n">
        <v>2.82445</v>
      </c>
      <c r="EF13" t="n">
        <v>2.79583333333</v>
      </c>
      <c r="EG13" t="n">
        <v>2.81840909091</v>
      </c>
      <c r="EH13" t="n">
        <v>2.89957142857</v>
      </c>
      <c r="EI13" t="n">
        <v>2.88273913043</v>
      </c>
      <c r="EJ13" t="n">
        <v>2.84785714286</v>
      </c>
      <c r="EK13" t="n">
        <v>2.80390909091</v>
      </c>
      <c r="EL13" t="n">
        <v>2.87926086957</v>
      </c>
      <c r="EM13" t="n">
        <v>3.12338888889</v>
      </c>
      <c r="EN13" t="n">
        <v>3.01536363636</v>
      </c>
      <c r="EO13" t="n">
        <v>3.06190909091</v>
      </c>
      <c r="EP13" t="n">
        <v>2.99568421053</v>
      </c>
      <c r="EQ13" t="n">
        <v>3.06416666667</v>
      </c>
      <c r="ER13" t="n">
        <v>3.09415</v>
      </c>
      <c r="ES13" t="n">
        <v>3.09804761905</v>
      </c>
      <c r="ET13" t="n">
        <v>3.24238095238</v>
      </c>
      <c r="EU13" t="n">
        <v>3.42008695652</v>
      </c>
      <c r="EV13" t="n">
        <v>3.4445</v>
      </c>
      <c r="EW13" t="n">
        <v>3.40666666667</v>
      </c>
    </row>
    <row r="14" spans="1:302">
      <c r="A14" t="s">
        <v>108</v>
      </c>
      <c r="B14" t="s">
        <v>105</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2.29719354839</v>
      </c>
      <c r="AR14" t="n">
        <v>2.57153333333</v>
      </c>
      <c r="AS14" t="n">
        <v>2.57409677419</v>
      </c>
      <c r="AT14" t="n">
        <v>2.66677419355</v>
      </c>
      <c r="AU14" t="n">
        <v>2.66366666667</v>
      </c>
      <c r="AV14" t="n">
        <v>2.70596774194</v>
      </c>
      <c r="AW14" t="n">
        <v>2.82443333333</v>
      </c>
      <c r="AX14" t="n">
        <v>2.80061290323</v>
      </c>
      <c r="AY14" t="n">
        <v>2.88696774194</v>
      </c>
      <c r="AZ14" t="n">
        <v>2.84421428571</v>
      </c>
      <c r="BA14" t="n">
        <v>2.92183870968</v>
      </c>
      <c r="BB14" t="n">
        <v>3.04706666667</v>
      </c>
      <c r="BC14" t="n">
        <v>3.08061290323</v>
      </c>
      <c r="BD14" t="n">
        <v>2.97853333333</v>
      </c>
      <c r="BE14" t="n">
        <v>2.95435483871</v>
      </c>
      <c r="BF14" t="n">
        <v>2.974</v>
      </c>
      <c r="BG14" t="n">
        <v>2.96303333333</v>
      </c>
      <c r="BH14" t="n">
        <v>3.07667741935</v>
      </c>
      <c r="BI14" t="n">
        <v>3.1629</v>
      </c>
      <c r="BJ14" t="n">
        <v>3.25687096774</v>
      </c>
      <c r="BK14" t="n">
        <v>3.37896774194</v>
      </c>
      <c r="BL14" t="n">
        <v>3.55160714286</v>
      </c>
      <c r="BM14" t="n">
        <v>3.91293548387</v>
      </c>
      <c r="BN14" t="n">
        <v>4.09376666667</v>
      </c>
      <c r="BO14" t="n">
        <v>4.09816129032</v>
      </c>
      <c r="BP14" t="n">
        <v>3.969</v>
      </c>
      <c r="BQ14" t="n">
        <v>3.93290322581</v>
      </c>
      <c r="BR14" t="n">
        <v>3.907</v>
      </c>
      <c r="BS14" t="n">
        <v>3.8872</v>
      </c>
      <c r="BT14" t="n">
        <v>3.83006451613</v>
      </c>
      <c r="BU14" t="n">
        <v>3.95023333333</v>
      </c>
      <c r="BV14" t="n">
        <v>3.87503225806</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3.95283333333</v>
      </c>
      <c r="CI14" t="n">
        <v>3.90918181818</v>
      </c>
      <c r="CJ14" t="n">
        <v>4.07841176471</v>
      </c>
      <c r="CK14" t="n">
        <v>4.06711764706</v>
      </c>
      <c r="CL14" t="n">
        <v>3.94961111111</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2.46217857143</v>
      </c>
      <c r="DR14" t="n">
        <v>2.34325</v>
      </c>
      <c r="DS14" t="n">
        <v>2.13907692308</v>
      </c>
      <c r="DT14" t="n">
        <v>1.9975</v>
      </c>
      <c r="DU14" t="n">
        <v>2.05386206897</v>
      </c>
      <c r="DV14" t="n">
        <v>2.11676</v>
      </c>
      <c r="DW14" t="n">
        <v>2.25165</v>
      </c>
      <c r="DX14" t="n">
        <v>2.36605</v>
      </c>
      <c r="DY14" t="n">
        <v>2.35219047619</v>
      </c>
      <c r="DZ14" t="n">
        <v>2.32190909091</v>
      </c>
      <c r="EA14" t="n">
        <v>2.35794736842</v>
      </c>
      <c r="EB14" t="n">
        <v>2.40613636364</v>
      </c>
      <c r="EC14" t="n">
        <v>2.3990952381</v>
      </c>
      <c r="ED14" t="n">
        <v>2.44171428571</v>
      </c>
      <c r="EE14" t="n">
        <v>2.52085</v>
      </c>
      <c r="EF14" t="n">
        <v>2.512</v>
      </c>
      <c r="EG14" t="n">
        <v>2.51413636364</v>
      </c>
      <c r="EH14" t="n">
        <v>2.52619047619</v>
      </c>
      <c r="EI14" t="n">
        <v>2.50960869565</v>
      </c>
      <c r="EJ14" t="n">
        <v>2.47880952381</v>
      </c>
      <c r="EK14" t="n">
        <v>2.4495</v>
      </c>
      <c r="EL14" t="n">
        <v>2.52765217391</v>
      </c>
      <c r="EM14" t="n">
        <v>2.71383333333</v>
      </c>
      <c r="EN14" t="n">
        <v>2.73245454545</v>
      </c>
      <c r="EO14" t="n">
        <v>2.8225</v>
      </c>
      <c r="EP14" t="n">
        <v>2.83673684211</v>
      </c>
      <c r="EQ14" t="n">
        <v>2.93855555556</v>
      </c>
      <c r="ER14" t="n">
        <v>2.97705</v>
      </c>
      <c r="ES14" t="n">
        <v>2.94052380952</v>
      </c>
      <c r="ET14" t="n">
        <v>3.00766666667</v>
      </c>
      <c r="EU14" t="n">
        <v>3.15017391304</v>
      </c>
      <c r="EV14" t="n">
        <v>3.18822222222</v>
      </c>
      <c r="EW14" t="n">
        <v>3.16314285714</v>
      </c>
    </row>
    <row r="15" spans="1:302">
      <c r="A15" t="s">
        <v>109</v>
      </c>
      <c r="B15" t="s">
        <v>105</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2.61312903226</v>
      </c>
      <c r="AR15" t="n">
        <v>2.99423333333</v>
      </c>
      <c r="AS15" t="n">
        <v>3.21170967742</v>
      </c>
      <c r="AT15" t="n">
        <v>3.23409677419</v>
      </c>
      <c r="AU15" t="n">
        <v>3.34926666667</v>
      </c>
      <c r="AV15" t="n">
        <v>3.26170967742</v>
      </c>
      <c r="AW15" t="n">
        <v>3.33266666667</v>
      </c>
      <c r="AX15" t="n">
        <v>3.33329032258</v>
      </c>
      <c r="AY15" t="n">
        <v>3.3815483871</v>
      </c>
      <c r="AZ15" t="n">
        <v>3.42860714286</v>
      </c>
      <c r="BA15" t="n">
        <v>3.46716129032</v>
      </c>
      <c r="BB15" t="n">
        <v>3.54436666667</v>
      </c>
      <c r="BC15" t="n">
        <v>3.56290322581</v>
      </c>
      <c r="BD15" t="n">
        <v>3.47493333333</v>
      </c>
      <c r="BE15" t="n">
        <v>3.46109677419</v>
      </c>
      <c r="BF15" t="n">
        <v>3.48619354839</v>
      </c>
      <c r="BG15" t="n">
        <v>3.44756666667</v>
      </c>
      <c r="BH15" t="n">
        <v>3.48132258065</v>
      </c>
      <c r="BI15" t="n">
        <v>3.51903333333</v>
      </c>
      <c r="BJ15" t="n">
        <v>3.59432258065</v>
      </c>
      <c r="BK15" t="n">
        <v>3.69380645161</v>
      </c>
      <c r="BL15" t="n">
        <v>3.74610714286</v>
      </c>
      <c r="BM15" t="n">
        <v>4.04719354839</v>
      </c>
      <c r="BN15" t="n">
        <v>4.46056666667</v>
      </c>
      <c r="BO15" t="n">
        <v>4.37741935484</v>
      </c>
      <c r="BP15" t="n">
        <v>4.04683333333</v>
      </c>
      <c r="BQ15" t="n">
        <v>4.06274193548</v>
      </c>
      <c r="BR15" t="n">
        <v>4.11564516129</v>
      </c>
      <c r="BS15" t="n">
        <v>4.19013333333</v>
      </c>
      <c r="BT15" t="n">
        <v>4.21209677419</v>
      </c>
      <c r="BU15" t="n">
        <v>4.14913333333</v>
      </c>
      <c r="BV15" t="n">
        <v>4.0475483871</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3.99761111111</v>
      </c>
      <c r="CI15" t="n">
        <v>4.06018181818</v>
      </c>
      <c r="CJ15" t="n">
        <v>4.26594117647</v>
      </c>
      <c r="CK15" t="n">
        <v>4.39435294118</v>
      </c>
      <c r="CL15" t="n">
        <v>4.37805555556</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2.85271428571</v>
      </c>
      <c r="DR15" t="n">
        <v>2.75120833333</v>
      </c>
      <c r="DS15" t="n">
        <v>2.64846153846</v>
      </c>
      <c r="DT15" t="n">
        <v>2.601625</v>
      </c>
      <c r="DU15" t="n">
        <v>2.55693103448</v>
      </c>
      <c r="DV15" t="n">
        <v>2.59996</v>
      </c>
      <c r="DW15" t="n">
        <v>2.65395</v>
      </c>
      <c r="DX15" t="n">
        <v>2.7561</v>
      </c>
      <c r="DY15" t="n">
        <v>2.81119047619</v>
      </c>
      <c r="DZ15" t="n">
        <v>2.72727272727</v>
      </c>
      <c r="EA15" t="n">
        <v>2.79157894737</v>
      </c>
      <c r="EB15" t="n">
        <v>2.86381818182</v>
      </c>
      <c r="EC15" t="n">
        <v>2.88214285714</v>
      </c>
      <c r="ED15" t="n">
        <v>2.93138095238</v>
      </c>
      <c r="EE15" t="n">
        <v>3.05065</v>
      </c>
      <c r="EF15" t="n">
        <v>3.10183333333</v>
      </c>
      <c r="EG15" t="n">
        <v>3.07386363636</v>
      </c>
      <c r="EH15" t="n">
        <v>3.05771428571</v>
      </c>
      <c r="EI15" t="n">
        <v>3.05869565217</v>
      </c>
      <c r="EJ15" t="n">
        <v>3.05704761905</v>
      </c>
      <c r="EK15" t="n">
        <v>3.05081818182</v>
      </c>
      <c r="EL15" t="n">
        <v>3.07876086957</v>
      </c>
      <c r="EM15" t="n">
        <v>3.11144444444</v>
      </c>
      <c r="EN15" t="n">
        <v>3.12013636364</v>
      </c>
      <c r="EO15" t="n">
        <v>3.22077272727</v>
      </c>
      <c r="EP15" t="n">
        <v>3.28947368421</v>
      </c>
      <c r="EQ15" t="n">
        <v>3.34188888889</v>
      </c>
      <c r="ER15" t="n">
        <v>3.4494</v>
      </c>
      <c r="ES15" t="n">
        <v>3.50614285714</v>
      </c>
      <c r="ET15" t="n">
        <v>3.56271428571</v>
      </c>
      <c r="EU15" t="n">
        <v>3.67330434783</v>
      </c>
      <c r="EV15" t="n">
        <v>3.727</v>
      </c>
      <c r="EW15" t="n">
        <v>3.76719047619</v>
      </c>
    </row>
    <row r="16" spans="1:302">
      <c r="A16" t="s">
        <v>110</v>
      </c>
      <c r="B16" t="s">
        <v>105</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2.76341935484</v>
      </c>
      <c r="AR16" t="n">
        <v>3.16646666667</v>
      </c>
      <c r="AS16" t="n">
        <v>3.39632258065</v>
      </c>
      <c r="AT16" t="n">
        <v>3.41993548387</v>
      </c>
      <c r="AU16" t="n">
        <v>3.5418</v>
      </c>
      <c r="AV16" t="n">
        <v>3.44922580645</v>
      </c>
      <c r="AW16" t="n">
        <v>3.52423333333</v>
      </c>
      <c r="AX16" t="n">
        <v>3.52493548387</v>
      </c>
      <c r="AY16" t="n">
        <v>3.57609677419</v>
      </c>
      <c r="AZ16" t="n">
        <v>3.62596428571</v>
      </c>
      <c r="BA16" t="n">
        <v>3.6664516129</v>
      </c>
      <c r="BB16" t="n">
        <v>3.74816666667</v>
      </c>
      <c r="BC16" t="n">
        <v>3.76777419355</v>
      </c>
      <c r="BD16" t="n">
        <v>3.67483333333</v>
      </c>
      <c r="BE16" t="n">
        <v>3.65993548387</v>
      </c>
      <c r="BF16" t="n">
        <v>3.68648387097</v>
      </c>
      <c r="BG16" t="n">
        <v>3.6457</v>
      </c>
      <c r="BH16" t="n">
        <v>3.68151612903</v>
      </c>
      <c r="BI16" t="n">
        <v>3.7213</v>
      </c>
      <c r="BJ16" t="n">
        <v>3.80096774194</v>
      </c>
      <c r="BK16" t="n">
        <v>3.90632258065</v>
      </c>
      <c r="BL16" t="n">
        <v>3.82839285714</v>
      </c>
      <c r="BM16" t="n">
        <v>4.12651612903</v>
      </c>
      <c r="BN16" t="n">
        <v>4.5475</v>
      </c>
      <c r="BO16" t="n">
        <v>4.4524516129</v>
      </c>
      <c r="BP16" t="n">
        <v>4.11066666667</v>
      </c>
      <c r="BQ16" t="n">
        <v>4.13841935484</v>
      </c>
      <c r="BR16" t="n">
        <v>4.18941935484</v>
      </c>
      <c r="BS16" t="n">
        <v>4.26736666667</v>
      </c>
      <c r="BT16" t="n">
        <v>4.28119354839</v>
      </c>
      <c r="BU16" t="n">
        <v>4.21473333333</v>
      </c>
      <c r="BV16" t="n">
        <v>4.12193548387</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4.08294444444</v>
      </c>
      <c r="CI16" t="n">
        <v>4.14763636364</v>
      </c>
      <c r="CJ16" t="n">
        <v>4.35541176471</v>
      </c>
      <c r="CK16" t="n">
        <v>4.48182352941</v>
      </c>
      <c r="CL16" t="n">
        <v>4.46844444444</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2.96035714286</v>
      </c>
      <c r="DR16" t="n">
        <v>2.86508333333</v>
      </c>
      <c r="DS16" t="n">
        <v>2.77369230769</v>
      </c>
      <c r="DT16" t="n">
        <v>2.72720833333</v>
      </c>
      <c r="DU16" t="n">
        <v>2.66448275862</v>
      </c>
      <c r="DV16" t="n">
        <v>2.6982</v>
      </c>
      <c r="DW16" t="n">
        <v>2.7536</v>
      </c>
      <c r="DX16" t="n">
        <v>2.8475</v>
      </c>
      <c r="DY16" t="n">
        <v>2.90514285714</v>
      </c>
      <c r="DZ16" t="n">
        <v>2.81831818182</v>
      </c>
      <c r="EA16" t="n">
        <v>2.88852631579</v>
      </c>
      <c r="EB16" t="n">
        <v>2.967</v>
      </c>
      <c r="EC16" t="n">
        <v>2.98528571429</v>
      </c>
      <c r="ED16" t="n">
        <v>3.02338095238</v>
      </c>
      <c r="EE16" t="n">
        <v>3.15565</v>
      </c>
      <c r="EF16" t="n">
        <v>3.20611111111</v>
      </c>
      <c r="EG16" t="n">
        <v>3.17831818182</v>
      </c>
      <c r="EH16" t="n">
        <v>3.16738095238</v>
      </c>
      <c r="EI16" t="n">
        <v>3.17647826087</v>
      </c>
      <c r="EJ16" t="n">
        <v>3.17395238095</v>
      </c>
      <c r="EK16" t="n">
        <v>3.17486363636</v>
      </c>
      <c r="EL16" t="n">
        <v>3.193</v>
      </c>
      <c r="EM16" t="n">
        <v>3.24122222222</v>
      </c>
      <c r="EN16" t="n">
        <v>3.24831818182</v>
      </c>
      <c r="EO16" t="n">
        <v>3.33527272727</v>
      </c>
      <c r="EP16" t="n">
        <v>3.39415789474</v>
      </c>
      <c r="EQ16" t="n">
        <v>3.44333333333</v>
      </c>
      <c r="ER16" t="n">
        <v>3.54485</v>
      </c>
      <c r="ES16" t="n">
        <v>3.61628571429</v>
      </c>
      <c r="ET16" t="n">
        <v>3.67323809524</v>
      </c>
      <c r="EU16" t="n">
        <v>3.804</v>
      </c>
      <c r="EV16" t="n">
        <v>3.85988888889</v>
      </c>
      <c r="EW16" t="n">
        <v>3.89185714286</v>
      </c>
    </row>
    <row r="17" spans="1:302">
      <c r="A17" t="s">
        <v>111</v>
      </c>
      <c r="B17" t="s">
        <v>105</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2.81487096774</v>
      </c>
      <c r="AR17" t="n">
        <v>3.2256</v>
      </c>
      <c r="AS17" t="n">
        <v>3.4595483871</v>
      </c>
      <c r="AT17" t="n">
        <v>3.48374193548</v>
      </c>
      <c r="AU17" t="n">
        <v>3.60776666667</v>
      </c>
      <c r="AV17" t="n">
        <v>3.5135483871</v>
      </c>
      <c r="AW17" t="n">
        <v>3.5899</v>
      </c>
      <c r="AX17" t="n">
        <v>3.59058064516</v>
      </c>
      <c r="AY17" t="n">
        <v>3.64277419355</v>
      </c>
      <c r="AZ17" t="n">
        <v>3.69332142857</v>
      </c>
      <c r="BA17" t="n">
        <v>3.73474193548</v>
      </c>
      <c r="BB17" t="n">
        <v>3.81796666667</v>
      </c>
      <c r="BC17" t="n">
        <v>3.83787096774</v>
      </c>
      <c r="BD17" t="n">
        <v>3.74323333333</v>
      </c>
      <c r="BE17" t="n">
        <v>3.72829032258</v>
      </c>
      <c r="BF17" t="n">
        <v>3.75529032258</v>
      </c>
      <c r="BG17" t="n">
        <v>3.7138</v>
      </c>
      <c r="BH17" t="n">
        <v>3.75006451613</v>
      </c>
      <c r="BI17" t="n">
        <v>3.79066666667</v>
      </c>
      <c r="BJ17" t="n">
        <v>3.87187096774</v>
      </c>
      <c r="BK17" t="n">
        <v>3.97906451613</v>
      </c>
      <c r="BL17" t="n">
        <v>3.90642857143</v>
      </c>
      <c r="BM17" t="n">
        <v>4.21216129032</v>
      </c>
      <c r="BN17" t="n">
        <v>4.6282</v>
      </c>
      <c r="BO17" t="n">
        <v>4.5434516129</v>
      </c>
      <c r="BP17" t="n">
        <v>4.19986666667</v>
      </c>
      <c r="BQ17" t="n">
        <v>4.22429032258</v>
      </c>
      <c r="BR17" t="n">
        <v>4.27925806452</v>
      </c>
      <c r="BS17" t="n">
        <v>4.35793333333</v>
      </c>
      <c r="BT17" t="n">
        <v>4.37093548387</v>
      </c>
      <c r="BU17" t="n">
        <v>4.30716666667</v>
      </c>
      <c r="BV17" t="n">
        <v>4.20780645161</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4.17827777778</v>
      </c>
      <c r="CI17" t="n">
        <v>4.24086363636</v>
      </c>
      <c r="CJ17" t="n">
        <v>4.45005882353</v>
      </c>
      <c r="CK17" t="n">
        <v>4.57152941176</v>
      </c>
      <c r="CL17" t="n">
        <v>4.55855555556</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3.04964285714</v>
      </c>
      <c r="DR17" t="n">
        <v>2.95483333333</v>
      </c>
      <c r="DS17" t="n">
        <v>2.86538461538</v>
      </c>
      <c r="DT17" t="n">
        <v>2.81083333333</v>
      </c>
      <c r="DU17" t="n">
        <v>2.75003448276</v>
      </c>
      <c r="DV17" t="n">
        <v>2.79316</v>
      </c>
      <c r="DW17" t="n">
        <v>2.8462</v>
      </c>
      <c r="DX17" t="n">
        <v>2.94915</v>
      </c>
      <c r="DY17" t="n">
        <v>2.99728571429</v>
      </c>
      <c r="DZ17" t="n">
        <v>2.91177272727</v>
      </c>
      <c r="EA17" t="n">
        <v>2.99857894737</v>
      </c>
      <c r="EB17" t="n">
        <v>3.07390909091</v>
      </c>
      <c r="EC17" t="n">
        <v>3.08461904762</v>
      </c>
      <c r="ED17" t="n">
        <v>3.14176190476</v>
      </c>
      <c r="EE17" t="n">
        <v>3.29145</v>
      </c>
      <c r="EF17" t="n">
        <v>3.34561111111</v>
      </c>
      <c r="EG17" t="n">
        <v>3.30577272727</v>
      </c>
      <c r="EH17" t="n">
        <v>3.29504761905</v>
      </c>
      <c r="EI17" t="n">
        <v>3.3017826087</v>
      </c>
      <c r="EJ17" t="n">
        <v>3.30071428571</v>
      </c>
      <c r="EK17" t="n">
        <v>3.29636363636</v>
      </c>
      <c r="EL17" t="n">
        <v>3.31589130435</v>
      </c>
      <c r="EM17" t="n">
        <v>3.36888888889</v>
      </c>
      <c r="EN17" t="n">
        <v>3.37772727273</v>
      </c>
      <c r="EO17" t="n">
        <v>3.46836363636</v>
      </c>
      <c r="EP17" t="n">
        <v>3.53436842105</v>
      </c>
      <c r="EQ17" t="n">
        <v>3.58105555556</v>
      </c>
      <c r="ER17" t="n">
        <v>3.6794</v>
      </c>
      <c r="ES17" t="n">
        <v>3.74823809524</v>
      </c>
      <c r="ET17" t="n">
        <v>3.8010952381</v>
      </c>
      <c r="EU17" t="n">
        <v>3.93230434783</v>
      </c>
      <c r="EV17" t="n">
        <v>3.98811111111</v>
      </c>
      <c r="EW17" t="n">
        <v>4.01480952381</v>
      </c>
    </row>
    <row r="18" spans="1:302">
      <c r="A18" t="s">
        <v>112</v>
      </c>
      <c r="B18" t="s">
        <v>105</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3.80987096774</v>
      </c>
      <c r="AR18" t="n">
        <v>3.87393333333</v>
      </c>
      <c r="AS18" t="n">
        <v>3.89119354839</v>
      </c>
      <c r="AT18" t="n">
        <v>3.92374193548</v>
      </c>
      <c r="AU18" t="n">
        <v>3.92446666667</v>
      </c>
      <c r="AV18" t="n">
        <v>3.89477419355</v>
      </c>
      <c r="AW18" t="n">
        <v>3.91523333333</v>
      </c>
      <c r="AX18" t="n">
        <v>3.91064516129</v>
      </c>
      <c r="AY18" t="n">
        <v>3.9325483871</v>
      </c>
      <c r="AZ18" t="n">
        <v>3.92457142857</v>
      </c>
      <c r="BA18" t="n">
        <v>3.93435483871</v>
      </c>
      <c r="BB18" t="n">
        <v>3.96363333333</v>
      </c>
      <c r="BC18" t="n">
        <v>3.99335483871</v>
      </c>
      <c r="BD18" t="n">
        <v>3.95926666667</v>
      </c>
      <c r="BE18" t="n">
        <v>3.97670967742</v>
      </c>
      <c r="BF18" t="n">
        <v>3.98864516129</v>
      </c>
      <c r="BG18" t="n">
        <v>3.9777</v>
      </c>
      <c r="BH18" t="n">
        <v>4.04296774194</v>
      </c>
      <c r="BI18" t="n">
        <v>4.06706666667</v>
      </c>
      <c r="BJ18" t="n">
        <v>4.08722580645</v>
      </c>
      <c r="BK18" t="n">
        <v>4.1144516129</v>
      </c>
      <c r="BL18" t="n">
        <v>4.17264285714</v>
      </c>
      <c r="BM18" t="n">
        <v>4.45474193548</v>
      </c>
      <c r="BN18" t="n">
        <v>4.7827</v>
      </c>
      <c r="BO18" t="n">
        <v>4.84558064516</v>
      </c>
      <c r="BP18" t="n">
        <v>4.76446666667</v>
      </c>
      <c r="BQ18" t="n">
        <v>4.727</v>
      </c>
      <c r="BR18" t="n">
        <v>4.71251612903</v>
      </c>
      <c r="BS18" t="n">
        <v>4.7516</v>
      </c>
      <c r="BT18" t="n">
        <v>4.75035483871</v>
      </c>
      <c r="BU18" t="n">
        <v>4.8141</v>
      </c>
      <c r="BV18" t="n">
        <v>4.78825806452</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4.87727777778</v>
      </c>
      <c r="CI18" t="n">
        <v>4.89213636364</v>
      </c>
      <c r="CJ18" t="n">
        <v>4.92570588235</v>
      </c>
      <c r="CK18" t="n">
        <v>4.94176470588</v>
      </c>
      <c r="CL18" t="n">
        <v>4.9365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4.39507142857</v>
      </c>
      <c r="DR18" t="n">
        <v>4.34525</v>
      </c>
      <c r="DS18" t="n">
        <v>4.33638461538</v>
      </c>
      <c r="DT18" t="n">
        <v>4.22158333333</v>
      </c>
      <c r="DU18" t="n">
        <v>4.13117241379</v>
      </c>
      <c r="DV18" t="n">
        <v>4.086</v>
      </c>
      <c r="DW18" t="n">
        <v>4.05995</v>
      </c>
      <c r="DX18" t="n">
        <v>4.0526</v>
      </c>
      <c r="DY18" t="n">
        <v>4.0580952381</v>
      </c>
      <c r="DZ18" t="n">
        <v>4.06872727273</v>
      </c>
      <c r="EA18" t="n">
        <v>4.04584210526</v>
      </c>
      <c r="EB18" t="n">
        <v>4.03663636364</v>
      </c>
      <c r="EC18" t="n">
        <v>4.02004761905</v>
      </c>
      <c r="ED18" t="n">
        <v>4.03576190476</v>
      </c>
      <c r="EE18" t="n">
        <v>4.0822</v>
      </c>
      <c r="EF18" t="n">
        <v>4.08277777778</v>
      </c>
      <c r="EG18" t="n">
        <v>4.05836363636</v>
      </c>
      <c r="EH18" t="n">
        <v>4.05285714286</v>
      </c>
      <c r="EI18" t="n">
        <v>4.03873913043</v>
      </c>
      <c r="EJ18" t="n">
        <v>4.02857142857</v>
      </c>
      <c r="EK18" t="n">
        <v>4.01659090909</v>
      </c>
      <c r="EL18" t="n">
        <v>4.02341304348</v>
      </c>
      <c r="EM18" t="n">
        <v>4.01133333333</v>
      </c>
      <c r="EN18" t="n">
        <v>4.02172727273</v>
      </c>
      <c r="EO18" t="n">
        <v>4.03845454545</v>
      </c>
      <c r="EP18" t="n">
        <v>4.04163157895</v>
      </c>
      <c r="EQ18" t="n">
        <v>4.04694444444</v>
      </c>
      <c r="ER18" t="n">
        <v>4.05635</v>
      </c>
      <c r="ES18" t="n">
        <v>4.06661904762</v>
      </c>
      <c r="ET18" t="n">
        <v>4.12419047619</v>
      </c>
      <c r="EU18" t="n">
        <v>4.15082608696</v>
      </c>
      <c r="EV18" t="n">
        <v>4.15655555556</v>
      </c>
      <c r="EW18" t="n">
        <v>4.16004761905</v>
      </c>
    </row>
    <row r="20" spans="1:302">
      <c r="A20" t="s">
        <v>113</v>
      </c>
    </row>
    <row r="21" spans="1:302">
      <c r="A21" t="s">
        <v>114</v>
      </c>
      <c r="B21" t="s">
        <v>115</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0.243064516129</v>
      </c>
      <c r="DO21" t="n">
        <v>0.225</v>
      </c>
      <c r="DP21" t="n">
        <v>0.207580645161</v>
      </c>
      <c r="DQ21" t="n">
        <v>0.203666666667</v>
      </c>
      <c r="DR21" t="n">
        <v>0.185</v>
      </c>
      <c r="DS21" t="n">
        <v>0.185</v>
      </c>
      <c r="DT21" t="n">
        <v>0.17</v>
      </c>
      <c r="DU21" t="n">
        <v>0.165</v>
      </c>
      <c r="DV21" t="n">
        <v>0.165</v>
      </c>
      <c r="DW21" t="n">
        <v>0.165</v>
      </c>
      <c r="DX21" t="n">
        <v>0.165</v>
      </c>
      <c r="DY21" t="n">
        <v>0.175161290323</v>
      </c>
      <c r="DZ21" t="n">
        <v>0.18</v>
      </c>
      <c r="EA21" t="n">
        <v>0.18</v>
      </c>
      <c r="EB21" t="n">
        <v>0.18</v>
      </c>
      <c r="EC21" t="n">
        <v>0.18</v>
      </c>
      <c r="ED21" t="n">
        <v>0.18</v>
      </c>
      <c r="EE21" t="n">
        <v>0.194516129032</v>
      </c>
      <c r="EF21" t="n">
        <v>0.23</v>
      </c>
      <c r="EG21" t="n">
        <v>0.23</v>
      </c>
      <c r="EH21" t="n">
        <v>0.249833333333</v>
      </c>
      <c r="EI21" t="n">
        <v>0.2725</v>
      </c>
      <c r="EJ21" t="n">
        <v>0.2725</v>
      </c>
      <c r="EK21" t="n">
        <v>0.2725</v>
      </c>
      <c r="EL21" t="n">
        <v>0.2725</v>
      </c>
      <c r="EM21" t="n">
        <v>0.2725</v>
      </c>
      <c r="EN21" t="n">
        <v>0.2725</v>
      </c>
      <c r="EO21" t="n">
        <v>0.2725</v>
      </c>
      <c r="EP21" t="n">
        <v>0.2725</v>
      </c>
      <c r="EQ21" t="n">
        <v>0.278548387097</v>
      </c>
      <c r="ER21" t="n">
        <v>0.285</v>
      </c>
      <c r="ES21" t="n">
        <v>0.291290322581</v>
      </c>
      <c r="ET21" t="n">
        <v>0.3</v>
      </c>
      <c r="EU21" t="n">
        <v>0.3</v>
      </c>
      <c r="EV21" t="n">
        <v>0.3225</v>
      </c>
      <c r="EW21" t="n">
        <v>0.343064516129</v>
      </c>
    </row>
    <row r="23" spans="1:302">
      <c r="A23" t="s">
        <v>78</v>
      </c>
    </row>
    <row r="24" spans="1:302">
      <c r="A24" t="s">
        <v>116</v>
      </c>
      <c r="B24" t="s">
        <v>117</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c r="DP24" t="n">
        <v>3719</v>
      </c>
      <c r="DQ24" t="n">
        <v>2367</v>
      </c>
      <c r="DR24" t="n">
        <v>2404</v>
      </c>
      <c r="DS24" t="n">
        <v>1955</v>
      </c>
      <c r="DT24" t="n">
        <v>2295</v>
      </c>
      <c r="DU24" t="n">
        <v>2009</v>
      </c>
      <c r="DV24" t="n">
        <v>2684</v>
      </c>
      <c r="DW24" t="n">
        <v>4245</v>
      </c>
      <c r="DX24" t="n">
        <v>3332</v>
      </c>
      <c r="DY24" t="n">
        <v>2016</v>
      </c>
      <c r="DZ24" t="n">
        <v>2374</v>
      </c>
      <c r="EA24" t="n">
        <v>2966</v>
      </c>
      <c r="EB24" t="n">
        <v>1946</v>
      </c>
      <c r="EC24" t="n">
        <v>1454</v>
      </c>
      <c r="ED24" t="n">
        <v>1733</v>
      </c>
      <c r="EE24" t="n">
        <v>0</v>
      </c>
      <c r="EF24" t="n">
        <v>1673</v>
      </c>
      <c r="EG24" t="n">
        <v>1730</v>
      </c>
      <c r="EH24" t="n">
        <v>1743</v>
      </c>
      <c r="EI24" t="n">
        <v>2030</v>
      </c>
      <c r="EJ24" t="n">
        <v>1755</v>
      </c>
      <c r="EK24" t="n">
        <v>1952</v>
      </c>
      <c r="EL24" t="n">
        <v>2668</v>
      </c>
      <c r="EM24" t="n">
        <v>3071</v>
      </c>
      <c r="EN24" t="n">
        <v>3360</v>
      </c>
      <c r="EO24" t="n">
        <v>2312</v>
      </c>
      <c r="EP24" t="n">
        <v>3654</v>
      </c>
      <c r="EQ24" t="n">
        <v>2008</v>
      </c>
      <c r="ER24" t="n">
        <v>3373</v>
      </c>
      <c r="ES24" t="n">
        <v>3741</v>
      </c>
      <c r="ET24" t="n">
        <v>3095</v>
      </c>
      <c r="EU24" t="n">
        <v>2097</v>
      </c>
    </row>
    <row r="25" spans="1:302">
      <c r="A25" t="s">
        <v>118</v>
      </c>
      <c r="B25" t="s">
        <v>117</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c r="DP25" t="n">
        <v>40</v>
      </c>
      <c r="DQ25" t="n">
        <v>58</v>
      </c>
      <c r="DR25" t="n">
        <v>47</v>
      </c>
      <c r="DS25" t="n">
        <v>124</v>
      </c>
      <c r="DT25" t="n">
        <v>47</v>
      </c>
      <c r="DU25" t="n">
        <v>65</v>
      </c>
      <c r="DV25" t="n">
        <v>45</v>
      </c>
      <c r="DW25" t="n">
        <v>154</v>
      </c>
      <c r="DX25" t="n">
        <v>21</v>
      </c>
      <c r="DY25" t="n">
        <v>47</v>
      </c>
      <c r="DZ25" t="n">
        <v>102</v>
      </c>
      <c r="EA25" t="n">
        <v>47</v>
      </c>
      <c r="EB25" t="n">
        <v>46</v>
      </c>
      <c r="EC25" t="n">
        <v>70</v>
      </c>
      <c r="ED25" t="n">
        <v>0</v>
      </c>
      <c r="EE25" t="n">
        <v>0</v>
      </c>
      <c r="EF25" t="n">
        <v>0</v>
      </c>
      <c r="EG25" t="n">
        <v>0</v>
      </c>
      <c r="EH25" t="n">
        <v>0</v>
      </c>
      <c r="EI25" t="n">
        <v>0</v>
      </c>
      <c r="EJ25" t="n">
        <v>0</v>
      </c>
      <c r="EK25" t="n">
        <v>0</v>
      </c>
      <c r="EL25" t="n">
        <v>0</v>
      </c>
      <c r="EM25" t="n">
        <v>62</v>
      </c>
      <c r="EN25" t="n">
        <v>0</v>
      </c>
      <c r="EO25" t="n">
        <v>0</v>
      </c>
      <c r="EP25" t="n">
        <v>0</v>
      </c>
      <c r="EQ25" t="n">
        <v>0</v>
      </c>
      <c r="ER25" t="n">
        <v>0</v>
      </c>
      <c r="ES25" t="n">
        <v>0</v>
      </c>
      <c r="ET25" t="n">
        <v>0</v>
      </c>
      <c r="EU25" t="n">
        <v>0</v>
      </c>
    </row>
    <row r="26" spans="1:302">
      <c r="A26" t="s">
        <v>119</v>
      </c>
      <c r="B26" t="s">
        <v>117</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553</v>
      </c>
      <c r="T26" t="n">
        <v>306</v>
      </c>
      <c r="U26" t="n">
        <v>895</v>
      </c>
      <c r="V26" t="n">
        <v>151</v>
      </c>
      <c r="W26" t="n">
        <v>304</v>
      </c>
      <c r="X26" t="n">
        <v>619</v>
      </c>
      <c r="Y26" t="n">
        <v>200</v>
      </c>
      <c r="Z26" t="n">
        <v>333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0</v>
      </c>
      <c r="BR26" t="n">
        <v>0</v>
      </c>
      <c r="BS26" t="n">
        <v>0</v>
      </c>
      <c r="BT26" t="n">
        <v>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c r="DP26" t="n">
        <v>415</v>
      </c>
      <c r="DQ26" t="n">
        <v>453</v>
      </c>
      <c r="DR26" t="n">
        <v>446</v>
      </c>
      <c r="DS26" t="n">
        <v>738</v>
      </c>
      <c r="DT26" t="n">
        <v>415</v>
      </c>
      <c r="DU26" t="n">
        <v>515</v>
      </c>
      <c r="DV26" t="n">
        <v>432</v>
      </c>
      <c r="DW26" t="n">
        <v>455</v>
      </c>
      <c r="DX26" t="n">
        <v>655</v>
      </c>
      <c r="DY26" t="n">
        <v>1047</v>
      </c>
      <c r="DZ26" t="n">
        <v>1065</v>
      </c>
      <c r="EA26" t="n">
        <v>638</v>
      </c>
      <c r="EB26" t="n">
        <v>790</v>
      </c>
      <c r="EC26" t="n">
        <v>605</v>
      </c>
      <c r="ED26" t="n">
        <v>169</v>
      </c>
      <c r="EE26" t="n">
        <v>847</v>
      </c>
      <c r="EF26" t="n">
        <v>630</v>
      </c>
      <c r="EG26" t="n">
        <v>418</v>
      </c>
      <c r="EH26" t="n">
        <v>1028</v>
      </c>
      <c r="EI26" t="n">
        <v>300</v>
      </c>
      <c r="EJ26" t="n">
        <v>376</v>
      </c>
      <c r="EK26" t="n">
        <v>508</v>
      </c>
      <c r="EL26" t="n">
        <v>1166</v>
      </c>
      <c r="EM26" t="n">
        <v>281</v>
      </c>
      <c r="EN26" t="n">
        <v>134</v>
      </c>
      <c r="EO26" t="n">
        <v>99</v>
      </c>
      <c r="EP26" t="n">
        <v>624</v>
      </c>
      <c r="EQ26" t="n">
        <v>953</v>
      </c>
      <c r="ER26" t="n">
        <v>130</v>
      </c>
      <c r="ES26" t="n">
        <v>938</v>
      </c>
      <c r="ET26" t="n">
        <v>311</v>
      </c>
      <c r="EU26" t="n">
        <v>680</v>
      </c>
    </row>
    <row r="27" spans="1:302">
      <c r="A27" t="s">
        <v>59</v>
      </c>
      <c r="B27" t="s">
        <v>117</v>
      </c>
      <c r="C27" t="n">
        <v>0</v>
      </c>
      <c r="D27" t="n">
        <v>0</v>
      </c>
      <c r="E27" t="n">
        <v>0</v>
      </c>
      <c r="F27" t="n">
        <v>0</v>
      </c>
      <c r="G27" t="n">
        <v>0</v>
      </c>
      <c r="H27" t="n">
        <v>0</v>
      </c>
      <c r="I27" t="n">
        <v>367</v>
      </c>
      <c r="J27" t="n">
        <v>0</v>
      </c>
      <c r="K27" t="n">
        <v>217</v>
      </c>
      <c r="L27" t="n">
        <v>0</v>
      </c>
      <c r="M27" t="n">
        <v>0</v>
      </c>
      <c r="N27" t="n">
        <v>0</v>
      </c>
      <c r="O27" t="n">
        <v>64</v>
      </c>
      <c r="P27" t="n">
        <v>0</v>
      </c>
      <c r="Q27" t="n">
        <v>0</v>
      </c>
      <c r="R27" t="n">
        <v>0</v>
      </c>
      <c r="S27" t="n">
        <v>300</v>
      </c>
      <c r="T27" t="n">
        <v>203</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c r="DP27" t="n">
        <v>68</v>
      </c>
      <c r="DQ27" t="n">
        <v>97</v>
      </c>
      <c r="DR27" t="n">
        <v>80</v>
      </c>
      <c r="DS27" t="n">
        <v>168</v>
      </c>
      <c r="DT27" t="n">
        <v>114</v>
      </c>
      <c r="DU27" t="n">
        <v>107</v>
      </c>
      <c r="DV27" t="n">
        <v>29</v>
      </c>
      <c r="DW27" t="n">
        <v>85</v>
      </c>
      <c r="DX27" t="n">
        <v>0</v>
      </c>
      <c r="DY27" t="n">
        <v>101</v>
      </c>
      <c r="DZ27" t="n">
        <v>83</v>
      </c>
      <c r="EA27" t="n">
        <v>185</v>
      </c>
      <c r="EB27" t="n">
        <v>96</v>
      </c>
      <c r="EC27" t="n">
        <v>65</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row>
    <row r="28" spans="1:302">
      <c r="A28" t="s">
        <v>58</v>
      </c>
      <c r="B28" t="s">
        <v>117</v>
      </c>
      <c r="C28" t="n">
        <v>0</v>
      </c>
      <c r="D28" t="n">
        <v>0</v>
      </c>
      <c r="E28" t="n">
        <v>45</v>
      </c>
      <c r="F28" t="n">
        <v>0</v>
      </c>
      <c r="G28" t="n">
        <v>11</v>
      </c>
      <c r="H28" t="n">
        <v>34</v>
      </c>
      <c r="I28" t="n">
        <v>0</v>
      </c>
      <c r="J28" t="n">
        <v>0</v>
      </c>
      <c r="K28" t="n">
        <v>0</v>
      </c>
      <c r="L28" t="n">
        <v>0</v>
      </c>
      <c r="M28" t="n">
        <v>0</v>
      </c>
      <c r="N28" t="n">
        <v>44</v>
      </c>
      <c r="O28" t="n">
        <v>0</v>
      </c>
      <c r="P28" t="n">
        <v>0</v>
      </c>
      <c r="Q28" t="n">
        <v>0</v>
      </c>
      <c r="R28" t="n">
        <v>20</v>
      </c>
      <c r="S28" t="n">
        <v>0</v>
      </c>
      <c r="T28" t="n">
        <v>20</v>
      </c>
      <c r="U28" t="n">
        <v>20</v>
      </c>
      <c r="V28" t="n">
        <v>0</v>
      </c>
      <c r="W28" t="n">
        <v>0</v>
      </c>
      <c r="X28" t="n">
        <v>0</v>
      </c>
      <c r="Y28" t="n">
        <v>0</v>
      </c>
      <c r="Z28" t="n">
        <v>0</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0</v>
      </c>
      <c r="BR28" t="n">
        <v>0</v>
      </c>
      <c r="BS28" t="n">
        <v>0</v>
      </c>
      <c r="BT28" t="n">
        <v>0</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c r="DP28" t="n">
        <v>57</v>
      </c>
      <c r="DQ28" t="n">
        <v>54</v>
      </c>
      <c r="DR28" t="n">
        <v>54</v>
      </c>
      <c r="DS28" t="n">
        <v>61</v>
      </c>
      <c r="DT28" t="n">
        <v>56</v>
      </c>
      <c r="DU28" t="n">
        <v>59</v>
      </c>
      <c r="DV28" t="n">
        <v>57</v>
      </c>
      <c r="DW28" t="n">
        <v>76</v>
      </c>
      <c r="DX28" t="n">
        <v>59</v>
      </c>
      <c r="DY28" t="n">
        <v>59</v>
      </c>
      <c r="DZ28" t="n">
        <v>60</v>
      </c>
      <c r="EA28" t="n">
        <v>60</v>
      </c>
      <c r="EB28" t="n">
        <v>59</v>
      </c>
      <c r="EC28" t="n">
        <v>68</v>
      </c>
      <c r="ED28" t="n">
        <v>65</v>
      </c>
      <c r="EE28" t="n">
        <v>79</v>
      </c>
      <c r="EF28" t="n">
        <v>78</v>
      </c>
      <c r="EG28" t="n">
        <v>59</v>
      </c>
      <c r="EH28" t="n">
        <v>55</v>
      </c>
      <c r="EI28" t="n">
        <v>59</v>
      </c>
      <c r="EJ28" t="n">
        <v>72</v>
      </c>
      <c r="EK28" t="n">
        <v>40</v>
      </c>
      <c r="EL28" t="n">
        <v>55</v>
      </c>
      <c r="EM28" t="n">
        <v>55</v>
      </c>
      <c r="EN28" t="n">
        <v>56</v>
      </c>
      <c r="EO28" t="n">
        <v>56</v>
      </c>
      <c r="EP28" t="n">
        <v>58</v>
      </c>
      <c r="EQ28" t="n">
        <v>55</v>
      </c>
      <c r="ER28" t="n">
        <v>56</v>
      </c>
      <c r="ES28" t="n">
        <v>112</v>
      </c>
      <c r="ET28" t="n">
        <v>55</v>
      </c>
      <c r="EU28" t="n">
        <v>56</v>
      </c>
    </row>
    <row r="29" spans="1:302">
      <c r="A29" t="s">
        <v>120</v>
      </c>
      <c r="B29" t="s">
        <v>117</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row>
    <row r="30" spans="1:302">
      <c r="A30" t="s">
        <v>121</v>
      </c>
      <c r="B30" t="s">
        <v>117</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c r="DP30" t="n">
        <v>0</v>
      </c>
      <c r="DQ30" t="n">
        <v>0</v>
      </c>
      <c r="DR30" t="n">
        <v>0</v>
      </c>
      <c r="DS30" t="n">
        <v>0</v>
      </c>
      <c r="DT30" t="n">
        <v>0</v>
      </c>
      <c r="DU30" t="n">
        <v>73</v>
      </c>
      <c r="DV30" t="n">
        <v>0</v>
      </c>
      <c r="DW30" t="n">
        <v>85</v>
      </c>
      <c r="DX30" t="n">
        <v>0</v>
      </c>
      <c r="DY30" t="n">
        <v>43</v>
      </c>
      <c r="DZ30" t="n">
        <v>0</v>
      </c>
      <c r="EA30" t="n">
        <v>40</v>
      </c>
      <c r="EB30" t="n">
        <v>0</v>
      </c>
      <c r="EC30" t="n">
        <v>0</v>
      </c>
      <c r="ED30" t="n">
        <v>0</v>
      </c>
      <c r="EE30" t="n">
        <v>0</v>
      </c>
      <c r="EF30" t="n">
        <v>70</v>
      </c>
      <c r="EG30" t="n">
        <v>0</v>
      </c>
      <c r="EH30" t="n">
        <v>0</v>
      </c>
      <c r="EI30" t="n">
        <v>0</v>
      </c>
      <c r="EJ30" t="n">
        <v>65</v>
      </c>
      <c r="EK30" t="n">
        <v>74</v>
      </c>
      <c r="EL30" t="n">
        <v>0</v>
      </c>
      <c r="EM30" t="n">
        <v>221</v>
      </c>
      <c r="EN30" t="n">
        <v>220</v>
      </c>
      <c r="EO30" t="n">
        <v>220</v>
      </c>
      <c r="EP30" t="n">
        <v>316</v>
      </c>
      <c r="EQ30" t="n">
        <v>0</v>
      </c>
      <c r="ER30" t="n">
        <v>0</v>
      </c>
      <c r="ES30" t="n">
        <v>0</v>
      </c>
      <c r="ET30" t="n">
        <v>0</v>
      </c>
      <c r="EU30" t="n">
        <v>0</v>
      </c>
    </row>
    <row r="32" spans="1:302">
      <c r="A32" t="s">
        <v>122</v>
      </c>
    </row>
    <row r="33" spans="1:302">
      <c r="A33" t="s">
        <v>55</v>
      </c>
      <c r="B33" t="s">
        <v>123</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34673688.98</v>
      </c>
      <c r="AQ33" t="n">
        <v>40371283.17</v>
      </c>
      <c r="AR33" t="n">
        <v>22976239.14</v>
      </c>
      <c r="AS33" t="n">
        <v>45226316.24</v>
      </c>
      <c r="AT33" t="n">
        <v>38657098.43</v>
      </c>
      <c r="AU33" t="n">
        <v>42639792.35</v>
      </c>
      <c r="AV33" t="n">
        <v>34338995.07</v>
      </c>
      <c r="AW33" t="n">
        <v>39018267.76</v>
      </c>
      <c r="AX33" t="n">
        <v>36329905.19</v>
      </c>
      <c r="AY33" t="n">
        <v>34348063.08</v>
      </c>
      <c r="AZ33" t="n">
        <v>33224709.48</v>
      </c>
      <c r="BA33" t="n">
        <v>32727769.06</v>
      </c>
      <c r="BB33" t="n">
        <v>32563069.56</v>
      </c>
      <c r="BC33" t="n">
        <v>19368698.11</v>
      </c>
      <c r="BD33" t="n">
        <v>39658609.48</v>
      </c>
      <c r="BE33" t="n">
        <v>38928912.49</v>
      </c>
      <c r="BF33" t="n">
        <v>45490104.51</v>
      </c>
      <c r="BG33" t="n">
        <v>30315835.92</v>
      </c>
      <c r="BH33" t="n">
        <v>37178506.47</v>
      </c>
      <c r="BI33" t="n">
        <v>35999874.04</v>
      </c>
      <c r="BJ33" t="n">
        <v>34862003.06</v>
      </c>
      <c r="BK33" t="n">
        <v>38271731.84</v>
      </c>
      <c r="BL33" t="n">
        <v>42734170.71</v>
      </c>
      <c r="BM33" t="n">
        <v>49805565.94</v>
      </c>
      <c r="BN33" t="n">
        <v>35025880.45</v>
      </c>
      <c r="BO33" t="n">
        <v>30379979.41</v>
      </c>
      <c r="BP33" t="n">
        <v>43565165.78</v>
      </c>
      <c r="BQ33" t="n">
        <v>38152464.72</v>
      </c>
      <c r="BR33" t="n">
        <v>38901358.05</v>
      </c>
      <c r="BS33" t="n">
        <v>37101301.09</v>
      </c>
      <c r="BT33" t="n">
        <v>37718264.09</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c r="DP33" t="n">
        <v>39144563.35</v>
      </c>
      <c r="DQ33" t="n">
        <v>37145649.82</v>
      </c>
      <c r="DR33" t="n">
        <v>39689708.86</v>
      </c>
      <c r="DS33" t="n">
        <v>17374197.4</v>
      </c>
      <c r="DT33" t="n">
        <v>58143514.28</v>
      </c>
      <c r="DU33" t="n">
        <v>38745744.04</v>
      </c>
      <c r="DV33" t="n">
        <v>40948018.92</v>
      </c>
      <c r="DW33" t="n">
        <v>40179787.04</v>
      </c>
      <c r="DX33" t="n">
        <v>38777874.08</v>
      </c>
      <c r="DY33" t="n">
        <v>39917148.21</v>
      </c>
      <c r="DZ33" t="n">
        <v>39232992.17</v>
      </c>
      <c r="EA33" t="n">
        <v>41150282.35</v>
      </c>
      <c r="EB33" t="n">
        <v>18722555.09</v>
      </c>
      <c r="EC33" t="n">
        <v>48836825.47</v>
      </c>
      <c r="ED33" t="n">
        <v>48174966.94</v>
      </c>
      <c r="EE33" t="n">
        <v>38932437.03</v>
      </c>
      <c r="EF33" t="n">
        <v>35721335.88</v>
      </c>
      <c r="EG33" t="n">
        <v>39766136.91</v>
      </c>
      <c r="EH33" t="n">
        <v>39283800.05</v>
      </c>
      <c r="EI33" t="n">
        <v>39492990.41</v>
      </c>
      <c r="EJ33" t="n">
        <v>39405723.84</v>
      </c>
      <c r="EK33" t="n">
        <v>39555906.5</v>
      </c>
      <c r="EL33" t="n">
        <v>41101707.37</v>
      </c>
      <c r="EM33" t="n">
        <v>38536810.73</v>
      </c>
      <c r="EN33" t="n">
        <v>39508563.54</v>
      </c>
      <c r="EO33" t="n">
        <v>37420758.18</v>
      </c>
      <c r="EP33" t="n">
        <v>38908149.9</v>
      </c>
      <c r="EQ33" t="n">
        <v>38458778.56</v>
      </c>
      <c r="ER33" t="n">
        <v>34741937.05</v>
      </c>
      <c r="ES33" t="n">
        <v>39427967.02</v>
      </c>
      <c r="ET33" t="n">
        <v>38786913.85</v>
      </c>
      <c r="EU33" t="n">
        <v>40120223.05</v>
      </c>
    </row>
    <row r="34" spans="1:302">
      <c r="A34" t="s">
        <v>124</v>
      </c>
      <c r="B34" t="s">
        <v>123</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13159348.5</v>
      </c>
      <c r="AR34" t="n">
        <v>8864443.5</v>
      </c>
      <c r="AS34" t="n">
        <v>20635000.5</v>
      </c>
      <c r="AT34" t="n">
        <v>20479477.5</v>
      </c>
      <c r="AU34" t="n">
        <v>13520710.2</v>
      </c>
      <c r="AV34" t="n">
        <v>13823929.8</v>
      </c>
      <c r="AW34" t="n">
        <v>12994703.5</v>
      </c>
      <c r="AX34" t="n">
        <v>14669361.5</v>
      </c>
      <c r="AY34" t="n">
        <v>11903085.5</v>
      </c>
      <c r="AZ34" t="n">
        <v>12067553</v>
      </c>
      <c r="BA34" t="n">
        <v>9128793.5</v>
      </c>
      <c r="BB34" t="n">
        <v>10712835</v>
      </c>
      <c r="BC34" t="n">
        <v>3318072.5</v>
      </c>
      <c r="BD34" t="n">
        <v>12718366.05</v>
      </c>
      <c r="BE34" t="n">
        <v>10290111.5</v>
      </c>
      <c r="BF34" t="n">
        <v>15574595.4</v>
      </c>
      <c r="BG34" t="n">
        <v>12032437</v>
      </c>
      <c r="BH34" t="n">
        <v>7779409.5</v>
      </c>
      <c r="BI34" t="n">
        <v>12256084.8</v>
      </c>
      <c r="BJ34" t="n">
        <v>8713760.5</v>
      </c>
      <c r="BK34" t="n">
        <v>22245770.5</v>
      </c>
      <c r="BL34" t="n">
        <v>2863846</v>
      </c>
      <c r="BM34" t="n">
        <v>18087271.5</v>
      </c>
      <c r="BN34" t="n">
        <v>10742309.5</v>
      </c>
      <c r="BO34" t="n">
        <v>11511325.5</v>
      </c>
      <c r="BP34" t="n">
        <v>15189502</v>
      </c>
      <c r="BQ34" t="n">
        <v>9133317.5</v>
      </c>
      <c r="BR34" t="n">
        <v>10374480.5</v>
      </c>
      <c r="BS34" t="n">
        <v>6138609</v>
      </c>
      <c r="BT34" t="n">
        <v>12550914.25</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c r="DP34" t="n">
        <v>15402199.2</v>
      </c>
      <c r="DQ34" t="n">
        <v>-138061632.02</v>
      </c>
      <c r="DR34" t="n">
        <v>15109896</v>
      </c>
      <c r="DS34" t="n">
        <v>7388199.5</v>
      </c>
      <c r="DT34" t="n">
        <v>25233259</v>
      </c>
      <c r="DU34" t="n">
        <v>9893544</v>
      </c>
      <c r="DV34" t="n">
        <v>7170121</v>
      </c>
      <c r="DW34" t="n">
        <v>11307498</v>
      </c>
      <c r="DX34" t="n">
        <v>9710050</v>
      </c>
      <c r="DY34" t="n">
        <v>11383979.5</v>
      </c>
      <c r="DZ34" t="n">
        <v>9538031</v>
      </c>
      <c r="EA34" t="n">
        <v>13150382</v>
      </c>
      <c r="EB34" t="n">
        <v>4428020</v>
      </c>
      <c r="EC34" t="n">
        <v>11935863</v>
      </c>
      <c r="ED34" t="n">
        <v>14825047.5</v>
      </c>
      <c r="EE34" t="n">
        <v>10721069</v>
      </c>
      <c r="EF34" t="n">
        <v>9368348</v>
      </c>
      <c r="EG34" t="n">
        <v>12759696</v>
      </c>
      <c r="EH34" t="n">
        <v>17028736</v>
      </c>
      <c r="EI34" t="n">
        <v>8575812</v>
      </c>
      <c r="EJ34" t="n">
        <v>9661220.5</v>
      </c>
      <c r="EK34" t="n">
        <v>12323025</v>
      </c>
      <c r="EL34" t="n">
        <v>10739262</v>
      </c>
      <c r="EM34" t="n">
        <v>-11354937</v>
      </c>
      <c r="EN34" t="n">
        <v>11629491.5</v>
      </c>
      <c r="EO34" t="n">
        <v>32956056</v>
      </c>
      <c r="EP34" t="n">
        <v>10085361.49</v>
      </c>
      <c r="EQ34" t="n">
        <v>8887440</v>
      </c>
      <c r="ER34" t="n">
        <v>-10315842</v>
      </c>
      <c r="ES34" t="n">
        <v>11646659</v>
      </c>
      <c r="ET34" t="n">
        <v>13546214</v>
      </c>
      <c r="EU34" t="n">
        <v>9807633</v>
      </c>
    </row>
    <row r="35" spans="1:302">
      <c r="A35" t="s">
        <v>125</v>
      </c>
      <c r="B35" t="s">
        <v>123</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10847537.8</v>
      </c>
      <c r="AQ35" t="n">
        <v>4857856.41</v>
      </c>
      <c r="AR35" t="n">
        <v>2017069.23</v>
      </c>
      <c r="AS35" t="n">
        <v>3557951.88</v>
      </c>
      <c r="AT35" t="n">
        <v>2367970.94</v>
      </c>
      <c r="AU35" t="n">
        <v>5496133.14</v>
      </c>
      <c r="AV35" t="n">
        <v>3925114.51</v>
      </c>
      <c r="AW35" t="n">
        <v>3228989.18</v>
      </c>
      <c r="AX35" t="n">
        <v>6085941.88</v>
      </c>
      <c r="AY35" t="n">
        <v>2207400.16</v>
      </c>
      <c r="AZ35" t="n">
        <v>4144460.73</v>
      </c>
      <c r="BA35" t="n">
        <v>8531978.41</v>
      </c>
      <c r="BB35" t="n">
        <v>3676357.5</v>
      </c>
      <c r="BC35" t="n">
        <v>2366587.7</v>
      </c>
      <c r="BD35" t="n">
        <v>4840178.08</v>
      </c>
      <c r="BE35" t="n">
        <v>4097522.01</v>
      </c>
      <c r="BF35" t="n">
        <v>4953561.25</v>
      </c>
      <c r="BG35" t="n">
        <v>2895608.26</v>
      </c>
      <c r="BH35" t="n">
        <v>3618254.01</v>
      </c>
      <c r="BI35" t="n">
        <v>4094059.25</v>
      </c>
      <c r="BJ35" t="n">
        <v>4761191.3</v>
      </c>
      <c r="BK35" t="n">
        <v>3985487.7</v>
      </c>
      <c r="BL35" t="n">
        <v>4798933.71</v>
      </c>
      <c r="BM35" t="n">
        <v>6031658.94</v>
      </c>
      <c r="BN35" t="n">
        <v>3630152.19</v>
      </c>
      <c r="BO35" t="n">
        <v>3539338.02</v>
      </c>
      <c r="BP35" t="n">
        <v>3479540.34</v>
      </c>
      <c r="BQ35" t="n">
        <v>3526852.14</v>
      </c>
      <c r="BR35" t="n">
        <v>3787741.96</v>
      </c>
      <c r="BS35" t="n">
        <v>3909313.45</v>
      </c>
      <c r="BT35" t="n">
        <v>2544747.2</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c r="DP35" t="n">
        <v>4165141.06</v>
      </c>
      <c r="DQ35" t="n">
        <v>3894188.05</v>
      </c>
      <c r="DR35" t="n">
        <v>4052972.13</v>
      </c>
      <c r="DS35" t="n">
        <v>3281965.04</v>
      </c>
      <c r="DT35" t="n">
        <v>4521886.05</v>
      </c>
      <c r="DU35" t="n">
        <v>3831628.99</v>
      </c>
      <c r="DV35" t="n">
        <v>4372455.04</v>
      </c>
      <c r="DW35" t="n">
        <v>3919239.08</v>
      </c>
      <c r="DX35" t="n">
        <v>3464554.05</v>
      </c>
      <c r="DY35" t="n">
        <v>3943969.97</v>
      </c>
      <c r="DZ35" t="n">
        <v>3174141.06</v>
      </c>
      <c r="EA35" t="n">
        <v>4940755.13</v>
      </c>
      <c r="EB35" t="n">
        <v>1867628.35</v>
      </c>
      <c r="EC35" t="n">
        <v>4873571.06</v>
      </c>
      <c r="ED35" t="n">
        <v>3559031.04</v>
      </c>
      <c r="EE35" t="n">
        <v>4182032.09</v>
      </c>
      <c r="EF35" t="n">
        <v>3685388.07</v>
      </c>
      <c r="EG35" t="n">
        <v>2778302.14</v>
      </c>
      <c r="EH35" t="n">
        <v>3922299.06</v>
      </c>
      <c r="EI35" t="n">
        <v>4354965</v>
      </c>
      <c r="EJ35" t="n">
        <v>4911592.11</v>
      </c>
      <c r="EK35" t="n">
        <v>4051242.01</v>
      </c>
      <c r="EL35" t="n">
        <v>4477223.06</v>
      </c>
      <c r="EM35" t="n">
        <v>4075880.23</v>
      </c>
      <c r="EN35" t="n">
        <v>4150016.05</v>
      </c>
      <c r="EO35" t="n">
        <v>3943608.03</v>
      </c>
      <c r="EP35" t="n">
        <v>3592186.08</v>
      </c>
      <c r="EQ35" t="n">
        <v>3580832.03</v>
      </c>
      <c r="ER35" t="n">
        <v>3948632.05</v>
      </c>
      <c r="ES35" t="n">
        <v>4016002.09</v>
      </c>
      <c r="ET35" t="n">
        <v>4246313.94</v>
      </c>
      <c r="EU35" t="n">
        <v>4114105.05</v>
      </c>
    </row>
    <row r="36" spans="1:302">
      <c r="A36" t="s">
        <v>126</v>
      </c>
      <c r="B36" t="s">
        <v>123</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row>
    <row r="37" spans="1:302">
      <c r="A37" t="s">
        <v>127</v>
      </c>
      <c r="B37" t="s">
        <v>123</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10998.74</v>
      </c>
      <c r="AR37" t="n">
        <v>7168.22</v>
      </c>
      <c r="AS37" t="n">
        <v>4582.99</v>
      </c>
      <c r="AT37" t="n">
        <v>5177.55</v>
      </c>
      <c r="AU37" t="n">
        <v>0</v>
      </c>
      <c r="AV37" t="n">
        <v>12309.88</v>
      </c>
      <c r="AW37" t="n">
        <v>39.34</v>
      </c>
      <c r="AX37" t="n">
        <v>9445.18</v>
      </c>
      <c r="AY37" t="n">
        <v>293.3</v>
      </c>
      <c r="AZ37" t="n">
        <v>9888.76</v>
      </c>
      <c r="BA37" t="n">
        <v>5375.17</v>
      </c>
      <c r="BB37" t="n">
        <v>735.8</v>
      </c>
      <c r="BC37" t="n">
        <v>10045.6</v>
      </c>
      <c r="BD37" t="n">
        <v>4757.07</v>
      </c>
      <c r="BE37" t="n">
        <v>5690.03</v>
      </c>
      <c r="BF37" t="n">
        <v>4305.76</v>
      </c>
      <c r="BG37" t="n">
        <v>3869.7</v>
      </c>
      <c r="BH37" t="n">
        <v>4244.86</v>
      </c>
      <c r="BI37" t="n">
        <v>3789.48</v>
      </c>
      <c r="BJ37" t="n">
        <v>0</v>
      </c>
      <c r="BK37" t="n">
        <v>3904.27</v>
      </c>
      <c r="BL37" t="n">
        <v>8972.01</v>
      </c>
      <c r="BM37" t="n">
        <v>3507.97</v>
      </c>
      <c r="BN37" t="n">
        <v>6035.81</v>
      </c>
      <c r="BO37" t="n">
        <v>3861.04</v>
      </c>
      <c r="BP37" t="n">
        <v>3143.94</v>
      </c>
      <c r="BQ37" t="n">
        <v>3769.31</v>
      </c>
      <c r="BR37" t="n">
        <v>3906.23</v>
      </c>
      <c r="BS37" t="n">
        <v>4206.02</v>
      </c>
      <c r="BT37" t="n">
        <v>3891.98</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c r="DP37" t="n">
        <v>1314.47</v>
      </c>
      <c r="DQ37" t="n">
        <v>1853.69</v>
      </c>
      <c r="DR37" t="n">
        <v>1467.54</v>
      </c>
      <c r="DS37" t="n">
        <v>575.2</v>
      </c>
      <c r="DT37" t="n">
        <v>386.56</v>
      </c>
      <c r="DU37" t="n">
        <v>931.38</v>
      </c>
      <c r="DV37" t="n">
        <v>2382.39</v>
      </c>
      <c r="DW37" t="n">
        <v>675.15</v>
      </c>
      <c r="DX37" t="n">
        <v>1439.66</v>
      </c>
      <c r="DY37" t="n">
        <v>831.54</v>
      </c>
      <c r="DZ37" t="n">
        <v>734.02</v>
      </c>
      <c r="EA37" t="n">
        <v>327.7</v>
      </c>
      <c r="EB37" t="n">
        <v>1165.38</v>
      </c>
      <c r="EC37" t="n">
        <v>755.04</v>
      </c>
      <c r="ED37" t="n">
        <v>1050.02</v>
      </c>
      <c r="EE37" t="n">
        <v>150.96</v>
      </c>
      <c r="EF37" t="n">
        <v>1579.28</v>
      </c>
      <c r="EG37" t="n">
        <v>140.02</v>
      </c>
      <c r="EH37" t="n">
        <v>215.86</v>
      </c>
      <c r="EI37" t="n">
        <v>389.92</v>
      </c>
      <c r="EJ37" t="n">
        <v>261.62</v>
      </c>
      <c r="EK37" t="n">
        <v>419.49</v>
      </c>
      <c r="EL37" t="n">
        <v>1357.55</v>
      </c>
      <c r="EM37" t="n">
        <v>1329.61</v>
      </c>
      <c r="EN37" t="n">
        <v>193.76</v>
      </c>
      <c r="EO37" t="n">
        <v>180.82</v>
      </c>
      <c r="EP37" t="n">
        <v>1388.3</v>
      </c>
      <c r="EQ37" t="n">
        <v>318.77</v>
      </c>
      <c r="ER37" t="n">
        <v>76.98</v>
      </c>
      <c r="ES37" t="n">
        <v>19227</v>
      </c>
      <c r="ET37" t="n">
        <v>121.92</v>
      </c>
      <c r="EU37" t="n">
        <v>1318.47</v>
      </c>
    </row>
    <row r="38" spans="1:302">
      <c r="A38" t="s">
        <v>128</v>
      </c>
      <c r="B38" t="s">
        <v>123</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26454.34</v>
      </c>
      <c r="AQ38" t="n">
        <v>39224.89</v>
      </c>
      <c r="AR38" t="n">
        <v>202041.11</v>
      </c>
      <c r="AS38" t="n">
        <v>731178.88</v>
      </c>
      <c r="AT38" t="n">
        <v>29410.95</v>
      </c>
      <c r="AU38" t="n">
        <v>26506.5</v>
      </c>
      <c r="AV38" t="n">
        <v>24884.72</v>
      </c>
      <c r="AW38" t="n">
        <v>21395.98</v>
      </c>
      <c r="AX38" t="n">
        <v>27236.21</v>
      </c>
      <c r="AY38" t="n">
        <v>59431.89</v>
      </c>
      <c r="AZ38" t="n">
        <v>59171.83</v>
      </c>
      <c r="BA38" t="n">
        <v>65664.28999999999</v>
      </c>
      <c r="BB38" t="n">
        <v>69418.57000000001</v>
      </c>
      <c r="BC38" t="n">
        <v>73212</v>
      </c>
      <c r="BD38" t="n">
        <v>70003.53</v>
      </c>
      <c r="BE38" t="n">
        <v>78047.89999999999</v>
      </c>
      <c r="BF38" t="n">
        <v>75588.64</v>
      </c>
      <c r="BG38" t="n">
        <v>71574.00999999999</v>
      </c>
      <c r="BH38" t="n">
        <v>74396.41</v>
      </c>
      <c r="BI38" t="n">
        <v>63359.59</v>
      </c>
      <c r="BJ38" t="n">
        <v>70288</v>
      </c>
      <c r="BK38" t="n">
        <v>77778.89</v>
      </c>
      <c r="BL38" t="n">
        <v>82381.02</v>
      </c>
      <c r="BM38" t="n">
        <v>92263.31</v>
      </c>
      <c r="BN38" t="n">
        <v>106328.03</v>
      </c>
      <c r="BO38" t="n">
        <v>101822.5</v>
      </c>
      <c r="BP38" t="n">
        <v>110230.79</v>
      </c>
      <c r="BQ38" t="n">
        <v>114276.04</v>
      </c>
      <c r="BR38" t="n">
        <v>99821.73</v>
      </c>
      <c r="BS38" t="n">
        <v>91632.39999999999</v>
      </c>
      <c r="BT38" t="n">
        <v>84905.5</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c r="DP38" t="n">
        <v>138109.89</v>
      </c>
      <c r="DQ38" t="n">
        <v>116498.02</v>
      </c>
      <c r="DR38" t="n">
        <v>134416.01</v>
      </c>
      <c r="DS38" t="n">
        <v>161.02</v>
      </c>
      <c r="DT38" t="n">
        <v>268595.05</v>
      </c>
      <c r="DU38" t="n">
        <v>144807.13</v>
      </c>
      <c r="DV38" t="n">
        <v>-906.04</v>
      </c>
      <c r="DW38" t="n">
        <v>-1009.98</v>
      </c>
      <c r="DX38" t="n">
        <v>-1015.01</v>
      </c>
      <c r="DY38" t="n">
        <v>-974.02</v>
      </c>
      <c r="DZ38" t="n">
        <v>-970.02</v>
      </c>
      <c r="EA38" t="n">
        <v>-875.02</v>
      </c>
      <c r="EB38" t="n">
        <v>202.4</v>
      </c>
      <c r="EC38" t="n">
        <v>-1676.05</v>
      </c>
      <c r="ED38" t="n">
        <v>0</v>
      </c>
      <c r="EE38" t="n">
        <v>4</v>
      </c>
      <c r="EF38" t="n">
        <v>63.02</v>
      </c>
      <c r="EG38" t="n">
        <v>106340.47</v>
      </c>
      <c r="EH38" t="n">
        <v>157460.87</v>
      </c>
      <c r="EI38" t="n">
        <v>117793.22</v>
      </c>
      <c r="EJ38" t="n">
        <v>107816.81</v>
      </c>
      <c r="EK38" t="n">
        <v>110146.72</v>
      </c>
      <c r="EL38" t="n">
        <v>106939.59</v>
      </c>
      <c r="EM38" t="n">
        <v>111508.54</v>
      </c>
      <c r="EN38" t="n">
        <v>106230.45</v>
      </c>
      <c r="EO38" t="n">
        <v>110067.77</v>
      </c>
      <c r="EP38" t="n">
        <v>116638.3</v>
      </c>
      <c r="EQ38" t="n">
        <v>121182.93</v>
      </c>
      <c r="ER38" t="n">
        <v>111954.32</v>
      </c>
      <c r="ES38" t="n">
        <v>124782.87</v>
      </c>
      <c r="ET38" t="n">
        <v>130842.48</v>
      </c>
      <c r="EU38" t="n">
        <v>145345.46</v>
      </c>
    </row>
    <row r="39" spans="1:302">
      <c r="A39" t="s">
        <v>129</v>
      </c>
      <c r="B39" t="s">
        <v>123</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531334.5</v>
      </c>
      <c r="AQ39" t="n">
        <v>103427.5</v>
      </c>
      <c r="AR39" t="n">
        <v>46189.5</v>
      </c>
      <c r="AS39" t="n">
        <v>122325.5</v>
      </c>
      <c r="AT39" t="n">
        <v>97636.5</v>
      </c>
      <c r="AU39" t="n">
        <v>39630</v>
      </c>
      <c r="AV39" t="n">
        <v>137992.5</v>
      </c>
      <c r="AW39" t="n">
        <v>39087.5</v>
      </c>
      <c r="AX39" t="n">
        <v>77099.5</v>
      </c>
      <c r="AY39" t="n">
        <v>92921.5</v>
      </c>
      <c r="AZ39" t="n">
        <v>62570.5</v>
      </c>
      <c r="BA39" t="n">
        <v>51577.5</v>
      </c>
      <c r="BB39" t="n">
        <v>101540.5</v>
      </c>
      <c r="BC39" t="n">
        <v>132529</v>
      </c>
      <c r="BD39" t="n">
        <v>46140</v>
      </c>
      <c r="BE39" t="n">
        <v>191192.5</v>
      </c>
      <c r="BF39" t="n">
        <v>70621.5</v>
      </c>
      <c r="BG39" t="n">
        <v>28207.5</v>
      </c>
      <c r="BH39" t="n">
        <v>41803</v>
      </c>
      <c r="BI39" t="n">
        <v>51294</v>
      </c>
      <c r="BJ39" t="n">
        <v>177819.5</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c r="DP39" t="n">
        <v>267395</v>
      </c>
      <c r="DQ39" t="n">
        <v>123577</v>
      </c>
      <c r="DR39" t="n">
        <v>81618</v>
      </c>
      <c r="DS39" t="n">
        <v>355953</v>
      </c>
      <c r="DT39" t="n">
        <v>167686</v>
      </c>
      <c r="DU39" t="n">
        <v>204598</v>
      </c>
      <c r="DV39" t="n">
        <v>169915</v>
      </c>
      <c r="DW39" t="n">
        <v>355098</v>
      </c>
      <c r="DX39" t="n">
        <v>266766</v>
      </c>
      <c r="DY39" t="n">
        <v>244209</v>
      </c>
      <c r="DZ39" t="n">
        <v>400299</v>
      </c>
      <c r="EA39" t="n">
        <v>351439</v>
      </c>
      <c r="EB39" t="n">
        <v>120</v>
      </c>
      <c r="EC39" t="n">
        <v>623521</v>
      </c>
      <c r="ED39" t="n">
        <v>0</v>
      </c>
      <c r="EE39" t="n">
        <v>440727</v>
      </c>
      <c r="EF39" t="n">
        <v>228925</v>
      </c>
      <c r="EG39" t="n">
        <v>297569</v>
      </c>
      <c r="EH39" t="n">
        <v>190250</v>
      </c>
      <c r="EI39" t="n">
        <v>282612</v>
      </c>
      <c r="EJ39" t="n">
        <v>442092</v>
      </c>
      <c r="EK39" t="n">
        <v>219764</v>
      </c>
      <c r="EL39" t="n">
        <v>342552</v>
      </c>
      <c r="EM39" t="n">
        <v>174196</v>
      </c>
      <c r="EN39" t="n">
        <v>464762</v>
      </c>
      <c r="EO39" t="n">
        <v>338642</v>
      </c>
      <c r="EP39" t="n">
        <v>0</v>
      </c>
      <c r="EQ39" t="n">
        <v>383055</v>
      </c>
      <c r="ER39" t="n">
        <v>220356</v>
      </c>
      <c r="ES39" t="n">
        <v>136751</v>
      </c>
      <c r="ET39" t="n">
        <v>0</v>
      </c>
      <c r="EU39" t="n">
        <v>278396</v>
      </c>
    </row>
    <row r="40" spans="1:302">
      <c r="A40" t="s">
        <v>130</v>
      </c>
      <c r="B40" t="s">
        <v>123</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10435296.5</v>
      </c>
      <c r="AQ40" t="n">
        <v>20346247.5</v>
      </c>
      <c r="AR40" t="n">
        <v>13402602</v>
      </c>
      <c r="AS40" t="n">
        <v>18351008.5</v>
      </c>
      <c r="AT40" t="n">
        <v>23133324</v>
      </c>
      <c r="AU40" t="n">
        <v>8286528.5</v>
      </c>
      <c r="AV40" t="n">
        <v>20461105</v>
      </c>
      <c r="AW40" t="n">
        <v>13422966</v>
      </c>
      <c r="AX40" t="n">
        <v>16325178.5</v>
      </c>
      <c r="AY40" t="n">
        <v>14164304</v>
      </c>
      <c r="AZ40" t="n">
        <v>14063606.5</v>
      </c>
      <c r="BA40" t="n">
        <v>16092279</v>
      </c>
      <c r="BB40" t="n">
        <v>11051429</v>
      </c>
      <c r="BC40" t="n">
        <v>10854751</v>
      </c>
      <c r="BD40" t="n">
        <v>15448286.5</v>
      </c>
      <c r="BE40" t="n">
        <v>18410720</v>
      </c>
      <c r="BF40" t="n">
        <v>25086373</v>
      </c>
      <c r="BG40" t="n">
        <v>9101871</v>
      </c>
      <c r="BH40" t="n">
        <v>14351357</v>
      </c>
      <c r="BI40" t="n">
        <v>17017993.5</v>
      </c>
      <c r="BJ40" t="n">
        <v>9636503.5</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c r="DP40" t="n">
        <v>12621992.5</v>
      </c>
      <c r="DQ40" t="n">
        <v>13021223</v>
      </c>
      <c r="DR40" t="n">
        <v>16201680</v>
      </c>
      <c r="DS40" t="n">
        <v>9937404</v>
      </c>
      <c r="DT40" t="n">
        <v>18927174</v>
      </c>
      <c r="DU40" t="n">
        <v>15274822</v>
      </c>
      <c r="DV40" t="n">
        <v>13982846</v>
      </c>
      <c r="DW40" t="n">
        <v>14066094</v>
      </c>
      <c r="DX40" t="n">
        <v>15682257</v>
      </c>
      <c r="DY40" t="n">
        <v>16474937</v>
      </c>
      <c r="DZ40" t="n">
        <v>15211485</v>
      </c>
      <c r="EA40" t="n">
        <v>13207047</v>
      </c>
      <c r="EB40" t="n">
        <v>8305072</v>
      </c>
      <c r="EC40" t="n">
        <v>15212605</v>
      </c>
      <c r="ED40" t="n">
        <v>20006687</v>
      </c>
      <c r="EE40" t="n">
        <v>20095284</v>
      </c>
      <c r="EF40" t="n">
        <v>17733050</v>
      </c>
      <c r="EG40" t="n">
        <v>19600903</v>
      </c>
      <c r="EH40" t="n">
        <v>23020973</v>
      </c>
      <c r="EI40" t="n">
        <v>21359811</v>
      </c>
      <c r="EJ40" t="n">
        <v>25373809</v>
      </c>
      <c r="EK40" t="n">
        <v>24545297</v>
      </c>
      <c r="EL40" t="n">
        <v>22126151</v>
      </c>
      <c r="EM40" t="n">
        <v>18051123</v>
      </c>
      <c r="EN40" t="n">
        <v>17157196</v>
      </c>
      <c r="EO40" t="n">
        <v>18990886</v>
      </c>
      <c r="EP40" t="n">
        <v>22705956</v>
      </c>
      <c r="EQ40" t="n">
        <v>23804588</v>
      </c>
      <c r="ER40" t="n">
        <v>21240158</v>
      </c>
      <c r="ES40" t="n">
        <v>24456413</v>
      </c>
      <c r="ET40" t="n">
        <v>22881546</v>
      </c>
      <c r="EU40" t="n">
        <v>21858476</v>
      </c>
    </row>
    <row r="41" spans="1:302">
      <c r="A41" t="s">
        <v>131</v>
      </c>
      <c r="B41" t="s">
        <v>123</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3163392.58</v>
      </c>
      <c r="AQ41" t="n">
        <v>3341999.99</v>
      </c>
      <c r="AR41" t="n">
        <v>1598244.72</v>
      </c>
      <c r="AS41" t="n">
        <v>11519375.13</v>
      </c>
      <c r="AT41" t="n">
        <v>7608244.18</v>
      </c>
      <c r="AU41" t="n">
        <v>6393111.07</v>
      </c>
      <c r="AV41" t="n">
        <v>3291667.98</v>
      </c>
      <c r="AW41" t="n">
        <v>2740534.91</v>
      </c>
      <c r="AX41" t="n">
        <v>3735317.48</v>
      </c>
      <c r="AY41" t="n">
        <v>3440371.85</v>
      </c>
      <c r="AZ41" t="n">
        <v>3604143.33</v>
      </c>
      <c r="BA41" t="n">
        <v>3573729.06</v>
      </c>
      <c r="BB41" t="n">
        <v>3693521.8</v>
      </c>
      <c r="BC41" t="n">
        <v>178338.98</v>
      </c>
      <c r="BD41" t="n">
        <v>2506542.32</v>
      </c>
      <c r="BE41" t="n">
        <v>2761493.68</v>
      </c>
      <c r="BF41" t="n">
        <v>4850993.25</v>
      </c>
      <c r="BG41" t="n">
        <v>1611892.55</v>
      </c>
      <c r="BH41" t="n">
        <v>3340462.17</v>
      </c>
      <c r="BI41" t="n">
        <v>3133026.41</v>
      </c>
      <c r="BJ41" t="n">
        <v>3386592.08</v>
      </c>
      <c r="BK41" t="n">
        <v>1961104.03</v>
      </c>
      <c r="BL41" t="n">
        <v>3646519.51</v>
      </c>
      <c r="BM41" t="n">
        <v>4733185.03</v>
      </c>
      <c r="BN41" t="n">
        <v>2327643.45</v>
      </c>
      <c r="BO41" t="n">
        <v>510222.81</v>
      </c>
      <c r="BP41" t="n">
        <v>3671048.52</v>
      </c>
      <c r="BQ41" t="n">
        <v>3081443.25</v>
      </c>
      <c r="BR41" t="n">
        <v>3564879.41</v>
      </c>
      <c r="BS41" t="n">
        <v>2872423.17</v>
      </c>
      <c r="BT41" t="n">
        <v>2870248.97</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c r="DP41" t="n">
        <v>2162238.07</v>
      </c>
      <c r="DQ41" t="n">
        <v>2918712.78</v>
      </c>
      <c r="DR41" t="n">
        <v>2771568.07</v>
      </c>
      <c r="DS41" t="n">
        <v>79556.25</v>
      </c>
      <c r="DT41" t="n">
        <v>280433.8</v>
      </c>
      <c r="DU41" t="n">
        <v>207986.23</v>
      </c>
      <c r="DV41" t="n">
        <v>179034.82</v>
      </c>
      <c r="DW41" t="n">
        <v>1363380.45</v>
      </c>
      <c r="DX41" t="n">
        <v>4062806.81</v>
      </c>
      <c r="DY41" t="n">
        <v>6287096.23</v>
      </c>
      <c r="DZ41" t="n">
        <v>3517960.91</v>
      </c>
      <c r="EA41" t="n">
        <v>2749965.06</v>
      </c>
      <c r="EB41" t="n">
        <v>77457.75</v>
      </c>
      <c r="EC41" t="n">
        <v>2188047.02</v>
      </c>
      <c r="ED41" t="n">
        <v>2946397.74</v>
      </c>
      <c r="EE41" t="n">
        <v>2044699.22</v>
      </c>
      <c r="EF41" t="n">
        <v>1465867.26</v>
      </c>
      <c r="EG41" t="n">
        <v>1333364.91</v>
      </c>
      <c r="EH41" t="n">
        <v>2287519.73</v>
      </c>
      <c r="EI41" t="n">
        <v>2639956.46</v>
      </c>
      <c r="EJ41" t="n">
        <v>2875106.54</v>
      </c>
      <c r="EK41" t="n">
        <v>1897660.55</v>
      </c>
      <c r="EL41" t="n">
        <v>3810880.07</v>
      </c>
      <c r="EM41" t="n">
        <v>2505042.76</v>
      </c>
      <c r="EN41" t="n">
        <v>1845253.76</v>
      </c>
      <c r="EO41" t="n">
        <v>3004100</v>
      </c>
      <c r="EP41" t="n">
        <v>1859413.16</v>
      </c>
      <c r="EQ41" t="n">
        <v>2037786.27</v>
      </c>
      <c r="ER41" t="n">
        <v>1570859.05</v>
      </c>
      <c r="ES41" t="n">
        <v>2201577.98</v>
      </c>
      <c r="ET41" t="n">
        <v>1207839.74</v>
      </c>
      <c r="EU41" t="n">
        <v>3356297.05</v>
      </c>
    </row>
    <row r="42" spans="1:302">
      <c r="A42" t="s">
        <v>132</v>
      </c>
      <c r="B42" t="s">
        <v>123</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92291.23</v>
      </c>
      <c r="AQ42" t="n">
        <v>0</v>
      </c>
      <c r="AR42" t="n">
        <v>17814.98</v>
      </c>
      <c r="AS42" t="n">
        <v>40795.29</v>
      </c>
      <c r="AT42" t="n">
        <v>0</v>
      </c>
      <c r="AU42" t="n">
        <v>0</v>
      </c>
      <c r="AV42" t="n">
        <v>22339.07</v>
      </c>
      <c r="AW42" t="n">
        <v>33526.46</v>
      </c>
      <c r="AX42" t="n">
        <v>7915.02</v>
      </c>
      <c r="AY42" t="n">
        <v>14470.01</v>
      </c>
      <c r="AZ42" t="n">
        <v>3632.68</v>
      </c>
      <c r="BA42" t="n">
        <v>191116.34</v>
      </c>
      <c r="BB42" t="n">
        <v>15959.54</v>
      </c>
      <c r="BC42" t="n">
        <v>0</v>
      </c>
      <c r="BD42" t="n">
        <v>0</v>
      </c>
      <c r="BE42" t="n">
        <v>117491.552785</v>
      </c>
      <c r="BF42" t="n">
        <v>41577.2952586</v>
      </c>
      <c r="BG42" t="n">
        <v>0</v>
      </c>
      <c r="BH42" t="n">
        <v>0</v>
      </c>
      <c r="BI42" t="n">
        <v>2955</v>
      </c>
      <c r="BJ42" t="n">
        <v>0</v>
      </c>
      <c r="BK42" t="n">
        <v>33049</v>
      </c>
      <c r="BL42" t="n">
        <v>124794.42</v>
      </c>
      <c r="BM42" t="n">
        <v>58169.88</v>
      </c>
      <c r="BN42" t="n">
        <v>37462.1461538</v>
      </c>
      <c r="BO42" t="n">
        <v>0</v>
      </c>
      <c r="BP42" t="n">
        <v>0</v>
      </c>
      <c r="BQ42" t="n">
        <v>212651.135865</v>
      </c>
      <c r="BR42" t="n">
        <v>45979.7538462</v>
      </c>
      <c r="BS42" t="n">
        <v>11000.8275862</v>
      </c>
      <c r="BT42" t="n">
        <v>21509.7039788</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c r="DP42" t="n">
        <v>80495.9728507</v>
      </c>
      <c r="DQ42" t="n">
        <v>0</v>
      </c>
      <c r="DR42" t="n">
        <v>33256.9230769</v>
      </c>
      <c r="DS42" t="n">
        <v>152351.870639</v>
      </c>
      <c r="DT42" t="n">
        <v>7531.1875</v>
      </c>
      <c r="DU42" t="n">
        <v>1813</v>
      </c>
      <c r="DV42" t="n">
        <v>114778.658263</v>
      </c>
      <c r="DW42" t="n">
        <v>4576.31746032</v>
      </c>
      <c r="DX42" t="n">
        <v>0</v>
      </c>
      <c r="DY42" t="n">
        <v>28473.968254</v>
      </c>
      <c r="DZ42" t="n">
        <v>14381.125</v>
      </c>
      <c r="EA42" t="n">
        <v>8834</v>
      </c>
      <c r="EB42" t="n">
        <v>59035.3053467</v>
      </c>
      <c r="EC42" t="n">
        <v>11055.015873</v>
      </c>
      <c r="ED42" t="n">
        <v>24465.3968254</v>
      </c>
      <c r="EE42" t="n">
        <v>61562.1895425</v>
      </c>
      <c r="EF42" t="n">
        <v>10689.3650794</v>
      </c>
      <c r="EG42" t="n">
        <v>0</v>
      </c>
      <c r="EH42" t="n">
        <v>1735</v>
      </c>
      <c r="EI42" t="n">
        <v>19495.8095238</v>
      </c>
      <c r="EJ42" t="n">
        <v>91022.1848739</v>
      </c>
      <c r="EK42" t="n">
        <v>21448.5714286</v>
      </c>
      <c r="EL42" t="n">
        <v>0</v>
      </c>
      <c r="EM42" t="n">
        <v>0</v>
      </c>
      <c r="EN42" t="n">
        <v>25792.7936508</v>
      </c>
      <c r="EO42" t="n">
        <v>0</v>
      </c>
      <c r="EP42" t="n">
        <v>111750.7</v>
      </c>
      <c r="EQ42" t="n">
        <v>96005.647619</v>
      </c>
      <c r="ER42" t="n">
        <v>521.75</v>
      </c>
      <c r="ES42" t="n">
        <v>5368.98412698</v>
      </c>
      <c r="ET42" t="n">
        <v>154383.759733</v>
      </c>
      <c r="EU42" t="n">
        <v>4465.01587302</v>
      </c>
    </row>
    <row r="44" spans="1:302">
      <c r="A44" t="s">
        <v>133</v>
      </c>
      <c r="DS44" t="n">
        <v>1110368</v>
      </c>
      <c r="DT44" t="n">
        <v>1113687</v>
      </c>
      <c r="DU44" t="n">
        <v>1116028</v>
      </c>
      <c r="DV44" t="n">
        <v>1118305</v>
      </c>
      <c r="DW44" t="n">
        <v>1119456</v>
      </c>
      <c r="DX44" t="n">
        <v>1100288</v>
      </c>
      <c r="DY44" t="n">
        <v>1102502</v>
      </c>
      <c r="DZ44" t="n">
        <v>1106784</v>
      </c>
      <c r="EA44" t="n">
        <v>1109104</v>
      </c>
      <c r="EB44" t="n">
        <v>1110147</v>
      </c>
      <c r="EC44" t="n">
        <v>1111112</v>
      </c>
      <c r="ED44" t="n">
        <v>1113590</v>
      </c>
    </row>
    <row r="45" spans="1:302">
      <c r="A45" t="s">
        <v>134</v>
      </c>
      <c r="B45" t="s">
        <v>135</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c r="DR45" t="n">
        <v>3990</v>
      </c>
      <c r="DS45" t="n">
        <v>4073</v>
      </c>
      <c r="DT45" t="n">
        <v>4209</v>
      </c>
      <c r="DU45" t="n">
        <v>4266</v>
      </c>
      <c r="DV45" t="n">
        <v>4310</v>
      </c>
      <c r="DW45" t="n">
        <v>4418</v>
      </c>
      <c r="DX45" t="n">
        <v>4472</v>
      </c>
      <c r="DY45" t="n">
        <v>4536</v>
      </c>
      <c r="DZ45" t="n">
        <v>4632</v>
      </c>
      <c r="EA45" t="n">
        <v>4755</v>
      </c>
      <c r="EB45" t="n">
        <v>4866</v>
      </c>
      <c r="EC45" t="n">
        <v>5009</v>
      </c>
      <c r="ED45" t="n">
        <v>5126</v>
      </c>
      <c r="EE45" t="n">
        <v>5202</v>
      </c>
      <c r="EF45" t="n">
        <v>5357</v>
      </c>
      <c r="EG45" t="n">
        <v>5502</v>
      </c>
      <c r="EH45" t="n">
        <v>5639</v>
      </c>
      <c r="EI45" t="n">
        <v>5789</v>
      </c>
      <c r="EJ45" t="n">
        <v>5926</v>
      </c>
      <c r="EK45" t="n">
        <v>6084</v>
      </c>
      <c r="EL45" t="n">
        <v>6216</v>
      </c>
      <c r="EM45" t="n">
        <v>6345</v>
      </c>
      <c r="EN45" t="n">
        <v>6490</v>
      </c>
      <c r="EO45" t="n">
        <v>6607</v>
      </c>
      <c r="EP45" t="n">
        <v>6687</v>
      </c>
      <c r="EQ45" t="n">
        <v>6748</v>
      </c>
      <c r="ER45" t="n">
        <v>6890</v>
      </c>
      <c r="ES45" t="n">
        <v>6937</v>
      </c>
      <c r="ET45" t="n">
        <v>7059</v>
      </c>
      <c r="EU45" t="n">
        <v>7238</v>
      </c>
      <c r="EV45" t="n">
        <v>7349</v>
      </c>
      <c r="EW45" t="n">
        <v>7497</v>
      </c>
    </row>
    <row r="46" spans="1:302">
      <c r="A46" t="s">
        <v>136</v>
      </c>
      <c r="B46" t="s">
        <v>135</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c r="DR46" t="n">
        <v>9208</v>
      </c>
      <c r="DS46" t="n">
        <v>9193</v>
      </c>
      <c r="DT46" t="n">
        <v>9201</v>
      </c>
      <c r="DU46" t="n">
        <v>9187</v>
      </c>
      <c r="DV46" t="n">
        <v>9177</v>
      </c>
      <c r="DW46" t="n">
        <v>9182</v>
      </c>
      <c r="DX46" t="n">
        <v>9015</v>
      </c>
      <c r="DY46" t="n">
        <v>9016</v>
      </c>
      <c r="DZ46" t="n">
        <v>9003</v>
      </c>
      <c r="EA46" t="n">
        <v>9018</v>
      </c>
      <c r="EB46" t="n">
        <v>9021</v>
      </c>
      <c r="EC46" t="n">
        <v>9015</v>
      </c>
      <c r="ED46" t="n">
        <v>9001</v>
      </c>
      <c r="EE46" t="n">
        <v>8986</v>
      </c>
      <c r="EF46" t="n">
        <v>8961</v>
      </c>
      <c r="EG46" t="n">
        <v>8967</v>
      </c>
      <c r="EH46" t="n">
        <v>8950</v>
      </c>
      <c r="EI46" t="n">
        <v>8929</v>
      </c>
      <c r="EJ46" t="n">
        <v>8912</v>
      </c>
      <c r="EK46" t="n">
        <v>8988</v>
      </c>
      <c r="EL46" t="n">
        <v>8964</v>
      </c>
      <c r="EM46" t="n">
        <v>8934</v>
      </c>
      <c r="EN46" t="n">
        <v>8892</v>
      </c>
      <c r="EO46" t="n">
        <v>8868</v>
      </c>
      <c r="EP46" t="n">
        <v>8809</v>
      </c>
      <c r="EQ46" t="n">
        <v>8794</v>
      </c>
      <c r="ER46" t="n">
        <v>8766</v>
      </c>
      <c r="ES46" t="n">
        <v>8711</v>
      </c>
      <c r="ET46" t="n">
        <v>8678</v>
      </c>
      <c r="EU46" t="n">
        <v>8645</v>
      </c>
      <c r="EV46" t="n">
        <v>8587</v>
      </c>
      <c r="EW46" t="n">
        <v>8447</v>
      </c>
    </row>
    <row r="47" spans="1:302">
      <c r="A47" t="s">
        <v>137</v>
      </c>
      <c r="B47" t="s">
        <v>135</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c r="DR47" t="n">
        <v>1005737</v>
      </c>
      <c r="DS47" t="n">
        <v>1008017</v>
      </c>
      <c r="DT47" t="n">
        <v>1010735</v>
      </c>
      <c r="DU47" t="n">
        <v>1012751</v>
      </c>
      <c r="DV47" t="n">
        <v>1014654</v>
      </c>
      <c r="DW47" t="n">
        <v>1015384</v>
      </c>
      <c r="DX47" t="n">
        <v>996793</v>
      </c>
      <c r="DY47" t="n">
        <v>998721</v>
      </c>
      <c r="DZ47" t="n">
        <v>1002407</v>
      </c>
      <c r="EA47" t="n">
        <v>1004291</v>
      </c>
      <c r="EB47" t="n">
        <v>1004805</v>
      </c>
      <c r="EC47" t="n">
        <v>1005073</v>
      </c>
      <c r="ED47" t="n">
        <v>1006722</v>
      </c>
      <c r="EE47" t="n">
        <v>1006978</v>
      </c>
      <c r="EF47" t="n">
        <v>1007384</v>
      </c>
      <c r="EG47" t="n">
        <v>1007754</v>
      </c>
      <c r="EH47" t="n">
        <v>1008666</v>
      </c>
      <c r="EI47" t="n">
        <v>1009269</v>
      </c>
      <c r="EJ47" t="n">
        <v>1009267</v>
      </c>
      <c r="EK47" t="n">
        <v>1015364</v>
      </c>
      <c r="EL47" t="n">
        <v>1016778</v>
      </c>
      <c r="EM47" t="n">
        <v>1017378</v>
      </c>
      <c r="EN47" t="n">
        <v>1018960</v>
      </c>
      <c r="EO47" t="n">
        <v>1018176</v>
      </c>
      <c r="EP47" t="n">
        <v>1019106</v>
      </c>
      <c r="EQ47" t="n">
        <v>1020687</v>
      </c>
      <c r="ER47" t="n">
        <v>1021991</v>
      </c>
      <c r="ES47" t="n">
        <v>1023800</v>
      </c>
      <c r="ET47" t="n">
        <v>1026240</v>
      </c>
      <c r="EU47" t="n">
        <v>1027691</v>
      </c>
      <c r="EV47" t="n">
        <v>1028934</v>
      </c>
      <c r="EW47" t="n">
        <v>1027219</v>
      </c>
    </row>
    <row r="48" spans="1:302">
      <c r="A48" t="s">
        <v>138</v>
      </c>
      <c r="B48" t="s">
        <v>135</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c r="DR48" t="n">
        <v>21124</v>
      </c>
      <c r="DS48" t="n">
        <v>21256</v>
      </c>
      <c r="DT48" t="n">
        <v>21429</v>
      </c>
      <c r="DU48" t="n">
        <v>21566</v>
      </c>
      <c r="DV48" t="n">
        <v>21647</v>
      </c>
      <c r="DW48" t="n">
        <v>21753</v>
      </c>
      <c r="DX48" t="n">
        <v>21703</v>
      </c>
      <c r="DY48" t="n">
        <v>21820</v>
      </c>
      <c r="DZ48" t="n">
        <v>22066</v>
      </c>
      <c r="EA48" t="n">
        <v>22189</v>
      </c>
      <c r="EB48" t="n">
        <v>22408</v>
      </c>
      <c r="EC48" t="n">
        <v>22844</v>
      </c>
      <c r="ED48" t="n">
        <v>23323</v>
      </c>
      <c r="EE48" t="n">
        <v>23598</v>
      </c>
      <c r="EF48" t="n">
        <v>23816</v>
      </c>
      <c r="EG48" t="n">
        <v>23982</v>
      </c>
      <c r="EH48" t="n">
        <v>24064</v>
      </c>
      <c r="EI48" t="n">
        <v>24166</v>
      </c>
      <c r="EJ48" t="n">
        <v>24249</v>
      </c>
      <c r="EK48" t="n">
        <v>24378</v>
      </c>
      <c r="EL48" t="n">
        <v>24507</v>
      </c>
      <c r="EM48" t="n">
        <v>24632</v>
      </c>
      <c r="EN48" t="n">
        <v>24770</v>
      </c>
      <c r="EO48" t="n">
        <v>24804</v>
      </c>
      <c r="EP48" t="n">
        <v>24918</v>
      </c>
      <c r="EQ48" t="n">
        <v>25001</v>
      </c>
      <c r="ER48" t="n">
        <v>25053</v>
      </c>
      <c r="ES48" t="n">
        <v>25051</v>
      </c>
      <c r="ET48" t="n">
        <v>25090</v>
      </c>
      <c r="EU48" t="n">
        <v>25083</v>
      </c>
      <c r="EV48" t="n">
        <v>25103</v>
      </c>
      <c r="EW48" t="n">
        <v>25016</v>
      </c>
    </row>
    <row r="49" spans="1:302">
      <c r="A49" t="s">
        <v>139</v>
      </c>
      <c r="B49" t="s">
        <v>135</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c r="DR49" t="n">
        <v>200</v>
      </c>
      <c r="DS49" t="n">
        <v>198</v>
      </c>
      <c r="DT49" t="n">
        <v>192</v>
      </c>
      <c r="DU49" t="n">
        <v>192</v>
      </c>
      <c r="DV49" t="n">
        <v>187</v>
      </c>
      <c r="DW49" t="n">
        <v>186</v>
      </c>
      <c r="DX49" t="n">
        <v>182</v>
      </c>
      <c r="DY49" t="n">
        <v>182</v>
      </c>
      <c r="DZ49" t="n">
        <v>182</v>
      </c>
      <c r="EA49" t="n">
        <v>181</v>
      </c>
      <c r="EB49" t="n">
        <v>180</v>
      </c>
      <c r="EC49" t="n">
        <v>180</v>
      </c>
      <c r="ED49" t="n">
        <v>179</v>
      </c>
      <c r="EE49" t="n">
        <v>1297</v>
      </c>
      <c r="EF49" t="n">
        <v>1289</v>
      </c>
      <c r="EG49" t="n">
        <v>1284</v>
      </c>
      <c r="EH49" t="n">
        <v>1287</v>
      </c>
      <c r="EI49" t="n">
        <v>1281</v>
      </c>
      <c r="EJ49" t="n">
        <v>1284</v>
      </c>
      <c r="EK49" t="n">
        <v>1289</v>
      </c>
      <c r="EL49" t="n">
        <v>1293</v>
      </c>
      <c r="EM49" t="n">
        <v>1291</v>
      </c>
      <c r="EN49" t="n">
        <v>1289</v>
      </c>
      <c r="EO49" t="n">
        <v>1285</v>
      </c>
      <c r="EP49" t="n">
        <v>1284</v>
      </c>
      <c r="EQ49" t="n">
        <v>1288</v>
      </c>
      <c r="ER49" t="n">
        <v>1283</v>
      </c>
      <c r="ES49" t="n">
        <v>1285</v>
      </c>
      <c r="ET49" t="n">
        <v>1288</v>
      </c>
      <c r="EU49" t="n">
        <v>1289</v>
      </c>
      <c r="EV49" t="n">
        <v>1291</v>
      </c>
      <c r="EW49" t="n">
        <v>1294</v>
      </c>
    </row>
    <row r="50" spans="1:302">
      <c r="A50" t="s">
        <v>140</v>
      </c>
      <c r="B50" t="s">
        <v>135</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c r="DR50" t="n">
        <v>3</v>
      </c>
      <c r="DS50" t="n">
        <v>3</v>
      </c>
      <c r="DT50" t="n">
        <v>3</v>
      </c>
      <c r="DU50" t="n">
        <v>6</v>
      </c>
      <c r="DV50" t="n">
        <v>6</v>
      </c>
      <c r="DW50" t="n">
        <v>5</v>
      </c>
      <c r="DX50" t="n">
        <v>6</v>
      </c>
      <c r="DY50" t="n">
        <v>6</v>
      </c>
      <c r="DZ50" t="n">
        <v>6</v>
      </c>
      <c r="EA50" t="n">
        <v>6</v>
      </c>
      <c r="EB50" t="n">
        <v>6</v>
      </c>
      <c r="EC50" t="n">
        <v>6</v>
      </c>
      <c r="ED50" t="n">
        <v>6</v>
      </c>
      <c r="EE50" t="n">
        <v>6</v>
      </c>
      <c r="EF50" t="n">
        <v>7</v>
      </c>
      <c r="EG50" t="n">
        <v>7</v>
      </c>
      <c r="EH50" t="n">
        <v>7</v>
      </c>
      <c r="EI50" t="n">
        <v>7</v>
      </c>
      <c r="EJ50" t="n">
        <v>7</v>
      </c>
      <c r="EK50" t="n">
        <v>7</v>
      </c>
      <c r="EL50" t="n">
        <v>8</v>
      </c>
      <c r="EM50" t="n">
        <v>8</v>
      </c>
      <c r="EN50" t="n">
        <v>8</v>
      </c>
      <c r="EO50" t="n">
        <v>8</v>
      </c>
      <c r="EP50" t="n">
        <v>10</v>
      </c>
      <c r="EQ50" t="n">
        <v>10</v>
      </c>
      <c r="ER50" t="n">
        <v>12</v>
      </c>
      <c r="ES50" t="n">
        <v>12</v>
      </c>
      <c r="ET50" t="n">
        <v>12</v>
      </c>
      <c r="EU50" t="n">
        <v>12</v>
      </c>
      <c r="EV50" t="n">
        <v>12</v>
      </c>
      <c r="EW50" t="n">
        <v>11</v>
      </c>
    </row>
    <row r="51" spans="1:302">
      <c r="A51" t="s">
        <v>141</v>
      </c>
      <c r="B51" t="s">
        <v>135</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c r="DR51" t="n">
        <v>23079</v>
      </c>
      <c r="DS51" t="n">
        <v>23099</v>
      </c>
      <c r="DT51" t="n">
        <v>23165</v>
      </c>
      <c r="DU51" t="n">
        <v>23212</v>
      </c>
      <c r="DV51" t="n">
        <v>23264</v>
      </c>
      <c r="DW51" t="n">
        <v>23313</v>
      </c>
      <c r="DX51" t="n">
        <v>23203</v>
      </c>
      <c r="DY51" t="n">
        <v>23271</v>
      </c>
      <c r="DZ51" t="n">
        <v>23351</v>
      </c>
      <c r="EA51" t="n">
        <v>23407</v>
      </c>
      <c r="EB51" t="n">
        <v>23458</v>
      </c>
      <c r="EC51" t="n">
        <v>23500</v>
      </c>
      <c r="ED51" t="n">
        <v>23570</v>
      </c>
      <c r="EE51" t="n">
        <v>23588</v>
      </c>
      <c r="EF51" t="n">
        <v>22693</v>
      </c>
      <c r="EG51" t="n">
        <v>23763</v>
      </c>
      <c r="EH51" t="n">
        <v>23813</v>
      </c>
      <c r="EI51" t="n">
        <v>23867</v>
      </c>
      <c r="EJ51" t="n">
        <v>23902</v>
      </c>
      <c r="EK51" t="n">
        <v>23980</v>
      </c>
      <c r="EL51" t="n">
        <v>24042</v>
      </c>
      <c r="EM51" t="n">
        <v>24046</v>
      </c>
      <c r="EN51" t="n">
        <v>24104</v>
      </c>
      <c r="EO51" t="n">
        <v>24128</v>
      </c>
      <c r="EP51" t="n">
        <v>24152</v>
      </c>
      <c r="EQ51" t="n">
        <v>24140</v>
      </c>
      <c r="ER51" t="n">
        <v>24184</v>
      </c>
      <c r="ES51" t="n">
        <v>24190</v>
      </c>
      <c r="ET51" t="n">
        <v>24159</v>
      </c>
      <c r="EU51" t="n">
        <v>24164</v>
      </c>
      <c r="EV51" t="n">
        <v>24168</v>
      </c>
      <c r="EW51" t="n">
        <v>24136</v>
      </c>
    </row>
    <row r="52" spans="1:302">
      <c r="A52" t="s">
        <v>142</v>
      </c>
      <c r="B52" t="s">
        <v>135</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c r="DR52" t="n">
        <v>44261</v>
      </c>
      <c r="DS52" t="n">
        <v>44330</v>
      </c>
      <c r="DT52" t="n">
        <v>44552</v>
      </c>
      <c r="DU52" t="n">
        <v>44643</v>
      </c>
      <c r="DV52" t="n">
        <v>44855</v>
      </c>
      <c r="DW52" t="n">
        <v>45013</v>
      </c>
      <c r="DX52" t="n">
        <v>44713</v>
      </c>
      <c r="DY52" t="n">
        <v>44748</v>
      </c>
      <c r="DZ52" t="n">
        <v>44931</v>
      </c>
      <c r="EA52" t="n">
        <v>45051</v>
      </c>
      <c r="EB52" t="n">
        <v>45196</v>
      </c>
      <c r="EC52" t="n">
        <v>45281</v>
      </c>
      <c r="ED52" t="n">
        <v>45458</v>
      </c>
      <c r="EE52" t="n">
        <v>45559</v>
      </c>
      <c r="EF52" t="n">
        <v>45707</v>
      </c>
      <c r="EG52" t="n">
        <v>45691</v>
      </c>
      <c r="EH52" t="n">
        <v>45892</v>
      </c>
      <c r="EI52" t="n">
        <v>45876</v>
      </c>
      <c r="EJ52" t="n">
        <v>46007</v>
      </c>
      <c r="EK52" t="n">
        <v>46200</v>
      </c>
      <c r="EL52" t="n">
        <v>46338</v>
      </c>
      <c r="EM52" t="n">
        <v>46527</v>
      </c>
      <c r="EN52" t="n">
        <v>46726</v>
      </c>
      <c r="EO52" t="n">
        <v>46888</v>
      </c>
      <c r="EP52" t="n">
        <v>47071</v>
      </c>
      <c r="EQ52" t="n">
        <v>47412</v>
      </c>
      <c r="ER52" t="n">
        <v>47551</v>
      </c>
      <c r="ES52" t="n">
        <v>47584</v>
      </c>
      <c r="ET52" t="n">
        <v>47647</v>
      </c>
      <c r="EU52" t="n">
        <v>47748</v>
      </c>
      <c r="EV52" t="n">
        <v>47786</v>
      </c>
      <c r="EW52" t="n">
        <v>47748</v>
      </c>
    </row>
    <row r="53" spans="1:302">
      <c r="A53" t="s">
        <v>143</v>
      </c>
      <c r="B53" t="s">
        <v>135</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c r="DR53" t="n">
        <v>90</v>
      </c>
      <c r="DS53" t="n">
        <v>90</v>
      </c>
      <c r="DT53" t="n">
        <v>93</v>
      </c>
      <c r="DU53" t="n">
        <v>96</v>
      </c>
      <c r="DV53" t="n">
        <v>98</v>
      </c>
      <c r="DW53" t="n">
        <v>98</v>
      </c>
      <c r="DX53" t="n">
        <v>98</v>
      </c>
      <c r="DY53" t="n">
        <v>99</v>
      </c>
      <c r="DZ53" t="n">
        <v>102</v>
      </c>
      <c r="EA53" t="n">
        <v>102</v>
      </c>
      <c r="EB53" t="n">
        <v>103</v>
      </c>
      <c r="EC53" t="n">
        <v>101</v>
      </c>
      <c r="ED53" t="n">
        <v>103</v>
      </c>
      <c r="EE53" t="n">
        <v>100</v>
      </c>
      <c r="EF53" t="n">
        <v>98</v>
      </c>
      <c r="EG53" t="n">
        <v>100</v>
      </c>
      <c r="EH53" t="n">
        <v>98</v>
      </c>
      <c r="EI53" t="n">
        <v>96</v>
      </c>
      <c r="EJ53" t="n">
        <v>95</v>
      </c>
      <c r="EK53" t="n">
        <v>96</v>
      </c>
      <c r="EL53" t="n">
        <v>95</v>
      </c>
      <c r="EM53" t="n">
        <v>94</v>
      </c>
      <c r="EN53" t="n">
        <v>93</v>
      </c>
      <c r="EO53" t="n">
        <v>93</v>
      </c>
      <c r="EP53" t="n">
        <v>92</v>
      </c>
      <c r="EQ53" t="n">
        <v>91</v>
      </c>
      <c r="ER53" t="n">
        <v>89</v>
      </c>
      <c r="ES53" t="n">
        <v>89</v>
      </c>
      <c r="ET53" t="n">
        <v>86</v>
      </c>
      <c r="EU53" t="n">
        <v>86</v>
      </c>
      <c r="EV53" t="n">
        <v>85</v>
      </c>
      <c r="EW53" t="n">
        <v>83</v>
      </c>
    </row>
    <row r="54" spans="1:302">
      <c r="A54" t="s">
        <v>144</v>
      </c>
      <c r="B54" t="s">
        <v>135</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c r="DR54" t="n">
        <v>109</v>
      </c>
      <c r="DS54" t="n">
        <v>109</v>
      </c>
      <c r="DT54" t="n">
        <v>108</v>
      </c>
      <c r="DU54" t="n">
        <v>109</v>
      </c>
      <c r="DV54" t="n">
        <v>107</v>
      </c>
      <c r="DW54" t="n">
        <v>104</v>
      </c>
      <c r="DX54" t="n">
        <v>103</v>
      </c>
      <c r="DY54" t="n">
        <v>103</v>
      </c>
      <c r="DZ54" t="n">
        <v>104</v>
      </c>
      <c r="EA54" t="n">
        <v>104</v>
      </c>
      <c r="EB54" t="n">
        <v>104</v>
      </c>
      <c r="EC54" t="n">
        <v>103</v>
      </c>
      <c r="ED54" t="n">
        <v>102</v>
      </c>
      <c r="EE54" t="n">
        <v>102</v>
      </c>
      <c r="EF54" t="n">
        <v>101</v>
      </c>
      <c r="EG54" t="n">
        <v>101</v>
      </c>
      <c r="EH54" t="n">
        <v>101</v>
      </c>
      <c r="EI54" t="n">
        <v>100</v>
      </c>
      <c r="EJ54" t="n">
        <v>99</v>
      </c>
      <c r="EK54" t="n">
        <v>100</v>
      </c>
      <c r="EL54" t="n">
        <v>100</v>
      </c>
      <c r="EM54" t="n">
        <v>100</v>
      </c>
      <c r="EN54" t="n">
        <v>100</v>
      </c>
      <c r="EO54" t="n">
        <v>100</v>
      </c>
      <c r="EP54" t="n">
        <v>99</v>
      </c>
      <c r="EQ54" t="n">
        <v>100</v>
      </c>
      <c r="ER54" t="n">
        <v>102</v>
      </c>
      <c r="ES54" t="n">
        <v>103</v>
      </c>
      <c r="ET54" t="n">
        <v>106</v>
      </c>
      <c r="EU54" t="n">
        <v>107</v>
      </c>
      <c r="EV54" t="n">
        <v>106</v>
      </c>
      <c r="EW54" t="n">
        <v>105</v>
      </c>
    </row>
    <row r="56" spans="1:302">
      <c r="A56" t="s">
        <v>145</v>
      </c>
    </row>
    <row r="57" spans="1:302">
      <c r="A57" t="s">
        <v>146</v>
      </c>
    </row>
    <row r="58" spans="1:302">
      <c r="A58" t="s">
        <v>147</v>
      </c>
      <c r="B58" t="s">
        <v>148</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c r="DP58" t="n">
        <v>494028</v>
      </c>
      <c r="DQ58" t="n">
        <v>494214</v>
      </c>
      <c r="DR58" t="n">
        <v>494632</v>
      </c>
      <c r="DS58" t="n">
        <v>494528</v>
      </c>
      <c r="DT58" t="n">
        <v>495006</v>
      </c>
      <c r="DU58" t="n">
        <v>495343</v>
      </c>
      <c r="DV58" t="n">
        <v>495640</v>
      </c>
      <c r="DW58" t="n">
        <v>495780</v>
      </c>
      <c r="DX58" t="n">
        <v>495863</v>
      </c>
      <c r="DY58" t="n">
        <v>495989</v>
      </c>
      <c r="DZ58" t="n">
        <v>496492</v>
      </c>
      <c r="EA58" t="n">
        <v>496630</v>
      </c>
      <c r="EB58" t="n">
        <v>496822</v>
      </c>
      <c r="EC58" t="n">
        <v>497197</v>
      </c>
      <c r="ED58" t="n">
        <v>497292</v>
      </c>
      <c r="EE58" t="n">
        <v>497480</v>
      </c>
      <c r="EF58" t="n">
        <v>497438</v>
      </c>
      <c r="EG58" t="n">
        <v>497960</v>
      </c>
      <c r="EH58" t="n">
        <v>497964</v>
      </c>
      <c r="EI58" t="n">
        <v>498186</v>
      </c>
      <c r="EJ58" t="n">
        <v>498121</v>
      </c>
      <c r="EK58" t="n">
        <v>498313</v>
      </c>
      <c r="EL58" t="n">
        <v>498676</v>
      </c>
      <c r="EM58" t="n">
        <v>498791</v>
      </c>
      <c r="EN58" t="n">
        <v>499034</v>
      </c>
      <c r="EO58" t="n">
        <v>499207</v>
      </c>
      <c r="EP58" t="n">
        <v>499664</v>
      </c>
      <c r="EQ58" t="n">
        <v>503007</v>
      </c>
      <c r="ER58" t="n">
        <v>500000</v>
      </c>
      <c r="ES58" t="n">
        <v>500310</v>
      </c>
    </row>
    <row r="59" spans="1:302">
      <c r="A59" t="s">
        <v>149</v>
      </c>
      <c r="B59" t="s">
        <v>148</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c r="DP59" t="n">
        <v>428694</v>
      </c>
      <c r="DQ59" t="n">
        <v>428838</v>
      </c>
      <c r="DR59" t="n">
        <v>429085</v>
      </c>
      <c r="DS59" t="n">
        <v>429136</v>
      </c>
      <c r="DT59" t="n">
        <v>429564</v>
      </c>
      <c r="DU59" t="n">
        <v>429779</v>
      </c>
      <c r="DV59" t="n">
        <v>429682</v>
      </c>
      <c r="DW59" t="n">
        <v>429904</v>
      </c>
      <c r="DX59" t="n">
        <v>430355</v>
      </c>
      <c r="DY59" t="n">
        <v>430333</v>
      </c>
      <c r="DZ59" t="n">
        <v>430842</v>
      </c>
      <c r="EA59" t="n">
        <v>430945</v>
      </c>
      <c r="EB59" t="n">
        <v>431032</v>
      </c>
      <c r="EC59" t="n">
        <v>431362</v>
      </c>
      <c r="ED59" t="n">
        <v>431496</v>
      </c>
      <c r="EE59" t="n">
        <v>431679</v>
      </c>
      <c r="EF59" t="n">
        <v>431756</v>
      </c>
      <c r="EG59" t="n">
        <v>432123</v>
      </c>
      <c r="EH59" t="n">
        <v>432132</v>
      </c>
      <c r="EI59" t="n">
        <v>432361</v>
      </c>
      <c r="EJ59" t="n">
        <v>432199</v>
      </c>
      <c r="EK59" t="n">
        <v>432363</v>
      </c>
      <c r="EL59" t="n">
        <v>432684</v>
      </c>
      <c r="EM59" t="n">
        <v>432982</v>
      </c>
      <c r="EN59" t="n">
        <v>433454</v>
      </c>
      <c r="EO59" t="n">
        <v>434150</v>
      </c>
      <c r="EP59" t="n">
        <v>435104</v>
      </c>
      <c r="EQ59" t="n">
        <v>435516</v>
      </c>
      <c r="ER59" t="n">
        <v>435617</v>
      </c>
      <c r="ES59" t="n">
        <v>435968</v>
      </c>
    </row>
    <row r="60" spans="1:302">
      <c r="A60" t="s">
        <v>150</v>
      </c>
      <c r="B60" t="s">
        <v>148</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c r="DP60" t="n">
        <v>60862</v>
      </c>
      <c r="DQ60" t="n">
        <v>60901</v>
      </c>
      <c r="DR60" t="n">
        <v>61064</v>
      </c>
      <c r="DS60" t="n">
        <v>60907</v>
      </c>
      <c r="DT60" t="n">
        <v>60964</v>
      </c>
      <c r="DU60" t="n">
        <v>61086</v>
      </c>
      <c r="DV60" t="n">
        <v>61481</v>
      </c>
      <c r="DW60" t="n">
        <v>61419</v>
      </c>
      <c r="DX60" t="n">
        <v>61050</v>
      </c>
      <c r="DY60" t="n">
        <v>61198</v>
      </c>
      <c r="DZ60" t="n">
        <v>61190</v>
      </c>
      <c r="EA60" t="n">
        <v>61223</v>
      </c>
      <c r="EB60" t="n">
        <v>61297</v>
      </c>
      <c r="EC60" t="n">
        <v>61342</v>
      </c>
      <c r="ED60" t="n">
        <v>61301</v>
      </c>
      <c r="EE60" t="n">
        <v>61342</v>
      </c>
      <c r="EF60" t="n">
        <v>61236</v>
      </c>
      <c r="EG60" t="n">
        <v>61314</v>
      </c>
      <c r="EH60" t="n">
        <v>61310</v>
      </c>
      <c r="EI60" t="n">
        <v>61303</v>
      </c>
      <c r="EJ60" t="n">
        <v>61400</v>
      </c>
      <c r="EK60" t="n">
        <v>61427</v>
      </c>
      <c r="EL60" t="n">
        <v>61468</v>
      </c>
      <c r="EM60" t="n">
        <v>61281</v>
      </c>
      <c r="EN60" t="n">
        <v>61049</v>
      </c>
      <c r="EO60" t="n">
        <v>60523</v>
      </c>
      <c r="EP60" t="n">
        <v>60021</v>
      </c>
      <c r="EQ60" t="n">
        <v>62948</v>
      </c>
      <c r="ER60" t="n">
        <v>59835</v>
      </c>
      <c r="ES60" t="n">
        <v>59803</v>
      </c>
    </row>
    <row r="61" spans="1:302">
      <c r="A61" t="s">
        <v>151</v>
      </c>
      <c r="B61" t="s">
        <v>148</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c r="DP61" t="n">
        <v>4472</v>
      </c>
      <c r="DQ61" t="n">
        <v>4475</v>
      </c>
      <c r="DR61" t="n">
        <v>4483</v>
      </c>
      <c r="DS61" t="n">
        <v>4485</v>
      </c>
      <c r="DT61" t="n">
        <v>4478</v>
      </c>
      <c r="DU61" t="n">
        <v>4478</v>
      </c>
      <c r="DV61" t="n">
        <v>4477</v>
      </c>
      <c r="DW61" t="n">
        <v>4457</v>
      </c>
      <c r="DX61" t="n">
        <v>4458</v>
      </c>
      <c r="DY61" t="n">
        <v>4458</v>
      </c>
      <c r="DZ61" t="n">
        <v>4460</v>
      </c>
      <c r="EA61" t="n">
        <v>4462</v>
      </c>
      <c r="EB61" t="n">
        <v>4493</v>
      </c>
      <c r="EC61" t="n">
        <v>4493</v>
      </c>
      <c r="ED61" t="n">
        <v>4495</v>
      </c>
      <c r="EE61" t="n">
        <v>4459</v>
      </c>
      <c r="EF61" t="n">
        <v>4446</v>
      </c>
      <c r="EG61" t="n">
        <v>4523</v>
      </c>
      <c r="EH61" t="n">
        <v>4522</v>
      </c>
      <c r="EI61" t="n">
        <v>4522</v>
      </c>
      <c r="EJ61" t="n">
        <v>4522</v>
      </c>
      <c r="EK61" t="n">
        <v>4523</v>
      </c>
      <c r="EL61" t="n">
        <v>4524</v>
      </c>
      <c r="EM61" t="n">
        <v>4528</v>
      </c>
      <c r="EN61" t="n">
        <v>4531</v>
      </c>
      <c r="EO61" t="n">
        <v>4534</v>
      </c>
      <c r="EP61" t="n">
        <v>4539</v>
      </c>
      <c r="EQ61" t="n">
        <v>4543</v>
      </c>
      <c r="ER61" t="n">
        <v>4548</v>
      </c>
      <c r="ES61" t="n">
        <v>4539</v>
      </c>
    </row>
    <row r="63" spans="1:302">
      <c r="A63" t="s">
        <v>152</v>
      </c>
    </row>
    <row r="64" spans="1:302">
      <c r="A64" t="s">
        <v>153</v>
      </c>
      <c r="B64" t="s">
        <v>154</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482302</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c r="DP64" t="n">
        <v>493045</v>
      </c>
      <c r="DQ64" t="n">
        <v>493250</v>
      </c>
      <c r="DR64" t="n">
        <v>493672</v>
      </c>
      <c r="DS64" t="n">
        <v>493535</v>
      </c>
      <c r="DT64" t="n">
        <v>494045</v>
      </c>
      <c r="DU64" t="n">
        <v>494370</v>
      </c>
      <c r="DV64" t="n">
        <v>494675</v>
      </c>
      <c r="DW64" t="n">
        <v>494843</v>
      </c>
      <c r="DX64" t="n">
        <v>494924</v>
      </c>
      <c r="DY64" t="n">
        <v>495049</v>
      </c>
      <c r="DZ64" t="n">
        <v>495550</v>
      </c>
      <c r="EA64" t="n">
        <v>495693</v>
      </c>
      <c r="EB64" t="n">
        <v>495886</v>
      </c>
      <c r="EC64" t="n">
        <v>496261</v>
      </c>
      <c r="ED64" t="n">
        <v>496368</v>
      </c>
      <c r="EE64" t="n">
        <v>496552</v>
      </c>
      <c r="EF64" t="n">
        <v>496507</v>
      </c>
      <c r="EG64" t="n">
        <v>497030</v>
      </c>
      <c r="EH64" t="n">
        <v>497042</v>
      </c>
      <c r="EI64" t="n">
        <v>497266</v>
      </c>
      <c r="EJ64" t="n">
        <v>497211</v>
      </c>
      <c r="EK64" t="n">
        <v>497418</v>
      </c>
      <c r="EL64" t="n">
        <v>497750</v>
      </c>
      <c r="EM64" t="n">
        <v>497856</v>
      </c>
      <c r="EN64" t="n">
        <v>498111</v>
      </c>
      <c r="EO64" t="n">
        <v>498275</v>
      </c>
      <c r="EP64" t="n">
        <v>498738</v>
      </c>
      <c r="EQ64" t="n">
        <v>499094</v>
      </c>
      <c r="ER64" t="n">
        <v>499087</v>
      </c>
      <c r="ES64" t="n">
        <v>499398</v>
      </c>
    </row>
    <row r="65" spans="1:302">
      <c r="A65" t="s">
        <v>149</v>
      </c>
      <c r="B65" t="s">
        <v>154</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418895</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c r="DP65" t="n">
        <v>428698</v>
      </c>
      <c r="DQ65" t="n">
        <v>428853</v>
      </c>
      <c r="DR65" t="n">
        <v>429112</v>
      </c>
      <c r="DS65" t="n">
        <v>429056</v>
      </c>
      <c r="DT65" t="n">
        <v>429581</v>
      </c>
      <c r="DU65" t="n">
        <v>429786</v>
      </c>
      <c r="DV65" t="n">
        <v>429691</v>
      </c>
      <c r="DW65" t="n">
        <v>429920</v>
      </c>
      <c r="DX65" t="n">
        <v>430366</v>
      </c>
      <c r="DY65" t="n">
        <v>430343</v>
      </c>
      <c r="DZ65" t="n">
        <v>430851</v>
      </c>
      <c r="EA65" t="n">
        <v>430955</v>
      </c>
      <c r="EB65" t="n">
        <v>431040</v>
      </c>
      <c r="EC65" t="n">
        <v>431367</v>
      </c>
      <c r="ED65" t="n">
        <v>431513</v>
      </c>
      <c r="EE65" t="n">
        <v>431693</v>
      </c>
      <c r="EF65" t="n">
        <v>431763</v>
      </c>
      <c r="EG65" t="n">
        <v>432128</v>
      </c>
      <c r="EH65" t="n">
        <v>432144</v>
      </c>
      <c r="EI65" t="n">
        <v>432373</v>
      </c>
      <c r="EJ65" t="n">
        <v>432223</v>
      </c>
      <c r="EK65" t="n">
        <v>432397</v>
      </c>
      <c r="EL65" t="n">
        <v>432692</v>
      </c>
      <c r="EM65" t="n">
        <v>432992</v>
      </c>
      <c r="EN65" t="n">
        <v>433466</v>
      </c>
      <c r="EO65" t="n">
        <v>434157</v>
      </c>
      <c r="EP65" t="n">
        <v>435119</v>
      </c>
      <c r="EQ65" t="n">
        <v>435529</v>
      </c>
      <c r="ER65" t="n">
        <v>435627</v>
      </c>
      <c r="ES65" t="n">
        <v>435970</v>
      </c>
    </row>
    <row r="66" spans="1:302">
      <c r="A66" t="s">
        <v>150</v>
      </c>
      <c r="B66" t="s">
        <v>154</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59655</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c r="DP66" t="n">
        <v>60549</v>
      </c>
      <c r="DQ66" t="n">
        <v>60596</v>
      </c>
      <c r="DR66" t="n">
        <v>60756</v>
      </c>
      <c r="DS66" t="n">
        <v>60675</v>
      </c>
      <c r="DT66" t="n">
        <v>60660</v>
      </c>
      <c r="DU66" t="n">
        <v>60780</v>
      </c>
      <c r="DV66" t="n">
        <v>61179</v>
      </c>
      <c r="DW66" t="n">
        <v>61118</v>
      </c>
      <c r="DX66" t="n">
        <v>60751</v>
      </c>
      <c r="DY66" t="n">
        <v>60897</v>
      </c>
      <c r="DZ66" t="n">
        <v>60890</v>
      </c>
      <c r="EA66" t="n">
        <v>60927</v>
      </c>
      <c r="EB66" t="n">
        <v>61002</v>
      </c>
      <c r="EC66" t="n">
        <v>61049</v>
      </c>
      <c r="ED66" t="n">
        <v>61009</v>
      </c>
      <c r="EE66" t="n">
        <v>61048</v>
      </c>
      <c r="EF66" t="n">
        <v>60942</v>
      </c>
      <c r="EG66" t="n">
        <v>61026</v>
      </c>
      <c r="EH66" t="n">
        <v>61021</v>
      </c>
      <c r="EI66" t="n">
        <v>61016</v>
      </c>
      <c r="EJ66" t="n">
        <v>61111</v>
      </c>
      <c r="EK66" t="n">
        <v>61144</v>
      </c>
      <c r="EL66" t="n">
        <v>61181</v>
      </c>
      <c r="EM66" t="n">
        <v>60987</v>
      </c>
      <c r="EN66" t="n">
        <v>60768</v>
      </c>
      <c r="EO66" t="n">
        <v>60241</v>
      </c>
      <c r="EP66" t="n">
        <v>59741</v>
      </c>
      <c r="EQ66" t="n">
        <v>59678</v>
      </c>
      <c r="ER66" t="n">
        <v>59571</v>
      </c>
      <c r="ES66" t="n">
        <v>59539</v>
      </c>
    </row>
    <row r="67" spans="1:302">
      <c r="A67" t="s">
        <v>151</v>
      </c>
      <c r="B67" t="s">
        <v>154</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3752</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c r="DP67" t="n">
        <v>3798</v>
      </c>
      <c r="DQ67" t="n">
        <v>3801</v>
      </c>
      <c r="DR67" t="n">
        <v>3804</v>
      </c>
      <c r="DS67" t="n">
        <v>3804</v>
      </c>
      <c r="DT67" t="n">
        <v>3804</v>
      </c>
      <c r="DU67" t="n">
        <v>3804</v>
      </c>
      <c r="DV67" t="n">
        <v>3805</v>
      </c>
      <c r="DW67" t="n">
        <v>3805</v>
      </c>
      <c r="DX67" t="n">
        <v>3807</v>
      </c>
      <c r="DY67" t="n">
        <v>3809</v>
      </c>
      <c r="DZ67" t="n">
        <v>3809</v>
      </c>
      <c r="EA67" t="n">
        <v>3811</v>
      </c>
      <c r="EB67" t="n">
        <v>3844</v>
      </c>
      <c r="EC67" t="n">
        <v>3845</v>
      </c>
      <c r="ED67" t="n">
        <v>3846</v>
      </c>
      <c r="EE67" t="n">
        <v>3811</v>
      </c>
      <c r="EF67" t="n">
        <v>3802</v>
      </c>
      <c r="EG67" t="n">
        <v>3876</v>
      </c>
      <c r="EH67" t="n">
        <v>3877</v>
      </c>
      <c r="EI67" t="n">
        <v>3877</v>
      </c>
      <c r="EJ67" t="n">
        <v>3877</v>
      </c>
      <c r="EK67" t="n">
        <v>3877</v>
      </c>
      <c r="EL67" t="n">
        <v>3877</v>
      </c>
      <c r="EM67" t="n">
        <v>3877</v>
      </c>
      <c r="EN67" t="n">
        <v>3877</v>
      </c>
      <c r="EO67" t="n">
        <v>3877</v>
      </c>
      <c r="EP67" t="n">
        <v>3878</v>
      </c>
      <c r="EQ67" t="n">
        <v>3887</v>
      </c>
      <c r="ER67" t="n">
        <v>3889</v>
      </c>
      <c r="ES67" t="n">
        <v>3889</v>
      </c>
    </row>
    <row r="69" spans="1:302">
      <c r="A69" t="s">
        <v>155</v>
      </c>
    </row>
    <row r="70" spans="1:302">
      <c r="A70" t="s">
        <v>147</v>
      </c>
      <c r="B70" t="s">
        <v>156</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c r="DP70" t="n">
        <v>820583297</v>
      </c>
      <c r="DQ70" t="n">
        <v>808369316</v>
      </c>
      <c r="DR70" t="n">
        <v>783150796</v>
      </c>
      <c r="DS70" t="n">
        <v>751217775</v>
      </c>
      <c r="DT70" t="n">
        <v>704166213</v>
      </c>
      <c r="DU70" t="n">
        <v>729373927</v>
      </c>
      <c r="DV70" t="n">
        <v>737028940</v>
      </c>
      <c r="DW70" t="n">
        <v>767392834</v>
      </c>
      <c r="DX70" t="n">
        <v>759043677</v>
      </c>
      <c r="DY70" t="n">
        <v>819421165</v>
      </c>
      <c r="DZ70" t="n">
        <v>858155272</v>
      </c>
      <c r="EA70" t="n">
        <v>810946706</v>
      </c>
      <c r="EB70" t="n">
        <v>822331515</v>
      </c>
      <c r="EC70" t="n">
        <v>747722937</v>
      </c>
      <c r="ED70" t="n">
        <v>777622674</v>
      </c>
      <c r="EE70" t="n">
        <v>729012912</v>
      </c>
      <c r="EF70" t="n">
        <v>660514730</v>
      </c>
      <c r="EG70" t="n">
        <v>752913071</v>
      </c>
      <c r="EH70" t="n">
        <v>732257341</v>
      </c>
      <c r="EI70" t="n">
        <v>765911456</v>
      </c>
      <c r="EJ70" t="n">
        <v>761888778</v>
      </c>
      <c r="EK70" t="n">
        <v>816510016</v>
      </c>
      <c r="EL70" t="n">
        <v>839507008</v>
      </c>
      <c r="EM70" t="n">
        <v>804515891</v>
      </c>
      <c r="EN70" t="n">
        <v>815020512</v>
      </c>
      <c r="EO70" t="n">
        <v>742353517</v>
      </c>
      <c r="EP70" t="n">
        <v>715123993</v>
      </c>
      <c r="EQ70" t="n">
        <v>732895196</v>
      </c>
      <c r="ER70" t="n">
        <v>667198619</v>
      </c>
      <c r="ES70" t="n">
        <v>718827586</v>
      </c>
    </row>
    <row r="71" spans="1:302">
      <c r="A71" t="s">
        <v>149</v>
      </c>
      <c r="B71" t="s">
        <v>156</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c r="DP71" t="n">
        <v>222626986</v>
      </c>
      <c r="DQ71" t="n">
        <v>220277022</v>
      </c>
      <c r="DR71" t="n">
        <v>220805154</v>
      </c>
      <c r="DS71" t="n">
        <v>214235331</v>
      </c>
      <c r="DT71" t="n">
        <v>183056043</v>
      </c>
      <c r="DU71" t="n">
        <v>188085043</v>
      </c>
      <c r="DV71" t="n">
        <v>190816167</v>
      </c>
      <c r="DW71" t="n">
        <v>194546045</v>
      </c>
      <c r="DX71" t="n">
        <v>202128625</v>
      </c>
      <c r="DY71" t="n">
        <v>219483291</v>
      </c>
      <c r="DZ71" t="n">
        <v>237571562</v>
      </c>
      <c r="EA71" t="n">
        <v>221048331</v>
      </c>
      <c r="EB71" t="n">
        <v>219619545</v>
      </c>
      <c r="EC71" t="n">
        <v>200638509</v>
      </c>
      <c r="ED71" t="n">
        <v>225465812</v>
      </c>
      <c r="EE71" t="n">
        <v>212868995</v>
      </c>
      <c r="EF71" t="n">
        <v>176967685</v>
      </c>
      <c r="EG71" t="n">
        <v>203228177</v>
      </c>
      <c r="EH71" t="n">
        <v>187371028</v>
      </c>
      <c r="EI71" t="n">
        <v>203450166</v>
      </c>
      <c r="EJ71" t="n">
        <v>202159156</v>
      </c>
      <c r="EK71" t="n">
        <v>225081561</v>
      </c>
      <c r="EL71" t="n">
        <v>232234042</v>
      </c>
      <c r="EM71" t="n">
        <v>219174955</v>
      </c>
      <c r="EN71" t="n">
        <v>223986166</v>
      </c>
      <c r="EO71" t="n">
        <v>209520018</v>
      </c>
      <c r="EP71" t="n">
        <v>207788737</v>
      </c>
      <c r="EQ71" t="n">
        <v>216391906</v>
      </c>
      <c r="ER71" t="n">
        <v>186434330</v>
      </c>
      <c r="ES71" t="n">
        <v>206806986</v>
      </c>
    </row>
    <row r="72" spans="1:302">
      <c r="A72" t="s">
        <v>150</v>
      </c>
      <c r="B72" t="s">
        <v>156</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c r="DP72" t="n">
        <v>593911692</v>
      </c>
      <c r="DQ72" t="n">
        <v>584061977</v>
      </c>
      <c r="DR72" t="n">
        <v>557805044</v>
      </c>
      <c r="DS72" t="n">
        <v>533073757</v>
      </c>
      <c r="DT72" t="n">
        <v>517231679</v>
      </c>
      <c r="DU72" t="n">
        <v>536921752</v>
      </c>
      <c r="DV72" t="n">
        <v>542403491</v>
      </c>
      <c r="DW72" t="n">
        <v>568926179</v>
      </c>
      <c r="DX72" t="n">
        <v>553673726</v>
      </c>
      <c r="DY72" t="n">
        <v>596057199</v>
      </c>
      <c r="DZ72" t="n">
        <v>616683366</v>
      </c>
      <c r="EA72" t="n">
        <v>586272911</v>
      </c>
      <c r="EB72" t="n">
        <v>598815510</v>
      </c>
      <c r="EC72" t="n">
        <v>543250707</v>
      </c>
      <c r="ED72" t="n">
        <v>548443387</v>
      </c>
      <c r="EE72" t="n">
        <v>512512859</v>
      </c>
      <c r="EF72" t="n">
        <v>480290439</v>
      </c>
      <c r="EG72" t="n">
        <v>545795072</v>
      </c>
      <c r="EH72" t="n">
        <v>541419573</v>
      </c>
      <c r="EI72" t="n">
        <v>558716452</v>
      </c>
      <c r="EJ72" t="n">
        <v>556371681</v>
      </c>
      <c r="EK72" t="n">
        <v>587793346</v>
      </c>
      <c r="EL72" t="n">
        <v>603507228</v>
      </c>
      <c r="EM72" t="n">
        <v>581904318</v>
      </c>
      <c r="EN72" t="n">
        <v>587297536</v>
      </c>
      <c r="EO72" t="n">
        <v>529342324</v>
      </c>
      <c r="EP72" t="n">
        <v>503581949</v>
      </c>
      <c r="EQ72" t="n">
        <v>512648488</v>
      </c>
      <c r="ER72" t="n">
        <v>477604518</v>
      </c>
      <c r="ES72" t="n">
        <v>508162118</v>
      </c>
    </row>
    <row r="73" spans="1:302">
      <c r="A73" t="s">
        <v>151</v>
      </c>
      <c r="B73" t="s">
        <v>156</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c r="DP73" t="n">
        <v>4044619</v>
      </c>
      <c r="DQ73" t="n">
        <v>4030317</v>
      </c>
      <c r="DR73" t="n">
        <v>4540598</v>
      </c>
      <c r="DS73" t="n">
        <v>3908687</v>
      </c>
      <c r="DT73" t="n">
        <v>3878491</v>
      </c>
      <c r="DU73" t="n">
        <v>4367132</v>
      </c>
      <c r="DV73" t="n">
        <v>3809282</v>
      </c>
      <c r="DW73" t="n">
        <v>3920610</v>
      </c>
      <c r="DX73" t="n">
        <v>3241326</v>
      </c>
      <c r="DY73" t="n">
        <v>3880675</v>
      </c>
      <c r="DZ73" t="n">
        <v>3900344</v>
      </c>
      <c r="EA73" t="n">
        <v>3625464</v>
      </c>
      <c r="EB73" t="n">
        <v>3896460</v>
      </c>
      <c r="EC73" t="n">
        <v>3833721</v>
      </c>
      <c r="ED73" t="n">
        <v>3713475</v>
      </c>
      <c r="EE73" t="n">
        <v>3631058</v>
      </c>
      <c r="EF73" t="n">
        <v>3256606</v>
      </c>
      <c r="EG73" t="n">
        <v>3889822</v>
      </c>
      <c r="EH73" t="n">
        <v>3466740</v>
      </c>
      <c r="EI73" t="n">
        <v>3744838</v>
      </c>
      <c r="EJ73" t="n">
        <v>3357941</v>
      </c>
      <c r="EK73" t="n">
        <v>3635109</v>
      </c>
      <c r="EL73" t="n">
        <v>3765738</v>
      </c>
      <c r="EM73" t="n">
        <v>3436618</v>
      </c>
      <c r="EN73" t="n">
        <v>3736810</v>
      </c>
      <c r="EO73" t="n">
        <v>3491175</v>
      </c>
      <c r="EP73" t="n">
        <v>3753307</v>
      </c>
      <c r="EQ73" t="n">
        <v>3854802</v>
      </c>
      <c r="ER73" t="n">
        <v>3159771</v>
      </c>
      <c r="ES73" t="n">
        <v>3858482</v>
      </c>
    </row>
    <row r="75" spans="1:302">
      <c r="A75" t="s">
        <v>157</v>
      </c>
    </row>
    <row r="76" spans="1:302">
      <c r="A76" t="s">
        <v>147</v>
      </c>
      <c r="B76" t="s">
        <v>47</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218636395</v>
      </c>
      <c r="DH76" t="n">
        <v>185522878</v>
      </c>
      <c r="DI76" t="n">
        <v>198735482</v>
      </c>
      <c r="DJ76" t="n">
        <v>195460464</v>
      </c>
      <c r="DK76" t="n">
        <v>194126898</v>
      </c>
      <c r="DL76" t="n">
        <v>202256117</v>
      </c>
      <c r="DM76" t="n">
        <v>226343027</v>
      </c>
      <c r="DN76" t="n">
        <v>237354606</v>
      </c>
      <c r="DO76" t="n">
        <v>220255576</v>
      </c>
      <c r="DP76" t="n">
        <v>206750456</v>
      </c>
      <c r="DQ76" t="n">
        <v>192936769</v>
      </c>
      <c r="DR76" t="n">
        <v>188380272</v>
      </c>
      <c r="DS76" t="n">
        <v>179683274</v>
      </c>
      <c r="DT76" t="n">
        <v>161937876</v>
      </c>
      <c r="DU76" t="n">
        <v>170321342</v>
      </c>
      <c r="DV76" t="n">
        <v>167901124</v>
      </c>
      <c r="DW76" t="n">
        <v>176963717</v>
      </c>
      <c r="DX76" t="n">
        <v>182415919</v>
      </c>
      <c r="DY76" t="n">
        <v>199402243</v>
      </c>
      <c r="DZ76" t="n">
        <v>208782081</v>
      </c>
      <c r="EA76" t="n">
        <v>199426239</v>
      </c>
      <c r="EB76" t="n">
        <v>198100410</v>
      </c>
      <c r="EC76" t="n">
        <v>187711788</v>
      </c>
      <c r="ED76" t="n">
        <v>192873980</v>
      </c>
      <c r="EE76" t="n">
        <v>185603718</v>
      </c>
      <c r="EF76" t="n">
        <v>171691861</v>
      </c>
      <c r="EG76" t="n">
        <v>193939782</v>
      </c>
      <c r="EH76" t="n">
        <v>191050160</v>
      </c>
      <c r="EI76" t="n">
        <v>197247912</v>
      </c>
      <c r="EJ76" t="n">
        <v>202148349</v>
      </c>
      <c r="EK76" t="n">
        <v>211996263</v>
      </c>
      <c r="EL76" t="n">
        <v>215466866</v>
      </c>
      <c r="EM76" t="n">
        <v>207563490</v>
      </c>
      <c r="EN76" t="n">
        <v>212459363</v>
      </c>
      <c r="EO76" t="n">
        <v>204907262</v>
      </c>
      <c r="EP76" t="n">
        <v>200895782</v>
      </c>
      <c r="EQ76" t="n">
        <v>206630360</v>
      </c>
      <c r="ER76" t="n">
        <v>188429870</v>
      </c>
      <c r="ES76" t="n">
        <v>210370183</v>
      </c>
    </row>
    <row r="77" spans="1:302">
      <c r="A77" t="s">
        <v>149</v>
      </c>
      <c r="B77" t="s">
        <v>47</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70335102</v>
      </c>
      <c r="DH77" t="n">
        <v>56518809</v>
      </c>
      <c r="DI77" t="n">
        <v>60591187</v>
      </c>
      <c r="DJ77" t="n">
        <v>58936332</v>
      </c>
      <c r="DK77" t="n">
        <v>57457869</v>
      </c>
      <c r="DL77" t="n">
        <v>61451124</v>
      </c>
      <c r="DM77" t="n">
        <v>71238193</v>
      </c>
      <c r="DN77" t="n">
        <v>74480625</v>
      </c>
      <c r="DO77" t="n">
        <v>71234191</v>
      </c>
      <c r="DP77" t="n">
        <v>63438829</v>
      </c>
      <c r="DQ77" t="n">
        <v>60074607</v>
      </c>
      <c r="DR77" t="n">
        <v>59641960</v>
      </c>
      <c r="DS77" t="n">
        <v>58116517</v>
      </c>
      <c r="DT77" t="n">
        <v>49547360</v>
      </c>
      <c r="DU77" t="n">
        <v>52258725</v>
      </c>
      <c r="DV77" t="n">
        <v>52182823</v>
      </c>
      <c r="DW77" t="n">
        <v>53206471</v>
      </c>
      <c r="DX77" t="n">
        <v>56500134</v>
      </c>
      <c r="DY77" t="n">
        <v>62626641</v>
      </c>
      <c r="DZ77" t="n">
        <v>66217186</v>
      </c>
      <c r="EA77" t="n">
        <v>62406482</v>
      </c>
      <c r="EB77" t="n">
        <v>61204422</v>
      </c>
      <c r="EC77" t="n">
        <v>57655859</v>
      </c>
      <c r="ED77" t="n">
        <v>62641481</v>
      </c>
      <c r="EE77" t="n">
        <v>60896882</v>
      </c>
      <c r="EF77" t="n">
        <v>52606167</v>
      </c>
      <c r="EG77" t="n">
        <v>60177732</v>
      </c>
      <c r="EH77" t="n">
        <v>57962361</v>
      </c>
      <c r="EI77" t="n">
        <v>60466495</v>
      </c>
      <c r="EJ77" t="n">
        <v>62684000</v>
      </c>
      <c r="EK77" t="n">
        <v>67116943</v>
      </c>
      <c r="EL77" t="n">
        <v>68065464</v>
      </c>
      <c r="EM77" t="n">
        <v>64776966</v>
      </c>
      <c r="EN77" t="n">
        <v>66422876</v>
      </c>
      <c r="EO77" t="n">
        <v>64669559</v>
      </c>
      <c r="EP77" t="n">
        <v>64470850</v>
      </c>
      <c r="EQ77" t="n">
        <v>68076350</v>
      </c>
      <c r="ER77" t="n">
        <v>59281229</v>
      </c>
      <c r="ES77" t="n">
        <v>67559226</v>
      </c>
    </row>
    <row r="78" spans="1:302">
      <c r="A78" t="s">
        <v>150</v>
      </c>
      <c r="B78" t="s">
        <v>47</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c r="DP78" t="n">
        <v>142212220</v>
      </c>
      <c r="DQ78" t="n">
        <v>131822816</v>
      </c>
      <c r="DR78" t="n">
        <v>127562773</v>
      </c>
      <c r="DS78" t="n">
        <v>120567465</v>
      </c>
      <c r="DT78" t="n">
        <v>111462586</v>
      </c>
      <c r="DU78" t="n">
        <v>117026940</v>
      </c>
      <c r="DV78" t="n">
        <v>114808715</v>
      </c>
      <c r="DW78" t="n">
        <v>122799986</v>
      </c>
      <c r="DX78" t="n">
        <v>125071384</v>
      </c>
      <c r="DY78" t="n">
        <v>135758248</v>
      </c>
      <c r="DZ78" t="n">
        <v>141538100</v>
      </c>
      <c r="EA78" t="n">
        <v>136044579</v>
      </c>
      <c r="EB78" t="n">
        <v>135881094</v>
      </c>
      <c r="EC78" t="n">
        <v>129040727</v>
      </c>
      <c r="ED78" t="n">
        <v>129257961</v>
      </c>
      <c r="EE78" t="n">
        <v>123755675</v>
      </c>
      <c r="EF78" t="n">
        <v>118226195</v>
      </c>
      <c r="EG78" t="n">
        <v>132739791</v>
      </c>
      <c r="EH78" t="n">
        <v>132152805</v>
      </c>
      <c r="EI78" t="n">
        <v>135780698</v>
      </c>
      <c r="EJ78" t="n">
        <v>138525236</v>
      </c>
      <c r="EK78" t="n">
        <v>143874945</v>
      </c>
      <c r="EL78" t="n">
        <v>146406324</v>
      </c>
      <c r="EM78" t="n">
        <v>141836340</v>
      </c>
      <c r="EN78" t="n">
        <v>145003809</v>
      </c>
      <c r="EO78" t="n">
        <v>139224031</v>
      </c>
      <c r="EP78" t="n">
        <v>135336585</v>
      </c>
      <c r="EQ78" t="n">
        <v>137448515</v>
      </c>
      <c r="ER78" t="n">
        <v>128233554</v>
      </c>
      <c r="ES78" t="n">
        <v>141665905</v>
      </c>
    </row>
    <row r="79" spans="1:302">
      <c r="A79" t="s">
        <v>151</v>
      </c>
      <c r="B79" t="s">
        <v>47</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c r="DP79" t="n">
        <v>1099407</v>
      </c>
      <c r="DQ79" t="n">
        <v>1039346</v>
      </c>
      <c r="DR79" t="n">
        <v>1175539</v>
      </c>
      <c r="DS79" t="n">
        <v>999292</v>
      </c>
      <c r="DT79" t="n">
        <v>927930</v>
      </c>
      <c r="DU79" t="n">
        <v>1035677</v>
      </c>
      <c r="DV79" t="n">
        <v>909586</v>
      </c>
      <c r="DW79" t="n">
        <v>957260</v>
      </c>
      <c r="DX79" t="n">
        <v>844401</v>
      </c>
      <c r="DY79" t="n">
        <v>1017354</v>
      </c>
      <c r="DZ79" t="n">
        <v>1026795</v>
      </c>
      <c r="EA79" t="n">
        <v>975178</v>
      </c>
      <c r="EB79" t="n">
        <v>1014894</v>
      </c>
      <c r="EC79" t="n">
        <v>1015202</v>
      </c>
      <c r="ED79" t="n">
        <v>974538</v>
      </c>
      <c r="EE79" t="n">
        <v>951161</v>
      </c>
      <c r="EF79" t="n">
        <v>859499</v>
      </c>
      <c r="EG79" t="n">
        <v>1022259</v>
      </c>
      <c r="EH79" t="n">
        <v>934994</v>
      </c>
      <c r="EI79" t="n">
        <v>1000719</v>
      </c>
      <c r="EJ79" t="n">
        <v>939113</v>
      </c>
      <c r="EK79" t="n">
        <v>1004375</v>
      </c>
      <c r="EL79" t="n">
        <v>995078</v>
      </c>
      <c r="EM79" t="n">
        <v>950184</v>
      </c>
      <c r="EN79" t="n">
        <v>1032678</v>
      </c>
      <c r="EO79" t="n">
        <v>1013672</v>
      </c>
      <c r="EP79" t="n">
        <v>1088347</v>
      </c>
      <c r="EQ79" t="n">
        <v>1105495</v>
      </c>
      <c r="ER79" t="n">
        <v>915087</v>
      </c>
      <c r="ES79" t="n">
        <v>1145052</v>
      </c>
    </row>
    <row r="81" spans="1:302">
      <c r="A81" t="s">
        <v>158</v>
      </c>
    </row>
    <row r="82" spans="1:302">
      <c r="A82" t="s">
        <v>147</v>
      </c>
      <c r="B82" t="s">
        <v>159</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30.0365691092</v>
      </c>
      <c r="DH82" t="n">
        <v>27.0306137423</v>
      </c>
      <c r="DI82" t="n">
        <v>27.234909127</v>
      </c>
      <c r="DJ82" t="n">
        <v>26.3766724</v>
      </c>
      <c r="DK82" t="n">
        <v>26.0283400285</v>
      </c>
      <c r="DL82" t="n">
        <v>26.604461166</v>
      </c>
      <c r="DM82" t="n">
        <v>26.7449028231</v>
      </c>
      <c r="DN82" t="n">
        <v>26.842165508</v>
      </c>
      <c r="DO82" t="n">
        <v>25.7651530926</v>
      </c>
      <c r="DP82" t="n">
        <v>25.1955476983</v>
      </c>
      <c r="DQ82" t="n">
        <v>23.8674038192</v>
      </c>
      <c r="DR82" t="n">
        <v>24.0541506134</v>
      </c>
      <c r="DS82" t="n">
        <v>23.9189326956</v>
      </c>
      <c r="DT82" t="n">
        <v>22.9971096327</v>
      </c>
      <c r="DU82" t="n">
        <v>23.3517179179</v>
      </c>
      <c r="DV82" t="n">
        <v>22.7808047809</v>
      </c>
      <c r="DW82" t="n">
        <v>23.0603817445</v>
      </c>
      <c r="DX82" t="n">
        <v>24.0323349667</v>
      </c>
      <c r="DY82" t="n">
        <v>24.334524359</v>
      </c>
      <c r="DZ82" t="n">
        <v>24.3291730311</v>
      </c>
      <c r="EA82" t="n">
        <v>24.5917811275</v>
      </c>
      <c r="EB82" t="n">
        <v>24.0900909653</v>
      </c>
      <c r="EC82" t="n">
        <v>25.1044576422</v>
      </c>
      <c r="ED82" t="n">
        <v>24.8030293417</v>
      </c>
      <c r="EE82" t="n">
        <v>25.4595926828</v>
      </c>
      <c r="EF82" t="n">
        <v>25.9936460463</v>
      </c>
      <c r="EG82" t="n">
        <v>25.7585888026</v>
      </c>
      <c r="EH82" t="n">
        <v>26.0905762637</v>
      </c>
      <c r="EI82" t="n">
        <v>25.7533570565</v>
      </c>
      <c r="EJ82" t="n">
        <v>26.5325274288</v>
      </c>
      <c r="EK82" t="n">
        <v>25.9637063656</v>
      </c>
      <c r="EL82" t="n">
        <v>25.665880564</v>
      </c>
      <c r="EM82" t="n">
        <v>25.7997998948</v>
      </c>
      <c r="EN82" t="n">
        <v>26.0679774155</v>
      </c>
      <c r="EO82" t="n">
        <v>27.6023831379</v>
      </c>
      <c r="EP82" t="n">
        <v>28.0924404672</v>
      </c>
      <c r="EQ82" t="n">
        <v>28.1937118878</v>
      </c>
      <c r="ER82" t="n">
        <v>28.2419454468</v>
      </c>
      <c r="ES82" t="n">
        <v>29.2657359146</v>
      </c>
    </row>
    <row r="83" spans="1:302">
      <c r="A83" t="s">
        <v>149</v>
      </c>
      <c r="B83" t="s">
        <v>159</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33.3424777915</v>
      </c>
      <c r="DH83" t="n">
        <v>30.8514186801</v>
      </c>
      <c r="DI83" t="n">
        <v>31.1950248334</v>
      </c>
      <c r="DJ83" t="n">
        <v>30.8769090749</v>
      </c>
      <c r="DK83" t="n">
        <v>30.5418500019</v>
      </c>
      <c r="DL83" t="n">
        <v>30.8707578245</v>
      </c>
      <c r="DM83" t="n">
        <v>30.4509794162</v>
      </c>
      <c r="DN83" t="n">
        <v>30.208775729</v>
      </c>
      <c r="DO83" t="n">
        <v>28.7654131324</v>
      </c>
      <c r="DP83" t="n">
        <v>28.4955701642</v>
      </c>
      <c r="DQ83" t="n">
        <v>27.2722985151</v>
      </c>
      <c r="DR83" t="n">
        <v>27.0111267421</v>
      </c>
      <c r="DS83" t="n">
        <v>27.1274195198</v>
      </c>
      <c r="DT83" t="n">
        <v>27.0667710216</v>
      </c>
      <c r="DU83" t="n">
        <v>27.7846255962</v>
      </c>
      <c r="DV83" t="n">
        <v>27.3471707458</v>
      </c>
      <c r="DW83" t="n">
        <v>27.3490376019</v>
      </c>
      <c r="DX83" t="n">
        <v>27.9525643634</v>
      </c>
      <c r="DY83" t="n">
        <v>28.5336713855</v>
      </c>
      <c r="DZ83" t="n">
        <v>27.8725220487</v>
      </c>
      <c r="EA83" t="n">
        <v>28.2320530165</v>
      </c>
      <c r="EB83" t="n">
        <v>27.8683857577</v>
      </c>
      <c r="EC83" t="n">
        <v>28.7361879269</v>
      </c>
      <c r="ED83" t="n">
        <v>27.7831394677</v>
      </c>
      <c r="EE83" t="n">
        <v>28.6076805126</v>
      </c>
      <c r="EF83" t="n">
        <v>29.7264254771</v>
      </c>
      <c r="EG83" t="n">
        <v>29.6109195528</v>
      </c>
      <c r="EH83" t="n">
        <v>30.9345375423</v>
      </c>
      <c r="EI83" t="n">
        <v>29.7205434573</v>
      </c>
      <c r="EJ83" t="n">
        <v>31.0072525234</v>
      </c>
      <c r="EK83" t="n">
        <v>29.8189432763</v>
      </c>
      <c r="EL83" t="n">
        <v>29.3089951042</v>
      </c>
      <c r="EM83" t="n">
        <v>29.5549124214</v>
      </c>
      <c r="EN83" t="n">
        <v>29.6549010978</v>
      </c>
      <c r="EO83" t="n">
        <v>30.8655753361</v>
      </c>
      <c r="EP83" t="n">
        <v>31.0271148142</v>
      </c>
      <c r="EQ83" t="n">
        <v>31.4597487764</v>
      </c>
      <c r="ER83" t="n">
        <v>31.7973781975</v>
      </c>
      <c r="ES83" t="n">
        <v>32.6677678094</v>
      </c>
    </row>
    <row r="84" spans="1:302">
      <c r="A84" t="s">
        <v>150</v>
      </c>
      <c r="B84" t="s">
        <v>159</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c r="DP84" t="n">
        <v>23.9450110034</v>
      </c>
      <c r="DQ84" t="n">
        <v>22.5700047582</v>
      </c>
      <c r="DR84" t="n">
        <v>22.8687019546</v>
      </c>
      <c r="DS84" t="n">
        <v>22.6174077071</v>
      </c>
      <c r="DT84" t="n">
        <v>21.5498374375</v>
      </c>
      <c r="DU84" t="n">
        <v>21.7959022081</v>
      </c>
      <c r="DV84" t="n">
        <v>21.1666622551</v>
      </c>
      <c r="DW84" t="n">
        <v>21.5845201948</v>
      </c>
      <c r="DX84" t="n">
        <v>22.5893659256</v>
      </c>
      <c r="DY84" t="n">
        <v>22.7760436797</v>
      </c>
      <c r="DZ84" t="n">
        <v>22.9515027976</v>
      </c>
      <c r="EA84" t="n">
        <v>23.204991472</v>
      </c>
      <c r="EB84" t="n">
        <v>22.6916457124</v>
      </c>
      <c r="EC84" t="n">
        <v>23.7534393121</v>
      </c>
      <c r="ED84" t="n">
        <v>23.5681501617</v>
      </c>
      <c r="EE84" t="n">
        <v>24.1468429185</v>
      </c>
      <c r="EF84" t="n">
        <v>24.6155628761</v>
      </c>
      <c r="EG84" t="n">
        <v>24.3204451285</v>
      </c>
      <c r="EH84" t="n">
        <v>24.4085754543</v>
      </c>
      <c r="EI84" t="n">
        <v>24.3022551983</v>
      </c>
      <c r="EJ84" t="n">
        <v>24.8979667245</v>
      </c>
      <c r="EK84" t="n">
        <v>24.4771306071</v>
      </c>
      <c r="EL84" t="n">
        <v>24.2592494683</v>
      </c>
      <c r="EM84" t="n">
        <v>24.3745123747</v>
      </c>
      <c r="EN84" t="n">
        <v>24.6900080643</v>
      </c>
      <c r="EO84" t="n">
        <v>26.3013223556</v>
      </c>
      <c r="EP84" t="n">
        <v>26.8747887546</v>
      </c>
      <c r="EQ84" t="n">
        <v>26.8114542844</v>
      </c>
      <c r="ER84" t="n">
        <v>26.8493176189</v>
      </c>
      <c r="ES84" t="n">
        <v>27.8780924398</v>
      </c>
    </row>
    <row r="85" spans="1:302">
      <c r="A85" t="s">
        <v>151</v>
      </c>
      <c r="B85" t="s">
        <v>159</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c r="DP85" t="n">
        <v>27.1819669541</v>
      </c>
      <c r="DQ85" t="n">
        <v>25.7881948244</v>
      </c>
      <c r="DR85" t="n">
        <v>25.8895193981</v>
      </c>
      <c r="DS85" t="n">
        <v>25.565925335</v>
      </c>
      <c r="DT85" t="n">
        <v>23.9250265116</v>
      </c>
      <c r="DU85" t="n">
        <v>23.7152666785</v>
      </c>
      <c r="DV85" t="n">
        <v>23.8781481655</v>
      </c>
      <c r="DW85" t="n">
        <v>24.4160985153</v>
      </c>
      <c r="DX85" t="n">
        <v>26.0510976063</v>
      </c>
      <c r="DY85" t="n">
        <v>26.2159031612</v>
      </c>
      <c r="DZ85" t="n">
        <v>26.3257548565</v>
      </c>
      <c r="EA85" t="n">
        <v>26.8980191225</v>
      </c>
      <c r="EB85" t="n">
        <v>26.0465653439</v>
      </c>
      <c r="EC85" t="n">
        <v>26.4808524147</v>
      </c>
      <c r="ED85" t="n">
        <v>26.2432896411</v>
      </c>
      <c r="EE85" t="n">
        <v>26.19514753</v>
      </c>
      <c r="EF85" t="n">
        <v>26.3924773215</v>
      </c>
      <c r="EG85" t="n">
        <v>26.2803542167</v>
      </c>
      <c r="EH85" t="n">
        <v>26.9704102413</v>
      </c>
      <c r="EI85" t="n">
        <v>26.7226245835</v>
      </c>
      <c r="EJ85" t="n">
        <v>27.9669297346</v>
      </c>
      <c r="EK85" t="n">
        <v>27.6298454874</v>
      </c>
      <c r="EL85" t="n">
        <v>26.4245149291</v>
      </c>
      <c r="EM85" t="n">
        <v>27.6488105457</v>
      </c>
      <c r="EN85" t="n">
        <v>27.6352825003</v>
      </c>
      <c r="EO85" t="n">
        <v>29.0352674959</v>
      </c>
      <c r="EP85" t="n">
        <v>28.9970151656</v>
      </c>
      <c r="EQ85" t="n">
        <v>28.6783860753</v>
      </c>
      <c r="ER85" t="n">
        <v>28.9605480904</v>
      </c>
      <c r="ES85" t="n">
        <v>29.6762301859</v>
      </c>
    </row>
    <row r="87" spans="1:302">
      <c r="A87" t="s">
        <v>160</v>
      </c>
    </row>
    <row r="88" spans="1:302">
      <c r="A88" t="s">
        <v>161</v>
      </c>
      <c r="B88" t="s">
        <v>156</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c r="DP88" t="n">
        <v>876569406</v>
      </c>
      <c r="DQ88" t="n">
        <v>844082380</v>
      </c>
      <c r="DR88" t="n">
        <v>831090139</v>
      </c>
      <c r="DS88" t="n">
        <v>791788130</v>
      </c>
      <c r="DT88" t="n">
        <v>729504121</v>
      </c>
      <c r="DU88" t="n">
        <v>775857275</v>
      </c>
      <c r="DV88" t="n">
        <v>773300965</v>
      </c>
      <c r="DW88" t="n">
        <v>801790808</v>
      </c>
      <c r="DX88" t="n">
        <v>800418971</v>
      </c>
      <c r="DY88" t="n">
        <v>866398886</v>
      </c>
      <c r="DZ88" t="n">
        <v>894445436</v>
      </c>
      <c r="EA88" t="n">
        <v>848368905</v>
      </c>
      <c r="EB88" t="n">
        <v>849520093</v>
      </c>
      <c r="EC88" t="n">
        <v>795929032</v>
      </c>
      <c r="ED88" t="n">
        <v>812971946</v>
      </c>
      <c r="EE88" t="n">
        <v>766481129</v>
      </c>
      <c r="EF88" t="n">
        <v>692727084</v>
      </c>
      <c r="EG88" t="n">
        <v>792760841</v>
      </c>
      <c r="EH88" t="n">
        <v>770903935</v>
      </c>
      <c r="EI88" t="n">
        <v>797798630</v>
      </c>
      <c r="EJ88" t="n">
        <v>812178652</v>
      </c>
      <c r="EK88" t="n">
        <v>856711545</v>
      </c>
      <c r="EL88" t="n">
        <v>878321025</v>
      </c>
      <c r="EM88" t="n">
        <v>841464799</v>
      </c>
      <c r="EN88" t="n">
        <v>849414043</v>
      </c>
      <c r="EO88" t="n">
        <v>780552938</v>
      </c>
      <c r="EP88" t="n">
        <v>759950111</v>
      </c>
      <c r="EQ88" t="n">
        <v>773029444</v>
      </c>
      <c r="ER88" t="n">
        <v>697603280</v>
      </c>
      <c r="ES88" t="n">
        <v>753984258</v>
      </c>
    </row>
    <row r="89" spans="1:302">
      <c r="A89" t="s">
        <v>162</v>
      </c>
      <c r="B89" t="s">
        <v>156</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c r="DP89" t="n">
        <v>511893343</v>
      </c>
      <c r="DQ89" t="n">
        <v>479482735</v>
      </c>
      <c r="DR89" t="n">
        <v>467879960</v>
      </c>
      <c r="DS89" t="n">
        <v>483391136</v>
      </c>
      <c r="DT89" t="n">
        <v>477139780</v>
      </c>
      <c r="DU89" t="n">
        <v>436303835</v>
      </c>
      <c r="DV89" t="n">
        <v>419050949</v>
      </c>
      <c r="DW89" t="n">
        <v>472478080</v>
      </c>
      <c r="DX89" t="n">
        <v>437653014</v>
      </c>
      <c r="DY89" t="n">
        <v>495134540</v>
      </c>
      <c r="DZ89" t="n">
        <v>496828845</v>
      </c>
      <c r="EA89" t="n">
        <v>468628745</v>
      </c>
      <c r="EB89" t="n">
        <v>459602808</v>
      </c>
      <c r="EC89" t="n">
        <v>434081863</v>
      </c>
      <c r="ED89" t="n">
        <v>467284735</v>
      </c>
      <c r="EE89" t="n">
        <v>496622751</v>
      </c>
      <c r="EF89" t="n">
        <v>413306165</v>
      </c>
      <c r="EG89" t="n">
        <v>506908166</v>
      </c>
      <c r="EH89" t="n">
        <v>430077901</v>
      </c>
      <c r="EI89" t="n">
        <v>427184133</v>
      </c>
      <c r="EJ89" t="n">
        <v>432877705</v>
      </c>
      <c r="EK89" t="n">
        <v>456155753</v>
      </c>
      <c r="EL89" t="n">
        <v>471870066</v>
      </c>
      <c r="EM89" t="n">
        <v>471925147</v>
      </c>
      <c r="EN89" t="n">
        <v>504776050</v>
      </c>
      <c r="EO89" t="n">
        <v>422842057</v>
      </c>
      <c r="EP89" t="n">
        <v>451742903</v>
      </c>
      <c r="EQ89" t="n">
        <v>469041427</v>
      </c>
      <c r="ER89" t="n">
        <v>453152494</v>
      </c>
      <c r="ES89" t="n">
        <v>410695331</v>
      </c>
    </row>
    <row r="90" spans="1:302">
      <c r="A90" t="s">
        <v>163</v>
      </c>
      <c r="B90" t="s">
        <v>156</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c r="DP90" t="n">
        <v>366505548</v>
      </c>
      <c r="DQ90" t="n">
        <v>348236896</v>
      </c>
      <c r="DR90" t="n">
        <v>346344024</v>
      </c>
      <c r="DS90" t="n">
        <v>345316998</v>
      </c>
      <c r="DT90" t="n">
        <v>347622672</v>
      </c>
      <c r="DU90" t="n">
        <v>303609058</v>
      </c>
      <c r="DV90" t="n">
        <v>308586068</v>
      </c>
      <c r="DW90" t="n">
        <v>336878520</v>
      </c>
      <c r="DX90" t="n">
        <v>333628884</v>
      </c>
      <c r="DY90" t="n">
        <v>360570469</v>
      </c>
      <c r="DZ90" t="n">
        <v>362532664</v>
      </c>
      <c r="EA90" t="n">
        <v>346915602</v>
      </c>
      <c r="EB90" t="n">
        <v>340088780</v>
      </c>
      <c r="EC90" t="n">
        <v>315005010</v>
      </c>
      <c r="ED90" t="n">
        <v>341449592</v>
      </c>
      <c r="EE90" t="n">
        <v>368358510</v>
      </c>
      <c r="EF90" t="n">
        <v>295233448</v>
      </c>
      <c r="EG90" t="n">
        <v>364756676</v>
      </c>
      <c r="EH90" t="n">
        <v>293634630</v>
      </c>
      <c r="EI90" t="n">
        <v>295698624</v>
      </c>
      <c r="EJ90" t="n">
        <v>320737708</v>
      </c>
      <c r="EK90" t="n">
        <v>325876368</v>
      </c>
      <c r="EL90" t="n">
        <v>339324226</v>
      </c>
      <c r="EM90" t="n">
        <v>335389012</v>
      </c>
      <c r="EN90" t="n">
        <v>369865844</v>
      </c>
      <c r="EO90" t="n">
        <v>318594400</v>
      </c>
      <c r="EP90" t="n">
        <v>322367850</v>
      </c>
      <c r="EQ90" t="n">
        <v>339994154</v>
      </c>
      <c r="ER90" t="n">
        <v>325778565</v>
      </c>
      <c r="ES90" t="n">
        <v>287396475</v>
      </c>
    </row>
    <row r="91" spans="1:302">
      <c r="A91" t="s">
        <v>164</v>
      </c>
      <c r="B91" t="s">
        <v>156</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129590800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c r="DP91" t="n">
        <v>137658220</v>
      </c>
      <c r="DQ91" t="n">
        <v>124858950</v>
      </c>
      <c r="DR91" t="n">
        <v>115899751</v>
      </c>
      <c r="DS91" t="n">
        <v>131169776</v>
      </c>
      <c r="DT91" t="n">
        <v>124064190</v>
      </c>
      <c r="DU91" t="n">
        <v>130856262</v>
      </c>
      <c r="DV91" t="n">
        <v>106757577</v>
      </c>
      <c r="DW91" t="n">
        <v>127890844</v>
      </c>
      <c r="DX91" t="n">
        <v>97969392</v>
      </c>
      <c r="DY91" t="n">
        <v>129890328</v>
      </c>
      <c r="DZ91" t="n">
        <v>125005997</v>
      </c>
      <c r="EA91" t="n">
        <v>115745304</v>
      </c>
      <c r="EB91" t="n">
        <v>115319064</v>
      </c>
      <c r="EC91" t="n">
        <v>112374027</v>
      </c>
      <c r="ED91" t="n">
        <v>122014716</v>
      </c>
      <c r="EE91" t="n">
        <v>124475898</v>
      </c>
      <c r="EF91" t="n">
        <v>109968706</v>
      </c>
      <c r="EG91" t="n">
        <v>134421174</v>
      </c>
      <c r="EH91" t="n">
        <v>130861832</v>
      </c>
      <c r="EI91" t="n">
        <v>125093088</v>
      </c>
      <c r="EJ91" t="n">
        <v>105460494</v>
      </c>
      <c r="EK91" t="n">
        <v>125326849</v>
      </c>
      <c r="EL91" t="n">
        <v>125128584</v>
      </c>
      <c r="EM91" t="n">
        <v>128704494</v>
      </c>
      <c r="EN91" t="n">
        <v>129091043</v>
      </c>
      <c r="EO91" t="n">
        <v>100334417</v>
      </c>
      <c r="EP91" t="n">
        <v>121922764</v>
      </c>
      <c r="EQ91" t="n">
        <v>119757816</v>
      </c>
      <c r="ER91" t="n">
        <v>121275167</v>
      </c>
      <c r="ES91" t="n">
        <v>116288427</v>
      </c>
    </row>
    <row r="92" spans="1:302">
      <c r="A92" t="s">
        <v>165</v>
      </c>
      <c r="B92" t="s">
        <v>156</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c r="DP92" t="n">
        <v>5047877</v>
      </c>
      <c r="DQ92" t="n">
        <v>3219870</v>
      </c>
      <c r="DR92" t="n">
        <v>2801450</v>
      </c>
      <c r="DS92" t="n">
        <v>5130195</v>
      </c>
      <c r="DT92" t="n">
        <v>5033326</v>
      </c>
      <c r="DU92" t="n">
        <v>1343684</v>
      </c>
      <c r="DV92" t="n">
        <v>1135462</v>
      </c>
      <c r="DW92" t="n">
        <v>5283747</v>
      </c>
      <c r="DX92" t="n">
        <v>3073157</v>
      </c>
      <c r="DY92" t="n">
        <v>1737516</v>
      </c>
      <c r="DZ92" t="n">
        <v>6741897</v>
      </c>
      <c r="EA92" t="n">
        <v>3682570</v>
      </c>
      <c r="EB92" t="n">
        <v>2407604</v>
      </c>
      <c r="EC92" t="n">
        <v>4872678</v>
      </c>
      <c r="ED92" t="n">
        <v>1710304</v>
      </c>
      <c r="EE92" t="n">
        <v>1197391</v>
      </c>
      <c r="EF92" t="n">
        <v>6845622</v>
      </c>
      <c r="EG92" t="n">
        <v>3988224</v>
      </c>
      <c r="EH92" t="n">
        <v>4271333</v>
      </c>
      <c r="EI92" t="n">
        <v>4969000</v>
      </c>
      <c r="EJ92" t="n">
        <v>5325424</v>
      </c>
      <c r="EK92" t="n">
        <v>4265266</v>
      </c>
      <c r="EL92" t="n">
        <v>6314222</v>
      </c>
      <c r="EM92" t="n">
        <v>6506812</v>
      </c>
      <c r="EN92" t="n">
        <v>3672677</v>
      </c>
      <c r="EO92" t="n">
        <v>2576926</v>
      </c>
      <c r="EP92" t="n">
        <v>6093381</v>
      </c>
      <c r="EQ92" t="n">
        <v>8215854</v>
      </c>
      <c r="ER92" t="n">
        <v>3769681</v>
      </c>
      <c r="ES92" t="n">
        <v>3420979</v>
      </c>
    </row>
    <row r="93" spans="1:302">
      <c r="A93" t="s">
        <v>166</v>
      </c>
      <c r="B93" t="s">
        <v>156</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c r="DP93" t="n">
        <v>2681698</v>
      </c>
      <c r="DQ93" t="n">
        <v>3167019</v>
      </c>
      <c r="DR93" t="n">
        <v>2834735</v>
      </c>
      <c r="DS93" t="n">
        <v>1774167</v>
      </c>
      <c r="DT93" t="n">
        <v>419592</v>
      </c>
      <c r="DU93" t="n">
        <v>494831</v>
      </c>
      <c r="DV93" t="n">
        <v>2571842</v>
      </c>
      <c r="DW93" t="n">
        <v>2424969</v>
      </c>
      <c r="DX93" t="n">
        <v>2981581</v>
      </c>
      <c r="DY93" t="n">
        <v>2936227</v>
      </c>
      <c r="DZ93" t="n">
        <v>2548287</v>
      </c>
      <c r="EA93" t="n">
        <v>2285269</v>
      </c>
      <c r="EB93" t="n">
        <v>1787360</v>
      </c>
      <c r="EC93" t="n">
        <v>1830148</v>
      </c>
      <c r="ED93" t="n">
        <v>2110123</v>
      </c>
      <c r="EE93" t="n">
        <v>2590952</v>
      </c>
      <c r="EF93" t="n">
        <v>1258389</v>
      </c>
      <c r="EG93" t="n">
        <v>742092</v>
      </c>
      <c r="EH93" t="n">
        <v>1310106</v>
      </c>
      <c r="EI93" t="n">
        <v>1423421</v>
      </c>
      <c r="EJ93" t="n">
        <v>1354079</v>
      </c>
      <c r="EK93" t="n">
        <v>687270</v>
      </c>
      <c r="EL93" t="n">
        <v>1103034</v>
      </c>
      <c r="EM93" t="n">
        <v>1324829</v>
      </c>
      <c r="EN93" t="n">
        <v>2146486</v>
      </c>
      <c r="EO93" t="n">
        <v>1336314</v>
      </c>
      <c r="EP93" t="n">
        <v>1358908</v>
      </c>
      <c r="EQ93" t="n">
        <v>1073603</v>
      </c>
      <c r="ER93" t="n">
        <v>2329081</v>
      </c>
      <c r="ES93" t="n">
        <v>3589450</v>
      </c>
    </row>
    <row r="94" spans="1:302">
      <c r="A94" t="s">
        <v>167</v>
      </c>
      <c r="B94" t="s">
        <v>156</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c r="DP94" t="n">
        <v>392262433</v>
      </c>
      <c r="DQ94" t="n">
        <v>390542484</v>
      </c>
      <c r="DR94" t="n">
        <v>389339891</v>
      </c>
      <c r="DS94" t="n">
        <v>334217390</v>
      </c>
      <c r="DT94" t="n">
        <v>278069579</v>
      </c>
      <c r="DU94" t="n">
        <v>363783858</v>
      </c>
      <c r="DV94" t="n">
        <v>376871507</v>
      </c>
      <c r="DW94" t="n">
        <v>354252602</v>
      </c>
      <c r="DX94" t="n">
        <v>387720200</v>
      </c>
      <c r="DY94" t="n">
        <v>398465075</v>
      </c>
      <c r="DZ94" t="n">
        <v>425114880</v>
      </c>
      <c r="EA94" t="n">
        <v>405716227</v>
      </c>
      <c r="EB94" t="n">
        <v>415733408</v>
      </c>
      <c r="EC94" t="n">
        <v>386091925</v>
      </c>
      <c r="ED94" t="n">
        <v>371664376</v>
      </c>
      <c r="EE94" t="n">
        <v>297120172</v>
      </c>
      <c r="EF94" t="n">
        <v>303043786</v>
      </c>
      <c r="EG94" t="n">
        <v>313082416</v>
      </c>
      <c r="EH94" t="n">
        <v>363923470</v>
      </c>
      <c r="EI94" t="n">
        <v>394345629</v>
      </c>
      <c r="EJ94" t="n">
        <v>403313243</v>
      </c>
      <c r="EK94" t="n">
        <v>425509893</v>
      </c>
      <c r="EL94" t="n">
        <v>431802946</v>
      </c>
      <c r="EM94" t="n">
        <v>394613993</v>
      </c>
      <c r="EN94" t="n">
        <v>372948204</v>
      </c>
      <c r="EO94" t="n">
        <v>382331263</v>
      </c>
      <c r="EP94" t="n">
        <v>334124617</v>
      </c>
      <c r="EQ94" t="n">
        <v>329955220</v>
      </c>
      <c r="ER94" t="n">
        <v>269461340</v>
      </c>
      <c r="ES94" t="n">
        <v>367280644</v>
      </c>
    </row>
    <row r="95" spans="1:302">
      <c r="A95" t="s">
        <v>168</v>
      </c>
      <c r="B95" t="s">
        <v>156</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c r="DP95" t="n">
        <v>27586370</v>
      </c>
      <c r="DQ95" t="n">
        <v>25942839</v>
      </c>
      <c r="DR95" t="n">
        <v>26129712</v>
      </c>
      <c r="DS95" t="n">
        <v>25820395</v>
      </c>
      <c r="DT95" t="n">
        <v>25705238</v>
      </c>
      <c r="DU95" t="n">
        <v>24230418</v>
      </c>
      <c r="DV95" t="n">
        <v>22561491</v>
      </c>
      <c r="DW95" t="n">
        <v>24939874</v>
      </c>
      <c r="DX95" t="n">
        <v>24954243</v>
      </c>
      <c r="DY95" t="n">
        <v>27200729</v>
      </c>
      <c r="DZ95" t="n">
        <v>27498589</v>
      </c>
      <c r="EA95" t="n">
        <v>25976067</v>
      </c>
      <c r="EB95" t="n">
        <v>25816123</v>
      </c>
      <c r="EC95" t="n">
        <v>24244756</v>
      </c>
      <c r="ED95" t="n">
        <v>25977165</v>
      </c>
      <c r="EE95" t="n">
        <v>27261794</v>
      </c>
      <c r="EF95" t="n">
        <v>23622867</v>
      </c>
      <c r="EG95" t="n">
        <v>27229741</v>
      </c>
      <c r="EH95" t="n">
        <v>23097436</v>
      </c>
      <c r="EI95" t="n">
        <v>23731132</v>
      </c>
      <c r="EJ95" t="n">
        <v>24012296</v>
      </c>
      <c r="EK95" t="n">
        <v>24954101</v>
      </c>
      <c r="EL95" t="n">
        <v>25351987</v>
      </c>
      <c r="EM95" t="n">
        <v>25074418</v>
      </c>
      <c r="EN95" t="n">
        <v>28310211</v>
      </c>
      <c r="EO95" t="n">
        <v>24620382</v>
      </c>
      <c r="EP95" t="n">
        <v>25917409</v>
      </c>
      <c r="EQ95" t="n">
        <v>25967203</v>
      </c>
      <c r="ER95" t="n">
        <v>25010554</v>
      </c>
      <c r="ES95" t="n">
        <v>23991717</v>
      </c>
    </row>
    <row r="97" spans="1:302">
      <c r="A97" t="s">
        <v>169</v>
      </c>
    </row>
    <row r="98" spans="1:302">
      <c r="A98" t="s">
        <v>170</v>
      </c>
      <c r="B98" t="s">
        <v>41</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c r="DP98" t="n">
        <v>588478</v>
      </c>
      <c r="DQ98" t="n">
        <v>563254</v>
      </c>
      <c r="DR98" t="n">
        <v>558366</v>
      </c>
      <c r="DS98" t="n">
        <v>561455</v>
      </c>
      <c r="DT98" t="n">
        <v>563807</v>
      </c>
      <c r="DU98" t="n">
        <v>494438</v>
      </c>
      <c r="DV98" t="n">
        <v>501982</v>
      </c>
      <c r="DW98" t="n">
        <v>562455</v>
      </c>
      <c r="DX98" t="n">
        <v>544007</v>
      </c>
      <c r="DY98" t="n">
        <v>582823</v>
      </c>
      <c r="DZ98" t="n">
        <v>586447</v>
      </c>
      <c r="EA98" t="n">
        <v>558279</v>
      </c>
      <c r="EB98" t="n">
        <v>552452</v>
      </c>
      <c r="EC98" t="n">
        <v>511112</v>
      </c>
      <c r="ED98" t="n">
        <v>554066</v>
      </c>
      <c r="EE98" t="n">
        <v>596068</v>
      </c>
      <c r="EF98" t="n">
        <v>481545</v>
      </c>
      <c r="EG98" t="n">
        <v>596055</v>
      </c>
      <c r="EH98" t="n">
        <v>488792</v>
      </c>
      <c r="EI98" t="n">
        <v>488274</v>
      </c>
      <c r="EJ98" t="n">
        <v>528371</v>
      </c>
      <c r="EK98" t="n">
        <v>538587</v>
      </c>
      <c r="EL98" t="n">
        <v>559940</v>
      </c>
      <c r="EM98" t="n">
        <v>553001</v>
      </c>
      <c r="EN98" t="n">
        <v>603979</v>
      </c>
      <c r="EO98" t="n">
        <v>521548</v>
      </c>
      <c r="EP98" t="n">
        <v>529427</v>
      </c>
      <c r="EQ98" t="n">
        <v>560872</v>
      </c>
      <c r="ER98" t="n">
        <v>532157</v>
      </c>
      <c r="ES98" t="n">
        <v>467955</v>
      </c>
    </row>
    <row r="99" spans="1:302">
      <c r="A99" t="s">
        <v>171</v>
      </c>
      <c r="B99" t="s">
        <v>47</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c r="DP99" t="n">
        <v>36135409</v>
      </c>
      <c r="DQ99" t="n">
        <v>28774093</v>
      </c>
      <c r="DR99" t="n">
        <v>29183941</v>
      </c>
      <c r="DS99" t="n">
        <v>28653955</v>
      </c>
      <c r="DT99" t="n">
        <v>27069292</v>
      </c>
      <c r="DU99" t="n">
        <v>19356726</v>
      </c>
      <c r="DV99" t="n">
        <v>18140992</v>
      </c>
      <c r="DW99" t="n">
        <v>22063493</v>
      </c>
      <c r="DX99" t="n">
        <v>24596586</v>
      </c>
      <c r="DY99" t="n">
        <v>29907768</v>
      </c>
      <c r="DZ99" t="n">
        <v>33857747</v>
      </c>
      <c r="EA99" t="n">
        <v>31352161</v>
      </c>
      <c r="EB99" t="n">
        <v>28702907</v>
      </c>
      <c r="EC99" t="n">
        <v>27128565</v>
      </c>
      <c r="ED99" t="n">
        <v>31683237</v>
      </c>
      <c r="EE99" t="n">
        <v>34889691</v>
      </c>
      <c r="EF99" t="n">
        <v>30334467</v>
      </c>
      <c r="EG99" t="n">
        <v>38377544</v>
      </c>
      <c r="EH99" t="n">
        <v>33520079</v>
      </c>
      <c r="EI99" t="n">
        <v>31824774</v>
      </c>
      <c r="EJ99" t="n">
        <v>34066897</v>
      </c>
      <c r="EK99" t="n">
        <v>34971395</v>
      </c>
      <c r="EL99" t="n">
        <v>34488602</v>
      </c>
      <c r="EM99" t="n">
        <v>34227899</v>
      </c>
      <c r="EN99" t="n">
        <v>38212537</v>
      </c>
      <c r="EO99" t="n">
        <v>36027203</v>
      </c>
      <c r="EP99" t="n">
        <v>36768865</v>
      </c>
      <c r="EQ99" t="n">
        <v>40262036</v>
      </c>
      <c r="ER99" t="n">
        <v>40242259</v>
      </c>
      <c r="ES99" t="n">
        <v>36837931</v>
      </c>
    </row>
    <row r="100" spans="1:302">
      <c r="A100" t="s">
        <v>172</v>
      </c>
      <c r="B100" t="s">
        <v>47</v>
      </c>
      <c r="C100" t="n">
        <v>58.8097829113</v>
      </c>
      <c r="D100" t="n">
        <v>57.7475723384</v>
      </c>
      <c r="E100" t="n">
        <v>59.8343715327</v>
      </c>
      <c r="F100" t="n">
        <v>61.8111493118</v>
      </c>
      <c r="G100" t="n">
        <v>63.5820758064</v>
      </c>
      <c r="H100" t="n">
        <v>66.21524903789999</v>
      </c>
      <c r="I100" t="n">
        <v>68.2623452909</v>
      </c>
      <c r="J100" t="n">
        <v>68.0000605032</v>
      </c>
      <c r="K100" t="n">
        <v>66.77670560430001</v>
      </c>
      <c r="L100" t="n">
        <v>63.4238842147</v>
      </c>
      <c r="M100" t="n">
        <v>57.165437487</v>
      </c>
      <c r="N100" t="n">
        <v>53.6565367439</v>
      </c>
      <c r="O100" t="n">
        <v>51.2068758924</v>
      </c>
      <c r="P100" t="n">
        <v>52.3017483735</v>
      </c>
      <c r="Q100" t="n">
        <v>51.4954970847</v>
      </c>
      <c r="R100" t="n">
        <v>53.5825381277</v>
      </c>
      <c r="S100" t="n">
        <v>54.5621262129</v>
      </c>
      <c r="T100" t="n">
        <v>60.2661908439</v>
      </c>
      <c r="U100" t="n">
        <v>64.2299636275</v>
      </c>
      <c r="V100" t="n">
        <v>69.86514430840001</v>
      </c>
      <c r="W100" t="n">
        <v>74.1085438251</v>
      </c>
      <c r="X100" t="n">
        <v>74.506265016</v>
      </c>
      <c r="Y100" t="n">
        <v>73.86695636499999</v>
      </c>
      <c r="Z100" t="n">
        <v>75.63406013700001</v>
      </c>
      <c r="AA100" t="n">
        <v>82.30295500930001</v>
      </c>
      <c r="AB100" t="n">
        <v>92.07648718519999</v>
      </c>
      <c r="AC100" t="n">
        <v>91.694114833</v>
      </c>
      <c r="AD100" t="n">
        <v>90.39147431230001</v>
      </c>
      <c r="AE100" t="n">
        <v>98.46720520460001</v>
      </c>
      <c r="AF100" t="n">
        <v>104.900497819</v>
      </c>
      <c r="AG100" t="n">
        <v>117.04112031</v>
      </c>
      <c r="AH100" t="n">
        <v>127.676315615</v>
      </c>
      <c r="AI100" t="n">
        <v>138.71588633</v>
      </c>
      <c r="AJ100" t="n">
        <v>133.264320153</v>
      </c>
      <c r="AK100" t="n">
        <v>125.020629284</v>
      </c>
      <c r="AL100" t="n">
        <v>101.470715113</v>
      </c>
      <c r="AM100" t="n">
        <v>71.12685336769999</v>
      </c>
      <c r="AN100" t="n">
        <v>49.3905126197</v>
      </c>
      <c r="AO100" t="n">
        <v>47.5784241848</v>
      </c>
      <c r="AP100" t="n">
        <v>46.2403365661</v>
      </c>
      <c r="AQ100" t="n">
        <v>45.5252752055</v>
      </c>
      <c r="AR100" t="n">
        <v>47.9927904756</v>
      </c>
      <c r="AS100" t="n">
        <v>53.4148449454</v>
      </c>
      <c r="AT100" t="n">
        <v>65.40382837040001</v>
      </c>
      <c r="AU100" t="n">
        <v>71.771947903</v>
      </c>
      <c r="AV100" t="n">
        <v>75.9630942566</v>
      </c>
      <c r="AW100" t="n">
        <v>73.8825536535</v>
      </c>
      <c r="AX100" t="n">
        <v>74.1238858113</v>
      </c>
      <c r="AY100" t="n">
        <v>76.1477309791</v>
      </c>
      <c r="AZ100" t="n">
        <v>76.02554404590001</v>
      </c>
      <c r="BA100" t="n">
        <v>84.40889127680001</v>
      </c>
      <c r="BB100" t="n">
        <v>81.424735857</v>
      </c>
      <c r="BC100" t="n">
        <v>83.1329110667</v>
      </c>
      <c r="BD100" t="n">
        <v>87.43923346930001</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c r="DP100" t="n">
        <v>61.4048596549</v>
      </c>
      <c r="DQ100" t="n">
        <v>51.0854658822</v>
      </c>
      <c r="DR100" t="n">
        <v>52.2666870834</v>
      </c>
      <c r="DS100" t="n">
        <v>51.0351764612</v>
      </c>
      <c r="DT100" t="n">
        <v>48.0116280926</v>
      </c>
      <c r="DU100" t="n">
        <v>39.1489448627</v>
      </c>
      <c r="DV100" t="n">
        <v>36.138730074</v>
      </c>
      <c r="DW100" t="n">
        <v>39.2271257256</v>
      </c>
      <c r="DX100" t="n">
        <v>45.2137307057</v>
      </c>
      <c r="DY100" t="n">
        <v>51.3153530317</v>
      </c>
      <c r="DZ100" t="n">
        <v>57.733686079</v>
      </c>
      <c r="EA100" t="n">
        <v>56.1585891642</v>
      </c>
      <c r="EB100" t="n">
        <v>51.9554766749</v>
      </c>
      <c r="EC100" t="n">
        <v>53.0775348652</v>
      </c>
      <c r="ED100" t="n">
        <v>57.1831460512</v>
      </c>
      <c r="EE100" t="n">
        <v>58.5330717301</v>
      </c>
      <c r="EF100" t="n">
        <v>62.9940441703</v>
      </c>
      <c r="EG100" t="n">
        <v>64.3859106962</v>
      </c>
      <c r="EH100" t="n">
        <v>68.5773887461</v>
      </c>
      <c r="EI100" t="n">
        <v>65.1781049165</v>
      </c>
      <c r="EJ100" t="n">
        <v>64.4753345661</v>
      </c>
      <c r="EK100" t="n">
        <v>64.9317473314</v>
      </c>
      <c r="EL100" t="n">
        <v>61.5933885773</v>
      </c>
      <c r="EM100" t="n">
        <v>61.894822975</v>
      </c>
      <c r="EN100" t="n">
        <v>63.26798945</v>
      </c>
      <c r="EO100" t="n">
        <v>69.0774444538</v>
      </c>
      <c r="EP100" t="n">
        <v>69.4503019302</v>
      </c>
      <c r="EQ100" t="n">
        <v>71.7847138028</v>
      </c>
      <c r="ER100" t="n">
        <v>75.6210272532</v>
      </c>
      <c r="ES100" t="n">
        <v>78.721097114</v>
      </c>
    </row>
    <row r="101" spans="1:302">
      <c r="A101" t="s">
        <v>173</v>
      </c>
      <c r="B101" t="s">
        <v>47</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93.2433333333</v>
      </c>
      <c r="AL101" t="n">
        <v>65.83</v>
      </c>
      <c r="AM101" t="n">
        <v>44.32</v>
      </c>
      <c r="AN101" t="n">
        <v>48.2566666667</v>
      </c>
      <c r="AO101" t="n">
        <v>45.8633333333</v>
      </c>
      <c r="AP101" t="n">
        <v>45.4766666667</v>
      </c>
      <c r="AQ101" t="n">
        <v>47.2166666667</v>
      </c>
      <c r="AR101" t="n">
        <v>56.24</v>
      </c>
      <c r="AS101" t="n">
        <v>65.69</v>
      </c>
      <c r="AT101" t="n">
        <v>69.74666666669999</v>
      </c>
      <c r="AU101" t="n">
        <v>74.2566666667</v>
      </c>
      <c r="AV101" t="n">
        <v>74.36</v>
      </c>
      <c r="AW101" t="n">
        <v>74.2666666667</v>
      </c>
      <c r="AX101" t="n">
        <v>79.4066666667</v>
      </c>
      <c r="AY101" t="n">
        <v>79.8</v>
      </c>
      <c r="AZ101" t="n">
        <v>82.52</v>
      </c>
      <c r="BA101" t="n">
        <v>79.63</v>
      </c>
      <c r="BB101" t="n">
        <v>79.90000000000001</v>
      </c>
      <c r="BC101" t="n">
        <v>84.9266666667</v>
      </c>
      <c r="BD101" t="n">
        <v>83.78333333330001</v>
      </c>
      <c r="BE101" t="n">
        <v>82.75333333330001</v>
      </c>
      <c r="BF101" t="n">
        <v>77.94</v>
      </c>
      <c r="BG101" t="n">
        <v>83.48</v>
      </c>
      <c r="BH101" t="n">
        <v>81.45</v>
      </c>
      <c r="BI101" t="n">
        <v>83.25</v>
      </c>
      <c r="BJ101" t="n">
        <v>87.8066666667</v>
      </c>
      <c r="BK101" t="n">
        <v>92.14333333330001</v>
      </c>
      <c r="BL101" t="n">
        <v>96.2233333333</v>
      </c>
      <c r="BM101" t="n">
        <v>101.41</v>
      </c>
      <c r="BN101" t="n">
        <v>110.1</v>
      </c>
      <c r="BO101" t="n">
        <v>119.476666667</v>
      </c>
      <c r="BP101" t="n">
        <v>121.676666667</v>
      </c>
      <c r="BQ101" t="n">
        <v>119.5</v>
      </c>
      <c r="BR101" t="n">
        <v>130.843333333</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c r="DP101" t="n">
        <v>49.64</v>
      </c>
      <c r="DQ101" t="n">
        <v>47.2666666667</v>
      </c>
      <c r="DR101" t="n">
        <v>46.0066666667</v>
      </c>
      <c r="DS101" t="n">
        <v>41.92</v>
      </c>
      <c r="DT101" t="n">
        <v>36.2933333333</v>
      </c>
      <c r="DU101" t="n">
        <v>32.5966666667</v>
      </c>
      <c r="DV101" t="n">
        <v>32.9733333333</v>
      </c>
      <c r="DW101" t="n">
        <v>35.28</v>
      </c>
      <c r="DX101" t="n">
        <v>39.44</v>
      </c>
      <c r="DY101" t="n">
        <v>44.4966666667</v>
      </c>
      <c r="DZ101" t="n">
        <v>46.0033333333</v>
      </c>
      <c r="EA101" t="n">
        <v>42.82</v>
      </c>
      <c r="EB101" t="n">
        <v>45.2733333333</v>
      </c>
      <c r="EC101" t="n">
        <v>49.41</v>
      </c>
      <c r="ED101" t="n">
        <v>53.92</v>
      </c>
      <c r="EE101" t="n">
        <v>55.1566666667</v>
      </c>
      <c r="EF101" t="n">
        <v>56.3833333333</v>
      </c>
      <c r="EG101" t="n">
        <v>57.66</v>
      </c>
      <c r="EH101" t="n">
        <v>53.99</v>
      </c>
      <c r="EI101" t="n">
        <v>51.9433333333</v>
      </c>
      <c r="EJ101" t="n">
        <v>56.3066666667</v>
      </c>
      <c r="EK101" t="n">
        <v>51.86</v>
      </c>
      <c r="EL101" t="n">
        <v>51.0833333333</v>
      </c>
      <c r="EM101" t="n">
        <v>54.8366666667</v>
      </c>
      <c r="EN101" t="n">
        <v>58.1733333333</v>
      </c>
      <c r="EO101" t="n">
        <v>59.8566666667</v>
      </c>
      <c r="EP101" t="n">
        <v>63.2033333333</v>
      </c>
      <c r="EQ101" t="n">
        <v>63.9633333333</v>
      </c>
      <c r="ER101" t="n">
        <v>68.07666666670001</v>
      </c>
      <c r="ES101" t="n">
        <v>67.0833333333</v>
      </c>
    </row>
    <row r="102" spans="1:302">
      <c r="A102" t="s">
        <v>174</v>
      </c>
      <c r="B102" t="s">
        <v>175</v>
      </c>
      <c r="C102" t="n">
        <v>0.102035367656</v>
      </c>
      <c r="D102" t="n">
        <v>0.0998835927409</v>
      </c>
      <c r="E102" t="n">
        <v>0.104190970456</v>
      </c>
      <c r="F102" t="n">
        <v>0.106010055299</v>
      </c>
      <c r="G102" t="n">
        <v>0.108950526193</v>
      </c>
      <c r="H102" t="n">
        <v>0.112994635439</v>
      </c>
      <c r="I102" t="n">
        <v>0.116871694518</v>
      </c>
      <c r="J102" t="n">
        <v>0.117285517889</v>
      </c>
      <c r="K102" t="n">
        <v>0.116401337595</v>
      </c>
      <c r="L102" t="n">
        <v>0.109972711385</v>
      </c>
      <c r="M102" t="n">
        <v>0.0996403618333</v>
      </c>
      <c r="N102" t="n">
        <v>0.0925347470449</v>
      </c>
      <c r="O102" t="n">
        <v>0.0891212562016</v>
      </c>
      <c r="P102" t="n">
        <v>0.09059241642510001</v>
      </c>
      <c r="Q102" t="n">
        <v>0.08921379719770001</v>
      </c>
      <c r="R102" t="n">
        <v>0.0933635715413</v>
      </c>
      <c r="S102" t="n">
        <v>0.0941355509464</v>
      </c>
      <c r="T102" t="n">
        <v>0.105735226581</v>
      </c>
      <c r="U102" t="n">
        <v>0.111846070497</v>
      </c>
      <c r="V102" t="n">
        <v>0.120373007913</v>
      </c>
      <c r="W102" t="n">
        <v>0.128018781555</v>
      </c>
      <c r="X102" t="n">
        <v>0.1271528218</v>
      </c>
      <c r="Y102" t="n">
        <v>0.1268905519</v>
      </c>
      <c r="Z102" t="n">
        <v>0.129457403381</v>
      </c>
      <c r="AA102" t="n">
        <v>0.140337476057</v>
      </c>
      <c r="AB102" t="n">
        <v>0.156771691683</v>
      </c>
      <c r="AC102" t="n">
        <v>0.15761105512</v>
      </c>
      <c r="AD102" t="n">
        <v>0.154767169807</v>
      </c>
      <c r="AE102" t="n">
        <v>0.160194675867</v>
      </c>
      <c r="AF102" t="n">
        <v>0.178243832892</v>
      </c>
      <c r="AG102" t="n">
        <v>0.20043933669</v>
      </c>
      <c r="AH102" t="n">
        <v>0.21903071951</v>
      </c>
      <c r="AI102" t="n">
        <v>0.239200922929</v>
      </c>
      <c r="AJ102" t="n">
        <v>0.229348518276</v>
      </c>
      <c r="AK102" t="n">
        <v>0.217337642046</v>
      </c>
      <c r="AL102" t="n">
        <v>0.176506143616</v>
      </c>
      <c r="AM102" t="n">
        <v>0.123140858057</v>
      </c>
      <c r="AN102" t="n">
        <v>0.0853570630808</v>
      </c>
      <c r="AO102" t="n">
        <v>0.0816135006444</v>
      </c>
      <c r="AP102" t="n">
        <v>0.0795754707226</v>
      </c>
      <c r="AQ102" t="n">
        <v>0.0791726478709</v>
      </c>
      <c r="AR102" t="n">
        <v>0.0829682152503</v>
      </c>
      <c r="AS102" t="n">
        <v>0.0923103050205</v>
      </c>
      <c r="AT102" t="n">
        <v>0.112574193653</v>
      </c>
      <c r="AU102" t="n">
        <v>0.12335246756</v>
      </c>
      <c r="AV102" t="n">
        <v>0.130493351707</v>
      </c>
      <c r="AW102" t="n">
        <v>0.125790589334</v>
      </c>
      <c r="AX102" t="n">
        <v>0.126176260678</v>
      </c>
      <c r="AY102" t="n">
        <v>0.130253975056</v>
      </c>
      <c r="AZ102" t="n">
        <v>0.128874203662</v>
      </c>
      <c r="BA102" t="n">
        <v>0.142784628518</v>
      </c>
      <c r="BB102" t="n">
        <v>0.139575296947</v>
      </c>
      <c r="BC102" t="n">
        <v>0.142013376605</v>
      </c>
      <c r="BD102" t="n">
        <v>0.148438936572</v>
      </c>
      <c r="BE102" t="n">
        <v>0.153235220621</v>
      </c>
      <c r="BF102" t="n">
        <v>0.147503553844</v>
      </c>
      <c r="BG102" t="n">
        <v>0.146860844708</v>
      </c>
      <c r="BH102" t="n">
        <v>0.148600938234</v>
      </c>
      <c r="BI102" t="n">
        <v>0.149321680697</v>
      </c>
      <c r="BJ102" t="n">
        <v>0.153649152204</v>
      </c>
      <c r="BK102" t="n">
        <v>0.163284516797</v>
      </c>
      <c r="BL102" t="n">
        <v>0.173502323965</v>
      </c>
      <c r="BM102" t="n">
        <v>0.161757794308</v>
      </c>
      <c r="BN102" t="n">
        <v>0.194484296463</v>
      </c>
      <c r="BO102" t="n">
        <v>0.204781821476</v>
      </c>
      <c r="BP102" t="n">
        <v>0.216291737816</v>
      </c>
      <c r="BQ102" t="n">
        <v>0.231964876809</v>
      </c>
      <c r="BR102" t="n">
        <v>0.223144132085</v>
      </c>
      <c r="BS102" t="n">
        <v>0.225545529302</v>
      </c>
      <c r="BT102" t="n">
        <v>0.223505750402</v>
      </c>
      <c r="BU102" t="n">
        <v>0.222476948687</v>
      </c>
      <c r="BV102" t="n">
        <v>0.217217885563</v>
      </c>
      <c r="BW102" t="n">
        <v>0.22349469478</v>
      </c>
      <c r="BX102" t="n">
        <v>0.220243807938</v>
      </c>
      <c r="BY102" t="n">
        <v>0.221526002643</v>
      </c>
      <c r="BZ102" t="n">
        <v>0.231926528406</v>
      </c>
      <c r="CA102" t="n">
        <v>0.241187595155</v>
      </c>
      <c r="CB102" t="n">
        <v>0.249300456748</v>
      </c>
      <c r="CC102" t="n">
        <v>0.246848080628</v>
      </c>
      <c r="CD102" t="n">
        <v>0.229531005119</v>
      </c>
      <c r="CE102" t="n">
        <v>0.219819657957</v>
      </c>
      <c r="CF102" t="n">
        <v>0.218051320008</v>
      </c>
      <c r="CG102" t="n">
        <v>0.21756084413</v>
      </c>
      <c r="CH102" t="n">
        <v>0.214172239605</v>
      </c>
      <c r="CI102" t="n">
        <v>0.21399742134</v>
      </c>
      <c r="CJ102" t="n">
        <v>0.210996882153</v>
      </c>
      <c r="CK102" t="n">
        <v>0.210513441989</v>
      </c>
      <c r="CL102" t="n">
        <v>0.219070450003</v>
      </c>
      <c r="CM102" t="n">
        <v>0.218743369801</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c r="DP102" t="n">
        <v>0.104733160486</v>
      </c>
      <c r="DQ102" t="n">
        <v>0.08746563707750001</v>
      </c>
      <c r="DR102" t="n">
        <v>0.0894967102604</v>
      </c>
      <c r="DS102" t="n">
        <v>0.0879515827422</v>
      </c>
      <c r="DT102" t="n">
        <v>0.08242068646</v>
      </c>
      <c r="DU102" t="n">
        <v>0.0676630285973</v>
      </c>
      <c r="DV102" t="n">
        <v>0.0621085792984</v>
      </c>
      <c r="DW102" t="n">
        <v>0.0681166071299</v>
      </c>
      <c r="DX102" t="n">
        <v>0.0781419903456</v>
      </c>
      <c r="DY102" t="n">
        <v>0.08782001493200001</v>
      </c>
      <c r="DZ102" t="n">
        <v>0.09900172781780001</v>
      </c>
      <c r="EA102" t="n">
        <v>0.0957371991108</v>
      </c>
      <c r="EB102" t="n">
        <v>0.08934263258190001</v>
      </c>
      <c r="EC102" t="n">
        <v>0.091221484747</v>
      </c>
      <c r="ED102" t="n">
        <v>0.0983150955219</v>
      </c>
      <c r="EE102" t="n">
        <v>0.100242783136</v>
      </c>
      <c r="EF102" t="n">
        <v>0.109202909697</v>
      </c>
      <c r="EG102" t="n">
        <v>0.11163879937</v>
      </c>
      <c r="EH102" t="n">
        <v>0.120821993985</v>
      </c>
      <c r="EI102" t="n">
        <v>0.114340018348</v>
      </c>
      <c r="EJ102" t="n">
        <v>0.112412934067</v>
      </c>
      <c r="EK102" t="n">
        <v>0.113479314208</v>
      </c>
      <c r="EL102" t="n">
        <v>0.107457453908</v>
      </c>
      <c r="EM102" t="n">
        <v>0.107805026071</v>
      </c>
      <c r="EN102" t="n">
        <v>0.109620121979</v>
      </c>
      <c r="EO102" t="n">
        <v>0.119965370399</v>
      </c>
      <c r="EP102" t="n">
        <v>0.121115286793</v>
      </c>
      <c r="EQ102" t="n">
        <v>0.125311952489</v>
      </c>
      <c r="ER102" t="n">
        <v>0.13095372722</v>
      </c>
      <c r="ES102" t="n">
        <v>0.136533276407</v>
      </c>
    </row>
    <row r="104" spans="1:302">
      <c r="A104" t="s">
        <v>176</v>
      </c>
    </row>
    <row r="105" spans="1:302">
      <c r="A105" t="s">
        <v>170</v>
      </c>
      <c r="B105" t="s">
        <v>41</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c r="DP105" t="n">
        <v>225410</v>
      </c>
      <c r="DQ105" t="n">
        <v>202550</v>
      </c>
      <c r="DR105" t="n">
        <v>192346</v>
      </c>
      <c r="DS105" t="n">
        <v>210165</v>
      </c>
      <c r="DT105" t="n">
        <v>198611</v>
      </c>
      <c r="DU105" t="n">
        <v>208004</v>
      </c>
      <c r="DV105" t="n">
        <v>177820</v>
      </c>
      <c r="DW105" t="n">
        <v>194404</v>
      </c>
      <c r="DX105" t="n">
        <v>161984</v>
      </c>
      <c r="DY105" t="n">
        <v>210672</v>
      </c>
      <c r="DZ105" t="n">
        <v>205567</v>
      </c>
      <c r="EA105" t="n">
        <v>190166</v>
      </c>
      <c r="EB105" t="n">
        <v>189888</v>
      </c>
      <c r="EC105" t="n">
        <v>183232</v>
      </c>
      <c r="ED105" t="n">
        <v>195264</v>
      </c>
      <c r="EE105" t="n">
        <v>197896</v>
      </c>
      <c r="EF105" t="n">
        <v>178107</v>
      </c>
      <c r="EG105" t="n">
        <v>222485</v>
      </c>
      <c r="EH105" t="n">
        <v>213474</v>
      </c>
      <c r="EI105" t="n">
        <v>204168</v>
      </c>
      <c r="EJ105" t="n">
        <v>176873</v>
      </c>
      <c r="EK105" t="n">
        <v>203597</v>
      </c>
      <c r="EL105" t="n">
        <v>205383</v>
      </c>
      <c r="EM105" t="n">
        <v>214900</v>
      </c>
      <c r="EN105" t="n">
        <v>209912</v>
      </c>
      <c r="EO105" t="n">
        <v>167864</v>
      </c>
      <c r="EP105" t="n">
        <v>199794</v>
      </c>
      <c r="EQ105" t="n">
        <v>197975</v>
      </c>
      <c r="ER105" t="n">
        <v>199793</v>
      </c>
      <c r="ES105" t="n">
        <v>191254</v>
      </c>
    </row>
    <row r="106" spans="1:302">
      <c r="A106" t="s">
        <v>171</v>
      </c>
      <c r="B106" t="s">
        <v>47</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c r="DP106" t="n">
        <v>17873872</v>
      </c>
      <c r="DQ106" t="n">
        <v>15414156</v>
      </c>
      <c r="DR106" t="n">
        <v>14810500</v>
      </c>
      <c r="DS106" t="n">
        <v>15337902.891</v>
      </c>
      <c r="DT106" t="n">
        <v>13030668</v>
      </c>
      <c r="DU106" t="n">
        <v>12239117</v>
      </c>
      <c r="DV106" t="n">
        <v>10056831</v>
      </c>
      <c r="DW106" t="n">
        <v>11646931</v>
      </c>
      <c r="DX106" t="n">
        <v>10466526</v>
      </c>
      <c r="DY106" t="n">
        <v>14505127</v>
      </c>
      <c r="DZ106" t="n">
        <v>15195530</v>
      </c>
      <c r="EA106" t="n">
        <v>13629256</v>
      </c>
      <c r="EB106" t="n">
        <v>13107438</v>
      </c>
      <c r="EC106" t="n">
        <v>13269579</v>
      </c>
      <c r="ED106" t="n">
        <v>15129659</v>
      </c>
      <c r="EE106" t="n">
        <v>15177368</v>
      </c>
      <c r="EF106" t="n">
        <v>13798766</v>
      </c>
      <c r="EG106" t="n">
        <v>17376270</v>
      </c>
      <c r="EH106" t="n">
        <v>16547135</v>
      </c>
      <c r="EI106" t="n">
        <v>15346816</v>
      </c>
      <c r="EJ106" t="n">
        <v>13322555</v>
      </c>
      <c r="EK106" t="n">
        <v>14814663</v>
      </c>
      <c r="EL106" t="n">
        <v>13971455</v>
      </c>
      <c r="EM106" t="n">
        <v>15606876</v>
      </c>
      <c r="EN106" t="n">
        <v>16822267</v>
      </c>
      <c r="EO106" t="n">
        <v>15466568</v>
      </c>
      <c r="EP106" t="n">
        <v>17428934</v>
      </c>
      <c r="EQ106" t="n">
        <v>17806728</v>
      </c>
      <c r="ER106" t="n">
        <v>17562422</v>
      </c>
      <c r="ES106" t="n">
        <v>18439318</v>
      </c>
    </row>
    <row r="107" spans="1:302">
      <c r="A107" t="s">
        <v>172</v>
      </c>
      <c r="B107" t="s">
        <v>47</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119.027826598</v>
      </c>
      <c r="AB107" t="n">
        <v>117.343302998</v>
      </c>
      <c r="AC107" t="n">
        <v>117.815434065</v>
      </c>
      <c r="AD107" t="n">
        <v>122.471830105</v>
      </c>
      <c r="AE107" t="n">
        <v>136.298874024</v>
      </c>
      <c r="AF107" t="n">
        <v>147.255080192</v>
      </c>
      <c r="AG107" t="n">
        <v>158.193477886</v>
      </c>
      <c r="AH107" t="n">
        <v>166.156690562</v>
      </c>
      <c r="AI107" t="n">
        <v>160.461607197</v>
      </c>
      <c r="AJ107" t="n">
        <v>145.298317153</v>
      </c>
      <c r="AK107" t="n">
        <v>133.403576565</v>
      </c>
      <c r="AL107" t="n">
        <v>109.21059592</v>
      </c>
      <c r="AM107" t="n">
        <v>82.5085980579</v>
      </c>
      <c r="AN107" t="n">
        <v>69.5495307547</v>
      </c>
      <c r="AO107" t="n">
        <v>70.6574824149</v>
      </c>
      <c r="AP107" t="n">
        <v>66.64965549759999</v>
      </c>
      <c r="AQ107" t="n">
        <v>66.4050936836</v>
      </c>
      <c r="AR107" t="n">
        <v>70.9537113057</v>
      </c>
      <c r="AS107" t="n">
        <v>74.04682780100001</v>
      </c>
      <c r="AT107" t="n">
        <v>81.4717710625</v>
      </c>
      <c r="AU107" t="n">
        <v>81.8258912994</v>
      </c>
      <c r="AV107" t="n">
        <v>86.8157774224</v>
      </c>
      <c r="AW107" t="n">
        <v>86.88490751090001</v>
      </c>
      <c r="AX107" t="n">
        <v>89.56439374910001</v>
      </c>
      <c r="AY107" t="n">
        <v>95.8148293229</v>
      </c>
      <c r="AZ107" t="n">
        <v>94.02292168210001</v>
      </c>
      <c r="BA107" t="n">
        <v>95.1674870797</v>
      </c>
      <c r="BB107" t="n">
        <v>94.80968866649999</v>
      </c>
      <c r="BC107" t="n">
        <v>98.5949750178</v>
      </c>
      <c r="BD107" t="n">
        <v>103.235803156</v>
      </c>
      <c r="BE107" t="n">
        <v>101.773608137</v>
      </c>
      <c r="BF107" t="n">
        <v>96.8195709267</v>
      </c>
      <c r="BG107" t="n">
        <v>92.87233339070001</v>
      </c>
      <c r="BH107" t="n">
        <v>99.6411527474</v>
      </c>
      <c r="BI107" t="n">
        <v>101.930270599</v>
      </c>
      <c r="BJ107" t="n">
        <v>106.274413184</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c r="DP107" t="n">
        <v>79.2949381128</v>
      </c>
      <c r="DQ107" t="n">
        <v>76.1004986423</v>
      </c>
      <c r="DR107" t="n">
        <v>76.99926174709999</v>
      </c>
      <c r="DS107" t="n">
        <v>72.98029115689999</v>
      </c>
      <c r="DT107" t="n">
        <v>65.6089944666</v>
      </c>
      <c r="DU107" t="n">
        <v>58.8407771004</v>
      </c>
      <c r="DV107" t="n">
        <v>56.5562422675</v>
      </c>
      <c r="DW107" t="n">
        <v>59.9109637662</v>
      </c>
      <c r="DX107" t="n">
        <v>64.6145668708</v>
      </c>
      <c r="DY107" t="n">
        <v>68.85170786819999</v>
      </c>
      <c r="DZ107" t="n">
        <v>73.92008444939999</v>
      </c>
      <c r="EA107" t="n">
        <v>71.6703090984</v>
      </c>
      <c r="EB107" t="n">
        <v>69.0272055106</v>
      </c>
      <c r="EC107" t="n">
        <v>72.4195500786</v>
      </c>
      <c r="ED107" t="n">
        <v>77.4830946821</v>
      </c>
      <c r="EE107" t="n">
        <v>76.6936572745</v>
      </c>
      <c r="EF107" t="n">
        <v>77.474585502</v>
      </c>
      <c r="EG107" t="n">
        <v>78.1008607322</v>
      </c>
      <c r="EH107" t="n">
        <v>77.5135847925</v>
      </c>
      <c r="EI107" t="n">
        <v>75.167587477</v>
      </c>
      <c r="EJ107" t="n">
        <v>75.32271743</v>
      </c>
      <c r="EK107" t="n">
        <v>72.7646428975</v>
      </c>
      <c r="EL107" t="n">
        <v>68.0263459001</v>
      </c>
      <c r="EM107" t="n">
        <v>72.62389948809999</v>
      </c>
      <c r="EN107" t="n">
        <v>80.1396156485</v>
      </c>
      <c r="EO107" t="n">
        <v>92.13749225559999</v>
      </c>
      <c r="EP107" t="n">
        <v>87.2345215572</v>
      </c>
      <c r="EQ107" t="n">
        <v>89.9443263038</v>
      </c>
      <c r="ER107" t="n">
        <v>87.9030896978</v>
      </c>
      <c r="ES107" t="n">
        <v>96.41271816539999</v>
      </c>
    </row>
    <row r="108" spans="1:302">
      <c r="A108" t="s">
        <v>173</v>
      </c>
      <c r="B108" t="s">
        <v>47</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120.183333333</v>
      </c>
      <c r="AC108" t="n">
        <v>121.968333333</v>
      </c>
      <c r="AD108" t="n">
        <v>132.815</v>
      </c>
      <c r="AE108" t="n">
        <v>140.97</v>
      </c>
      <c r="AF108" t="n">
        <v>153.278333333</v>
      </c>
      <c r="AG108" t="n">
        <v>163.785</v>
      </c>
      <c r="AH108" t="n">
        <v>164.871666667</v>
      </c>
      <c r="AI108" t="n">
        <v>155.506666667</v>
      </c>
      <c r="AJ108" t="n">
        <v>147.631666667</v>
      </c>
      <c r="AK108" t="n">
        <v>134.486666667</v>
      </c>
      <c r="AL108" t="n">
        <v>109.393333333</v>
      </c>
      <c r="AM108" t="n">
        <v>90.3616666667</v>
      </c>
      <c r="AN108" t="n">
        <v>86.1466666667</v>
      </c>
      <c r="AO108" t="n">
        <v>80.43833333329999</v>
      </c>
      <c r="AP108" t="n">
        <v>75.5083333333</v>
      </c>
      <c r="AQ108" t="n">
        <v>79.2633333333</v>
      </c>
      <c r="AR108" t="n">
        <v>79.7216666667</v>
      </c>
      <c r="AS108" t="n">
        <v>86.66500000000001</v>
      </c>
      <c r="AT108" t="n">
        <v>85.4933333333</v>
      </c>
      <c r="AU108" t="n">
        <v>91.4583333333</v>
      </c>
      <c r="AV108" t="n">
        <v>91.48166666669999</v>
      </c>
      <c r="AW108" t="n">
        <v>92.05</v>
      </c>
      <c r="AX108" t="n">
        <v>97.315</v>
      </c>
      <c r="AY108" t="n">
        <v>96.5866666667</v>
      </c>
      <c r="AZ108" t="n">
        <v>99.745</v>
      </c>
      <c r="BA108" t="n">
        <v>98.4266666667</v>
      </c>
      <c r="BB108" t="n">
        <v>102.188333333</v>
      </c>
      <c r="BC108" t="n">
        <v>106.485</v>
      </c>
      <c r="BD108" t="n">
        <v>106.346666667</v>
      </c>
      <c r="BE108" t="n">
        <v>103.16</v>
      </c>
      <c r="BF108" t="n">
        <v>101.295</v>
      </c>
      <c r="BG108" t="n">
        <v>105.043333333</v>
      </c>
      <c r="BH108" t="n">
        <v>105.01</v>
      </c>
      <c r="BI108" t="n">
        <v>109.595</v>
      </c>
      <c r="BJ108" t="n">
        <v>113.98</v>
      </c>
      <c r="BK108" t="n">
        <v>117.37</v>
      </c>
      <c r="BL108" t="n">
        <v>120.978333333</v>
      </c>
      <c r="BM108" t="n">
        <v>127.71</v>
      </c>
      <c r="BN108" t="n">
        <v>140.381666667</v>
      </c>
      <c r="BO108" t="n">
        <v>147.805</v>
      </c>
      <c r="BP108" t="n">
        <v>145.551666667</v>
      </c>
      <c r="BQ108" t="n">
        <v>143.616666667</v>
      </c>
      <c r="BR108" t="n">
        <v>141.916666667</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c r="DP108" t="n">
        <v>79.7433333333</v>
      </c>
      <c r="DQ108" t="n">
        <v>80.6516666667</v>
      </c>
      <c r="DR108" t="n">
        <v>77.27500000000001</v>
      </c>
      <c r="DS108" t="n">
        <v>70.8983333333</v>
      </c>
      <c r="DT108" t="n">
        <v>65.18666666670001</v>
      </c>
      <c r="DU108" t="n">
        <v>61.3566666667</v>
      </c>
      <c r="DV108" t="n">
        <v>63.6266666667</v>
      </c>
      <c r="DW108" t="n">
        <v>65.5433333333</v>
      </c>
      <c r="DX108" t="n">
        <v>69.9766666667</v>
      </c>
      <c r="DY108" t="n">
        <v>75.935</v>
      </c>
      <c r="DZ108" t="n">
        <v>75.27500000000001</v>
      </c>
      <c r="EA108" t="n">
        <v>72.39</v>
      </c>
      <c r="EB108" t="n">
        <v>74.54833333329999</v>
      </c>
      <c r="EC108" t="n">
        <v>78.995</v>
      </c>
      <c r="ED108" t="n">
        <v>79.0216666667</v>
      </c>
      <c r="EE108" t="n">
        <v>79.4983333333</v>
      </c>
      <c r="EF108" t="n">
        <v>80.4833333333</v>
      </c>
      <c r="EG108" t="n">
        <v>81.5083333333</v>
      </c>
      <c r="EH108" t="n">
        <v>77.515</v>
      </c>
      <c r="EI108" t="n">
        <v>80.0316666667</v>
      </c>
      <c r="EJ108" t="n">
        <v>81.45999999999999</v>
      </c>
      <c r="EK108" t="n">
        <v>74.7483333333</v>
      </c>
      <c r="EL108" t="n">
        <v>75.1983333333</v>
      </c>
      <c r="EM108" t="n">
        <v>83.15000000000001</v>
      </c>
      <c r="EN108" t="n">
        <v>94.8366666667</v>
      </c>
      <c r="EO108" t="n">
        <v>93.5666666667</v>
      </c>
      <c r="EP108" t="n">
        <v>94.37166666669999</v>
      </c>
      <c r="EQ108" t="n">
        <v>92.48166666669999</v>
      </c>
      <c r="ER108" t="n">
        <v>99.1333333333</v>
      </c>
      <c r="ES108" t="n">
        <v>95.34999999999999</v>
      </c>
    </row>
    <row r="109" spans="1:302">
      <c r="A109" t="s">
        <v>174</v>
      </c>
      <c r="B109" t="s">
        <v>175</v>
      </c>
      <c r="C109" t="n">
        <v>0.146727991429</v>
      </c>
      <c r="D109" t="n">
        <v>0.138620612434</v>
      </c>
      <c r="E109" t="n">
        <v>0.139946063921</v>
      </c>
      <c r="F109" t="n">
        <v>0.147079664044</v>
      </c>
      <c r="G109" t="n">
        <v>0.148047307578</v>
      </c>
      <c r="H109" t="n">
        <v>0.163722940322</v>
      </c>
      <c r="I109" t="n">
        <v>0.191220820625</v>
      </c>
      <c r="J109" t="n">
        <v>0.182899714572</v>
      </c>
      <c r="K109" t="n">
        <v>0.173069309157</v>
      </c>
      <c r="L109" t="n">
        <v>0.175488785452</v>
      </c>
      <c r="M109" t="n">
        <v>0.161381999453</v>
      </c>
      <c r="N109" t="n">
        <v>0.137438494204</v>
      </c>
      <c r="O109" t="n">
        <v>0.143246399568</v>
      </c>
      <c r="P109" t="n">
        <v>0.144151479123</v>
      </c>
      <c r="Q109" t="n">
        <v>0.147108937715</v>
      </c>
      <c r="R109" t="n">
        <v>0.151196022632</v>
      </c>
      <c r="S109" t="n">
        <v>0.157190414975</v>
      </c>
      <c r="T109" t="n">
        <v>0.1755055037</v>
      </c>
      <c r="U109" t="n">
        <v>0.176512186284</v>
      </c>
      <c r="V109" t="n">
        <v>0.173930027027</v>
      </c>
      <c r="W109" t="n">
        <v>0.174663552011</v>
      </c>
      <c r="X109" t="n">
        <v>0.170151836829</v>
      </c>
      <c r="Y109" t="n">
        <v>0.170655058046</v>
      </c>
      <c r="Z109" t="n">
        <v>0.186302210392</v>
      </c>
      <c r="AA109" t="n">
        <v>0.202533030906</v>
      </c>
      <c r="AB109" t="n">
        <v>0.194673722707</v>
      </c>
      <c r="AC109" t="n">
        <v>0.195390499392</v>
      </c>
      <c r="AD109" t="n">
        <v>0.199600477975</v>
      </c>
      <c r="AE109" t="n">
        <v>0.220844169193</v>
      </c>
      <c r="AF109" t="n">
        <v>0.245201486559</v>
      </c>
      <c r="AG109" t="n">
        <v>0.261289954874</v>
      </c>
      <c r="AH109" t="n">
        <v>0.283190322426</v>
      </c>
      <c r="AI109" t="n">
        <v>0.275042721977</v>
      </c>
      <c r="AJ109" t="n">
        <v>0.247618026787</v>
      </c>
      <c r="AK109" t="n">
        <v>0.232221770562</v>
      </c>
      <c r="AL109" t="n">
        <v>0.188711620315</v>
      </c>
      <c r="AM109" t="n">
        <v>0.138740206002</v>
      </c>
      <c r="AN109" t="n">
        <v>0.118190797344</v>
      </c>
      <c r="AO109" t="n">
        <v>0.118394034379</v>
      </c>
      <c r="AP109" t="n">
        <v>0.109146550321</v>
      </c>
      <c r="AQ109" t="n">
        <v>0.112370013003</v>
      </c>
      <c r="AR109" t="n">
        <v>0.120884358909</v>
      </c>
      <c r="AS109" t="n">
        <v>0.126427461667</v>
      </c>
      <c r="AT109" t="n">
        <v>0.140137991046</v>
      </c>
      <c r="AU109" t="n">
        <v>0.144781826718</v>
      </c>
      <c r="AV109" t="n">
        <v>0.152138021894</v>
      </c>
      <c r="AW109" t="n">
        <v>0.149559141633</v>
      </c>
      <c r="AX109" t="n">
        <v>0.152384606162</v>
      </c>
      <c r="AY109" t="n">
        <v>0.156361693168</v>
      </c>
      <c r="AZ109" t="n">
        <v>0.157612255533</v>
      </c>
      <c r="BA109" t="n">
        <v>0.162706470837</v>
      </c>
      <c r="BB109" t="n">
        <v>0.161665964403</v>
      </c>
      <c r="BC109" t="n">
        <v>0.166813773807</v>
      </c>
      <c r="BD109" t="n">
        <v>0.176701091765</v>
      </c>
      <c r="BE109" t="n">
        <v>0.169346987139</v>
      </c>
      <c r="BF109" t="n">
        <v>0.16504044448</v>
      </c>
      <c r="BG109" t="n">
        <v>0.158123398187</v>
      </c>
      <c r="BH109" t="n">
        <v>0.16579141576</v>
      </c>
      <c r="BI109" t="n">
        <v>0.171690767055</v>
      </c>
      <c r="BJ109" t="n">
        <v>0.179084372922</v>
      </c>
      <c r="BK109" t="n">
        <v>0.183627691488</v>
      </c>
      <c r="BL109" t="n">
        <v>0.193128037504</v>
      </c>
      <c r="BM109" t="n">
        <v>0.197492124268</v>
      </c>
      <c r="BN109" t="n">
        <v>0.210427987825</v>
      </c>
      <c r="BO109" t="n">
        <v>0.229789186086</v>
      </c>
      <c r="BP109" t="n">
        <v>0.252691579208</v>
      </c>
      <c r="BQ109" t="n">
        <v>0.5030634188999999</v>
      </c>
      <c r="BR109" t="n">
        <v>0.215583019006</v>
      </c>
      <c r="BS109" t="n">
        <v>0.231743175607</v>
      </c>
      <c r="BT109" t="n">
        <v>0.22759190082</v>
      </c>
      <c r="BU109" t="n">
        <v>0.232149661128</v>
      </c>
      <c r="BV109" t="n">
        <v>0.226660200226</v>
      </c>
      <c r="BW109" t="n">
        <v>0.230196860922</v>
      </c>
      <c r="BX109" t="n">
        <v>0.216862346701</v>
      </c>
      <c r="BY109" t="n">
        <v>0.228668771101</v>
      </c>
      <c r="BZ109" t="n">
        <v>0.240457755345</v>
      </c>
      <c r="CA109" t="n">
        <v>0.249566541561</v>
      </c>
      <c r="CB109" t="n">
        <v>0.245333762586</v>
      </c>
      <c r="CC109" t="n">
        <v>0.233301543127</v>
      </c>
      <c r="CD109" t="n">
        <v>0.225863370356</v>
      </c>
      <c r="CE109" t="n">
        <v>0.220423737732</v>
      </c>
      <c r="CF109" t="n">
        <v>0.234963825657</v>
      </c>
      <c r="CG109" t="n">
        <v>0.24880573601</v>
      </c>
      <c r="CH109" t="n">
        <v>0.244145328936</v>
      </c>
      <c r="CI109" t="n">
        <v>0.241045174582</v>
      </c>
      <c r="CJ109" t="n">
        <v>0.231964672007</v>
      </c>
      <c r="CK109" t="n">
        <v>0.237029729094</v>
      </c>
      <c r="CL109" t="n">
        <v>0.243947669027</v>
      </c>
      <c r="CM109" t="n">
        <v>0.235100165381</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c r="DP109" t="n">
        <v>0.136714559075</v>
      </c>
      <c r="DQ109" t="n">
        <v>0.129401116479</v>
      </c>
      <c r="DR109" t="n">
        <v>0.130987703557</v>
      </c>
      <c r="DS109" t="n">
        <v>0.12358536328</v>
      </c>
      <c r="DT109" t="n">
        <v>0.110766969549</v>
      </c>
      <c r="DU109" t="n">
        <v>0.099036723816</v>
      </c>
      <c r="DV109" t="n">
        <v>0.0996488827919</v>
      </c>
      <c r="DW109" t="n">
        <v>0.103103391415</v>
      </c>
      <c r="DX109" t="n">
        <v>0.111173361891</v>
      </c>
      <c r="DY109" t="n">
        <v>0.118594489188</v>
      </c>
      <c r="DZ109" t="n">
        <v>0.128142978423</v>
      </c>
      <c r="EA109" t="n">
        <v>0.123930403527</v>
      </c>
      <c r="EB109" t="n">
        <v>0.119554501319</v>
      </c>
      <c r="EC109" t="n">
        <v>0.124909958964</v>
      </c>
      <c r="ED109" t="n">
        <v>0.130495394546</v>
      </c>
      <c r="EE109" t="n">
        <v>0.129186929725</v>
      </c>
      <c r="EF109" t="n">
        <v>0.133196313735</v>
      </c>
      <c r="EG109" t="n">
        <v>0.136779823702</v>
      </c>
      <c r="EH109" t="n">
        <v>0.133420167467</v>
      </c>
      <c r="EI109" t="n">
        <v>0.130177354396</v>
      </c>
      <c r="EJ109" t="n">
        <v>0.130768468788</v>
      </c>
      <c r="EK109" t="n">
        <v>0.125725433562</v>
      </c>
      <c r="EL109" t="n">
        <v>0.119095749722</v>
      </c>
      <c r="EM109" t="n">
        <v>0.127646381382</v>
      </c>
      <c r="EN109" t="n">
        <v>0.136485162405</v>
      </c>
      <c r="EO109" t="n">
        <v>0.158091868464</v>
      </c>
      <c r="EP109" t="n">
        <v>0.151559956207</v>
      </c>
      <c r="EQ109" t="n">
        <v>0.156980809673</v>
      </c>
      <c r="ER109" t="n">
        <v>0.152715831262</v>
      </c>
      <c r="ES109" t="n">
        <v>0.169137903479</v>
      </c>
    </row>
    <row r="111" spans="1:302">
      <c r="A111" t="s">
        <v>177</v>
      </c>
    </row>
    <row r="112" spans="1:302">
      <c r="A112" t="s">
        <v>170</v>
      </c>
      <c r="B112" t="s">
        <v>41</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c r="DP112" t="n">
        <v>14468</v>
      </c>
      <c r="DQ112" t="n">
        <v>9434</v>
      </c>
      <c r="DR112" t="n">
        <v>8316</v>
      </c>
      <c r="DS112" t="n">
        <v>15015</v>
      </c>
      <c r="DT112" t="n">
        <v>14736</v>
      </c>
      <c r="DU112" t="n">
        <v>3518</v>
      </c>
      <c r="DV112" t="n">
        <v>3355</v>
      </c>
      <c r="DW112" t="n">
        <v>13164</v>
      </c>
      <c r="DX112" t="n">
        <v>8882</v>
      </c>
      <c r="DY112" t="n">
        <v>5083</v>
      </c>
      <c r="DZ112" t="n">
        <v>19242</v>
      </c>
      <c r="EA112" t="n">
        <v>10786</v>
      </c>
      <c r="EB112" t="n">
        <v>7129</v>
      </c>
      <c r="EC112" t="n">
        <v>14090</v>
      </c>
      <c r="ED112" t="n">
        <v>5032</v>
      </c>
      <c r="EE112" t="n">
        <v>3618</v>
      </c>
      <c r="EF112" t="n">
        <v>19629</v>
      </c>
      <c r="EG112" t="n">
        <v>20309</v>
      </c>
      <c r="EH112" t="n">
        <v>12407</v>
      </c>
      <c r="EI112" t="n">
        <v>13384</v>
      </c>
      <c r="EJ112" t="n">
        <v>15261</v>
      </c>
      <c r="EK112" t="n">
        <v>12268</v>
      </c>
      <c r="EL112" t="n">
        <v>18043</v>
      </c>
      <c r="EM112" t="n">
        <v>18703</v>
      </c>
      <c r="EN112" t="n">
        <v>10601</v>
      </c>
      <c r="EO112" t="n">
        <v>7572</v>
      </c>
      <c r="EP112" t="n">
        <v>17486</v>
      </c>
      <c r="EQ112" t="n">
        <v>23618</v>
      </c>
      <c r="ER112" t="n">
        <v>10889</v>
      </c>
      <c r="ES112" t="n">
        <v>8654</v>
      </c>
    </row>
    <row r="113" spans="1:302">
      <c r="A113" t="s">
        <v>171</v>
      </c>
      <c r="B113" t="s">
        <v>47</v>
      </c>
      <c r="BH113" t="n">
        <v>53449</v>
      </c>
      <c r="BJ113" t="n">
        <v>1644652</v>
      </c>
      <c r="BK113" t="n">
        <v>1967005</v>
      </c>
      <c r="BL113" t="n">
        <v>627276</v>
      </c>
      <c r="BM113" t="n">
        <v>1899899</v>
      </c>
      <c r="BN113" t="n">
        <v>1026533</v>
      </c>
      <c r="BO113" t="n">
        <v>1107870</v>
      </c>
      <c r="BP113" t="n">
        <v>2375995</v>
      </c>
      <c r="BQ113" t="n">
        <v>1991105</v>
      </c>
      <c r="BR113" t="n">
        <v>5196727</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c r="DP113" t="n">
        <v>2242992</v>
      </c>
      <c r="DQ113" t="n">
        <v>1590339</v>
      </c>
      <c r="DR113" t="n">
        <v>1418740</v>
      </c>
      <c r="DS113" t="n">
        <v>2462602</v>
      </c>
      <c r="DT113" t="n">
        <v>2266764</v>
      </c>
      <c r="DU113" t="n">
        <v>511244</v>
      </c>
      <c r="DV113" t="n">
        <v>469533</v>
      </c>
      <c r="DW113" t="n">
        <v>1516202</v>
      </c>
      <c r="DX113" t="n">
        <v>1075528</v>
      </c>
      <c r="DY113" t="n">
        <v>606990</v>
      </c>
      <c r="DZ113" t="n">
        <v>-1202111</v>
      </c>
      <c r="EA113" t="n">
        <v>263065</v>
      </c>
      <c r="EB113" t="n">
        <v>132334</v>
      </c>
      <c r="EC113" t="n">
        <v>469246</v>
      </c>
      <c r="ED113" t="n">
        <v>252712</v>
      </c>
      <c r="EE113" t="n">
        <v>241757</v>
      </c>
      <c r="EF113" t="n">
        <v>1510023</v>
      </c>
      <c r="EG113" t="n">
        <v>1781153</v>
      </c>
      <c r="EH113" t="n">
        <v>1307847</v>
      </c>
      <c r="EI113" t="n">
        <v>1637283</v>
      </c>
      <c r="EJ113" t="n">
        <v>2006349</v>
      </c>
      <c r="EK113" t="n">
        <v>1683112</v>
      </c>
      <c r="EL113" t="n">
        <v>2543034</v>
      </c>
      <c r="EM113" t="n">
        <v>2678361</v>
      </c>
      <c r="EN113" t="n">
        <v>1543072</v>
      </c>
      <c r="EO113" t="n">
        <v>1124727</v>
      </c>
      <c r="EP113" t="n">
        <v>2594441</v>
      </c>
      <c r="EQ113" t="n">
        <v>3419592</v>
      </c>
      <c r="ER113" t="n">
        <v>1669442</v>
      </c>
      <c r="ES113" t="n">
        <v>1096224</v>
      </c>
    </row>
    <row r="114" spans="1:302">
      <c r="A114" t="s">
        <v>172</v>
      </c>
      <c r="B114" t="s">
        <v>47</v>
      </c>
      <c r="BH114" t="n">
        <v>220.863636364</v>
      </c>
      <c r="BJ114" t="n">
        <v>231.21777028</v>
      </c>
      <c r="BK114" t="n">
        <v>224.211216232</v>
      </c>
      <c r="BL114" t="n">
        <v>168.170509383</v>
      </c>
      <c r="BM114" t="n">
        <v>168.520400922</v>
      </c>
      <c r="BN114" t="n">
        <v>192.198651938</v>
      </c>
      <c r="BO114" t="n">
        <v>101.341931943</v>
      </c>
      <c r="BP114" t="n">
        <v>159.773720664</v>
      </c>
      <c r="BQ114" t="n">
        <v>175.861596891</v>
      </c>
      <c r="BR114" t="n">
        <v>318.954581722</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c r="DP114" t="n">
        <v>155.03124136</v>
      </c>
      <c r="DQ114" t="n">
        <v>168.575259699</v>
      </c>
      <c r="DR114" t="n">
        <v>170.603655604</v>
      </c>
      <c r="DS114" t="n">
        <v>164.009457209</v>
      </c>
      <c r="DT114" t="n">
        <v>153.824918567</v>
      </c>
      <c r="DU114" t="n">
        <v>145.32234224</v>
      </c>
      <c r="DV114" t="n">
        <v>139.950223547</v>
      </c>
      <c r="DW114" t="n">
        <v>115.17790945</v>
      </c>
      <c r="DX114" t="n">
        <v>121.090745328</v>
      </c>
      <c r="DY114" t="n">
        <v>119.41569939</v>
      </c>
      <c r="DZ114" t="n">
        <v>-62.4732876</v>
      </c>
      <c r="EA114" t="n">
        <v>24.3894863712</v>
      </c>
      <c r="EB114" t="n">
        <v>18.5627717772</v>
      </c>
      <c r="EC114" t="n">
        <v>33.3034776437</v>
      </c>
      <c r="ED114" t="n">
        <v>50.2209856916</v>
      </c>
      <c r="EE114" t="n">
        <v>66.82061912659999</v>
      </c>
      <c r="EF114" t="n">
        <v>76.9281675073</v>
      </c>
      <c r="EG114" t="n">
        <v>87.7026441479</v>
      </c>
      <c r="EH114" t="n">
        <v>105.412025469</v>
      </c>
      <c r="EI114" t="n">
        <v>122.33136581</v>
      </c>
      <c r="EJ114" t="n">
        <v>131.469038726</v>
      </c>
      <c r="EK114" t="n">
        <v>137.195304858</v>
      </c>
      <c r="EL114" t="n">
        <v>140.942969573</v>
      </c>
      <c r="EM114" t="n">
        <v>143.204886917</v>
      </c>
      <c r="EN114" t="n">
        <v>145.559098198</v>
      </c>
      <c r="EO114" t="n">
        <v>148.537638669</v>
      </c>
      <c r="EP114" t="n">
        <v>148.372469404</v>
      </c>
      <c r="EQ114" t="n">
        <v>144.787534931</v>
      </c>
      <c r="ER114" t="n">
        <v>153.314537607</v>
      </c>
      <c r="ES114" t="n">
        <v>126.672521377</v>
      </c>
    </row>
    <row r="115" spans="1:302">
      <c r="A115" t="s">
        <v>173</v>
      </c>
      <c r="B115" t="s">
        <v>47</v>
      </c>
      <c r="BH115" t="n">
        <v>221.52</v>
      </c>
      <c r="BJ115" t="n">
        <v>223.31</v>
      </c>
      <c r="BK115" t="n">
        <v>161.11</v>
      </c>
      <c r="BL115" t="n">
        <v>167.69</v>
      </c>
      <c r="BM115" t="n">
        <v>178.02</v>
      </c>
      <c r="BN115" t="n">
        <v>417.75</v>
      </c>
      <c r="BO115" t="n">
        <v>430.63</v>
      </c>
      <c r="BP115" t="n">
        <v>440.59</v>
      </c>
      <c r="BQ115" t="n">
        <v>449.89</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c r="DP115" t="n">
        <v>166.27</v>
      </c>
      <c r="DQ115" t="n">
        <v>167.05</v>
      </c>
      <c r="DR115" t="n">
        <v>161.56</v>
      </c>
      <c r="DS115" t="n">
        <v>151.5</v>
      </c>
      <c r="DT115" t="n">
        <v>140.53</v>
      </c>
      <c r="DU115" t="n">
        <v>168.68</v>
      </c>
      <c r="DV115" t="n">
        <v>121.35</v>
      </c>
      <c r="DW115" t="n">
        <v>119.86</v>
      </c>
      <c r="DX115" t="n">
        <v>119.14</v>
      </c>
      <c r="DY115" t="n">
        <v>11.35</v>
      </c>
      <c r="DZ115" t="n">
        <v>24.44</v>
      </c>
      <c r="EA115" t="n">
        <v>17.84</v>
      </c>
      <c r="EB115" t="n">
        <v>32.85</v>
      </c>
      <c r="EC115" t="n">
        <v>48.49</v>
      </c>
      <c r="ED115" t="n">
        <v>64.29000000000001</v>
      </c>
      <c r="EE115" t="n">
        <v>76.59</v>
      </c>
      <c r="EF115" t="n">
        <v>87.34</v>
      </c>
      <c r="EG115" t="n">
        <v>104.71</v>
      </c>
      <c r="EH115" t="n">
        <v>121.78</v>
      </c>
      <c r="EI115" t="n">
        <v>130.57</v>
      </c>
      <c r="EJ115" t="n">
        <v>136.7</v>
      </c>
      <c r="EK115" t="n">
        <v>140.19</v>
      </c>
      <c r="EL115" t="n">
        <v>143.15</v>
      </c>
      <c r="EM115" t="n">
        <v>145.18</v>
      </c>
      <c r="EN115" t="n">
        <v>148.18</v>
      </c>
      <c r="EO115" t="n">
        <v>148.28</v>
      </c>
      <c r="EP115" t="n">
        <v>144.67</v>
      </c>
      <c r="EQ115" t="n">
        <v>151.76</v>
      </c>
      <c r="ER115" t="n">
        <v>157.27</v>
      </c>
      <c r="ES115" t="n">
        <v>154.13</v>
      </c>
    </row>
    <row r="116" spans="1:302">
      <c r="A116" t="s">
        <v>174</v>
      </c>
      <c r="B116" t="s">
        <v>175</v>
      </c>
      <c r="BH116" t="n">
        <v>3.8533</v>
      </c>
      <c r="BJ116" t="n">
        <v>0.8358</v>
      </c>
      <c r="BK116" t="n">
        <v>0.7673</v>
      </c>
      <c r="BL116" t="n">
        <v>1.8041</v>
      </c>
      <c r="BM116" t="n">
        <v>0.4778</v>
      </c>
      <c r="BN116" t="n">
        <v>0.7386</v>
      </c>
      <c r="BO116" t="n">
        <v>0.8711</v>
      </c>
      <c r="BP116" t="n">
        <v>0.6298</v>
      </c>
      <c r="BQ116" t="n">
        <v>0.7795</v>
      </c>
      <c r="BR116" t="n">
        <v>0.6493</v>
      </c>
      <c r="BS116" t="n">
        <v>0.6051</v>
      </c>
      <c r="BT116" t="n">
        <v>1.7347</v>
      </c>
      <c r="BU116" t="n">
        <v>1.0928</v>
      </c>
      <c r="BV116" t="n">
        <v>1.0858</v>
      </c>
      <c r="BW116" t="n">
        <v>1.0423</v>
      </c>
      <c r="BX116" t="n">
        <v>5.0675</v>
      </c>
      <c r="BY116" t="n">
        <v>0.8859</v>
      </c>
      <c r="BZ116" t="n">
        <v>2.1158</v>
      </c>
      <c r="CA116" t="n">
        <v>1.1825</v>
      </c>
      <c r="CB116" t="n">
        <v>0.7407</v>
      </c>
      <c r="CC116" t="n">
        <v>0.9945000000000001</v>
      </c>
      <c r="CD116" t="n">
        <v>1.5795</v>
      </c>
      <c r="CE116" t="n">
        <v>0.6747</v>
      </c>
      <c r="CF116" t="n">
        <v>1.588</v>
      </c>
      <c r="CG116" t="n">
        <v>1.0783</v>
      </c>
      <c r="CH116" t="n">
        <v>1.0749</v>
      </c>
      <c r="CI116" t="n">
        <v>0.8088</v>
      </c>
      <c r="CJ116" t="n">
        <v>0.956</v>
      </c>
      <c r="CK116" t="n">
        <v>1.0257</v>
      </c>
      <c r="CL116" t="n">
        <v>0.989</v>
      </c>
      <c r="CM116" t="n">
        <v>0.6233</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-0.0563</v>
      </c>
      <c r="DD116" t="n">
        <v>0.6622</v>
      </c>
      <c r="DE116" t="n">
        <v>0.7143</v>
      </c>
      <c r="DF116" t="n">
        <v>0.6365</v>
      </c>
      <c r="DG116" t="n">
        <v>0.6404</v>
      </c>
      <c r="DH116" t="n">
        <v>0.5915</v>
      </c>
      <c r="DI116" t="n">
        <v>0.6244</v>
      </c>
      <c r="DJ116" t="n">
        <v>0.6323</v>
      </c>
      <c r="DK116" t="n">
        <v>0.4735</v>
      </c>
      <c r="DL116" t="n">
        <v>0.3918</v>
      </c>
      <c r="DM116" t="n">
        <v>0.321</v>
      </c>
      <c r="DN116" t="n">
        <v>0.3205</v>
      </c>
      <c r="DO116" t="n">
        <v>0.3841</v>
      </c>
      <c r="DP116" t="n">
        <v>0.4844</v>
      </c>
      <c r="DQ116" t="n">
        <v>0.5603</v>
      </c>
      <c r="DR116" t="n">
        <v>0.5883</v>
      </c>
      <c r="DS116" t="n">
        <v>0.5256</v>
      </c>
      <c r="DT116" t="n">
        <v>0.4905</v>
      </c>
      <c r="DU116" t="n">
        <v>0.1529</v>
      </c>
      <c r="DV116" t="n">
        <v>0.5943000000000001</v>
      </c>
      <c r="DW116" t="n">
        <v>0.3092</v>
      </c>
      <c r="DX116" t="n">
        <v>0.3967</v>
      </c>
      <c r="DY116" t="n">
        <v>0.4438</v>
      </c>
      <c r="DZ116" t="n">
        <v>-0.1913</v>
      </c>
      <c r="EA116" t="n">
        <v>0.08</v>
      </c>
      <c r="EB116" t="n">
        <v>0.0653</v>
      </c>
      <c r="EC116" t="n">
        <v>0.1049</v>
      </c>
      <c r="ED116" t="n">
        <v>0.1881</v>
      </c>
      <c r="EE116" t="n">
        <v>0.2838</v>
      </c>
      <c r="EF116" t="n">
        <v>0.2344</v>
      </c>
      <c r="EG116" t="n">
        <v>0.2724</v>
      </c>
      <c r="EH116" t="n">
        <v>0.3364</v>
      </c>
      <c r="EI116" t="n">
        <v>0.3555</v>
      </c>
      <c r="EJ116" t="n">
        <v>0.4056</v>
      </c>
      <c r="EK116" t="n">
        <v>0.4328</v>
      </c>
      <c r="EL116" t="n">
        <v>0.4309</v>
      </c>
      <c r="EM116" t="n">
        <v>0.4415</v>
      </c>
      <c r="EN116" t="n">
        <v>0.4687</v>
      </c>
      <c r="EO116" t="n">
        <v>0.5046</v>
      </c>
      <c r="EP116" t="n">
        <v>0.4575</v>
      </c>
      <c r="EQ116" t="n">
        <v>0.441</v>
      </c>
      <c r="ER116" t="n">
        <v>0.4864</v>
      </c>
      <c r="ES116" t="n">
        <v>0.3548</v>
      </c>
    </row>
  </sheetData>
  <pageMargins bottom="1" footer="0.5" header="0.5" left="0.75" right="0.75" top="1"/>
</worksheet>
</file>

<file path=xl/worksheets/sheet4.xml><?xml version="1.0" encoding="utf-8"?>
<worksheet xmlns="http://schemas.openxmlformats.org/spreadsheetml/2006/main">
  <sheetPr>
    <tabColor rgb="0000B080"/>
    <outlinePr summaryBelow="1" summaryRight="1"/>
    <pageSetUpPr/>
  </sheetPr>
  <dimension ref="A1:B526"/>
  <sheetViews>
    <sheetView workbookViewId="0">
      <selection activeCell="A1" sqref="A1"/>
    </sheetView>
  </sheetViews>
  <sheetFormatPr baseColWidth="10" defaultRowHeight="15"/>
  <sheetData>
    <row r="1" spans="1:2">
      <c r="A1" t="s">
        <v>178</v>
      </c>
      <c r="B1" t="s">
        <v>179</v>
      </c>
    </row>
    <row r="2" spans="1:2">
      <c r="A2" t="s">
        <v>180</v>
      </c>
      <c r="B2" t="s">
        <v>181</v>
      </c>
    </row>
    <row r="3" spans="1:2">
      <c r="A3" s="1" t="n">
        <v>31912</v>
      </c>
      <c r="B3" t="n">
        <v>18.58</v>
      </c>
    </row>
    <row r="4" spans="1:2">
      <c r="A4" s="1" t="n">
        <v>31943</v>
      </c>
      <c r="B4" t="n">
        <v>18.86</v>
      </c>
    </row>
    <row r="5" spans="1:2">
      <c r="A5" s="1" t="n">
        <v>31973</v>
      </c>
      <c r="B5" t="n">
        <v>19.86</v>
      </c>
    </row>
    <row r="6" spans="1:2">
      <c r="A6" s="1" t="n">
        <v>32004</v>
      </c>
      <c r="B6" t="n">
        <v>18.98</v>
      </c>
    </row>
    <row r="7" spans="1:2">
      <c r="A7" s="1" t="n">
        <v>32035</v>
      </c>
      <c r="B7" t="n">
        <v>18.31</v>
      </c>
    </row>
    <row r="8" spans="1:2">
      <c r="A8" s="1" t="n">
        <v>32065</v>
      </c>
      <c r="B8" t="n">
        <v>18.76</v>
      </c>
    </row>
    <row r="9" spans="1:2">
      <c r="A9" s="1" t="n">
        <v>32096</v>
      </c>
      <c r="B9" t="n">
        <v>17.78</v>
      </c>
    </row>
    <row r="10" spans="1:2">
      <c r="A10" s="1" t="n">
        <v>32126</v>
      </c>
      <c r="B10" t="n">
        <v>17.05</v>
      </c>
    </row>
    <row r="11" spans="1:2">
      <c r="A11" s="1" t="n">
        <v>32157</v>
      </c>
      <c r="B11" t="n">
        <v>16.75</v>
      </c>
    </row>
    <row r="12" spans="1:2">
      <c r="A12" s="1" t="n">
        <v>32188</v>
      </c>
      <c r="B12" t="n">
        <v>15.73</v>
      </c>
    </row>
    <row r="13" spans="1:2">
      <c r="A13" s="1" t="n">
        <v>32217</v>
      </c>
      <c r="B13" t="n">
        <v>14.73</v>
      </c>
    </row>
    <row r="14" spans="1:2">
      <c r="A14" s="1" t="n">
        <v>32248</v>
      </c>
      <c r="B14" t="n">
        <v>16.6</v>
      </c>
    </row>
    <row r="15" spans="1:2">
      <c r="A15" s="1" t="n">
        <v>32278</v>
      </c>
      <c r="B15" t="n">
        <v>16.31</v>
      </c>
    </row>
    <row r="16" spans="1:2">
      <c r="A16" s="1" t="n">
        <v>32309</v>
      </c>
      <c r="B16" t="n">
        <v>15.54</v>
      </c>
    </row>
    <row r="17" spans="1:2">
      <c r="A17" s="1" t="n">
        <v>32339</v>
      </c>
      <c r="B17" t="n">
        <v>14.91</v>
      </c>
    </row>
    <row r="18" spans="1:2">
      <c r="A18" s="1" t="n">
        <v>32370</v>
      </c>
      <c r="B18" t="n">
        <v>14.89</v>
      </c>
    </row>
    <row r="19" spans="1:2">
      <c r="A19" s="1" t="n">
        <v>32401</v>
      </c>
      <c r="B19" t="n">
        <v>13.18</v>
      </c>
    </row>
    <row r="20" spans="1:2">
      <c r="A20" s="1" t="n">
        <v>32431</v>
      </c>
      <c r="B20" t="n">
        <v>12.41</v>
      </c>
    </row>
    <row r="21" spans="1:2">
      <c r="A21" s="1" t="n">
        <v>32462</v>
      </c>
      <c r="B21" t="n">
        <v>13.02</v>
      </c>
    </row>
    <row r="22" spans="1:2">
      <c r="A22" s="1" t="n">
        <v>32492</v>
      </c>
      <c r="B22" t="n">
        <v>15.31</v>
      </c>
    </row>
    <row r="23" spans="1:2">
      <c r="A23" s="1" t="n">
        <v>32523</v>
      </c>
      <c r="B23" t="n">
        <v>17.17</v>
      </c>
    </row>
    <row r="24" spans="1:2">
      <c r="A24" s="1" t="n">
        <v>32554</v>
      </c>
      <c r="B24" t="n">
        <v>16.89</v>
      </c>
    </row>
    <row r="25" spans="1:2">
      <c r="A25" s="1" t="n">
        <v>32582</v>
      </c>
      <c r="B25" t="n">
        <v>18.7</v>
      </c>
    </row>
    <row r="26" spans="1:2">
      <c r="A26" s="1" t="n">
        <v>32613</v>
      </c>
      <c r="B26" t="n">
        <v>20.32</v>
      </c>
    </row>
    <row r="27" spans="1:2">
      <c r="A27" s="1" t="n">
        <v>32643</v>
      </c>
      <c r="B27" t="n">
        <v>18.63</v>
      </c>
    </row>
    <row r="28" spans="1:2">
      <c r="A28" s="1" t="n">
        <v>32674</v>
      </c>
      <c r="B28" t="n">
        <v>17.67</v>
      </c>
    </row>
    <row r="29" spans="1:2">
      <c r="A29" s="1" t="n">
        <v>32704</v>
      </c>
      <c r="B29" t="n">
        <v>17.62</v>
      </c>
    </row>
    <row r="30" spans="1:2">
      <c r="A30" s="1" t="n">
        <v>32735</v>
      </c>
      <c r="B30" t="n">
        <v>16.77</v>
      </c>
    </row>
    <row r="31" spans="1:2">
      <c r="A31" s="1" t="n">
        <v>32766</v>
      </c>
      <c r="B31" t="n">
        <v>17.77</v>
      </c>
    </row>
    <row r="32" spans="1:2">
      <c r="A32" s="1" t="n">
        <v>32796</v>
      </c>
      <c r="B32" t="n">
        <v>18.91</v>
      </c>
    </row>
    <row r="33" spans="1:2">
      <c r="A33" s="1" t="n">
        <v>32827</v>
      </c>
      <c r="B33" t="n">
        <v>18.73</v>
      </c>
    </row>
    <row r="34" spans="1:2">
      <c r="A34" s="1" t="n">
        <v>32857</v>
      </c>
      <c r="B34" t="n">
        <v>19.84</v>
      </c>
    </row>
    <row r="35" spans="1:2">
      <c r="A35" s="1" t="n">
        <v>32888</v>
      </c>
      <c r="B35" t="n">
        <v>21.25</v>
      </c>
    </row>
    <row r="36" spans="1:2">
      <c r="A36" s="1" t="n">
        <v>32919</v>
      </c>
      <c r="B36" t="n">
        <v>19.81</v>
      </c>
    </row>
    <row r="37" spans="1:2">
      <c r="A37" s="1" t="n">
        <v>32947</v>
      </c>
      <c r="B37" t="n">
        <v>18.39</v>
      </c>
    </row>
    <row r="38" spans="1:2">
      <c r="A38" s="1" t="n">
        <v>32978</v>
      </c>
      <c r="B38" t="n">
        <v>16.61</v>
      </c>
    </row>
    <row r="39" spans="1:2">
      <c r="A39" s="1" t="n">
        <v>33008</v>
      </c>
      <c r="B39" t="n">
        <v>16.35</v>
      </c>
    </row>
    <row r="40" spans="1:2">
      <c r="A40" s="1" t="n">
        <v>33039</v>
      </c>
      <c r="B40" t="n">
        <v>15.1</v>
      </c>
    </row>
    <row r="41" spans="1:2">
      <c r="A41" s="1" t="n">
        <v>33069</v>
      </c>
      <c r="B41" t="n">
        <v>17.17</v>
      </c>
    </row>
    <row r="42" spans="1:2">
      <c r="A42" s="1" t="n">
        <v>33100</v>
      </c>
      <c r="B42" t="n">
        <v>27.17</v>
      </c>
    </row>
    <row r="43" spans="1:2">
      <c r="A43" s="1" t="n">
        <v>33131</v>
      </c>
      <c r="B43" t="n">
        <v>34.9</v>
      </c>
    </row>
    <row r="44" spans="1:2">
      <c r="A44" s="1" t="n">
        <v>33161</v>
      </c>
      <c r="B44" t="n">
        <v>36.02</v>
      </c>
    </row>
    <row r="45" spans="1:2">
      <c r="A45" s="1" t="n">
        <v>33192</v>
      </c>
      <c r="B45" t="n">
        <v>33.07</v>
      </c>
    </row>
    <row r="46" spans="1:2">
      <c r="A46" s="1" t="n">
        <v>33222</v>
      </c>
      <c r="B46" t="n">
        <v>28.27</v>
      </c>
    </row>
    <row r="47" spans="1:2">
      <c r="A47" s="1" t="n">
        <v>33253</v>
      </c>
      <c r="B47" t="n">
        <v>23.57</v>
      </c>
    </row>
    <row r="48" spans="1:2">
      <c r="A48" s="1" t="n">
        <v>33284</v>
      </c>
      <c r="B48" t="n">
        <v>19.54</v>
      </c>
    </row>
    <row r="49" spans="1:2">
      <c r="A49" s="1" t="n">
        <v>33312</v>
      </c>
      <c r="B49" t="n">
        <v>19.08</v>
      </c>
    </row>
    <row r="50" spans="1:2">
      <c r="A50" s="1" t="n">
        <v>33343</v>
      </c>
      <c r="B50" t="n">
        <v>19.18</v>
      </c>
    </row>
    <row r="51" spans="1:2">
      <c r="A51" s="1" t="n">
        <v>33373</v>
      </c>
      <c r="B51" t="n">
        <v>19.19</v>
      </c>
    </row>
    <row r="52" spans="1:2">
      <c r="A52" s="1" t="n">
        <v>33404</v>
      </c>
      <c r="B52" t="n">
        <v>18.17</v>
      </c>
    </row>
    <row r="53" spans="1:2">
      <c r="A53" s="1" t="n">
        <v>33434</v>
      </c>
      <c r="B53" t="n">
        <v>19.4</v>
      </c>
    </row>
    <row r="54" spans="1:2">
      <c r="A54" s="1" t="n">
        <v>33465</v>
      </c>
      <c r="B54" t="n">
        <v>19.77</v>
      </c>
    </row>
    <row r="55" spans="1:2">
      <c r="A55" s="1" t="n">
        <v>33496</v>
      </c>
      <c r="B55" t="n">
        <v>20.5</v>
      </c>
    </row>
    <row r="56" spans="1:2">
      <c r="A56" s="1" t="n">
        <v>33526</v>
      </c>
      <c r="B56" t="n">
        <v>22.21</v>
      </c>
    </row>
    <row r="57" spans="1:2">
      <c r="A57" s="1" t="n">
        <v>33557</v>
      </c>
      <c r="B57" t="n">
        <v>21.11</v>
      </c>
    </row>
    <row r="58" spans="1:2">
      <c r="A58" s="1" t="n">
        <v>33587</v>
      </c>
      <c r="B58" t="n">
        <v>18.41</v>
      </c>
    </row>
    <row r="59" spans="1:2">
      <c r="A59" s="1" t="n">
        <v>33618</v>
      </c>
      <c r="B59" t="n">
        <v>18.16</v>
      </c>
    </row>
    <row r="60" spans="1:2">
      <c r="A60" s="1" t="n">
        <v>33649</v>
      </c>
      <c r="B60" t="n">
        <v>18.05</v>
      </c>
    </row>
    <row r="61" spans="1:2">
      <c r="A61" s="1" t="n">
        <v>33678</v>
      </c>
      <c r="B61" t="n">
        <v>17.63</v>
      </c>
    </row>
    <row r="62" spans="1:2">
      <c r="A62" s="1" t="n">
        <v>33709</v>
      </c>
      <c r="B62" t="n">
        <v>18.92</v>
      </c>
    </row>
    <row r="63" spans="1:2">
      <c r="A63" s="1" t="n">
        <v>33739</v>
      </c>
      <c r="B63" t="n">
        <v>19.89</v>
      </c>
    </row>
    <row r="64" spans="1:2">
      <c r="A64" s="1" t="n">
        <v>33770</v>
      </c>
      <c r="B64" t="n">
        <v>21.16</v>
      </c>
    </row>
    <row r="65" spans="1:2">
      <c r="A65" s="1" t="n">
        <v>33800</v>
      </c>
      <c r="B65" t="n">
        <v>20.24</v>
      </c>
    </row>
    <row r="66" spans="1:2">
      <c r="A66" s="1" t="n">
        <v>33831</v>
      </c>
      <c r="B66" t="n">
        <v>19.74</v>
      </c>
    </row>
    <row r="67" spans="1:2">
      <c r="A67" s="1" t="n">
        <v>33862</v>
      </c>
      <c r="B67" t="n">
        <v>20.27</v>
      </c>
    </row>
    <row r="68" spans="1:2">
      <c r="A68" s="1" t="n">
        <v>33892</v>
      </c>
      <c r="B68" t="n">
        <v>20.26</v>
      </c>
    </row>
    <row r="69" spans="1:2">
      <c r="A69" s="1" t="n">
        <v>33923</v>
      </c>
      <c r="B69" t="n">
        <v>19.21</v>
      </c>
    </row>
    <row r="70" spans="1:2">
      <c r="A70" s="1" t="n">
        <v>33953</v>
      </c>
      <c r="B70" t="n">
        <v>18.14</v>
      </c>
    </row>
    <row r="71" spans="1:2">
      <c r="A71" s="1" t="n">
        <v>33984</v>
      </c>
      <c r="B71" t="n">
        <v>17.39</v>
      </c>
    </row>
    <row r="72" spans="1:2">
      <c r="A72" s="1" t="n">
        <v>34015</v>
      </c>
      <c r="B72" t="n">
        <v>18.47</v>
      </c>
    </row>
    <row r="73" spans="1:2">
      <c r="A73" s="1" t="n">
        <v>34043</v>
      </c>
      <c r="B73" t="n">
        <v>18.79</v>
      </c>
    </row>
    <row r="74" spans="1:2">
      <c r="A74" s="1" t="n">
        <v>34074</v>
      </c>
      <c r="B74" t="n">
        <v>18.67</v>
      </c>
    </row>
    <row r="75" spans="1:2">
      <c r="A75" s="1" t="n">
        <v>34104</v>
      </c>
      <c r="B75" t="n">
        <v>18.51</v>
      </c>
    </row>
    <row r="76" spans="1:2">
      <c r="A76" s="1" t="n">
        <v>34135</v>
      </c>
      <c r="B76" t="n">
        <v>17.65</v>
      </c>
    </row>
    <row r="77" spans="1:2">
      <c r="A77" s="1" t="n">
        <v>34165</v>
      </c>
      <c r="B77" t="n">
        <v>16.78</v>
      </c>
    </row>
    <row r="78" spans="1:2">
      <c r="A78" s="1" t="n">
        <v>34196</v>
      </c>
      <c r="B78" t="n">
        <v>16.7</v>
      </c>
    </row>
    <row r="79" spans="1:2">
      <c r="A79" s="1" t="n">
        <v>34227</v>
      </c>
      <c r="B79" t="n">
        <v>16.01</v>
      </c>
    </row>
    <row r="80" spans="1:2">
      <c r="A80" s="1" t="n">
        <v>34257</v>
      </c>
      <c r="B80" t="n">
        <v>16.61</v>
      </c>
    </row>
    <row r="81" spans="1:2">
      <c r="A81" s="1" t="n">
        <v>34288</v>
      </c>
      <c r="B81" t="n">
        <v>15.2</v>
      </c>
    </row>
    <row r="82" spans="1:2">
      <c r="A82" s="1" t="n">
        <v>34318</v>
      </c>
      <c r="B82" t="n">
        <v>13.73</v>
      </c>
    </row>
    <row r="83" spans="1:2">
      <c r="A83" s="1" t="n">
        <v>34349</v>
      </c>
      <c r="B83" t="n">
        <v>14.29</v>
      </c>
    </row>
    <row r="84" spans="1:2">
      <c r="A84" s="1" t="n">
        <v>34380</v>
      </c>
      <c r="B84" t="n">
        <v>13.8</v>
      </c>
    </row>
    <row r="85" spans="1:2">
      <c r="A85" s="1" t="n">
        <v>34408</v>
      </c>
      <c r="B85" t="n">
        <v>13.82</v>
      </c>
    </row>
    <row r="86" spans="1:2">
      <c r="A86" s="1" t="n">
        <v>34439</v>
      </c>
      <c r="B86" t="n">
        <v>15.23</v>
      </c>
    </row>
    <row r="87" spans="1:2">
      <c r="A87" s="1" t="n">
        <v>34469</v>
      </c>
      <c r="B87" t="n">
        <v>16.19</v>
      </c>
    </row>
    <row r="88" spans="1:2">
      <c r="A88" s="1" t="n">
        <v>34500</v>
      </c>
      <c r="B88" t="n">
        <v>16.76</v>
      </c>
    </row>
    <row r="89" spans="1:2">
      <c r="A89" s="1" t="n">
        <v>34530</v>
      </c>
      <c r="B89" t="n">
        <v>17.6</v>
      </c>
    </row>
    <row r="90" spans="1:2">
      <c r="A90" s="1" t="n">
        <v>34561</v>
      </c>
      <c r="B90" t="n">
        <v>16.89</v>
      </c>
    </row>
    <row r="91" spans="1:2">
      <c r="A91" s="1" t="n">
        <v>34592</v>
      </c>
      <c r="B91" t="n">
        <v>15.9</v>
      </c>
    </row>
    <row r="92" spans="1:2">
      <c r="A92" s="1" t="n">
        <v>34622</v>
      </c>
      <c r="B92" t="n">
        <v>16.49</v>
      </c>
    </row>
    <row r="93" spans="1:2">
      <c r="A93" s="1" t="n">
        <v>34653</v>
      </c>
      <c r="B93" t="n">
        <v>17.19</v>
      </c>
    </row>
    <row r="94" spans="1:2">
      <c r="A94" s="1" t="n">
        <v>34683</v>
      </c>
      <c r="B94" t="n">
        <v>15.93</v>
      </c>
    </row>
    <row r="95" spans="1:2">
      <c r="A95" s="1" t="n">
        <v>34714</v>
      </c>
      <c r="B95" t="n">
        <v>16.55</v>
      </c>
    </row>
    <row r="96" spans="1:2">
      <c r="A96" s="1" t="n">
        <v>34745</v>
      </c>
      <c r="B96" t="n">
        <v>17.11</v>
      </c>
    </row>
    <row r="97" spans="1:2">
      <c r="A97" s="1" t="n">
        <v>34773</v>
      </c>
      <c r="B97" t="n">
        <v>17.01</v>
      </c>
    </row>
    <row r="98" spans="1:2">
      <c r="A98" s="1" t="n">
        <v>34804</v>
      </c>
      <c r="B98" t="n">
        <v>18.65</v>
      </c>
    </row>
    <row r="99" spans="1:2">
      <c r="A99" s="1" t="n">
        <v>34834</v>
      </c>
      <c r="B99" t="n">
        <v>18.35</v>
      </c>
    </row>
    <row r="100" spans="1:2">
      <c r="A100" s="1" t="n">
        <v>34865</v>
      </c>
      <c r="B100" t="n">
        <v>17.31</v>
      </c>
    </row>
    <row r="101" spans="1:2">
      <c r="A101" s="1" t="n">
        <v>34895</v>
      </c>
      <c r="B101" t="n">
        <v>15.85</v>
      </c>
    </row>
    <row r="102" spans="1:2">
      <c r="A102" s="1" t="n">
        <v>34926</v>
      </c>
      <c r="B102" t="n">
        <v>16.1</v>
      </c>
    </row>
    <row r="103" spans="1:2">
      <c r="A103" s="1" t="n">
        <v>34957</v>
      </c>
      <c r="B103" t="n">
        <v>16.7</v>
      </c>
    </row>
    <row r="104" spans="1:2">
      <c r="A104" s="1" t="n">
        <v>34987</v>
      </c>
      <c r="B104" t="n">
        <v>16.11</v>
      </c>
    </row>
    <row r="105" spans="1:2">
      <c r="A105" s="1" t="n">
        <v>35018</v>
      </c>
      <c r="B105" t="n">
        <v>16.86</v>
      </c>
    </row>
    <row r="106" spans="1:2">
      <c r="A106" s="1" t="n">
        <v>35048</v>
      </c>
      <c r="B106" t="n">
        <v>17.93</v>
      </c>
    </row>
    <row r="107" spans="1:2">
      <c r="A107" s="1" t="n">
        <v>35079</v>
      </c>
      <c r="B107" t="n">
        <v>17.85</v>
      </c>
    </row>
    <row r="108" spans="1:2">
      <c r="A108" s="1" t="n">
        <v>35110</v>
      </c>
      <c r="B108" t="n">
        <v>18</v>
      </c>
    </row>
    <row r="109" spans="1:2">
      <c r="A109" s="1" t="n">
        <v>35139</v>
      </c>
      <c r="B109" t="n">
        <v>19.85</v>
      </c>
    </row>
    <row r="110" spans="1:2">
      <c r="A110" s="1" t="n">
        <v>35170</v>
      </c>
      <c r="B110" t="n">
        <v>20.9</v>
      </c>
    </row>
    <row r="111" spans="1:2">
      <c r="A111" s="1" t="n">
        <v>35200</v>
      </c>
      <c r="B111" t="n">
        <v>19.15</v>
      </c>
    </row>
    <row r="112" spans="1:2">
      <c r="A112" s="1" t="n">
        <v>35231</v>
      </c>
      <c r="B112" t="n">
        <v>18.46</v>
      </c>
    </row>
    <row r="113" spans="1:2">
      <c r="A113" s="1" t="n">
        <v>35261</v>
      </c>
      <c r="B113" t="n">
        <v>19.57</v>
      </c>
    </row>
    <row r="114" spans="1:2">
      <c r="A114" s="1" t="n">
        <v>35292</v>
      </c>
      <c r="B114" t="n">
        <v>20.51</v>
      </c>
    </row>
    <row r="115" spans="1:2">
      <c r="A115" s="1" t="n">
        <v>35323</v>
      </c>
      <c r="B115" t="n">
        <v>22.63</v>
      </c>
    </row>
    <row r="116" spans="1:2">
      <c r="A116" s="1" t="n">
        <v>35353</v>
      </c>
      <c r="B116" t="n">
        <v>24.16</v>
      </c>
    </row>
    <row r="117" spans="1:2">
      <c r="A117" s="1" t="n">
        <v>35384</v>
      </c>
      <c r="B117" t="n">
        <v>22.76</v>
      </c>
    </row>
    <row r="118" spans="1:2">
      <c r="A118" s="1" t="n">
        <v>35414</v>
      </c>
      <c r="B118" t="n">
        <v>23.78</v>
      </c>
    </row>
    <row r="119" spans="1:2">
      <c r="A119" s="1" t="n">
        <v>35445</v>
      </c>
      <c r="B119" t="n">
        <v>23.54</v>
      </c>
    </row>
    <row r="120" spans="1:2">
      <c r="A120" s="1" t="n">
        <v>35476</v>
      </c>
      <c r="B120" t="n">
        <v>20.85</v>
      </c>
    </row>
    <row r="121" spans="1:2">
      <c r="A121" s="1" t="n">
        <v>35504</v>
      </c>
      <c r="B121" t="n">
        <v>19.13</v>
      </c>
    </row>
    <row r="122" spans="1:2">
      <c r="A122" s="1" t="n">
        <v>35535</v>
      </c>
      <c r="B122" t="n">
        <v>17.56</v>
      </c>
    </row>
    <row r="123" spans="1:2">
      <c r="A123" s="1" t="n">
        <v>35565</v>
      </c>
      <c r="B123" t="n">
        <v>19.02</v>
      </c>
    </row>
    <row r="124" spans="1:2">
      <c r="A124" s="1" t="n">
        <v>35596</v>
      </c>
      <c r="B124" t="n">
        <v>17.58</v>
      </c>
    </row>
    <row r="125" spans="1:2">
      <c r="A125" s="1" t="n">
        <v>35626</v>
      </c>
      <c r="B125" t="n">
        <v>18.46</v>
      </c>
    </row>
    <row r="126" spans="1:2">
      <c r="A126" s="1" t="n">
        <v>35657</v>
      </c>
      <c r="B126" t="n">
        <v>18.6</v>
      </c>
    </row>
    <row r="127" spans="1:2">
      <c r="A127" s="1" t="n">
        <v>35688</v>
      </c>
      <c r="B127" t="n">
        <v>18.46</v>
      </c>
    </row>
    <row r="128" spans="1:2">
      <c r="A128" s="1" t="n">
        <v>35718</v>
      </c>
      <c r="B128" t="n">
        <v>19.87</v>
      </c>
    </row>
    <row r="129" spans="1:2">
      <c r="A129" s="1" t="n">
        <v>35749</v>
      </c>
      <c r="B129" t="n">
        <v>19.17</v>
      </c>
    </row>
    <row r="130" spans="1:2">
      <c r="A130" s="1" t="n">
        <v>35779</v>
      </c>
      <c r="B130" t="n">
        <v>17.18</v>
      </c>
    </row>
    <row r="131" spans="1:2">
      <c r="A131" s="1" t="n">
        <v>35810</v>
      </c>
      <c r="B131" t="n">
        <v>15.19</v>
      </c>
    </row>
    <row r="132" spans="1:2">
      <c r="A132" s="1" t="n">
        <v>35841</v>
      </c>
      <c r="B132" t="n">
        <v>14.07</v>
      </c>
    </row>
    <row r="133" spans="1:2">
      <c r="A133" s="1" t="n">
        <v>35869</v>
      </c>
      <c r="B133" t="n">
        <v>13.1</v>
      </c>
    </row>
    <row r="134" spans="1:2">
      <c r="A134" s="1" t="n">
        <v>35900</v>
      </c>
      <c r="B134" t="n">
        <v>13.53</v>
      </c>
    </row>
    <row r="135" spans="1:2">
      <c r="A135" s="1" t="n">
        <v>35930</v>
      </c>
      <c r="B135" t="n">
        <v>14.36</v>
      </c>
    </row>
    <row r="136" spans="1:2">
      <c r="A136" s="1" t="n">
        <v>35961</v>
      </c>
      <c r="B136" t="n">
        <v>12.21</v>
      </c>
    </row>
    <row r="137" spans="1:2">
      <c r="A137" s="1" t="n">
        <v>35991</v>
      </c>
      <c r="B137" t="n">
        <v>12.08</v>
      </c>
    </row>
    <row r="138" spans="1:2">
      <c r="A138" s="1" t="n">
        <v>36022</v>
      </c>
      <c r="B138" t="n">
        <v>11.91</v>
      </c>
    </row>
    <row r="139" spans="1:2">
      <c r="A139" s="1" t="n">
        <v>36053</v>
      </c>
      <c r="B139" t="n">
        <v>13.34</v>
      </c>
    </row>
    <row r="140" spans="1:2">
      <c r="A140" s="1" t="n">
        <v>36083</v>
      </c>
      <c r="B140" t="n">
        <v>12.7</v>
      </c>
    </row>
    <row r="141" spans="1:2">
      <c r="A141" s="1" t="n">
        <v>36114</v>
      </c>
      <c r="B141" t="n">
        <v>11.04</v>
      </c>
    </row>
    <row r="142" spans="1:2">
      <c r="A142" s="1" t="n">
        <v>36144</v>
      </c>
      <c r="B142" t="n">
        <v>9.82</v>
      </c>
    </row>
    <row r="143" spans="1:2">
      <c r="A143" s="1" t="n">
        <v>36175</v>
      </c>
      <c r="B143" t="n">
        <v>11.11</v>
      </c>
    </row>
    <row r="144" spans="1:2">
      <c r="A144" s="1" t="n">
        <v>36206</v>
      </c>
      <c r="B144" t="n">
        <v>10.27</v>
      </c>
    </row>
    <row r="145" spans="1:2">
      <c r="A145" s="1" t="n">
        <v>36234</v>
      </c>
      <c r="B145" t="n">
        <v>12.51</v>
      </c>
    </row>
    <row r="146" spans="1:2">
      <c r="A146" s="1" t="n">
        <v>36265</v>
      </c>
      <c r="B146" t="n">
        <v>15.29</v>
      </c>
    </row>
    <row r="147" spans="1:2">
      <c r="A147" s="1" t="n">
        <v>36295</v>
      </c>
      <c r="B147" t="n">
        <v>15.23</v>
      </c>
    </row>
    <row r="148" spans="1:2">
      <c r="A148" s="1" t="n">
        <v>36326</v>
      </c>
      <c r="B148" t="n">
        <v>15.86</v>
      </c>
    </row>
    <row r="149" spans="1:2">
      <c r="A149" s="1" t="n">
        <v>36356</v>
      </c>
      <c r="B149" t="n">
        <v>19.08</v>
      </c>
    </row>
    <row r="150" spans="1:2">
      <c r="A150" s="1" t="n">
        <v>36387</v>
      </c>
      <c r="B150" t="n">
        <v>20.22</v>
      </c>
    </row>
    <row r="151" spans="1:2">
      <c r="A151" s="1" t="n">
        <v>36418</v>
      </c>
      <c r="B151" t="n">
        <v>22.54</v>
      </c>
    </row>
    <row r="152" spans="1:2">
      <c r="A152" s="1" t="n">
        <v>36448</v>
      </c>
      <c r="B152" t="n">
        <v>22</v>
      </c>
    </row>
    <row r="153" spans="1:2">
      <c r="A153" s="1" t="n">
        <v>36479</v>
      </c>
      <c r="B153" t="n">
        <v>24.58</v>
      </c>
    </row>
    <row r="154" spans="1:2">
      <c r="A154" s="1" t="n">
        <v>36509</v>
      </c>
      <c r="B154" t="n">
        <v>25.47</v>
      </c>
    </row>
    <row r="155" spans="1:2">
      <c r="A155" s="1" t="n">
        <v>36540</v>
      </c>
      <c r="B155" t="n">
        <v>25.51</v>
      </c>
    </row>
    <row r="156" spans="1:2">
      <c r="A156" s="1" t="n">
        <v>36571</v>
      </c>
      <c r="B156" t="n">
        <v>27.78</v>
      </c>
    </row>
    <row r="157" spans="1:2">
      <c r="A157" s="1" t="n">
        <v>36600</v>
      </c>
      <c r="B157" t="n">
        <v>27.49</v>
      </c>
    </row>
    <row r="158" spans="1:2">
      <c r="A158" s="1" t="n">
        <v>36631</v>
      </c>
      <c r="B158" t="n">
        <v>22.76</v>
      </c>
    </row>
    <row r="159" spans="1:2">
      <c r="A159" s="1" t="n">
        <v>36661</v>
      </c>
      <c r="B159" t="n">
        <v>27.74</v>
      </c>
    </row>
    <row r="160" spans="1:2">
      <c r="A160" s="1" t="n">
        <v>36692</v>
      </c>
      <c r="B160" t="n">
        <v>29.8</v>
      </c>
    </row>
    <row r="161" spans="1:2">
      <c r="A161" s="1" t="n">
        <v>36722</v>
      </c>
      <c r="B161" t="n">
        <v>28.68</v>
      </c>
    </row>
    <row r="162" spans="1:2">
      <c r="A162" s="1" t="n">
        <v>36753</v>
      </c>
      <c r="B162" t="n">
        <v>30.2</v>
      </c>
    </row>
    <row r="163" spans="1:2">
      <c r="A163" s="1" t="n">
        <v>36784</v>
      </c>
      <c r="B163" t="n">
        <v>33.14</v>
      </c>
    </row>
    <row r="164" spans="1:2">
      <c r="A164" s="1" t="n">
        <v>36814</v>
      </c>
      <c r="B164" t="n">
        <v>30.96</v>
      </c>
    </row>
    <row r="165" spans="1:2">
      <c r="A165" s="1" t="n">
        <v>36845</v>
      </c>
      <c r="B165" t="n">
        <v>32.55</v>
      </c>
    </row>
    <row r="166" spans="1:2">
      <c r="A166" s="1" t="n">
        <v>36875</v>
      </c>
      <c r="B166" t="n">
        <v>25.66</v>
      </c>
    </row>
    <row r="167" spans="1:2">
      <c r="A167" s="1" t="n">
        <v>36906</v>
      </c>
      <c r="B167" t="n">
        <v>25.62</v>
      </c>
    </row>
    <row r="168" spans="1:2">
      <c r="A168" s="1" t="n">
        <v>36937</v>
      </c>
      <c r="B168" t="n">
        <v>27.5</v>
      </c>
    </row>
    <row r="169" spans="1:2">
      <c r="A169" s="1" t="n">
        <v>36965</v>
      </c>
      <c r="B169" t="n">
        <v>24.5</v>
      </c>
    </row>
    <row r="170" spans="1:2">
      <c r="A170" s="1" t="n">
        <v>36996</v>
      </c>
      <c r="B170" t="n">
        <v>25.66</v>
      </c>
    </row>
    <row r="171" spans="1:2">
      <c r="A171" s="1" t="n">
        <v>37026</v>
      </c>
      <c r="B171" t="n">
        <v>28.31</v>
      </c>
    </row>
    <row r="172" spans="1:2">
      <c r="A172" s="1" t="n">
        <v>37057</v>
      </c>
      <c r="B172" t="n">
        <v>27.85</v>
      </c>
    </row>
    <row r="173" spans="1:2">
      <c r="A173" s="1" t="n">
        <v>37087</v>
      </c>
      <c r="B173" t="n">
        <v>24.61</v>
      </c>
    </row>
    <row r="174" spans="1:2">
      <c r="A174" s="1" t="n">
        <v>37118</v>
      </c>
      <c r="B174" t="n">
        <v>25.68</v>
      </c>
    </row>
    <row r="175" spans="1:2">
      <c r="A175" s="1" t="n">
        <v>37149</v>
      </c>
      <c r="B175" t="n">
        <v>25.62</v>
      </c>
    </row>
    <row r="176" spans="1:2">
      <c r="A176" s="1" t="n">
        <v>37179</v>
      </c>
      <c r="B176" t="n">
        <v>20.54</v>
      </c>
    </row>
    <row r="177" spans="1:2">
      <c r="A177" s="1" t="n">
        <v>37210</v>
      </c>
      <c r="B177" t="n">
        <v>18.8</v>
      </c>
    </row>
    <row r="178" spans="1:2">
      <c r="A178" s="1" t="n">
        <v>37240</v>
      </c>
      <c r="B178" t="n">
        <v>18.71</v>
      </c>
    </row>
    <row r="179" spans="1:2">
      <c r="A179" s="1" t="n">
        <v>37271</v>
      </c>
      <c r="B179" t="n">
        <v>19.42</v>
      </c>
    </row>
    <row r="180" spans="1:2">
      <c r="A180" s="1" t="n">
        <v>37302</v>
      </c>
      <c r="B180" t="n">
        <v>20.28</v>
      </c>
    </row>
    <row r="181" spans="1:2">
      <c r="A181" s="1" t="n">
        <v>37330</v>
      </c>
      <c r="B181" t="n">
        <v>23.7</v>
      </c>
    </row>
    <row r="182" spans="1:2">
      <c r="A182" s="1" t="n">
        <v>37361</v>
      </c>
      <c r="B182" t="n">
        <v>25.73</v>
      </c>
    </row>
    <row r="183" spans="1:2">
      <c r="A183" s="1" t="n">
        <v>37391</v>
      </c>
      <c r="B183" t="n">
        <v>25.35</v>
      </c>
    </row>
    <row r="184" spans="1:2">
      <c r="A184" s="1" t="n">
        <v>37422</v>
      </c>
      <c r="B184" t="n">
        <v>24.08</v>
      </c>
    </row>
    <row r="185" spans="1:2">
      <c r="A185" s="1" t="n">
        <v>37452</v>
      </c>
      <c r="B185" t="n">
        <v>25.74</v>
      </c>
    </row>
    <row r="186" spans="1:2">
      <c r="A186" s="1" t="n">
        <v>37483</v>
      </c>
      <c r="B186" t="n">
        <v>26.65</v>
      </c>
    </row>
    <row r="187" spans="1:2">
      <c r="A187" s="1" t="n">
        <v>37514</v>
      </c>
      <c r="B187" t="n">
        <v>28.4</v>
      </c>
    </row>
    <row r="188" spans="1:2">
      <c r="A188" s="1" t="n">
        <v>37544</v>
      </c>
      <c r="B188" t="n">
        <v>27.54</v>
      </c>
    </row>
    <row r="189" spans="1:2">
      <c r="A189" s="1" t="n">
        <v>37575</v>
      </c>
      <c r="B189" t="n">
        <v>24.34</v>
      </c>
    </row>
    <row r="190" spans="1:2">
      <c r="A190" s="1" t="n">
        <v>37605</v>
      </c>
      <c r="B190" t="n">
        <v>28.33</v>
      </c>
    </row>
    <row r="191" spans="1:2">
      <c r="A191" s="1" t="n">
        <v>37636</v>
      </c>
      <c r="B191" t="n">
        <v>31.18</v>
      </c>
    </row>
    <row r="192" spans="1:2">
      <c r="A192" s="1" t="n">
        <v>37667</v>
      </c>
      <c r="B192" t="n">
        <v>32.77</v>
      </c>
    </row>
    <row r="193" spans="1:2">
      <c r="A193" s="1" t="n">
        <v>37695</v>
      </c>
      <c r="B193" t="n">
        <v>30.61</v>
      </c>
    </row>
    <row r="194" spans="1:2">
      <c r="A194" s="1" t="n">
        <v>37726</v>
      </c>
      <c r="B194" t="n">
        <v>25</v>
      </c>
    </row>
    <row r="195" spans="1:2">
      <c r="A195" s="1" t="n">
        <v>37756</v>
      </c>
      <c r="B195" t="n">
        <v>25.86</v>
      </c>
    </row>
    <row r="196" spans="1:2">
      <c r="A196" s="1" t="n">
        <v>37787</v>
      </c>
      <c r="B196" t="n">
        <v>27.65</v>
      </c>
    </row>
    <row r="197" spans="1:2">
      <c r="A197" s="1" t="n">
        <v>37817</v>
      </c>
      <c r="B197" t="n">
        <v>28.35</v>
      </c>
    </row>
    <row r="198" spans="1:2">
      <c r="A198" s="1" t="n">
        <v>37848</v>
      </c>
      <c r="B198" t="n">
        <v>29.89</v>
      </c>
    </row>
    <row r="199" spans="1:2">
      <c r="A199" s="1" t="n">
        <v>37879</v>
      </c>
      <c r="B199" t="n">
        <v>27.11</v>
      </c>
    </row>
    <row r="200" spans="1:2">
      <c r="A200" s="1" t="n">
        <v>37909</v>
      </c>
      <c r="B200" t="n">
        <v>29.61</v>
      </c>
    </row>
    <row r="201" spans="1:2">
      <c r="A201" s="1" t="n">
        <v>37940</v>
      </c>
      <c r="B201" t="n">
        <v>28.75</v>
      </c>
    </row>
    <row r="202" spans="1:2">
      <c r="A202" s="1" t="n">
        <v>37970</v>
      </c>
      <c r="B202" t="n">
        <v>29.81</v>
      </c>
    </row>
    <row r="203" spans="1:2">
      <c r="A203" s="1" t="n">
        <v>38001</v>
      </c>
      <c r="B203" t="n">
        <v>31.28</v>
      </c>
    </row>
    <row r="204" spans="1:2">
      <c r="A204" s="1" t="n">
        <v>38032</v>
      </c>
      <c r="B204" t="n">
        <v>30.86</v>
      </c>
    </row>
    <row r="205" spans="1:2">
      <c r="A205" s="1" t="n">
        <v>38061</v>
      </c>
      <c r="B205" t="n">
        <v>33.63</v>
      </c>
    </row>
    <row r="206" spans="1:2">
      <c r="A206" s="1" t="n">
        <v>38092</v>
      </c>
      <c r="B206" t="n">
        <v>33.59</v>
      </c>
    </row>
    <row r="207" spans="1:2">
      <c r="A207" s="1" t="n">
        <v>38122</v>
      </c>
      <c r="B207" t="n">
        <v>37.57</v>
      </c>
    </row>
    <row r="208" spans="1:2">
      <c r="A208" s="1" t="n">
        <v>38153</v>
      </c>
      <c r="B208" t="n">
        <v>35.18</v>
      </c>
    </row>
    <row r="209" spans="1:2">
      <c r="A209" s="1" t="n">
        <v>38183</v>
      </c>
      <c r="B209" t="n">
        <v>38.22</v>
      </c>
    </row>
    <row r="210" spans="1:2">
      <c r="A210" s="1" t="n">
        <v>38214</v>
      </c>
      <c r="B210" t="n">
        <v>42.74</v>
      </c>
    </row>
    <row r="211" spans="1:2">
      <c r="A211" s="1" t="n">
        <v>38245</v>
      </c>
      <c r="B211" t="n">
        <v>43.2</v>
      </c>
    </row>
    <row r="212" spans="1:2">
      <c r="A212" s="1" t="n">
        <v>38275</v>
      </c>
      <c r="B212" t="n">
        <v>49.78</v>
      </c>
    </row>
    <row r="213" spans="1:2">
      <c r="A213" s="1" t="n">
        <v>38306</v>
      </c>
      <c r="B213" t="n">
        <v>43.11</v>
      </c>
    </row>
    <row r="214" spans="1:2">
      <c r="A214" s="1" t="n">
        <v>38336</v>
      </c>
      <c r="B214" t="n">
        <v>39.6</v>
      </c>
    </row>
    <row r="215" spans="1:2">
      <c r="A215" s="1" t="n">
        <v>38367</v>
      </c>
      <c r="B215" t="n">
        <v>44.51</v>
      </c>
    </row>
    <row r="216" spans="1:2">
      <c r="A216" s="1" t="n">
        <v>38398</v>
      </c>
      <c r="B216" t="n">
        <v>45.48</v>
      </c>
    </row>
    <row r="217" spans="1:2">
      <c r="A217" s="1" t="n">
        <v>38426</v>
      </c>
      <c r="B217" t="n">
        <v>53.1</v>
      </c>
    </row>
    <row r="218" spans="1:2">
      <c r="A218" s="1" t="n">
        <v>38457</v>
      </c>
      <c r="B218" t="n">
        <v>51.88</v>
      </c>
    </row>
    <row r="219" spans="1:2">
      <c r="A219" s="1" t="n">
        <v>38487</v>
      </c>
      <c r="B219" t="n">
        <v>48.65</v>
      </c>
    </row>
    <row r="220" spans="1:2">
      <c r="A220" s="1" t="n">
        <v>38518</v>
      </c>
      <c r="B220" t="n">
        <v>54.35</v>
      </c>
    </row>
    <row r="221" spans="1:2">
      <c r="A221" s="1" t="n">
        <v>38548</v>
      </c>
      <c r="B221" t="n">
        <v>57.52</v>
      </c>
    </row>
    <row r="222" spans="1:2">
      <c r="A222" s="1" t="n">
        <v>38579</v>
      </c>
      <c r="B222" t="n">
        <v>63.98</v>
      </c>
    </row>
    <row r="223" spans="1:2">
      <c r="A223" s="1" t="n">
        <v>38610</v>
      </c>
      <c r="B223" t="n">
        <v>62.91</v>
      </c>
    </row>
    <row r="224" spans="1:2">
      <c r="A224" s="1" t="n">
        <v>38640</v>
      </c>
      <c r="B224" t="n">
        <v>58.54</v>
      </c>
    </row>
    <row r="225" spans="1:2">
      <c r="A225" s="1" t="n">
        <v>38671</v>
      </c>
      <c r="B225" t="n">
        <v>55.24</v>
      </c>
    </row>
    <row r="226" spans="1:2">
      <c r="A226" s="1" t="n">
        <v>38701</v>
      </c>
      <c r="B226" t="n">
        <v>56.86</v>
      </c>
    </row>
    <row r="227" spans="1:2">
      <c r="A227" s="1" t="n">
        <v>38732</v>
      </c>
      <c r="B227" t="n">
        <v>62.99</v>
      </c>
    </row>
    <row r="228" spans="1:2">
      <c r="A228" s="1" t="n">
        <v>38763</v>
      </c>
      <c r="B228" t="n">
        <v>60.21</v>
      </c>
    </row>
    <row r="229" spans="1:2">
      <c r="A229" s="1" t="n">
        <v>38791</v>
      </c>
      <c r="B229" t="n">
        <v>62.06</v>
      </c>
    </row>
    <row r="230" spans="1:2">
      <c r="A230" s="1" t="n">
        <v>38822</v>
      </c>
      <c r="B230" t="n">
        <v>70.26000000000001</v>
      </c>
    </row>
    <row r="231" spans="1:2">
      <c r="A231" s="1" t="n">
        <v>38852</v>
      </c>
      <c r="B231" t="n">
        <v>69.78</v>
      </c>
    </row>
    <row r="232" spans="1:2">
      <c r="A232" s="1" t="n">
        <v>38883</v>
      </c>
      <c r="B232" t="n">
        <v>68.56</v>
      </c>
    </row>
    <row r="233" spans="1:2">
      <c r="A233" s="1" t="n">
        <v>38913</v>
      </c>
      <c r="B233" t="n">
        <v>73.67</v>
      </c>
    </row>
    <row r="234" spans="1:2">
      <c r="A234" s="1" t="n">
        <v>38944</v>
      </c>
      <c r="B234" t="n">
        <v>73.23</v>
      </c>
    </row>
    <row r="235" spans="1:2">
      <c r="A235" s="1" t="n">
        <v>38975</v>
      </c>
      <c r="B235" t="n">
        <v>61.96</v>
      </c>
    </row>
    <row r="236" spans="1:2">
      <c r="A236" s="1" t="n">
        <v>39005</v>
      </c>
      <c r="B236" t="n">
        <v>57.81</v>
      </c>
    </row>
    <row r="237" spans="1:2">
      <c r="A237" s="1" t="n">
        <v>39036</v>
      </c>
      <c r="B237" t="n">
        <v>58.76</v>
      </c>
    </row>
    <row r="238" spans="1:2">
      <c r="A238" s="1" t="n">
        <v>39066</v>
      </c>
      <c r="B238" t="n">
        <v>62.47</v>
      </c>
    </row>
    <row r="239" spans="1:2">
      <c r="A239" s="1" t="n">
        <v>39097</v>
      </c>
      <c r="B239" t="n">
        <v>53.68</v>
      </c>
    </row>
    <row r="240" spans="1:2">
      <c r="A240" s="1" t="n">
        <v>39128</v>
      </c>
      <c r="B240" t="n">
        <v>57.56</v>
      </c>
    </row>
    <row r="241" spans="1:2">
      <c r="A241" s="1" t="n">
        <v>39156</v>
      </c>
      <c r="B241" t="n">
        <v>62.05</v>
      </c>
    </row>
    <row r="242" spans="1:2">
      <c r="A242" s="1" t="n">
        <v>39187</v>
      </c>
      <c r="B242" t="n">
        <v>67.48999999999999</v>
      </c>
    </row>
    <row r="243" spans="1:2">
      <c r="A243" s="1" t="n">
        <v>39217</v>
      </c>
      <c r="B243" t="n">
        <v>67.20999999999999</v>
      </c>
    </row>
    <row r="244" spans="1:2">
      <c r="A244" s="1" t="n">
        <v>39248</v>
      </c>
      <c r="B244" t="n">
        <v>71.05</v>
      </c>
    </row>
    <row r="245" spans="1:2">
      <c r="A245" s="1" t="n">
        <v>39278</v>
      </c>
      <c r="B245" t="n">
        <v>76.93000000000001</v>
      </c>
    </row>
    <row r="246" spans="1:2">
      <c r="A246" s="1" t="n">
        <v>39309</v>
      </c>
      <c r="B246" t="n">
        <v>70.76000000000001</v>
      </c>
    </row>
    <row r="247" spans="1:2">
      <c r="A247" s="1" t="n">
        <v>39340</v>
      </c>
      <c r="B247" t="n">
        <v>77.17</v>
      </c>
    </row>
    <row r="248" spans="1:2">
      <c r="A248" s="1" t="n">
        <v>39370</v>
      </c>
      <c r="B248" t="n">
        <v>82.34</v>
      </c>
    </row>
    <row r="249" spans="1:2">
      <c r="A249" s="1" t="n">
        <v>39401</v>
      </c>
      <c r="B249" t="n">
        <v>92.41</v>
      </c>
    </row>
    <row r="250" spans="1:2">
      <c r="A250" s="1" t="n">
        <v>39431</v>
      </c>
      <c r="B250" t="n">
        <v>90.93000000000001</v>
      </c>
    </row>
    <row r="251" spans="1:2">
      <c r="A251" s="1" t="n">
        <v>39462</v>
      </c>
      <c r="B251" t="n">
        <v>92.18000000000001</v>
      </c>
    </row>
    <row r="252" spans="1:2">
      <c r="A252" s="1" t="n">
        <v>39493</v>
      </c>
      <c r="B252" t="n">
        <v>94.98999999999999</v>
      </c>
    </row>
    <row r="253" spans="1:2">
      <c r="A253" s="1" t="n">
        <v>39522</v>
      </c>
      <c r="B253" t="n">
        <v>103.64</v>
      </c>
    </row>
    <row r="254" spans="1:2">
      <c r="A254" s="1" t="n">
        <v>39553</v>
      </c>
      <c r="B254" t="n">
        <v>109.07</v>
      </c>
    </row>
    <row r="255" spans="1:2">
      <c r="A255" s="1" t="n">
        <v>39583</v>
      </c>
      <c r="B255" t="n">
        <v>122.8</v>
      </c>
    </row>
    <row r="256" spans="1:2">
      <c r="A256" s="1" t="n">
        <v>39614</v>
      </c>
      <c r="B256" t="n">
        <v>132.32</v>
      </c>
    </row>
    <row r="257" spans="1:2">
      <c r="A257" s="1" t="n">
        <v>39644</v>
      </c>
      <c r="B257" t="n">
        <v>132.72</v>
      </c>
    </row>
    <row r="258" spans="1:2">
      <c r="A258" s="1" t="n">
        <v>39675</v>
      </c>
      <c r="B258" t="n">
        <v>113.24</v>
      </c>
    </row>
    <row r="259" spans="1:2">
      <c r="A259" s="1" t="n">
        <v>39706</v>
      </c>
      <c r="B259" t="n">
        <v>97.23</v>
      </c>
    </row>
    <row r="260" spans="1:2">
      <c r="A260" s="1" t="n">
        <v>39736</v>
      </c>
      <c r="B260" t="n">
        <v>71.58</v>
      </c>
    </row>
    <row r="261" spans="1:2">
      <c r="A261" s="1" t="n">
        <v>39767</v>
      </c>
      <c r="B261" t="n">
        <v>52.45</v>
      </c>
    </row>
    <row r="262" spans="1:2">
      <c r="A262" s="1" t="n">
        <v>39797</v>
      </c>
      <c r="B262" t="n">
        <v>39.95</v>
      </c>
    </row>
    <row r="263" spans="1:2">
      <c r="A263" s="1" t="n">
        <v>39828</v>
      </c>
      <c r="B263" t="n">
        <v>43.44</v>
      </c>
    </row>
    <row r="264" spans="1:2">
      <c r="A264" s="1" t="n">
        <v>39859</v>
      </c>
      <c r="B264" t="n">
        <v>43.32</v>
      </c>
    </row>
    <row r="265" spans="1:2">
      <c r="A265" s="1" t="n">
        <v>39887</v>
      </c>
      <c r="B265" t="n">
        <v>46.54</v>
      </c>
    </row>
    <row r="266" spans="1:2">
      <c r="A266" s="1" t="n">
        <v>39918</v>
      </c>
      <c r="B266" t="n">
        <v>50.18</v>
      </c>
    </row>
    <row r="267" spans="1:2">
      <c r="A267" s="1" t="n">
        <v>39948</v>
      </c>
      <c r="B267" t="n">
        <v>57.3</v>
      </c>
    </row>
    <row r="268" spans="1:2">
      <c r="A268" s="1" t="n">
        <v>39979</v>
      </c>
      <c r="B268" t="n">
        <v>68.61</v>
      </c>
    </row>
    <row r="269" spans="1:2">
      <c r="A269" s="1" t="n">
        <v>40009</v>
      </c>
      <c r="B269" t="n">
        <v>64.44</v>
      </c>
    </row>
    <row r="270" spans="1:2">
      <c r="A270" s="1" t="n">
        <v>40040</v>
      </c>
      <c r="B270" t="n">
        <v>72.51000000000001</v>
      </c>
    </row>
    <row r="271" spans="1:2">
      <c r="A271" s="1" t="n">
        <v>40071</v>
      </c>
      <c r="B271" t="n">
        <v>67.65000000000001</v>
      </c>
    </row>
    <row r="272" spans="1:2">
      <c r="A272" s="1" t="n">
        <v>40101</v>
      </c>
      <c r="B272" t="n">
        <v>72.77</v>
      </c>
    </row>
    <row r="273" spans="1:2">
      <c r="A273" s="1" t="n">
        <v>40132</v>
      </c>
      <c r="B273" t="n">
        <v>76.66</v>
      </c>
    </row>
    <row r="274" spans="1:2">
      <c r="A274" s="1" t="n">
        <v>40162</v>
      </c>
      <c r="B274" t="n">
        <v>74.45999999999999</v>
      </c>
    </row>
    <row r="275" spans="1:2">
      <c r="A275" s="1" t="n">
        <v>40193</v>
      </c>
      <c r="B275" t="n">
        <v>76.17</v>
      </c>
    </row>
    <row r="276" spans="1:2">
      <c r="A276" s="1" t="n">
        <v>40224</v>
      </c>
      <c r="B276" t="n">
        <v>73.75</v>
      </c>
    </row>
    <row r="277" spans="1:2">
      <c r="A277" s="1" t="n">
        <v>40252</v>
      </c>
      <c r="B277" t="n">
        <v>78.83</v>
      </c>
    </row>
    <row r="278" spans="1:2">
      <c r="A278" s="1" t="n">
        <v>40283</v>
      </c>
      <c r="B278" t="n">
        <v>84.81999999999999</v>
      </c>
    </row>
    <row r="279" spans="1:2">
      <c r="A279" s="1" t="n">
        <v>40313</v>
      </c>
      <c r="B279" t="n">
        <v>75.95</v>
      </c>
    </row>
    <row r="280" spans="1:2">
      <c r="A280" s="1" t="n">
        <v>40344</v>
      </c>
      <c r="B280" t="n">
        <v>74.76000000000001</v>
      </c>
    </row>
    <row r="281" spans="1:2">
      <c r="A281" s="1" t="n">
        <v>40374</v>
      </c>
      <c r="B281" t="n">
        <v>75.58</v>
      </c>
    </row>
    <row r="282" spans="1:2">
      <c r="A282" s="1" t="n">
        <v>40405</v>
      </c>
      <c r="B282" t="n">
        <v>77.04000000000001</v>
      </c>
    </row>
    <row r="283" spans="1:2">
      <c r="A283" s="1" t="n">
        <v>40436</v>
      </c>
      <c r="B283" t="n">
        <v>77.84</v>
      </c>
    </row>
    <row r="284" spans="1:2">
      <c r="A284" s="1" t="n">
        <v>40466</v>
      </c>
      <c r="B284" t="n">
        <v>82.67</v>
      </c>
    </row>
    <row r="285" spans="1:2">
      <c r="A285" s="1" t="n">
        <v>40497</v>
      </c>
      <c r="B285" t="n">
        <v>85.28</v>
      </c>
    </row>
    <row r="286" spans="1:2">
      <c r="A286" s="1" t="n">
        <v>40527</v>
      </c>
      <c r="B286" t="n">
        <v>91.45</v>
      </c>
    </row>
    <row r="287" spans="1:2">
      <c r="A287" s="1" t="n">
        <v>40558</v>
      </c>
      <c r="B287" t="n">
        <v>96.52</v>
      </c>
    </row>
    <row r="288" spans="1:2">
      <c r="A288" s="1" t="n">
        <v>40589</v>
      </c>
      <c r="B288" t="n">
        <v>103.72</v>
      </c>
    </row>
    <row r="289" spans="1:2">
      <c r="A289" s="1" t="n">
        <v>40617</v>
      </c>
      <c r="B289" t="n">
        <v>114.64</v>
      </c>
    </row>
    <row r="290" spans="1:2">
      <c r="A290" s="1" t="n">
        <v>40648</v>
      </c>
      <c r="B290" t="n">
        <v>123.26</v>
      </c>
    </row>
    <row r="291" spans="1:2">
      <c r="A291" s="1" t="n">
        <v>40678</v>
      </c>
      <c r="B291" t="n">
        <v>114.99</v>
      </c>
    </row>
    <row r="292" spans="1:2">
      <c r="A292" s="1" t="n">
        <v>40709</v>
      </c>
      <c r="B292" t="n">
        <v>113.83</v>
      </c>
    </row>
    <row r="293" spans="1:2">
      <c r="A293" s="1" t="n">
        <v>40739</v>
      </c>
      <c r="B293" t="n">
        <v>116.97</v>
      </c>
    </row>
    <row r="294" spans="1:2">
      <c r="A294" s="1" t="n">
        <v>40770</v>
      </c>
      <c r="B294" t="n">
        <v>110.22</v>
      </c>
    </row>
    <row r="295" spans="1:2">
      <c r="A295" s="1" t="n">
        <v>40801</v>
      </c>
      <c r="B295" t="n">
        <v>112.83</v>
      </c>
    </row>
    <row r="296" spans="1:2">
      <c r="A296" s="1" t="n">
        <v>40831</v>
      </c>
      <c r="B296" t="n">
        <v>109.55</v>
      </c>
    </row>
    <row r="297" spans="1:2">
      <c r="A297" s="1" t="n">
        <v>40862</v>
      </c>
      <c r="B297" t="n">
        <v>110.77</v>
      </c>
    </row>
    <row r="298" spans="1:2">
      <c r="A298" s="1" t="n">
        <v>40892</v>
      </c>
      <c r="B298" t="n">
        <v>107.87</v>
      </c>
    </row>
    <row r="299" spans="1:2">
      <c r="A299" s="1" t="n">
        <v>40923</v>
      </c>
      <c r="B299" t="n">
        <v>110.69</v>
      </c>
    </row>
    <row r="300" spans="1:2">
      <c r="A300" s="1" t="n">
        <v>40954</v>
      </c>
      <c r="B300" t="n">
        <v>119.33</v>
      </c>
    </row>
    <row r="301" spans="1:2">
      <c r="A301" s="1" t="n">
        <v>40983</v>
      </c>
      <c r="B301" t="n">
        <v>125.45</v>
      </c>
    </row>
    <row r="302" spans="1:2">
      <c r="A302" s="1" t="n">
        <v>41014</v>
      </c>
      <c r="B302" t="n">
        <v>119.75</v>
      </c>
    </row>
    <row r="303" spans="1:2">
      <c r="A303" s="1" t="n">
        <v>41044</v>
      </c>
      <c r="B303" t="n">
        <v>110.34</v>
      </c>
    </row>
    <row r="304" spans="1:2">
      <c r="A304" s="1" t="n">
        <v>41075</v>
      </c>
      <c r="B304" t="n">
        <v>95.16</v>
      </c>
    </row>
    <row r="305" spans="1:2">
      <c r="A305" s="1" t="n">
        <v>41105</v>
      </c>
      <c r="B305" t="n">
        <v>102.62</v>
      </c>
    </row>
    <row r="306" spans="1:2">
      <c r="A306" s="1" t="n">
        <v>41136</v>
      </c>
      <c r="B306" t="n">
        <v>113.36</v>
      </c>
    </row>
    <row r="307" spans="1:2">
      <c r="A307" s="1" t="n">
        <v>41167</v>
      </c>
      <c r="B307" t="n">
        <v>112.86</v>
      </c>
    </row>
    <row r="308" spans="1:2">
      <c r="A308" s="1" t="n">
        <v>41197</v>
      </c>
      <c r="B308" t="n">
        <v>111.71</v>
      </c>
    </row>
    <row r="309" spans="1:2">
      <c r="A309" s="1" t="n">
        <v>41228</v>
      </c>
      <c r="B309" t="n">
        <v>109.06</v>
      </c>
    </row>
    <row r="310" spans="1:2">
      <c r="A310" s="1" t="n">
        <v>41258</v>
      </c>
      <c r="B310" t="n">
        <v>109.49</v>
      </c>
    </row>
    <row r="311" spans="1:2">
      <c r="A311" s="1" t="n">
        <v>41289</v>
      </c>
      <c r="B311" t="n">
        <v>112.96</v>
      </c>
    </row>
    <row r="312" spans="1:2">
      <c r="A312" s="1" t="n">
        <v>41320</v>
      </c>
      <c r="B312" t="n">
        <v>116.05</v>
      </c>
    </row>
    <row r="313" spans="1:2">
      <c r="A313" s="1" t="n">
        <v>41348</v>
      </c>
      <c r="B313" t="n">
        <v>108.47</v>
      </c>
    </row>
    <row r="314" spans="1:2">
      <c r="A314" s="1" t="n">
        <v>41379</v>
      </c>
      <c r="B314" t="n">
        <v>102.25</v>
      </c>
    </row>
    <row r="315" spans="1:2">
      <c r="A315" s="1" t="n">
        <v>41409</v>
      </c>
      <c r="B315" t="n">
        <v>102.56</v>
      </c>
    </row>
    <row r="316" spans="1:2">
      <c r="A316" s="1" t="n">
        <v>41440</v>
      </c>
      <c r="B316" t="n">
        <v>102.92</v>
      </c>
    </row>
    <row r="317" spans="1:2">
      <c r="A317" s="1" t="n">
        <v>41470</v>
      </c>
      <c r="B317" t="n">
        <v>107.93</v>
      </c>
    </row>
    <row r="318" spans="1:2">
      <c r="A318" s="1" t="n">
        <v>41501</v>
      </c>
      <c r="B318" t="n">
        <v>111.28</v>
      </c>
    </row>
    <row r="319" spans="1:2">
      <c r="A319" s="1" t="n">
        <v>41532</v>
      </c>
      <c r="B319" t="n">
        <v>111.6</v>
      </c>
    </row>
    <row r="320" spans="1:2">
      <c r="A320" s="1" t="n">
        <v>41562</v>
      </c>
      <c r="B320" t="n">
        <v>109.08</v>
      </c>
    </row>
    <row r="321" spans="1:2">
      <c r="A321" s="1" t="n">
        <v>41593</v>
      </c>
      <c r="B321" t="n">
        <v>107.79</v>
      </c>
    </row>
    <row r="322" spans="1:2">
      <c r="A322" s="1" t="n">
        <v>41623</v>
      </c>
      <c r="B322" t="n">
        <v>110.76</v>
      </c>
    </row>
    <row r="323" spans="1:2">
      <c r="A323" s="1" t="n">
        <v>41654</v>
      </c>
      <c r="B323" t="n">
        <v>108.12</v>
      </c>
    </row>
    <row r="324" spans="1:2">
      <c r="A324" s="1" t="n">
        <v>41685</v>
      </c>
      <c r="B324" t="n">
        <v>108.9</v>
      </c>
    </row>
    <row r="325" spans="1:2">
      <c r="A325" s="1" t="n">
        <v>41713</v>
      </c>
      <c r="B325" t="n">
        <v>107.48</v>
      </c>
    </row>
    <row r="326" spans="1:2">
      <c r="A326" s="1" t="n">
        <v>41744</v>
      </c>
      <c r="B326" t="n">
        <v>107.76</v>
      </c>
    </row>
    <row r="327" spans="1:2">
      <c r="A327" s="1" t="n">
        <v>41774</v>
      </c>
      <c r="B327" t="n">
        <v>109.54</v>
      </c>
    </row>
    <row r="328" spans="1:2">
      <c r="A328" s="1" t="n">
        <v>41805</v>
      </c>
      <c r="B328" t="n">
        <v>111.8</v>
      </c>
    </row>
    <row r="329" spans="1:2">
      <c r="A329" s="1" t="n">
        <v>41835</v>
      </c>
      <c r="B329" t="n">
        <v>106.77</v>
      </c>
    </row>
    <row r="330" spans="1:2">
      <c r="A330" s="1" t="n">
        <v>41866</v>
      </c>
      <c r="B330" t="n">
        <v>101.61</v>
      </c>
    </row>
    <row r="331" spans="1:2">
      <c r="A331" s="1" t="n">
        <v>41897</v>
      </c>
      <c r="B331" t="n">
        <v>97.09</v>
      </c>
    </row>
    <row r="332" spans="1:2">
      <c r="A332" s="1" t="n">
        <v>41927</v>
      </c>
      <c r="B332" t="n">
        <v>87.43000000000001</v>
      </c>
    </row>
    <row r="333" spans="1:2">
      <c r="A333" s="1" t="n">
        <v>41958</v>
      </c>
      <c r="B333" t="n">
        <v>79.44</v>
      </c>
    </row>
    <row r="334" spans="1:2">
      <c r="A334" s="1" t="n">
        <v>41988</v>
      </c>
      <c r="B334" t="n">
        <v>62.34</v>
      </c>
    </row>
    <row r="335" spans="1:2">
      <c r="A335" s="1" t="n">
        <v>42019</v>
      </c>
      <c r="B335" t="n">
        <v>47.76</v>
      </c>
    </row>
    <row r="336" spans="1:2">
      <c r="A336" s="1" t="n">
        <v>42050</v>
      </c>
      <c r="B336" t="n">
        <v>58.1</v>
      </c>
    </row>
    <row r="337" spans="1:2">
      <c r="A337" s="1" t="n">
        <v>42078</v>
      </c>
      <c r="B337" t="n">
        <v>55.89</v>
      </c>
    </row>
    <row r="338" spans="1:2">
      <c r="A338" s="1" t="n">
        <v>42109</v>
      </c>
      <c r="B338" t="n">
        <v>59.52</v>
      </c>
    </row>
    <row r="339" spans="1:2">
      <c r="A339" s="1" t="n">
        <v>42139</v>
      </c>
      <c r="B339" t="n">
        <v>64.08</v>
      </c>
    </row>
    <row r="340" spans="1:2">
      <c r="A340" s="1" t="n">
        <v>42170</v>
      </c>
      <c r="B340" t="n">
        <v>61.48</v>
      </c>
    </row>
    <row r="341" spans="1:2">
      <c r="A341" s="1" t="n">
        <v>42200</v>
      </c>
      <c r="B341" t="n">
        <v>56.56</v>
      </c>
    </row>
    <row r="342" spans="1:2">
      <c r="A342" s="1" t="n">
        <v>42231</v>
      </c>
      <c r="B342" t="n">
        <v>46.52</v>
      </c>
    </row>
    <row r="343" spans="1:2">
      <c r="A343" s="1" t="n">
        <v>42262</v>
      </c>
      <c r="B343" t="n">
        <v>47.62</v>
      </c>
    </row>
    <row r="344" spans="1:2">
      <c r="A344" s="1" t="n">
        <v>42292</v>
      </c>
      <c r="B344" t="n">
        <v>48.43</v>
      </c>
    </row>
    <row r="345" spans="1:2">
      <c r="A345" s="1" t="n">
        <v>42323</v>
      </c>
      <c r="B345" t="n">
        <v>44.27</v>
      </c>
    </row>
    <row r="346" spans="1:2">
      <c r="A346" s="1" t="n">
        <v>42353</v>
      </c>
      <c r="B346" t="n">
        <v>38.01</v>
      </c>
    </row>
    <row r="347" spans="1:2">
      <c r="A347" s="1" t="n">
        <v>42384</v>
      </c>
      <c r="B347" t="n">
        <v>30.7</v>
      </c>
    </row>
    <row r="348" spans="1:2">
      <c r="A348" s="1" t="n">
        <v>42415</v>
      </c>
      <c r="B348" t="n">
        <v>32.18</v>
      </c>
    </row>
    <row r="349" spans="1:2">
      <c r="A349" s="1" t="n">
        <v>42444</v>
      </c>
      <c r="B349" t="n">
        <v>38.21</v>
      </c>
    </row>
    <row r="350" spans="1:2">
      <c r="A350" s="1" t="n">
        <v>42475</v>
      </c>
      <c r="B350" t="n">
        <v>41.58</v>
      </c>
    </row>
    <row r="351" spans="1:2">
      <c r="A351" s="1" t="n">
        <v>42505</v>
      </c>
      <c r="B351" t="n">
        <v>46.74</v>
      </c>
    </row>
    <row r="352" spans="1:2">
      <c r="A352" s="1" t="n">
        <v>42536</v>
      </c>
      <c r="B352" t="n">
        <v>48.25</v>
      </c>
    </row>
    <row r="353" spans="1:2">
      <c r="A353" s="1" t="n">
        <v>42566</v>
      </c>
      <c r="B353" t="n">
        <v>44.95</v>
      </c>
    </row>
    <row r="354" spans="1:2">
      <c r="A354" s="1" t="n">
        <v>42597</v>
      </c>
      <c r="B354" t="n">
        <v>45.84</v>
      </c>
    </row>
    <row r="355" spans="1:2">
      <c r="A355" s="1" t="n">
        <v>42628</v>
      </c>
      <c r="B355" t="n">
        <v>46.57</v>
      </c>
    </row>
    <row r="356" spans="1:2">
      <c r="A356" s="1" t="n">
        <v>42658</v>
      </c>
      <c r="B356" t="n">
        <v>49.52</v>
      </c>
    </row>
    <row r="357" spans="1:2">
      <c r="A357" s="1" t="n">
        <v>42689</v>
      </c>
      <c r="B357" t="n">
        <v>44.73</v>
      </c>
    </row>
    <row r="358" spans="1:2">
      <c r="A358" s="1" t="n">
        <v>42719</v>
      </c>
      <c r="B358" t="n">
        <v>53.31</v>
      </c>
    </row>
    <row r="359" spans="1:2">
      <c r="A359" s="1" t="n">
        <v>42750</v>
      </c>
      <c r="B359" t="n">
        <v>54.58</v>
      </c>
    </row>
    <row r="360" spans="1:2">
      <c r="A360" s="1" t="n">
        <v>42781</v>
      </c>
      <c r="B360" t="n">
        <v>54.87</v>
      </c>
    </row>
    <row r="361" spans="1:2">
      <c r="A361" s="1" t="n">
        <v>42809</v>
      </c>
      <c r="B361" t="n">
        <v>51.59</v>
      </c>
    </row>
    <row r="362" spans="1:2">
      <c r="A362" s="1" t="n">
        <v>42840</v>
      </c>
      <c r="B362" t="n">
        <v>52.31</v>
      </c>
    </row>
    <row r="363" spans="1:2">
      <c r="A363" s="1" t="n">
        <v>42870</v>
      </c>
      <c r="B363" t="n">
        <v>50.33</v>
      </c>
    </row>
    <row r="364" spans="1:2">
      <c r="A364" s="1" t="n">
        <v>42901</v>
      </c>
      <c r="B364" t="n">
        <v>46.37</v>
      </c>
    </row>
    <row r="365" spans="1:2">
      <c r="A365" s="1" t="n">
        <v>42931</v>
      </c>
      <c r="B365" t="n">
        <v>48.48</v>
      </c>
    </row>
    <row r="366" spans="1:2">
      <c r="A366" s="1" t="n">
        <v>42962</v>
      </c>
      <c r="B366" t="n">
        <v>51.7</v>
      </c>
    </row>
    <row r="367" spans="1:2">
      <c r="A367" s="1" t="n">
        <v>42993</v>
      </c>
      <c r="B367" t="n">
        <v>56.15</v>
      </c>
    </row>
    <row r="368" spans="1:2">
      <c r="A368" s="1" t="n">
        <v>43023</v>
      </c>
      <c r="B368" t="n">
        <v>57.51</v>
      </c>
    </row>
    <row r="369" spans="1:2">
      <c r="A369" s="1" t="n">
        <v>43054</v>
      </c>
      <c r="B369" t="n">
        <v>62.71</v>
      </c>
    </row>
    <row r="370" spans="1:2">
      <c r="A370" s="1" t="n">
        <v>43084</v>
      </c>
      <c r="B370" t="n">
        <v>64.37</v>
      </c>
    </row>
    <row r="371" spans="1:2">
      <c r="A371" s="1" t="n">
        <v>43115</v>
      </c>
      <c r="B371" t="n">
        <v>69.08</v>
      </c>
    </row>
    <row r="372" spans="1:2">
      <c r="A372" s="1" t="n">
        <v>43146</v>
      </c>
      <c r="B372" t="n">
        <v>65.31999999999999</v>
      </c>
    </row>
    <row r="373" spans="1:2">
      <c r="A373" s="1" t="n">
        <v>43174</v>
      </c>
      <c r="B373" t="n">
        <v>66.02</v>
      </c>
    </row>
    <row r="374" spans="1:2">
      <c r="A374" s="1" t="n">
        <v>43205</v>
      </c>
      <c r="B374" t="n">
        <v>72.11</v>
      </c>
    </row>
    <row r="375" spans="1:2">
      <c r="A375" s="1" t="n">
        <v>43235</v>
      </c>
      <c r="B375" t="n">
        <v>76.98</v>
      </c>
    </row>
    <row r="376" spans="1:2">
      <c r="A376" s="1" t="n">
        <v>43266</v>
      </c>
      <c r="B376" t="n">
        <v>74.41</v>
      </c>
    </row>
    <row r="377" spans="1:2">
      <c r="A377" s="1" t="n">
        <v>43296</v>
      </c>
      <c r="B377" t="n">
        <v>74.25</v>
      </c>
    </row>
    <row r="378" spans="1:2">
      <c r="A378" s="1" t="n">
        <v>43327</v>
      </c>
    </row>
    <row r="379" spans="1:2">
      <c r="A379" s="1" t="n">
        <v>43358</v>
      </c>
    </row>
    <row r="380" spans="1:2">
      <c r="A380" s="1" t="n">
        <v>43388</v>
      </c>
    </row>
    <row r="381" spans="1:2">
      <c r="A381" s="1" t="n">
        <v>43419</v>
      </c>
    </row>
    <row r="382" spans="1:2">
      <c r="A382" s="1" t="n">
        <v>43449</v>
      </c>
    </row>
    <row r="383" spans="1:2">
      <c r="A383" s="1" t="n">
        <v>43480</v>
      </c>
    </row>
    <row r="384" spans="1:2">
      <c r="A384" s="1" t="n">
        <v>43511</v>
      </c>
    </row>
    <row r="385" spans="1:2">
      <c r="A385" s="1" t="n">
        <v>43539</v>
      </c>
    </row>
    <row r="386" spans="1:2">
      <c r="A386" s="1" t="n">
        <v>43570</v>
      </c>
    </row>
    <row r="387" spans="1:2">
      <c r="A387" s="1" t="n">
        <v>43600</v>
      </c>
    </row>
    <row r="388" spans="1:2">
      <c r="A388" s="1" t="n">
        <v>43631</v>
      </c>
    </row>
    <row r="389" spans="1:2">
      <c r="A389" s="1" t="n">
        <v>43661</v>
      </c>
    </row>
    <row r="390" spans="1:2">
      <c r="A390" s="1" t="n">
        <v>43692</v>
      </c>
    </row>
    <row r="391" spans="1:2">
      <c r="A391" s="1" t="n">
        <v>43723</v>
      </c>
    </row>
    <row r="392" spans="1:2">
      <c r="A392" s="1" t="n">
        <v>43753</v>
      </c>
    </row>
    <row r="393" spans="1:2">
      <c r="A393" s="1" t="n">
        <v>43784</v>
      </c>
    </row>
    <row r="394" spans="1:2">
      <c r="A394" s="1" t="n">
        <v>43814</v>
      </c>
    </row>
    <row r="395" spans="1:2">
      <c r="A395" s="1" t="n">
        <v>43845</v>
      </c>
    </row>
    <row r="396" spans="1:2">
      <c r="A396" s="1" t="n">
        <v>43876</v>
      </c>
    </row>
    <row r="397" spans="1:2">
      <c r="A397" s="1" t="n">
        <v>43905</v>
      </c>
    </row>
    <row r="398" spans="1:2">
      <c r="A398" s="1" t="n">
        <v>43936</v>
      </c>
    </row>
    <row r="399" spans="1:2">
      <c r="A399" s="1" t="n">
        <v>43966</v>
      </c>
    </row>
    <row r="400" spans="1:2">
      <c r="A400" s="1" t="n">
        <v>43997</v>
      </c>
    </row>
    <row r="401" spans="1:2">
      <c r="A401" s="1" t="n">
        <v>44027</v>
      </c>
    </row>
    <row r="402" spans="1:2">
      <c r="A402" s="1" t="n">
        <v>44058</v>
      </c>
    </row>
    <row r="403" spans="1:2">
      <c r="A403" s="1" t="n">
        <v>44089</v>
      </c>
    </row>
    <row r="404" spans="1:2">
      <c r="A404" s="1" t="n">
        <v>44119</v>
      </c>
    </row>
    <row r="405" spans="1:2">
      <c r="A405" s="1" t="n">
        <v>44150</v>
      </c>
    </row>
    <row r="406" spans="1:2">
      <c r="A406" s="1" t="n">
        <v>44180</v>
      </c>
    </row>
    <row r="407" spans="1:2">
      <c r="A407" s="1" t="n">
        <v>44211</v>
      </c>
    </row>
    <row r="408" spans="1:2">
      <c r="A408" s="1" t="n">
        <v>44242</v>
      </c>
    </row>
    <row r="409" spans="1:2">
      <c r="A409" s="1" t="n">
        <v>44270</v>
      </c>
    </row>
    <row r="410" spans="1:2">
      <c r="A410" s="1" t="n">
        <v>44301</v>
      </c>
    </row>
    <row r="411" spans="1:2">
      <c r="A411" s="1" t="n">
        <v>44331</v>
      </c>
    </row>
    <row r="412" spans="1:2">
      <c r="A412" s="1" t="n">
        <v>44362</v>
      </c>
    </row>
    <row r="413" spans="1:2">
      <c r="A413" s="1" t="n">
        <v>44392</v>
      </c>
    </row>
    <row r="414" spans="1:2">
      <c r="A414" s="1" t="n">
        <v>44423</v>
      </c>
    </row>
    <row r="415" spans="1:2">
      <c r="A415" s="1" t="n">
        <v>44454</v>
      </c>
    </row>
    <row r="416" spans="1:2">
      <c r="A416" s="1" t="n">
        <v>44484</v>
      </c>
    </row>
    <row r="417" spans="1:2">
      <c r="A417" s="1" t="n">
        <v>44515</v>
      </c>
    </row>
    <row r="418" spans="1:2">
      <c r="A418" s="1" t="n">
        <v>44545</v>
      </c>
    </row>
    <row r="419" spans="1:2">
      <c r="A419" s="1" t="n">
        <v>44576</v>
      </c>
    </row>
    <row r="420" spans="1:2">
      <c r="A420" s="1" t="n">
        <v>44607</v>
      </c>
    </row>
    <row r="421" spans="1:2">
      <c r="A421" s="1" t="n">
        <v>44635</v>
      </c>
    </row>
    <row r="422" spans="1:2">
      <c r="A422" s="1" t="n">
        <v>44666</v>
      </c>
    </row>
    <row r="423" spans="1:2">
      <c r="A423" s="1" t="n">
        <v>44696</v>
      </c>
    </row>
    <row r="424" spans="1:2">
      <c r="A424" s="1" t="n">
        <v>44727</v>
      </c>
    </row>
    <row r="425" spans="1:2">
      <c r="A425" s="1" t="n">
        <v>44757</v>
      </c>
    </row>
    <row r="426" spans="1:2">
      <c r="A426" s="1" t="n">
        <v>44788</v>
      </c>
    </row>
    <row r="427" spans="1:2">
      <c r="A427" s="1" t="n">
        <v>44819</v>
      </c>
    </row>
    <row r="428" spans="1:2">
      <c r="A428" s="1" t="n">
        <v>44849</v>
      </c>
    </row>
    <row r="429" spans="1:2">
      <c r="A429" s="1" t="n">
        <v>44880</v>
      </c>
    </row>
    <row r="430" spans="1:2">
      <c r="A430" s="1" t="n">
        <v>44910</v>
      </c>
    </row>
    <row r="431" spans="1:2">
      <c r="A431" s="1" t="n">
        <v>44941</v>
      </c>
    </row>
    <row r="432" spans="1:2">
      <c r="A432" s="1" t="n">
        <v>44972</v>
      </c>
    </row>
    <row r="433" spans="1:2">
      <c r="A433" s="1" t="n">
        <v>45000</v>
      </c>
    </row>
    <row r="434" spans="1:2">
      <c r="A434" s="1" t="n">
        <v>45031</v>
      </c>
    </row>
    <row r="435" spans="1:2">
      <c r="A435" s="1" t="n">
        <v>45061</v>
      </c>
    </row>
    <row r="436" spans="1:2">
      <c r="A436" s="1" t="n">
        <v>45092</v>
      </c>
    </row>
    <row r="437" spans="1:2">
      <c r="A437" s="1" t="n">
        <v>45122</v>
      </c>
    </row>
    <row r="438" spans="1:2">
      <c r="A438" s="1" t="n">
        <v>45153</v>
      </c>
    </row>
    <row r="439" spans="1:2">
      <c r="A439" s="1" t="n">
        <v>45184</v>
      </c>
    </row>
    <row r="440" spans="1:2">
      <c r="A440" s="1" t="n">
        <v>45214</v>
      </c>
    </row>
    <row r="441" spans="1:2">
      <c r="A441" s="1" t="n">
        <v>45245</v>
      </c>
    </row>
    <row r="442" spans="1:2">
      <c r="A442" s="1" t="n">
        <v>45275</v>
      </c>
    </row>
    <row r="443" spans="1:2">
      <c r="A443" s="1" t="n">
        <v>45306</v>
      </c>
    </row>
    <row r="444" spans="1:2">
      <c r="A444" s="1" t="n">
        <v>45337</v>
      </c>
    </row>
    <row r="445" spans="1:2">
      <c r="A445" s="1" t="n">
        <v>45366</v>
      </c>
    </row>
    <row r="446" spans="1:2">
      <c r="A446" s="1" t="n">
        <v>45397</v>
      </c>
    </row>
    <row r="447" spans="1:2">
      <c r="A447" s="1" t="n">
        <v>45427</v>
      </c>
    </row>
    <row r="448" spans="1:2">
      <c r="A448" s="1" t="n">
        <v>45458</v>
      </c>
    </row>
    <row r="449" spans="1:2">
      <c r="A449" s="1" t="n">
        <v>45488</v>
      </c>
    </row>
    <row r="450" spans="1:2">
      <c r="A450" s="1" t="n">
        <v>45519</v>
      </c>
    </row>
    <row r="451" spans="1:2">
      <c r="A451" s="1" t="n">
        <v>45550</v>
      </c>
    </row>
    <row r="452" spans="1:2">
      <c r="A452" s="1" t="n">
        <v>45580</v>
      </c>
    </row>
    <row r="453" spans="1:2">
      <c r="A453" s="1" t="n">
        <v>45611</v>
      </c>
    </row>
    <row r="454" spans="1:2">
      <c r="A454" s="1" t="n">
        <v>45641</v>
      </c>
    </row>
    <row r="455" spans="1:2">
      <c r="A455" s="1" t="n">
        <v>45672</v>
      </c>
    </row>
    <row r="456" spans="1:2">
      <c r="A456" s="1" t="n">
        <v>45703</v>
      </c>
    </row>
    <row r="457" spans="1:2">
      <c r="A457" s="1" t="n">
        <v>45731</v>
      </c>
    </row>
    <row r="458" spans="1:2">
      <c r="A458" s="1" t="n">
        <v>45762</v>
      </c>
    </row>
    <row r="459" spans="1:2">
      <c r="A459" s="1" t="n">
        <v>45792</v>
      </c>
    </row>
    <row r="460" spans="1:2">
      <c r="A460" s="1" t="n">
        <v>45823</v>
      </c>
    </row>
    <row r="461" spans="1:2">
      <c r="A461" s="1" t="n">
        <v>45853</v>
      </c>
    </row>
    <row r="462" spans="1:2">
      <c r="A462" s="1" t="n">
        <v>45884</v>
      </c>
    </row>
    <row r="463" spans="1:2">
      <c r="A463" s="1" t="n">
        <v>45915</v>
      </c>
    </row>
    <row r="464" spans="1:2">
      <c r="A464" s="1" t="n">
        <v>45945</v>
      </c>
    </row>
    <row r="465" spans="1:2">
      <c r="A465" s="1" t="n">
        <v>45976</v>
      </c>
    </row>
    <row r="466" spans="1:2">
      <c r="A466" s="1" t="n">
        <v>46006</v>
      </c>
    </row>
    <row r="467" spans="1:2">
      <c r="A467" s="1" t="n">
        <v>46037</v>
      </c>
    </row>
    <row r="468" spans="1:2">
      <c r="A468" s="1" t="n">
        <v>46068</v>
      </c>
    </row>
    <row r="469" spans="1:2">
      <c r="A469" s="1" t="n">
        <v>46096</v>
      </c>
    </row>
    <row r="470" spans="1:2">
      <c r="A470" s="1" t="n">
        <v>46127</v>
      </c>
    </row>
    <row r="471" spans="1:2">
      <c r="A471" s="1" t="n">
        <v>46157</v>
      </c>
    </row>
    <row r="472" spans="1:2">
      <c r="A472" s="1" t="n">
        <v>46188</v>
      </c>
    </row>
    <row r="473" spans="1:2">
      <c r="A473" s="1" t="n">
        <v>46218</v>
      </c>
    </row>
    <row r="474" spans="1:2">
      <c r="A474" s="1" t="n">
        <v>46249</v>
      </c>
    </row>
    <row r="475" spans="1:2">
      <c r="A475" s="1" t="n">
        <v>46280</v>
      </c>
    </row>
    <row r="476" spans="1:2">
      <c r="A476" s="1" t="n">
        <v>46310</v>
      </c>
    </row>
    <row r="477" spans="1:2">
      <c r="A477" s="1" t="n">
        <v>46341</v>
      </c>
    </row>
    <row r="478" spans="1:2">
      <c r="A478" s="1" t="n">
        <v>46371</v>
      </c>
    </row>
    <row r="479" spans="1:2">
      <c r="A479" s="1" t="n">
        <v>46402</v>
      </c>
    </row>
    <row r="480" spans="1:2">
      <c r="A480" s="1" t="n">
        <v>46433</v>
      </c>
    </row>
    <row r="481" spans="1:2">
      <c r="A481" s="1" t="n">
        <v>46461</v>
      </c>
    </row>
    <row r="482" spans="1:2">
      <c r="A482" s="1" t="n">
        <v>46492</v>
      </c>
    </row>
    <row r="483" spans="1:2">
      <c r="A483" s="1" t="n">
        <v>46522</v>
      </c>
    </row>
    <row r="484" spans="1:2">
      <c r="A484" s="1" t="n">
        <v>46553</v>
      </c>
    </row>
    <row r="485" spans="1:2">
      <c r="A485" s="1" t="n">
        <v>46583</v>
      </c>
    </row>
    <row r="486" spans="1:2">
      <c r="A486" s="1" t="n">
        <v>46614</v>
      </c>
    </row>
    <row r="487" spans="1:2">
      <c r="A487" s="1" t="n">
        <v>46645</v>
      </c>
    </row>
    <row r="488" spans="1:2">
      <c r="A488" s="1" t="n">
        <v>46675</v>
      </c>
    </row>
    <row r="489" spans="1:2">
      <c r="A489" s="1" t="n">
        <v>46706</v>
      </c>
    </row>
    <row r="490" spans="1:2">
      <c r="A490" s="1" t="n">
        <v>46736</v>
      </c>
    </row>
    <row r="491" spans="1:2">
      <c r="A491" s="1" t="n">
        <v>46767</v>
      </c>
    </row>
    <row r="492" spans="1:2">
      <c r="A492" s="1" t="n">
        <v>46798</v>
      </c>
    </row>
    <row r="493" spans="1:2">
      <c r="A493" s="1" t="n">
        <v>46827</v>
      </c>
    </row>
    <row r="494" spans="1:2">
      <c r="A494" s="1" t="n">
        <v>46858</v>
      </c>
    </row>
    <row r="495" spans="1:2">
      <c r="A495" s="1" t="n">
        <v>46888</v>
      </c>
    </row>
    <row r="496" spans="1:2">
      <c r="A496" s="1" t="n">
        <v>46919</v>
      </c>
    </row>
    <row r="497" spans="1:2">
      <c r="A497" s="1" t="n">
        <v>46949</v>
      </c>
    </row>
    <row r="498" spans="1:2">
      <c r="A498" s="1" t="n">
        <v>46980</v>
      </c>
    </row>
    <row r="499" spans="1:2">
      <c r="A499" s="1" t="n">
        <v>47011</v>
      </c>
    </row>
    <row r="500" spans="1:2">
      <c r="A500" s="1" t="n">
        <v>47041</v>
      </c>
    </row>
    <row r="501" spans="1:2">
      <c r="A501" s="1" t="n">
        <v>47072</v>
      </c>
    </row>
    <row r="502" spans="1:2">
      <c r="A502" s="1" t="n">
        <v>47102</v>
      </c>
    </row>
    <row r="503" spans="1:2">
      <c r="A503" s="1" t="n">
        <v>47133</v>
      </c>
    </row>
    <row r="504" spans="1:2">
      <c r="A504" s="1" t="n">
        <v>47164</v>
      </c>
    </row>
    <row r="505" spans="1:2">
      <c r="A505" s="1" t="n">
        <v>47192</v>
      </c>
    </row>
    <row r="506" spans="1:2">
      <c r="A506" s="1" t="n">
        <v>47223</v>
      </c>
    </row>
    <row r="507" spans="1:2">
      <c r="A507" s="1" t="n">
        <v>47253</v>
      </c>
    </row>
    <row r="508" spans="1:2">
      <c r="A508" s="1" t="n">
        <v>47284</v>
      </c>
    </row>
    <row r="509" spans="1:2">
      <c r="A509" s="1" t="n">
        <v>47314</v>
      </c>
    </row>
    <row r="510" spans="1:2">
      <c r="A510" s="1" t="n">
        <v>47345</v>
      </c>
    </row>
    <row r="511" spans="1:2">
      <c r="A511" s="1" t="n">
        <v>47376</v>
      </c>
    </row>
    <row r="512" spans="1:2">
      <c r="A512" s="1" t="n">
        <v>47406</v>
      </c>
    </row>
    <row r="513" spans="1:2">
      <c r="A513" s="1" t="n">
        <v>47437</v>
      </c>
    </row>
    <row r="514" spans="1:2">
      <c r="A514" s="1" t="n">
        <v>47467</v>
      </c>
    </row>
    <row r="515" spans="1:2">
      <c r="A515" s="1" t="n">
        <v>47498</v>
      </c>
    </row>
    <row r="516" spans="1:2">
      <c r="A516" s="1" t="n">
        <v>47529</v>
      </c>
    </row>
    <row r="517" spans="1:2">
      <c r="A517" s="1" t="n">
        <v>47557</v>
      </c>
    </row>
    <row r="518" spans="1:2">
      <c r="A518" s="1" t="n">
        <v>47588</v>
      </c>
    </row>
    <row r="519" spans="1:2">
      <c r="A519" s="1" t="n">
        <v>47618</v>
      </c>
    </row>
    <row r="520" spans="1:2">
      <c r="A520" s="1" t="n">
        <v>47649</v>
      </c>
    </row>
    <row r="521" spans="1:2">
      <c r="A521" s="1" t="n">
        <v>47679</v>
      </c>
    </row>
    <row r="522" spans="1:2">
      <c r="A522" s="1" t="n">
        <v>47710</v>
      </c>
    </row>
    <row r="523" spans="1:2">
      <c r="A523" s="1" t="n">
        <v>47741</v>
      </c>
    </row>
    <row r="524" spans="1:2">
      <c r="A524" s="1" t="n">
        <v>47771</v>
      </c>
    </row>
    <row r="525" spans="1:2">
      <c r="A525" s="1" t="n">
        <v>47802</v>
      </c>
    </row>
    <row r="526" spans="1:2">
      <c r="A526" s="1" t="n">
        <v>47832</v>
      </c>
    </row>
  </sheetData>
  <pageMargins bottom="1" footer="0.5" header="0.5" left="0.75" right="0.75" top="1"/>
</worksheet>
</file>

<file path=xl/worksheets/sheet5.xml><?xml version="1.0" encoding="utf-8"?>
<worksheet xmlns="http://schemas.openxmlformats.org/spreadsheetml/2006/main">
  <sheetPr>
    <tabColor rgb="0000B080"/>
    <outlinePr summaryBelow="1" summaryRight="1"/>
    <pageSetUpPr/>
  </sheetPr>
  <dimension ref="A1:B542"/>
  <sheetViews>
    <sheetView workbookViewId="0">
      <selection activeCell="A1" sqref="A1"/>
    </sheetView>
  </sheetViews>
  <sheetFormatPr baseColWidth="10" defaultRowHeight="15"/>
  <sheetData>
    <row r="1" spans="1:2">
      <c r="A1" t="s">
        <v>178</v>
      </c>
      <c r="B1" t="s">
        <v>182</v>
      </c>
    </row>
    <row r="2" spans="1:2">
      <c r="A2" t="s">
        <v>180</v>
      </c>
      <c r="B2" t="s">
        <v>183</v>
      </c>
    </row>
    <row r="3" spans="1:2">
      <c r="A3" s="1" t="n">
        <v>31427</v>
      </c>
      <c r="B3" t="n">
        <v>22.93</v>
      </c>
    </row>
    <row r="4" spans="1:2">
      <c r="A4" s="1" t="n">
        <v>31458</v>
      </c>
      <c r="B4" t="n">
        <v>15.46</v>
      </c>
    </row>
    <row r="5" spans="1:2">
      <c r="A5" s="1" t="n">
        <v>31486</v>
      </c>
      <c r="B5" t="n">
        <v>12.61</v>
      </c>
    </row>
    <row r="6" spans="1:2">
      <c r="A6" s="1" t="n">
        <v>31517</v>
      </c>
      <c r="B6" t="n">
        <v>12.84</v>
      </c>
    </row>
    <row r="7" spans="1:2">
      <c r="A7" s="1" t="n">
        <v>31547</v>
      </c>
      <c r="B7" t="n">
        <v>15.38</v>
      </c>
    </row>
    <row r="8" spans="1:2">
      <c r="A8" s="1" t="n">
        <v>31578</v>
      </c>
      <c r="B8" t="n">
        <v>13.43</v>
      </c>
    </row>
    <row r="9" spans="1:2">
      <c r="A9" s="1" t="n">
        <v>31608</v>
      </c>
      <c r="B9" t="n">
        <v>11.59</v>
      </c>
    </row>
    <row r="10" spans="1:2">
      <c r="A10" s="1" t="n">
        <v>31639</v>
      </c>
      <c r="B10" t="n">
        <v>15.1</v>
      </c>
    </row>
    <row r="11" spans="1:2">
      <c r="A11" s="1" t="n">
        <v>31670</v>
      </c>
      <c r="B11" t="n">
        <v>14.87</v>
      </c>
    </row>
    <row r="12" spans="1:2">
      <c r="A12" s="1" t="n">
        <v>31700</v>
      </c>
      <c r="B12" t="n">
        <v>14.9</v>
      </c>
    </row>
    <row r="13" spans="1:2">
      <c r="A13" s="1" t="n">
        <v>31731</v>
      </c>
      <c r="B13" t="n">
        <v>15.22</v>
      </c>
    </row>
    <row r="14" spans="1:2">
      <c r="A14" s="1" t="n">
        <v>31761</v>
      </c>
      <c r="B14" t="n">
        <v>16.11</v>
      </c>
    </row>
    <row r="15" spans="1:2">
      <c r="A15" s="1" t="n">
        <v>31792</v>
      </c>
      <c r="B15" t="n">
        <v>18.65</v>
      </c>
    </row>
    <row r="16" spans="1:2">
      <c r="A16" s="1" t="n">
        <v>31823</v>
      </c>
      <c r="B16" t="n">
        <v>17.75</v>
      </c>
    </row>
    <row r="17" spans="1:2">
      <c r="A17" s="1" t="n">
        <v>31851</v>
      </c>
      <c r="B17" t="n">
        <v>18.3</v>
      </c>
    </row>
    <row r="18" spans="1:2">
      <c r="A18" s="1" t="n">
        <v>31882</v>
      </c>
      <c r="B18" t="n">
        <v>18.68</v>
      </c>
    </row>
    <row r="19" spans="1:2">
      <c r="A19" s="1" t="n">
        <v>31912</v>
      </c>
      <c r="B19" t="n">
        <v>19.44</v>
      </c>
    </row>
    <row r="20" spans="1:2">
      <c r="A20" s="1" t="n">
        <v>31943</v>
      </c>
      <c r="B20" t="n">
        <v>20.07</v>
      </c>
    </row>
    <row r="21" spans="1:2">
      <c r="A21" s="1" t="n">
        <v>31973</v>
      </c>
      <c r="B21" t="n">
        <v>21.34</v>
      </c>
    </row>
    <row r="22" spans="1:2">
      <c r="A22" s="1" t="n">
        <v>32004</v>
      </c>
      <c r="B22" t="n">
        <v>20.31</v>
      </c>
    </row>
    <row r="23" spans="1:2">
      <c r="A23" s="1" t="n">
        <v>32035</v>
      </c>
      <c r="B23" t="n">
        <v>19.53</v>
      </c>
    </row>
    <row r="24" spans="1:2">
      <c r="A24" s="1" t="n">
        <v>32065</v>
      </c>
      <c r="B24" t="n">
        <v>19.86</v>
      </c>
    </row>
    <row r="25" spans="1:2">
      <c r="A25" s="1" t="n">
        <v>32096</v>
      </c>
      <c r="B25" t="n">
        <v>18.85</v>
      </c>
    </row>
    <row r="26" spans="1:2">
      <c r="A26" s="1" t="n">
        <v>32126</v>
      </c>
      <c r="B26" t="n">
        <v>17.28</v>
      </c>
    </row>
    <row r="27" spans="1:2">
      <c r="A27" s="1" t="n">
        <v>32157</v>
      </c>
      <c r="B27" t="n">
        <v>17.13</v>
      </c>
    </row>
    <row r="28" spans="1:2">
      <c r="A28" s="1" t="n">
        <v>32188</v>
      </c>
      <c r="B28" t="n">
        <v>16.8</v>
      </c>
    </row>
    <row r="29" spans="1:2">
      <c r="A29" s="1" t="n">
        <v>32217</v>
      </c>
      <c r="B29" t="n">
        <v>16.2</v>
      </c>
    </row>
    <row r="30" spans="1:2">
      <c r="A30" s="1" t="n">
        <v>32248</v>
      </c>
      <c r="B30" t="n">
        <v>17.86</v>
      </c>
    </row>
    <row r="31" spans="1:2">
      <c r="A31" s="1" t="n">
        <v>32278</v>
      </c>
      <c r="B31" t="n">
        <v>17.42</v>
      </c>
    </row>
    <row r="32" spans="1:2">
      <c r="A32" s="1" t="n">
        <v>32309</v>
      </c>
      <c r="B32" t="n">
        <v>16.53</v>
      </c>
    </row>
    <row r="33" spans="1:2">
      <c r="A33" s="1" t="n">
        <v>32339</v>
      </c>
      <c r="B33" t="n">
        <v>15.5</v>
      </c>
    </row>
    <row r="34" spans="1:2">
      <c r="A34" s="1" t="n">
        <v>32370</v>
      </c>
      <c r="B34" t="n">
        <v>15.52</v>
      </c>
    </row>
    <row r="35" spans="1:2">
      <c r="A35" s="1" t="n">
        <v>32401</v>
      </c>
      <c r="B35" t="n">
        <v>14.54</v>
      </c>
    </row>
    <row r="36" spans="1:2">
      <c r="A36" s="1" t="n">
        <v>32431</v>
      </c>
      <c r="B36" t="n">
        <v>13.77</v>
      </c>
    </row>
    <row r="37" spans="1:2">
      <c r="A37" s="1" t="n">
        <v>32462</v>
      </c>
      <c r="B37" t="n">
        <v>14.14</v>
      </c>
    </row>
    <row r="38" spans="1:2">
      <c r="A38" s="1" t="n">
        <v>32492</v>
      </c>
      <c r="B38" t="n">
        <v>16.38</v>
      </c>
    </row>
    <row r="39" spans="1:2">
      <c r="A39" s="1" t="n">
        <v>32523</v>
      </c>
      <c r="B39" t="n">
        <v>18.02</v>
      </c>
    </row>
    <row r="40" spans="1:2">
      <c r="A40" s="1" t="n">
        <v>32554</v>
      </c>
      <c r="B40" t="n">
        <v>17.94</v>
      </c>
    </row>
    <row r="41" spans="1:2">
      <c r="A41" s="1" t="n">
        <v>32582</v>
      </c>
      <c r="B41" t="n">
        <v>19.48</v>
      </c>
    </row>
    <row r="42" spans="1:2">
      <c r="A42" s="1" t="n">
        <v>32613</v>
      </c>
      <c r="B42" t="n">
        <v>21.07</v>
      </c>
    </row>
    <row r="43" spans="1:2">
      <c r="A43" s="1" t="n">
        <v>32643</v>
      </c>
      <c r="B43" t="n">
        <v>20.12</v>
      </c>
    </row>
    <row r="44" spans="1:2">
      <c r="A44" s="1" t="n">
        <v>32674</v>
      </c>
      <c r="B44" t="n">
        <v>20.05</v>
      </c>
    </row>
    <row r="45" spans="1:2">
      <c r="A45" s="1" t="n">
        <v>32704</v>
      </c>
      <c r="B45" t="n">
        <v>19.78</v>
      </c>
    </row>
    <row r="46" spans="1:2">
      <c r="A46" s="1" t="n">
        <v>32735</v>
      </c>
      <c r="B46" t="n">
        <v>18.58</v>
      </c>
    </row>
    <row r="47" spans="1:2">
      <c r="A47" s="1" t="n">
        <v>32766</v>
      </c>
      <c r="B47" t="n">
        <v>19.59</v>
      </c>
    </row>
    <row r="48" spans="1:2">
      <c r="A48" s="1" t="n">
        <v>32796</v>
      </c>
      <c r="B48" t="n">
        <v>20.1</v>
      </c>
    </row>
    <row r="49" spans="1:2">
      <c r="A49" s="1" t="n">
        <v>32827</v>
      </c>
      <c r="B49" t="n">
        <v>19.86</v>
      </c>
    </row>
    <row r="50" spans="1:2">
      <c r="A50" s="1" t="n">
        <v>32857</v>
      </c>
      <c r="B50" t="n">
        <v>21.1</v>
      </c>
    </row>
    <row r="51" spans="1:2">
      <c r="A51" s="1" t="n">
        <v>32888</v>
      </c>
      <c r="B51" t="n">
        <v>22.86</v>
      </c>
    </row>
    <row r="52" spans="1:2">
      <c r="A52" s="1" t="n">
        <v>32919</v>
      </c>
      <c r="B52" t="n">
        <v>22.11</v>
      </c>
    </row>
    <row r="53" spans="1:2">
      <c r="A53" s="1" t="n">
        <v>32947</v>
      </c>
      <c r="B53" t="n">
        <v>20.39</v>
      </c>
    </row>
    <row r="54" spans="1:2">
      <c r="A54" s="1" t="n">
        <v>32978</v>
      </c>
      <c r="B54" t="n">
        <v>18.43</v>
      </c>
    </row>
    <row r="55" spans="1:2">
      <c r="A55" s="1" t="n">
        <v>33008</v>
      </c>
      <c r="B55" t="n">
        <v>18.2</v>
      </c>
    </row>
    <row r="56" spans="1:2">
      <c r="A56" s="1" t="n">
        <v>33039</v>
      </c>
      <c r="B56" t="n">
        <v>16.7</v>
      </c>
    </row>
    <row r="57" spans="1:2">
      <c r="A57" s="1" t="n">
        <v>33069</v>
      </c>
      <c r="B57" t="n">
        <v>18.45</v>
      </c>
    </row>
    <row r="58" spans="1:2">
      <c r="A58" s="1" t="n">
        <v>33100</v>
      </c>
      <c r="B58" t="n">
        <v>27.31</v>
      </c>
    </row>
    <row r="59" spans="1:2">
      <c r="A59" s="1" t="n">
        <v>33131</v>
      </c>
      <c r="B59" t="n">
        <v>33.51</v>
      </c>
    </row>
    <row r="60" spans="1:2">
      <c r="A60" s="1" t="n">
        <v>33161</v>
      </c>
      <c r="B60" t="n">
        <v>36.04</v>
      </c>
    </row>
    <row r="61" spans="1:2">
      <c r="A61" s="1" t="n">
        <v>33192</v>
      </c>
      <c r="B61" t="n">
        <v>32.33</v>
      </c>
    </row>
    <row r="62" spans="1:2">
      <c r="A62" s="1" t="n">
        <v>33222</v>
      </c>
      <c r="B62" t="n">
        <v>27.28</v>
      </c>
    </row>
    <row r="63" spans="1:2">
      <c r="A63" s="1" t="n">
        <v>33253</v>
      </c>
      <c r="B63" t="n">
        <v>25.23</v>
      </c>
    </row>
    <row r="64" spans="1:2">
      <c r="A64" s="1" t="n">
        <v>33284</v>
      </c>
      <c r="B64" t="n">
        <v>20.48</v>
      </c>
    </row>
    <row r="65" spans="1:2">
      <c r="A65" s="1" t="n">
        <v>33312</v>
      </c>
      <c r="B65" t="n">
        <v>19.9</v>
      </c>
    </row>
    <row r="66" spans="1:2">
      <c r="A66" s="1" t="n">
        <v>33343</v>
      </c>
      <c r="B66" t="n">
        <v>20.83</v>
      </c>
    </row>
    <row r="67" spans="1:2">
      <c r="A67" s="1" t="n">
        <v>33373</v>
      </c>
      <c r="B67" t="n">
        <v>21.23</v>
      </c>
    </row>
    <row r="68" spans="1:2">
      <c r="A68" s="1" t="n">
        <v>33404</v>
      </c>
      <c r="B68" t="n">
        <v>20.19</v>
      </c>
    </row>
    <row r="69" spans="1:2">
      <c r="A69" s="1" t="n">
        <v>33434</v>
      </c>
      <c r="B69" t="n">
        <v>21.4</v>
      </c>
    </row>
    <row r="70" spans="1:2">
      <c r="A70" s="1" t="n">
        <v>33465</v>
      </c>
      <c r="B70" t="n">
        <v>21.69</v>
      </c>
    </row>
    <row r="71" spans="1:2">
      <c r="A71" s="1" t="n">
        <v>33496</v>
      </c>
      <c r="B71" t="n">
        <v>21.89</v>
      </c>
    </row>
    <row r="72" spans="1:2">
      <c r="A72" s="1" t="n">
        <v>33526</v>
      </c>
      <c r="B72" t="n">
        <v>23.23</v>
      </c>
    </row>
    <row r="73" spans="1:2">
      <c r="A73" s="1" t="n">
        <v>33557</v>
      </c>
      <c r="B73" t="n">
        <v>22.46</v>
      </c>
    </row>
    <row r="74" spans="1:2">
      <c r="A74" s="1" t="n">
        <v>33587</v>
      </c>
      <c r="B74" t="n">
        <v>19.5</v>
      </c>
    </row>
    <row r="75" spans="1:2">
      <c r="A75" s="1" t="n">
        <v>33618</v>
      </c>
      <c r="B75" t="n">
        <v>18.79</v>
      </c>
    </row>
    <row r="76" spans="1:2">
      <c r="A76" s="1" t="n">
        <v>33649</v>
      </c>
      <c r="B76" t="n">
        <v>19.01</v>
      </c>
    </row>
    <row r="77" spans="1:2">
      <c r="A77" s="1" t="n">
        <v>33678</v>
      </c>
      <c r="B77" t="n">
        <v>18.92</v>
      </c>
    </row>
    <row r="78" spans="1:2">
      <c r="A78" s="1" t="n">
        <v>33709</v>
      </c>
      <c r="B78" t="n">
        <v>20.23</v>
      </c>
    </row>
    <row r="79" spans="1:2">
      <c r="A79" s="1" t="n">
        <v>33739</v>
      </c>
      <c r="B79" t="n">
        <v>20.98</v>
      </c>
    </row>
    <row r="80" spans="1:2">
      <c r="A80" s="1" t="n">
        <v>33770</v>
      </c>
      <c r="B80" t="n">
        <v>22.39</v>
      </c>
    </row>
    <row r="81" spans="1:2">
      <c r="A81" s="1" t="n">
        <v>33800</v>
      </c>
      <c r="B81" t="n">
        <v>21.78</v>
      </c>
    </row>
    <row r="82" spans="1:2">
      <c r="A82" s="1" t="n">
        <v>33831</v>
      </c>
      <c r="B82" t="n">
        <v>21.34</v>
      </c>
    </row>
    <row r="83" spans="1:2">
      <c r="A83" s="1" t="n">
        <v>33862</v>
      </c>
      <c r="B83" t="n">
        <v>21.88</v>
      </c>
    </row>
    <row r="84" spans="1:2">
      <c r="A84" s="1" t="n">
        <v>33892</v>
      </c>
      <c r="B84" t="n">
        <v>21.69</v>
      </c>
    </row>
    <row r="85" spans="1:2">
      <c r="A85" s="1" t="n">
        <v>33923</v>
      </c>
      <c r="B85" t="n">
        <v>20.34</v>
      </c>
    </row>
    <row r="86" spans="1:2">
      <c r="A86" s="1" t="n">
        <v>33953</v>
      </c>
      <c r="B86" t="n">
        <v>19.41</v>
      </c>
    </row>
    <row r="87" spans="1:2">
      <c r="A87" s="1" t="n">
        <v>33984</v>
      </c>
      <c r="B87" t="n">
        <v>19.03</v>
      </c>
    </row>
    <row r="88" spans="1:2">
      <c r="A88" s="1" t="n">
        <v>34015</v>
      </c>
      <c r="B88" t="n">
        <v>20.09</v>
      </c>
    </row>
    <row r="89" spans="1:2">
      <c r="A89" s="1" t="n">
        <v>34043</v>
      </c>
      <c r="B89" t="n">
        <v>20.32</v>
      </c>
    </row>
    <row r="90" spans="1:2">
      <c r="A90" s="1" t="n">
        <v>34074</v>
      </c>
      <c r="B90" t="n">
        <v>20.25</v>
      </c>
    </row>
    <row r="91" spans="1:2">
      <c r="A91" s="1" t="n">
        <v>34104</v>
      </c>
      <c r="B91" t="n">
        <v>19.95</v>
      </c>
    </row>
    <row r="92" spans="1:2">
      <c r="A92" s="1" t="n">
        <v>34135</v>
      </c>
      <c r="B92" t="n">
        <v>19.09</v>
      </c>
    </row>
    <row r="93" spans="1:2">
      <c r="A93" s="1" t="n">
        <v>34165</v>
      </c>
      <c r="B93" t="n">
        <v>17.89</v>
      </c>
    </row>
    <row r="94" spans="1:2">
      <c r="A94" s="1" t="n">
        <v>34196</v>
      </c>
      <c r="B94" t="n">
        <v>18.01</v>
      </c>
    </row>
    <row r="95" spans="1:2">
      <c r="A95" s="1" t="n">
        <v>34227</v>
      </c>
      <c r="B95" t="n">
        <v>17.5</v>
      </c>
    </row>
    <row r="96" spans="1:2">
      <c r="A96" s="1" t="n">
        <v>34257</v>
      </c>
      <c r="B96" t="n">
        <v>18.15</v>
      </c>
    </row>
    <row r="97" spans="1:2">
      <c r="A97" s="1" t="n">
        <v>34288</v>
      </c>
      <c r="B97" t="n">
        <v>16.61</v>
      </c>
    </row>
    <row r="98" spans="1:2">
      <c r="A98" s="1" t="n">
        <v>34318</v>
      </c>
      <c r="B98" t="n">
        <v>14.52</v>
      </c>
    </row>
    <row r="99" spans="1:2">
      <c r="A99" s="1" t="n">
        <v>34349</v>
      </c>
      <c r="B99" t="n">
        <v>15.03</v>
      </c>
    </row>
    <row r="100" spans="1:2">
      <c r="A100" s="1" t="n">
        <v>34380</v>
      </c>
      <c r="B100" t="n">
        <v>14.78</v>
      </c>
    </row>
    <row r="101" spans="1:2">
      <c r="A101" s="1" t="n">
        <v>34408</v>
      </c>
      <c r="B101" t="n">
        <v>14.68</v>
      </c>
    </row>
    <row r="102" spans="1:2">
      <c r="A102" s="1" t="n">
        <v>34439</v>
      </c>
      <c r="B102" t="n">
        <v>16.42</v>
      </c>
    </row>
    <row r="103" spans="1:2">
      <c r="A103" s="1" t="n">
        <v>34469</v>
      </c>
      <c r="B103" t="n">
        <v>17.89</v>
      </c>
    </row>
    <row r="104" spans="1:2">
      <c r="A104" s="1" t="n">
        <v>34500</v>
      </c>
      <c r="B104" t="n">
        <v>19.06</v>
      </c>
    </row>
    <row r="105" spans="1:2">
      <c r="A105" s="1" t="n">
        <v>34530</v>
      </c>
      <c r="B105" t="n">
        <v>19.66</v>
      </c>
    </row>
    <row r="106" spans="1:2">
      <c r="A106" s="1" t="n">
        <v>34561</v>
      </c>
      <c r="B106" t="n">
        <v>18.38</v>
      </c>
    </row>
    <row r="107" spans="1:2">
      <c r="A107" s="1" t="n">
        <v>34592</v>
      </c>
      <c r="B107" t="n">
        <v>17.45</v>
      </c>
    </row>
    <row r="108" spans="1:2">
      <c r="A108" s="1" t="n">
        <v>34622</v>
      </c>
      <c r="B108" t="n">
        <v>17.72</v>
      </c>
    </row>
    <row r="109" spans="1:2">
      <c r="A109" s="1" t="n">
        <v>34653</v>
      </c>
      <c r="B109" t="n">
        <v>18.07</v>
      </c>
    </row>
    <row r="110" spans="1:2">
      <c r="A110" s="1" t="n">
        <v>34683</v>
      </c>
      <c r="B110" t="n">
        <v>17.16</v>
      </c>
    </row>
    <row r="111" spans="1:2">
      <c r="A111" s="1" t="n">
        <v>34714</v>
      </c>
      <c r="B111" t="n">
        <v>18.04</v>
      </c>
    </row>
    <row r="112" spans="1:2">
      <c r="A112" s="1" t="n">
        <v>34745</v>
      </c>
      <c r="B112" t="n">
        <v>18.57</v>
      </c>
    </row>
    <row r="113" spans="1:2">
      <c r="A113" s="1" t="n">
        <v>34773</v>
      </c>
      <c r="B113" t="n">
        <v>18.54</v>
      </c>
    </row>
    <row r="114" spans="1:2">
      <c r="A114" s="1" t="n">
        <v>34804</v>
      </c>
      <c r="B114" t="n">
        <v>19.9</v>
      </c>
    </row>
    <row r="115" spans="1:2">
      <c r="A115" s="1" t="n">
        <v>34834</v>
      </c>
      <c r="B115" t="n">
        <v>19.74</v>
      </c>
    </row>
    <row r="116" spans="1:2">
      <c r="A116" s="1" t="n">
        <v>34865</v>
      </c>
      <c r="B116" t="n">
        <v>18.45</v>
      </c>
    </row>
    <row r="117" spans="1:2">
      <c r="A117" s="1" t="n">
        <v>34895</v>
      </c>
      <c r="B117" t="n">
        <v>17.33</v>
      </c>
    </row>
    <row r="118" spans="1:2">
      <c r="A118" s="1" t="n">
        <v>34926</v>
      </c>
      <c r="B118" t="n">
        <v>18.02</v>
      </c>
    </row>
    <row r="119" spans="1:2">
      <c r="A119" s="1" t="n">
        <v>34957</v>
      </c>
      <c r="B119" t="n">
        <v>18.23</v>
      </c>
    </row>
    <row r="120" spans="1:2">
      <c r="A120" s="1" t="n">
        <v>34987</v>
      </c>
      <c r="B120" t="n">
        <v>17.43</v>
      </c>
    </row>
    <row r="121" spans="1:2">
      <c r="A121" s="1" t="n">
        <v>35018</v>
      </c>
      <c r="B121" t="n">
        <v>17.99</v>
      </c>
    </row>
    <row r="122" spans="1:2">
      <c r="A122" s="1" t="n">
        <v>35048</v>
      </c>
      <c r="B122" t="n">
        <v>19.03</v>
      </c>
    </row>
    <row r="123" spans="1:2">
      <c r="A123" s="1" t="n">
        <v>35079</v>
      </c>
      <c r="B123" t="n">
        <v>18.86</v>
      </c>
    </row>
    <row r="124" spans="1:2">
      <c r="A124" s="1" t="n">
        <v>35110</v>
      </c>
      <c r="B124" t="n">
        <v>19.09</v>
      </c>
    </row>
    <row r="125" spans="1:2">
      <c r="A125" s="1" t="n">
        <v>35139</v>
      </c>
      <c r="B125" t="n">
        <v>21.33</v>
      </c>
    </row>
    <row r="126" spans="1:2">
      <c r="A126" s="1" t="n">
        <v>35170</v>
      </c>
      <c r="B126" t="n">
        <v>23.5</v>
      </c>
    </row>
    <row r="127" spans="1:2">
      <c r="A127" s="1" t="n">
        <v>35200</v>
      </c>
      <c r="B127" t="n">
        <v>21.17</v>
      </c>
    </row>
    <row r="128" spans="1:2">
      <c r="A128" s="1" t="n">
        <v>35231</v>
      </c>
      <c r="B128" t="n">
        <v>20.42</v>
      </c>
    </row>
    <row r="129" spans="1:2">
      <c r="A129" s="1" t="n">
        <v>35261</v>
      </c>
      <c r="B129" t="n">
        <v>21.3</v>
      </c>
    </row>
    <row r="130" spans="1:2">
      <c r="A130" s="1" t="n">
        <v>35292</v>
      </c>
      <c r="B130" t="n">
        <v>21.9</v>
      </c>
    </row>
    <row r="131" spans="1:2">
      <c r="A131" s="1" t="n">
        <v>35323</v>
      </c>
      <c r="B131" t="n">
        <v>23.97</v>
      </c>
    </row>
    <row r="132" spans="1:2">
      <c r="A132" s="1" t="n">
        <v>35353</v>
      </c>
      <c r="B132" t="n">
        <v>24.88</v>
      </c>
    </row>
    <row r="133" spans="1:2">
      <c r="A133" s="1" t="n">
        <v>35384</v>
      </c>
      <c r="B133" t="n">
        <v>23.71</v>
      </c>
    </row>
    <row r="134" spans="1:2">
      <c r="A134" s="1" t="n">
        <v>35414</v>
      </c>
      <c r="B134" t="n">
        <v>25.23</v>
      </c>
    </row>
    <row r="135" spans="1:2">
      <c r="A135" s="1" t="n">
        <v>35445</v>
      </c>
      <c r="B135" t="n">
        <v>25.13</v>
      </c>
    </row>
    <row r="136" spans="1:2">
      <c r="A136" s="1" t="n">
        <v>35476</v>
      </c>
      <c r="B136" t="n">
        <v>22.18</v>
      </c>
    </row>
    <row r="137" spans="1:2">
      <c r="A137" s="1" t="n">
        <v>35504</v>
      </c>
      <c r="B137" t="n">
        <v>20.97</v>
      </c>
    </row>
    <row r="138" spans="1:2">
      <c r="A138" s="1" t="n">
        <v>35535</v>
      </c>
      <c r="B138" t="n">
        <v>19.7</v>
      </c>
    </row>
    <row r="139" spans="1:2">
      <c r="A139" s="1" t="n">
        <v>35565</v>
      </c>
      <c r="B139" t="n">
        <v>20.82</v>
      </c>
    </row>
    <row r="140" spans="1:2">
      <c r="A140" s="1" t="n">
        <v>35596</v>
      </c>
      <c r="B140" t="n">
        <v>19.26</v>
      </c>
    </row>
    <row r="141" spans="1:2">
      <c r="A141" s="1" t="n">
        <v>35626</v>
      </c>
      <c r="B141" t="n">
        <v>19.66</v>
      </c>
    </row>
    <row r="142" spans="1:2">
      <c r="A142" s="1" t="n">
        <v>35657</v>
      </c>
      <c r="B142" t="n">
        <v>19.95</v>
      </c>
    </row>
    <row r="143" spans="1:2">
      <c r="A143" s="1" t="n">
        <v>35688</v>
      </c>
      <c r="B143" t="n">
        <v>19.8</v>
      </c>
    </row>
    <row r="144" spans="1:2">
      <c r="A144" s="1" t="n">
        <v>35718</v>
      </c>
      <c r="B144" t="n">
        <v>21.33</v>
      </c>
    </row>
    <row r="145" spans="1:2">
      <c r="A145" s="1" t="n">
        <v>35749</v>
      </c>
      <c r="B145" t="n">
        <v>20.19</v>
      </c>
    </row>
    <row r="146" spans="1:2">
      <c r="A146" s="1" t="n">
        <v>35779</v>
      </c>
      <c r="B146" t="n">
        <v>18.33</v>
      </c>
    </row>
    <row r="147" spans="1:2">
      <c r="A147" s="1" t="n">
        <v>35810</v>
      </c>
      <c r="B147" t="n">
        <v>16.72</v>
      </c>
    </row>
    <row r="148" spans="1:2">
      <c r="A148" s="1" t="n">
        <v>35841</v>
      </c>
      <c r="B148" t="n">
        <v>16.06</v>
      </c>
    </row>
    <row r="149" spans="1:2">
      <c r="A149" s="1" t="n">
        <v>35869</v>
      </c>
      <c r="B149" t="n">
        <v>15.12</v>
      </c>
    </row>
    <row r="150" spans="1:2">
      <c r="A150" s="1" t="n">
        <v>35900</v>
      </c>
      <c r="B150" t="n">
        <v>15.35</v>
      </c>
    </row>
    <row r="151" spans="1:2">
      <c r="A151" s="1" t="n">
        <v>35930</v>
      </c>
      <c r="B151" t="n">
        <v>14.91</v>
      </c>
    </row>
    <row r="152" spans="1:2">
      <c r="A152" s="1" t="n">
        <v>35961</v>
      </c>
      <c r="B152" t="n">
        <v>13.72</v>
      </c>
    </row>
    <row r="153" spans="1:2">
      <c r="A153" s="1" t="n">
        <v>35991</v>
      </c>
      <c r="B153" t="n">
        <v>14.17</v>
      </c>
    </row>
    <row r="154" spans="1:2">
      <c r="A154" s="1" t="n">
        <v>36022</v>
      </c>
      <c r="B154" t="n">
        <v>13.47</v>
      </c>
    </row>
    <row r="155" spans="1:2">
      <c r="A155" s="1" t="n">
        <v>36053</v>
      </c>
      <c r="B155" t="n">
        <v>15.03</v>
      </c>
    </row>
    <row r="156" spans="1:2">
      <c r="A156" s="1" t="n">
        <v>36083</v>
      </c>
      <c r="B156" t="n">
        <v>14.46</v>
      </c>
    </row>
    <row r="157" spans="1:2">
      <c r="A157" s="1" t="n">
        <v>36114</v>
      </c>
      <c r="B157" t="n">
        <v>13</v>
      </c>
    </row>
    <row r="158" spans="1:2">
      <c r="A158" s="1" t="n">
        <v>36144</v>
      </c>
      <c r="B158" t="n">
        <v>11.35</v>
      </c>
    </row>
    <row r="159" spans="1:2">
      <c r="A159" s="1" t="n">
        <v>36175</v>
      </c>
      <c r="B159" t="n">
        <v>12.52</v>
      </c>
    </row>
    <row r="160" spans="1:2">
      <c r="A160" s="1" t="n">
        <v>36206</v>
      </c>
      <c r="B160" t="n">
        <v>12.01</v>
      </c>
    </row>
    <row r="161" spans="1:2">
      <c r="A161" s="1" t="n">
        <v>36234</v>
      </c>
      <c r="B161" t="n">
        <v>14.68</v>
      </c>
    </row>
    <row r="162" spans="1:2">
      <c r="A162" s="1" t="n">
        <v>36265</v>
      </c>
      <c r="B162" t="n">
        <v>17.31</v>
      </c>
    </row>
    <row r="163" spans="1:2">
      <c r="A163" s="1" t="n">
        <v>36295</v>
      </c>
      <c r="B163" t="n">
        <v>17.72</v>
      </c>
    </row>
    <row r="164" spans="1:2">
      <c r="A164" s="1" t="n">
        <v>36326</v>
      </c>
      <c r="B164" t="n">
        <v>17.92</v>
      </c>
    </row>
    <row r="165" spans="1:2">
      <c r="A165" s="1" t="n">
        <v>36356</v>
      </c>
      <c r="B165" t="n">
        <v>20.1</v>
      </c>
    </row>
    <row r="166" spans="1:2">
      <c r="A166" s="1" t="n">
        <v>36387</v>
      </c>
      <c r="B166" t="n">
        <v>21.28</v>
      </c>
    </row>
    <row r="167" spans="1:2">
      <c r="A167" s="1" t="n">
        <v>36418</v>
      </c>
      <c r="B167" t="n">
        <v>23.8</v>
      </c>
    </row>
    <row r="168" spans="1:2">
      <c r="A168" s="1" t="n">
        <v>36448</v>
      </c>
      <c r="B168" t="n">
        <v>22.69</v>
      </c>
    </row>
    <row r="169" spans="1:2">
      <c r="A169" s="1" t="n">
        <v>36479</v>
      </c>
      <c r="B169" t="n">
        <v>25</v>
      </c>
    </row>
    <row r="170" spans="1:2">
      <c r="A170" s="1" t="n">
        <v>36509</v>
      </c>
      <c r="B170" t="n">
        <v>26.1</v>
      </c>
    </row>
    <row r="171" spans="1:2">
      <c r="A171" s="1" t="n">
        <v>36540</v>
      </c>
      <c r="B171" t="n">
        <v>27.26</v>
      </c>
    </row>
    <row r="172" spans="1:2">
      <c r="A172" s="1" t="n">
        <v>36571</v>
      </c>
      <c r="B172" t="n">
        <v>29.37</v>
      </c>
    </row>
    <row r="173" spans="1:2">
      <c r="A173" s="1" t="n">
        <v>36600</v>
      </c>
      <c r="B173" t="n">
        <v>29.84</v>
      </c>
    </row>
    <row r="174" spans="1:2">
      <c r="A174" s="1" t="n">
        <v>36631</v>
      </c>
      <c r="B174" t="n">
        <v>25.72</v>
      </c>
    </row>
    <row r="175" spans="1:2">
      <c r="A175" s="1" t="n">
        <v>36661</v>
      </c>
      <c r="B175" t="n">
        <v>28.79</v>
      </c>
    </row>
    <row r="176" spans="1:2">
      <c r="A176" s="1" t="n">
        <v>36692</v>
      </c>
      <c r="B176" t="n">
        <v>31.82</v>
      </c>
    </row>
    <row r="177" spans="1:2">
      <c r="A177" s="1" t="n">
        <v>36722</v>
      </c>
      <c r="B177" t="n">
        <v>29.7</v>
      </c>
    </row>
    <row r="178" spans="1:2">
      <c r="A178" s="1" t="n">
        <v>36753</v>
      </c>
      <c r="B178" t="n">
        <v>31.26</v>
      </c>
    </row>
    <row r="179" spans="1:2">
      <c r="A179" s="1" t="n">
        <v>36784</v>
      </c>
      <c r="B179" t="n">
        <v>33.88</v>
      </c>
    </row>
    <row r="180" spans="1:2">
      <c r="A180" s="1" t="n">
        <v>36814</v>
      </c>
      <c r="B180" t="n">
        <v>33.11</v>
      </c>
    </row>
    <row r="181" spans="1:2">
      <c r="A181" s="1" t="n">
        <v>36845</v>
      </c>
      <c r="B181" t="n">
        <v>34.42</v>
      </c>
    </row>
    <row r="182" spans="1:2">
      <c r="A182" s="1" t="n">
        <v>36875</v>
      </c>
      <c r="B182" t="n">
        <v>28.44</v>
      </c>
    </row>
    <row r="183" spans="1:2">
      <c r="A183" s="1" t="n">
        <v>36906</v>
      </c>
      <c r="B183" t="n">
        <v>29.59</v>
      </c>
    </row>
    <row r="184" spans="1:2">
      <c r="A184" s="1" t="n">
        <v>36937</v>
      </c>
      <c r="B184" t="n">
        <v>29.61</v>
      </c>
    </row>
    <row r="185" spans="1:2">
      <c r="A185" s="1" t="n">
        <v>36965</v>
      </c>
      <c r="B185" t="n">
        <v>27.25</v>
      </c>
    </row>
    <row r="186" spans="1:2">
      <c r="A186" s="1" t="n">
        <v>36996</v>
      </c>
      <c r="B186" t="n">
        <v>27.49</v>
      </c>
    </row>
    <row r="187" spans="1:2">
      <c r="A187" s="1" t="n">
        <v>37026</v>
      </c>
      <c r="B187" t="n">
        <v>28.63</v>
      </c>
    </row>
    <row r="188" spans="1:2">
      <c r="A188" s="1" t="n">
        <v>37057</v>
      </c>
      <c r="B188" t="n">
        <v>27.6</v>
      </c>
    </row>
    <row r="189" spans="1:2">
      <c r="A189" s="1" t="n">
        <v>37087</v>
      </c>
      <c r="B189" t="n">
        <v>26.43</v>
      </c>
    </row>
    <row r="190" spans="1:2">
      <c r="A190" s="1" t="n">
        <v>37118</v>
      </c>
      <c r="B190" t="n">
        <v>27.37</v>
      </c>
    </row>
    <row r="191" spans="1:2">
      <c r="A191" s="1" t="n">
        <v>37149</v>
      </c>
      <c r="B191" t="n">
        <v>26.2</v>
      </c>
    </row>
    <row r="192" spans="1:2">
      <c r="A192" s="1" t="n">
        <v>37179</v>
      </c>
      <c r="B192" t="n">
        <v>22.17</v>
      </c>
    </row>
    <row r="193" spans="1:2">
      <c r="A193" s="1" t="n">
        <v>37210</v>
      </c>
      <c r="B193" t="n">
        <v>19.64</v>
      </c>
    </row>
    <row r="194" spans="1:2">
      <c r="A194" s="1" t="n">
        <v>37240</v>
      </c>
      <c r="B194" t="n">
        <v>19.39</v>
      </c>
    </row>
    <row r="195" spans="1:2">
      <c r="A195" s="1" t="n">
        <v>37271</v>
      </c>
      <c r="B195" t="n">
        <v>19.72</v>
      </c>
    </row>
    <row r="196" spans="1:2">
      <c r="A196" s="1" t="n">
        <v>37302</v>
      </c>
      <c r="B196" t="n">
        <v>20.72</v>
      </c>
    </row>
    <row r="197" spans="1:2">
      <c r="A197" s="1" t="n">
        <v>37330</v>
      </c>
      <c r="B197" t="n">
        <v>24.53</v>
      </c>
    </row>
    <row r="198" spans="1:2">
      <c r="A198" s="1" t="n">
        <v>37361</v>
      </c>
      <c r="B198" t="n">
        <v>26.18</v>
      </c>
    </row>
    <row r="199" spans="1:2">
      <c r="A199" s="1" t="n">
        <v>37391</v>
      </c>
      <c r="B199" t="n">
        <v>27.04</v>
      </c>
    </row>
    <row r="200" spans="1:2">
      <c r="A200" s="1" t="n">
        <v>37422</v>
      </c>
      <c r="B200" t="n">
        <v>25.52</v>
      </c>
    </row>
    <row r="201" spans="1:2">
      <c r="A201" s="1" t="n">
        <v>37452</v>
      </c>
      <c r="B201" t="n">
        <v>26.97</v>
      </c>
    </row>
    <row r="202" spans="1:2">
      <c r="A202" s="1" t="n">
        <v>37483</v>
      </c>
      <c r="B202" t="n">
        <v>28.39</v>
      </c>
    </row>
    <row r="203" spans="1:2">
      <c r="A203" s="1" t="n">
        <v>37514</v>
      </c>
      <c r="B203" t="n">
        <v>29.66</v>
      </c>
    </row>
    <row r="204" spans="1:2">
      <c r="A204" s="1" t="n">
        <v>37544</v>
      </c>
      <c r="B204" t="n">
        <v>28.84</v>
      </c>
    </row>
    <row r="205" spans="1:2">
      <c r="A205" s="1" t="n">
        <v>37575</v>
      </c>
      <c r="B205" t="n">
        <v>26.35</v>
      </c>
    </row>
    <row r="206" spans="1:2">
      <c r="A206" s="1" t="n">
        <v>37605</v>
      </c>
      <c r="B206" t="n">
        <v>29.46</v>
      </c>
    </row>
    <row r="207" spans="1:2">
      <c r="A207" s="1" t="n">
        <v>37636</v>
      </c>
      <c r="B207" t="n">
        <v>32.95</v>
      </c>
    </row>
    <row r="208" spans="1:2">
      <c r="A208" s="1" t="n">
        <v>37667</v>
      </c>
      <c r="B208" t="n">
        <v>35.83</v>
      </c>
    </row>
    <row r="209" spans="1:2">
      <c r="A209" s="1" t="n">
        <v>37695</v>
      </c>
      <c r="B209" t="n">
        <v>33.51</v>
      </c>
    </row>
    <row r="210" spans="1:2">
      <c r="A210" s="1" t="n">
        <v>37726</v>
      </c>
      <c r="B210" t="n">
        <v>28.17</v>
      </c>
    </row>
    <row r="211" spans="1:2">
      <c r="A211" s="1" t="n">
        <v>37756</v>
      </c>
      <c r="B211" t="n">
        <v>28.11</v>
      </c>
    </row>
    <row r="212" spans="1:2">
      <c r="A212" s="1" t="n">
        <v>37787</v>
      </c>
      <c r="B212" t="n">
        <v>30.66</v>
      </c>
    </row>
    <row r="213" spans="1:2">
      <c r="A213" s="1" t="n">
        <v>37817</v>
      </c>
      <c r="B213" t="n">
        <v>30.76</v>
      </c>
    </row>
    <row r="214" spans="1:2">
      <c r="A214" s="1" t="n">
        <v>37848</v>
      </c>
      <c r="B214" t="n">
        <v>31.57</v>
      </c>
    </row>
    <row r="215" spans="1:2">
      <c r="A215" s="1" t="n">
        <v>37879</v>
      </c>
      <c r="B215" t="n">
        <v>28.31</v>
      </c>
    </row>
    <row r="216" spans="1:2">
      <c r="A216" s="1" t="n">
        <v>37909</v>
      </c>
      <c r="B216" t="n">
        <v>30.34</v>
      </c>
    </row>
    <row r="217" spans="1:2">
      <c r="A217" s="1" t="n">
        <v>37940</v>
      </c>
      <c r="B217" t="n">
        <v>31.11</v>
      </c>
    </row>
    <row r="218" spans="1:2">
      <c r="A218" s="1" t="n">
        <v>37970</v>
      </c>
      <c r="B218" t="n">
        <v>32.13</v>
      </c>
    </row>
    <row r="219" spans="1:2">
      <c r="A219" s="1" t="n">
        <v>38001</v>
      </c>
      <c r="B219" t="n">
        <v>34.31</v>
      </c>
    </row>
    <row r="220" spans="1:2">
      <c r="A220" s="1" t="n">
        <v>38032</v>
      </c>
      <c r="B220" t="n">
        <v>34.69</v>
      </c>
    </row>
    <row r="221" spans="1:2">
      <c r="A221" s="1" t="n">
        <v>38061</v>
      </c>
      <c r="B221" t="n">
        <v>36.74</v>
      </c>
    </row>
    <row r="222" spans="1:2">
      <c r="A222" s="1" t="n">
        <v>38092</v>
      </c>
      <c r="B222" t="n">
        <v>36.75</v>
      </c>
    </row>
    <row r="223" spans="1:2">
      <c r="A223" s="1" t="n">
        <v>38122</v>
      </c>
      <c r="B223" t="n">
        <v>40.28</v>
      </c>
    </row>
    <row r="224" spans="1:2">
      <c r="A224" s="1" t="n">
        <v>38153</v>
      </c>
      <c r="B224" t="n">
        <v>38.03</v>
      </c>
    </row>
    <row r="225" spans="1:2">
      <c r="A225" s="1" t="n">
        <v>38183</v>
      </c>
      <c r="B225" t="n">
        <v>40.78</v>
      </c>
    </row>
    <row r="226" spans="1:2">
      <c r="A226" s="1" t="n">
        <v>38214</v>
      </c>
      <c r="B226" t="n">
        <v>44.9</v>
      </c>
    </row>
    <row r="227" spans="1:2">
      <c r="A227" s="1" t="n">
        <v>38245</v>
      </c>
      <c r="B227" t="n">
        <v>45.94</v>
      </c>
    </row>
    <row r="228" spans="1:2">
      <c r="A228" s="1" t="n">
        <v>38275</v>
      </c>
      <c r="B228" t="n">
        <v>53.28</v>
      </c>
    </row>
    <row r="229" spans="1:2">
      <c r="A229" s="1" t="n">
        <v>38306</v>
      </c>
      <c r="B229" t="n">
        <v>48.47</v>
      </c>
    </row>
    <row r="230" spans="1:2">
      <c r="A230" s="1" t="n">
        <v>38336</v>
      </c>
      <c r="B230" t="n">
        <v>43.15</v>
      </c>
    </row>
    <row r="231" spans="1:2">
      <c r="A231" s="1" t="n">
        <v>38367</v>
      </c>
      <c r="B231" t="n">
        <v>46.84</v>
      </c>
    </row>
    <row r="232" spans="1:2">
      <c r="A232" s="1" t="n">
        <v>38398</v>
      </c>
      <c r="B232" t="n">
        <v>48.15</v>
      </c>
    </row>
    <row r="233" spans="1:2">
      <c r="A233" s="1" t="n">
        <v>38426</v>
      </c>
      <c r="B233" t="n">
        <v>54.19</v>
      </c>
    </row>
    <row r="234" spans="1:2">
      <c r="A234" s="1" t="n">
        <v>38457</v>
      </c>
      <c r="B234" t="n">
        <v>52.98</v>
      </c>
    </row>
    <row r="235" spans="1:2">
      <c r="A235" s="1" t="n">
        <v>38487</v>
      </c>
      <c r="B235" t="n">
        <v>49.83</v>
      </c>
    </row>
    <row r="236" spans="1:2">
      <c r="A236" s="1" t="n">
        <v>38518</v>
      </c>
      <c r="B236" t="n">
        <v>56.35</v>
      </c>
    </row>
    <row r="237" spans="1:2">
      <c r="A237" s="1" t="n">
        <v>38548</v>
      </c>
      <c r="B237" t="n">
        <v>59</v>
      </c>
    </row>
    <row r="238" spans="1:2">
      <c r="A238" s="1" t="n">
        <v>38579</v>
      </c>
      <c r="B238" t="n">
        <v>64.98999999999999</v>
      </c>
    </row>
    <row r="239" spans="1:2">
      <c r="A239" s="1" t="n">
        <v>38610</v>
      </c>
      <c r="B239" t="n">
        <v>65.59</v>
      </c>
    </row>
    <row r="240" spans="1:2">
      <c r="A240" s="1" t="n">
        <v>38640</v>
      </c>
      <c r="B240" t="n">
        <v>62.26</v>
      </c>
    </row>
    <row r="241" spans="1:2">
      <c r="A241" s="1" t="n">
        <v>38671</v>
      </c>
      <c r="B241" t="n">
        <v>58.32</v>
      </c>
    </row>
    <row r="242" spans="1:2">
      <c r="A242" s="1" t="n">
        <v>38701</v>
      </c>
      <c r="B242" t="n">
        <v>59.41</v>
      </c>
    </row>
    <row r="243" spans="1:2">
      <c r="A243" s="1" t="n">
        <v>38732</v>
      </c>
      <c r="B243" t="n">
        <v>65.48999999999999</v>
      </c>
    </row>
    <row r="244" spans="1:2">
      <c r="A244" s="1" t="n">
        <v>38763</v>
      </c>
      <c r="B244" t="n">
        <v>61.63</v>
      </c>
    </row>
    <row r="245" spans="1:2">
      <c r="A245" s="1" t="n">
        <v>38791</v>
      </c>
      <c r="B245" t="n">
        <v>62.69</v>
      </c>
    </row>
    <row r="246" spans="1:2">
      <c r="A246" s="1" t="n">
        <v>38822</v>
      </c>
      <c r="B246" t="n">
        <v>69.44</v>
      </c>
    </row>
    <row r="247" spans="1:2">
      <c r="A247" s="1" t="n">
        <v>38852</v>
      </c>
      <c r="B247" t="n">
        <v>70.84</v>
      </c>
    </row>
    <row r="248" spans="1:2">
      <c r="A248" s="1" t="n">
        <v>38883</v>
      </c>
      <c r="B248" t="n">
        <v>70.95</v>
      </c>
    </row>
    <row r="249" spans="1:2">
      <c r="A249" s="1" t="n">
        <v>38913</v>
      </c>
      <c r="B249" t="n">
        <v>74.41</v>
      </c>
    </row>
    <row r="250" spans="1:2">
      <c r="A250" s="1" t="n">
        <v>38944</v>
      </c>
      <c r="B250" t="n">
        <v>73.04000000000001</v>
      </c>
    </row>
    <row r="251" spans="1:2">
      <c r="A251" s="1" t="n">
        <v>38975</v>
      </c>
      <c r="B251" t="n">
        <v>63.8</v>
      </c>
    </row>
    <row r="252" spans="1:2">
      <c r="A252" s="1" t="n">
        <v>39005</v>
      </c>
      <c r="B252" t="n">
        <v>58.89</v>
      </c>
    </row>
    <row r="253" spans="1:2">
      <c r="A253" s="1" t="n">
        <v>39036</v>
      </c>
      <c r="B253" t="n">
        <v>59.08</v>
      </c>
    </row>
    <row r="254" spans="1:2">
      <c r="A254" s="1" t="n">
        <v>39066</v>
      </c>
      <c r="B254" t="n">
        <v>61.96</v>
      </c>
    </row>
    <row r="255" spans="1:2">
      <c r="A255" s="1" t="n">
        <v>39097</v>
      </c>
      <c r="B255" t="n">
        <v>54.51</v>
      </c>
    </row>
    <row r="256" spans="1:2">
      <c r="A256" s="1" t="n">
        <v>39128</v>
      </c>
      <c r="B256" t="n">
        <v>59.28</v>
      </c>
    </row>
    <row r="257" spans="1:2">
      <c r="A257" s="1" t="n">
        <v>39156</v>
      </c>
      <c r="B257" t="n">
        <v>60.44</v>
      </c>
    </row>
    <row r="258" spans="1:2">
      <c r="A258" s="1" t="n">
        <v>39187</v>
      </c>
      <c r="B258" t="n">
        <v>63.98</v>
      </c>
    </row>
    <row r="259" spans="1:2">
      <c r="A259" s="1" t="n">
        <v>39217</v>
      </c>
      <c r="B259" t="n">
        <v>63.46</v>
      </c>
    </row>
    <row r="260" spans="1:2">
      <c r="A260" s="1" t="n">
        <v>39248</v>
      </c>
      <c r="B260" t="n">
        <v>67.48999999999999</v>
      </c>
    </row>
    <row r="261" spans="1:2">
      <c r="A261" s="1" t="n">
        <v>39278</v>
      </c>
      <c r="B261" t="n">
        <v>74.12</v>
      </c>
    </row>
    <row r="262" spans="1:2">
      <c r="A262" s="1" t="n">
        <v>39309</v>
      </c>
      <c r="B262" t="n">
        <v>72.36</v>
      </c>
    </row>
    <row r="263" spans="1:2">
      <c r="A263" s="1" t="n">
        <v>39340</v>
      </c>
      <c r="B263" t="n">
        <v>79.92</v>
      </c>
    </row>
    <row r="264" spans="1:2">
      <c r="A264" s="1" t="n">
        <v>39370</v>
      </c>
      <c r="B264" t="n">
        <v>85.8</v>
      </c>
    </row>
    <row r="265" spans="1:2">
      <c r="A265" s="1" t="n">
        <v>39401</v>
      </c>
      <c r="B265" t="n">
        <v>94.77</v>
      </c>
    </row>
    <row r="266" spans="1:2">
      <c r="A266" s="1" t="n">
        <v>39431</v>
      </c>
      <c r="B266" t="n">
        <v>91.69</v>
      </c>
    </row>
    <row r="267" spans="1:2">
      <c r="A267" s="1" t="n">
        <v>39462</v>
      </c>
      <c r="B267" t="n">
        <v>92.97</v>
      </c>
    </row>
    <row r="268" spans="1:2">
      <c r="A268" s="1" t="n">
        <v>39493</v>
      </c>
      <c r="B268" t="n">
        <v>95.39</v>
      </c>
    </row>
    <row r="269" spans="1:2">
      <c r="A269" s="1" t="n">
        <v>39522</v>
      </c>
      <c r="B269" t="n">
        <v>105.45</v>
      </c>
    </row>
    <row r="270" spans="1:2">
      <c r="A270" s="1" t="n">
        <v>39553</v>
      </c>
      <c r="B270" t="n">
        <v>112.58</v>
      </c>
    </row>
    <row r="271" spans="1:2">
      <c r="A271" s="1" t="n">
        <v>39583</v>
      </c>
      <c r="B271" t="n">
        <v>125.4</v>
      </c>
    </row>
    <row r="272" spans="1:2">
      <c r="A272" s="1" t="n">
        <v>39614</v>
      </c>
      <c r="B272" t="n">
        <v>133.88</v>
      </c>
    </row>
    <row r="273" spans="1:2">
      <c r="A273" s="1" t="n">
        <v>39644</v>
      </c>
      <c r="B273" t="n">
        <v>133.37</v>
      </c>
    </row>
    <row r="274" spans="1:2">
      <c r="A274" s="1" t="n">
        <v>39675</v>
      </c>
      <c r="B274" t="n">
        <v>116.67</v>
      </c>
    </row>
    <row r="275" spans="1:2">
      <c r="A275" s="1" t="n">
        <v>39706</v>
      </c>
      <c r="B275" t="n">
        <v>104.11</v>
      </c>
    </row>
    <row r="276" spans="1:2">
      <c r="A276" s="1" t="n">
        <v>39736</v>
      </c>
      <c r="B276" t="n">
        <v>76.61</v>
      </c>
    </row>
    <row r="277" spans="1:2">
      <c r="A277" s="1" t="n">
        <v>39767</v>
      </c>
      <c r="B277" t="n">
        <v>57.31</v>
      </c>
    </row>
    <row r="278" spans="1:2">
      <c r="A278" s="1" t="n">
        <v>39797</v>
      </c>
      <c r="B278" t="n">
        <v>41.12</v>
      </c>
    </row>
    <row r="279" spans="1:2">
      <c r="A279" s="1" t="n">
        <v>39828</v>
      </c>
      <c r="B279" t="n">
        <v>41.71</v>
      </c>
    </row>
    <row r="280" spans="1:2">
      <c r="A280" s="1" t="n">
        <v>39859</v>
      </c>
      <c r="B280" t="n">
        <v>39.09</v>
      </c>
    </row>
    <row r="281" spans="1:2">
      <c r="A281" s="1" t="n">
        <v>39887</v>
      </c>
      <c r="B281" t="n">
        <v>47.94</v>
      </c>
    </row>
    <row r="282" spans="1:2">
      <c r="A282" s="1" t="n">
        <v>39918</v>
      </c>
      <c r="B282" t="n">
        <v>49.65</v>
      </c>
    </row>
    <row r="283" spans="1:2">
      <c r="A283" s="1" t="n">
        <v>39948</v>
      </c>
      <c r="B283" t="n">
        <v>59.03</v>
      </c>
    </row>
    <row r="284" spans="1:2">
      <c r="A284" s="1" t="n">
        <v>39979</v>
      </c>
      <c r="B284" t="n">
        <v>69.64</v>
      </c>
    </row>
    <row r="285" spans="1:2">
      <c r="A285" s="1" t="n">
        <v>40009</v>
      </c>
      <c r="B285" t="n">
        <v>64.15000000000001</v>
      </c>
    </row>
    <row r="286" spans="1:2">
      <c r="A286" s="1" t="n">
        <v>40040</v>
      </c>
      <c r="B286" t="n">
        <v>71.05</v>
      </c>
    </row>
    <row r="287" spans="1:2">
      <c r="A287" s="1" t="n">
        <v>40071</v>
      </c>
      <c r="B287" t="n">
        <v>69.41</v>
      </c>
    </row>
    <row r="288" spans="1:2">
      <c r="A288" s="1" t="n">
        <v>40101</v>
      </c>
      <c r="B288" t="n">
        <v>75.72</v>
      </c>
    </row>
    <row r="289" spans="1:2">
      <c r="A289" s="1" t="n">
        <v>40132</v>
      </c>
      <c r="B289" t="n">
        <v>77.98999999999999</v>
      </c>
    </row>
    <row r="290" spans="1:2">
      <c r="A290" s="1" t="n">
        <v>40162</v>
      </c>
      <c r="B290" t="n">
        <v>74.47</v>
      </c>
    </row>
    <row r="291" spans="1:2">
      <c r="A291" s="1" t="n">
        <v>40193</v>
      </c>
      <c r="B291" t="n">
        <v>78.33</v>
      </c>
    </row>
    <row r="292" spans="1:2">
      <c r="A292" s="1" t="n">
        <v>40224</v>
      </c>
      <c r="B292" t="n">
        <v>76.39</v>
      </c>
    </row>
    <row r="293" spans="1:2">
      <c r="A293" s="1" t="n">
        <v>40252</v>
      </c>
      <c r="B293" t="n">
        <v>81.2</v>
      </c>
    </row>
    <row r="294" spans="1:2">
      <c r="A294" s="1" t="n">
        <v>40283</v>
      </c>
      <c r="B294" t="n">
        <v>84.29000000000001</v>
      </c>
    </row>
    <row r="295" spans="1:2">
      <c r="A295" s="1" t="n">
        <v>40313</v>
      </c>
      <c r="B295" t="n">
        <v>73.73999999999999</v>
      </c>
    </row>
    <row r="296" spans="1:2">
      <c r="A296" s="1" t="n">
        <v>40344</v>
      </c>
      <c r="B296" t="n">
        <v>75.34</v>
      </c>
    </row>
    <row r="297" spans="1:2">
      <c r="A297" s="1" t="n">
        <v>40374</v>
      </c>
      <c r="B297" t="n">
        <v>76.31999999999999</v>
      </c>
    </row>
    <row r="298" spans="1:2">
      <c r="A298" s="1" t="n">
        <v>40405</v>
      </c>
      <c r="B298" t="n">
        <v>76.59999999999999</v>
      </c>
    </row>
    <row r="299" spans="1:2">
      <c r="A299" s="1" t="n">
        <v>40436</v>
      </c>
      <c r="B299" t="n">
        <v>75.23999999999999</v>
      </c>
    </row>
    <row r="300" spans="1:2">
      <c r="A300" s="1" t="n">
        <v>40466</v>
      </c>
      <c r="B300" t="n">
        <v>81.89</v>
      </c>
    </row>
    <row r="301" spans="1:2">
      <c r="A301" s="1" t="n">
        <v>40497</v>
      </c>
      <c r="B301" t="n">
        <v>84.25</v>
      </c>
    </row>
    <row r="302" spans="1:2">
      <c r="A302" s="1" t="n">
        <v>40527</v>
      </c>
      <c r="B302" t="n">
        <v>89.15000000000001</v>
      </c>
    </row>
    <row r="303" spans="1:2">
      <c r="A303" s="1" t="n">
        <v>40558</v>
      </c>
      <c r="B303" t="n">
        <v>89.17</v>
      </c>
    </row>
    <row r="304" spans="1:2">
      <c r="A304" s="1" t="n">
        <v>40589</v>
      </c>
      <c r="B304" t="n">
        <v>88.58</v>
      </c>
    </row>
    <row r="305" spans="1:2">
      <c r="A305" s="1" t="n">
        <v>40617</v>
      </c>
      <c r="B305" t="n">
        <v>102.86</v>
      </c>
    </row>
    <row r="306" spans="1:2">
      <c r="A306" s="1" t="n">
        <v>40648</v>
      </c>
      <c r="B306" t="n">
        <v>109.53</v>
      </c>
    </row>
    <row r="307" spans="1:2">
      <c r="A307" s="1" t="n">
        <v>40678</v>
      </c>
      <c r="B307" t="n">
        <v>100.9</v>
      </c>
    </row>
    <row r="308" spans="1:2">
      <c r="A308" s="1" t="n">
        <v>40709</v>
      </c>
      <c r="B308" t="n">
        <v>96.26000000000001</v>
      </c>
    </row>
    <row r="309" spans="1:2">
      <c r="A309" s="1" t="n">
        <v>40739</v>
      </c>
      <c r="B309" t="n">
        <v>97.3</v>
      </c>
    </row>
    <row r="310" spans="1:2">
      <c r="A310" s="1" t="n">
        <v>40770</v>
      </c>
      <c r="B310" t="n">
        <v>86.33</v>
      </c>
    </row>
    <row r="311" spans="1:2">
      <c r="A311" s="1" t="n">
        <v>40801</v>
      </c>
      <c r="B311" t="n">
        <v>85.52</v>
      </c>
    </row>
    <row r="312" spans="1:2">
      <c r="A312" s="1" t="n">
        <v>40831</v>
      </c>
      <c r="B312" t="n">
        <v>86.31999999999999</v>
      </c>
    </row>
    <row r="313" spans="1:2">
      <c r="A313" s="1" t="n">
        <v>40862</v>
      </c>
      <c r="B313" t="n">
        <v>97.16</v>
      </c>
    </row>
    <row r="314" spans="1:2">
      <c r="A314" s="1" t="n">
        <v>40892</v>
      </c>
      <c r="B314" t="n">
        <v>98.56</v>
      </c>
    </row>
    <row r="315" spans="1:2">
      <c r="A315" s="1" t="n">
        <v>40923</v>
      </c>
      <c r="B315" t="n">
        <v>100.27</v>
      </c>
    </row>
    <row r="316" spans="1:2">
      <c r="A316" s="1" t="n">
        <v>40954</v>
      </c>
      <c r="B316" t="n">
        <v>102.2</v>
      </c>
    </row>
    <row r="317" spans="1:2">
      <c r="A317" s="1" t="n">
        <v>40983</v>
      </c>
      <c r="B317" t="n">
        <v>106.16</v>
      </c>
    </row>
    <row r="318" spans="1:2">
      <c r="A318" s="1" t="n">
        <v>41014</v>
      </c>
      <c r="B318" t="n">
        <v>103.32</v>
      </c>
    </row>
    <row r="319" spans="1:2">
      <c r="A319" s="1" t="n">
        <v>41044</v>
      </c>
      <c r="B319" t="n">
        <v>94.66</v>
      </c>
    </row>
    <row r="320" spans="1:2">
      <c r="A320" s="1" t="n">
        <v>41075</v>
      </c>
      <c r="B320" t="n">
        <v>82.3</v>
      </c>
    </row>
    <row r="321" spans="1:2">
      <c r="A321" s="1" t="n">
        <v>41105</v>
      </c>
      <c r="B321" t="n">
        <v>87.90000000000001</v>
      </c>
    </row>
    <row r="322" spans="1:2">
      <c r="A322" s="1" t="n">
        <v>41136</v>
      </c>
      <c r="B322" t="n">
        <v>94.13</v>
      </c>
    </row>
    <row r="323" spans="1:2">
      <c r="A323" s="1" t="n">
        <v>41167</v>
      </c>
      <c r="B323" t="n">
        <v>94.51000000000001</v>
      </c>
    </row>
    <row r="324" spans="1:2">
      <c r="A324" s="1" t="n">
        <v>41197</v>
      </c>
      <c r="B324" t="n">
        <v>89.48999999999999</v>
      </c>
    </row>
    <row r="325" spans="1:2">
      <c r="A325" s="1" t="n">
        <v>41228</v>
      </c>
      <c r="B325" t="n">
        <v>86.53</v>
      </c>
    </row>
    <row r="326" spans="1:2">
      <c r="A326" s="1" t="n">
        <v>41258</v>
      </c>
      <c r="B326" t="n">
        <v>87.86</v>
      </c>
    </row>
    <row r="327" spans="1:2">
      <c r="A327" s="1" t="n">
        <v>41289</v>
      </c>
      <c r="B327" t="n">
        <v>94.76000000000001</v>
      </c>
    </row>
    <row r="328" spans="1:2">
      <c r="A328" s="1" t="n">
        <v>41320</v>
      </c>
      <c r="B328" t="n">
        <v>95.31</v>
      </c>
    </row>
    <row r="329" spans="1:2">
      <c r="A329" s="1" t="n">
        <v>41348</v>
      </c>
      <c r="B329" t="n">
        <v>92.94</v>
      </c>
    </row>
    <row r="330" spans="1:2">
      <c r="A330" s="1" t="n">
        <v>41379</v>
      </c>
      <c r="B330" t="n">
        <v>92.02</v>
      </c>
    </row>
    <row r="331" spans="1:2">
      <c r="A331" s="1" t="n">
        <v>41409</v>
      </c>
      <c r="B331" t="n">
        <v>94.51000000000001</v>
      </c>
    </row>
    <row r="332" spans="1:2">
      <c r="A332" s="1" t="n">
        <v>41440</v>
      </c>
      <c r="B332" t="n">
        <v>95.77</v>
      </c>
    </row>
    <row r="333" spans="1:2">
      <c r="A333" s="1" t="n">
        <v>41470</v>
      </c>
      <c r="B333" t="n">
        <v>104.67</v>
      </c>
    </row>
    <row r="334" spans="1:2">
      <c r="A334" s="1" t="n">
        <v>41501</v>
      </c>
      <c r="B334" t="n">
        <v>106.57</v>
      </c>
    </row>
    <row r="335" spans="1:2">
      <c r="A335" s="1" t="n">
        <v>41532</v>
      </c>
      <c r="B335" t="n">
        <v>106.29</v>
      </c>
    </row>
    <row r="336" spans="1:2">
      <c r="A336" s="1" t="n">
        <v>41562</v>
      </c>
      <c r="B336" t="n">
        <v>100.54</v>
      </c>
    </row>
    <row r="337" spans="1:2">
      <c r="A337" s="1" t="n">
        <v>41593</v>
      </c>
      <c r="B337" t="n">
        <v>93.86</v>
      </c>
    </row>
    <row r="338" spans="1:2">
      <c r="A338" s="1" t="n">
        <v>41623</v>
      </c>
      <c r="B338" t="n">
        <v>97.63</v>
      </c>
    </row>
    <row r="339" spans="1:2">
      <c r="A339" s="1" t="n">
        <v>41654</v>
      </c>
      <c r="B339" t="n">
        <v>94.62</v>
      </c>
    </row>
    <row r="340" spans="1:2">
      <c r="A340" s="1" t="n">
        <v>41685</v>
      </c>
      <c r="B340" t="n">
        <v>100.82</v>
      </c>
    </row>
    <row r="341" spans="1:2">
      <c r="A341" s="1" t="n">
        <v>41713</v>
      </c>
      <c r="B341" t="n">
        <v>100.8</v>
      </c>
    </row>
    <row r="342" spans="1:2">
      <c r="A342" s="1" t="n">
        <v>41744</v>
      </c>
      <c r="B342" t="n">
        <v>102.07</v>
      </c>
    </row>
    <row r="343" spans="1:2">
      <c r="A343" s="1" t="n">
        <v>41774</v>
      </c>
      <c r="B343" t="n">
        <v>102.18</v>
      </c>
    </row>
    <row r="344" spans="1:2">
      <c r="A344" s="1" t="n">
        <v>41805</v>
      </c>
      <c r="B344" t="n">
        <v>105.79</v>
      </c>
    </row>
    <row r="345" spans="1:2">
      <c r="A345" s="1" t="n">
        <v>41835</v>
      </c>
      <c r="B345" t="n">
        <v>103.59</v>
      </c>
    </row>
    <row r="346" spans="1:2">
      <c r="A346" s="1" t="n">
        <v>41866</v>
      </c>
      <c r="B346" t="n">
        <v>96.54000000000001</v>
      </c>
    </row>
    <row r="347" spans="1:2">
      <c r="A347" s="1" t="n">
        <v>41897</v>
      </c>
      <c r="B347" t="n">
        <v>93.20999999999999</v>
      </c>
    </row>
    <row r="348" spans="1:2">
      <c r="A348" s="1" t="n">
        <v>41927</v>
      </c>
      <c r="B348" t="n">
        <v>84.40000000000001</v>
      </c>
    </row>
    <row r="349" spans="1:2">
      <c r="A349" s="1" t="n">
        <v>41958</v>
      </c>
      <c r="B349" t="n">
        <v>75.79000000000001</v>
      </c>
    </row>
    <row r="350" spans="1:2">
      <c r="A350" s="1" t="n">
        <v>41988</v>
      </c>
      <c r="B350" t="n">
        <v>59.29</v>
      </c>
    </row>
    <row r="351" spans="1:2">
      <c r="A351" s="1" t="n">
        <v>42019</v>
      </c>
      <c r="B351" t="n">
        <v>47.22</v>
      </c>
    </row>
    <row r="352" spans="1:2">
      <c r="A352" s="1" t="n">
        <v>42050</v>
      </c>
      <c r="B352" t="n">
        <v>50.58</v>
      </c>
    </row>
    <row r="353" spans="1:2">
      <c r="A353" s="1" t="n">
        <v>42078</v>
      </c>
      <c r="B353" t="n">
        <v>47.82</v>
      </c>
    </row>
    <row r="354" spans="1:2">
      <c r="A354" s="1" t="n">
        <v>42109</v>
      </c>
      <c r="B354" t="n">
        <v>54.45</v>
      </c>
    </row>
    <row r="355" spans="1:2">
      <c r="A355" s="1" t="n">
        <v>42139</v>
      </c>
      <c r="B355" t="n">
        <v>59.27</v>
      </c>
    </row>
    <row r="356" spans="1:2">
      <c r="A356" s="1" t="n">
        <v>42170</v>
      </c>
      <c r="B356" t="n">
        <v>59.82</v>
      </c>
    </row>
    <row r="357" spans="1:2">
      <c r="A357" s="1" t="n">
        <v>42200</v>
      </c>
      <c r="B357" t="n">
        <v>50.9</v>
      </c>
    </row>
    <row r="358" spans="1:2">
      <c r="A358" s="1" t="n">
        <v>42231</v>
      </c>
      <c r="B358" t="n">
        <v>42.87</v>
      </c>
    </row>
    <row r="359" spans="1:2">
      <c r="A359" s="1" t="n">
        <v>42262</v>
      </c>
      <c r="B359" t="n">
        <v>45.48</v>
      </c>
    </row>
    <row r="360" spans="1:2">
      <c r="A360" s="1" t="n">
        <v>42292</v>
      </c>
      <c r="B360" t="n">
        <v>46.22</v>
      </c>
    </row>
    <row r="361" spans="1:2">
      <c r="A361" s="1" t="n">
        <v>42323</v>
      </c>
      <c r="B361" t="n">
        <v>42.44</v>
      </c>
    </row>
    <row r="362" spans="1:2">
      <c r="A362" s="1" t="n">
        <v>42353</v>
      </c>
      <c r="B362" t="n">
        <v>37.19</v>
      </c>
    </row>
    <row r="363" spans="1:2">
      <c r="A363" s="1" t="n">
        <v>42384</v>
      </c>
      <c r="B363" t="n">
        <v>31.68</v>
      </c>
    </row>
    <row r="364" spans="1:2">
      <c r="A364" s="1" t="n">
        <v>42415</v>
      </c>
      <c r="B364" t="n">
        <v>30.32</v>
      </c>
    </row>
    <row r="365" spans="1:2">
      <c r="A365" s="1" t="n">
        <v>42444</v>
      </c>
      <c r="B365" t="n">
        <v>37.55</v>
      </c>
    </row>
    <row r="366" spans="1:2">
      <c r="A366" s="1" t="n">
        <v>42475</v>
      </c>
      <c r="B366" t="n">
        <v>40.75</v>
      </c>
    </row>
    <row r="367" spans="1:2">
      <c r="A367" s="1" t="n">
        <v>42505</v>
      </c>
      <c r="B367" t="n">
        <v>46.71</v>
      </c>
    </row>
    <row r="368" spans="1:2">
      <c r="A368" s="1" t="n">
        <v>42536</v>
      </c>
      <c r="B368" t="n">
        <v>48.76</v>
      </c>
    </row>
    <row r="369" spans="1:2">
      <c r="A369" s="1" t="n">
        <v>42566</v>
      </c>
      <c r="B369" t="n">
        <v>44.65</v>
      </c>
    </row>
    <row r="370" spans="1:2">
      <c r="A370" s="1" t="n">
        <v>42597</v>
      </c>
      <c r="B370" t="n">
        <v>44.72</v>
      </c>
    </row>
    <row r="371" spans="1:2">
      <c r="A371" s="1" t="n">
        <v>42628</v>
      </c>
      <c r="B371" t="n">
        <v>45.18</v>
      </c>
    </row>
    <row r="372" spans="1:2">
      <c r="A372" s="1" t="n">
        <v>42658</v>
      </c>
      <c r="B372" t="n">
        <v>49.78</v>
      </c>
    </row>
    <row r="373" spans="1:2">
      <c r="A373" s="1" t="n">
        <v>42689</v>
      </c>
      <c r="B373" t="n">
        <v>45.66</v>
      </c>
    </row>
    <row r="374" spans="1:2">
      <c r="A374" s="1" t="n">
        <v>42719</v>
      </c>
      <c r="B374" t="n">
        <v>51.97</v>
      </c>
    </row>
    <row r="375" spans="1:2">
      <c r="A375" s="1" t="n">
        <v>42750</v>
      </c>
      <c r="B375" t="n">
        <v>52.5</v>
      </c>
    </row>
    <row r="376" spans="1:2">
      <c r="A376" s="1" t="n">
        <v>42781</v>
      </c>
      <c r="B376" t="n">
        <v>53.47</v>
      </c>
    </row>
    <row r="377" spans="1:2">
      <c r="A377" s="1" t="n">
        <v>42809</v>
      </c>
      <c r="B377" t="n">
        <v>49.33</v>
      </c>
    </row>
    <row r="378" spans="1:2">
      <c r="A378" s="1" t="n">
        <v>42840</v>
      </c>
      <c r="B378" t="n">
        <v>51.06</v>
      </c>
    </row>
    <row r="379" spans="1:2">
      <c r="A379" s="1" t="n">
        <v>42870</v>
      </c>
      <c r="B379" t="n">
        <v>48.48</v>
      </c>
    </row>
    <row r="380" spans="1:2">
      <c r="A380" s="1" t="n">
        <v>42901</v>
      </c>
      <c r="B380" t="n">
        <v>45.18</v>
      </c>
    </row>
    <row r="381" spans="1:2">
      <c r="A381" s="1" t="n">
        <v>42931</v>
      </c>
      <c r="B381" t="n">
        <v>46.63</v>
      </c>
    </row>
    <row r="382" spans="1:2">
      <c r="A382" s="1" t="n">
        <v>42962</v>
      </c>
      <c r="B382" t="n">
        <v>48.04</v>
      </c>
    </row>
    <row r="383" spans="1:2">
      <c r="A383" s="1" t="n">
        <v>42993</v>
      </c>
      <c r="B383" t="n">
        <v>49.82</v>
      </c>
    </row>
    <row r="384" spans="1:2">
      <c r="A384" s="1" t="n">
        <v>43023</v>
      </c>
      <c r="B384" t="n">
        <v>51.58</v>
      </c>
    </row>
    <row r="385" spans="1:2">
      <c r="A385" s="1" t="n">
        <v>43054</v>
      </c>
      <c r="B385" t="n">
        <v>56.64</v>
      </c>
    </row>
    <row r="386" spans="1:2">
      <c r="A386" s="1" t="n">
        <v>43084</v>
      </c>
      <c r="B386" t="n">
        <v>57.88</v>
      </c>
    </row>
    <row r="387" spans="1:2">
      <c r="A387" s="1" t="n">
        <v>43115</v>
      </c>
      <c r="B387" t="n">
        <v>63.7</v>
      </c>
    </row>
    <row r="388" spans="1:2">
      <c r="A388" s="1" t="n">
        <v>43146</v>
      </c>
      <c r="B388" t="n">
        <v>62.23</v>
      </c>
    </row>
    <row r="389" spans="1:2">
      <c r="A389" s="1" t="n">
        <v>43174</v>
      </c>
      <c r="B389" t="n">
        <v>62.73</v>
      </c>
    </row>
    <row r="390" spans="1:2">
      <c r="A390" s="1" t="n">
        <v>43205</v>
      </c>
      <c r="B390" t="n">
        <v>66.25</v>
      </c>
    </row>
    <row r="391" spans="1:2">
      <c r="A391" s="1" t="n">
        <v>43235</v>
      </c>
      <c r="B391" t="n">
        <v>69.98</v>
      </c>
    </row>
    <row r="392" spans="1:2">
      <c r="A392" s="1" t="n">
        <v>43266</v>
      </c>
      <c r="B392" t="n">
        <v>67.87</v>
      </c>
    </row>
    <row r="393" spans="1:2">
      <c r="A393" s="1" t="n">
        <v>43296</v>
      </c>
      <c r="B393" t="n">
        <v>70.98</v>
      </c>
    </row>
    <row r="394" spans="1:2">
      <c r="A394" s="1" t="n">
        <v>43327</v>
      </c>
    </row>
    <row r="395" spans="1:2">
      <c r="A395" s="1" t="n">
        <v>43358</v>
      </c>
    </row>
    <row r="396" spans="1:2">
      <c r="A396" s="1" t="n">
        <v>43388</v>
      </c>
    </row>
    <row r="397" spans="1:2">
      <c r="A397" s="1" t="n">
        <v>43419</v>
      </c>
    </row>
    <row r="398" spans="1:2">
      <c r="A398" s="1" t="n">
        <v>43449</v>
      </c>
    </row>
    <row r="399" spans="1:2">
      <c r="A399" s="1" t="n">
        <v>43480</v>
      </c>
    </row>
    <row r="400" spans="1:2">
      <c r="A400" s="1" t="n">
        <v>43511</v>
      </c>
    </row>
    <row r="401" spans="1:2">
      <c r="A401" s="1" t="n">
        <v>43539</v>
      </c>
    </row>
    <row r="402" spans="1:2">
      <c r="A402" s="1" t="n">
        <v>43570</v>
      </c>
    </row>
    <row r="403" spans="1:2">
      <c r="A403" s="1" t="n">
        <v>43600</v>
      </c>
    </row>
    <row r="404" spans="1:2">
      <c r="A404" s="1" t="n">
        <v>43631</v>
      </c>
    </row>
    <row r="405" spans="1:2">
      <c r="A405" s="1" t="n">
        <v>43661</v>
      </c>
    </row>
    <row r="406" spans="1:2">
      <c r="A406" s="1" t="n">
        <v>43692</v>
      </c>
    </row>
    <row r="407" spans="1:2">
      <c r="A407" s="1" t="n">
        <v>43723</v>
      </c>
    </row>
    <row r="408" spans="1:2">
      <c r="A408" s="1" t="n">
        <v>43753</v>
      </c>
    </row>
    <row r="409" spans="1:2">
      <c r="A409" s="1" t="n">
        <v>43784</v>
      </c>
    </row>
    <row r="410" spans="1:2">
      <c r="A410" s="1" t="n">
        <v>43814</v>
      </c>
    </row>
    <row r="411" spans="1:2">
      <c r="A411" s="1" t="n">
        <v>43845</v>
      </c>
    </row>
    <row r="412" spans="1:2">
      <c r="A412" s="1" t="n">
        <v>43876</v>
      </c>
    </row>
    <row r="413" spans="1:2">
      <c r="A413" s="1" t="n">
        <v>43905</v>
      </c>
    </row>
    <row r="414" spans="1:2">
      <c r="A414" s="1" t="n">
        <v>43936</v>
      </c>
    </row>
    <row r="415" spans="1:2">
      <c r="A415" s="1" t="n">
        <v>43966</v>
      </c>
    </row>
    <row r="416" spans="1:2">
      <c r="A416" s="1" t="n">
        <v>43997</v>
      </c>
    </row>
    <row r="417" spans="1:2">
      <c r="A417" s="1" t="n">
        <v>44027</v>
      </c>
    </row>
    <row r="418" spans="1:2">
      <c r="A418" s="1" t="n">
        <v>44058</v>
      </c>
    </row>
    <row r="419" spans="1:2">
      <c r="A419" s="1" t="n">
        <v>44089</v>
      </c>
    </row>
    <row r="420" spans="1:2">
      <c r="A420" s="1" t="n">
        <v>44119</v>
      </c>
    </row>
    <row r="421" spans="1:2">
      <c r="A421" s="1" t="n">
        <v>44150</v>
      </c>
    </row>
    <row r="422" spans="1:2">
      <c r="A422" s="1" t="n">
        <v>44180</v>
      </c>
    </row>
    <row r="423" spans="1:2">
      <c r="A423" s="1" t="n">
        <v>44211</v>
      </c>
    </row>
    <row r="424" spans="1:2">
      <c r="A424" s="1" t="n">
        <v>44242</v>
      </c>
    </row>
    <row r="425" spans="1:2">
      <c r="A425" s="1" t="n">
        <v>44270</v>
      </c>
    </row>
    <row r="426" spans="1:2">
      <c r="A426" s="1" t="n">
        <v>44301</v>
      </c>
    </row>
    <row r="427" spans="1:2">
      <c r="A427" s="1" t="n">
        <v>44331</v>
      </c>
    </row>
    <row r="428" spans="1:2">
      <c r="A428" s="1" t="n">
        <v>44362</v>
      </c>
    </row>
    <row r="429" spans="1:2">
      <c r="A429" s="1" t="n">
        <v>44392</v>
      </c>
    </row>
    <row r="430" spans="1:2">
      <c r="A430" s="1" t="n">
        <v>44423</v>
      </c>
    </row>
    <row r="431" spans="1:2">
      <c r="A431" s="1" t="n">
        <v>44454</v>
      </c>
    </row>
    <row r="432" spans="1:2">
      <c r="A432" s="1" t="n">
        <v>44484</v>
      </c>
    </row>
    <row r="433" spans="1:2">
      <c r="A433" s="1" t="n">
        <v>44515</v>
      </c>
    </row>
    <row r="434" spans="1:2">
      <c r="A434" s="1" t="n">
        <v>44545</v>
      </c>
    </row>
    <row r="435" spans="1:2">
      <c r="A435" s="1" t="n">
        <v>44576</v>
      </c>
    </row>
    <row r="436" spans="1:2">
      <c r="A436" s="1" t="n">
        <v>44607</v>
      </c>
    </row>
    <row r="437" spans="1:2">
      <c r="A437" s="1" t="n">
        <v>44635</v>
      </c>
    </row>
    <row r="438" spans="1:2">
      <c r="A438" s="1" t="n">
        <v>44666</v>
      </c>
    </row>
    <row r="439" spans="1:2">
      <c r="A439" s="1" t="n">
        <v>44696</v>
      </c>
    </row>
    <row r="440" spans="1:2">
      <c r="A440" s="1" t="n">
        <v>44727</v>
      </c>
    </row>
    <row r="441" spans="1:2">
      <c r="A441" s="1" t="n">
        <v>44757</v>
      </c>
    </row>
    <row r="442" spans="1:2">
      <c r="A442" s="1" t="n">
        <v>44788</v>
      </c>
    </row>
    <row r="443" spans="1:2">
      <c r="A443" s="1" t="n">
        <v>44819</v>
      </c>
    </row>
    <row r="444" spans="1:2">
      <c r="A444" s="1" t="n">
        <v>44849</v>
      </c>
    </row>
    <row r="445" spans="1:2">
      <c r="A445" s="1" t="n">
        <v>44880</v>
      </c>
    </row>
    <row r="446" spans="1:2">
      <c r="A446" s="1" t="n">
        <v>44910</v>
      </c>
    </row>
    <row r="447" spans="1:2">
      <c r="A447" s="1" t="n">
        <v>44941</v>
      </c>
    </row>
    <row r="448" spans="1:2">
      <c r="A448" s="1" t="n">
        <v>44972</v>
      </c>
    </row>
    <row r="449" spans="1:2">
      <c r="A449" s="1" t="n">
        <v>45000</v>
      </c>
    </row>
    <row r="450" spans="1:2">
      <c r="A450" s="1" t="n">
        <v>45031</v>
      </c>
    </row>
    <row r="451" spans="1:2">
      <c r="A451" s="1" t="n">
        <v>45061</v>
      </c>
    </row>
    <row r="452" spans="1:2">
      <c r="A452" s="1" t="n">
        <v>45092</v>
      </c>
    </row>
    <row r="453" spans="1:2">
      <c r="A453" s="1" t="n">
        <v>45122</v>
      </c>
    </row>
    <row r="454" spans="1:2">
      <c r="A454" s="1" t="n">
        <v>45153</v>
      </c>
    </row>
    <row r="455" spans="1:2">
      <c r="A455" s="1" t="n">
        <v>45184</v>
      </c>
    </row>
    <row r="456" spans="1:2">
      <c r="A456" s="1" t="n">
        <v>45214</v>
      </c>
    </row>
    <row r="457" spans="1:2">
      <c r="A457" s="1" t="n">
        <v>45245</v>
      </c>
    </row>
    <row r="458" spans="1:2">
      <c r="A458" s="1" t="n">
        <v>45275</v>
      </c>
    </row>
    <row r="459" spans="1:2">
      <c r="A459" s="1" t="n">
        <v>45306</v>
      </c>
    </row>
    <row r="460" spans="1:2">
      <c r="A460" s="1" t="n">
        <v>45337</v>
      </c>
    </row>
    <row r="461" spans="1:2">
      <c r="A461" s="1" t="n">
        <v>45366</v>
      </c>
    </row>
    <row r="462" spans="1:2">
      <c r="A462" s="1" t="n">
        <v>45397</v>
      </c>
    </row>
    <row r="463" spans="1:2">
      <c r="A463" s="1" t="n">
        <v>45427</v>
      </c>
    </row>
    <row r="464" spans="1:2">
      <c r="A464" s="1" t="n">
        <v>45458</v>
      </c>
    </row>
    <row r="465" spans="1:2">
      <c r="A465" s="1" t="n">
        <v>45488</v>
      </c>
    </row>
    <row r="466" spans="1:2">
      <c r="A466" s="1" t="n">
        <v>45519</v>
      </c>
    </row>
    <row r="467" spans="1:2">
      <c r="A467" s="1" t="n">
        <v>45550</v>
      </c>
    </row>
    <row r="468" spans="1:2">
      <c r="A468" s="1" t="n">
        <v>45580</v>
      </c>
    </row>
    <row r="469" spans="1:2">
      <c r="A469" s="1" t="n">
        <v>45611</v>
      </c>
    </row>
    <row r="470" spans="1:2">
      <c r="A470" s="1" t="n">
        <v>45641</v>
      </c>
    </row>
    <row r="471" spans="1:2">
      <c r="A471" s="1" t="n">
        <v>45672</v>
      </c>
    </row>
    <row r="472" spans="1:2">
      <c r="A472" s="1" t="n">
        <v>45703</v>
      </c>
    </row>
    <row r="473" spans="1:2">
      <c r="A473" s="1" t="n">
        <v>45731</v>
      </c>
    </row>
    <row r="474" spans="1:2">
      <c r="A474" s="1" t="n">
        <v>45762</v>
      </c>
    </row>
    <row r="475" spans="1:2">
      <c r="A475" s="1" t="n">
        <v>45792</v>
      </c>
    </row>
    <row r="476" spans="1:2">
      <c r="A476" s="1" t="n">
        <v>45823</v>
      </c>
    </row>
    <row r="477" spans="1:2">
      <c r="A477" s="1" t="n">
        <v>45853</v>
      </c>
    </row>
    <row r="478" spans="1:2">
      <c r="A478" s="1" t="n">
        <v>45884</v>
      </c>
    </row>
    <row r="479" spans="1:2">
      <c r="A479" s="1" t="n">
        <v>45915</v>
      </c>
    </row>
    <row r="480" spans="1:2">
      <c r="A480" s="1" t="n">
        <v>45945</v>
      </c>
    </row>
    <row r="481" spans="1:2">
      <c r="A481" s="1" t="n">
        <v>45976</v>
      </c>
    </row>
    <row r="482" spans="1:2">
      <c r="A482" s="1" t="n">
        <v>46006</v>
      </c>
    </row>
    <row r="483" spans="1:2">
      <c r="A483" s="1" t="n">
        <v>46037</v>
      </c>
    </row>
    <row r="484" spans="1:2">
      <c r="A484" s="1" t="n">
        <v>46068</v>
      </c>
    </row>
    <row r="485" spans="1:2">
      <c r="A485" s="1" t="n">
        <v>46096</v>
      </c>
    </row>
    <row r="486" spans="1:2">
      <c r="A486" s="1" t="n">
        <v>46127</v>
      </c>
    </row>
    <row r="487" spans="1:2">
      <c r="A487" s="1" t="n">
        <v>46157</v>
      </c>
    </row>
    <row r="488" spans="1:2">
      <c r="A488" s="1" t="n">
        <v>46188</v>
      </c>
    </row>
    <row r="489" spans="1:2">
      <c r="A489" s="1" t="n">
        <v>46218</v>
      </c>
    </row>
    <row r="490" spans="1:2">
      <c r="A490" s="1" t="n">
        <v>46249</v>
      </c>
    </row>
    <row r="491" spans="1:2">
      <c r="A491" s="1" t="n">
        <v>46280</v>
      </c>
    </row>
    <row r="492" spans="1:2">
      <c r="A492" s="1" t="n">
        <v>46310</v>
      </c>
    </row>
    <row r="493" spans="1:2">
      <c r="A493" s="1" t="n">
        <v>46341</v>
      </c>
    </row>
    <row r="494" spans="1:2">
      <c r="A494" s="1" t="n">
        <v>46371</v>
      </c>
    </row>
    <row r="495" spans="1:2">
      <c r="A495" s="1" t="n">
        <v>46402</v>
      </c>
    </row>
    <row r="496" spans="1:2">
      <c r="A496" s="1" t="n">
        <v>46433</v>
      </c>
    </row>
    <row r="497" spans="1:2">
      <c r="A497" s="1" t="n">
        <v>46461</v>
      </c>
    </row>
    <row r="498" spans="1:2">
      <c r="A498" s="1" t="n">
        <v>46492</v>
      </c>
    </row>
    <row r="499" spans="1:2">
      <c r="A499" s="1" t="n">
        <v>46522</v>
      </c>
    </row>
    <row r="500" spans="1:2">
      <c r="A500" s="1" t="n">
        <v>46553</v>
      </c>
    </row>
    <row r="501" spans="1:2">
      <c r="A501" s="1" t="n">
        <v>46583</v>
      </c>
    </row>
    <row r="502" spans="1:2">
      <c r="A502" s="1" t="n">
        <v>46614</v>
      </c>
    </row>
    <row r="503" spans="1:2">
      <c r="A503" s="1" t="n">
        <v>46645</v>
      </c>
    </row>
    <row r="504" spans="1:2">
      <c r="A504" s="1" t="n">
        <v>46675</v>
      </c>
    </row>
    <row r="505" spans="1:2">
      <c r="A505" s="1" t="n">
        <v>46706</v>
      </c>
    </row>
    <row r="506" spans="1:2">
      <c r="A506" s="1" t="n">
        <v>46736</v>
      </c>
    </row>
    <row r="507" spans="1:2">
      <c r="A507" s="1" t="n">
        <v>46767</v>
      </c>
    </row>
    <row r="508" spans="1:2">
      <c r="A508" s="1" t="n">
        <v>46798</v>
      </c>
    </row>
    <row r="509" spans="1:2">
      <c r="A509" s="1" t="n">
        <v>46827</v>
      </c>
    </row>
    <row r="510" spans="1:2">
      <c r="A510" s="1" t="n">
        <v>46858</v>
      </c>
    </row>
    <row r="511" spans="1:2">
      <c r="A511" s="1" t="n">
        <v>46888</v>
      </c>
    </row>
    <row r="512" spans="1:2">
      <c r="A512" s="1" t="n">
        <v>46919</v>
      </c>
    </row>
    <row r="513" spans="1:2">
      <c r="A513" s="1" t="n">
        <v>46949</v>
      </c>
    </row>
    <row r="514" spans="1:2">
      <c r="A514" s="1" t="n">
        <v>46980</v>
      </c>
    </row>
    <row r="515" spans="1:2">
      <c r="A515" s="1" t="n">
        <v>47011</v>
      </c>
    </row>
    <row r="516" spans="1:2">
      <c r="A516" s="1" t="n">
        <v>47041</v>
      </c>
    </row>
    <row r="517" spans="1:2">
      <c r="A517" s="1" t="n">
        <v>47072</v>
      </c>
    </row>
    <row r="518" spans="1:2">
      <c r="A518" s="1" t="n">
        <v>47102</v>
      </c>
    </row>
    <row r="519" spans="1:2">
      <c r="A519" s="1" t="n">
        <v>47133</v>
      </c>
    </row>
    <row r="520" spans="1:2">
      <c r="A520" s="1" t="n">
        <v>47164</v>
      </c>
    </row>
    <row r="521" spans="1:2">
      <c r="A521" s="1" t="n">
        <v>47192</v>
      </c>
    </row>
    <row r="522" spans="1:2">
      <c r="A522" s="1" t="n">
        <v>47223</v>
      </c>
    </row>
    <row r="523" spans="1:2">
      <c r="A523" s="1" t="n">
        <v>47253</v>
      </c>
    </row>
    <row r="524" spans="1:2">
      <c r="A524" s="1" t="n">
        <v>47284</v>
      </c>
    </row>
    <row r="525" spans="1:2">
      <c r="A525" s="1" t="n">
        <v>47314</v>
      </c>
    </row>
    <row r="526" spans="1:2">
      <c r="A526" s="1" t="n">
        <v>47345</v>
      </c>
    </row>
    <row r="527" spans="1:2">
      <c r="A527" s="1" t="n">
        <v>47376</v>
      </c>
    </row>
    <row r="528" spans="1:2">
      <c r="A528" s="1" t="n">
        <v>47406</v>
      </c>
    </row>
    <row r="529" spans="1:2">
      <c r="A529" s="1" t="n">
        <v>47437</v>
      </c>
    </row>
    <row r="530" spans="1:2">
      <c r="A530" s="1" t="n">
        <v>47467</v>
      </c>
    </row>
    <row r="531" spans="1:2">
      <c r="A531" s="1" t="n">
        <v>47498</v>
      </c>
    </row>
    <row r="532" spans="1:2">
      <c r="A532" s="1" t="n">
        <v>47529</v>
      </c>
    </row>
    <row r="533" spans="1:2">
      <c r="A533" s="1" t="n">
        <v>47557</v>
      </c>
    </row>
    <row r="534" spans="1:2">
      <c r="A534" s="1" t="n">
        <v>47588</v>
      </c>
    </row>
    <row r="535" spans="1:2">
      <c r="A535" s="1" t="n">
        <v>47618</v>
      </c>
    </row>
    <row r="536" spans="1:2">
      <c r="A536" s="1" t="n">
        <v>47649</v>
      </c>
    </row>
    <row r="537" spans="1:2">
      <c r="A537" s="1" t="n">
        <v>47679</v>
      </c>
    </row>
    <row r="538" spans="1:2">
      <c r="A538" s="1" t="n">
        <v>47710</v>
      </c>
    </row>
    <row r="539" spans="1:2">
      <c r="A539" s="1" t="n">
        <v>47741</v>
      </c>
    </row>
    <row r="540" spans="1:2">
      <c r="A540" s="1" t="n">
        <v>47771</v>
      </c>
    </row>
    <row r="541" spans="1:2">
      <c r="A541" s="1" t="n">
        <v>47802</v>
      </c>
    </row>
    <row r="542" spans="1:2">
      <c r="A542" s="1" t="n">
        <v>47832</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B542"/>
  <sheetViews>
    <sheetView workbookViewId="0">
      <selection activeCell="A1" sqref="A1"/>
    </sheetView>
  </sheetViews>
  <sheetFormatPr baseColWidth="10" defaultRowHeight="15"/>
  <sheetData>
    <row r="1" spans="1:2">
      <c r="A1" t="s">
        <v>178</v>
      </c>
      <c r="B1" t="s">
        <v>184</v>
      </c>
    </row>
    <row r="2" spans="1:2">
      <c r="A2" t="s">
        <v>180</v>
      </c>
      <c r="B2" t="s">
        <v>185</v>
      </c>
    </row>
    <row r="3" spans="1:2">
      <c r="A3" s="1" t="n">
        <v>30331</v>
      </c>
      <c r="B3" t="n">
        <v>0.603</v>
      </c>
    </row>
    <row r="4" spans="1:2">
      <c r="A4" s="1" t="n">
        <v>30362</v>
      </c>
      <c r="B4" t="n">
        <v>0.585</v>
      </c>
    </row>
    <row r="5" spans="1:2">
      <c r="A5" s="1" t="n">
        <v>30390</v>
      </c>
      <c r="B5" t="n">
        <v>0.577</v>
      </c>
    </row>
    <row r="6" spans="1:2">
      <c r="A6" s="1" t="n">
        <v>30421</v>
      </c>
      <c r="B6" t="n">
        <v>0.577</v>
      </c>
    </row>
    <row r="7" spans="1:2">
      <c r="A7" s="1" t="n">
        <v>30451</v>
      </c>
      <c r="B7" t="n">
        <v>0.592</v>
      </c>
    </row>
    <row r="8" spans="1:2">
      <c r="A8" s="1" t="n">
        <v>30482</v>
      </c>
      <c r="B8" t="n">
        <v>0.602</v>
      </c>
    </row>
    <row r="9" spans="1:2">
      <c r="A9" s="1" t="n">
        <v>30512</v>
      </c>
      <c r="B9" t="n">
        <v>0.622</v>
      </c>
    </row>
    <row r="10" spans="1:2">
      <c r="A10" s="1" t="n">
        <v>30543</v>
      </c>
      <c r="B10" t="n">
        <v>0.638</v>
      </c>
    </row>
    <row r="11" spans="1:2">
      <c r="A11" s="1" t="n">
        <v>30574</v>
      </c>
      <c r="B11" t="n">
        <v>0.646</v>
      </c>
    </row>
    <row r="12" spans="1:2">
      <c r="A12" s="1" t="n">
        <v>30604</v>
      </c>
      <c r="B12" t="n">
        <v>0.647</v>
      </c>
    </row>
    <row r="13" spans="1:2">
      <c r="A13" s="1" t="n">
        <v>30635</v>
      </c>
      <c r="B13" t="n">
        <v>0.636</v>
      </c>
    </row>
    <row r="14" spans="1:2">
      <c r="A14" s="1" t="n">
        <v>30665</v>
      </c>
      <c r="B14" t="n">
        <v>0.623</v>
      </c>
    </row>
    <row r="15" spans="1:2">
      <c r="A15" s="1" t="n">
        <v>30696</v>
      </c>
      <c r="B15" t="n">
        <v>0.648</v>
      </c>
    </row>
    <row r="16" spans="1:2">
      <c r="A16" s="1" t="n">
        <v>30727</v>
      </c>
      <c r="B16" t="n">
        <v>0.675</v>
      </c>
    </row>
    <row r="17" spans="1:2">
      <c r="A17" s="1" t="n">
        <v>30756</v>
      </c>
      <c r="B17" t="n">
        <v>0.645</v>
      </c>
    </row>
    <row r="18" spans="1:2">
      <c r="A18" s="1" t="n">
        <v>30787</v>
      </c>
      <c r="B18" t="n">
        <v>0.662</v>
      </c>
    </row>
    <row r="19" spans="1:2">
      <c r="A19" s="1" t="n">
        <v>30817</v>
      </c>
      <c r="B19" t="n">
        <v>0.66</v>
      </c>
    </row>
    <row r="20" spans="1:2">
      <c r="A20" s="1" t="n">
        <v>30848</v>
      </c>
      <c r="B20" t="n">
        <v>0.672</v>
      </c>
    </row>
    <row r="21" spans="1:2">
      <c r="A21" s="1" t="n">
        <v>30878</v>
      </c>
      <c r="B21" t="n">
        <v>0.65</v>
      </c>
    </row>
    <row r="22" spans="1:2">
      <c r="A22" s="1" t="n">
        <v>30909</v>
      </c>
      <c r="B22" t="n">
        <v>0.636</v>
      </c>
    </row>
    <row r="23" spans="1:2">
      <c r="A23" s="1" t="n">
        <v>30940</v>
      </c>
      <c r="B23" t="n">
        <v>0.645</v>
      </c>
    </row>
    <row r="24" spans="1:2">
      <c r="A24" s="1" t="n">
        <v>30970</v>
      </c>
      <c r="B24" t="n">
        <v>0.651</v>
      </c>
    </row>
    <row r="25" spans="1:2">
      <c r="A25" s="1" t="n">
        <v>31001</v>
      </c>
      <c r="B25" t="n">
        <v>0.646</v>
      </c>
    </row>
    <row r="26" spans="1:2">
      <c r="A26" s="1" t="n">
        <v>31031</v>
      </c>
      <c r="B26" t="n">
        <v>0.646</v>
      </c>
    </row>
    <row r="27" spans="1:2">
      <c r="A27" s="1" t="n">
        <v>31062</v>
      </c>
      <c r="B27" t="n">
        <v>0.648</v>
      </c>
    </row>
    <row r="28" spans="1:2">
      <c r="A28" s="1" t="n">
        <v>31093</v>
      </c>
      <c r="B28" t="n">
        <v>0.65</v>
      </c>
    </row>
    <row r="29" spans="1:2">
      <c r="A29" s="1" t="n">
        <v>31121</v>
      </c>
      <c r="B29" t="n">
        <v>0.624</v>
      </c>
    </row>
    <row r="30" spans="1:2">
      <c r="A30" s="1" t="n">
        <v>31152</v>
      </c>
      <c r="B30" t="n">
        <v>0.603</v>
      </c>
    </row>
    <row r="31" spans="1:2">
      <c r="A31" s="1" t="n">
        <v>31182</v>
      </c>
      <c r="B31" t="n">
        <v>0.55</v>
      </c>
    </row>
    <row r="32" spans="1:2">
      <c r="A32" s="1" t="n">
        <v>31213</v>
      </c>
      <c r="B32" t="n">
        <v>0.524</v>
      </c>
    </row>
    <row r="33" spans="1:2">
      <c r="A33" s="1" t="n">
        <v>31243</v>
      </c>
      <c r="B33" t="n">
        <v>0.539</v>
      </c>
    </row>
    <row r="34" spans="1:2">
      <c r="A34" s="1" t="n">
        <v>31274</v>
      </c>
      <c r="B34" t="n">
        <v>0.532</v>
      </c>
    </row>
    <row r="35" spans="1:2">
      <c r="A35" s="1" t="n">
        <v>31305</v>
      </c>
      <c r="B35" t="n">
        <v>0.5610000000000001</v>
      </c>
    </row>
    <row r="36" spans="1:2">
      <c r="A36" s="1" t="n">
        <v>31335</v>
      </c>
      <c r="B36" t="n">
        <v>0.549</v>
      </c>
    </row>
    <row r="37" spans="1:2">
      <c r="A37" s="1" t="n">
        <v>31366</v>
      </c>
      <c r="B37" t="n">
        <v>0.536</v>
      </c>
    </row>
    <row r="38" spans="1:2">
      <c r="A38" s="1" t="n">
        <v>31396</v>
      </c>
      <c r="B38" t="n">
        <v>0.551</v>
      </c>
    </row>
    <row r="39" spans="1:2">
      <c r="A39" s="1" t="n">
        <v>31427</v>
      </c>
      <c r="B39" t="n">
        <v>0.518</v>
      </c>
    </row>
    <row r="40" spans="1:2">
      <c r="A40" s="1" t="n">
        <v>31458</v>
      </c>
      <c r="B40" t="n">
        <v>0.387</v>
      </c>
    </row>
    <row r="41" spans="1:2">
      <c r="A41" s="1" t="n">
        <v>31486</v>
      </c>
      <c r="B41" t="n">
        <v>0.318</v>
      </c>
    </row>
    <row r="42" spans="1:2">
      <c r="A42" s="1" t="n">
        <v>31517</v>
      </c>
      <c r="B42" t="n">
        <v>0.28</v>
      </c>
    </row>
    <row r="43" spans="1:2">
      <c r="A43" s="1" t="n">
        <v>31547</v>
      </c>
      <c r="B43" t="n">
        <v>0.265</v>
      </c>
    </row>
    <row r="44" spans="1:2">
      <c r="A44" s="1" t="n">
        <v>31578</v>
      </c>
      <c r="B44" t="n">
        <v>0.262</v>
      </c>
    </row>
    <row r="45" spans="1:2">
      <c r="A45" s="1" t="n">
        <v>31608</v>
      </c>
      <c r="B45" t="n">
        <v>0.219</v>
      </c>
    </row>
    <row r="46" spans="1:2">
      <c r="A46" s="1" t="n">
        <v>31639</v>
      </c>
      <c r="B46" t="n">
        <v>0.234</v>
      </c>
    </row>
    <row r="47" spans="1:2">
      <c r="A47" s="1" t="n">
        <v>31670</v>
      </c>
      <c r="B47" t="n">
        <v>0.281</v>
      </c>
    </row>
    <row r="48" spans="1:2">
      <c r="A48" s="1" t="n">
        <v>31700</v>
      </c>
      <c r="B48" t="n">
        <v>0.276</v>
      </c>
    </row>
    <row r="49" spans="1:2">
      <c r="A49" s="1" t="n">
        <v>31731</v>
      </c>
      <c r="B49" t="n">
        <v>0.274</v>
      </c>
    </row>
    <row r="50" spans="1:2">
      <c r="A50" s="1" t="n">
        <v>31761</v>
      </c>
      <c r="B50" t="n">
        <v>0.304</v>
      </c>
    </row>
    <row r="51" spans="1:2">
      <c r="A51" s="1" t="n">
        <v>31792</v>
      </c>
      <c r="B51" t="n">
        <v>0.374</v>
      </c>
    </row>
    <row r="52" spans="1:2">
      <c r="A52" s="1" t="n">
        <v>31823</v>
      </c>
      <c r="B52" t="n">
        <v>0.371</v>
      </c>
    </row>
    <row r="53" spans="1:2">
      <c r="A53" s="1" t="n">
        <v>31851</v>
      </c>
      <c r="B53" t="n">
        <v>0.358</v>
      </c>
    </row>
    <row r="54" spans="1:2">
      <c r="A54" s="1" t="n">
        <v>31882</v>
      </c>
      <c r="B54" t="n">
        <v>0.371</v>
      </c>
    </row>
    <row r="55" spans="1:2">
      <c r="A55" s="1" t="n">
        <v>31912</v>
      </c>
      <c r="B55" t="n">
        <v>0.396</v>
      </c>
    </row>
    <row r="56" spans="1:2">
      <c r="A56" s="1" t="n">
        <v>31943</v>
      </c>
      <c r="B56" t="n">
        <v>0.42</v>
      </c>
    </row>
    <row r="57" spans="1:2">
      <c r="A57" s="1" t="n">
        <v>31973</v>
      </c>
      <c r="B57" t="n">
        <v>0.434</v>
      </c>
    </row>
    <row r="58" spans="1:2">
      <c r="A58" s="1" t="n">
        <v>32004</v>
      </c>
      <c r="B58" t="n">
        <v>0.429</v>
      </c>
    </row>
    <row r="59" spans="1:2">
      <c r="A59" s="1" t="n">
        <v>32035</v>
      </c>
      <c r="B59" t="n">
        <v>0.391</v>
      </c>
    </row>
    <row r="60" spans="1:2">
      <c r="A60" s="1" t="n">
        <v>32065</v>
      </c>
      <c r="B60" t="n">
        <v>0.388</v>
      </c>
    </row>
    <row r="61" spans="1:2">
      <c r="A61" s="1" t="n">
        <v>32096</v>
      </c>
      <c r="B61" t="n">
        <v>0.375</v>
      </c>
    </row>
    <row r="62" spans="1:2">
      <c r="A62" s="1" t="n">
        <v>32126</v>
      </c>
      <c r="B62" t="n">
        <v>0.339</v>
      </c>
    </row>
    <row r="63" spans="1:2">
      <c r="A63" s="1" t="n">
        <v>32157</v>
      </c>
      <c r="B63" t="n">
        <v>0.324</v>
      </c>
    </row>
    <row r="64" spans="1:2">
      <c r="A64" s="1" t="n">
        <v>32188</v>
      </c>
      <c r="B64" t="n">
        <v>0.322</v>
      </c>
    </row>
    <row r="65" spans="1:2">
      <c r="A65" s="1" t="n">
        <v>32217</v>
      </c>
      <c r="B65" t="n">
        <v>0.286</v>
      </c>
    </row>
    <row r="66" spans="1:2">
      <c r="A66" s="1" t="n">
        <v>32248</v>
      </c>
      <c r="B66" t="n">
        <v>0.302</v>
      </c>
    </row>
    <row r="67" spans="1:2">
      <c r="A67" s="1" t="n">
        <v>32278</v>
      </c>
      <c r="B67" t="n">
        <v>0.315</v>
      </c>
    </row>
    <row r="68" spans="1:2">
      <c r="A68" s="1" t="n">
        <v>32309</v>
      </c>
      <c r="B68" t="n">
        <v>0.31</v>
      </c>
    </row>
    <row r="69" spans="1:2">
      <c r="A69" s="1" t="n">
        <v>32339</v>
      </c>
      <c r="B69" t="n">
        <v>0.295</v>
      </c>
    </row>
    <row r="70" spans="1:2">
      <c r="A70" s="1" t="n">
        <v>32370</v>
      </c>
      <c r="B70" t="n">
        <v>0.306</v>
      </c>
    </row>
    <row r="71" spans="1:2">
      <c r="A71" s="1" t="n">
        <v>32401</v>
      </c>
      <c r="B71" t="n">
        <v>0.295</v>
      </c>
    </row>
    <row r="72" spans="1:2">
      <c r="A72" s="1" t="n">
        <v>32431</v>
      </c>
      <c r="B72" t="n">
        <v>0.256</v>
      </c>
    </row>
    <row r="73" spans="1:2">
      <c r="A73" s="1" t="n">
        <v>32462</v>
      </c>
      <c r="B73" t="n">
        <v>0.28</v>
      </c>
    </row>
    <row r="74" spans="1:2">
      <c r="A74" s="1" t="n">
        <v>32492</v>
      </c>
      <c r="B74" t="n">
        <v>0.298</v>
      </c>
    </row>
    <row r="75" spans="1:2">
      <c r="A75" s="1" t="n">
        <v>32523</v>
      </c>
      <c r="B75" t="n">
        <v>0.328</v>
      </c>
    </row>
    <row r="76" spans="1:2">
      <c r="A76" s="1" t="n">
        <v>32554</v>
      </c>
      <c r="B76" t="n">
        <v>0.332</v>
      </c>
    </row>
    <row r="77" spans="1:2">
      <c r="A77" s="1" t="n">
        <v>32582</v>
      </c>
      <c r="B77" t="n">
        <v>0.321</v>
      </c>
    </row>
    <row r="78" spans="1:2">
      <c r="A78" s="1" t="n">
        <v>32613</v>
      </c>
      <c r="B78" t="n">
        <v>0.381</v>
      </c>
    </row>
    <row r="79" spans="1:2">
      <c r="A79" s="1" t="n">
        <v>32643</v>
      </c>
      <c r="B79" t="n">
        <v>0.376</v>
      </c>
    </row>
    <row r="80" spans="1:2">
      <c r="A80" s="1" t="n">
        <v>32674</v>
      </c>
      <c r="B80" t="n">
        <v>0.355</v>
      </c>
    </row>
    <row r="81" spans="1:2">
      <c r="A81" s="1" t="n">
        <v>32704</v>
      </c>
      <c r="B81" t="n">
        <v>0.357</v>
      </c>
    </row>
    <row r="82" spans="1:2">
      <c r="A82" s="1" t="n">
        <v>32735</v>
      </c>
      <c r="B82" t="n">
        <v>0.344</v>
      </c>
    </row>
    <row r="83" spans="1:2">
      <c r="A83" s="1" t="n">
        <v>32766</v>
      </c>
      <c r="B83" t="n">
        <v>0.351</v>
      </c>
    </row>
    <row r="84" spans="1:2">
      <c r="A84" s="1" t="n">
        <v>32796</v>
      </c>
      <c r="B84" t="n">
        <v>0.369</v>
      </c>
    </row>
    <row r="85" spans="1:2">
      <c r="A85" s="1" t="n">
        <v>32827</v>
      </c>
      <c r="B85" t="n">
        <v>0.366</v>
      </c>
    </row>
    <row r="86" spans="1:2">
      <c r="A86" s="1" t="n">
        <v>32857</v>
      </c>
      <c r="B86" t="n">
        <v>0.421</v>
      </c>
    </row>
    <row r="87" spans="1:2">
      <c r="A87" s="1" t="n">
        <v>32888</v>
      </c>
      <c r="B87" t="n">
        <v>0.482</v>
      </c>
    </row>
    <row r="88" spans="1:2">
      <c r="A88" s="1" t="n">
        <v>32919</v>
      </c>
      <c r="B88" t="n">
        <v>0.381</v>
      </c>
    </row>
    <row r="89" spans="1:2">
      <c r="A89" s="1" t="n">
        <v>32947</v>
      </c>
      <c r="B89" t="n">
        <v>0.348</v>
      </c>
    </row>
    <row r="90" spans="1:2">
      <c r="A90" s="1" t="n">
        <v>32978</v>
      </c>
      <c r="B90" t="n">
        <v>0.334</v>
      </c>
    </row>
    <row r="91" spans="1:2">
      <c r="A91" s="1" t="n">
        <v>33008</v>
      </c>
      <c r="B91" t="n">
        <v>0.305</v>
      </c>
    </row>
    <row r="92" spans="1:2">
      <c r="A92" s="1" t="n">
        <v>33039</v>
      </c>
      <c r="B92" t="n">
        <v>0.271</v>
      </c>
    </row>
    <row r="93" spans="1:2">
      <c r="A93" s="1" t="n">
        <v>33069</v>
      </c>
      <c r="B93" t="n">
        <v>0.291</v>
      </c>
    </row>
    <row r="94" spans="1:2">
      <c r="A94" s="1" t="n">
        <v>33100</v>
      </c>
      <c r="B94" t="n">
        <v>0.445</v>
      </c>
    </row>
    <row r="95" spans="1:2">
      <c r="A95" s="1" t="n">
        <v>33131</v>
      </c>
      <c r="B95" t="n">
        <v>0.509</v>
      </c>
    </row>
    <row r="96" spans="1:2">
      <c r="A96" s="1" t="n">
        <v>33161</v>
      </c>
      <c r="B96" t="n">
        <v>0.577</v>
      </c>
    </row>
    <row r="97" spans="1:2">
      <c r="A97" s="1" t="n">
        <v>33192</v>
      </c>
      <c r="B97" t="n">
        <v>0.556</v>
      </c>
    </row>
    <row r="98" spans="1:2">
      <c r="A98" s="1" t="n">
        <v>33222</v>
      </c>
      <c r="B98" t="n">
        <v>0.486</v>
      </c>
    </row>
    <row r="99" spans="1:2">
      <c r="A99" s="1" t="n">
        <v>33253</v>
      </c>
      <c r="B99" t="n">
        <v>0.502</v>
      </c>
    </row>
    <row r="100" spans="1:2">
      <c r="A100" s="1" t="n">
        <v>33284</v>
      </c>
      <c r="B100" t="n">
        <v>0.334</v>
      </c>
    </row>
    <row r="101" spans="1:2">
      <c r="A101" s="1" t="n">
        <v>33312</v>
      </c>
      <c r="B101" t="n">
        <v>0.282</v>
      </c>
    </row>
    <row r="102" spans="1:2">
      <c r="A102" s="1" t="n">
        <v>33343</v>
      </c>
      <c r="B102" t="n">
        <v>0.287</v>
      </c>
    </row>
    <row r="103" spans="1:2">
      <c r="A103" s="1" t="n">
        <v>33373</v>
      </c>
      <c r="B103" t="n">
        <v>0.303</v>
      </c>
    </row>
    <row r="104" spans="1:2">
      <c r="A104" s="1" t="n">
        <v>33404</v>
      </c>
      <c r="B104" t="n">
        <v>0.297</v>
      </c>
    </row>
    <row r="105" spans="1:2">
      <c r="A105" s="1" t="n">
        <v>33434</v>
      </c>
      <c r="B105" t="n">
        <v>0.288</v>
      </c>
    </row>
    <row r="106" spans="1:2">
      <c r="A106" s="1" t="n">
        <v>33465</v>
      </c>
      <c r="B106" t="n">
        <v>0.279</v>
      </c>
    </row>
    <row r="107" spans="1:2">
      <c r="A107" s="1" t="n">
        <v>33496</v>
      </c>
      <c r="B107" t="n">
        <v>0.279</v>
      </c>
    </row>
    <row r="108" spans="1:2">
      <c r="A108" s="1" t="n">
        <v>33526</v>
      </c>
      <c r="B108" t="n">
        <v>0.295</v>
      </c>
    </row>
    <row r="109" spans="1:2">
      <c r="A109" s="1" t="n">
        <v>33557</v>
      </c>
      <c r="B109" t="n">
        <v>0.307</v>
      </c>
    </row>
    <row r="110" spans="1:2">
      <c r="A110" s="1" t="n">
        <v>33587</v>
      </c>
      <c r="B110" t="n">
        <v>0.289</v>
      </c>
    </row>
    <row r="111" spans="1:2">
      <c r="A111" s="1" t="n">
        <v>33618</v>
      </c>
      <c r="B111" t="n">
        <v>0.244</v>
      </c>
    </row>
    <row r="112" spans="1:2">
      <c r="A112" s="1" t="n">
        <v>33649</v>
      </c>
      <c r="B112" t="n">
        <v>0.256</v>
      </c>
    </row>
    <row r="113" spans="1:2">
      <c r="A113" s="1" t="n">
        <v>33678</v>
      </c>
      <c r="B113" t="n">
        <v>0.246</v>
      </c>
    </row>
    <row r="114" spans="1:2">
      <c r="A114" s="1" t="n">
        <v>33709</v>
      </c>
      <c r="B114" t="n">
        <v>0.274</v>
      </c>
    </row>
    <row r="115" spans="1:2">
      <c r="A115" s="1" t="n">
        <v>33739</v>
      </c>
      <c r="B115" t="n">
        <v>0.302</v>
      </c>
    </row>
    <row r="116" spans="1:2">
      <c r="A116" s="1" t="n">
        <v>33770</v>
      </c>
      <c r="B116" t="n">
        <v>0.325</v>
      </c>
    </row>
    <row r="117" spans="1:2">
      <c r="A117" s="1" t="n">
        <v>33800</v>
      </c>
      <c r="B117" t="n">
        <v>0.347</v>
      </c>
    </row>
    <row r="118" spans="1:2">
      <c r="A118" s="1" t="n">
        <v>33831</v>
      </c>
      <c r="B118" t="n">
        <v>0.347</v>
      </c>
    </row>
    <row r="119" spans="1:2">
      <c r="A119" s="1" t="n">
        <v>33862</v>
      </c>
      <c r="B119" t="n">
        <v>0.348</v>
      </c>
    </row>
    <row r="120" spans="1:2">
      <c r="A120" s="1" t="n">
        <v>33892</v>
      </c>
      <c r="B120" t="n">
        <v>0.374</v>
      </c>
    </row>
    <row r="121" spans="1:2">
      <c r="A121" s="1" t="n">
        <v>33923</v>
      </c>
      <c r="B121" t="n">
        <v>0.359</v>
      </c>
    </row>
    <row r="122" spans="1:2">
      <c r="A122" s="1" t="n">
        <v>33953</v>
      </c>
      <c r="B122" t="n">
        <v>0.306</v>
      </c>
    </row>
    <row r="123" spans="1:2">
      <c r="A123" s="1" t="n">
        <v>33984</v>
      </c>
      <c r="B123" t="n">
        <v>0.315</v>
      </c>
    </row>
    <row r="124" spans="1:2">
      <c r="A124" s="1" t="n">
        <v>34015</v>
      </c>
      <c r="B124" t="n">
        <v>0.309</v>
      </c>
    </row>
    <row r="125" spans="1:2">
      <c r="A125" s="1" t="n">
        <v>34043</v>
      </c>
      <c r="B125" t="n">
        <v>0.329</v>
      </c>
    </row>
    <row r="126" spans="1:2">
      <c r="A126" s="1" t="n">
        <v>34074</v>
      </c>
      <c r="B126" t="n">
        <v>0.333</v>
      </c>
    </row>
    <row r="127" spans="1:2">
      <c r="A127" s="1" t="n">
        <v>34104</v>
      </c>
      <c r="B127" t="n">
        <v>0.311</v>
      </c>
    </row>
    <row r="128" spans="1:2">
      <c r="A128" s="1" t="n">
        <v>34135</v>
      </c>
      <c r="B128" t="n">
        <v>0.302</v>
      </c>
    </row>
    <row r="129" spans="1:2">
      <c r="A129" s="1" t="n">
        <v>34165</v>
      </c>
      <c r="B129" t="n">
        <v>0.275</v>
      </c>
    </row>
    <row r="130" spans="1:2">
      <c r="A130" s="1" t="n">
        <v>34196</v>
      </c>
      <c r="B130" t="n">
        <v>0.272</v>
      </c>
    </row>
    <row r="131" spans="1:2">
      <c r="A131" s="1" t="n">
        <v>34227</v>
      </c>
      <c r="B131" t="n">
        <v>0.271</v>
      </c>
    </row>
    <row r="132" spans="1:2">
      <c r="A132" s="1" t="n">
        <v>34257</v>
      </c>
      <c r="B132" t="n">
        <v>0.287</v>
      </c>
    </row>
    <row r="133" spans="1:2">
      <c r="A133" s="1" t="n">
        <v>34288</v>
      </c>
      <c r="B133" t="n">
        <v>0.262</v>
      </c>
    </row>
    <row r="134" spans="1:2">
      <c r="A134" s="1" t="n">
        <v>34318</v>
      </c>
      <c r="B134" t="n">
        <v>0.248</v>
      </c>
    </row>
    <row r="135" spans="1:2">
      <c r="A135" s="1" t="n">
        <v>34349</v>
      </c>
      <c r="B135" t="n">
        <v>0.283</v>
      </c>
    </row>
    <row r="136" spans="1:2">
      <c r="A136" s="1" t="n">
        <v>34380</v>
      </c>
      <c r="B136" t="n">
        <v>0.338</v>
      </c>
    </row>
    <row r="137" spans="1:2">
      <c r="A137" s="1" t="n">
        <v>34408</v>
      </c>
      <c r="B137" t="n">
        <v>0.274</v>
      </c>
    </row>
    <row r="138" spans="1:2">
      <c r="A138" s="1" t="n">
        <v>34439</v>
      </c>
      <c r="B138" t="n">
        <v>0.275</v>
      </c>
    </row>
    <row r="139" spans="1:2">
      <c r="A139" s="1" t="n">
        <v>34469</v>
      </c>
      <c r="B139" t="n">
        <v>0.295</v>
      </c>
    </row>
    <row r="140" spans="1:2">
      <c r="A140" s="1" t="n">
        <v>34500</v>
      </c>
      <c r="B140" t="n">
        <v>0.335</v>
      </c>
    </row>
    <row r="141" spans="1:2">
      <c r="A141" s="1" t="n">
        <v>34530</v>
      </c>
      <c r="B141" t="n">
        <v>0.362</v>
      </c>
    </row>
    <row r="142" spans="1:2">
      <c r="A142" s="1" t="n">
        <v>34561</v>
      </c>
      <c r="B142" t="n">
        <v>0.352</v>
      </c>
    </row>
    <row r="143" spans="1:2">
      <c r="A143" s="1" t="n">
        <v>34592</v>
      </c>
      <c r="B143" t="n">
        <v>0.301</v>
      </c>
    </row>
    <row r="144" spans="1:2">
      <c r="A144" s="1" t="n">
        <v>34622</v>
      </c>
      <c r="B144" t="n">
        <v>0.316</v>
      </c>
    </row>
    <row r="145" spans="1:2">
      <c r="A145" s="1" t="n">
        <v>34653</v>
      </c>
      <c r="B145" t="n">
        <v>0.342</v>
      </c>
    </row>
    <row r="146" spans="1:2">
      <c r="A146" s="1" t="n">
        <v>34683</v>
      </c>
      <c r="B146" t="n">
        <v>0.341</v>
      </c>
    </row>
    <row r="147" spans="1:2">
      <c r="A147" s="1" t="n">
        <v>34714</v>
      </c>
      <c r="B147" t="n">
        <v>0.366</v>
      </c>
    </row>
    <row r="148" spans="1:2">
      <c r="A148" s="1" t="n">
        <v>34745</v>
      </c>
      <c r="B148" t="n">
        <v>0.354</v>
      </c>
    </row>
    <row r="149" spans="1:2">
      <c r="A149" s="1" t="n">
        <v>34773</v>
      </c>
      <c r="B149" t="n">
        <v>0.37</v>
      </c>
    </row>
    <row r="150" spans="1:2">
      <c r="A150" s="1" t="n">
        <v>34804</v>
      </c>
      <c r="B150" t="n">
        <v>0.365</v>
      </c>
    </row>
    <row r="151" spans="1:2">
      <c r="A151" s="1" t="n">
        <v>34834</v>
      </c>
      <c r="B151" t="n">
        <v>0.388</v>
      </c>
    </row>
    <row r="152" spans="1:2">
      <c r="A152" s="1" t="n">
        <v>34865</v>
      </c>
      <c r="B152" t="n">
        <v>0.387</v>
      </c>
    </row>
    <row r="153" spans="1:2">
      <c r="A153" s="1" t="n">
        <v>34895</v>
      </c>
      <c r="B153" t="n">
        <v>0.353</v>
      </c>
    </row>
    <row r="154" spans="1:2">
      <c r="A154" s="1" t="n">
        <v>34926</v>
      </c>
      <c r="B154" t="n">
        <v>0.331</v>
      </c>
    </row>
    <row r="155" spans="1:2">
      <c r="A155" s="1" t="n">
        <v>34957</v>
      </c>
      <c r="B155" t="n">
        <v>0.338</v>
      </c>
    </row>
    <row r="156" spans="1:2">
      <c r="A156" s="1" t="n">
        <v>34987</v>
      </c>
      <c r="B156" t="n">
        <v>0.341</v>
      </c>
    </row>
    <row r="157" spans="1:2">
      <c r="A157" s="1" t="n">
        <v>35018</v>
      </c>
      <c r="B157" t="n">
        <v>0.344</v>
      </c>
    </row>
    <row r="158" spans="1:2">
      <c r="A158" s="1" t="n">
        <v>35048</v>
      </c>
      <c r="B158" t="n">
        <v>0.406</v>
      </c>
    </row>
    <row r="159" spans="1:2">
      <c r="A159" s="1" t="n">
        <v>35079</v>
      </c>
      <c r="B159" t="n">
        <v>0.452</v>
      </c>
    </row>
    <row r="160" spans="1:2">
      <c r="A160" s="1" t="n">
        <v>35110</v>
      </c>
      <c r="B160" t="n">
        <v>0.401</v>
      </c>
    </row>
    <row r="161" spans="1:2">
      <c r="A161" s="1" t="n">
        <v>35139</v>
      </c>
      <c r="B161" t="n">
        <v>0.42</v>
      </c>
    </row>
    <row r="162" spans="1:2">
      <c r="A162" s="1" t="n">
        <v>35170</v>
      </c>
      <c r="B162" t="n">
        <v>0.437</v>
      </c>
    </row>
    <row r="163" spans="1:2">
      <c r="A163" s="1" t="n">
        <v>35200</v>
      </c>
      <c r="B163" t="n">
        <v>0.41</v>
      </c>
    </row>
    <row r="164" spans="1:2">
      <c r="A164" s="1" t="n">
        <v>35231</v>
      </c>
      <c r="B164" t="n">
        <v>0.374</v>
      </c>
    </row>
    <row r="165" spans="1:2">
      <c r="A165" s="1" t="n">
        <v>35261</v>
      </c>
      <c r="B165" t="n">
        <v>0.389</v>
      </c>
    </row>
    <row r="166" spans="1:2">
      <c r="A166" s="1" t="n">
        <v>35292</v>
      </c>
      <c r="B166" t="n">
        <v>0.39</v>
      </c>
    </row>
    <row r="167" spans="1:2">
      <c r="A167" s="1" t="n">
        <v>35323</v>
      </c>
      <c r="B167" t="n">
        <v>0.412</v>
      </c>
    </row>
    <row r="168" spans="1:2">
      <c r="A168" s="1" t="n">
        <v>35353</v>
      </c>
      <c r="B168" t="n">
        <v>0.45</v>
      </c>
    </row>
    <row r="169" spans="1:2">
      <c r="A169" s="1" t="n">
        <v>35384</v>
      </c>
      <c r="B169" t="n">
        <v>0.463</v>
      </c>
    </row>
    <row r="170" spans="1:2">
      <c r="A170" s="1" t="n">
        <v>35414</v>
      </c>
      <c r="B170" t="n">
        <v>0.46</v>
      </c>
    </row>
    <row r="171" spans="1:2">
      <c r="A171" s="1" t="n">
        <v>35445</v>
      </c>
      <c r="B171" t="n">
        <v>0.429</v>
      </c>
    </row>
    <row r="172" spans="1:2">
      <c r="A172" s="1" t="n">
        <v>35476</v>
      </c>
      <c r="B172" t="n">
        <v>0.393</v>
      </c>
    </row>
    <row r="173" spans="1:2">
      <c r="A173" s="1" t="n">
        <v>35504</v>
      </c>
      <c r="B173" t="n">
        <v>0.358</v>
      </c>
    </row>
    <row r="174" spans="1:2">
      <c r="A174" s="1" t="n">
        <v>35535</v>
      </c>
      <c r="B174" t="n">
        <v>0.361</v>
      </c>
    </row>
    <row r="175" spans="1:2">
      <c r="A175" s="1" t="n">
        <v>35565</v>
      </c>
      <c r="B175" t="n">
        <v>0.358</v>
      </c>
    </row>
    <row r="176" spans="1:2">
      <c r="A176" s="1" t="n">
        <v>35596</v>
      </c>
      <c r="B176" t="n">
        <v>0.367</v>
      </c>
    </row>
    <row r="177" spans="1:2">
      <c r="A177" s="1" t="n">
        <v>35626</v>
      </c>
      <c r="B177" t="n">
        <v>0.365</v>
      </c>
    </row>
    <row r="178" spans="1:2">
      <c r="A178" s="1" t="n">
        <v>35657</v>
      </c>
      <c r="B178" t="n">
        <v>0.383</v>
      </c>
    </row>
    <row r="179" spans="1:2">
      <c r="A179" s="1" t="n">
        <v>35688</v>
      </c>
      <c r="B179" t="n">
        <v>0.387</v>
      </c>
    </row>
    <row r="180" spans="1:2">
      <c r="A180" s="1" t="n">
        <v>35718</v>
      </c>
      <c r="B180" t="n">
        <v>0.42</v>
      </c>
    </row>
    <row r="181" spans="1:2">
      <c r="A181" s="1" t="n">
        <v>35749</v>
      </c>
      <c r="B181" t="n">
        <v>0.435</v>
      </c>
    </row>
    <row r="182" spans="1:2">
      <c r="A182" s="1" t="n">
        <v>35779</v>
      </c>
      <c r="B182" t="n">
        <v>0.356</v>
      </c>
    </row>
    <row r="183" spans="1:2">
      <c r="A183" s="1" t="n">
        <v>35810</v>
      </c>
      <c r="B183" t="n">
        <v>0.311</v>
      </c>
    </row>
    <row r="184" spans="1:2">
      <c r="A184" s="1" t="n">
        <v>35841</v>
      </c>
      <c r="B184" t="n">
        <v>0.283</v>
      </c>
    </row>
    <row r="185" spans="1:2">
      <c r="A185" s="1" t="n">
        <v>35869</v>
      </c>
      <c r="B185" t="n">
        <v>0.264</v>
      </c>
    </row>
    <row r="186" spans="1:2">
      <c r="A186" s="1" t="n">
        <v>35900</v>
      </c>
      <c r="B186" t="n">
        <v>0.303</v>
      </c>
    </row>
    <row r="187" spans="1:2">
      <c r="A187" s="1" t="n">
        <v>35930</v>
      </c>
      <c r="B187" t="n">
        <v>0.295</v>
      </c>
    </row>
    <row r="188" spans="1:2">
      <c r="A188" s="1" t="n">
        <v>35961</v>
      </c>
      <c r="B188" t="n">
        <v>0.279</v>
      </c>
    </row>
    <row r="189" spans="1:2">
      <c r="A189" s="1" t="n">
        <v>35991</v>
      </c>
      <c r="B189" t="n">
        <v>0.296</v>
      </c>
    </row>
    <row r="190" spans="1:2">
      <c r="A190" s="1" t="n">
        <v>36022</v>
      </c>
      <c r="B190" t="n">
        <v>0.265</v>
      </c>
    </row>
    <row r="191" spans="1:2">
      <c r="A191" s="1" t="n">
        <v>36053</v>
      </c>
      <c r="B191" t="n">
        <v>0.279</v>
      </c>
    </row>
    <row r="192" spans="1:2">
      <c r="A192" s="1" t="n">
        <v>36083</v>
      </c>
      <c r="B192" t="n">
        <v>0.282</v>
      </c>
    </row>
    <row r="193" spans="1:2">
      <c r="A193" s="1" t="n">
        <v>36114</v>
      </c>
      <c r="B193" t="n">
        <v>0.26</v>
      </c>
    </row>
    <row r="194" spans="1:2">
      <c r="A194" s="1" t="n">
        <v>36144</v>
      </c>
      <c r="B194" t="n">
        <v>0.233</v>
      </c>
    </row>
    <row r="195" spans="1:2">
      <c r="A195" s="1" t="n">
        <v>36175</v>
      </c>
      <c r="B195" t="n">
        <v>0.256</v>
      </c>
    </row>
    <row r="196" spans="1:2">
      <c r="A196" s="1" t="n">
        <v>36206</v>
      </c>
      <c r="B196" t="n">
        <v>0.219</v>
      </c>
    </row>
    <row r="197" spans="1:2">
      <c r="A197" s="1" t="n">
        <v>36234</v>
      </c>
      <c r="B197" t="n">
        <v>0.251</v>
      </c>
    </row>
    <row r="198" spans="1:2">
      <c r="A198" s="1" t="n">
        <v>36265</v>
      </c>
      <c r="B198" t="n">
        <v>0.304</v>
      </c>
    </row>
    <row r="199" spans="1:2">
      <c r="A199" s="1" t="n">
        <v>36295</v>
      </c>
      <c r="B199" t="n">
        <v>0.325</v>
      </c>
    </row>
    <row r="200" spans="1:2">
      <c r="A200" s="1" t="n">
        <v>36326</v>
      </c>
      <c r="B200" t="n">
        <v>0.326</v>
      </c>
    </row>
    <row r="201" spans="1:2">
      <c r="A201" s="1" t="n">
        <v>36356</v>
      </c>
      <c r="B201" t="n">
        <v>0.361</v>
      </c>
    </row>
    <row r="202" spans="1:2">
      <c r="A202" s="1" t="n">
        <v>36387</v>
      </c>
      <c r="B202" t="n">
        <v>0.427</v>
      </c>
    </row>
    <row r="203" spans="1:2">
      <c r="A203" s="1" t="n">
        <v>36418</v>
      </c>
      <c r="B203" t="n">
        <v>0.467</v>
      </c>
    </row>
    <row r="204" spans="1:2">
      <c r="A204" s="1" t="n">
        <v>36448</v>
      </c>
      <c r="B204" t="n">
        <v>0.448</v>
      </c>
    </row>
    <row r="205" spans="1:2">
      <c r="A205" s="1" t="n">
        <v>36479</v>
      </c>
      <c r="B205" t="n">
        <v>0.468</v>
      </c>
    </row>
    <row r="206" spans="1:2">
      <c r="A206" s="1" t="n">
        <v>36509</v>
      </c>
      <c r="B206" t="n">
        <v>0.472</v>
      </c>
    </row>
    <row r="207" spans="1:2">
      <c r="A207" s="1" t="n">
        <v>36540</v>
      </c>
      <c r="B207" t="n">
        <v>0.49</v>
      </c>
    </row>
    <row r="208" spans="1:2">
      <c r="A208" s="1" t="n">
        <v>36571</v>
      </c>
      <c r="B208" t="n">
        <v>0.539</v>
      </c>
    </row>
    <row r="209" spans="1:2">
      <c r="A209" s="1" t="n">
        <v>36600</v>
      </c>
      <c r="B209" t="n">
        <v>0.519</v>
      </c>
    </row>
    <row r="210" spans="1:2">
      <c r="A210" s="1" t="n">
        <v>36631</v>
      </c>
      <c r="B210" t="n">
        <v>0.482</v>
      </c>
    </row>
    <row r="211" spans="1:2">
      <c r="A211" s="1" t="n">
        <v>36661</v>
      </c>
      <c r="B211" t="n">
        <v>0.549</v>
      </c>
    </row>
    <row r="212" spans="1:2">
      <c r="A212" s="1" t="n">
        <v>36692</v>
      </c>
      <c r="B212" t="n">
        <v>0.6</v>
      </c>
    </row>
    <row r="213" spans="1:2">
      <c r="A213" s="1" t="n">
        <v>36722</v>
      </c>
      <c r="B213" t="n">
        <v>0.589</v>
      </c>
    </row>
    <row r="214" spans="1:2">
      <c r="A214" s="1" t="n">
        <v>36753</v>
      </c>
      <c r="B214" t="n">
        <v>0.539</v>
      </c>
    </row>
    <row r="215" spans="1:2">
      <c r="A215" s="1" t="n">
        <v>36784</v>
      </c>
      <c r="B215" t="n">
        <v>0.645</v>
      </c>
    </row>
    <row r="216" spans="1:2">
      <c r="A216" s="1" t="n">
        <v>36814</v>
      </c>
      <c r="B216" t="n">
        <v>0.638</v>
      </c>
    </row>
    <row r="217" spans="1:2">
      <c r="A217" s="1" t="n">
        <v>36845</v>
      </c>
      <c r="B217" t="n">
        <v>0.613</v>
      </c>
    </row>
    <row r="218" spans="1:2">
      <c r="A218" s="1" t="n">
        <v>36875</v>
      </c>
      <c r="B218" t="n">
        <v>0.579</v>
      </c>
    </row>
    <row r="219" spans="1:2">
      <c r="A219" s="1" t="n">
        <v>36906</v>
      </c>
      <c r="B219" t="n">
        <v>0.5639999999999999</v>
      </c>
    </row>
    <row r="220" spans="1:2">
      <c r="A220" s="1" t="n">
        <v>36937</v>
      </c>
      <c r="B220" t="n">
        <v>0.5590000000000001</v>
      </c>
    </row>
    <row r="221" spans="1:2">
      <c r="A221" s="1" t="n">
        <v>36965</v>
      </c>
      <c r="B221" t="n">
        <v>0.518</v>
      </c>
    </row>
    <row r="222" spans="1:2">
      <c r="A222" s="1" t="n">
        <v>36996</v>
      </c>
      <c r="B222" t="n">
        <v>0.483</v>
      </c>
    </row>
    <row r="223" spans="1:2">
      <c r="A223" s="1" t="n">
        <v>37026</v>
      </c>
      <c r="B223" t="n">
        <v>0.503</v>
      </c>
    </row>
    <row r="224" spans="1:2">
      <c r="A224" s="1" t="n">
        <v>37057</v>
      </c>
      <c r="B224" t="n">
        <v>0.479</v>
      </c>
    </row>
    <row r="225" spans="1:2">
      <c r="A225" s="1" t="n">
        <v>37087</v>
      </c>
      <c r="B225" t="n">
        <v>0.463</v>
      </c>
    </row>
    <row r="226" spans="1:2">
      <c r="A226" s="1" t="n">
        <v>37118</v>
      </c>
      <c r="B226" t="n">
        <v>0.457</v>
      </c>
    </row>
    <row r="227" spans="1:2">
      <c r="A227" s="1" t="n">
        <v>37149</v>
      </c>
      <c r="B227" t="n">
        <v>0.489</v>
      </c>
    </row>
    <row r="228" spans="1:2">
      <c r="A228" s="1" t="n">
        <v>37179</v>
      </c>
      <c r="B228" t="n">
        <v>0.424</v>
      </c>
    </row>
    <row r="229" spans="1:2">
      <c r="A229" s="1" t="n">
        <v>37210</v>
      </c>
      <c r="B229" t="n">
        <v>0.369</v>
      </c>
    </row>
    <row r="230" spans="1:2">
      <c r="A230" s="1" t="n">
        <v>37240</v>
      </c>
      <c r="B230" t="n">
        <v>0.363</v>
      </c>
    </row>
    <row r="231" spans="1:2">
      <c r="A231" s="1" t="n">
        <v>37271</v>
      </c>
      <c r="B231" t="n">
        <v>0.382</v>
      </c>
    </row>
    <row r="232" spans="1:2">
      <c r="A232" s="1" t="n">
        <v>37302</v>
      </c>
      <c r="B232" t="n">
        <v>0.359</v>
      </c>
    </row>
    <row r="233" spans="1:2">
      <c r="A233" s="1" t="n">
        <v>37330</v>
      </c>
      <c r="B233" t="n">
        <v>0.437</v>
      </c>
    </row>
    <row r="234" spans="1:2">
      <c r="A234" s="1" t="n">
        <v>37361</v>
      </c>
      <c r="B234" t="n">
        <v>0.512</v>
      </c>
    </row>
    <row r="235" spans="1:2">
      <c r="A235" s="1" t="n">
        <v>37391</v>
      </c>
      <c r="B235" t="n">
        <v>0.545</v>
      </c>
    </row>
    <row r="236" spans="1:2">
      <c r="A236" s="1" t="n">
        <v>37422</v>
      </c>
      <c r="B236" t="n">
        <v>0.534</v>
      </c>
    </row>
    <row r="237" spans="1:2">
      <c r="A237" s="1" t="n">
        <v>37452</v>
      </c>
      <c r="B237" t="n">
        <v>0.537</v>
      </c>
    </row>
    <row r="238" spans="1:2">
      <c r="A238" s="1" t="n">
        <v>37483</v>
      </c>
      <c r="B238" t="n">
        <v>0.584</v>
      </c>
    </row>
    <row r="239" spans="1:2">
      <c r="A239" s="1" t="n">
        <v>37514</v>
      </c>
      <c r="B239" t="n">
        <v>0.587</v>
      </c>
    </row>
    <row r="240" spans="1:2">
      <c r="A240" s="1" t="n">
        <v>37544</v>
      </c>
      <c r="B240" t="n">
        <v>0.607</v>
      </c>
    </row>
    <row r="241" spans="1:2">
      <c r="A241" s="1" t="n">
        <v>37575</v>
      </c>
      <c r="B241" t="n">
        <v>0.587</v>
      </c>
    </row>
    <row r="242" spans="1:2">
      <c r="A242" s="1" t="n">
        <v>37605</v>
      </c>
      <c r="B242" t="n">
        <v>0.641</v>
      </c>
    </row>
    <row r="243" spans="1:2">
      <c r="A243" s="1" t="n">
        <v>37636</v>
      </c>
      <c r="B243" t="n">
        <v>0.731</v>
      </c>
    </row>
    <row r="244" spans="1:2">
      <c r="A244" s="1" t="n">
        <v>37667</v>
      </c>
      <c r="B244" t="n">
        <v>0.873</v>
      </c>
    </row>
    <row r="245" spans="1:2">
      <c r="A245" s="1" t="n">
        <v>37695</v>
      </c>
      <c r="B245" t="n">
        <v>0.774</v>
      </c>
    </row>
    <row r="246" spans="1:2">
      <c r="A246" s="1" t="n">
        <v>37726</v>
      </c>
      <c r="B246" t="n">
        <v>0.569</v>
      </c>
    </row>
    <row r="247" spans="1:2">
      <c r="A247" s="1" t="n">
        <v>37756</v>
      </c>
      <c r="B247" t="n">
        <v>0.572</v>
      </c>
    </row>
    <row r="248" spans="1:2">
      <c r="A248" s="1" t="n">
        <v>37787</v>
      </c>
      <c r="B248" t="n">
        <v>0.58</v>
      </c>
    </row>
    <row r="249" spans="1:2">
      <c r="A249" s="1" t="n">
        <v>37817</v>
      </c>
      <c r="B249" t="n">
        <v>0.617</v>
      </c>
    </row>
    <row r="250" spans="1:2">
      <c r="A250" s="1" t="n">
        <v>37848</v>
      </c>
      <c r="B250" t="n">
        <v>0.634</v>
      </c>
    </row>
    <row r="251" spans="1:2">
      <c r="A251" s="1" t="n">
        <v>37879</v>
      </c>
      <c r="B251" t="n">
        <v>0.586</v>
      </c>
    </row>
    <row r="252" spans="1:2">
      <c r="A252" s="1" t="n">
        <v>37909</v>
      </c>
      <c r="B252" t="n">
        <v>0.601</v>
      </c>
    </row>
    <row r="253" spans="1:2">
      <c r="A253" s="1" t="n">
        <v>37940</v>
      </c>
      <c r="B253" t="n">
        <v>0.627</v>
      </c>
    </row>
    <row r="254" spans="1:2">
      <c r="A254" s="1" t="n">
        <v>37970</v>
      </c>
      <c r="B254" t="n">
        <v>0.623</v>
      </c>
    </row>
    <row r="255" spans="1:2">
      <c r="A255" s="1" t="n">
        <v>38001</v>
      </c>
      <c r="B255" t="n">
        <v>0.6899999999999999</v>
      </c>
    </row>
    <row r="256" spans="1:2">
      <c r="A256" s="1" t="n">
        <v>38032</v>
      </c>
      <c r="B256" t="n">
        <v>0.697</v>
      </c>
    </row>
    <row r="257" spans="1:2">
      <c r="A257" s="1" t="n">
        <v>38061</v>
      </c>
      <c r="B257" t="n">
        <v>0.628</v>
      </c>
    </row>
    <row r="258" spans="1:2">
      <c r="A258" s="1" t="n">
        <v>38092</v>
      </c>
      <c r="B258" t="n">
        <v>0.646</v>
      </c>
    </row>
    <row r="259" spans="1:2">
      <c r="A259" s="1" t="n">
        <v>38122</v>
      </c>
      <c r="B259" t="n">
        <v>0.695</v>
      </c>
    </row>
    <row r="260" spans="1:2">
      <c r="A260" s="1" t="n">
        <v>38153</v>
      </c>
      <c r="B260" t="n">
        <v>0.701</v>
      </c>
    </row>
    <row r="261" spans="1:2">
      <c r="A261" s="1" t="n">
        <v>38183</v>
      </c>
      <c r="B261" t="n">
        <v>0.668</v>
      </c>
    </row>
    <row r="262" spans="1:2">
      <c r="A262" s="1" t="n">
        <v>38214</v>
      </c>
      <c r="B262" t="n">
        <v>0.6840000000000001</v>
      </c>
    </row>
    <row r="263" spans="1:2">
      <c r="A263" s="1" t="n">
        <v>38245</v>
      </c>
      <c r="B263" t="n">
        <v>0.679</v>
      </c>
    </row>
    <row r="264" spans="1:2">
      <c r="A264" s="1" t="n">
        <v>38275</v>
      </c>
      <c r="B264" t="n">
        <v>0.786</v>
      </c>
    </row>
    <row r="265" spans="1:2">
      <c r="A265" s="1" t="n">
        <v>38306</v>
      </c>
      <c r="B265" t="n">
        <v>0.712</v>
      </c>
    </row>
    <row r="266" spans="1:2">
      <c r="A266" s="1" t="n">
        <v>38336</v>
      </c>
      <c r="B266" t="n">
        <v>0.626</v>
      </c>
    </row>
    <row r="267" spans="1:2">
      <c r="A267" s="1" t="n">
        <v>38367</v>
      </c>
      <c r="B267" t="n">
        <v>0.721</v>
      </c>
    </row>
    <row r="268" spans="1:2">
      <c r="A268" s="1" t="n">
        <v>38398</v>
      </c>
      <c r="B268" t="n">
        <v>0.722</v>
      </c>
    </row>
    <row r="269" spans="1:2">
      <c r="A269" s="1" t="n">
        <v>38426</v>
      </c>
      <c r="B269" t="n">
        <v>0.829</v>
      </c>
    </row>
    <row r="270" spans="1:2">
      <c r="A270" s="1" t="n">
        <v>38457</v>
      </c>
      <c r="B270" t="n">
        <v>0.896</v>
      </c>
    </row>
    <row r="271" spans="1:2">
      <c r="A271" s="1" t="n">
        <v>38487</v>
      </c>
      <c r="B271" t="n">
        <v>0.891</v>
      </c>
    </row>
    <row r="272" spans="1:2">
      <c r="A272" s="1" t="n">
        <v>38518</v>
      </c>
      <c r="B272" t="n">
        <v>0.905</v>
      </c>
    </row>
    <row r="273" spans="1:2">
      <c r="A273" s="1" t="n">
        <v>38548</v>
      </c>
      <c r="B273" t="n">
        <v>1.011</v>
      </c>
    </row>
    <row r="274" spans="1:2">
      <c r="A274" s="1" t="n">
        <v>38579</v>
      </c>
      <c r="B274" t="n">
        <v>1.151</v>
      </c>
    </row>
    <row r="275" spans="1:2">
      <c r="A275" s="1" t="n">
        <v>38610</v>
      </c>
      <c r="B275" t="n">
        <v>1.219</v>
      </c>
    </row>
    <row r="276" spans="1:2">
      <c r="A276" s="1" t="n">
        <v>38640</v>
      </c>
      <c r="B276" t="n">
        <v>1.247</v>
      </c>
    </row>
    <row r="277" spans="1:2">
      <c r="A277" s="1" t="n">
        <v>38671</v>
      </c>
      <c r="B277" t="n">
        <v>1.114</v>
      </c>
    </row>
    <row r="278" spans="1:2">
      <c r="A278" s="1" t="n">
        <v>38701</v>
      </c>
      <c r="B278" t="n">
        <v>1.196</v>
      </c>
    </row>
    <row r="279" spans="1:2">
      <c r="A279" s="1" t="n">
        <v>38732</v>
      </c>
      <c r="B279" t="n">
        <v>1.182</v>
      </c>
    </row>
    <row r="280" spans="1:2">
      <c r="A280" s="1" t="n">
        <v>38763</v>
      </c>
      <c r="B280" t="n">
        <v>1.194</v>
      </c>
    </row>
    <row r="281" spans="1:2">
      <c r="A281" s="1" t="n">
        <v>38791</v>
      </c>
      <c r="B281" t="n">
        <v>1.192</v>
      </c>
    </row>
    <row r="282" spans="1:2">
      <c r="A282" s="1" t="n">
        <v>38822</v>
      </c>
      <c r="B282" t="n">
        <v>1.18</v>
      </c>
    </row>
    <row r="283" spans="1:2">
      <c r="A283" s="1" t="n">
        <v>38852</v>
      </c>
      <c r="B283" t="n">
        <v>1.243</v>
      </c>
    </row>
    <row r="284" spans="1:2">
      <c r="A284" s="1" t="n">
        <v>38883</v>
      </c>
      <c r="B284" t="n">
        <v>1.169</v>
      </c>
    </row>
    <row r="285" spans="1:2">
      <c r="A285" s="1" t="n">
        <v>38913</v>
      </c>
      <c r="B285" t="n">
        <v>1.195</v>
      </c>
    </row>
    <row r="286" spans="1:2">
      <c r="A286" s="1" t="n">
        <v>38944</v>
      </c>
      <c r="B286" t="n">
        <v>1.246</v>
      </c>
    </row>
    <row r="287" spans="1:2">
      <c r="A287" s="1" t="n">
        <v>38975</v>
      </c>
      <c r="B287" t="n">
        <v>1.073</v>
      </c>
    </row>
    <row r="288" spans="1:2">
      <c r="A288" s="1" t="n">
        <v>39005</v>
      </c>
      <c r="B288" t="n">
        <v>1.025</v>
      </c>
    </row>
    <row r="289" spans="1:2">
      <c r="A289" s="1" t="n">
        <v>39036</v>
      </c>
      <c r="B289" t="n">
        <v>1.025</v>
      </c>
    </row>
    <row r="290" spans="1:2">
      <c r="A290" s="1" t="n">
        <v>39066</v>
      </c>
      <c r="B290" t="n">
        <v>1.043</v>
      </c>
    </row>
    <row r="291" spans="1:2">
      <c r="A291" s="1" t="n">
        <v>39097</v>
      </c>
      <c r="B291" t="n">
        <v>0.976</v>
      </c>
    </row>
    <row r="292" spans="1:2">
      <c r="A292" s="1" t="n">
        <v>39128</v>
      </c>
      <c r="B292" t="n">
        <v>1.073</v>
      </c>
    </row>
    <row r="293" spans="1:2">
      <c r="A293" s="1" t="n">
        <v>39156</v>
      </c>
      <c r="B293" t="n">
        <v>1.076</v>
      </c>
    </row>
    <row r="294" spans="1:2">
      <c r="A294" s="1" t="n">
        <v>39187</v>
      </c>
      <c r="B294" t="n">
        <v>1.15</v>
      </c>
    </row>
    <row r="295" spans="1:2">
      <c r="A295" s="1" t="n">
        <v>39217</v>
      </c>
      <c r="B295" t="n">
        <v>1.238</v>
      </c>
    </row>
    <row r="296" spans="1:2">
      <c r="A296" s="1" t="n">
        <v>39248</v>
      </c>
      <c r="B296" t="n">
        <v>1.28</v>
      </c>
    </row>
    <row r="297" spans="1:2">
      <c r="A297" s="1" t="n">
        <v>39278</v>
      </c>
      <c r="B297" t="n">
        <v>1.378</v>
      </c>
    </row>
    <row r="298" spans="1:2">
      <c r="A298" s="1" t="n">
        <v>39309</v>
      </c>
      <c r="B298" t="n">
        <v>1.367</v>
      </c>
    </row>
    <row r="299" spans="1:2">
      <c r="A299" s="1" t="n">
        <v>39340</v>
      </c>
      <c r="B299" t="n">
        <v>1.393</v>
      </c>
    </row>
    <row r="300" spans="1:2">
      <c r="A300" s="1" t="n">
        <v>39370</v>
      </c>
      <c r="B300" t="n">
        <v>1.536</v>
      </c>
    </row>
    <row r="301" spans="1:2">
      <c r="A301" s="1" t="n">
        <v>39401</v>
      </c>
      <c r="B301" t="n">
        <v>1.742</v>
      </c>
    </row>
    <row r="302" spans="1:2">
      <c r="A302" s="1" t="n">
        <v>39431</v>
      </c>
      <c r="B302" t="n">
        <v>1.765</v>
      </c>
    </row>
    <row r="303" spans="1:2">
      <c r="A303" s="1" t="n">
        <v>39462</v>
      </c>
      <c r="B303" t="n">
        <v>1.764</v>
      </c>
    </row>
    <row r="304" spans="1:2">
      <c r="A304" s="1" t="n">
        <v>39493</v>
      </c>
      <c r="B304" t="n">
        <v>1.714</v>
      </c>
    </row>
    <row r="305" spans="1:2">
      <c r="A305" s="1" t="n">
        <v>39522</v>
      </c>
      <c r="B305" t="n">
        <v>1.769</v>
      </c>
    </row>
    <row r="306" spans="1:2">
      <c r="A306" s="1" t="n">
        <v>39553</v>
      </c>
      <c r="B306" t="n">
        <v>1.88</v>
      </c>
    </row>
    <row r="307" spans="1:2">
      <c r="A307" s="1" t="n">
        <v>39583</v>
      </c>
      <c r="B307" t="n">
        <v>2.042</v>
      </c>
    </row>
    <row r="308" spans="1:2">
      <c r="A308" s="1" t="n">
        <v>39614</v>
      </c>
      <c r="B308" t="n">
        <v>2.274</v>
      </c>
    </row>
    <row r="309" spans="1:2">
      <c r="A309" s="1" t="n">
        <v>39644</v>
      </c>
      <c r="B309" t="n">
        <v>2.636</v>
      </c>
    </row>
    <row r="310" spans="1:2">
      <c r="A310" s="1" t="n">
        <v>39675</v>
      </c>
      <c r="B310" t="n">
        <v>2.486</v>
      </c>
    </row>
    <row r="311" spans="1:2">
      <c r="A311" s="1" t="n">
        <v>39706</v>
      </c>
      <c r="B311" t="n">
        <v>2.179</v>
      </c>
    </row>
    <row r="312" spans="1:2">
      <c r="A312" s="1" t="n">
        <v>39736</v>
      </c>
      <c r="B312" t="n">
        <v>1.592</v>
      </c>
    </row>
    <row r="313" spans="1:2">
      <c r="A313" s="1" t="n">
        <v>39767</v>
      </c>
      <c r="B313" t="n">
        <v>1.004</v>
      </c>
    </row>
    <row r="314" spans="1:2">
      <c r="A314" s="1" t="n">
        <v>39797</v>
      </c>
      <c r="B314" t="n">
        <v>0.876</v>
      </c>
    </row>
    <row r="315" spans="1:2">
      <c r="A315" s="1" t="n">
        <v>39828</v>
      </c>
      <c r="B315" t="n">
        <v>0.926</v>
      </c>
    </row>
    <row r="316" spans="1:2">
      <c r="A316" s="1" t="n">
        <v>39859</v>
      </c>
      <c r="B316" t="n">
        <v>0.954</v>
      </c>
    </row>
    <row r="317" spans="1:2">
      <c r="A317" s="1" t="n">
        <v>39887</v>
      </c>
      <c r="B317" t="n">
        <v>0.952</v>
      </c>
    </row>
    <row r="318" spans="1:2">
      <c r="A318" s="1" t="n">
        <v>39918</v>
      </c>
      <c r="B318" t="n">
        <v>1.017</v>
      </c>
    </row>
    <row r="319" spans="1:2">
      <c r="A319" s="1" t="n">
        <v>39948</v>
      </c>
      <c r="B319" t="n">
        <v>1.195</v>
      </c>
    </row>
    <row r="320" spans="1:2">
      <c r="A320" s="1" t="n">
        <v>39979</v>
      </c>
      <c r="B320" t="n">
        <v>1.381</v>
      </c>
    </row>
    <row r="321" spans="1:2">
      <c r="A321" s="1" t="n">
        <v>40009</v>
      </c>
      <c r="B321" t="n">
        <v>1.405</v>
      </c>
    </row>
    <row r="322" spans="1:2">
      <c r="A322" s="1" t="n">
        <v>40040</v>
      </c>
      <c r="B322" t="n">
        <v>1.572</v>
      </c>
    </row>
    <row r="323" spans="1:2">
      <c r="A323" s="1" t="n">
        <v>40071</v>
      </c>
      <c r="B323" t="n">
        <v>1.549</v>
      </c>
    </row>
    <row r="324" spans="1:2">
      <c r="A324" s="1" t="n">
        <v>40101</v>
      </c>
      <c r="B324" t="n">
        <v>1.56</v>
      </c>
    </row>
    <row r="325" spans="1:2">
      <c r="A325" s="1" t="n">
        <v>40132</v>
      </c>
      <c r="B325" t="n">
        <v>1.711</v>
      </c>
    </row>
    <row r="326" spans="1:2">
      <c r="A326" s="1" t="n">
        <v>40162</v>
      </c>
      <c r="B326" t="n">
        <v>1.685</v>
      </c>
    </row>
    <row r="327" spans="1:2">
      <c r="A327" s="1" t="n">
        <v>40193</v>
      </c>
      <c r="B327" t="n">
        <v>1.721</v>
      </c>
    </row>
    <row r="328" spans="1:2">
      <c r="A328" s="1" t="n">
        <v>40224</v>
      </c>
      <c r="B328" t="n">
        <v>1.666</v>
      </c>
    </row>
    <row r="329" spans="1:2">
      <c r="A329" s="1" t="n">
        <v>40252</v>
      </c>
      <c r="B329" t="n">
        <v>1.711</v>
      </c>
    </row>
    <row r="330" spans="1:2">
      <c r="A330" s="1" t="n">
        <v>40283</v>
      </c>
      <c r="B330" t="n">
        <v>1.748</v>
      </c>
    </row>
    <row r="331" spans="1:2">
      <c r="A331" s="1" t="n">
        <v>40313</v>
      </c>
      <c r="B331" t="n">
        <v>1.675</v>
      </c>
    </row>
    <row r="332" spans="1:2">
      <c r="A332" s="1" t="n">
        <v>40344</v>
      </c>
      <c r="B332" t="n">
        <v>1.612</v>
      </c>
    </row>
    <row r="333" spans="1:2">
      <c r="A333" s="1" t="n">
        <v>40374</v>
      </c>
      <c r="B333" t="n">
        <v>1.629</v>
      </c>
    </row>
    <row r="334" spans="1:2">
      <c r="A334" s="1" t="n">
        <v>40405</v>
      </c>
      <c r="B334" t="n">
        <v>1.642</v>
      </c>
    </row>
    <row r="335" spans="1:2">
      <c r="A335" s="1" t="n">
        <v>40436</v>
      </c>
      <c r="B335" t="n">
        <v>1.632</v>
      </c>
    </row>
    <row r="336" spans="1:2">
      <c r="A336" s="1" t="n">
        <v>40466</v>
      </c>
      <c r="B336" t="n">
        <v>1.712</v>
      </c>
    </row>
    <row r="337" spans="1:2">
      <c r="A337" s="1" t="n">
        <v>40497</v>
      </c>
      <c r="B337" t="n">
        <v>1.768</v>
      </c>
    </row>
    <row r="338" spans="1:2">
      <c r="A338" s="1" t="n">
        <v>40527</v>
      </c>
      <c r="B338" t="n">
        <v>1.865</v>
      </c>
    </row>
    <row r="339" spans="1:2">
      <c r="A339" s="1" t="n">
        <v>40558</v>
      </c>
      <c r="B339" t="n">
        <v>1.918</v>
      </c>
    </row>
    <row r="340" spans="1:2">
      <c r="A340" s="1" t="n">
        <v>40589</v>
      </c>
      <c r="B340" t="n">
        <v>2.086</v>
      </c>
    </row>
    <row r="341" spans="1:2">
      <c r="A341" s="1" t="n">
        <v>40617</v>
      </c>
      <c r="B341" t="n">
        <v>2.321</v>
      </c>
    </row>
    <row r="342" spans="1:2">
      <c r="A342" s="1" t="n">
        <v>40648</v>
      </c>
      <c r="B342" t="n">
        <v>2.448</v>
      </c>
    </row>
    <row r="343" spans="1:2">
      <c r="A343" s="1" t="n">
        <v>40678</v>
      </c>
      <c r="B343" t="n">
        <v>2.392</v>
      </c>
    </row>
    <row r="344" spans="1:2">
      <c r="A344" s="1" t="n">
        <v>40709</v>
      </c>
      <c r="B344" t="n">
        <v>2.402</v>
      </c>
    </row>
    <row r="345" spans="1:2">
      <c r="A345" s="1" t="n">
        <v>40739</v>
      </c>
      <c r="B345" t="n">
        <v>2.474</v>
      </c>
    </row>
    <row r="346" spans="1:2">
      <c r="A346" s="1" t="n">
        <v>40770</v>
      </c>
      <c r="B346" t="n">
        <v>2.392</v>
      </c>
    </row>
    <row r="347" spans="1:2">
      <c r="A347" s="1" t="n">
        <v>40801</v>
      </c>
      <c r="B347" t="n">
        <v>2.369</v>
      </c>
    </row>
    <row r="348" spans="1:2">
      <c r="A348" s="1" t="n">
        <v>40831</v>
      </c>
      <c r="B348" t="n">
        <v>2.406</v>
      </c>
    </row>
    <row r="349" spans="1:2">
      <c r="A349" s="1" t="n">
        <v>40862</v>
      </c>
      <c r="B349" t="n">
        <v>2.459</v>
      </c>
    </row>
    <row r="350" spans="1:2">
      <c r="A350" s="1" t="n">
        <v>40892</v>
      </c>
      <c r="B350" t="n">
        <v>2.371</v>
      </c>
    </row>
    <row r="351" spans="1:2">
      <c r="A351" s="1" t="n">
        <v>40923</v>
      </c>
      <c r="B351" t="n">
        <v>2.512</v>
      </c>
    </row>
    <row r="352" spans="1:2">
      <c r="A352" s="1" t="n">
        <v>40954</v>
      </c>
      <c r="B352" t="n">
        <v>2.654</v>
      </c>
    </row>
    <row r="353" spans="1:2">
      <c r="A353" s="1" t="n">
        <v>40983</v>
      </c>
      <c r="B353" t="n">
        <v>2.772</v>
      </c>
    </row>
    <row r="354" spans="1:2">
      <c r="A354" s="1" t="n">
        <v>41014</v>
      </c>
      <c r="B354" t="n">
        <v>2.67</v>
      </c>
    </row>
    <row r="355" spans="1:2">
      <c r="A355" s="1" t="n">
        <v>41044</v>
      </c>
      <c r="B355" t="n">
        <v>2.527</v>
      </c>
    </row>
    <row r="356" spans="1:2">
      <c r="A356" s="1" t="n">
        <v>41075</v>
      </c>
      <c r="B356" t="n">
        <v>2.211</v>
      </c>
    </row>
    <row r="357" spans="1:2">
      <c r="A357" s="1" t="n">
        <v>41105</v>
      </c>
      <c r="B357" t="n">
        <v>2.234</v>
      </c>
    </row>
    <row r="358" spans="1:2">
      <c r="A358" s="1" t="n">
        <v>41136</v>
      </c>
      <c r="B358" t="n">
        <v>2.483</v>
      </c>
    </row>
    <row r="359" spans="1:2">
      <c r="A359" s="1" t="n">
        <v>41167</v>
      </c>
      <c r="B359" t="n">
        <v>2.501</v>
      </c>
    </row>
    <row r="360" spans="1:2">
      <c r="A360" s="1" t="n">
        <v>41197</v>
      </c>
      <c r="B360" t="n">
        <v>2.409</v>
      </c>
    </row>
    <row r="361" spans="1:2">
      <c r="A361" s="1" t="n">
        <v>41228</v>
      </c>
      <c r="B361" t="n">
        <v>2.3</v>
      </c>
    </row>
    <row r="362" spans="1:2">
      <c r="A362" s="1" t="n">
        <v>41258</v>
      </c>
      <c r="B362" t="n">
        <v>2.268</v>
      </c>
    </row>
    <row r="363" spans="1:2">
      <c r="A363" s="1" t="n">
        <v>41289</v>
      </c>
      <c r="B363" t="n">
        <v>2.388</v>
      </c>
    </row>
    <row r="364" spans="1:2">
      <c r="A364" s="1" t="n">
        <v>41320</v>
      </c>
      <c r="B364" t="n">
        <v>2.415</v>
      </c>
    </row>
    <row r="365" spans="1:2">
      <c r="A365" s="1" t="n">
        <v>41348</v>
      </c>
      <c r="B365" t="n">
        <v>2.346</v>
      </c>
    </row>
    <row r="366" spans="1:2">
      <c r="A366" s="1" t="n">
        <v>41379</v>
      </c>
      <c r="B366" t="n">
        <v>2.246</v>
      </c>
    </row>
    <row r="367" spans="1:2">
      <c r="A367" s="1" t="n">
        <v>41409</v>
      </c>
      <c r="B367" t="n">
        <v>2.24</v>
      </c>
    </row>
    <row r="368" spans="1:2">
      <c r="A368" s="1" t="n">
        <v>41440</v>
      </c>
      <c r="B368" t="n">
        <v>2.234</v>
      </c>
    </row>
    <row r="369" spans="1:2">
      <c r="A369" s="1" t="n">
        <v>41470</v>
      </c>
      <c r="B369" t="n">
        <v>2.242</v>
      </c>
    </row>
    <row r="370" spans="1:2">
      <c r="A370" s="1" t="n">
        <v>41501</v>
      </c>
      <c r="B370" t="n">
        <v>2.277</v>
      </c>
    </row>
    <row r="371" spans="1:2">
      <c r="A371" s="1" t="n">
        <v>41532</v>
      </c>
      <c r="B371" t="n">
        <v>2.286</v>
      </c>
    </row>
    <row r="372" spans="1:2">
      <c r="A372" s="1" t="n">
        <v>41562</v>
      </c>
      <c r="B372" t="n">
        <v>2.255</v>
      </c>
    </row>
    <row r="373" spans="1:2">
      <c r="A373" s="1" t="n">
        <v>41593</v>
      </c>
      <c r="B373" t="n">
        <v>2.224</v>
      </c>
    </row>
    <row r="374" spans="1:2">
      <c r="A374" s="1" t="n">
        <v>41623</v>
      </c>
      <c r="B374" t="n">
        <v>2.209</v>
      </c>
    </row>
    <row r="375" spans="1:2">
      <c r="A375" s="1" t="n">
        <v>41654</v>
      </c>
      <c r="B375" t="n">
        <v>2.173</v>
      </c>
    </row>
    <row r="376" spans="1:2">
      <c r="A376" s="1" t="n">
        <v>41685</v>
      </c>
      <c r="B376" t="n">
        <v>2.207</v>
      </c>
    </row>
    <row r="377" spans="1:2">
      <c r="A377" s="1" t="n">
        <v>41713</v>
      </c>
      <c r="B377" t="n">
        <v>2.255</v>
      </c>
    </row>
    <row r="378" spans="1:2">
      <c r="A378" s="1" t="n">
        <v>41744</v>
      </c>
      <c r="B378" t="n">
        <v>2.226</v>
      </c>
    </row>
    <row r="379" spans="1:2">
      <c r="A379" s="1" t="n">
        <v>41774</v>
      </c>
      <c r="B379" t="n">
        <v>2.267</v>
      </c>
    </row>
    <row r="380" spans="1:2">
      <c r="A380" s="1" t="n">
        <v>41805</v>
      </c>
      <c r="B380" t="n">
        <v>2.293</v>
      </c>
    </row>
    <row r="381" spans="1:2">
      <c r="A381" s="1" t="n">
        <v>41835</v>
      </c>
      <c r="B381" t="n">
        <v>2.223</v>
      </c>
    </row>
    <row r="382" spans="1:2">
      <c r="A382" s="1" t="n">
        <v>41866</v>
      </c>
      <c r="B382" t="n">
        <v>2.136</v>
      </c>
    </row>
    <row r="383" spans="1:2">
      <c r="A383" s="1" t="n">
        <v>41897</v>
      </c>
      <c r="B383" t="n">
        <v>2.077</v>
      </c>
    </row>
    <row r="384" spans="1:2">
      <c r="A384" s="1" t="n">
        <v>41927</v>
      </c>
      <c r="B384" t="n">
        <v>1.866</v>
      </c>
    </row>
    <row r="385" spans="1:2">
      <c r="A385" s="1" t="n">
        <v>41958</v>
      </c>
      <c r="B385" t="n">
        <v>1.611</v>
      </c>
    </row>
    <row r="386" spans="1:2">
      <c r="A386" s="1" t="n">
        <v>41988</v>
      </c>
      <c r="B386" t="n">
        <v>1.287</v>
      </c>
    </row>
    <row r="387" spans="1:2">
      <c r="A387" s="1" t="n">
        <v>42019</v>
      </c>
      <c r="B387" t="n">
        <v>1.023</v>
      </c>
    </row>
    <row r="388" spans="1:2">
      <c r="A388" s="1" t="n">
        <v>42050</v>
      </c>
      <c r="B388" t="n">
        <v>1.126</v>
      </c>
    </row>
    <row r="389" spans="1:2">
      <c r="A389" s="1" t="n">
        <v>42078</v>
      </c>
      <c r="B389" t="n">
        <v>1.126</v>
      </c>
    </row>
    <row r="390" spans="1:2">
      <c r="A390" s="1" t="n">
        <v>42109</v>
      </c>
      <c r="B390" t="n">
        <v>1.114</v>
      </c>
    </row>
    <row r="391" spans="1:2">
      <c r="A391" s="1" t="n">
        <v>42139</v>
      </c>
      <c r="B391" t="n">
        <v>1.234</v>
      </c>
    </row>
    <row r="392" spans="1:2">
      <c r="A392" s="1" t="n">
        <v>42170</v>
      </c>
      <c r="B392" t="n">
        <v>1.233</v>
      </c>
    </row>
    <row r="393" spans="1:2">
      <c r="A393" s="1" t="n">
        <v>42200</v>
      </c>
      <c r="B393" t="n">
        <v>1.122</v>
      </c>
    </row>
    <row r="394" spans="1:2">
      <c r="A394" s="1" t="n">
        <v>42231</v>
      </c>
      <c r="B394" t="n">
        <v>0.918</v>
      </c>
    </row>
    <row r="395" spans="1:2">
      <c r="A395" s="1" t="n">
        <v>42262</v>
      </c>
      <c r="B395" t="n">
        <v>0.852</v>
      </c>
    </row>
    <row r="396" spans="1:2">
      <c r="A396" s="1" t="n">
        <v>42292</v>
      </c>
      <c r="B396" t="n">
        <v>0.836</v>
      </c>
    </row>
    <row r="397" spans="1:2">
      <c r="A397" s="1" t="n">
        <v>42323</v>
      </c>
      <c r="B397" t="n">
        <v>0.787</v>
      </c>
    </row>
    <row r="398" spans="1:2">
      <c r="A398" s="1" t="n">
        <v>42353</v>
      </c>
      <c r="B398" t="n">
        <v>0.633</v>
      </c>
    </row>
    <row r="399" spans="1:2">
      <c r="A399" s="1" t="n">
        <v>42384</v>
      </c>
      <c r="B399" t="n">
        <v>0.499</v>
      </c>
    </row>
    <row r="400" spans="1:2">
      <c r="A400" s="1" t="n">
        <v>42415</v>
      </c>
      <c r="B400" t="n">
        <v>0.504</v>
      </c>
    </row>
    <row r="401" spans="1:2">
      <c r="A401" s="1" t="n">
        <v>42444</v>
      </c>
      <c r="B401" t="n">
        <v>0.5580000000000001</v>
      </c>
    </row>
    <row r="402" spans="1:2">
      <c r="A402" s="1" t="n">
        <v>42475</v>
      </c>
      <c r="B402" t="n">
        <v>0.616</v>
      </c>
    </row>
    <row r="403" spans="1:2">
      <c r="A403" s="1" t="n">
        <v>42505</v>
      </c>
      <c r="B403" t="n">
        <v>0.723</v>
      </c>
    </row>
    <row r="404" spans="1:2">
      <c r="A404" s="1" t="n">
        <v>42536</v>
      </c>
      <c r="B404" t="n">
        <v>0.825</v>
      </c>
    </row>
    <row r="405" spans="1:2">
      <c r="A405" s="1" t="n">
        <v>42566</v>
      </c>
      <c r="B405" t="n">
        <v>0.835</v>
      </c>
    </row>
    <row r="406" spans="1:2">
      <c r="A406" s="1" t="n">
        <v>42597</v>
      </c>
      <c r="B406" t="n">
        <v>0.8149999999999999</v>
      </c>
    </row>
    <row r="407" spans="1:2">
      <c r="A407" s="1" t="n">
        <v>42628</v>
      </c>
      <c r="B407" t="n">
        <v>0.854</v>
      </c>
    </row>
    <row r="408" spans="1:2">
      <c r="A408" s="1" t="n">
        <v>42658</v>
      </c>
      <c r="B408" t="n">
        <v>0.9379999999999999</v>
      </c>
    </row>
    <row r="409" spans="1:2">
      <c r="A409" s="1" t="n">
        <v>42689</v>
      </c>
      <c r="B409" t="n">
        <v>0.908</v>
      </c>
    </row>
    <row r="410" spans="1:2">
      <c r="A410" s="1" t="n">
        <v>42719</v>
      </c>
      <c r="B410" t="n">
        <v>1.03</v>
      </c>
    </row>
    <row r="411" spans="1:2">
      <c r="A411" s="1" t="n">
        <v>42750</v>
      </c>
      <c r="B411" t="n">
        <v>1.119</v>
      </c>
    </row>
    <row r="412" spans="1:2">
      <c r="A412" s="1" t="n">
        <v>42781</v>
      </c>
      <c r="B412" t="n">
        <v>1.121</v>
      </c>
    </row>
    <row r="413" spans="1:2">
      <c r="A413" s="1" t="n">
        <v>42809</v>
      </c>
      <c r="B413" t="n">
        <v>1.077</v>
      </c>
    </row>
    <row r="414" spans="1:2">
      <c r="A414" s="1" t="n">
        <v>42840</v>
      </c>
      <c r="B414" t="n">
        <v>1.039</v>
      </c>
    </row>
    <row r="415" spans="1:2">
      <c r="A415" s="1" t="n">
        <v>42870</v>
      </c>
      <c r="B415" t="n">
        <v>1.043</v>
      </c>
    </row>
    <row r="416" spans="1:2">
      <c r="A416" s="1" t="n">
        <v>42901</v>
      </c>
      <c r="B416" t="n">
        <v>0.991</v>
      </c>
    </row>
    <row r="417" spans="1:2">
      <c r="A417" s="1" t="n">
        <v>42931</v>
      </c>
      <c r="B417" t="n">
        <v>1.039</v>
      </c>
    </row>
    <row r="418" spans="1:2">
      <c r="A418" s="1" t="n">
        <v>42962</v>
      </c>
      <c r="B418" t="n">
        <v>1.079</v>
      </c>
    </row>
    <row r="419" spans="1:2">
      <c r="A419" s="1" t="n">
        <v>42993</v>
      </c>
      <c r="B419" t="n">
        <v>1.138</v>
      </c>
    </row>
    <row r="420" spans="1:2">
      <c r="A420" s="1" t="n">
        <v>43023</v>
      </c>
      <c r="B420" t="n">
        <v>1.176</v>
      </c>
    </row>
    <row r="421" spans="1:2">
      <c r="A421" s="1" t="n">
        <v>43054</v>
      </c>
      <c r="B421" t="n">
        <v>1.279</v>
      </c>
    </row>
    <row r="422" spans="1:2">
      <c r="A422" s="1" t="n">
        <v>43084</v>
      </c>
      <c r="B422" t="n">
        <v>1.249</v>
      </c>
    </row>
    <row r="423" spans="1:2">
      <c r="A423" s="1" t="n">
        <v>43115</v>
      </c>
      <c r="B423" t="n">
        <v>1.31</v>
      </c>
    </row>
    <row r="424" spans="1:2">
      <c r="A424" s="1" t="n">
        <v>43146</v>
      </c>
      <c r="B424" t="n">
        <v>1.319</v>
      </c>
    </row>
    <row r="425" spans="1:2">
      <c r="A425" s="1" t="n">
        <v>43174</v>
      </c>
      <c r="B425" t="n">
        <v>1.302</v>
      </c>
    </row>
    <row r="426" spans="1:2">
      <c r="A426" s="1" t="n">
        <v>43205</v>
      </c>
      <c r="B426" t="n">
        <v>1.348</v>
      </c>
    </row>
    <row r="427" spans="1:2">
      <c r="A427" s="1" t="n">
        <v>43235</v>
      </c>
      <c r="B427" t="n">
        <v>1.5</v>
      </c>
    </row>
    <row r="428" spans="1:2">
      <c r="A428" s="1" t="n">
        <v>44362</v>
      </c>
    </row>
    <row r="429" spans="1:2">
      <c r="A429" s="1" t="n">
        <v>44392</v>
      </c>
    </row>
    <row r="430" spans="1:2">
      <c r="A430" s="1" t="n">
        <v>44423</v>
      </c>
    </row>
    <row r="431" spans="1:2">
      <c r="A431" s="1" t="n">
        <v>44454</v>
      </c>
    </row>
    <row r="432" spans="1:2">
      <c r="A432" s="1" t="n">
        <v>44484</v>
      </c>
    </row>
    <row r="433" spans="1:2">
      <c r="A433" s="1" t="n">
        <v>44515</v>
      </c>
    </row>
    <row r="434" spans="1:2">
      <c r="A434" s="1" t="n">
        <v>44545</v>
      </c>
    </row>
    <row r="435" spans="1:2">
      <c r="A435" s="1" t="n">
        <v>44576</v>
      </c>
    </row>
    <row r="436" spans="1:2">
      <c r="A436" s="1" t="n">
        <v>44607</v>
      </c>
    </row>
    <row r="437" spans="1:2">
      <c r="A437" s="1" t="n">
        <v>44635</v>
      </c>
    </row>
    <row r="438" spans="1:2">
      <c r="A438" s="1" t="n">
        <v>44666</v>
      </c>
    </row>
    <row r="439" spans="1:2">
      <c r="A439" s="1" t="n">
        <v>44696</v>
      </c>
    </row>
    <row r="440" spans="1:2">
      <c r="A440" s="1" t="n">
        <v>44727</v>
      </c>
    </row>
    <row r="441" spans="1:2">
      <c r="A441" s="1" t="n">
        <v>44757</v>
      </c>
    </row>
    <row r="442" spans="1:2">
      <c r="A442" s="1" t="n">
        <v>44788</v>
      </c>
    </row>
    <row r="443" spans="1:2">
      <c r="A443" s="1" t="n">
        <v>44819</v>
      </c>
    </row>
    <row r="444" spans="1:2">
      <c r="A444" s="1" t="n">
        <v>44849</v>
      </c>
    </row>
    <row r="445" spans="1:2">
      <c r="A445" s="1" t="n">
        <v>44880</v>
      </c>
    </row>
    <row r="446" spans="1:2">
      <c r="A446" s="1" t="n">
        <v>44910</v>
      </c>
    </row>
    <row r="447" spans="1:2">
      <c r="A447" s="1" t="n">
        <v>44941</v>
      </c>
    </row>
    <row r="448" spans="1:2">
      <c r="A448" s="1" t="n">
        <v>44972</v>
      </c>
    </row>
    <row r="449" spans="1:2">
      <c r="A449" s="1" t="n">
        <v>45000</v>
      </c>
    </row>
    <row r="450" spans="1:2">
      <c r="A450" s="1" t="n">
        <v>45031</v>
      </c>
    </row>
    <row r="451" spans="1:2">
      <c r="A451" s="1" t="n">
        <v>45061</v>
      </c>
    </row>
    <row r="452" spans="1:2">
      <c r="A452" s="1" t="n">
        <v>45092</v>
      </c>
    </row>
    <row r="453" spans="1:2">
      <c r="A453" s="1" t="n">
        <v>45122</v>
      </c>
    </row>
    <row r="454" spans="1:2">
      <c r="A454" s="1" t="n">
        <v>45153</v>
      </c>
    </row>
    <row r="455" spans="1:2">
      <c r="A455" s="1" t="n">
        <v>45184</v>
      </c>
    </row>
    <row r="456" spans="1:2">
      <c r="A456" s="1" t="n">
        <v>45214</v>
      </c>
    </row>
    <row r="457" spans="1:2">
      <c r="A457" s="1" t="n">
        <v>45245</v>
      </c>
    </row>
    <row r="458" spans="1:2">
      <c r="A458" s="1" t="n">
        <v>45275</v>
      </c>
    </row>
    <row r="459" spans="1:2">
      <c r="A459" s="1" t="n">
        <v>45306</v>
      </c>
    </row>
    <row r="460" spans="1:2">
      <c r="A460" s="1" t="n">
        <v>45337</v>
      </c>
    </row>
    <row r="461" spans="1:2">
      <c r="A461" s="1" t="n">
        <v>45366</v>
      </c>
    </row>
    <row r="462" spans="1:2">
      <c r="A462" s="1" t="n">
        <v>45397</v>
      </c>
    </row>
    <row r="463" spans="1:2">
      <c r="A463" s="1" t="n">
        <v>45427</v>
      </c>
    </row>
    <row r="464" spans="1:2">
      <c r="A464" s="1" t="n">
        <v>45458</v>
      </c>
    </row>
    <row r="465" spans="1:2">
      <c r="A465" s="1" t="n">
        <v>45488</v>
      </c>
    </row>
    <row r="466" spans="1:2">
      <c r="A466" s="1" t="n">
        <v>45519</v>
      </c>
    </row>
    <row r="467" spans="1:2">
      <c r="A467" s="1" t="n">
        <v>45550</v>
      </c>
    </row>
    <row r="468" spans="1:2">
      <c r="A468" s="1" t="n">
        <v>45580</v>
      </c>
    </row>
    <row r="469" spans="1:2">
      <c r="A469" s="1" t="n">
        <v>45611</v>
      </c>
    </row>
    <row r="470" spans="1:2">
      <c r="A470" s="1" t="n">
        <v>45641</v>
      </c>
    </row>
    <row r="471" spans="1:2">
      <c r="A471" s="1" t="n">
        <v>45672</v>
      </c>
    </row>
    <row r="472" spans="1:2">
      <c r="A472" s="1" t="n">
        <v>45703</v>
      </c>
    </row>
    <row r="473" spans="1:2">
      <c r="A473" s="1" t="n">
        <v>45731</v>
      </c>
    </row>
    <row r="474" spans="1:2">
      <c r="A474" s="1" t="n">
        <v>45762</v>
      </c>
    </row>
    <row r="475" spans="1:2">
      <c r="A475" s="1" t="n">
        <v>45792</v>
      </c>
    </row>
    <row r="476" spans="1:2">
      <c r="A476" s="1" t="n">
        <v>45823</v>
      </c>
    </row>
    <row r="477" spans="1:2">
      <c r="A477" s="1" t="n">
        <v>45853</v>
      </c>
    </row>
    <row r="478" spans="1:2">
      <c r="A478" s="1" t="n">
        <v>45884</v>
      </c>
    </row>
    <row r="479" spans="1:2">
      <c r="A479" s="1" t="n">
        <v>45915</v>
      </c>
    </row>
    <row r="480" spans="1:2">
      <c r="A480" s="1" t="n">
        <v>45945</v>
      </c>
    </row>
    <row r="481" spans="1:2">
      <c r="A481" s="1" t="n">
        <v>45976</v>
      </c>
    </row>
    <row r="482" spans="1:2">
      <c r="A482" s="1" t="n">
        <v>46006</v>
      </c>
    </row>
    <row r="483" spans="1:2">
      <c r="A483" s="1" t="n">
        <v>46037</v>
      </c>
    </row>
    <row r="484" spans="1:2">
      <c r="A484" s="1" t="n">
        <v>46068</v>
      </c>
    </row>
    <row r="485" spans="1:2">
      <c r="A485" s="1" t="n">
        <v>46096</v>
      </c>
    </row>
    <row r="486" spans="1:2">
      <c r="A486" s="1" t="n">
        <v>46127</v>
      </c>
    </row>
    <row r="487" spans="1:2">
      <c r="A487" s="1" t="n">
        <v>46157</v>
      </c>
    </row>
    <row r="488" spans="1:2">
      <c r="A488" s="1" t="n">
        <v>46188</v>
      </c>
    </row>
    <row r="489" spans="1:2">
      <c r="A489" s="1" t="n">
        <v>46218</v>
      </c>
    </row>
    <row r="490" spans="1:2">
      <c r="A490" s="1" t="n">
        <v>46249</v>
      </c>
    </row>
    <row r="491" spans="1:2">
      <c r="A491" s="1" t="n">
        <v>46280</v>
      </c>
    </row>
    <row r="492" spans="1:2">
      <c r="A492" s="1" t="n">
        <v>46310</v>
      </c>
    </row>
    <row r="493" spans="1:2">
      <c r="A493" s="1" t="n">
        <v>46341</v>
      </c>
    </row>
    <row r="494" spans="1:2">
      <c r="A494" s="1" t="n">
        <v>46371</v>
      </c>
    </row>
    <row r="495" spans="1:2">
      <c r="A495" s="1" t="n">
        <v>46402</v>
      </c>
    </row>
    <row r="496" spans="1:2">
      <c r="A496" s="1" t="n">
        <v>46433</v>
      </c>
    </row>
    <row r="497" spans="1:2">
      <c r="A497" s="1" t="n">
        <v>46461</v>
      </c>
    </row>
    <row r="498" spans="1:2">
      <c r="A498" s="1" t="n">
        <v>46492</v>
      </c>
    </row>
    <row r="499" spans="1:2">
      <c r="A499" s="1" t="n">
        <v>46522</v>
      </c>
    </row>
    <row r="500" spans="1:2">
      <c r="A500" s="1" t="n">
        <v>46553</v>
      </c>
    </row>
    <row r="501" spans="1:2">
      <c r="A501" s="1" t="n">
        <v>46583</v>
      </c>
    </row>
    <row r="502" spans="1:2">
      <c r="A502" s="1" t="n">
        <v>46614</v>
      </c>
    </row>
    <row r="503" spans="1:2">
      <c r="A503" s="1" t="n">
        <v>46645</v>
      </c>
    </row>
    <row r="504" spans="1:2">
      <c r="A504" s="1" t="n">
        <v>46675</v>
      </c>
    </row>
    <row r="505" spans="1:2">
      <c r="A505" s="1" t="n">
        <v>46706</v>
      </c>
    </row>
    <row r="506" spans="1:2">
      <c r="A506" s="1" t="n">
        <v>46736</v>
      </c>
    </row>
    <row r="507" spans="1:2">
      <c r="A507" s="1" t="n">
        <v>46767</v>
      </c>
    </row>
    <row r="508" spans="1:2">
      <c r="A508" s="1" t="n">
        <v>46798</v>
      </c>
    </row>
    <row r="509" spans="1:2">
      <c r="A509" s="1" t="n">
        <v>46827</v>
      </c>
    </row>
    <row r="510" spans="1:2">
      <c r="A510" s="1" t="n">
        <v>46858</v>
      </c>
    </row>
    <row r="511" spans="1:2">
      <c r="A511" s="1" t="n">
        <v>46888</v>
      </c>
    </row>
    <row r="512" spans="1:2">
      <c r="A512" s="1" t="n">
        <v>46919</v>
      </c>
    </row>
    <row r="513" spans="1:2">
      <c r="A513" s="1" t="n">
        <v>46949</v>
      </c>
    </row>
    <row r="514" spans="1:2">
      <c r="A514" s="1" t="n">
        <v>46980</v>
      </c>
    </row>
    <row r="515" spans="1:2">
      <c r="A515" s="1" t="n">
        <v>47011</v>
      </c>
    </row>
    <row r="516" spans="1:2">
      <c r="A516" s="1" t="n">
        <v>47041</v>
      </c>
    </row>
    <row r="517" spans="1:2">
      <c r="A517" s="1" t="n">
        <v>47072</v>
      </c>
    </row>
    <row r="518" spans="1:2">
      <c r="A518" s="1" t="n">
        <v>47102</v>
      </c>
    </row>
    <row r="519" spans="1:2">
      <c r="A519" s="1" t="n">
        <v>47133</v>
      </c>
    </row>
    <row r="520" spans="1:2">
      <c r="A520" s="1" t="n">
        <v>47164</v>
      </c>
    </row>
    <row r="521" spans="1:2">
      <c r="A521" s="1" t="n">
        <v>47192</v>
      </c>
    </row>
    <row r="522" spans="1:2">
      <c r="A522" s="1" t="n">
        <v>47223</v>
      </c>
    </row>
    <row r="523" spans="1:2">
      <c r="A523" s="1" t="n">
        <v>47253</v>
      </c>
    </row>
    <row r="524" spans="1:2">
      <c r="A524" s="1" t="n">
        <v>47284</v>
      </c>
    </row>
    <row r="525" spans="1:2">
      <c r="A525" s="1" t="n">
        <v>47314</v>
      </c>
    </row>
    <row r="526" spans="1:2">
      <c r="A526" s="1" t="n">
        <v>47345</v>
      </c>
    </row>
    <row r="527" spans="1:2">
      <c r="A527" s="1" t="n">
        <v>47376</v>
      </c>
    </row>
    <row r="528" spans="1:2">
      <c r="A528" s="1" t="n">
        <v>47406</v>
      </c>
    </row>
    <row r="529" spans="1:2">
      <c r="A529" s="1" t="n">
        <v>47437</v>
      </c>
    </row>
    <row r="530" spans="1:2">
      <c r="A530" s="1" t="n">
        <v>47467</v>
      </c>
    </row>
    <row r="531" spans="1:2">
      <c r="A531" s="1" t="n">
        <v>47498</v>
      </c>
    </row>
    <row r="532" spans="1:2">
      <c r="A532" s="1" t="n">
        <v>47529</v>
      </c>
    </row>
    <row r="533" spans="1:2">
      <c r="A533" s="1" t="n">
        <v>47557</v>
      </c>
    </row>
    <row r="534" spans="1:2">
      <c r="A534" s="1" t="n">
        <v>47588</v>
      </c>
    </row>
    <row r="535" spans="1:2">
      <c r="A535" s="1" t="n">
        <v>47618</v>
      </c>
    </row>
    <row r="536" spans="1:2">
      <c r="A536" s="1" t="n">
        <v>47649</v>
      </c>
    </row>
    <row r="537" spans="1:2">
      <c r="A537" s="1" t="n">
        <v>47679</v>
      </c>
    </row>
    <row r="538" spans="1:2">
      <c r="A538" s="1" t="n">
        <v>47710</v>
      </c>
    </row>
    <row r="539" spans="1:2">
      <c r="A539" s="1" t="n">
        <v>47741</v>
      </c>
    </row>
    <row r="540" spans="1:2">
      <c r="A540" s="1" t="n">
        <v>47771</v>
      </c>
    </row>
    <row r="541" spans="1:2">
      <c r="A541" s="1" t="n">
        <v>47802</v>
      </c>
    </row>
    <row r="542" spans="1:2">
      <c r="A542" s="1" t="n">
        <v>47832</v>
      </c>
    </row>
  </sheetData>
  <pageMargins bottom="1" footer="0.5" header="0.5" left="0.75" right="0.75" top="1"/>
</worksheet>
</file>

<file path=xl/worksheets/sheet7.xml><?xml version="1.0" encoding="utf-8"?>
<worksheet xmlns="http://schemas.openxmlformats.org/spreadsheetml/2006/main">
  <sheetPr>
    <tabColor rgb="0000B080"/>
    <outlinePr summaryBelow="1" summaryRight="1"/>
    <pageSetUpPr/>
  </sheetPr>
  <dimension ref="A1:Z109"/>
  <sheetViews>
    <sheetView workbookViewId="0">
      <selection activeCell="A1" sqref="A1"/>
    </sheetView>
  </sheetViews>
  <sheetFormatPr baseColWidth="10" defaultRowHeight="15"/>
  <sheetData>
    <row r="1" spans="1:26">
      <c r="A1" t="s">
        <v>76</v>
      </c>
      <c r="B1" t="s">
        <v>186</v>
      </c>
      <c r="C1" t="s">
        <v>187</v>
      </c>
      <c r="D1" t="s">
        <v>188</v>
      </c>
      <c r="E1" t="s">
        <v>189</v>
      </c>
      <c r="F1" t="s">
        <v>190</v>
      </c>
      <c r="G1" t="s">
        <v>191</v>
      </c>
      <c r="H1" t="s">
        <v>192</v>
      </c>
      <c r="I1" t="s">
        <v>193</v>
      </c>
      <c r="J1" t="s">
        <v>194</v>
      </c>
      <c r="K1" t="s">
        <v>195</v>
      </c>
      <c r="L1" t="s">
        <v>196</v>
      </c>
      <c r="M1" t="s">
        <v>197</v>
      </c>
      <c r="N1" t="s">
        <v>198</v>
      </c>
    </row>
    <row r="2" spans="1:26">
      <c r="A2" t="n">
        <v>2002</v>
      </c>
      <c r="B2" t="n">
        <v>1</v>
      </c>
      <c r="C2" t="s">
        <v>199</v>
      </c>
      <c r="D2" t="s">
        <v>200</v>
      </c>
      <c r="E2" t="s">
        <v>201</v>
      </c>
      <c r="F2" t="s">
        <v>202</v>
      </c>
      <c r="G2" t="n">
        <v>119940</v>
      </c>
      <c r="H2" t="n">
        <v>5833497</v>
      </c>
      <c r="I2" t="s">
        <v>203</v>
      </c>
      <c r="J2" t="s">
        <v>203</v>
      </c>
      <c r="K2" t="n">
        <v>119940</v>
      </c>
      <c r="L2" t="n">
        <v>5833497</v>
      </c>
      <c r="M2" t="s">
        <v>203</v>
      </c>
      <c r="N2" t="s">
        <v>203</v>
      </c>
    </row>
    <row r="3" spans="1:26">
      <c r="A3" t="n">
        <v>2002</v>
      </c>
      <c r="B3" t="n">
        <v>2</v>
      </c>
      <c r="C3" t="s">
        <v>199</v>
      </c>
      <c r="D3" t="s">
        <v>200</v>
      </c>
      <c r="E3" t="s">
        <v>204</v>
      </c>
      <c r="F3" t="s">
        <v>202</v>
      </c>
      <c r="G3" t="n">
        <v>51305</v>
      </c>
      <c r="H3" t="n">
        <v>1603689</v>
      </c>
      <c r="I3" t="s">
        <v>203</v>
      </c>
      <c r="J3" t="s">
        <v>203</v>
      </c>
      <c r="K3" t="n">
        <v>51305</v>
      </c>
      <c r="L3" t="n">
        <v>1603689</v>
      </c>
      <c r="M3" t="s">
        <v>203</v>
      </c>
      <c r="N3" t="s">
        <v>203</v>
      </c>
    </row>
    <row r="4" spans="1:26">
      <c r="A4" t="n">
        <v>2002</v>
      </c>
      <c r="B4" t="n">
        <v>2</v>
      </c>
      <c r="C4" t="s">
        <v>199</v>
      </c>
      <c r="D4" t="s">
        <v>200</v>
      </c>
      <c r="E4" t="s">
        <v>201</v>
      </c>
      <c r="F4" t="s">
        <v>202</v>
      </c>
      <c r="G4" t="n">
        <v>115358</v>
      </c>
      <c r="H4" t="n">
        <v>5631204</v>
      </c>
      <c r="I4" t="s">
        <v>203</v>
      </c>
      <c r="J4" t="s">
        <v>203</v>
      </c>
      <c r="K4" t="n">
        <v>115358</v>
      </c>
      <c r="L4" t="n">
        <v>5631204</v>
      </c>
      <c r="M4" t="s">
        <v>203</v>
      </c>
      <c r="N4" t="s">
        <v>203</v>
      </c>
    </row>
    <row r="5" spans="1:26">
      <c r="A5" t="n">
        <v>2002</v>
      </c>
      <c r="B5" t="n">
        <v>3</v>
      </c>
      <c r="C5" t="s">
        <v>199</v>
      </c>
      <c r="D5" t="s">
        <v>200</v>
      </c>
      <c r="E5" t="s">
        <v>204</v>
      </c>
      <c r="F5" t="s">
        <v>202</v>
      </c>
      <c r="G5" t="n">
        <v>27822</v>
      </c>
      <c r="H5" t="n">
        <v>858487</v>
      </c>
      <c r="I5" t="s">
        <v>203</v>
      </c>
      <c r="J5" t="s">
        <v>203</v>
      </c>
      <c r="K5" t="n">
        <v>27822</v>
      </c>
      <c r="L5" t="n">
        <v>858487</v>
      </c>
      <c r="M5" t="s">
        <v>203</v>
      </c>
      <c r="N5" t="s">
        <v>203</v>
      </c>
    </row>
    <row r="6" spans="1:26">
      <c r="A6" t="n">
        <v>2002</v>
      </c>
      <c r="B6" t="n">
        <v>3</v>
      </c>
      <c r="C6" t="s">
        <v>199</v>
      </c>
      <c r="D6" t="s">
        <v>200</v>
      </c>
      <c r="E6" t="s">
        <v>201</v>
      </c>
      <c r="F6" t="s">
        <v>202</v>
      </c>
      <c r="G6" t="n">
        <v>180609</v>
      </c>
      <c r="H6" t="n">
        <v>9031872</v>
      </c>
      <c r="I6" t="s">
        <v>203</v>
      </c>
      <c r="J6" t="s">
        <v>203</v>
      </c>
      <c r="K6" t="n">
        <v>180609</v>
      </c>
      <c r="L6" t="n">
        <v>9031872</v>
      </c>
      <c r="M6" t="s">
        <v>203</v>
      </c>
      <c r="N6" t="s">
        <v>203</v>
      </c>
    </row>
    <row r="7" spans="1:26">
      <c r="A7" t="n">
        <v>2002</v>
      </c>
      <c r="B7" t="n">
        <v>4</v>
      </c>
      <c r="C7" t="s">
        <v>199</v>
      </c>
      <c r="D7" t="s">
        <v>200</v>
      </c>
      <c r="E7" t="s">
        <v>204</v>
      </c>
      <c r="F7" t="s">
        <v>202</v>
      </c>
      <c r="G7" t="n">
        <v>32995</v>
      </c>
      <c r="H7" t="n">
        <v>1053396</v>
      </c>
      <c r="I7" t="s">
        <v>203</v>
      </c>
      <c r="J7" t="s">
        <v>203</v>
      </c>
      <c r="K7" t="n">
        <v>32995</v>
      </c>
      <c r="L7" t="n">
        <v>1053396</v>
      </c>
      <c r="M7" t="s">
        <v>203</v>
      </c>
      <c r="N7" t="s">
        <v>203</v>
      </c>
    </row>
    <row r="8" spans="1:26">
      <c r="A8" t="n">
        <v>2002</v>
      </c>
      <c r="B8" t="n">
        <v>4</v>
      </c>
      <c r="C8" t="s">
        <v>199</v>
      </c>
      <c r="D8" t="s">
        <v>200</v>
      </c>
      <c r="E8" t="s">
        <v>201</v>
      </c>
      <c r="F8" t="s">
        <v>202</v>
      </c>
      <c r="G8" t="n">
        <v>58473</v>
      </c>
      <c r="H8" t="n">
        <v>2977213</v>
      </c>
      <c r="I8" t="s">
        <v>203</v>
      </c>
      <c r="J8" t="s">
        <v>203</v>
      </c>
      <c r="K8" t="n">
        <v>58473</v>
      </c>
      <c r="L8" t="n">
        <v>2977213</v>
      </c>
      <c r="M8" t="s">
        <v>203</v>
      </c>
      <c r="N8" t="s">
        <v>203</v>
      </c>
    </row>
    <row r="9" spans="1:26">
      <c r="A9" t="n">
        <v>2003</v>
      </c>
      <c r="B9" t="n">
        <v>1</v>
      </c>
      <c r="C9" t="s">
        <v>199</v>
      </c>
      <c r="D9" t="s">
        <v>200</v>
      </c>
      <c r="E9" t="s">
        <v>204</v>
      </c>
      <c r="F9" t="s">
        <v>202</v>
      </c>
      <c r="G9" t="n">
        <v>39683</v>
      </c>
      <c r="H9" t="n">
        <v>1184335</v>
      </c>
      <c r="I9" t="s">
        <v>203</v>
      </c>
      <c r="J9" t="s">
        <v>203</v>
      </c>
      <c r="K9" t="n">
        <v>39683</v>
      </c>
      <c r="L9" t="n">
        <v>1184335</v>
      </c>
      <c r="M9" t="s">
        <v>203</v>
      </c>
      <c r="N9" t="s">
        <v>203</v>
      </c>
    </row>
    <row r="10" spans="1:26">
      <c r="A10" t="n">
        <v>2003</v>
      </c>
      <c r="B10" t="n">
        <v>1</v>
      </c>
      <c r="C10" t="s">
        <v>199</v>
      </c>
      <c r="D10" t="s">
        <v>200</v>
      </c>
      <c r="E10" t="s">
        <v>201</v>
      </c>
      <c r="F10" t="s">
        <v>202</v>
      </c>
      <c r="G10" t="n">
        <v>178834</v>
      </c>
      <c r="H10" t="n">
        <v>8990546</v>
      </c>
      <c r="I10" t="s">
        <v>203</v>
      </c>
      <c r="J10" t="s">
        <v>203</v>
      </c>
      <c r="K10" t="n">
        <v>178834</v>
      </c>
      <c r="L10" t="n">
        <v>8990546</v>
      </c>
      <c r="M10" t="s">
        <v>203</v>
      </c>
      <c r="N10" t="s">
        <v>203</v>
      </c>
    </row>
    <row r="11" spans="1:26">
      <c r="A11" t="n">
        <v>2003</v>
      </c>
      <c r="B11" t="n">
        <v>2</v>
      </c>
      <c r="C11" t="s">
        <v>199</v>
      </c>
      <c r="D11" t="s">
        <v>200</v>
      </c>
      <c r="E11" t="s">
        <v>204</v>
      </c>
      <c r="F11" t="s">
        <v>202</v>
      </c>
      <c r="G11" t="n">
        <v>20170</v>
      </c>
      <c r="H11" t="n">
        <v>606912</v>
      </c>
      <c r="I11" t="s">
        <v>203</v>
      </c>
      <c r="J11" t="s">
        <v>203</v>
      </c>
      <c r="K11" t="n">
        <v>20170</v>
      </c>
      <c r="L11" t="n">
        <v>606912</v>
      </c>
      <c r="M11" t="s">
        <v>203</v>
      </c>
      <c r="N11" t="s">
        <v>203</v>
      </c>
    </row>
    <row r="12" spans="1:26">
      <c r="A12" t="n">
        <v>2003</v>
      </c>
      <c r="B12" t="n">
        <v>2</v>
      </c>
      <c r="C12" t="s">
        <v>199</v>
      </c>
      <c r="D12" t="s">
        <v>200</v>
      </c>
      <c r="E12" t="s">
        <v>201</v>
      </c>
      <c r="F12" t="s">
        <v>202</v>
      </c>
      <c r="G12" t="n">
        <v>179549</v>
      </c>
      <c r="H12" t="n">
        <v>8951277</v>
      </c>
      <c r="I12" t="s">
        <v>203</v>
      </c>
      <c r="J12" t="s">
        <v>203</v>
      </c>
      <c r="K12" t="n">
        <v>179549</v>
      </c>
      <c r="L12" t="n">
        <v>8951277</v>
      </c>
      <c r="M12" t="s">
        <v>203</v>
      </c>
      <c r="N12" t="s">
        <v>203</v>
      </c>
    </row>
    <row r="13" spans="1:26">
      <c r="A13" t="n">
        <v>2003</v>
      </c>
      <c r="B13" t="n">
        <v>3</v>
      </c>
      <c r="C13" t="s">
        <v>199</v>
      </c>
      <c r="D13" t="s">
        <v>200</v>
      </c>
      <c r="E13" t="s">
        <v>204</v>
      </c>
      <c r="F13" t="s">
        <v>202</v>
      </c>
      <c r="G13" t="n">
        <v>27448</v>
      </c>
      <c r="H13" t="n">
        <v>853764</v>
      </c>
      <c r="I13" t="s">
        <v>203</v>
      </c>
      <c r="J13" t="s">
        <v>203</v>
      </c>
      <c r="K13" t="n">
        <v>27448</v>
      </c>
      <c r="L13" t="n">
        <v>853764</v>
      </c>
      <c r="M13" t="s">
        <v>203</v>
      </c>
      <c r="N13" t="s">
        <v>203</v>
      </c>
    </row>
    <row r="14" spans="1:26">
      <c r="A14" t="n">
        <v>2003</v>
      </c>
      <c r="B14" t="n">
        <v>3</v>
      </c>
      <c r="C14" t="s">
        <v>199</v>
      </c>
      <c r="D14" t="s">
        <v>200</v>
      </c>
      <c r="E14" t="s">
        <v>201</v>
      </c>
      <c r="F14" t="s">
        <v>202</v>
      </c>
      <c r="G14" t="n">
        <v>177342</v>
      </c>
      <c r="H14" t="n">
        <v>7292900</v>
      </c>
      <c r="I14" t="s">
        <v>203</v>
      </c>
      <c r="J14" t="s">
        <v>203</v>
      </c>
      <c r="K14" t="n">
        <v>177342</v>
      </c>
      <c r="L14" t="n">
        <v>7292900</v>
      </c>
      <c r="M14" t="s">
        <v>203</v>
      </c>
      <c r="N14" t="s">
        <v>203</v>
      </c>
    </row>
    <row r="15" spans="1:26">
      <c r="A15" t="n">
        <v>2003</v>
      </c>
      <c r="B15" t="n">
        <v>4</v>
      </c>
      <c r="C15" t="s">
        <v>199</v>
      </c>
      <c r="D15" t="s">
        <v>200</v>
      </c>
      <c r="E15" t="s">
        <v>204</v>
      </c>
      <c r="F15" t="s">
        <v>202</v>
      </c>
      <c r="G15" t="n">
        <v>23082</v>
      </c>
      <c r="H15" t="n">
        <v>701131</v>
      </c>
      <c r="I15" t="s">
        <v>203</v>
      </c>
      <c r="J15" t="s">
        <v>203</v>
      </c>
      <c r="K15" t="n">
        <v>23082</v>
      </c>
      <c r="L15" t="n">
        <v>701131</v>
      </c>
      <c r="M15" t="s">
        <v>203</v>
      </c>
      <c r="N15" t="s">
        <v>203</v>
      </c>
    </row>
    <row r="16" spans="1:26">
      <c r="A16" t="n">
        <v>2003</v>
      </c>
      <c r="B16" t="n">
        <v>4</v>
      </c>
      <c r="C16" t="s">
        <v>199</v>
      </c>
      <c r="D16" t="s">
        <v>200</v>
      </c>
      <c r="E16" t="s">
        <v>201</v>
      </c>
      <c r="F16" t="s">
        <v>202</v>
      </c>
      <c r="G16" t="n">
        <v>179209</v>
      </c>
      <c r="H16" t="n">
        <v>3699339</v>
      </c>
      <c r="I16" t="s">
        <v>203</v>
      </c>
      <c r="J16" t="s">
        <v>203</v>
      </c>
      <c r="K16" t="n">
        <v>179209</v>
      </c>
      <c r="L16" t="n">
        <v>3699339</v>
      </c>
      <c r="M16" t="s">
        <v>203</v>
      </c>
      <c r="N16" t="s">
        <v>203</v>
      </c>
    </row>
    <row r="17" spans="1:26">
      <c r="A17" t="n">
        <v>2004</v>
      </c>
      <c r="B17" t="n">
        <v>1</v>
      </c>
      <c r="C17" t="s">
        <v>199</v>
      </c>
      <c r="D17" t="s">
        <v>200</v>
      </c>
      <c r="E17" t="s">
        <v>204</v>
      </c>
      <c r="F17" t="s">
        <v>202</v>
      </c>
      <c r="G17" t="n">
        <v>32990</v>
      </c>
      <c r="H17" t="n">
        <v>1029793</v>
      </c>
      <c r="I17" t="s">
        <v>203</v>
      </c>
      <c r="J17" t="s">
        <v>203</v>
      </c>
      <c r="K17" t="n">
        <v>32990</v>
      </c>
      <c r="L17" t="n">
        <v>1029793</v>
      </c>
      <c r="M17" t="s">
        <v>203</v>
      </c>
      <c r="N17" t="s">
        <v>203</v>
      </c>
    </row>
    <row r="18" spans="1:26">
      <c r="A18" t="n">
        <v>2004</v>
      </c>
      <c r="B18" t="n">
        <v>1</v>
      </c>
      <c r="C18" t="s">
        <v>199</v>
      </c>
      <c r="D18" t="s">
        <v>200</v>
      </c>
      <c r="E18" t="s">
        <v>201</v>
      </c>
      <c r="F18" t="s">
        <v>202</v>
      </c>
      <c r="G18" t="n">
        <v>176064</v>
      </c>
      <c r="H18" t="n">
        <v>3588792</v>
      </c>
      <c r="I18" t="s">
        <v>203</v>
      </c>
      <c r="J18" t="s">
        <v>203</v>
      </c>
      <c r="K18" t="n">
        <v>176064</v>
      </c>
      <c r="L18" t="n">
        <v>3588792</v>
      </c>
      <c r="M18" t="s">
        <v>203</v>
      </c>
      <c r="N18" t="s">
        <v>203</v>
      </c>
    </row>
    <row r="19" spans="1:26">
      <c r="A19" t="n">
        <v>2004</v>
      </c>
      <c r="B19" t="n">
        <v>2</v>
      </c>
      <c r="C19" t="s">
        <v>199</v>
      </c>
      <c r="D19" t="s">
        <v>200</v>
      </c>
      <c r="E19" t="s">
        <v>204</v>
      </c>
      <c r="F19" t="s">
        <v>202</v>
      </c>
      <c r="G19" t="n">
        <v>33841</v>
      </c>
      <c r="H19" t="n">
        <v>1074295</v>
      </c>
      <c r="I19" t="s">
        <v>203</v>
      </c>
      <c r="J19" t="s">
        <v>203</v>
      </c>
      <c r="K19" t="n">
        <v>33841</v>
      </c>
      <c r="L19" t="n">
        <v>1074295</v>
      </c>
      <c r="M19" t="s">
        <v>203</v>
      </c>
      <c r="N19" t="s">
        <v>203</v>
      </c>
    </row>
    <row r="20" spans="1:26">
      <c r="A20" t="n">
        <v>2004</v>
      </c>
      <c r="B20" t="n">
        <v>2</v>
      </c>
      <c r="C20" t="s">
        <v>199</v>
      </c>
      <c r="D20" t="s">
        <v>200</v>
      </c>
      <c r="E20" t="s">
        <v>201</v>
      </c>
      <c r="F20" t="s">
        <v>202</v>
      </c>
      <c r="G20" t="n">
        <v>122116</v>
      </c>
      <c r="H20" t="n">
        <v>2318274</v>
      </c>
      <c r="I20" t="s">
        <v>203</v>
      </c>
      <c r="J20" t="s">
        <v>203</v>
      </c>
      <c r="K20" t="n">
        <v>122116</v>
      </c>
      <c r="L20" t="n">
        <v>2318274</v>
      </c>
      <c r="M20" t="s">
        <v>203</v>
      </c>
      <c r="N20" t="s">
        <v>203</v>
      </c>
    </row>
    <row r="21" spans="1:26">
      <c r="A21" t="n">
        <v>2004</v>
      </c>
      <c r="B21" t="n">
        <v>3</v>
      </c>
      <c r="C21" t="s">
        <v>199</v>
      </c>
      <c r="D21" t="s">
        <v>200</v>
      </c>
      <c r="E21" t="s">
        <v>204</v>
      </c>
      <c r="F21" t="s">
        <v>202</v>
      </c>
      <c r="G21" t="n">
        <v>27784</v>
      </c>
      <c r="H21" t="n">
        <v>864222</v>
      </c>
      <c r="I21" t="s">
        <v>203</v>
      </c>
      <c r="J21" t="s">
        <v>203</v>
      </c>
      <c r="K21" t="n">
        <v>27784</v>
      </c>
      <c r="L21" t="n">
        <v>864222</v>
      </c>
      <c r="M21" t="s">
        <v>203</v>
      </c>
      <c r="N21" t="s">
        <v>203</v>
      </c>
    </row>
    <row r="22" spans="1:26">
      <c r="A22" t="n">
        <v>2004</v>
      </c>
      <c r="B22" t="n">
        <v>3</v>
      </c>
      <c r="C22" t="s">
        <v>199</v>
      </c>
      <c r="D22" t="s">
        <v>200</v>
      </c>
      <c r="E22" t="s">
        <v>201</v>
      </c>
      <c r="F22" t="s">
        <v>202</v>
      </c>
      <c r="G22" t="n">
        <v>237538</v>
      </c>
      <c r="H22" t="n">
        <v>4575647</v>
      </c>
      <c r="I22" t="s">
        <v>203</v>
      </c>
      <c r="J22" t="s">
        <v>203</v>
      </c>
      <c r="K22" t="n">
        <v>237538</v>
      </c>
      <c r="L22" t="n">
        <v>4575647</v>
      </c>
      <c r="M22" t="s">
        <v>203</v>
      </c>
      <c r="N22" t="s">
        <v>203</v>
      </c>
    </row>
    <row r="23" spans="1:26">
      <c r="A23" t="n">
        <v>2004</v>
      </c>
      <c r="B23" t="n">
        <v>4</v>
      </c>
      <c r="C23" t="s">
        <v>199</v>
      </c>
      <c r="D23" t="s">
        <v>200</v>
      </c>
      <c r="E23" t="s">
        <v>201</v>
      </c>
      <c r="F23" t="s">
        <v>202</v>
      </c>
      <c r="G23" t="n">
        <v>117349</v>
      </c>
      <c r="H23" t="n">
        <v>2186283</v>
      </c>
      <c r="I23" t="s">
        <v>203</v>
      </c>
      <c r="J23" t="s">
        <v>203</v>
      </c>
      <c r="K23" t="n">
        <v>117349</v>
      </c>
      <c r="L23" t="n">
        <v>2186283</v>
      </c>
      <c r="M23" t="s">
        <v>203</v>
      </c>
      <c r="N23" t="s">
        <v>203</v>
      </c>
    </row>
    <row r="24" spans="1:26">
      <c r="A24" t="n">
        <v>2005</v>
      </c>
      <c r="B24" t="n">
        <v>1</v>
      </c>
      <c r="C24" t="s">
        <v>199</v>
      </c>
      <c r="D24" t="s">
        <v>200</v>
      </c>
      <c r="E24" t="s">
        <v>204</v>
      </c>
      <c r="F24" t="s">
        <v>202</v>
      </c>
      <c r="G24" t="n">
        <v>19846</v>
      </c>
      <c r="H24" t="n">
        <v>612354</v>
      </c>
      <c r="I24" t="s">
        <v>203</v>
      </c>
      <c r="J24" t="s">
        <v>203</v>
      </c>
      <c r="K24" t="n">
        <v>19846</v>
      </c>
      <c r="L24" t="n">
        <v>612354</v>
      </c>
      <c r="M24" t="s">
        <v>203</v>
      </c>
      <c r="N24" t="s">
        <v>203</v>
      </c>
    </row>
    <row r="25" spans="1:26">
      <c r="A25" t="n">
        <v>2005</v>
      </c>
      <c r="B25" t="n">
        <v>1</v>
      </c>
      <c r="C25" t="s">
        <v>199</v>
      </c>
      <c r="D25" t="s">
        <v>200</v>
      </c>
      <c r="E25" t="s">
        <v>201</v>
      </c>
      <c r="F25" t="s">
        <v>202</v>
      </c>
      <c r="G25" t="n">
        <v>176780</v>
      </c>
      <c r="H25" t="n">
        <v>3283050</v>
      </c>
      <c r="I25" t="s">
        <v>203</v>
      </c>
      <c r="J25" t="s">
        <v>203</v>
      </c>
      <c r="K25" t="n">
        <v>176780</v>
      </c>
      <c r="L25" t="n">
        <v>3283050</v>
      </c>
      <c r="M25" t="s">
        <v>203</v>
      </c>
      <c r="N25" t="s">
        <v>203</v>
      </c>
    </row>
    <row r="26" spans="1:26">
      <c r="A26" t="n">
        <v>2005</v>
      </c>
      <c r="B26" t="n">
        <v>2</v>
      </c>
      <c r="C26" t="s">
        <v>199</v>
      </c>
      <c r="D26" t="s">
        <v>200</v>
      </c>
      <c r="E26" t="s">
        <v>204</v>
      </c>
      <c r="F26" t="s">
        <v>202</v>
      </c>
      <c r="G26" t="n">
        <v>28087</v>
      </c>
      <c r="H26" t="n">
        <v>911013</v>
      </c>
      <c r="I26" t="s">
        <v>203</v>
      </c>
      <c r="J26" t="s">
        <v>203</v>
      </c>
      <c r="K26" t="n">
        <v>28087</v>
      </c>
      <c r="L26" t="n">
        <v>911013</v>
      </c>
      <c r="M26" t="s">
        <v>203</v>
      </c>
      <c r="N26" t="s">
        <v>203</v>
      </c>
    </row>
    <row r="27" spans="1:26">
      <c r="A27" t="n">
        <v>2005</v>
      </c>
      <c r="B27" t="n">
        <v>2</v>
      </c>
      <c r="C27" t="s">
        <v>199</v>
      </c>
      <c r="D27" t="s">
        <v>200</v>
      </c>
      <c r="E27" t="s">
        <v>201</v>
      </c>
      <c r="F27" t="s">
        <v>202</v>
      </c>
      <c r="G27" t="n">
        <v>178000</v>
      </c>
      <c r="H27" t="n">
        <v>3388451</v>
      </c>
      <c r="I27" t="s">
        <v>203</v>
      </c>
      <c r="J27" t="s">
        <v>203</v>
      </c>
      <c r="K27" t="n">
        <v>178000</v>
      </c>
      <c r="L27" t="n">
        <v>3388451</v>
      </c>
      <c r="M27" t="s">
        <v>203</v>
      </c>
      <c r="N27" t="s">
        <v>203</v>
      </c>
    </row>
    <row r="28" spans="1:26">
      <c r="A28" t="n">
        <v>2005</v>
      </c>
      <c r="B28" t="n">
        <v>3</v>
      </c>
      <c r="C28" t="s">
        <v>199</v>
      </c>
      <c r="D28" t="s">
        <v>200</v>
      </c>
      <c r="E28" t="s">
        <v>201</v>
      </c>
      <c r="F28" t="s">
        <v>202</v>
      </c>
      <c r="G28" t="n">
        <v>179978</v>
      </c>
      <c r="H28" t="n">
        <v>3481699</v>
      </c>
      <c r="I28" t="s">
        <v>203</v>
      </c>
      <c r="J28" t="s">
        <v>203</v>
      </c>
      <c r="K28" t="n">
        <v>179978</v>
      </c>
      <c r="L28" t="n">
        <v>3481699</v>
      </c>
      <c r="M28" t="s">
        <v>203</v>
      </c>
      <c r="N28" t="s">
        <v>203</v>
      </c>
    </row>
    <row r="29" spans="1:26">
      <c r="A29" t="n">
        <v>2005</v>
      </c>
      <c r="B29" t="n">
        <v>4</v>
      </c>
      <c r="C29" t="s">
        <v>199</v>
      </c>
      <c r="D29" t="s">
        <v>200</v>
      </c>
      <c r="E29" t="s">
        <v>204</v>
      </c>
      <c r="F29" t="s">
        <v>202</v>
      </c>
      <c r="G29" t="n">
        <v>24744</v>
      </c>
      <c r="H29" t="n">
        <v>790445</v>
      </c>
      <c r="I29" t="s">
        <v>203</v>
      </c>
      <c r="J29" t="s">
        <v>203</v>
      </c>
      <c r="K29" t="n">
        <v>24744</v>
      </c>
      <c r="L29" t="n">
        <v>790445</v>
      </c>
      <c r="M29" t="s">
        <v>203</v>
      </c>
      <c r="N29" t="s">
        <v>203</v>
      </c>
    </row>
    <row r="30" spans="1:26">
      <c r="A30" t="n">
        <v>2005</v>
      </c>
      <c r="B30" t="n">
        <v>4</v>
      </c>
      <c r="C30" t="s">
        <v>199</v>
      </c>
      <c r="D30" t="s">
        <v>200</v>
      </c>
      <c r="E30" t="s">
        <v>201</v>
      </c>
      <c r="F30" t="s">
        <v>202</v>
      </c>
      <c r="G30" t="n">
        <v>241479</v>
      </c>
      <c r="H30" t="n">
        <v>4670947</v>
      </c>
      <c r="I30" t="s">
        <v>203</v>
      </c>
      <c r="J30" t="s">
        <v>203</v>
      </c>
      <c r="K30" t="n">
        <v>241479</v>
      </c>
      <c r="L30" t="n">
        <v>4670947</v>
      </c>
      <c r="M30" t="s">
        <v>203</v>
      </c>
      <c r="N30" t="s">
        <v>203</v>
      </c>
    </row>
    <row r="31" spans="1:26">
      <c r="A31" t="n">
        <v>2006</v>
      </c>
      <c r="B31" t="n">
        <v>1</v>
      </c>
      <c r="C31" t="s">
        <v>199</v>
      </c>
      <c r="D31" t="s">
        <v>200</v>
      </c>
      <c r="E31" t="s">
        <v>204</v>
      </c>
      <c r="F31" t="s">
        <v>202</v>
      </c>
      <c r="G31" t="n">
        <v>19127</v>
      </c>
      <c r="H31" t="n">
        <v>583186</v>
      </c>
      <c r="I31" t="s">
        <v>203</v>
      </c>
      <c r="J31" t="s">
        <v>203</v>
      </c>
      <c r="K31" t="n">
        <v>19127</v>
      </c>
      <c r="L31" t="n">
        <v>583186</v>
      </c>
      <c r="M31" t="s">
        <v>203</v>
      </c>
      <c r="N31" t="s">
        <v>203</v>
      </c>
    </row>
    <row r="32" spans="1:26">
      <c r="A32" t="n">
        <v>2006</v>
      </c>
      <c r="B32" t="n">
        <v>1</v>
      </c>
      <c r="C32" t="s">
        <v>199</v>
      </c>
      <c r="D32" t="s">
        <v>200</v>
      </c>
      <c r="E32" t="s">
        <v>201</v>
      </c>
      <c r="F32" t="s">
        <v>202</v>
      </c>
      <c r="G32" t="n">
        <v>179045</v>
      </c>
      <c r="H32" t="n">
        <v>3505051</v>
      </c>
      <c r="I32" t="s">
        <v>203</v>
      </c>
      <c r="J32" t="s">
        <v>203</v>
      </c>
      <c r="K32" t="n">
        <v>179045</v>
      </c>
      <c r="L32" t="n">
        <v>3505051</v>
      </c>
      <c r="M32" t="s">
        <v>203</v>
      </c>
      <c r="N32" t="s">
        <v>203</v>
      </c>
    </row>
    <row r="33" spans="1:26">
      <c r="A33" t="n">
        <v>2006</v>
      </c>
      <c r="B33" t="n">
        <v>2</v>
      </c>
      <c r="C33" t="s">
        <v>199</v>
      </c>
      <c r="D33" t="s">
        <v>200</v>
      </c>
      <c r="E33" t="s">
        <v>201</v>
      </c>
      <c r="F33" t="s">
        <v>202</v>
      </c>
      <c r="G33" t="n">
        <v>120696</v>
      </c>
      <c r="H33" t="n">
        <v>2377551</v>
      </c>
      <c r="I33" t="s">
        <v>203</v>
      </c>
      <c r="J33" t="s">
        <v>203</v>
      </c>
      <c r="K33" t="n">
        <v>120696</v>
      </c>
      <c r="L33" t="n">
        <v>2377551</v>
      </c>
      <c r="M33" t="s">
        <v>203</v>
      </c>
      <c r="N33" t="s">
        <v>203</v>
      </c>
    </row>
    <row r="34" spans="1:26">
      <c r="A34" t="n">
        <v>2006</v>
      </c>
      <c r="B34" t="n">
        <v>3</v>
      </c>
      <c r="C34" t="s">
        <v>199</v>
      </c>
      <c r="D34" t="s">
        <v>200</v>
      </c>
      <c r="E34" t="s">
        <v>204</v>
      </c>
      <c r="F34" t="s">
        <v>202</v>
      </c>
      <c r="G34" t="n">
        <v>26375</v>
      </c>
      <c r="H34" t="n">
        <v>803902</v>
      </c>
      <c r="I34" t="s">
        <v>203</v>
      </c>
      <c r="J34" t="s">
        <v>203</v>
      </c>
      <c r="K34" t="n">
        <v>26375</v>
      </c>
      <c r="L34" t="n">
        <v>803902</v>
      </c>
      <c r="M34" t="s">
        <v>203</v>
      </c>
      <c r="N34" t="s">
        <v>203</v>
      </c>
    </row>
    <row r="35" spans="1:26">
      <c r="A35" t="n">
        <v>2006</v>
      </c>
      <c r="B35" t="n">
        <v>3</v>
      </c>
      <c r="C35" t="s">
        <v>199</v>
      </c>
      <c r="D35" t="s">
        <v>200</v>
      </c>
      <c r="E35" t="s">
        <v>201</v>
      </c>
      <c r="F35" t="s">
        <v>202</v>
      </c>
      <c r="G35" t="n">
        <v>242203</v>
      </c>
      <c r="H35" t="n">
        <v>4623461</v>
      </c>
      <c r="I35" t="s">
        <v>203</v>
      </c>
      <c r="J35" t="s">
        <v>203</v>
      </c>
      <c r="K35" t="n">
        <v>242203</v>
      </c>
      <c r="L35" t="n">
        <v>4623461</v>
      </c>
      <c r="M35" t="s">
        <v>203</v>
      </c>
      <c r="N35" t="s">
        <v>203</v>
      </c>
    </row>
    <row r="36" spans="1:26">
      <c r="A36" t="n">
        <v>2006</v>
      </c>
      <c r="B36" t="n">
        <v>4</v>
      </c>
      <c r="C36" t="s">
        <v>199</v>
      </c>
      <c r="D36" t="s">
        <v>200</v>
      </c>
      <c r="E36" t="s">
        <v>201</v>
      </c>
      <c r="F36" t="s">
        <v>202</v>
      </c>
      <c r="G36" t="n">
        <v>118549</v>
      </c>
      <c r="H36" t="n">
        <v>2252284</v>
      </c>
      <c r="I36" t="s">
        <v>203</v>
      </c>
      <c r="J36" t="s">
        <v>203</v>
      </c>
      <c r="K36" t="n">
        <v>118549</v>
      </c>
      <c r="L36" t="n">
        <v>2252284</v>
      </c>
      <c r="M36" t="s">
        <v>203</v>
      </c>
      <c r="N36" t="s">
        <v>203</v>
      </c>
    </row>
    <row r="37" spans="1:26">
      <c r="A37" t="n">
        <v>2007</v>
      </c>
      <c r="B37" t="n">
        <v>1</v>
      </c>
      <c r="C37" t="s">
        <v>199</v>
      </c>
      <c r="D37" t="s">
        <v>200</v>
      </c>
      <c r="E37" t="s">
        <v>204</v>
      </c>
      <c r="F37" t="s">
        <v>202</v>
      </c>
      <c r="G37" t="n">
        <v>27580</v>
      </c>
      <c r="H37" t="n">
        <v>864895</v>
      </c>
      <c r="I37" t="s">
        <v>203</v>
      </c>
      <c r="J37" t="s">
        <v>203</v>
      </c>
      <c r="K37" t="n">
        <v>27580</v>
      </c>
      <c r="L37" t="n">
        <v>864895</v>
      </c>
      <c r="M37" t="s">
        <v>203</v>
      </c>
      <c r="N37" t="s">
        <v>203</v>
      </c>
    </row>
    <row r="38" spans="1:26">
      <c r="A38" t="n">
        <v>2007</v>
      </c>
      <c r="B38" t="n">
        <v>1</v>
      </c>
      <c r="C38" t="s">
        <v>199</v>
      </c>
      <c r="D38" t="s">
        <v>200</v>
      </c>
      <c r="E38" t="s">
        <v>201</v>
      </c>
      <c r="F38" t="s">
        <v>202</v>
      </c>
      <c r="G38" t="n">
        <v>176243</v>
      </c>
      <c r="H38" t="n">
        <v>3435907</v>
      </c>
      <c r="I38" t="s">
        <v>203</v>
      </c>
      <c r="J38" t="s">
        <v>203</v>
      </c>
      <c r="K38" t="n">
        <v>176243</v>
      </c>
      <c r="L38" t="n">
        <v>3435907</v>
      </c>
      <c r="M38" t="s">
        <v>203</v>
      </c>
      <c r="N38" t="s">
        <v>203</v>
      </c>
    </row>
    <row r="39" spans="1:26">
      <c r="A39" t="n">
        <v>2007</v>
      </c>
      <c r="B39" t="n">
        <v>2</v>
      </c>
      <c r="C39" t="s">
        <v>199</v>
      </c>
      <c r="D39" t="s">
        <v>200</v>
      </c>
      <c r="E39" t="s">
        <v>204</v>
      </c>
      <c r="F39" t="s">
        <v>202</v>
      </c>
      <c r="G39" t="n">
        <v>19748</v>
      </c>
      <c r="H39" t="n">
        <v>621263</v>
      </c>
      <c r="I39" t="s">
        <v>203</v>
      </c>
      <c r="J39" t="s">
        <v>203</v>
      </c>
      <c r="K39" t="n">
        <v>19748</v>
      </c>
      <c r="L39" t="n">
        <v>621263</v>
      </c>
      <c r="M39" t="s">
        <v>203</v>
      </c>
      <c r="N39" t="s">
        <v>203</v>
      </c>
    </row>
    <row r="40" spans="1:26">
      <c r="A40" t="n">
        <v>2007</v>
      </c>
      <c r="B40" t="n">
        <v>2</v>
      </c>
      <c r="C40" t="s">
        <v>199</v>
      </c>
      <c r="D40" t="s">
        <v>200</v>
      </c>
      <c r="E40" t="s">
        <v>201</v>
      </c>
      <c r="F40" t="s">
        <v>202</v>
      </c>
      <c r="G40" t="n">
        <v>178075</v>
      </c>
      <c r="H40" t="n">
        <v>3482341</v>
      </c>
      <c r="I40" t="s">
        <v>203</v>
      </c>
      <c r="J40" t="s">
        <v>203</v>
      </c>
      <c r="K40" t="n">
        <v>178075</v>
      </c>
      <c r="L40" t="n">
        <v>3482341</v>
      </c>
      <c r="M40" t="s">
        <v>203</v>
      </c>
      <c r="N40" t="s">
        <v>203</v>
      </c>
    </row>
    <row r="41" spans="1:26">
      <c r="A41" t="n">
        <v>2007</v>
      </c>
      <c r="B41" t="n">
        <v>3</v>
      </c>
      <c r="C41" t="s">
        <v>199</v>
      </c>
      <c r="D41" t="s">
        <v>200</v>
      </c>
      <c r="E41" t="s">
        <v>201</v>
      </c>
      <c r="F41" t="s">
        <v>202</v>
      </c>
      <c r="G41" t="n">
        <v>168080</v>
      </c>
      <c r="H41" t="n">
        <v>3311551</v>
      </c>
      <c r="I41" t="s">
        <v>203</v>
      </c>
      <c r="J41" t="s">
        <v>203</v>
      </c>
      <c r="K41" t="n">
        <v>168080</v>
      </c>
      <c r="L41" t="n">
        <v>3311551</v>
      </c>
      <c r="M41" t="s">
        <v>203</v>
      </c>
      <c r="N41" t="s">
        <v>203</v>
      </c>
    </row>
    <row r="42" spans="1:26">
      <c r="A42" t="n">
        <v>2007</v>
      </c>
      <c r="B42" t="n">
        <v>4</v>
      </c>
      <c r="C42" t="s">
        <v>199</v>
      </c>
      <c r="D42" t="s">
        <v>200</v>
      </c>
      <c r="E42" t="s">
        <v>204</v>
      </c>
      <c r="F42" t="s">
        <v>202</v>
      </c>
      <c r="G42" t="n">
        <v>18310</v>
      </c>
      <c r="H42" t="n">
        <v>593986</v>
      </c>
      <c r="I42" t="s">
        <v>203</v>
      </c>
      <c r="J42" t="s">
        <v>203</v>
      </c>
      <c r="K42" t="n">
        <v>18310</v>
      </c>
      <c r="L42" t="n">
        <v>593986</v>
      </c>
      <c r="M42" t="s">
        <v>203</v>
      </c>
      <c r="N42" t="s">
        <v>203</v>
      </c>
    </row>
    <row r="43" spans="1:26">
      <c r="A43" t="n">
        <v>2007</v>
      </c>
      <c r="B43" t="n">
        <v>4</v>
      </c>
      <c r="C43" t="s">
        <v>199</v>
      </c>
      <c r="D43" t="s">
        <v>200</v>
      </c>
      <c r="E43" t="s">
        <v>205</v>
      </c>
      <c r="F43" t="s">
        <v>202</v>
      </c>
      <c r="G43" t="n">
        <v>60572</v>
      </c>
      <c r="H43" t="n">
        <v>3468444</v>
      </c>
      <c r="I43" t="s">
        <v>203</v>
      </c>
      <c r="J43" t="s">
        <v>203</v>
      </c>
      <c r="K43" t="n">
        <v>60572</v>
      </c>
      <c r="L43" t="n">
        <v>3468444</v>
      </c>
      <c r="M43" t="s">
        <v>203</v>
      </c>
      <c r="N43" t="s">
        <v>203</v>
      </c>
    </row>
    <row r="44" spans="1:26">
      <c r="A44" t="n">
        <v>2007</v>
      </c>
      <c r="B44" t="n">
        <v>4</v>
      </c>
      <c r="C44" t="s">
        <v>199</v>
      </c>
      <c r="D44" t="s">
        <v>200</v>
      </c>
      <c r="E44" t="s">
        <v>201</v>
      </c>
      <c r="F44" t="s">
        <v>202</v>
      </c>
      <c r="G44" t="n">
        <v>120241</v>
      </c>
      <c r="H44" t="n">
        <v>4849555</v>
      </c>
      <c r="I44" t="s">
        <v>203</v>
      </c>
      <c r="J44" t="s">
        <v>203</v>
      </c>
      <c r="K44" t="n">
        <v>120241</v>
      </c>
      <c r="L44" t="n">
        <v>4849555</v>
      </c>
      <c r="M44" t="s">
        <v>203</v>
      </c>
      <c r="N44" t="s">
        <v>203</v>
      </c>
    </row>
    <row r="45" spans="1:26">
      <c r="A45" t="n">
        <v>2008</v>
      </c>
      <c r="B45" t="n">
        <v>1</v>
      </c>
      <c r="C45" t="s">
        <v>199</v>
      </c>
      <c r="D45" t="s">
        <v>200</v>
      </c>
      <c r="E45" t="s">
        <v>204</v>
      </c>
      <c r="F45" t="s">
        <v>202</v>
      </c>
      <c r="G45" t="n">
        <v>39004</v>
      </c>
      <c r="H45" t="n">
        <v>2208384</v>
      </c>
      <c r="I45" t="s">
        <v>203</v>
      </c>
      <c r="J45" t="s">
        <v>203</v>
      </c>
      <c r="K45" t="n">
        <v>39004</v>
      </c>
      <c r="L45" t="n">
        <v>2208384</v>
      </c>
      <c r="M45" t="s">
        <v>203</v>
      </c>
      <c r="N45" t="s">
        <v>203</v>
      </c>
    </row>
    <row r="46" spans="1:26">
      <c r="A46" t="n">
        <v>2008</v>
      </c>
      <c r="B46" t="n">
        <v>1</v>
      </c>
      <c r="C46" t="s">
        <v>199</v>
      </c>
      <c r="D46" t="s">
        <v>200</v>
      </c>
      <c r="E46" t="s">
        <v>205</v>
      </c>
      <c r="F46" t="s">
        <v>202</v>
      </c>
      <c r="G46" t="n">
        <v>59172</v>
      </c>
      <c r="H46" t="n">
        <v>2305556</v>
      </c>
      <c r="I46" t="s">
        <v>203</v>
      </c>
      <c r="J46" t="s">
        <v>203</v>
      </c>
      <c r="K46" t="n">
        <v>59172</v>
      </c>
      <c r="L46" t="n">
        <v>2305556</v>
      </c>
      <c r="M46" t="s">
        <v>203</v>
      </c>
      <c r="N46" t="s">
        <v>203</v>
      </c>
    </row>
    <row r="47" spans="1:26">
      <c r="A47" t="n">
        <v>2008</v>
      </c>
      <c r="B47" t="n">
        <v>1</v>
      </c>
      <c r="C47" t="s">
        <v>199</v>
      </c>
      <c r="D47" t="s">
        <v>200</v>
      </c>
      <c r="E47" t="s">
        <v>201</v>
      </c>
      <c r="F47" t="s">
        <v>202</v>
      </c>
      <c r="G47" t="n">
        <v>117887</v>
      </c>
      <c r="H47" t="n">
        <v>4755424</v>
      </c>
      <c r="I47" t="s">
        <v>203</v>
      </c>
      <c r="J47" t="s">
        <v>203</v>
      </c>
      <c r="K47" t="n">
        <v>117887</v>
      </c>
      <c r="L47" t="n">
        <v>4755424</v>
      </c>
      <c r="M47" t="s">
        <v>203</v>
      </c>
      <c r="N47" t="s">
        <v>203</v>
      </c>
    </row>
    <row r="48" spans="1:26">
      <c r="A48" t="n">
        <v>2008</v>
      </c>
      <c r="B48" t="n">
        <v>2</v>
      </c>
      <c r="C48" t="s">
        <v>199</v>
      </c>
      <c r="D48" t="s">
        <v>200</v>
      </c>
      <c r="E48" t="s">
        <v>204</v>
      </c>
      <c r="F48" t="s">
        <v>202</v>
      </c>
      <c r="G48" t="n">
        <v>17234</v>
      </c>
      <c r="H48" t="n">
        <v>963367</v>
      </c>
      <c r="I48" t="s">
        <v>203</v>
      </c>
      <c r="J48" t="s">
        <v>203</v>
      </c>
      <c r="K48" t="n">
        <v>17234</v>
      </c>
      <c r="L48" t="n">
        <v>963367</v>
      </c>
      <c r="M48" t="s">
        <v>203</v>
      </c>
      <c r="N48" t="s">
        <v>203</v>
      </c>
    </row>
    <row r="49" spans="1:26">
      <c r="A49" t="n">
        <v>2008</v>
      </c>
      <c r="B49" t="n">
        <v>2</v>
      </c>
      <c r="C49" t="s">
        <v>199</v>
      </c>
      <c r="D49" t="s">
        <v>200</v>
      </c>
      <c r="E49" t="s">
        <v>201</v>
      </c>
      <c r="F49" t="s">
        <v>202</v>
      </c>
      <c r="G49" t="n">
        <v>176159</v>
      </c>
      <c r="H49" t="n">
        <v>16145260</v>
      </c>
      <c r="I49" t="s">
        <v>203</v>
      </c>
      <c r="J49" t="s">
        <v>203</v>
      </c>
      <c r="K49" t="n">
        <v>176159</v>
      </c>
      <c r="L49" t="n">
        <v>16145260</v>
      </c>
      <c r="M49" t="s">
        <v>203</v>
      </c>
      <c r="N49" t="s">
        <v>203</v>
      </c>
    </row>
    <row r="50" spans="1:26">
      <c r="A50" t="n">
        <v>2008</v>
      </c>
      <c r="B50" t="n">
        <v>3</v>
      </c>
      <c r="C50" t="s">
        <v>199</v>
      </c>
      <c r="D50" t="s">
        <v>200</v>
      </c>
      <c r="E50" t="s">
        <v>204</v>
      </c>
      <c r="F50" t="s">
        <v>202</v>
      </c>
      <c r="G50" t="n">
        <v>24692</v>
      </c>
      <c r="H50" t="n">
        <v>1406720</v>
      </c>
      <c r="I50" t="s">
        <v>203</v>
      </c>
      <c r="J50" t="s">
        <v>203</v>
      </c>
      <c r="K50" t="n">
        <v>24692</v>
      </c>
      <c r="L50" t="n">
        <v>1406720</v>
      </c>
      <c r="M50" t="s">
        <v>203</v>
      </c>
      <c r="N50" t="s">
        <v>203</v>
      </c>
    </row>
    <row r="51" spans="1:26">
      <c r="A51" t="n">
        <v>2008</v>
      </c>
      <c r="B51" t="n">
        <v>3</v>
      </c>
      <c r="C51" t="s">
        <v>199</v>
      </c>
      <c r="D51" t="s">
        <v>200</v>
      </c>
      <c r="E51" t="s">
        <v>201</v>
      </c>
      <c r="F51" t="s">
        <v>202</v>
      </c>
      <c r="G51" t="n">
        <v>184843</v>
      </c>
      <c r="H51" t="n">
        <v>8706644</v>
      </c>
      <c r="I51" t="s">
        <v>203</v>
      </c>
      <c r="J51" t="s">
        <v>203</v>
      </c>
      <c r="K51" t="n">
        <v>184843</v>
      </c>
      <c r="L51" t="n">
        <v>8706644</v>
      </c>
      <c r="M51" t="s">
        <v>203</v>
      </c>
      <c r="N51" t="s">
        <v>203</v>
      </c>
    </row>
    <row r="52" spans="1:26">
      <c r="A52" t="n">
        <v>2008</v>
      </c>
      <c r="B52" t="n">
        <v>4</v>
      </c>
      <c r="C52" t="s">
        <v>199</v>
      </c>
      <c r="D52" t="s">
        <v>200</v>
      </c>
      <c r="E52" t="s">
        <v>204</v>
      </c>
      <c r="F52" t="s">
        <v>202</v>
      </c>
      <c r="G52" t="n">
        <v>68414</v>
      </c>
      <c r="H52" t="n">
        <v>3364517</v>
      </c>
      <c r="I52" t="s">
        <v>203</v>
      </c>
      <c r="J52" t="s">
        <v>203</v>
      </c>
      <c r="K52" t="n">
        <v>68414</v>
      </c>
      <c r="L52" t="n">
        <v>3364517</v>
      </c>
      <c r="M52" t="s">
        <v>203</v>
      </c>
      <c r="N52" t="s">
        <v>203</v>
      </c>
    </row>
    <row r="53" spans="1:26">
      <c r="A53" t="n">
        <v>2008</v>
      </c>
      <c r="B53" t="n">
        <v>4</v>
      </c>
      <c r="C53" t="s">
        <v>199</v>
      </c>
      <c r="D53" t="s">
        <v>200</v>
      </c>
      <c r="E53" t="s">
        <v>201</v>
      </c>
      <c r="F53" t="s">
        <v>202</v>
      </c>
      <c r="G53" t="n">
        <v>59293</v>
      </c>
      <c r="H53" t="n">
        <v>2409254</v>
      </c>
      <c r="I53" t="s">
        <v>203</v>
      </c>
      <c r="J53" t="s">
        <v>203</v>
      </c>
      <c r="K53" t="n">
        <v>59293</v>
      </c>
      <c r="L53" t="n">
        <v>2409254</v>
      </c>
      <c r="M53" t="s">
        <v>203</v>
      </c>
      <c r="N53" t="s">
        <v>203</v>
      </c>
    </row>
    <row r="54" spans="1:26">
      <c r="A54" t="n">
        <v>2009</v>
      </c>
      <c r="B54" t="n">
        <v>1</v>
      </c>
      <c r="C54" t="s">
        <v>199</v>
      </c>
      <c r="D54" t="s">
        <v>200</v>
      </c>
      <c r="E54" t="s">
        <v>204</v>
      </c>
      <c r="F54" t="s">
        <v>202</v>
      </c>
      <c r="G54" t="n">
        <v>59563</v>
      </c>
      <c r="H54" t="n">
        <v>3461216</v>
      </c>
      <c r="I54" t="s">
        <v>203</v>
      </c>
      <c r="J54" t="s">
        <v>203</v>
      </c>
      <c r="K54" t="n">
        <v>59563</v>
      </c>
      <c r="L54" t="n">
        <v>3461216</v>
      </c>
      <c r="M54" t="s">
        <v>203</v>
      </c>
      <c r="N54" t="s">
        <v>203</v>
      </c>
    </row>
    <row r="55" spans="1:26">
      <c r="A55" t="n">
        <v>2009</v>
      </c>
      <c r="B55" t="n">
        <v>1</v>
      </c>
      <c r="C55" t="s">
        <v>199</v>
      </c>
      <c r="D55" t="s">
        <v>200</v>
      </c>
      <c r="E55" t="s">
        <v>201</v>
      </c>
      <c r="F55" t="s">
        <v>202</v>
      </c>
      <c r="G55" t="n">
        <v>172130</v>
      </c>
      <c r="H55" t="n">
        <v>7123314</v>
      </c>
      <c r="I55" t="s">
        <v>203</v>
      </c>
      <c r="J55" t="s">
        <v>203</v>
      </c>
      <c r="K55" t="n">
        <v>172130</v>
      </c>
      <c r="L55" t="n">
        <v>7123314</v>
      </c>
      <c r="M55" t="s">
        <v>203</v>
      </c>
      <c r="N55" t="s">
        <v>203</v>
      </c>
    </row>
    <row r="56" spans="1:26">
      <c r="A56" t="n">
        <v>2009</v>
      </c>
      <c r="B56" t="n">
        <v>2</v>
      </c>
      <c r="C56" t="s">
        <v>199</v>
      </c>
      <c r="D56" t="s">
        <v>200</v>
      </c>
      <c r="E56" t="s">
        <v>201</v>
      </c>
      <c r="F56" t="s">
        <v>202</v>
      </c>
      <c r="G56" t="n">
        <v>170607</v>
      </c>
      <c r="H56" t="n">
        <v>10616975</v>
      </c>
      <c r="I56" t="s">
        <v>203</v>
      </c>
      <c r="J56" t="s">
        <v>203</v>
      </c>
      <c r="K56" t="n">
        <v>170607</v>
      </c>
      <c r="L56" t="n">
        <v>10616975</v>
      </c>
      <c r="M56" t="s">
        <v>203</v>
      </c>
      <c r="N56" t="s">
        <v>203</v>
      </c>
    </row>
    <row r="57" spans="1:26">
      <c r="A57" t="n">
        <v>2009</v>
      </c>
      <c r="B57" t="n">
        <v>3</v>
      </c>
      <c r="C57" t="s">
        <v>199</v>
      </c>
      <c r="D57" t="s">
        <v>200</v>
      </c>
      <c r="E57" t="s">
        <v>204</v>
      </c>
      <c r="F57" t="s">
        <v>202</v>
      </c>
      <c r="G57" t="n">
        <v>33951</v>
      </c>
      <c r="H57" t="n">
        <v>2007939</v>
      </c>
      <c r="I57" t="s">
        <v>203</v>
      </c>
      <c r="J57" t="s">
        <v>203</v>
      </c>
      <c r="K57" t="n">
        <v>33951</v>
      </c>
      <c r="L57" t="n">
        <v>2007939</v>
      </c>
      <c r="M57" t="s">
        <v>203</v>
      </c>
      <c r="N57" t="s">
        <v>203</v>
      </c>
    </row>
    <row r="58" spans="1:26">
      <c r="A58" t="n">
        <v>2009</v>
      </c>
      <c r="B58" t="n">
        <v>3</v>
      </c>
      <c r="C58" t="s">
        <v>199</v>
      </c>
      <c r="D58" t="s">
        <v>200</v>
      </c>
      <c r="E58" t="s">
        <v>201</v>
      </c>
      <c r="F58" t="s">
        <v>202</v>
      </c>
      <c r="G58" t="n">
        <v>177870</v>
      </c>
      <c r="H58" t="n">
        <v>10229824</v>
      </c>
      <c r="I58" t="s">
        <v>203</v>
      </c>
      <c r="J58" t="s">
        <v>203</v>
      </c>
      <c r="K58" t="n">
        <v>177870</v>
      </c>
      <c r="L58" t="n">
        <v>10229824</v>
      </c>
      <c r="M58" t="s">
        <v>203</v>
      </c>
      <c r="N58" t="s">
        <v>203</v>
      </c>
    </row>
    <row r="59" spans="1:26">
      <c r="A59" t="n">
        <v>2009</v>
      </c>
      <c r="B59" t="n">
        <v>4</v>
      </c>
      <c r="C59" t="s">
        <v>199</v>
      </c>
      <c r="D59" t="s">
        <v>200</v>
      </c>
      <c r="E59" t="s">
        <v>204</v>
      </c>
      <c r="F59" t="s">
        <v>202</v>
      </c>
      <c r="G59" t="n">
        <v>58224</v>
      </c>
      <c r="H59" t="n">
        <v>3261836</v>
      </c>
      <c r="I59" t="s">
        <v>203</v>
      </c>
      <c r="J59" t="s">
        <v>203</v>
      </c>
      <c r="K59" t="n">
        <v>58224</v>
      </c>
      <c r="L59" t="n">
        <v>3261836</v>
      </c>
      <c r="M59" t="s">
        <v>203</v>
      </c>
      <c r="N59" t="s">
        <v>203</v>
      </c>
    </row>
    <row r="60" spans="1:26">
      <c r="A60" t="n">
        <v>2009</v>
      </c>
      <c r="B60" t="n">
        <v>4</v>
      </c>
      <c r="C60" t="s">
        <v>199</v>
      </c>
      <c r="D60" t="s">
        <v>200</v>
      </c>
      <c r="E60" t="s">
        <v>201</v>
      </c>
      <c r="F60" t="s">
        <v>202</v>
      </c>
      <c r="G60" t="n">
        <v>121200</v>
      </c>
      <c r="H60" t="n">
        <v>6494746</v>
      </c>
      <c r="I60" t="s">
        <v>203</v>
      </c>
      <c r="J60" t="s">
        <v>203</v>
      </c>
      <c r="K60" t="n">
        <v>121200</v>
      </c>
      <c r="L60" t="n">
        <v>6494746</v>
      </c>
      <c r="M60" t="s">
        <v>203</v>
      </c>
      <c r="N60" t="s">
        <v>203</v>
      </c>
    </row>
    <row r="61" spans="1:26">
      <c r="A61" t="n">
        <v>2010</v>
      </c>
      <c r="B61" t="n">
        <v>1</v>
      </c>
      <c r="C61" t="s">
        <v>199</v>
      </c>
      <c r="D61" t="s">
        <v>200</v>
      </c>
      <c r="E61" t="s">
        <v>204</v>
      </c>
      <c r="F61" t="s">
        <v>202</v>
      </c>
      <c r="G61" t="n">
        <v>91604</v>
      </c>
      <c r="H61" t="n">
        <v>4977310</v>
      </c>
      <c r="I61" t="s">
        <v>203</v>
      </c>
      <c r="J61" t="s">
        <v>203</v>
      </c>
      <c r="K61" t="n">
        <v>91604</v>
      </c>
      <c r="L61" t="n">
        <v>4977310</v>
      </c>
      <c r="M61" t="s">
        <v>203</v>
      </c>
      <c r="N61" t="s">
        <v>203</v>
      </c>
    </row>
    <row r="62" spans="1:26">
      <c r="A62" t="n">
        <v>2010</v>
      </c>
      <c r="B62" t="n">
        <v>1</v>
      </c>
      <c r="C62" t="s">
        <v>199</v>
      </c>
      <c r="D62" t="s">
        <v>200</v>
      </c>
      <c r="E62" t="s">
        <v>201</v>
      </c>
      <c r="F62" t="s">
        <v>202</v>
      </c>
      <c r="G62" t="n">
        <v>110523</v>
      </c>
      <c r="H62" t="n">
        <v>5922653</v>
      </c>
      <c r="I62" t="s">
        <v>203</v>
      </c>
      <c r="J62" t="s">
        <v>203</v>
      </c>
      <c r="K62" t="n">
        <v>110523</v>
      </c>
      <c r="L62" t="n">
        <v>5922653</v>
      </c>
      <c r="M62" t="s">
        <v>203</v>
      </c>
      <c r="N62" t="s">
        <v>203</v>
      </c>
    </row>
    <row r="63" spans="1:26">
      <c r="A63" t="n">
        <v>2010</v>
      </c>
      <c r="B63" t="n">
        <v>2</v>
      </c>
      <c r="C63" t="s">
        <v>199</v>
      </c>
      <c r="D63" t="s">
        <v>200</v>
      </c>
      <c r="E63" t="s">
        <v>201</v>
      </c>
      <c r="F63" t="s">
        <v>202</v>
      </c>
      <c r="G63" t="n">
        <v>169012</v>
      </c>
      <c r="H63" t="n">
        <v>11161217</v>
      </c>
      <c r="I63" t="s">
        <v>203</v>
      </c>
      <c r="J63" t="s">
        <v>203</v>
      </c>
      <c r="K63" t="n">
        <v>169012</v>
      </c>
      <c r="L63" t="n">
        <v>11161217</v>
      </c>
      <c r="M63" t="s">
        <v>203</v>
      </c>
      <c r="N63" t="s">
        <v>203</v>
      </c>
    </row>
    <row r="64" spans="1:26">
      <c r="A64" t="n">
        <v>2010</v>
      </c>
      <c r="B64" t="n">
        <v>3</v>
      </c>
      <c r="C64" t="s">
        <v>199</v>
      </c>
      <c r="D64" t="s">
        <v>200</v>
      </c>
      <c r="E64" t="s">
        <v>204</v>
      </c>
      <c r="F64" t="s">
        <v>202</v>
      </c>
      <c r="G64" t="n">
        <v>81103</v>
      </c>
      <c r="H64" t="n">
        <v>4258140</v>
      </c>
      <c r="I64" t="s">
        <v>203</v>
      </c>
      <c r="J64" t="s">
        <v>203</v>
      </c>
      <c r="K64" t="n">
        <v>81103</v>
      </c>
      <c r="L64" t="n">
        <v>4258140</v>
      </c>
      <c r="M64" t="s">
        <v>203</v>
      </c>
      <c r="N64" t="s">
        <v>203</v>
      </c>
    </row>
    <row r="65" spans="1:26">
      <c r="A65" t="n">
        <v>2010</v>
      </c>
      <c r="B65" t="n">
        <v>3</v>
      </c>
      <c r="C65" t="s">
        <v>199</v>
      </c>
      <c r="D65" t="s">
        <v>200</v>
      </c>
      <c r="E65" t="s">
        <v>206</v>
      </c>
      <c r="F65" t="s">
        <v>202</v>
      </c>
      <c r="G65" t="n">
        <v>58492</v>
      </c>
      <c r="H65" t="n">
        <v>3555208</v>
      </c>
      <c r="I65" t="s">
        <v>203</v>
      </c>
      <c r="J65" t="s">
        <v>203</v>
      </c>
      <c r="K65" t="n">
        <v>58492</v>
      </c>
      <c r="L65" t="n">
        <v>3555208</v>
      </c>
      <c r="M65" t="s">
        <v>203</v>
      </c>
      <c r="N65" t="s">
        <v>203</v>
      </c>
    </row>
    <row r="66" spans="1:26">
      <c r="A66" t="n">
        <v>2010</v>
      </c>
      <c r="B66" t="n">
        <v>3</v>
      </c>
      <c r="C66" t="s">
        <v>199</v>
      </c>
      <c r="D66" t="s">
        <v>200</v>
      </c>
      <c r="E66" t="s">
        <v>201</v>
      </c>
      <c r="F66" t="s">
        <v>202</v>
      </c>
      <c r="G66" t="n">
        <v>116748</v>
      </c>
      <c r="H66" t="n">
        <v>6256221</v>
      </c>
      <c r="I66" t="s">
        <v>203</v>
      </c>
      <c r="J66" t="s">
        <v>203</v>
      </c>
      <c r="K66" t="n">
        <v>116748</v>
      </c>
      <c r="L66" t="n">
        <v>6256221</v>
      </c>
      <c r="M66" t="s">
        <v>203</v>
      </c>
      <c r="N66" t="s">
        <v>203</v>
      </c>
    </row>
    <row r="67" spans="1:26">
      <c r="A67" t="n">
        <v>2010</v>
      </c>
      <c r="B67" t="n">
        <v>4</v>
      </c>
      <c r="C67" t="s">
        <v>199</v>
      </c>
      <c r="D67" t="s">
        <v>200</v>
      </c>
      <c r="E67" t="s">
        <v>204</v>
      </c>
      <c r="F67" t="s">
        <v>202</v>
      </c>
      <c r="G67" t="n">
        <v>207697</v>
      </c>
      <c r="H67" t="n">
        <v>12350831</v>
      </c>
      <c r="I67" t="s">
        <v>203</v>
      </c>
      <c r="J67" t="s">
        <v>203</v>
      </c>
      <c r="K67" t="n">
        <v>207697</v>
      </c>
      <c r="L67" t="n">
        <v>12350831</v>
      </c>
      <c r="M67" t="s">
        <v>203</v>
      </c>
      <c r="N67" t="s">
        <v>203</v>
      </c>
    </row>
    <row r="68" spans="1:26">
      <c r="A68" t="n">
        <v>2011</v>
      </c>
      <c r="B68" t="n">
        <v>1</v>
      </c>
      <c r="C68" t="s">
        <v>199</v>
      </c>
      <c r="D68" t="s">
        <v>200</v>
      </c>
      <c r="E68" t="s">
        <v>204</v>
      </c>
      <c r="F68" t="s">
        <v>202</v>
      </c>
      <c r="G68" t="n">
        <v>61745</v>
      </c>
      <c r="H68" t="n">
        <v>3254974</v>
      </c>
      <c r="I68" t="s">
        <v>203</v>
      </c>
      <c r="J68" t="s">
        <v>203</v>
      </c>
      <c r="K68" t="n">
        <v>61745</v>
      </c>
      <c r="L68" t="n">
        <v>3254974</v>
      </c>
      <c r="M68" t="s">
        <v>203</v>
      </c>
      <c r="N68" t="s">
        <v>203</v>
      </c>
    </row>
    <row r="69" spans="1:26">
      <c r="A69" t="n">
        <v>2011</v>
      </c>
      <c r="B69" t="n">
        <v>1</v>
      </c>
      <c r="C69" t="s">
        <v>199</v>
      </c>
      <c r="D69" t="s">
        <v>200</v>
      </c>
      <c r="E69" t="s">
        <v>206</v>
      </c>
      <c r="F69" t="s">
        <v>202</v>
      </c>
      <c r="G69" t="n">
        <v>56942</v>
      </c>
      <c r="H69" t="n">
        <v>2686164</v>
      </c>
      <c r="I69" t="s">
        <v>203</v>
      </c>
      <c r="J69" t="s">
        <v>203</v>
      </c>
      <c r="K69" t="n">
        <v>56942</v>
      </c>
      <c r="L69" t="n">
        <v>2686164</v>
      </c>
      <c r="M69" t="s">
        <v>203</v>
      </c>
      <c r="N69" t="s">
        <v>203</v>
      </c>
    </row>
    <row r="70" spans="1:26">
      <c r="A70" t="n">
        <v>2011</v>
      </c>
      <c r="B70" t="n">
        <v>1</v>
      </c>
      <c r="C70" t="s">
        <v>199</v>
      </c>
      <c r="D70" t="s">
        <v>200</v>
      </c>
      <c r="E70" t="s">
        <v>201</v>
      </c>
      <c r="F70" t="s">
        <v>202</v>
      </c>
      <c r="G70" t="n">
        <v>60189</v>
      </c>
      <c r="H70" t="n">
        <v>3112371</v>
      </c>
      <c r="I70" t="s">
        <v>203</v>
      </c>
      <c r="J70" t="s">
        <v>203</v>
      </c>
      <c r="K70" t="n">
        <v>60189</v>
      </c>
      <c r="L70" t="n">
        <v>3112371</v>
      </c>
      <c r="M70" t="s">
        <v>203</v>
      </c>
      <c r="N70" t="s">
        <v>203</v>
      </c>
    </row>
    <row r="71" spans="1:26">
      <c r="A71" t="n">
        <v>2011</v>
      </c>
      <c r="B71" t="n">
        <v>2</v>
      </c>
      <c r="C71" t="s">
        <v>199</v>
      </c>
      <c r="D71" t="s">
        <v>200</v>
      </c>
      <c r="E71" t="s">
        <v>206</v>
      </c>
      <c r="F71" t="s">
        <v>202</v>
      </c>
      <c r="G71" t="n">
        <v>63202</v>
      </c>
      <c r="H71" t="n">
        <v>2981457</v>
      </c>
      <c r="I71" t="s">
        <v>203</v>
      </c>
      <c r="J71" t="s">
        <v>203</v>
      </c>
      <c r="K71" t="n">
        <v>63202</v>
      </c>
      <c r="L71" t="n">
        <v>2981457</v>
      </c>
      <c r="M71" t="s">
        <v>203</v>
      </c>
      <c r="N71" t="s">
        <v>203</v>
      </c>
    </row>
    <row r="72" spans="1:26">
      <c r="A72" t="n">
        <v>2011</v>
      </c>
      <c r="B72" t="n">
        <v>2</v>
      </c>
      <c r="C72" t="s">
        <v>199</v>
      </c>
      <c r="D72" t="s">
        <v>200</v>
      </c>
      <c r="E72" t="s">
        <v>201</v>
      </c>
      <c r="F72" t="s">
        <v>202</v>
      </c>
      <c r="G72" t="n">
        <v>237787</v>
      </c>
      <c r="H72" t="n">
        <v>12560141</v>
      </c>
      <c r="I72" t="s">
        <v>203</v>
      </c>
      <c r="J72" t="s">
        <v>203</v>
      </c>
      <c r="K72" t="n">
        <v>237787</v>
      </c>
      <c r="L72" t="n">
        <v>12560141</v>
      </c>
      <c r="M72" t="s">
        <v>203</v>
      </c>
      <c r="N72" t="s">
        <v>203</v>
      </c>
    </row>
    <row r="73" spans="1:26">
      <c r="A73" t="n">
        <v>2011</v>
      </c>
      <c r="B73" t="n">
        <v>3</v>
      </c>
      <c r="C73" t="s">
        <v>199</v>
      </c>
      <c r="D73" t="s">
        <v>200</v>
      </c>
      <c r="E73" t="s">
        <v>206</v>
      </c>
      <c r="F73" t="s">
        <v>202</v>
      </c>
      <c r="G73" t="n">
        <v>121866</v>
      </c>
      <c r="H73" t="n">
        <v>5634013</v>
      </c>
      <c r="I73" t="s">
        <v>203</v>
      </c>
      <c r="J73" t="s">
        <v>203</v>
      </c>
      <c r="K73" t="n">
        <v>121866</v>
      </c>
      <c r="L73" t="n">
        <v>5634013</v>
      </c>
      <c r="M73" t="s">
        <v>203</v>
      </c>
      <c r="N73" t="s">
        <v>203</v>
      </c>
      <c r="Z73" t="s">
        <v>88</v>
      </c>
    </row>
    <row r="74" spans="1:26">
      <c r="A74" t="n">
        <v>2011</v>
      </c>
      <c r="B74" t="n">
        <v>4</v>
      </c>
      <c r="C74" t="s">
        <v>199</v>
      </c>
      <c r="D74" t="s">
        <v>200</v>
      </c>
      <c r="E74" t="s">
        <v>206</v>
      </c>
      <c r="F74" t="s">
        <v>202</v>
      </c>
      <c r="G74" t="n">
        <v>120995</v>
      </c>
      <c r="H74" t="n">
        <v>5382691</v>
      </c>
      <c r="I74" t="s">
        <v>203</v>
      </c>
      <c r="J74" t="s">
        <v>203</v>
      </c>
      <c r="K74" t="n">
        <v>120995</v>
      </c>
      <c r="L74" t="n">
        <v>5382691</v>
      </c>
      <c r="M74" t="s">
        <v>203</v>
      </c>
      <c r="N74" t="s">
        <v>203</v>
      </c>
    </row>
    <row r="75" spans="1:26">
      <c r="A75" t="n">
        <v>2011</v>
      </c>
      <c r="B75" t="n">
        <v>4</v>
      </c>
      <c r="C75" t="s">
        <v>199</v>
      </c>
      <c r="D75" t="s">
        <v>200</v>
      </c>
      <c r="E75" t="s">
        <v>201</v>
      </c>
      <c r="F75" t="s">
        <v>202</v>
      </c>
      <c r="G75" t="n">
        <v>122613</v>
      </c>
      <c r="H75" t="n">
        <v>5894780</v>
      </c>
      <c r="I75" t="s">
        <v>203</v>
      </c>
      <c r="J75" t="s">
        <v>203</v>
      </c>
      <c r="K75" t="n">
        <v>122613</v>
      </c>
      <c r="L75" t="n">
        <v>5894780</v>
      </c>
      <c r="M75" t="s">
        <v>203</v>
      </c>
      <c r="N75" t="s">
        <v>203</v>
      </c>
    </row>
    <row r="76" spans="1:26">
      <c r="A76" t="n">
        <v>2012</v>
      </c>
      <c r="B76" t="n">
        <v>1</v>
      </c>
      <c r="C76" t="s">
        <v>199</v>
      </c>
      <c r="D76" t="s">
        <v>200</v>
      </c>
      <c r="E76" t="s">
        <v>206</v>
      </c>
      <c r="F76" t="s">
        <v>202</v>
      </c>
      <c r="G76" t="n">
        <v>118081</v>
      </c>
      <c r="H76" t="n">
        <v>6158969</v>
      </c>
      <c r="I76" t="s">
        <v>203</v>
      </c>
      <c r="J76" t="s">
        <v>203</v>
      </c>
      <c r="K76" t="n">
        <v>118081</v>
      </c>
      <c r="L76" t="n">
        <v>6158969</v>
      </c>
      <c r="M76" t="s">
        <v>203</v>
      </c>
      <c r="N76" t="s">
        <v>203</v>
      </c>
    </row>
    <row r="77" spans="1:26">
      <c r="A77" t="n">
        <v>2012</v>
      </c>
      <c r="B77" t="n">
        <v>2</v>
      </c>
      <c r="C77" t="s">
        <v>199</v>
      </c>
      <c r="D77" t="s">
        <v>200</v>
      </c>
      <c r="E77" t="s">
        <v>206</v>
      </c>
      <c r="F77" t="s">
        <v>202</v>
      </c>
      <c r="G77" t="n">
        <v>181879</v>
      </c>
      <c r="H77" t="n">
        <v>9031732</v>
      </c>
      <c r="I77" t="s">
        <v>203</v>
      </c>
      <c r="J77" t="s">
        <v>203</v>
      </c>
      <c r="K77" t="n">
        <v>181879</v>
      </c>
      <c r="L77" t="n">
        <v>9031732</v>
      </c>
      <c r="M77" t="s">
        <v>203</v>
      </c>
      <c r="N77" t="s">
        <v>203</v>
      </c>
    </row>
    <row r="78" spans="1:26">
      <c r="A78" t="n">
        <v>2012</v>
      </c>
      <c r="B78" t="n">
        <v>3</v>
      </c>
      <c r="C78" t="s">
        <v>199</v>
      </c>
      <c r="D78" t="s">
        <v>200</v>
      </c>
      <c r="E78" t="s">
        <v>206</v>
      </c>
      <c r="F78" t="s">
        <v>202</v>
      </c>
      <c r="G78" t="n">
        <v>120912</v>
      </c>
      <c r="H78" t="n">
        <v>6066056</v>
      </c>
      <c r="I78" t="s">
        <v>203</v>
      </c>
      <c r="J78" t="s">
        <v>203</v>
      </c>
      <c r="K78" t="n">
        <v>120912</v>
      </c>
      <c r="L78" t="n">
        <v>6066056</v>
      </c>
      <c r="M78" t="s">
        <v>203</v>
      </c>
      <c r="N78" t="s">
        <v>203</v>
      </c>
    </row>
    <row r="79" spans="1:26">
      <c r="A79" t="n">
        <v>2012</v>
      </c>
      <c r="B79" t="n">
        <v>3</v>
      </c>
      <c r="C79" t="s">
        <v>199</v>
      </c>
      <c r="D79" t="s">
        <v>200</v>
      </c>
      <c r="E79" t="s">
        <v>201</v>
      </c>
      <c r="F79" t="s">
        <v>202</v>
      </c>
      <c r="G79" t="n">
        <v>117500</v>
      </c>
      <c r="H79" t="n">
        <v>6624014</v>
      </c>
      <c r="I79" t="s">
        <v>203</v>
      </c>
      <c r="J79" t="s">
        <v>203</v>
      </c>
      <c r="K79" t="n">
        <v>117500</v>
      </c>
      <c r="L79" t="n">
        <v>6624014</v>
      </c>
      <c r="M79" t="s">
        <v>203</v>
      </c>
      <c r="N79" t="s">
        <v>203</v>
      </c>
    </row>
    <row r="80" spans="1:26">
      <c r="A80" t="n">
        <v>2012</v>
      </c>
      <c r="B80" t="n">
        <v>4</v>
      </c>
      <c r="C80" t="s">
        <v>199</v>
      </c>
      <c r="D80" t="s">
        <v>200</v>
      </c>
      <c r="E80" t="s">
        <v>206</v>
      </c>
      <c r="F80" t="s">
        <v>202</v>
      </c>
      <c r="G80" t="n">
        <v>59280</v>
      </c>
      <c r="H80" t="n">
        <v>2821733</v>
      </c>
      <c r="I80" t="s">
        <v>203</v>
      </c>
      <c r="J80" t="s">
        <v>203</v>
      </c>
      <c r="K80" t="n">
        <v>59280</v>
      </c>
      <c r="L80" t="n">
        <v>2821733</v>
      </c>
      <c r="M80" t="s">
        <v>203</v>
      </c>
      <c r="N80" t="s">
        <v>203</v>
      </c>
    </row>
    <row r="81" spans="1:26">
      <c r="A81" t="n">
        <v>2012</v>
      </c>
      <c r="B81" t="n">
        <v>4</v>
      </c>
      <c r="C81" t="s">
        <v>199</v>
      </c>
      <c r="D81" t="s">
        <v>200</v>
      </c>
      <c r="E81" t="s">
        <v>201</v>
      </c>
      <c r="F81" t="s">
        <v>202</v>
      </c>
      <c r="G81" t="n">
        <v>120129</v>
      </c>
      <c r="H81" t="n">
        <v>6911620</v>
      </c>
      <c r="I81" t="s">
        <v>203</v>
      </c>
      <c r="J81" t="s">
        <v>203</v>
      </c>
      <c r="K81" t="n">
        <v>120129</v>
      </c>
      <c r="L81" t="n">
        <v>6911620</v>
      </c>
      <c r="M81" t="s">
        <v>203</v>
      </c>
      <c r="N81" t="s">
        <v>203</v>
      </c>
    </row>
    <row r="82" spans="1:26">
      <c r="A82" t="n">
        <v>2013</v>
      </c>
      <c r="B82" t="n">
        <v>1</v>
      </c>
      <c r="C82" t="s">
        <v>199</v>
      </c>
      <c r="D82" t="s">
        <v>200</v>
      </c>
      <c r="E82" t="s">
        <v>201</v>
      </c>
      <c r="F82" t="s">
        <v>202</v>
      </c>
      <c r="G82" t="n">
        <v>117481</v>
      </c>
      <c r="H82" t="n">
        <v>7107782</v>
      </c>
      <c r="I82" t="s">
        <v>203</v>
      </c>
      <c r="J82" t="s">
        <v>203</v>
      </c>
      <c r="K82" t="n">
        <v>117481</v>
      </c>
      <c r="L82" t="n">
        <v>7107782</v>
      </c>
      <c r="M82" t="s">
        <v>203</v>
      </c>
      <c r="N82" t="s">
        <v>203</v>
      </c>
    </row>
    <row r="83" spans="1:26">
      <c r="A83" t="n">
        <v>2013</v>
      </c>
      <c r="B83" t="n">
        <v>2</v>
      </c>
      <c r="C83" t="s">
        <v>199</v>
      </c>
      <c r="D83" t="s">
        <v>200</v>
      </c>
      <c r="E83" t="s">
        <v>201</v>
      </c>
      <c r="F83" t="s">
        <v>202</v>
      </c>
      <c r="G83" t="n">
        <v>180355</v>
      </c>
      <c r="H83" t="n">
        <v>11208629</v>
      </c>
      <c r="I83" t="s">
        <v>203</v>
      </c>
      <c r="J83" t="s">
        <v>203</v>
      </c>
      <c r="K83" t="n">
        <v>180355</v>
      </c>
      <c r="L83" t="n">
        <v>11208629</v>
      </c>
      <c r="M83" t="s">
        <v>203</v>
      </c>
      <c r="N83" t="s">
        <v>203</v>
      </c>
    </row>
    <row r="84" spans="1:26">
      <c r="A84" t="n">
        <v>2013</v>
      </c>
      <c r="B84" t="n">
        <v>3</v>
      </c>
      <c r="C84" t="s">
        <v>199</v>
      </c>
      <c r="D84" t="s">
        <v>200</v>
      </c>
      <c r="E84" t="s">
        <v>201</v>
      </c>
      <c r="F84" t="s">
        <v>202</v>
      </c>
      <c r="G84" t="n">
        <v>187311</v>
      </c>
      <c r="H84" t="n">
        <v>11958306</v>
      </c>
      <c r="I84" t="s">
        <v>203</v>
      </c>
      <c r="J84" t="s">
        <v>203</v>
      </c>
      <c r="K84" t="n">
        <v>187311</v>
      </c>
      <c r="L84" t="n">
        <v>11958306</v>
      </c>
      <c r="M84" t="s">
        <v>203</v>
      </c>
      <c r="N84" t="s">
        <v>203</v>
      </c>
    </row>
    <row r="85" spans="1:26">
      <c r="A85" t="n">
        <v>2013</v>
      </c>
      <c r="B85" t="n">
        <v>4</v>
      </c>
      <c r="C85" t="s">
        <v>199</v>
      </c>
      <c r="D85" t="s">
        <v>200</v>
      </c>
      <c r="E85" t="s">
        <v>201</v>
      </c>
      <c r="F85" t="s">
        <v>202</v>
      </c>
      <c r="G85" t="n">
        <v>181496</v>
      </c>
      <c r="H85" t="n">
        <v>10426789</v>
      </c>
      <c r="I85" t="s">
        <v>203</v>
      </c>
      <c r="J85" t="s">
        <v>203</v>
      </c>
      <c r="K85" t="n">
        <v>181496</v>
      </c>
      <c r="L85" t="n">
        <v>10426789</v>
      </c>
      <c r="M85" t="s">
        <v>203</v>
      </c>
      <c r="N85" t="s">
        <v>203</v>
      </c>
    </row>
    <row r="86" spans="1:26">
      <c r="A86" t="n">
        <v>2014</v>
      </c>
      <c r="B86" t="n">
        <v>1</v>
      </c>
      <c r="C86" t="s">
        <v>199</v>
      </c>
      <c r="D86" t="s">
        <v>200</v>
      </c>
      <c r="E86" t="s">
        <v>201</v>
      </c>
      <c r="F86" t="s">
        <v>202</v>
      </c>
      <c r="G86" t="n">
        <v>183238</v>
      </c>
      <c r="H86" t="n">
        <v>11722287</v>
      </c>
      <c r="I86" t="s">
        <v>203</v>
      </c>
      <c r="J86" t="s">
        <v>203</v>
      </c>
      <c r="K86" t="n">
        <v>183238</v>
      </c>
      <c r="L86" t="n">
        <v>11722287</v>
      </c>
      <c r="M86" t="s">
        <v>203</v>
      </c>
      <c r="N86" t="s">
        <v>203</v>
      </c>
    </row>
    <row r="87" spans="1:26">
      <c r="A87" t="n">
        <v>2014</v>
      </c>
      <c r="B87" t="n">
        <v>2</v>
      </c>
      <c r="C87" t="s">
        <v>199</v>
      </c>
      <c r="D87" t="s">
        <v>200</v>
      </c>
      <c r="E87" t="s">
        <v>201</v>
      </c>
      <c r="F87" t="s">
        <v>202</v>
      </c>
      <c r="G87" t="n">
        <v>178525</v>
      </c>
      <c r="H87" t="n">
        <v>11482729</v>
      </c>
      <c r="I87" t="s">
        <v>203</v>
      </c>
      <c r="J87" t="s">
        <v>203</v>
      </c>
      <c r="K87" t="n">
        <v>178525</v>
      </c>
      <c r="L87" t="n">
        <v>11482729</v>
      </c>
      <c r="M87" t="s">
        <v>203</v>
      </c>
      <c r="N87" t="s">
        <v>203</v>
      </c>
    </row>
    <row r="88" spans="1:26">
      <c r="A88" t="n">
        <v>2014</v>
      </c>
      <c r="B88" t="n">
        <v>3</v>
      </c>
      <c r="C88" t="s">
        <v>199</v>
      </c>
      <c r="D88" t="s">
        <v>200</v>
      </c>
      <c r="E88" t="s">
        <v>201</v>
      </c>
      <c r="F88" t="s">
        <v>202</v>
      </c>
      <c r="G88" t="n">
        <v>184083</v>
      </c>
      <c r="H88" t="n">
        <v>11673484</v>
      </c>
      <c r="I88" t="s">
        <v>203</v>
      </c>
      <c r="J88" t="s">
        <v>203</v>
      </c>
      <c r="K88" t="n">
        <v>184083</v>
      </c>
      <c r="L88" t="n">
        <v>11673484</v>
      </c>
      <c r="M88" t="s">
        <v>203</v>
      </c>
      <c r="N88" t="s">
        <v>203</v>
      </c>
    </row>
    <row r="89" spans="1:26">
      <c r="A89" t="n">
        <v>2014</v>
      </c>
      <c r="B89" t="n">
        <v>4</v>
      </c>
      <c r="C89" t="s">
        <v>199</v>
      </c>
      <c r="D89" t="s">
        <v>200</v>
      </c>
      <c r="E89" t="s">
        <v>201</v>
      </c>
      <c r="F89" t="s">
        <v>202</v>
      </c>
      <c r="G89" t="n">
        <v>179281</v>
      </c>
      <c r="H89" t="n">
        <v>11465355</v>
      </c>
      <c r="I89" t="s">
        <v>203</v>
      </c>
      <c r="J89" t="s">
        <v>203</v>
      </c>
      <c r="K89" t="n">
        <v>179281</v>
      </c>
      <c r="L89" t="n">
        <v>11465355</v>
      </c>
      <c r="M89" t="s">
        <v>203</v>
      </c>
      <c r="N89" t="s">
        <v>203</v>
      </c>
    </row>
    <row r="90" spans="1:26">
      <c r="A90" t="n">
        <v>2015</v>
      </c>
      <c r="B90" t="n">
        <v>1</v>
      </c>
      <c r="C90" t="s">
        <v>199</v>
      </c>
      <c r="D90" t="s">
        <v>200</v>
      </c>
      <c r="E90" t="s">
        <v>201</v>
      </c>
      <c r="F90" t="s">
        <v>202</v>
      </c>
      <c r="G90" t="n">
        <v>238083</v>
      </c>
      <c r="H90" t="n">
        <v>14722877</v>
      </c>
      <c r="I90" t="s">
        <v>203</v>
      </c>
      <c r="J90" t="s">
        <v>203</v>
      </c>
      <c r="K90" t="n">
        <v>238083</v>
      </c>
      <c r="L90" t="n">
        <v>14722877</v>
      </c>
      <c r="M90" t="s">
        <v>203</v>
      </c>
      <c r="N90" t="s">
        <v>203</v>
      </c>
    </row>
    <row r="91" spans="1:26">
      <c r="A91" t="n">
        <v>2015</v>
      </c>
      <c r="B91" t="n">
        <v>2</v>
      </c>
      <c r="C91" t="s">
        <v>199</v>
      </c>
      <c r="D91" t="s">
        <v>200</v>
      </c>
      <c r="E91" t="s">
        <v>201</v>
      </c>
      <c r="F91" t="s">
        <v>202</v>
      </c>
      <c r="G91" t="n">
        <v>118443</v>
      </c>
      <c r="H91" t="n">
        <v>7221978</v>
      </c>
      <c r="I91" t="s">
        <v>203</v>
      </c>
      <c r="J91" t="s">
        <v>203</v>
      </c>
      <c r="K91" t="n">
        <v>118443</v>
      </c>
      <c r="L91" t="n">
        <v>7221978</v>
      </c>
      <c r="M91" t="s">
        <v>203</v>
      </c>
      <c r="N91" t="s">
        <v>203</v>
      </c>
    </row>
    <row r="92" spans="1:26">
      <c r="A92" t="n">
        <v>2015</v>
      </c>
      <c r="B92" t="n">
        <v>3</v>
      </c>
      <c r="C92" t="s">
        <v>199</v>
      </c>
      <c r="D92" t="s">
        <v>200</v>
      </c>
      <c r="E92" t="s">
        <v>204</v>
      </c>
      <c r="F92" t="s">
        <v>202</v>
      </c>
      <c r="G92" t="n">
        <v>60657</v>
      </c>
      <c r="H92" t="n">
        <v>3643338</v>
      </c>
      <c r="I92" t="s">
        <v>203</v>
      </c>
      <c r="J92" t="s">
        <v>203</v>
      </c>
      <c r="K92" t="n">
        <v>60657</v>
      </c>
      <c r="L92" t="n">
        <v>3643338</v>
      </c>
      <c r="M92" t="s">
        <v>203</v>
      </c>
      <c r="N92" t="s">
        <v>203</v>
      </c>
    </row>
    <row r="93" spans="1:26">
      <c r="A93" t="n">
        <v>2015</v>
      </c>
      <c r="B93" t="n">
        <v>3</v>
      </c>
      <c r="C93" t="s">
        <v>199</v>
      </c>
      <c r="D93" t="s">
        <v>200</v>
      </c>
      <c r="E93" t="s">
        <v>201</v>
      </c>
      <c r="F93" t="s">
        <v>202</v>
      </c>
      <c r="G93" t="n">
        <v>119658</v>
      </c>
      <c r="H93" t="n">
        <v>7211442</v>
      </c>
      <c r="I93" t="s">
        <v>203</v>
      </c>
      <c r="J93" t="s">
        <v>203</v>
      </c>
      <c r="K93" t="n">
        <v>119658</v>
      </c>
      <c r="L93" t="n">
        <v>7211442</v>
      </c>
      <c r="M93" t="s">
        <v>203</v>
      </c>
      <c r="N93" t="s">
        <v>203</v>
      </c>
    </row>
    <row r="94" spans="1:26">
      <c r="A94" t="n">
        <v>2015</v>
      </c>
      <c r="B94" t="n">
        <v>4</v>
      </c>
      <c r="C94" t="s">
        <v>199</v>
      </c>
      <c r="D94" t="s">
        <v>200</v>
      </c>
      <c r="E94" t="s">
        <v>205</v>
      </c>
      <c r="F94" t="s">
        <v>202</v>
      </c>
      <c r="G94" t="n">
        <v>62122</v>
      </c>
      <c r="H94" t="n">
        <v>2959812</v>
      </c>
      <c r="I94" t="s">
        <v>203</v>
      </c>
      <c r="J94" t="s">
        <v>203</v>
      </c>
      <c r="K94" t="n">
        <v>62122</v>
      </c>
      <c r="L94" t="n">
        <v>2959812</v>
      </c>
      <c r="M94" t="s">
        <v>203</v>
      </c>
      <c r="N94" t="s">
        <v>203</v>
      </c>
    </row>
    <row r="95" spans="1:26">
      <c r="A95" t="n">
        <v>2015</v>
      </c>
      <c r="B95" t="n">
        <v>4</v>
      </c>
      <c r="C95" t="s">
        <v>199</v>
      </c>
      <c r="D95" t="s">
        <v>200</v>
      </c>
      <c r="E95" t="s">
        <v>201</v>
      </c>
      <c r="F95" t="s">
        <v>202</v>
      </c>
      <c r="G95" t="n">
        <v>117694</v>
      </c>
      <c r="H95" t="n">
        <v>7363930</v>
      </c>
      <c r="I95" t="s">
        <v>203</v>
      </c>
      <c r="J95" t="s">
        <v>203</v>
      </c>
      <c r="K95" t="n">
        <v>117694</v>
      </c>
      <c r="L95" t="n">
        <v>7363930</v>
      </c>
      <c r="M95" t="s">
        <v>203</v>
      </c>
      <c r="N95" t="s">
        <v>203</v>
      </c>
    </row>
    <row r="96" spans="1:26">
      <c r="A96" t="n">
        <v>2016</v>
      </c>
      <c r="B96" t="n">
        <v>1</v>
      </c>
      <c r="C96" t="s">
        <v>199</v>
      </c>
      <c r="D96" t="s">
        <v>200</v>
      </c>
      <c r="E96" t="s">
        <v>204</v>
      </c>
      <c r="F96" t="s">
        <v>202</v>
      </c>
      <c r="G96" t="n">
        <v>59398</v>
      </c>
      <c r="H96" t="n">
        <v>2939676</v>
      </c>
      <c r="I96" t="s">
        <v>203</v>
      </c>
      <c r="J96" t="s">
        <v>203</v>
      </c>
      <c r="K96" t="n">
        <v>59398</v>
      </c>
      <c r="L96" t="n">
        <v>2939676</v>
      </c>
      <c r="M96" t="s">
        <v>203</v>
      </c>
      <c r="N96" t="s">
        <v>203</v>
      </c>
    </row>
    <row r="97" spans="1:26">
      <c r="A97" t="n">
        <v>2016</v>
      </c>
      <c r="B97" t="n">
        <v>1</v>
      </c>
      <c r="C97" t="s">
        <v>199</v>
      </c>
      <c r="D97" t="s">
        <v>200</v>
      </c>
      <c r="E97" t="s">
        <v>205</v>
      </c>
      <c r="F97" t="s">
        <v>202</v>
      </c>
      <c r="G97" t="n">
        <v>58976</v>
      </c>
      <c r="H97" t="n">
        <v>3169994</v>
      </c>
      <c r="I97" t="s">
        <v>203</v>
      </c>
      <c r="J97" t="s">
        <v>203</v>
      </c>
      <c r="K97" t="n">
        <v>58976</v>
      </c>
      <c r="L97" t="n">
        <v>3169994</v>
      </c>
      <c r="M97" t="s">
        <v>203</v>
      </c>
      <c r="N97" t="s">
        <v>203</v>
      </c>
    </row>
    <row r="98" spans="1:26">
      <c r="A98" t="n">
        <v>2016</v>
      </c>
      <c r="B98" t="n">
        <v>1</v>
      </c>
      <c r="C98" t="s">
        <v>199</v>
      </c>
      <c r="D98" t="s">
        <v>200</v>
      </c>
      <c r="E98" t="s">
        <v>201</v>
      </c>
      <c r="F98" t="s">
        <v>202</v>
      </c>
      <c r="G98" t="n">
        <v>115968</v>
      </c>
      <c r="H98" t="n">
        <v>6964632</v>
      </c>
      <c r="I98" t="s">
        <v>203</v>
      </c>
      <c r="J98" t="s">
        <v>203</v>
      </c>
      <c r="K98" t="n">
        <v>115968</v>
      </c>
      <c r="L98" t="n">
        <v>6964632</v>
      </c>
      <c r="M98" t="s">
        <v>203</v>
      </c>
      <c r="N98" t="s">
        <v>203</v>
      </c>
    </row>
    <row r="99" spans="1:26">
      <c r="A99" t="n">
        <v>2016</v>
      </c>
      <c r="B99" t="n">
        <v>2</v>
      </c>
      <c r="C99" t="s">
        <v>199</v>
      </c>
      <c r="D99" t="s">
        <v>200</v>
      </c>
      <c r="E99" t="s">
        <v>204</v>
      </c>
      <c r="F99" t="s">
        <v>202</v>
      </c>
      <c r="G99" t="n">
        <v>62569</v>
      </c>
      <c r="H99" t="n">
        <v>2873027</v>
      </c>
      <c r="I99" t="s">
        <v>203</v>
      </c>
      <c r="J99" t="s">
        <v>203</v>
      </c>
      <c r="K99" t="n">
        <v>62569</v>
      </c>
      <c r="L99" t="n">
        <v>2873027</v>
      </c>
      <c r="M99" t="s">
        <v>203</v>
      </c>
      <c r="N99" t="s">
        <v>203</v>
      </c>
    </row>
    <row r="100" spans="1:26">
      <c r="A100" t="n">
        <v>2016</v>
      </c>
      <c r="B100" t="n">
        <v>2</v>
      </c>
      <c r="C100" t="s">
        <v>199</v>
      </c>
      <c r="D100" t="s">
        <v>200</v>
      </c>
      <c r="E100" t="s">
        <v>205</v>
      </c>
      <c r="F100" t="s">
        <v>202</v>
      </c>
      <c r="G100" t="n">
        <v>59205</v>
      </c>
      <c r="H100" t="n">
        <v>3079516</v>
      </c>
      <c r="I100" t="s">
        <v>203</v>
      </c>
      <c r="J100" t="s">
        <v>203</v>
      </c>
      <c r="K100" t="n">
        <v>59205</v>
      </c>
      <c r="L100" t="n">
        <v>3079516</v>
      </c>
      <c r="M100" t="s">
        <v>203</v>
      </c>
      <c r="N100" t="s">
        <v>203</v>
      </c>
    </row>
    <row r="101" spans="1:26">
      <c r="A101" t="n">
        <v>2016</v>
      </c>
      <c r="B101" t="n">
        <v>3</v>
      </c>
      <c r="C101" t="s">
        <v>199</v>
      </c>
      <c r="D101" t="s">
        <v>200</v>
      </c>
      <c r="E101" t="s">
        <v>205</v>
      </c>
      <c r="F101" t="s">
        <v>202</v>
      </c>
      <c r="G101" t="n">
        <v>61981</v>
      </c>
      <c r="H101" t="n">
        <v>3270501</v>
      </c>
      <c r="I101" t="s">
        <v>203</v>
      </c>
      <c r="J101" t="s">
        <v>203</v>
      </c>
      <c r="K101" t="n">
        <v>61981</v>
      </c>
      <c r="L101" t="n">
        <v>3270501</v>
      </c>
      <c r="M101" t="s">
        <v>203</v>
      </c>
      <c r="N101" t="s">
        <v>203</v>
      </c>
    </row>
    <row r="102" spans="1:26">
      <c r="A102" t="n">
        <v>2016</v>
      </c>
      <c r="B102" t="n">
        <v>3</v>
      </c>
      <c r="C102" t="s">
        <v>199</v>
      </c>
      <c r="D102" t="s">
        <v>200</v>
      </c>
      <c r="E102" t="s">
        <v>201</v>
      </c>
      <c r="F102" t="s">
        <v>202</v>
      </c>
      <c r="G102" t="n">
        <v>168154</v>
      </c>
      <c r="H102" t="n">
        <v>7169709</v>
      </c>
      <c r="I102" t="s">
        <v>203</v>
      </c>
      <c r="J102" t="s">
        <v>203</v>
      </c>
      <c r="K102" t="n">
        <v>168154</v>
      </c>
      <c r="L102" t="n">
        <v>7169709</v>
      </c>
      <c r="M102" t="s">
        <v>203</v>
      </c>
      <c r="N102" t="s">
        <v>203</v>
      </c>
    </row>
    <row r="103" spans="1:26">
      <c r="A103" t="n">
        <v>2016</v>
      </c>
      <c r="B103" t="n">
        <v>4</v>
      </c>
      <c r="C103" t="s">
        <v>199</v>
      </c>
      <c r="D103" t="s">
        <v>200</v>
      </c>
      <c r="E103" t="s">
        <v>201</v>
      </c>
      <c r="F103" t="s">
        <v>202</v>
      </c>
      <c r="G103" t="n">
        <v>244944</v>
      </c>
      <c r="H103" t="n">
        <v>14727049</v>
      </c>
      <c r="I103" t="s">
        <v>203</v>
      </c>
      <c r="J103" t="s">
        <v>203</v>
      </c>
      <c r="K103" t="n">
        <v>244944</v>
      </c>
      <c r="L103" t="n">
        <v>14727049</v>
      </c>
      <c r="M103" t="s">
        <v>203</v>
      </c>
      <c r="N103" t="s">
        <v>203</v>
      </c>
    </row>
    <row r="104" spans="1:26">
      <c r="A104" t="n">
        <v>2017</v>
      </c>
      <c r="B104" t="n">
        <v>1</v>
      </c>
      <c r="C104" t="s">
        <v>199</v>
      </c>
      <c r="D104" t="s">
        <v>200</v>
      </c>
      <c r="E104" t="s">
        <v>205</v>
      </c>
      <c r="F104" t="s">
        <v>202</v>
      </c>
      <c r="G104" t="n">
        <v>66034</v>
      </c>
      <c r="H104" t="n">
        <v>3249831</v>
      </c>
      <c r="I104" t="s">
        <v>203</v>
      </c>
      <c r="J104" t="s">
        <v>203</v>
      </c>
      <c r="K104" t="n">
        <v>66034</v>
      </c>
      <c r="L104" t="n">
        <v>3249831</v>
      </c>
      <c r="M104" t="s">
        <v>203</v>
      </c>
      <c r="N104" t="s">
        <v>203</v>
      </c>
    </row>
    <row r="105" spans="1:26">
      <c r="A105" t="n">
        <v>2017</v>
      </c>
      <c r="B105" t="n">
        <v>1</v>
      </c>
      <c r="C105" t="s">
        <v>199</v>
      </c>
      <c r="D105" t="s">
        <v>200</v>
      </c>
      <c r="E105" t="s">
        <v>201</v>
      </c>
      <c r="F105" t="s">
        <v>202</v>
      </c>
      <c r="G105" t="n">
        <v>58863</v>
      </c>
      <c r="H105" t="n">
        <v>3914754</v>
      </c>
      <c r="I105" t="s">
        <v>203</v>
      </c>
      <c r="J105" t="s">
        <v>203</v>
      </c>
      <c r="K105" t="n">
        <v>58863</v>
      </c>
      <c r="L105" t="n">
        <v>3914754</v>
      </c>
      <c r="M105" t="s">
        <v>203</v>
      </c>
      <c r="N105" t="s">
        <v>203</v>
      </c>
    </row>
    <row r="106" spans="1:26">
      <c r="A106" t="n">
        <v>2017</v>
      </c>
      <c r="B106" t="n">
        <v>2</v>
      </c>
      <c r="C106" t="s">
        <v>199</v>
      </c>
      <c r="D106" t="s">
        <v>200</v>
      </c>
      <c r="E106" t="s">
        <v>201</v>
      </c>
      <c r="F106" t="s">
        <v>202</v>
      </c>
      <c r="G106" t="n">
        <v>199996</v>
      </c>
      <c r="H106" t="n">
        <v>11161211</v>
      </c>
      <c r="I106" t="s">
        <v>203</v>
      </c>
      <c r="J106" t="s">
        <v>203</v>
      </c>
      <c r="K106" t="n">
        <v>199996</v>
      </c>
      <c r="L106" t="n">
        <v>11161211</v>
      </c>
      <c r="M106" t="s">
        <v>203</v>
      </c>
      <c r="N106" t="s">
        <v>203</v>
      </c>
    </row>
    <row r="107" spans="1:26">
      <c r="A107" t="n">
        <v>2017</v>
      </c>
      <c r="B107" t="n">
        <v>3</v>
      </c>
      <c r="C107" t="s">
        <v>199</v>
      </c>
      <c r="D107" t="s">
        <v>200</v>
      </c>
      <c r="E107" t="s">
        <v>201</v>
      </c>
      <c r="F107" t="s">
        <v>202</v>
      </c>
      <c r="G107" t="n">
        <v>196208</v>
      </c>
      <c r="H107" t="n">
        <v>11774096</v>
      </c>
      <c r="I107" t="s">
        <v>203</v>
      </c>
      <c r="J107" t="s">
        <v>203</v>
      </c>
      <c r="K107" t="n">
        <v>196208</v>
      </c>
      <c r="L107" t="n">
        <v>11774096</v>
      </c>
      <c r="M107" t="s">
        <v>203</v>
      </c>
      <c r="N107" t="s">
        <v>203</v>
      </c>
    </row>
    <row r="108" spans="1:26">
      <c r="A108" t="n">
        <v>2017</v>
      </c>
      <c r="B108" t="n">
        <v>4</v>
      </c>
      <c r="C108" t="s">
        <v>199</v>
      </c>
      <c r="D108" t="s">
        <v>200</v>
      </c>
      <c r="E108" t="s">
        <v>201</v>
      </c>
      <c r="F108" t="s">
        <v>202</v>
      </c>
      <c r="G108" t="n">
        <v>244386</v>
      </c>
      <c r="H108" t="n">
        <v>17988547</v>
      </c>
      <c r="I108" t="s">
        <v>203</v>
      </c>
      <c r="J108" t="s">
        <v>203</v>
      </c>
      <c r="K108" t="n">
        <v>244386</v>
      </c>
      <c r="L108" t="n">
        <v>17988547</v>
      </c>
      <c r="M108" t="s">
        <v>203</v>
      </c>
      <c r="N108" t="s">
        <v>203</v>
      </c>
    </row>
    <row r="109" spans="1:26">
      <c r="A109" t="n">
        <v>2018</v>
      </c>
      <c r="B109" t="n">
        <v>1</v>
      </c>
      <c r="C109" t="s">
        <v>199</v>
      </c>
      <c r="D109" t="s">
        <v>200</v>
      </c>
      <c r="E109" t="s">
        <v>201</v>
      </c>
      <c r="F109" t="s">
        <v>202</v>
      </c>
      <c r="G109" t="n">
        <v>196457</v>
      </c>
      <c r="H109" t="n">
        <v>14547090</v>
      </c>
      <c r="I109" t="s">
        <v>203</v>
      </c>
      <c r="J109" t="s">
        <v>203</v>
      </c>
      <c r="K109" t="n">
        <v>196457</v>
      </c>
      <c r="L109" t="n">
        <v>14547090</v>
      </c>
      <c r="M109" t="s">
        <v>203</v>
      </c>
      <c r="N109" t="s">
        <v>203</v>
      </c>
    </row>
  </sheetData>
  <pageMargins bottom="1" footer="0.5" header="0.5" left="0.75" right="0.75" top="1"/>
</worksheet>
</file>

<file path=xl/worksheets/sheet8.xml><?xml version="1.0" encoding="utf-8"?>
<worksheet xmlns="http://schemas.openxmlformats.org/spreadsheetml/2006/main">
  <sheetPr>
    <tabColor rgb="0000B080"/>
    <outlinePr summaryBelow="1" summaryRight="1"/>
    <pageSetUpPr/>
  </sheetPr>
  <dimension ref="A1:T4346"/>
  <sheetViews>
    <sheetView workbookViewId="0">
      <selection activeCell="A1" sqref="A1"/>
    </sheetView>
  </sheetViews>
  <sheetFormatPr baseColWidth="10" defaultRowHeight="15"/>
  <sheetData>
    <row r="1" spans="1:20">
      <c r="A1" t="s">
        <v>207</v>
      </c>
      <c r="B1" t="s">
        <v>208</v>
      </c>
      <c r="C1" t="s">
        <v>209</v>
      </c>
      <c r="D1" t="s">
        <v>210</v>
      </c>
      <c r="E1" t="s">
        <v>211</v>
      </c>
      <c r="F1" t="s">
        <v>212</v>
      </c>
      <c r="G1" t="s">
        <v>213</v>
      </c>
      <c r="H1" t="s">
        <v>214</v>
      </c>
      <c r="I1" t="s">
        <v>215</v>
      </c>
      <c r="J1" t="s">
        <v>216</v>
      </c>
      <c r="K1" t="s">
        <v>217</v>
      </c>
      <c r="L1" t="s">
        <v>218</v>
      </c>
      <c r="M1" t="s">
        <v>219</v>
      </c>
      <c r="N1" t="s">
        <v>220</v>
      </c>
      <c r="O1" t="s">
        <v>221</v>
      </c>
      <c r="P1" t="s">
        <v>222</v>
      </c>
      <c r="Q1" t="s">
        <v>223</v>
      </c>
      <c r="R1" t="s">
        <v>224</v>
      </c>
      <c r="S1" t="s">
        <v>225</v>
      </c>
      <c r="T1" t="s">
        <v>226</v>
      </c>
    </row>
    <row r="2" spans="1:20">
      <c r="A2" s="1" t="n">
        <v>31443</v>
      </c>
      <c r="B2" t="s">
        <v>227</v>
      </c>
      <c r="C2" t="n">
        <v>1</v>
      </c>
      <c r="D2" t="n">
        <v>20</v>
      </c>
      <c r="E2" t="s">
        <v>52</v>
      </c>
      <c r="F2" t="n">
        <v>3201</v>
      </c>
      <c r="G2" t="s">
        <v>228</v>
      </c>
      <c r="H2" t="s">
        <v>229</v>
      </c>
      <c r="I2" t="n">
        <v>5</v>
      </c>
      <c r="J2" t="n">
        <v>458</v>
      </c>
      <c r="K2" t="s">
        <v>230</v>
      </c>
      <c r="L2" t="n">
        <v>584</v>
      </c>
      <c r="M2" t="n">
        <v>0.1</v>
      </c>
      <c r="N2" t="n">
        <v>25</v>
      </c>
      <c r="O2" t="s">
        <v>231</v>
      </c>
      <c r="P2" t="s">
        <v>232</v>
      </c>
      <c r="Q2" t="s">
        <v>232</v>
      </c>
      <c r="R2" t="s">
        <v>233</v>
      </c>
      <c r="S2" t="s">
        <v>229</v>
      </c>
      <c r="T2" t="n">
        <v>5</v>
      </c>
    </row>
    <row r="3" spans="1:20">
      <c r="A3" s="1" t="n">
        <v>31471</v>
      </c>
      <c r="B3" t="s">
        <v>227</v>
      </c>
      <c r="C3" t="n">
        <v>1</v>
      </c>
      <c r="D3" t="n">
        <v>213</v>
      </c>
      <c r="E3" t="s">
        <v>234</v>
      </c>
      <c r="F3" t="n">
        <v>3201</v>
      </c>
      <c r="G3" t="s">
        <v>228</v>
      </c>
      <c r="H3" t="s">
        <v>229</v>
      </c>
      <c r="I3" t="n">
        <v>5</v>
      </c>
      <c r="J3" t="n">
        <v>940</v>
      </c>
      <c r="K3" t="s">
        <v>235</v>
      </c>
      <c r="L3" t="n">
        <v>37</v>
      </c>
      <c r="M3" t="n">
        <v>0</v>
      </c>
      <c r="N3" t="n">
        <v>0</v>
      </c>
    </row>
    <row r="4" spans="1:20">
      <c r="A4" s="1" t="n">
        <v>31471</v>
      </c>
      <c r="B4" t="s">
        <v>227</v>
      </c>
      <c r="C4" t="n">
        <v>2</v>
      </c>
      <c r="D4" t="n">
        <v>20</v>
      </c>
      <c r="E4" t="s">
        <v>52</v>
      </c>
      <c r="F4" t="n">
        <v>3201</v>
      </c>
      <c r="G4" t="s">
        <v>228</v>
      </c>
      <c r="H4" t="s">
        <v>229</v>
      </c>
      <c r="I4" t="n">
        <v>5</v>
      </c>
      <c r="J4" t="n">
        <v>458</v>
      </c>
      <c r="K4" t="s">
        <v>230</v>
      </c>
      <c r="L4" t="n">
        <v>704</v>
      </c>
      <c r="M4" t="n">
        <v>0.1</v>
      </c>
      <c r="N4" t="n">
        <v>36.2</v>
      </c>
      <c r="O4" t="s">
        <v>231</v>
      </c>
      <c r="P4" t="s">
        <v>232</v>
      </c>
      <c r="Q4" t="s">
        <v>232</v>
      </c>
      <c r="R4" t="s">
        <v>233</v>
      </c>
      <c r="S4" t="s">
        <v>229</v>
      </c>
      <c r="T4" t="n">
        <v>5</v>
      </c>
    </row>
    <row r="5" spans="1:20">
      <c r="A5" s="1" t="n">
        <v>31471</v>
      </c>
      <c r="B5" t="s">
        <v>227</v>
      </c>
      <c r="C5" t="n">
        <v>3</v>
      </c>
      <c r="D5" t="n">
        <v>20</v>
      </c>
      <c r="E5" t="s">
        <v>52</v>
      </c>
      <c r="F5" t="n">
        <v>3201</v>
      </c>
      <c r="G5" t="s">
        <v>228</v>
      </c>
      <c r="H5" t="s">
        <v>229</v>
      </c>
      <c r="I5" t="n">
        <v>5</v>
      </c>
      <c r="J5" t="n">
        <v>458</v>
      </c>
      <c r="K5" t="s">
        <v>230</v>
      </c>
      <c r="L5" t="n">
        <v>1037</v>
      </c>
      <c r="M5" t="n">
        <v>0.1</v>
      </c>
      <c r="N5" t="n">
        <v>36.3</v>
      </c>
      <c r="O5" t="s">
        <v>231</v>
      </c>
      <c r="P5" t="s">
        <v>232</v>
      </c>
      <c r="Q5" t="s">
        <v>232</v>
      </c>
      <c r="R5" t="s">
        <v>233</v>
      </c>
      <c r="S5" t="s">
        <v>229</v>
      </c>
      <c r="T5" t="n">
        <v>5</v>
      </c>
    </row>
    <row r="6" spans="1:20">
      <c r="A6" s="1" t="n">
        <v>31471</v>
      </c>
      <c r="B6" t="s">
        <v>236</v>
      </c>
      <c r="C6" t="n">
        <v>1</v>
      </c>
      <c r="D6" t="n">
        <v>213</v>
      </c>
      <c r="E6" t="s">
        <v>234</v>
      </c>
      <c r="F6" t="n">
        <v>3201</v>
      </c>
      <c r="G6" t="s">
        <v>228</v>
      </c>
      <c r="H6" t="s">
        <v>229</v>
      </c>
      <c r="I6" t="n">
        <v>5</v>
      </c>
      <c r="J6" t="n">
        <v>940</v>
      </c>
      <c r="K6" t="s">
        <v>235</v>
      </c>
      <c r="L6" t="n">
        <v>37</v>
      </c>
      <c r="M6" t="n">
        <v>0</v>
      </c>
      <c r="N6" t="n">
        <v>0</v>
      </c>
    </row>
    <row r="7" spans="1:20">
      <c r="A7" s="1" t="n">
        <v>31471</v>
      </c>
      <c r="B7" t="s">
        <v>237</v>
      </c>
      <c r="C7" t="n">
        <v>1</v>
      </c>
      <c r="D7" t="n">
        <v>888</v>
      </c>
      <c r="E7" t="s">
        <v>238</v>
      </c>
      <c r="F7" t="n">
        <v>3201</v>
      </c>
      <c r="G7" t="s">
        <v>228</v>
      </c>
      <c r="H7" t="s">
        <v>229</v>
      </c>
      <c r="I7" t="n">
        <v>5</v>
      </c>
      <c r="J7" t="n">
        <v>515</v>
      </c>
      <c r="K7" t="s">
        <v>239</v>
      </c>
      <c r="L7" t="n">
        <v>28</v>
      </c>
      <c r="M7" t="n">
        <v>0</v>
      </c>
      <c r="N7" t="n">
        <v>0</v>
      </c>
    </row>
    <row r="8" spans="1:20">
      <c r="A8" s="1" t="n">
        <v>31502</v>
      </c>
      <c r="B8" t="s">
        <v>227</v>
      </c>
      <c r="C8" t="n">
        <v>1</v>
      </c>
      <c r="D8" t="n">
        <v>213</v>
      </c>
      <c r="E8" t="s">
        <v>234</v>
      </c>
      <c r="F8" t="n">
        <v>3201</v>
      </c>
      <c r="G8" t="s">
        <v>228</v>
      </c>
      <c r="H8" t="s">
        <v>229</v>
      </c>
      <c r="I8" t="n">
        <v>5</v>
      </c>
      <c r="J8" t="n">
        <v>795</v>
      </c>
      <c r="K8" t="s">
        <v>240</v>
      </c>
      <c r="L8" t="n">
        <v>9</v>
      </c>
      <c r="M8" t="n">
        <v>0</v>
      </c>
      <c r="N8" t="n">
        <v>0</v>
      </c>
    </row>
    <row r="9" spans="1:20">
      <c r="A9" s="1" t="n">
        <v>31502</v>
      </c>
      <c r="B9" t="s">
        <v>227</v>
      </c>
      <c r="C9" t="n">
        <v>2</v>
      </c>
      <c r="D9" t="n">
        <v>20</v>
      </c>
      <c r="E9" t="s">
        <v>52</v>
      </c>
      <c r="F9" t="n">
        <v>3201</v>
      </c>
      <c r="G9" t="s">
        <v>228</v>
      </c>
      <c r="H9" t="s">
        <v>229</v>
      </c>
      <c r="I9" t="n">
        <v>5</v>
      </c>
      <c r="J9" t="n">
        <v>458</v>
      </c>
      <c r="K9" t="s">
        <v>230</v>
      </c>
      <c r="L9" t="n">
        <v>1023</v>
      </c>
      <c r="M9" t="n">
        <v>0.1</v>
      </c>
      <c r="N9" t="n">
        <v>36.4</v>
      </c>
      <c r="O9" t="s">
        <v>231</v>
      </c>
      <c r="P9" t="s">
        <v>232</v>
      </c>
      <c r="Q9" t="s">
        <v>232</v>
      </c>
      <c r="R9" t="s">
        <v>233</v>
      </c>
      <c r="S9" t="s">
        <v>229</v>
      </c>
      <c r="T9" t="n">
        <v>5</v>
      </c>
    </row>
    <row r="10" spans="1:20">
      <c r="A10" s="1" t="n">
        <v>31532</v>
      </c>
      <c r="B10" t="s">
        <v>227</v>
      </c>
      <c r="C10" t="n">
        <v>1</v>
      </c>
      <c r="D10" t="n">
        <v>20</v>
      </c>
      <c r="E10" t="s">
        <v>52</v>
      </c>
      <c r="F10" t="n">
        <v>3201</v>
      </c>
      <c r="G10" t="s">
        <v>228</v>
      </c>
      <c r="H10" t="s">
        <v>229</v>
      </c>
      <c r="I10" t="n">
        <v>5</v>
      </c>
      <c r="J10" t="n">
        <v>458</v>
      </c>
      <c r="K10" t="s">
        <v>230</v>
      </c>
      <c r="L10" t="n">
        <v>1077</v>
      </c>
      <c r="M10" t="n">
        <v>0.1</v>
      </c>
      <c r="N10" t="n">
        <v>36.4</v>
      </c>
      <c r="O10" t="s">
        <v>231</v>
      </c>
      <c r="P10" t="s">
        <v>232</v>
      </c>
      <c r="Q10" t="s">
        <v>232</v>
      </c>
      <c r="R10" t="s">
        <v>233</v>
      </c>
      <c r="S10" t="s">
        <v>229</v>
      </c>
      <c r="T10" t="n">
        <v>5</v>
      </c>
    </row>
    <row r="11" spans="1:20">
      <c r="A11" s="1" t="n">
        <v>31532</v>
      </c>
      <c r="B11" t="s">
        <v>241</v>
      </c>
      <c r="C11" t="n">
        <v>1</v>
      </c>
      <c r="D11" t="n">
        <v>213</v>
      </c>
      <c r="E11" t="s">
        <v>234</v>
      </c>
      <c r="F11" t="n">
        <v>3201</v>
      </c>
      <c r="G11" t="s">
        <v>228</v>
      </c>
      <c r="H11" t="s">
        <v>229</v>
      </c>
      <c r="I11" t="n">
        <v>5</v>
      </c>
      <c r="J11" t="n">
        <v>795</v>
      </c>
      <c r="K11" t="s">
        <v>240</v>
      </c>
      <c r="L11" t="n">
        <v>20</v>
      </c>
      <c r="M11" t="n">
        <v>0</v>
      </c>
      <c r="N11" t="n">
        <v>0</v>
      </c>
    </row>
    <row r="12" spans="1:20">
      <c r="A12" s="1" t="n">
        <v>31563</v>
      </c>
      <c r="B12" t="s">
        <v>227</v>
      </c>
      <c r="C12" t="n">
        <v>1</v>
      </c>
      <c r="D12" t="n">
        <v>20</v>
      </c>
      <c r="E12" t="s">
        <v>52</v>
      </c>
      <c r="F12" t="n">
        <v>3201</v>
      </c>
      <c r="G12" t="s">
        <v>228</v>
      </c>
      <c r="H12" t="s">
        <v>229</v>
      </c>
      <c r="I12" t="n">
        <v>5</v>
      </c>
      <c r="J12" t="n">
        <v>458</v>
      </c>
      <c r="K12" t="s">
        <v>230</v>
      </c>
      <c r="L12" t="n">
        <v>1065</v>
      </c>
      <c r="M12" t="n">
        <v>0.1</v>
      </c>
      <c r="N12" t="n">
        <v>36.2</v>
      </c>
      <c r="O12" t="s">
        <v>231</v>
      </c>
      <c r="P12" t="s">
        <v>232</v>
      </c>
      <c r="Q12" t="s">
        <v>232</v>
      </c>
      <c r="R12" t="s">
        <v>233</v>
      </c>
      <c r="S12" t="s">
        <v>229</v>
      </c>
      <c r="T12" t="n">
        <v>5</v>
      </c>
    </row>
    <row r="13" spans="1:20">
      <c r="A13" s="1" t="n">
        <v>31563</v>
      </c>
      <c r="B13" t="s">
        <v>236</v>
      </c>
      <c r="C13" t="n">
        <v>1</v>
      </c>
      <c r="D13" t="n">
        <v>213</v>
      </c>
      <c r="E13" t="s">
        <v>234</v>
      </c>
      <c r="F13" t="n">
        <v>3201</v>
      </c>
      <c r="G13" t="s">
        <v>228</v>
      </c>
      <c r="H13" t="s">
        <v>229</v>
      </c>
      <c r="I13" t="n">
        <v>5</v>
      </c>
      <c r="J13" t="n">
        <v>795</v>
      </c>
      <c r="K13" t="s">
        <v>240</v>
      </c>
      <c r="L13" t="n">
        <v>80</v>
      </c>
      <c r="M13" t="n">
        <v>0</v>
      </c>
      <c r="N13" t="n">
        <v>0</v>
      </c>
    </row>
    <row r="14" spans="1:20">
      <c r="A14" s="1" t="n">
        <v>31593</v>
      </c>
      <c r="B14" t="s">
        <v>227</v>
      </c>
      <c r="C14" t="n">
        <v>1</v>
      </c>
      <c r="D14" t="n">
        <v>213</v>
      </c>
      <c r="E14" t="s">
        <v>234</v>
      </c>
      <c r="F14" t="n">
        <v>3201</v>
      </c>
      <c r="G14" t="s">
        <v>228</v>
      </c>
      <c r="H14" t="s">
        <v>229</v>
      </c>
      <c r="I14" t="n">
        <v>5</v>
      </c>
      <c r="J14" t="n">
        <v>795</v>
      </c>
      <c r="K14" t="s">
        <v>240</v>
      </c>
      <c r="L14" t="n">
        <v>79</v>
      </c>
      <c r="M14" t="n">
        <v>0</v>
      </c>
      <c r="N14" t="n">
        <v>0</v>
      </c>
    </row>
    <row r="15" spans="1:20">
      <c r="A15" s="1" t="n">
        <v>31593</v>
      </c>
      <c r="B15" t="s">
        <v>227</v>
      </c>
      <c r="C15" t="n">
        <v>2</v>
      </c>
      <c r="D15" t="n">
        <v>213</v>
      </c>
      <c r="E15" t="s">
        <v>234</v>
      </c>
      <c r="F15" t="n">
        <v>3201</v>
      </c>
      <c r="G15" t="s">
        <v>228</v>
      </c>
      <c r="H15" t="s">
        <v>229</v>
      </c>
      <c r="I15" t="n">
        <v>5</v>
      </c>
      <c r="J15" t="n">
        <v>795</v>
      </c>
      <c r="K15" t="s">
        <v>240</v>
      </c>
      <c r="L15" t="n">
        <v>114</v>
      </c>
      <c r="M15" t="n">
        <v>0</v>
      </c>
      <c r="N15" t="n">
        <v>0</v>
      </c>
    </row>
    <row r="16" spans="1:20">
      <c r="A16" s="1" t="n">
        <v>31593</v>
      </c>
      <c r="B16" t="s">
        <v>227</v>
      </c>
      <c r="C16" t="n">
        <v>3</v>
      </c>
      <c r="D16" t="n">
        <v>20</v>
      </c>
      <c r="E16" t="s">
        <v>52</v>
      </c>
      <c r="F16" t="n">
        <v>3201</v>
      </c>
      <c r="G16" t="s">
        <v>228</v>
      </c>
      <c r="H16" t="s">
        <v>229</v>
      </c>
      <c r="I16" t="n">
        <v>5</v>
      </c>
      <c r="J16" t="n">
        <v>458</v>
      </c>
      <c r="K16" t="s">
        <v>230</v>
      </c>
      <c r="L16" t="n">
        <v>582</v>
      </c>
      <c r="M16" t="n">
        <v>0.1</v>
      </c>
      <c r="N16" t="n">
        <v>34.8</v>
      </c>
      <c r="O16" t="s">
        <v>231</v>
      </c>
      <c r="P16" t="s">
        <v>232</v>
      </c>
      <c r="Q16" t="s">
        <v>232</v>
      </c>
      <c r="R16" t="s">
        <v>233</v>
      </c>
      <c r="S16" t="s">
        <v>229</v>
      </c>
      <c r="T16" t="n">
        <v>5</v>
      </c>
    </row>
    <row r="17" spans="1:20">
      <c r="A17" s="1" t="n">
        <v>31624</v>
      </c>
      <c r="B17" t="s">
        <v>242</v>
      </c>
      <c r="C17" t="n">
        <v>1</v>
      </c>
      <c r="D17" t="n">
        <v>213</v>
      </c>
      <c r="E17" t="s">
        <v>234</v>
      </c>
      <c r="F17" t="n">
        <v>3201</v>
      </c>
      <c r="G17" t="s">
        <v>228</v>
      </c>
      <c r="H17" t="s">
        <v>229</v>
      </c>
      <c r="I17" t="n">
        <v>5</v>
      </c>
      <c r="J17" t="n">
        <v>795</v>
      </c>
      <c r="K17" t="s">
        <v>240</v>
      </c>
      <c r="L17" t="n">
        <v>228</v>
      </c>
      <c r="M17" t="n">
        <v>0</v>
      </c>
      <c r="N17" t="n">
        <v>0</v>
      </c>
    </row>
    <row r="18" spans="1:20">
      <c r="A18" s="1" t="n">
        <v>31624</v>
      </c>
      <c r="B18" t="s">
        <v>227</v>
      </c>
      <c r="C18" t="n">
        <v>1</v>
      </c>
      <c r="D18" t="n">
        <v>20</v>
      </c>
      <c r="E18" t="s">
        <v>52</v>
      </c>
      <c r="F18" t="n">
        <v>3201</v>
      </c>
      <c r="G18" t="s">
        <v>228</v>
      </c>
      <c r="H18" t="s">
        <v>229</v>
      </c>
      <c r="I18" t="n">
        <v>5</v>
      </c>
      <c r="J18" t="n">
        <v>458</v>
      </c>
      <c r="K18" t="s">
        <v>230</v>
      </c>
      <c r="L18" t="n">
        <v>1106</v>
      </c>
      <c r="M18" t="n">
        <v>0.1</v>
      </c>
      <c r="N18" t="n">
        <v>34.8</v>
      </c>
      <c r="O18" t="s">
        <v>231</v>
      </c>
      <c r="P18" t="s">
        <v>232</v>
      </c>
      <c r="Q18" t="s">
        <v>232</v>
      </c>
      <c r="R18" t="s">
        <v>233</v>
      </c>
      <c r="S18" t="s">
        <v>229</v>
      </c>
      <c r="T18" t="n">
        <v>5</v>
      </c>
    </row>
    <row r="19" spans="1:20">
      <c r="A19" s="1" t="n">
        <v>31624</v>
      </c>
      <c r="B19" t="s">
        <v>227</v>
      </c>
      <c r="C19" t="n">
        <v>2</v>
      </c>
      <c r="D19" t="n">
        <v>20</v>
      </c>
      <c r="E19" t="s">
        <v>52</v>
      </c>
      <c r="F19" t="n">
        <v>3201</v>
      </c>
      <c r="G19" t="s">
        <v>228</v>
      </c>
      <c r="H19" t="s">
        <v>229</v>
      </c>
      <c r="I19" t="n">
        <v>5</v>
      </c>
      <c r="J19" t="n">
        <v>458</v>
      </c>
      <c r="K19" t="s">
        <v>230</v>
      </c>
      <c r="L19" t="n">
        <v>195</v>
      </c>
      <c r="M19" t="n">
        <v>0.1</v>
      </c>
      <c r="N19" t="n">
        <v>34.8</v>
      </c>
      <c r="O19" t="s">
        <v>231</v>
      </c>
      <c r="P19" t="s">
        <v>232</v>
      </c>
      <c r="Q19" t="s">
        <v>232</v>
      </c>
      <c r="R19" t="s">
        <v>233</v>
      </c>
      <c r="S19" t="s">
        <v>229</v>
      </c>
      <c r="T19" t="n">
        <v>5</v>
      </c>
    </row>
    <row r="20" spans="1:20">
      <c r="A20" s="1" t="n">
        <v>31624</v>
      </c>
      <c r="B20" t="s">
        <v>241</v>
      </c>
      <c r="C20" t="n">
        <v>1</v>
      </c>
      <c r="D20" t="n">
        <v>213</v>
      </c>
      <c r="E20" t="s">
        <v>234</v>
      </c>
      <c r="F20" t="n">
        <v>3201</v>
      </c>
      <c r="G20" t="s">
        <v>228</v>
      </c>
      <c r="H20" t="s">
        <v>229</v>
      </c>
      <c r="I20" t="n">
        <v>5</v>
      </c>
      <c r="J20" t="n">
        <v>515</v>
      </c>
      <c r="K20" t="s">
        <v>239</v>
      </c>
      <c r="L20" t="n">
        <v>40</v>
      </c>
      <c r="M20" t="n">
        <v>0</v>
      </c>
      <c r="N20" t="n">
        <v>0</v>
      </c>
    </row>
    <row r="21" spans="1:20">
      <c r="A21" s="1" t="n">
        <v>31624</v>
      </c>
      <c r="B21" t="s">
        <v>237</v>
      </c>
      <c r="C21" t="n">
        <v>1</v>
      </c>
      <c r="D21" t="n">
        <v>134</v>
      </c>
      <c r="E21" t="s">
        <v>243</v>
      </c>
      <c r="F21" t="n">
        <v>3201</v>
      </c>
      <c r="G21" t="s">
        <v>228</v>
      </c>
      <c r="H21" t="s">
        <v>229</v>
      </c>
      <c r="I21" t="n">
        <v>5</v>
      </c>
      <c r="J21" t="n">
        <v>515</v>
      </c>
      <c r="K21" t="s">
        <v>239</v>
      </c>
      <c r="L21" t="n">
        <v>28</v>
      </c>
      <c r="M21" t="n">
        <v>0</v>
      </c>
      <c r="N21" t="n">
        <v>0</v>
      </c>
      <c r="O21" t="s">
        <v>231</v>
      </c>
      <c r="P21" t="s">
        <v>232</v>
      </c>
      <c r="Q21" t="s">
        <v>232</v>
      </c>
      <c r="R21" t="s">
        <v>233</v>
      </c>
      <c r="S21" t="s">
        <v>229</v>
      </c>
      <c r="T21" t="n">
        <v>5</v>
      </c>
    </row>
    <row r="22" spans="1:20">
      <c r="A22" s="1" t="n">
        <v>31655</v>
      </c>
      <c r="B22" t="s">
        <v>227</v>
      </c>
      <c r="C22" t="n">
        <v>1</v>
      </c>
      <c r="D22" t="n">
        <v>20</v>
      </c>
      <c r="E22" t="s">
        <v>52</v>
      </c>
      <c r="F22" t="n">
        <v>3201</v>
      </c>
      <c r="G22" t="s">
        <v>228</v>
      </c>
      <c r="H22" t="s">
        <v>229</v>
      </c>
      <c r="I22" t="n">
        <v>5</v>
      </c>
      <c r="J22" t="n">
        <v>458</v>
      </c>
      <c r="K22" t="s">
        <v>230</v>
      </c>
      <c r="L22" t="n">
        <v>1078</v>
      </c>
      <c r="M22" t="n">
        <v>0.1</v>
      </c>
      <c r="N22" t="n">
        <v>36.1</v>
      </c>
      <c r="O22" t="s">
        <v>231</v>
      </c>
      <c r="P22" t="s">
        <v>232</v>
      </c>
      <c r="Q22" t="s">
        <v>232</v>
      </c>
      <c r="R22" t="s">
        <v>233</v>
      </c>
      <c r="S22" t="s">
        <v>229</v>
      </c>
      <c r="T22" t="n">
        <v>5</v>
      </c>
    </row>
    <row r="23" spans="1:20">
      <c r="A23" s="1" t="n">
        <v>31655</v>
      </c>
      <c r="B23" t="s">
        <v>227</v>
      </c>
      <c r="C23" t="n">
        <v>2</v>
      </c>
      <c r="D23" t="n">
        <v>20</v>
      </c>
      <c r="E23" t="s">
        <v>52</v>
      </c>
      <c r="F23" t="n">
        <v>3201</v>
      </c>
      <c r="G23" t="s">
        <v>228</v>
      </c>
      <c r="H23" t="s">
        <v>229</v>
      </c>
      <c r="I23" t="n">
        <v>5</v>
      </c>
      <c r="J23" t="n">
        <v>458</v>
      </c>
      <c r="K23" t="s">
        <v>230</v>
      </c>
      <c r="L23" t="n">
        <v>575</v>
      </c>
      <c r="M23" t="n">
        <v>0.1</v>
      </c>
      <c r="N23" t="n">
        <v>36.1</v>
      </c>
      <c r="O23" t="s">
        <v>231</v>
      </c>
      <c r="P23" t="s">
        <v>232</v>
      </c>
      <c r="Q23" t="s">
        <v>232</v>
      </c>
      <c r="R23" t="s">
        <v>233</v>
      </c>
      <c r="S23" t="s">
        <v>229</v>
      </c>
      <c r="T23" t="n">
        <v>5</v>
      </c>
    </row>
    <row r="24" spans="1:20">
      <c r="A24" s="1" t="n">
        <v>31655</v>
      </c>
      <c r="B24" t="s">
        <v>237</v>
      </c>
      <c r="C24" t="n">
        <v>1</v>
      </c>
      <c r="D24" t="n">
        <v>134</v>
      </c>
      <c r="E24" t="s">
        <v>243</v>
      </c>
      <c r="F24" t="n">
        <v>3201</v>
      </c>
      <c r="G24" t="s">
        <v>228</v>
      </c>
      <c r="H24" t="s">
        <v>229</v>
      </c>
      <c r="I24" t="n">
        <v>5</v>
      </c>
      <c r="J24" t="n">
        <v>490</v>
      </c>
      <c r="K24" t="s">
        <v>244</v>
      </c>
      <c r="L24" t="n">
        <v>36</v>
      </c>
      <c r="M24" t="n">
        <v>0</v>
      </c>
      <c r="N24" t="n">
        <v>0</v>
      </c>
      <c r="O24" t="s">
        <v>231</v>
      </c>
      <c r="P24" t="s">
        <v>232</v>
      </c>
      <c r="Q24" t="s">
        <v>232</v>
      </c>
      <c r="R24" t="s">
        <v>233</v>
      </c>
      <c r="S24" t="s">
        <v>229</v>
      </c>
      <c r="T24" t="n">
        <v>5</v>
      </c>
    </row>
    <row r="25" spans="1:20">
      <c r="A25" s="1" t="n">
        <v>31685</v>
      </c>
      <c r="B25" t="s">
        <v>227</v>
      </c>
      <c r="C25" t="n">
        <v>1</v>
      </c>
      <c r="D25" t="n">
        <v>213</v>
      </c>
      <c r="E25" t="s">
        <v>234</v>
      </c>
      <c r="F25" t="n">
        <v>3201</v>
      </c>
      <c r="G25" t="s">
        <v>228</v>
      </c>
      <c r="H25" t="s">
        <v>229</v>
      </c>
      <c r="I25" t="n">
        <v>5</v>
      </c>
      <c r="J25" t="n">
        <v>490</v>
      </c>
      <c r="K25" t="s">
        <v>244</v>
      </c>
      <c r="L25" t="n">
        <v>103</v>
      </c>
      <c r="M25" t="n">
        <v>0</v>
      </c>
      <c r="N25" t="n">
        <v>0</v>
      </c>
    </row>
    <row r="26" spans="1:20">
      <c r="A26" s="1" t="n">
        <v>31685</v>
      </c>
      <c r="B26" t="s">
        <v>241</v>
      </c>
      <c r="C26" t="n">
        <v>1</v>
      </c>
      <c r="D26" t="n">
        <v>213</v>
      </c>
      <c r="E26" t="s">
        <v>234</v>
      </c>
      <c r="F26" t="n">
        <v>3201</v>
      </c>
      <c r="G26" t="s">
        <v>228</v>
      </c>
      <c r="H26" t="s">
        <v>229</v>
      </c>
      <c r="I26" t="n">
        <v>5</v>
      </c>
      <c r="J26" t="n">
        <v>515</v>
      </c>
      <c r="K26" t="s">
        <v>239</v>
      </c>
      <c r="L26" t="n">
        <v>65</v>
      </c>
      <c r="M26" t="n">
        <v>0</v>
      </c>
      <c r="N26" t="n">
        <v>0</v>
      </c>
    </row>
    <row r="27" spans="1:20">
      <c r="A27" s="1" t="n">
        <v>31685</v>
      </c>
      <c r="B27" t="s">
        <v>245</v>
      </c>
      <c r="C27" t="n">
        <v>1</v>
      </c>
      <c r="D27" t="n">
        <v>508</v>
      </c>
      <c r="E27" t="s">
        <v>246</v>
      </c>
      <c r="F27" t="n">
        <v>3201</v>
      </c>
      <c r="G27" t="s">
        <v>228</v>
      </c>
      <c r="H27" t="s">
        <v>229</v>
      </c>
      <c r="I27" t="n">
        <v>5</v>
      </c>
      <c r="J27" t="n">
        <v>458</v>
      </c>
      <c r="K27" t="s">
        <v>230</v>
      </c>
      <c r="L27" t="n">
        <v>460</v>
      </c>
      <c r="M27" t="n">
        <v>0.11</v>
      </c>
      <c r="N27" t="n">
        <v>0</v>
      </c>
    </row>
    <row r="28" spans="1:20">
      <c r="A28" s="1" t="n">
        <v>31716</v>
      </c>
      <c r="B28" t="s">
        <v>227</v>
      </c>
      <c r="C28" t="n">
        <v>1</v>
      </c>
      <c r="D28" t="n">
        <v>20</v>
      </c>
      <c r="E28" t="s">
        <v>52</v>
      </c>
      <c r="F28" t="n">
        <v>3201</v>
      </c>
      <c r="G28" t="s">
        <v>228</v>
      </c>
      <c r="H28" t="s">
        <v>229</v>
      </c>
      <c r="I28" t="n">
        <v>5</v>
      </c>
      <c r="J28" t="n">
        <v>458</v>
      </c>
      <c r="K28" t="s">
        <v>230</v>
      </c>
      <c r="L28" t="n">
        <v>732</v>
      </c>
      <c r="M28" t="n">
        <v>0.1</v>
      </c>
      <c r="N28" t="n">
        <v>36.3</v>
      </c>
      <c r="O28" t="s">
        <v>231</v>
      </c>
      <c r="P28" t="s">
        <v>232</v>
      </c>
      <c r="Q28" t="s">
        <v>232</v>
      </c>
      <c r="R28" t="s">
        <v>233</v>
      </c>
      <c r="S28" t="s">
        <v>229</v>
      </c>
      <c r="T28" t="n">
        <v>5</v>
      </c>
    </row>
    <row r="29" spans="1:20">
      <c r="A29" s="1" t="n">
        <v>31716</v>
      </c>
      <c r="B29" t="s">
        <v>227</v>
      </c>
      <c r="C29" t="n">
        <v>2</v>
      </c>
      <c r="D29" t="n">
        <v>509</v>
      </c>
      <c r="E29" t="s">
        <v>247</v>
      </c>
      <c r="F29" t="n">
        <v>3201</v>
      </c>
      <c r="G29" t="s">
        <v>228</v>
      </c>
      <c r="H29" t="s">
        <v>229</v>
      </c>
      <c r="I29" t="n">
        <v>5</v>
      </c>
      <c r="J29" t="n">
        <v>580</v>
      </c>
      <c r="K29" t="s">
        <v>248</v>
      </c>
      <c r="L29" t="n">
        <v>265</v>
      </c>
      <c r="M29" t="n">
        <v>1</v>
      </c>
      <c r="N29" t="n">
        <v>0</v>
      </c>
    </row>
    <row r="30" spans="1:20">
      <c r="A30" s="1" t="n">
        <v>31716</v>
      </c>
      <c r="B30" t="s">
        <v>241</v>
      </c>
      <c r="C30" t="n">
        <v>1</v>
      </c>
      <c r="D30" t="n">
        <v>213</v>
      </c>
      <c r="E30" t="s">
        <v>234</v>
      </c>
      <c r="F30" t="n">
        <v>3201</v>
      </c>
      <c r="G30" t="s">
        <v>228</v>
      </c>
      <c r="H30" t="s">
        <v>229</v>
      </c>
      <c r="I30" t="n">
        <v>5</v>
      </c>
      <c r="J30" t="n">
        <v>78</v>
      </c>
      <c r="K30" t="s">
        <v>249</v>
      </c>
      <c r="L30" t="n">
        <v>63</v>
      </c>
      <c r="M30" t="n">
        <v>0</v>
      </c>
      <c r="N30" t="n">
        <v>0</v>
      </c>
    </row>
    <row r="31" spans="1:20">
      <c r="A31" s="1" t="n">
        <v>31716</v>
      </c>
      <c r="B31" t="s">
        <v>237</v>
      </c>
      <c r="C31" t="n">
        <v>1</v>
      </c>
      <c r="D31" t="n">
        <v>134</v>
      </c>
      <c r="E31" t="s">
        <v>243</v>
      </c>
      <c r="F31" t="n">
        <v>3201</v>
      </c>
      <c r="G31" t="s">
        <v>228</v>
      </c>
      <c r="H31" t="s">
        <v>229</v>
      </c>
      <c r="I31" t="n">
        <v>5</v>
      </c>
      <c r="J31" t="n">
        <v>515</v>
      </c>
      <c r="K31" t="s">
        <v>239</v>
      </c>
      <c r="L31" t="n">
        <v>30</v>
      </c>
      <c r="M31" t="n">
        <v>0</v>
      </c>
      <c r="N31" t="n">
        <v>0</v>
      </c>
      <c r="O31" t="s">
        <v>231</v>
      </c>
      <c r="P31" t="s">
        <v>232</v>
      </c>
      <c r="Q31" t="s">
        <v>232</v>
      </c>
      <c r="R31" t="s">
        <v>233</v>
      </c>
      <c r="S31" t="s">
        <v>229</v>
      </c>
      <c r="T31" t="n">
        <v>5</v>
      </c>
    </row>
    <row r="32" spans="1:20">
      <c r="A32" s="1" t="n">
        <v>31746</v>
      </c>
      <c r="B32" t="s">
        <v>227</v>
      </c>
      <c r="C32" t="n">
        <v>1</v>
      </c>
      <c r="D32" t="n">
        <v>213</v>
      </c>
      <c r="E32" t="s">
        <v>234</v>
      </c>
      <c r="F32" t="n">
        <v>3201</v>
      </c>
      <c r="G32" t="s">
        <v>228</v>
      </c>
      <c r="H32" t="s">
        <v>229</v>
      </c>
      <c r="I32" t="n">
        <v>5</v>
      </c>
      <c r="J32" t="n">
        <v>940</v>
      </c>
      <c r="K32" t="s">
        <v>235</v>
      </c>
      <c r="L32" t="n">
        <v>40</v>
      </c>
      <c r="M32" t="n">
        <v>0</v>
      </c>
      <c r="N32" t="n">
        <v>0</v>
      </c>
    </row>
    <row r="33" spans="1:20">
      <c r="A33" s="1" t="n">
        <v>31746</v>
      </c>
      <c r="B33" t="s">
        <v>227</v>
      </c>
      <c r="C33" t="n">
        <v>2</v>
      </c>
      <c r="D33" t="n">
        <v>20</v>
      </c>
      <c r="E33" t="s">
        <v>52</v>
      </c>
      <c r="F33" t="n">
        <v>3201</v>
      </c>
      <c r="G33" t="s">
        <v>228</v>
      </c>
      <c r="H33" t="s">
        <v>229</v>
      </c>
      <c r="I33" t="n">
        <v>5</v>
      </c>
      <c r="J33" t="n">
        <v>458</v>
      </c>
      <c r="K33" t="s">
        <v>230</v>
      </c>
      <c r="L33" t="n">
        <v>1105</v>
      </c>
      <c r="M33" t="n">
        <v>0.1</v>
      </c>
      <c r="N33" t="n">
        <v>35.1</v>
      </c>
      <c r="O33" t="s">
        <v>231</v>
      </c>
      <c r="P33" t="s">
        <v>232</v>
      </c>
      <c r="Q33" t="s">
        <v>232</v>
      </c>
      <c r="R33" t="s">
        <v>233</v>
      </c>
      <c r="S33" t="s">
        <v>229</v>
      </c>
      <c r="T33" t="n">
        <v>5</v>
      </c>
    </row>
    <row r="34" spans="1:20">
      <c r="A34" s="1" t="n">
        <v>31746</v>
      </c>
      <c r="B34" t="s">
        <v>227</v>
      </c>
      <c r="C34" t="n">
        <v>3</v>
      </c>
      <c r="D34" t="n">
        <v>20</v>
      </c>
      <c r="E34" t="s">
        <v>52</v>
      </c>
      <c r="F34" t="n">
        <v>3201</v>
      </c>
      <c r="G34" t="s">
        <v>228</v>
      </c>
      <c r="H34" t="s">
        <v>229</v>
      </c>
      <c r="I34" t="n">
        <v>5</v>
      </c>
      <c r="J34" t="n">
        <v>458</v>
      </c>
      <c r="K34" t="s">
        <v>230</v>
      </c>
      <c r="L34" t="n">
        <v>255</v>
      </c>
      <c r="M34" t="n">
        <v>0.1</v>
      </c>
      <c r="N34" t="n">
        <v>21.9</v>
      </c>
      <c r="O34" t="s">
        <v>231</v>
      </c>
      <c r="P34" t="s">
        <v>232</v>
      </c>
      <c r="Q34" t="s">
        <v>232</v>
      </c>
      <c r="R34" t="s">
        <v>233</v>
      </c>
      <c r="S34" t="s">
        <v>229</v>
      </c>
      <c r="T34" t="n">
        <v>5</v>
      </c>
    </row>
    <row r="35" spans="1:20">
      <c r="A35" s="1" t="n">
        <v>31777</v>
      </c>
      <c r="B35" t="s">
        <v>227</v>
      </c>
      <c r="C35" t="n">
        <v>1</v>
      </c>
      <c r="D35" t="n">
        <v>20</v>
      </c>
      <c r="E35" t="s">
        <v>52</v>
      </c>
      <c r="F35" t="n">
        <v>3201</v>
      </c>
      <c r="G35" t="s">
        <v>228</v>
      </c>
      <c r="H35" t="s">
        <v>229</v>
      </c>
      <c r="I35" t="n">
        <v>5</v>
      </c>
      <c r="J35" t="n">
        <v>458</v>
      </c>
      <c r="K35" t="s">
        <v>230</v>
      </c>
      <c r="L35" t="n">
        <v>574</v>
      </c>
      <c r="M35" t="n">
        <v>0.1</v>
      </c>
      <c r="N35" t="n">
        <v>35.7</v>
      </c>
      <c r="O35" t="s">
        <v>231</v>
      </c>
      <c r="P35" t="s">
        <v>232</v>
      </c>
      <c r="Q35" t="s">
        <v>232</v>
      </c>
      <c r="R35" t="s">
        <v>233</v>
      </c>
      <c r="S35" t="s">
        <v>229</v>
      </c>
      <c r="T35" t="n">
        <v>5</v>
      </c>
    </row>
    <row r="36" spans="1:20">
      <c r="A36" s="1" t="n">
        <v>31777</v>
      </c>
      <c r="B36" t="s">
        <v>236</v>
      </c>
      <c r="C36" t="n">
        <v>1</v>
      </c>
      <c r="D36" t="n">
        <v>213</v>
      </c>
      <c r="E36" t="s">
        <v>234</v>
      </c>
      <c r="F36" t="n">
        <v>3201</v>
      </c>
      <c r="G36" t="s">
        <v>228</v>
      </c>
      <c r="H36" t="s">
        <v>229</v>
      </c>
      <c r="I36" t="n">
        <v>5</v>
      </c>
      <c r="J36" t="n">
        <v>260</v>
      </c>
      <c r="K36" t="s">
        <v>250</v>
      </c>
      <c r="L36" t="n">
        <v>3</v>
      </c>
      <c r="M36" t="n">
        <v>0</v>
      </c>
      <c r="N36" t="n">
        <v>0</v>
      </c>
    </row>
    <row r="37" spans="1:20">
      <c r="A37" s="1" t="n">
        <v>31808</v>
      </c>
      <c r="B37" t="s">
        <v>227</v>
      </c>
      <c r="C37" t="n">
        <v>1</v>
      </c>
      <c r="D37" t="n">
        <v>20</v>
      </c>
      <c r="E37" t="s">
        <v>52</v>
      </c>
      <c r="F37" t="n">
        <v>3201</v>
      </c>
      <c r="G37" t="s">
        <v>228</v>
      </c>
      <c r="H37" t="s">
        <v>229</v>
      </c>
      <c r="I37" t="n">
        <v>5</v>
      </c>
      <c r="J37" t="n">
        <v>458</v>
      </c>
      <c r="K37" t="s">
        <v>230</v>
      </c>
      <c r="L37" t="n">
        <v>757</v>
      </c>
      <c r="M37" t="n">
        <v>0.1</v>
      </c>
      <c r="N37" t="n">
        <v>35.5</v>
      </c>
      <c r="O37" t="s">
        <v>231</v>
      </c>
      <c r="P37" t="s">
        <v>232</v>
      </c>
      <c r="Q37" t="s">
        <v>232</v>
      </c>
      <c r="R37" t="s">
        <v>233</v>
      </c>
      <c r="S37" t="s">
        <v>229</v>
      </c>
      <c r="T37" t="n">
        <v>5</v>
      </c>
    </row>
    <row r="38" spans="1:20">
      <c r="A38" s="1" t="n">
        <v>31808</v>
      </c>
      <c r="B38" t="s">
        <v>227</v>
      </c>
      <c r="C38" t="n">
        <v>2</v>
      </c>
      <c r="D38" t="n">
        <v>508</v>
      </c>
      <c r="E38" t="s">
        <v>246</v>
      </c>
      <c r="F38" t="n">
        <v>3201</v>
      </c>
      <c r="G38" t="s">
        <v>228</v>
      </c>
      <c r="H38" t="s">
        <v>229</v>
      </c>
      <c r="I38" t="n">
        <v>5</v>
      </c>
      <c r="J38" t="n">
        <v>795</v>
      </c>
      <c r="K38" t="s">
        <v>240</v>
      </c>
      <c r="L38" t="n">
        <v>104</v>
      </c>
      <c r="M38" t="n">
        <v>0.17</v>
      </c>
      <c r="N38" t="n">
        <v>0</v>
      </c>
    </row>
    <row r="39" spans="1:20">
      <c r="A39" s="1" t="n">
        <v>31808</v>
      </c>
      <c r="B39" t="s">
        <v>236</v>
      </c>
      <c r="C39" t="n">
        <v>1</v>
      </c>
      <c r="D39" t="n">
        <v>20</v>
      </c>
      <c r="E39" t="s">
        <v>52</v>
      </c>
      <c r="F39" t="n">
        <v>3201</v>
      </c>
      <c r="G39" t="s">
        <v>228</v>
      </c>
      <c r="H39" t="s">
        <v>229</v>
      </c>
      <c r="I39" t="n">
        <v>5</v>
      </c>
      <c r="J39" t="n">
        <v>280</v>
      </c>
      <c r="K39" t="s">
        <v>251</v>
      </c>
      <c r="L39" t="n">
        <v>2</v>
      </c>
      <c r="M39" t="n">
        <v>0.08</v>
      </c>
      <c r="N39" t="n">
        <v>32.3</v>
      </c>
      <c r="O39" t="s">
        <v>252</v>
      </c>
      <c r="P39" t="s">
        <v>253</v>
      </c>
      <c r="Q39" t="s">
        <v>253</v>
      </c>
      <c r="R39" t="s">
        <v>233</v>
      </c>
      <c r="S39" t="s">
        <v>229</v>
      </c>
      <c r="T39" t="n">
        <v>5</v>
      </c>
    </row>
    <row r="40" spans="1:20">
      <c r="A40" s="1" t="n">
        <v>31808</v>
      </c>
      <c r="B40" t="s">
        <v>254</v>
      </c>
      <c r="C40" t="n">
        <v>1</v>
      </c>
      <c r="D40" t="n">
        <v>20</v>
      </c>
      <c r="E40" t="s">
        <v>52</v>
      </c>
      <c r="F40" t="n">
        <v>3201</v>
      </c>
      <c r="G40" t="s">
        <v>228</v>
      </c>
      <c r="H40" t="s">
        <v>229</v>
      </c>
      <c r="I40" t="n">
        <v>5</v>
      </c>
      <c r="J40" t="n">
        <v>458</v>
      </c>
      <c r="K40" t="s">
        <v>230</v>
      </c>
      <c r="L40" t="n">
        <v>251</v>
      </c>
      <c r="M40" t="n">
        <v>0.18</v>
      </c>
      <c r="N40" t="n">
        <v>21.6</v>
      </c>
      <c r="O40" t="s">
        <v>252</v>
      </c>
      <c r="P40" t="s">
        <v>253</v>
      </c>
      <c r="Q40" t="s">
        <v>253</v>
      </c>
      <c r="R40" t="s">
        <v>233</v>
      </c>
      <c r="S40" t="s">
        <v>229</v>
      </c>
      <c r="T40" t="n">
        <v>5</v>
      </c>
    </row>
    <row r="41" spans="1:20">
      <c r="A41" s="1" t="n">
        <v>31808</v>
      </c>
      <c r="B41" t="s">
        <v>254</v>
      </c>
      <c r="C41" t="n">
        <v>2</v>
      </c>
      <c r="D41" t="n">
        <v>20</v>
      </c>
      <c r="E41" t="s">
        <v>52</v>
      </c>
      <c r="F41" t="n">
        <v>3201</v>
      </c>
      <c r="G41" t="s">
        <v>228</v>
      </c>
      <c r="H41" t="s">
        <v>229</v>
      </c>
      <c r="I41" t="n">
        <v>5</v>
      </c>
      <c r="J41" t="n">
        <v>458</v>
      </c>
      <c r="K41" t="s">
        <v>230</v>
      </c>
      <c r="L41" t="n">
        <v>296</v>
      </c>
      <c r="M41" t="n">
        <v>0.04</v>
      </c>
      <c r="N41" t="n">
        <v>42.9</v>
      </c>
      <c r="O41" t="s">
        <v>252</v>
      </c>
      <c r="P41" t="s">
        <v>253</v>
      </c>
      <c r="Q41" t="s">
        <v>253</v>
      </c>
      <c r="R41" t="s">
        <v>233</v>
      </c>
      <c r="S41" t="s">
        <v>229</v>
      </c>
      <c r="T41" t="n">
        <v>5</v>
      </c>
    </row>
    <row r="42" spans="1:20">
      <c r="A42" s="1" t="n">
        <v>31808</v>
      </c>
      <c r="B42" t="s">
        <v>254</v>
      </c>
      <c r="C42" t="n">
        <v>3</v>
      </c>
      <c r="D42" t="n">
        <v>20</v>
      </c>
      <c r="E42" t="s">
        <v>52</v>
      </c>
      <c r="F42" t="n">
        <v>3201</v>
      </c>
      <c r="G42" t="s">
        <v>228</v>
      </c>
      <c r="H42" t="s">
        <v>229</v>
      </c>
      <c r="I42" t="n">
        <v>5</v>
      </c>
      <c r="J42" t="n">
        <v>580</v>
      </c>
      <c r="K42" t="s">
        <v>248</v>
      </c>
      <c r="L42" t="n">
        <v>658</v>
      </c>
      <c r="M42" t="n">
        <v>0.03</v>
      </c>
      <c r="N42" t="n">
        <v>46.5</v>
      </c>
      <c r="O42" t="s">
        <v>252</v>
      </c>
      <c r="P42" t="s">
        <v>253</v>
      </c>
      <c r="Q42" t="s">
        <v>253</v>
      </c>
      <c r="R42" t="s">
        <v>233</v>
      </c>
      <c r="S42" t="s">
        <v>229</v>
      </c>
      <c r="T42" t="n">
        <v>5</v>
      </c>
    </row>
    <row r="43" spans="1:20">
      <c r="A43" s="1" t="n">
        <v>31836</v>
      </c>
      <c r="B43" t="s">
        <v>227</v>
      </c>
      <c r="C43" t="n">
        <v>1</v>
      </c>
      <c r="D43" t="n">
        <v>510</v>
      </c>
      <c r="E43" t="s">
        <v>255</v>
      </c>
      <c r="F43" t="n">
        <v>3201</v>
      </c>
      <c r="G43" t="s">
        <v>228</v>
      </c>
      <c r="H43" t="s">
        <v>229</v>
      </c>
      <c r="I43" t="n">
        <v>5</v>
      </c>
      <c r="J43" t="n">
        <v>795</v>
      </c>
      <c r="K43" t="s">
        <v>240</v>
      </c>
      <c r="L43" t="n">
        <v>242</v>
      </c>
      <c r="M43" t="n">
        <v>1.12</v>
      </c>
      <c r="N43" t="n">
        <v>0</v>
      </c>
    </row>
    <row r="44" spans="1:20">
      <c r="A44" s="1" t="n">
        <v>31836</v>
      </c>
      <c r="B44" t="s">
        <v>227</v>
      </c>
      <c r="C44" t="n">
        <v>2</v>
      </c>
      <c r="D44" t="n">
        <v>20</v>
      </c>
      <c r="E44" t="s">
        <v>52</v>
      </c>
      <c r="F44" t="n">
        <v>3201</v>
      </c>
      <c r="G44" t="s">
        <v>228</v>
      </c>
      <c r="H44" t="s">
        <v>229</v>
      </c>
      <c r="I44" t="n">
        <v>5</v>
      </c>
      <c r="J44" t="n">
        <v>458</v>
      </c>
      <c r="K44" t="s">
        <v>230</v>
      </c>
      <c r="L44" t="n">
        <v>375</v>
      </c>
      <c r="M44" t="n">
        <v>0.1</v>
      </c>
      <c r="N44" t="n">
        <v>35.6</v>
      </c>
      <c r="O44" t="s">
        <v>231</v>
      </c>
      <c r="P44" t="s">
        <v>232</v>
      </c>
      <c r="Q44" t="s">
        <v>232</v>
      </c>
      <c r="R44" t="s">
        <v>233</v>
      </c>
      <c r="S44" t="s">
        <v>229</v>
      </c>
      <c r="T44" t="n">
        <v>5</v>
      </c>
    </row>
    <row r="45" spans="1:20">
      <c r="A45" s="1" t="n">
        <v>31836</v>
      </c>
      <c r="B45" t="s">
        <v>227</v>
      </c>
      <c r="C45" t="n">
        <v>3</v>
      </c>
      <c r="D45" t="n">
        <v>20</v>
      </c>
      <c r="E45" t="s">
        <v>52</v>
      </c>
      <c r="F45" t="n">
        <v>3201</v>
      </c>
      <c r="G45" t="s">
        <v>228</v>
      </c>
      <c r="H45" t="s">
        <v>229</v>
      </c>
      <c r="I45" t="n">
        <v>5</v>
      </c>
      <c r="J45" t="n">
        <v>458</v>
      </c>
      <c r="K45" t="s">
        <v>230</v>
      </c>
      <c r="L45" t="n">
        <v>184</v>
      </c>
      <c r="M45" t="n">
        <v>0.2</v>
      </c>
      <c r="N45" t="n">
        <v>22.4</v>
      </c>
      <c r="O45" t="s">
        <v>231</v>
      </c>
      <c r="P45" t="s">
        <v>232</v>
      </c>
      <c r="Q45" t="s">
        <v>232</v>
      </c>
      <c r="R45" t="s">
        <v>233</v>
      </c>
      <c r="S45" t="s">
        <v>229</v>
      </c>
      <c r="T45" t="n">
        <v>5</v>
      </c>
    </row>
    <row r="46" spans="1:20">
      <c r="A46" s="1" t="n">
        <v>31836</v>
      </c>
      <c r="B46" t="s">
        <v>227</v>
      </c>
      <c r="C46" t="n">
        <v>4</v>
      </c>
      <c r="D46" t="n">
        <v>20</v>
      </c>
      <c r="E46" t="s">
        <v>52</v>
      </c>
      <c r="F46" t="n">
        <v>3201</v>
      </c>
      <c r="G46" t="s">
        <v>228</v>
      </c>
      <c r="H46" t="s">
        <v>229</v>
      </c>
      <c r="I46" t="n">
        <v>5</v>
      </c>
      <c r="J46" t="n">
        <v>458</v>
      </c>
      <c r="K46" t="s">
        <v>230</v>
      </c>
      <c r="L46" t="n">
        <v>1019</v>
      </c>
      <c r="M46" t="n">
        <v>0.1</v>
      </c>
      <c r="N46" t="n">
        <v>35.7</v>
      </c>
      <c r="O46" t="s">
        <v>231</v>
      </c>
      <c r="P46" t="s">
        <v>232</v>
      </c>
      <c r="Q46" t="s">
        <v>232</v>
      </c>
      <c r="R46" t="s">
        <v>233</v>
      </c>
      <c r="S46" t="s">
        <v>229</v>
      </c>
      <c r="T46" t="n">
        <v>5</v>
      </c>
    </row>
    <row r="47" spans="1:20">
      <c r="A47" s="1" t="n">
        <v>31836</v>
      </c>
      <c r="B47" t="s">
        <v>256</v>
      </c>
      <c r="C47" t="n">
        <v>1</v>
      </c>
      <c r="D47" t="n">
        <v>510</v>
      </c>
      <c r="E47" t="s">
        <v>255</v>
      </c>
      <c r="F47" t="n">
        <v>3201</v>
      </c>
      <c r="G47" t="s">
        <v>228</v>
      </c>
      <c r="H47" t="s">
        <v>229</v>
      </c>
      <c r="I47" t="n">
        <v>5</v>
      </c>
      <c r="J47" t="n">
        <v>400</v>
      </c>
      <c r="K47" t="s">
        <v>257</v>
      </c>
      <c r="L47" t="n">
        <v>7</v>
      </c>
      <c r="M47" t="n">
        <v>2.2</v>
      </c>
      <c r="N47" t="n">
        <v>0</v>
      </c>
    </row>
    <row r="48" spans="1:20">
      <c r="A48" s="1" t="n">
        <v>31836</v>
      </c>
      <c r="B48" t="s">
        <v>254</v>
      </c>
      <c r="C48" t="n">
        <v>1</v>
      </c>
      <c r="D48" t="n">
        <v>20</v>
      </c>
      <c r="E48" t="s">
        <v>52</v>
      </c>
      <c r="F48" t="n">
        <v>3201</v>
      </c>
      <c r="G48" t="s">
        <v>228</v>
      </c>
      <c r="H48" t="s">
        <v>229</v>
      </c>
      <c r="I48" t="n">
        <v>5</v>
      </c>
      <c r="J48" t="n">
        <v>458</v>
      </c>
      <c r="K48" t="s">
        <v>230</v>
      </c>
      <c r="L48" t="n">
        <v>283</v>
      </c>
      <c r="M48" t="n">
        <v>0.2</v>
      </c>
      <c r="N48" t="n">
        <v>21.8</v>
      </c>
      <c r="O48" t="s">
        <v>252</v>
      </c>
      <c r="P48" t="s">
        <v>253</v>
      </c>
      <c r="Q48" t="s">
        <v>253</v>
      </c>
      <c r="R48" t="s">
        <v>233</v>
      </c>
      <c r="S48" t="s">
        <v>229</v>
      </c>
      <c r="T48" t="n">
        <v>5</v>
      </c>
    </row>
    <row r="49" spans="1:20">
      <c r="A49" s="1" t="n">
        <v>31836</v>
      </c>
      <c r="B49" t="s">
        <v>254</v>
      </c>
      <c r="C49" t="n">
        <v>2</v>
      </c>
      <c r="D49" t="n">
        <v>20</v>
      </c>
      <c r="E49" t="s">
        <v>52</v>
      </c>
      <c r="F49" t="n">
        <v>3201</v>
      </c>
      <c r="G49" t="s">
        <v>228</v>
      </c>
      <c r="H49" t="s">
        <v>229</v>
      </c>
      <c r="I49" t="n">
        <v>5</v>
      </c>
      <c r="J49" t="n">
        <v>458</v>
      </c>
      <c r="K49" t="s">
        <v>230</v>
      </c>
      <c r="L49" t="n">
        <v>300</v>
      </c>
      <c r="M49" t="n">
        <v>0</v>
      </c>
      <c r="N49" t="n">
        <v>46.2</v>
      </c>
      <c r="O49" t="s">
        <v>252</v>
      </c>
      <c r="P49" t="s">
        <v>253</v>
      </c>
      <c r="Q49" t="s">
        <v>253</v>
      </c>
      <c r="R49" t="s">
        <v>233</v>
      </c>
      <c r="S49" t="s">
        <v>229</v>
      </c>
      <c r="T49" t="n">
        <v>5</v>
      </c>
    </row>
    <row r="50" spans="1:20">
      <c r="A50" s="1" t="n">
        <v>31836</v>
      </c>
      <c r="B50" t="s">
        <v>254</v>
      </c>
      <c r="C50" t="n">
        <v>3</v>
      </c>
      <c r="D50" t="n">
        <v>20</v>
      </c>
      <c r="E50" t="s">
        <v>52</v>
      </c>
      <c r="F50" t="n">
        <v>3201</v>
      </c>
      <c r="G50" t="s">
        <v>228</v>
      </c>
      <c r="H50" t="s">
        <v>229</v>
      </c>
      <c r="I50" t="n">
        <v>5</v>
      </c>
      <c r="J50" t="n">
        <v>458</v>
      </c>
      <c r="K50" t="s">
        <v>230</v>
      </c>
      <c r="L50" t="n">
        <v>589</v>
      </c>
      <c r="M50" t="n">
        <v>0.13</v>
      </c>
      <c r="N50" t="n">
        <v>37.2</v>
      </c>
      <c r="O50" t="s">
        <v>252</v>
      </c>
      <c r="P50" t="s">
        <v>253</v>
      </c>
      <c r="Q50" t="s">
        <v>253</v>
      </c>
      <c r="R50" t="s">
        <v>233</v>
      </c>
      <c r="S50" t="s">
        <v>229</v>
      </c>
      <c r="T50" t="n">
        <v>5</v>
      </c>
    </row>
    <row r="51" spans="1:20">
      <c r="A51" s="1" t="n">
        <v>31867</v>
      </c>
      <c r="B51" t="s">
        <v>227</v>
      </c>
      <c r="C51" t="n">
        <v>1</v>
      </c>
      <c r="D51" t="n">
        <v>508</v>
      </c>
      <c r="E51" t="s">
        <v>246</v>
      </c>
      <c r="F51" t="n">
        <v>3201</v>
      </c>
      <c r="G51" t="s">
        <v>228</v>
      </c>
      <c r="H51" t="s">
        <v>229</v>
      </c>
      <c r="I51" t="n">
        <v>5</v>
      </c>
      <c r="J51" t="n">
        <v>795</v>
      </c>
      <c r="K51" t="s">
        <v>240</v>
      </c>
      <c r="L51" t="n">
        <v>151</v>
      </c>
      <c r="M51" t="n">
        <v>0.18</v>
      </c>
      <c r="N51" t="n">
        <v>0</v>
      </c>
    </row>
    <row r="52" spans="1:20">
      <c r="A52" s="1" t="n">
        <v>31867</v>
      </c>
      <c r="B52" t="s">
        <v>227</v>
      </c>
      <c r="C52" t="n">
        <v>2</v>
      </c>
      <c r="D52" t="n">
        <v>508</v>
      </c>
      <c r="E52" t="s">
        <v>246</v>
      </c>
      <c r="F52" t="n">
        <v>3201</v>
      </c>
      <c r="G52" t="s">
        <v>228</v>
      </c>
      <c r="H52" t="s">
        <v>229</v>
      </c>
      <c r="I52" t="n">
        <v>5</v>
      </c>
      <c r="J52" t="n">
        <v>795</v>
      </c>
      <c r="K52" t="s">
        <v>240</v>
      </c>
      <c r="L52" t="n">
        <v>131</v>
      </c>
      <c r="M52" t="n">
        <v>0.19</v>
      </c>
      <c r="N52" t="n">
        <v>0</v>
      </c>
    </row>
    <row r="53" spans="1:20">
      <c r="A53" s="1" t="n">
        <v>31867</v>
      </c>
      <c r="B53" t="s">
        <v>227</v>
      </c>
      <c r="C53" t="n">
        <v>3</v>
      </c>
      <c r="D53" t="n">
        <v>20</v>
      </c>
      <c r="E53" t="s">
        <v>52</v>
      </c>
      <c r="F53" t="n">
        <v>3201</v>
      </c>
      <c r="G53" t="s">
        <v>228</v>
      </c>
      <c r="H53" t="s">
        <v>229</v>
      </c>
      <c r="I53" t="n">
        <v>5</v>
      </c>
      <c r="J53" t="n">
        <v>458</v>
      </c>
      <c r="K53" t="s">
        <v>230</v>
      </c>
      <c r="L53" t="n">
        <v>388</v>
      </c>
      <c r="M53" t="n">
        <v>0.1</v>
      </c>
      <c r="N53" t="n">
        <v>34</v>
      </c>
      <c r="O53" t="s">
        <v>231</v>
      </c>
      <c r="P53" t="s">
        <v>232</v>
      </c>
      <c r="Q53" t="s">
        <v>232</v>
      </c>
      <c r="R53" t="s">
        <v>233</v>
      </c>
      <c r="S53" t="s">
        <v>229</v>
      </c>
      <c r="T53" t="n">
        <v>5</v>
      </c>
    </row>
    <row r="54" spans="1:20">
      <c r="A54" s="1" t="n">
        <v>31867</v>
      </c>
      <c r="B54" t="s">
        <v>227</v>
      </c>
      <c r="C54" t="n">
        <v>4</v>
      </c>
      <c r="D54" t="n">
        <v>20</v>
      </c>
      <c r="E54" t="s">
        <v>52</v>
      </c>
      <c r="F54" t="n">
        <v>3201</v>
      </c>
      <c r="G54" t="s">
        <v>228</v>
      </c>
      <c r="H54" t="s">
        <v>229</v>
      </c>
      <c r="I54" t="n">
        <v>5</v>
      </c>
      <c r="J54" t="n">
        <v>458</v>
      </c>
      <c r="K54" t="s">
        <v>230</v>
      </c>
      <c r="L54" t="n">
        <v>100</v>
      </c>
      <c r="M54" t="n">
        <v>0.2</v>
      </c>
      <c r="N54" t="n">
        <v>31.6</v>
      </c>
      <c r="O54" t="s">
        <v>231</v>
      </c>
      <c r="P54" t="s">
        <v>232</v>
      </c>
      <c r="Q54" t="s">
        <v>232</v>
      </c>
      <c r="R54" t="s">
        <v>233</v>
      </c>
      <c r="S54" t="s">
        <v>229</v>
      </c>
      <c r="T54" t="n">
        <v>5</v>
      </c>
    </row>
    <row r="55" spans="1:20">
      <c r="A55" s="1" t="n">
        <v>31867</v>
      </c>
      <c r="B55" t="s">
        <v>236</v>
      </c>
      <c r="C55" t="n">
        <v>1</v>
      </c>
      <c r="D55" t="n">
        <v>213</v>
      </c>
      <c r="E55" t="s">
        <v>234</v>
      </c>
      <c r="F55" t="n">
        <v>3201</v>
      </c>
      <c r="G55" t="s">
        <v>228</v>
      </c>
      <c r="H55" t="s">
        <v>229</v>
      </c>
      <c r="I55" t="n">
        <v>5</v>
      </c>
      <c r="J55" t="n">
        <v>795</v>
      </c>
      <c r="K55" t="s">
        <v>240</v>
      </c>
      <c r="L55" t="n">
        <v>2</v>
      </c>
      <c r="M55" t="n">
        <v>0</v>
      </c>
      <c r="N55" t="n">
        <v>0</v>
      </c>
    </row>
    <row r="56" spans="1:20">
      <c r="A56" s="1" t="n">
        <v>31867</v>
      </c>
      <c r="B56" t="s">
        <v>254</v>
      </c>
      <c r="C56" t="n">
        <v>1</v>
      </c>
      <c r="D56" t="n">
        <v>509</v>
      </c>
      <c r="E56" t="s">
        <v>247</v>
      </c>
      <c r="F56" t="n">
        <v>3201</v>
      </c>
      <c r="G56" t="s">
        <v>228</v>
      </c>
      <c r="H56" t="s">
        <v>229</v>
      </c>
      <c r="I56" t="n">
        <v>5</v>
      </c>
      <c r="J56" t="n">
        <v>160</v>
      </c>
      <c r="K56" t="s">
        <v>258</v>
      </c>
      <c r="L56" t="n">
        <v>52</v>
      </c>
      <c r="M56" t="n">
        <v>0.35</v>
      </c>
      <c r="N56" t="n">
        <v>0</v>
      </c>
    </row>
    <row r="57" spans="1:20">
      <c r="A57" s="1" t="n">
        <v>31867</v>
      </c>
      <c r="B57" t="s">
        <v>254</v>
      </c>
      <c r="C57" t="n">
        <v>2</v>
      </c>
      <c r="D57" t="n">
        <v>20</v>
      </c>
      <c r="E57" t="s">
        <v>52</v>
      </c>
      <c r="F57" t="n">
        <v>3201</v>
      </c>
      <c r="G57" t="s">
        <v>228</v>
      </c>
      <c r="H57" t="s">
        <v>229</v>
      </c>
      <c r="I57" t="n">
        <v>5</v>
      </c>
      <c r="J57" t="n">
        <v>160</v>
      </c>
      <c r="K57" t="s">
        <v>258</v>
      </c>
      <c r="L57" t="n">
        <v>872</v>
      </c>
      <c r="M57" t="n">
        <v>0.1</v>
      </c>
      <c r="N57" t="n">
        <v>44.8</v>
      </c>
      <c r="O57" t="s">
        <v>252</v>
      </c>
      <c r="P57" t="s">
        <v>253</v>
      </c>
      <c r="Q57" t="s">
        <v>253</v>
      </c>
      <c r="R57" t="s">
        <v>233</v>
      </c>
      <c r="S57" t="s">
        <v>229</v>
      </c>
      <c r="T57" t="n">
        <v>5</v>
      </c>
    </row>
    <row r="58" spans="1:20">
      <c r="A58" s="1" t="n">
        <v>31867</v>
      </c>
      <c r="B58" t="s">
        <v>254</v>
      </c>
      <c r="C58" t="n">
        <v>3</v>
      </c>
      <c r="D58" t="n">
        <v>20</v>
      </c>
      <c r="E58" t="s">
        <v>52</v>
      </c>
      <c r="F58" t="n">
        <v>3201</v>
      </c>
      <c r="G58" t="s">
        <v>228</v>
      </c>
      <c r="H58" t="s">
        <v>229</v>
      </c>
      <c r="I58" t="n">
        <v>5</v>
      </c>
      <c r="J58" t="n">
        <v>160</v>
      </c>
      <c r="K58" t="s">
        <v>258</v>
      </c>
      <c r="L58" t="n">
        <v>590</v>
      </c>
      <c r="M58" t="n">
        <v>0.08</v>
      </c>
      <c r="N58" t="n">
        <v>44.4</v>
      </c>
      <c r="O58" t="s">
        <v>252</v>
      </c>
      <c r="P58" t="s">
        <v>253</v>
      </c>
      <c r="Q58" t="s">
        <v>253</v>
      </c>
      <c r="R58" t="s">
        <v>233</v>
      </c>
      <c r="S58" t="s">
        <v>229</v>
      </c>
      <c r="T58" t="n">
        <v>5</v>
      </c>
    </row>
    <row r="59" spans="1:20">
      <c r="A59" s="1" t="n">
        <v>31867</v>
      </c>
      <c r="B59" t="s">
        <v>254</v>
      </c>
      <c r="C59" t="n">
        <v>4</v>
      </c>
      <c r="D59" t="n">
        <v>20</v>
      </c>
      <c r="E59" t="s">
        <v>52</v>
      </c>
      <c r="F59" t="n">
        <v>3201</v>
      </c>
      <c r="G59" t="s">
        <v>228</v>
      </c>
      <c r="H59" t="s">
        <v>229</v>
      </c>
      <c r="I59" t="n">
        <v>5</v>
      </c>
      <c r="J59" t="n">
        <v>160</v>
      </c>
      <c r="K59" t="s">
        <v>258</v>
      </c>
      <c r="L59" t="n">
        <v>113</v>
      </c>
      <c r="M59" t="n">
        <v>0.08</v>
      </c>
      <c r="N59" t="n">
        <v>43.2</v>
      </c>
      <c r="O59" t="s">
        <v>252</v>
      </c>
      <c r="P59" t="s">
        <v>253</v>
      </c>
      <c r="Q59" t="s">
        <v>253</v>
      </c>
      <c r="R59" t="s">
        <v>233</v>
      </c>
      <c r="S59" t="s">
        <v>229</v>
      </c>
      <c r="T59" t="n">
        <v>5</v>
      </c>
    </row>
    <row r="60" spans="1:20">
      <c r="A60" s="1" t="n">
        <v>31897</v>
      </c>
      <c r="B60" t="s">
        <v>227</v>
      </c>
      <c r="C60" t="n">
        <v>1</v>
      </c>
      <c r="D60" t="n">
        <v>213</v>
      </c>
      <c r="E60" t="s">
        <v>234</v>
      </c>
      <c r="F60" t="n">
        <v>3201</v>
      </c>
      <c r="G60" t="s">
        <v>228</v>
      </c>
      <c r="H60" t="s">
        <v>229</v>
      </c>
      <c r="I60" t="n">
        <v>5</v>
      </c>
      <c r="J60" t="n">
        <v>785</v>
      </c>
      <c r="K60" t="s">
        <v>259</v>
      </c>
      <c r="L60" t="n">
        <v>101</v>
      </c>
      <c r="M60" t="n">
        <v>0</v>
      </c>
      <c r="N60" t="n">
        <v>0</v>
      </c>
    </row>
    <row r="61" spans="1:20">
      <c r="A61" s="1" t="n">
        <v>31897</v>
      </c>
      <c r="B61" t="s">
        <v>227</v>
      </c>
      <c r="C61" t="n">
        <v>2</v>
      </c>
      <c r="D61" t="n">
        <v>508</v>
      </c>
      <c r="E61" t="s">
        <v>246</v>
      </c>
      <c r="F61" t="n">
        <v>3201</v>
      </c>
      <c r="G61" t="s">
        <v>228</v>
      </c>
      <c r="H61" t="s">
        <v>229</v>
      </c>
      <c r="I61" t="n">
        <v>5</v>
      </c>
      <c r="J61" t="n">
        <v>795</v>
      </c>
      <c r="K61" t="s">
        <v>240</v>
      </c>
      <c r="L61" t="n">
        <v>148</v>
      </c>
      <c r="M61" t="n">
        <v>0.11</v>
      </c>
      <c r="N61" t="n">
        <v>0</v>
      </c>
    </row>
    <row r="62" spans="1:20">
      <c r="A62" s="1" t="n">
        <v>31897</v>
      </c>
      <c r="B62" t="s">
        <v>227</v>
      </c>
      <c r="C62" t="n">
        <v>3</v>
      </c>
      <c r="D62" t="n">
        <v>508</v>
      </c>
      <c r="E62" t="s">
        <v>246</v>
      </c>
      <c r="F62" t="n">
        <v>3201</v>
      </c>
      <c r="G62" t="s">
        <v>228</v>
      </c>
      <c r="H62" t="s">
        <v>229</v>
      </c>
      <c r="I62" t="n">
        <v>5</v>
      </c>
      <c r="J62" t="n">
        <v>795</v>
      </c>
      <c r="K62" t="s">
        <v>240</v>
      </c>
      <c r="L62" t="n">
        <v>198</v>
      </c>
      <c r="M62" t="n">
        <v>0.2</v>
      </c>
      <c r="N62" t="n">
        <v>0</v>
      </c>
    </row>
    <row r="63" spans="1:20">
      <c r="A63" s="1" t="n">
        <v>31897</v>
      </c>
      <c r="B63" t="s">
        <v>227</v>
      </c>
      <c r="C63" t="n">
        <v>4</v>
      </c>
      <c r="D63" t="n">
        <v>20</v>
      </c>
      <c r="E63" t="s">
        <v>52</v>
      </c>
      <c r="F63" t="n">
        <v>3201</v>
      </c>
      <c r="G63" t="s">
        <v>228</v>
      </c>
      <c r="H63" t="s">
        <v>229</v>
      </c>
      <c r="I63" t="n">
        <v>5</v>
      </c>
      <c r="J63" t="n">
        <v>458</v>
      </c>
      <c r="K63" t="s">
        <v>230</v>
      </c>
      <c r="L63" t="n">
        <v>231</v>
      </c>
      <c r="M63" t="n">
        <v>0.2</v>
      </c>
      <c r="N63" t="n">
        <v>21.8</v>
      </c>
      <c r="O63" t="s">
        <v>231</v>
      </c>
      <c r="P63" t="s">
        <v>232</v>
      </c>
      <c r="Q63" t="s">
        <v>232</v>
      </c>
      <c r="R63" t="s">
        <v>233</v>
      </c>
      <c r="S63" t="s">
        <v>229</v>
      </c>
      <c r="T63" t="n">
        <v>5</v>
      </c>
    </row>
    <row r="64" spans="1:20">
      <c r="A64" s="1" t="n">
        <v>31897</v>
      </c>
      <c r="B64" t="s">
        <v>227</v>
      </c>
      <c r="C64" t="n">
        <v>5</v>
      </c>
      <c r="D64" t="n">
        <v>20</v>
      </c>
      <c r="E64" t="s">
        <v>52</v>
      </c>
      <c r="F64" t="n">
        <v>3201</v>
      </c>
      <c r="G64" t="s">
        <v>228</v>
      </c>
      <c r="H64" t="s">
        <v>229</v>
      </c>
      <c r="I64" t="n">
        <v>5</v>
      </c>
      <c r="J64" t="n">
        <v>458</v>
      </c>
      <c r="K64" t="s">
        <v>230</v>
      </c>
      <c r="L64" t="n">
        <v>273</v>
      </c>
      <c r="M64" t="n">
        <v>0.1</v>
      </c>
      <c r="N64" t="n">
        <v>36.1</v>
      </c>
      <c r="O64" t="s">
        <v>231</v>
      </c>
      <c r="P64" t="s">
        <v>232</v>
      </c>
      <c r="Q64" t="s">
        <v>232</v>
      </c>
      <c r="R64" t="s">
        <v>233</v>
      </c>
      <c r="S64" t="s">
        <v>229</v>
      </c>
      <c r="T64" t="n">
        <v>5</v>
      </c>
    </row>
    <row r="65" spans="1:20">
      <c r="A65" s="1" t="n">
        <v>31897</v>
      </c>
      <c r="B65" t="s">
        <v>227</v>
      </c>
      <c r="C65" t="n">
        <v>6</v>
      </c>
      <c r="D65" t="n">
        <v>20</v>
      </c>
      <c r="E65" t="s">
        <v>52</v>
      </c>
      <c r="F65" t="n">
        <v>3201</v>
      </c>
      <c r="G65" t="s">
        <v>228</v>
      </c>
      <c r="H65" t="s">
        <v>229</v>
      </c>
      <c r="I65" t="n">
        <v>5</v>
      </c>
      <c r="J65" t="n">
        <v>458</v>
      </c>
      <c r="K65" t="s">
        <v>230</v>
      </c>
      <c r="L65" t="n">
        <v>596</v>
      </c>
      <c r="M65" t="n">
        <v>0.1</v>
      </c>
      <c r="N65" t="n">
        <v>35.2</v>
      </c>
      <c r="O65" t="s">
        <v>231</v>
      </c>
      <c r="P65" t="s">
        <v>232</v>
      </c>
      <c r="Q65" t="s">
        <v>232</v>
      </c>
      <c r="R65" t="s">
        <v>233</v>
      </c>
      <c r="S65" t="s">
        <v>229</v>
      </c>
      <c r="T65" t="n">
        <v>5</v>
      </c>
    </row>
    <row r="66" spans="1:20">
      <c r="A66" s="1" t="n">
        <v>31897</v>
      </c>
      <c r="B66" t="s">
        <v>227</v>
      </c>
      <c r="C66" t="n">
        <v>7</v>
      </c>
      <c r="D66" t="n">
        <v>20</v>
      </c>
      <c r="E66" t="s">
        <v>52</v>
      </c>
      <c r="F66" t="n">
        <v>3201</v>
      </c>
      <c r="G66" t="s">
        <v>228</v>
      </c>
      <c r="H66" t="s">
        <v>229</v>
      </c>
      <c r="I66" t="n">
        <v>5</v>
      </c>
      <c r="J66" t="n">
        <v>458</v>
      </c>
      <c r="K66" t="s">
        <v>230</v>
      </c>
      <c r="L66" t="n">
        <v>349</v>
      </c>
      <c r="M66" t="n">
        <v>0.1</v>
      </c>
      <c r="N66" t="n">
        <v>35.2</v>
      </c>
      <c r="O66" t="s">
        <v>231</v>
      </c>
      <c r="P66" t="s">
        <v>232</v>
      </c>
      <c r="Q66" t="s">
        <v>232</v>
      </c>
      <c r="R66" t="s">
        <v>233</v>
      </c>
      <c r="S66" t="s">
        <v>229</v>
      </c>
      <c r="T66" t="n">
        <v>5</v>
      </c>
    </row>
    <row r="67" spans="1:20">
      <c r="A67" s="1" t="n">
        <v>31897</v>
      </c>
      <c r="B67" t="s">
        <v>227</v>
      </c>
      <c r="C67" t="n">
        <v>8</v>
      </c>
      <c r="D67" t="n">
        <v>20</v>
      </c>
      <c r="E67" t="s">
        <v>52</v>
      </c>
      <c r="F67" t="n">
        <v>3201</v>
      </c>
      <c r="G67" t="s">
        <v>228</v>
      </c>
      <c r="H67" t="s">
        <v>229</v>
      </c>
      <c r="I67" t="n">
        <v>5</v>
      </c>
      <c r="J67" t="n">
        <v>458</v>
      </c>
      <c r="K67" t="s">
        <v>230</v>
      </c>
      <c r="L67" t="n">
        <v>104</v>
      </c>
      <c r="M67" t="n">
        <v>0.2</v>
      </c>
      <c r="N67" t="n">
        <v>21.9</v>
      </c>
      <c r="O67" t="s">
        <v>231</v>
      </c>
      <c r="P67" t="s">
        <v>232</v>
      </c>
      <c r="Q67" t="s">
        <v>232</v>
      </c>
      <c r="R67" t="s">
        <v>233</v>
      </c>
      <c r="S67" t="s">
        <v>229</v>
      </c>
      <c r="T67" t="n">
        <v>5</v>
      </c>
    </row>
    <row r="68" spans="1:20">
      <c r="A68" s="1" t="n">
        <v>31897</v>
      </c>
      <c r="B68" t="s">
        <v>236</v>
      </c>
      <c r="C68" t="n">
        <v>1</v>
      </c>
      <c r="D68" t="n">
        <v>213</v>
      </c>
      <c r="E68" t="s">
        <v>234</v>
      </c>
      <c r="F68" t="n">
        <v>3201</v>
      </c>
      <c r="G68" t="s">
        <v>228</v>
      </c>
      <c r="H68" t="s">
        <v>229</v>
      </c>
      <c r="I68" t="n">
        <v>5</v>
      </c>
      <c r="J68" t="n">
        <v>795</v>
      </c>
      <c r="K68" t="s">
        <v>240</v>
      </c>
      <c r="L68" t="n">
        <v>2</v>
      </c>
      <c r="M68" t="n">
        <v>0</v>
      </c>
      <c r="N68" t="n">
        <v>0</v>
      </c>
    </row>
    <row r="69" spans="1:20">
      <c r="A69" s="1" t="n">
        <v>31897</v>
      </c>
      <c r="B69" t="s">
        <v>241</v>
      </c>
      <c r="C69" t="n">
        <v>1</v>
      </c>
      <c r="D69" t="n">
        <v>213</v>
      </c>
      <c r="E69" t="s">
        <v>234</v>
      </c>
      <c r="F69" t="n">
        <v>3201</v>
      </c>
      <c r="G69" t="s">
        <v>228</v>
      </c>
      <c r="H69" t="s">
        <v>229</v>
      </c>
      <c r="I69" t="n">
        <v>5</v>
      </c>
      <c r="J69" t="n">
        <v>940</v>
      </c>
      <c r="K69" t="s">
        <v>235</v>
      </c>
      <c r="L69" t="n">
        <v>46</v>
      </c>
      <c r="M69" t="n">
        <v>0</v>
      </c>
      <c r="N69" t="n">
        <v>0</v>
      </c>
    </row>
    <row r="70" spans="1:20">
      <c r="A70" s="1" t="n">
        <v>31897</v>
      </c>
      <c r="B70" t="s">
        <v>254</v>
      </c>
      <c r="C70" t="n">
        <v>1</v>
      </c>
      <c r="D70" t="n">
        <v>20</v>
      </c>
      <c r="E70" t="s">
        <v>52</v>
      </c>
      <c r="F70" t="n">
        <v>3201</v>
      </c>
      <c r="G70" t="s">
        <v>228</v>
      </c>
      <c r="H70" t="s">
        <v>229</v>
      </c>
      <c r="I70" t="n">
        <v>5</v>
      </c>
      <c r="J70" t="n">
        <v>458</v>
      </c>
      <c r="K70" t="s">
        <v>230</v>
      </c>
      <c r="L70" t="n">
        <v>262</v>
      </c>
      <c r="M70" t="n">
        <v>0.19</v>
      </c>
      <c r="N70" t="n">
        <v>21.6</v>
      </c>
      <c r="O70" t="s">
        <v>252</v>
      </c>
      <c r="P70" t="s">
        <v>253</v>
      </c>
      <c r="Q70" t="s">
        <v>253</v>
      </c>
      <c r="R70" t="s">
        <v>233</v>
      </c>
      <c r="S70" t="s">
        <v>229</v>
      </c>
      <c r="T70" t="n">
        <v>5</v>
      </c>
    </row>
    <row r="71" spans="1:20">
      <c r="A71" s="1" t="n">
        <v>31897</v>
      </c>
      <c r="B71" t="s">
        <v>254</v>
      </c>
      <c r="C71" t="n">
        <v>2</v>
      </c>
      <c r="D71" t="n">
        <v>510</v>
      </c>
      <c r="E71" t="s">
        <v>255</v>
      </c>
      <c r="F71" t="n">
        <v>3201</v>
      </c>
      <c r="G71" t="s">
        <v>228</v>
      </c>
      <c r="H71" t="s">
        <v>229</v>
      </c>
      <c r="I71" t="n">
        <v>5</v>
      </c>
      <c r="J71" t="n">
        <v>160</v>
      </c>
      <c r="K71" t="s">
        <v>258</v>
      </c>
      <c r="L71" t="n">
        <v>63</v>
      </c>
      <c r="M71" t="n">
        <v>2.9</v>
      </c>
      <c r="N71" t="n">
        <v>0</v>
      </c>
    </row>
    <row r="72" spans="1:20">
      <c r="A72" s="1" t="n">
        <v>31897</v>
      </c>
      <c r="B72" t="s">
        <v>254</v>
      </c>
      <c r="C72" t="n">
        <v>3</v>
      </c>
      <c r="D72" t="n">
        <v>20</v>
      </c>
      <c r="E72" t="s">
        <v>52</v>
      </c>
      <c r="F72" t="n">
        <v>3201</v>
      </c>
      <c r="G72" t="s">
        <v>228</v>
      </c>
      <c r="H72" t="s">
        <v>229</v>
      </c>
      <c r="I72" t="n">
        <v>5</v>
      </c>
      <c r="J72" t="n">
        <v>458</v>
      </c>
      <c r="K72" t="s">
        <v>230</v>
      </c>
      <c r="L72" t="n">
        <v>411</v>
      </c>
      <c r="M72" t="n">
        <v>0.03</v>
      </c>
      <c r="N72" t="n">
        <v>43.4</v>
      </c>
      <c r="O72" t="s">
        <v>252</v>
      </c>
      <c r="P72" t="s">
        <v>253</v>
      </c>
      <c r="Q72" t="s">
        <v>253</v>
      </c>
      <c r="R72" t="s">
        <v>233</v>
      </c>
      <c r="S72" t="s">
        <v>229</v>
      </c>
      <c r="T72" t="n">
        <v>5</v>
      </c>
    </row>
    <row r="73" spans="1:20">
      <c r="A73" s="1" t="n">
        <v>31928</v>
      </c>
      <c r="B73" t="s">
        <v>254</v>
      </c>
      <c r="C73" t="n">
        <v>1</v>
      </c>
      <c r="D73" t="n">
        <v>508</v>
      </c>
      <c r="E73" t="s">
        <v>246</v>
      </c>
      <c r="F73" t="n">
        <v>3201</v>
      </c>
      <c r="G73" t="s">
        <v>228</v>
      </c>
      <c r="H73" t="s">
        <v>229</v>
      </c>
      <c r="I73" t="n">
        <v>5</v>
      </c>
      <c r="J73" t="n">
        <v>160</v>
      </c>
      <c r="K73" t="s">
        <v>258</v>
      </c>
      <c r="L73" t="n">
        <v>79</v>
      </c>
      <c r="M73" t="n">
        <v>0.29</v>
      </c>
      <c r="N73" t="n">
        <v>0</v>
      </c>
    </row>
    <row r="74" spans="1:20">
      <c r="A74" s="1" t="n">
        <v>31928</v>
      </c>
      <c r="B74" t="s">
        <v>254</v>
      </c>
      <c r="C74" t="n">
        <v>2</v>
      </c>
      <c r="D74" t="n">
        <v>20</v>
      </c>
      <c r="E74" t="s">
        <v>52</v>
      </c>
      <c r="F74" t="n">
        <v>3201</v>
      </c>
      <c r="G74" t="s">
        <v>228</v>
      </c>
      <c r="H74" t="s">
        <v>229</v>
      </c>
      <c r="I74" t="n">
        <v>5</v>
      </c>
      <c r="J74" t="n">
        <v>458</v>
      </c>
      <c r="K74" t="s">
        <v>230</v>
      </c>
      <c r="L74" t="n">
        <v>300</v>
      </c>
      <c r="M74" t="n">
        <v>0.2</v>
      </c>
      <c r="N74" t="n">
        <v>21.7</v>
      </c>
      <c r="O74" t="s">
        <v>252</v>
      </c>
      <c r="P74" t="s">
        <v>253</v>
      </c>
      <c r="Q74" t="s">
        <v>253</v>
      </c>
      <c r="R74" t="s">
        <v>233</v>
      </c>
      <c r="S74" t="s">
        <v>229</v>
      </c>
      <c r="T74" t="n">
        <v>5</v>
      </c>
    </row>
    <row r="75" spans="1:20">
      <c r="A75" s="1" t="n">
        <v>31928</v>
      </c>
      <c r="B75" t="s">
        <v>254</v>
      </c>
      <c r="C75" t="n">
        <v>3</v>
      </c>
      <c r="D75" t="n">
        <v>20</v>
      </c>
      <c r="E75" t="s">
        <v>52</v>
      </c>
      <c r="F75" t="n">
        <v>3201</v>
      </c>
      <c r="G75" t="s">
        <v>228</v>
      </c>
      <c r="H75" t="s">
        <v>229</v>
      </c>
      <c r="I75" t="n">
        <v>5</v>
      </c>
      <c r="J75" t="n">
        <v>458</v>
      </c>
      <c r="K75" t="s">
        <v>230</v>
      </c>
      <c r="L75" t="n">
        <v>210</v>
      </c>
      <c r="M75" t="n">
        <v>0.19</v>
      </c>
      <c r="N75" t="n">
        <v>21.4</v>
      </c>
      <c r="O75" t="s">
        <v>252</v>
      </c>
      <c r="P75" t="s">
        <v>253</v>
      </c>
      <c r="Q75" t="s">
        <v>253</v>
      </c>
      <c r="R75" t="s">
        <v>233</v>
      </c>
      <c r="S75" t="s">
        <v>229</v>
      </c>
      <c r="T75" t="n">
        <v>5</v>
      </c>
    </row>
    <row r="76" spans="1:20">
      <c r="A76" s="1" t="n">
        <v>31928</v>
      </c>
      <c r="B76" t="s">
        <v>254</v>
      </c>
      <c r="C76" t="n">
        <v>4</v>
      </c>
      <c r="D76" t="n">
        <v>20</v>
      </c>
      <c r="E76" t="s">
        <v>52</v>
      </c>
      <c r="F76" t="n">
        <v>3201</v>
      </c>
      <c r="G76" t="s">
        <v>228</v>
      </c>
      <c r="H76" t="s">
        <v>229</v>
      </c>
      <c r="I76" t="n">
        <v>5</v>
      </c>
      <c r="J76" t="n">
        <v>458</v>
      </c>
      <c r="K76" t="s">
        <v>230</v>
      </c>
      <c r="L76" t="n">
        <v>192</v>
      </c>
      <c r="M76" t="n">
        <v>0.03</v>
      </c>
      <c r="N76" t="n">
        <v>50.4</v>
      </c>
      <c r="O76" t="s">
        <v>252</v>
      </c>
      <c r="P76" t="s">
        <v>253</v>
      </c>
      <c r="Q76" t="s">
        <v>253</v>
      </c>
      <c r="R76" t="s">
        <v>233</v>
      </c>
      <c r="S76" t="s">
        <v>229</v>
      </c>
      <c r="T76" t="n">
        <v>5</v>
      </c>
    </row>
    <row r="77" spans="1:20">
      <c r="A77" s="1" t="n">
        <v>31928</v>
      </c>
      <c r="B77" t="s">
        <v>254</v>
      </c>
      <c r="C77" t="n">
        <v>5</v>
      </c>
      <c r="D77" t="n">
        <v>20</v>
      </c>
      <c r="E77" t="s">
        <v>52</v>
      </c>
      <c r="F77" t="n">
        <v>3201</v>
      </c>
      <c r="G77" t="s">
        <v>228</v>
      </c>
      <c r="H77" t="s">
        <v>229</v>
      </c>
      <c r="I77" t="n">
        <v>5</v>
      </c>
      <c r="J77" t="n">
        <v>458</v>
      </c>
      <c r="K77" t="s">
        <v>230</v>
      </c>
      <c r="L77" t="n">
        <v>303</v>
      </c>
      <c r="M77" t="n">
        <v>0.05</v>
      </c>
      <c r="N77" t="n">
        <v>41.4</v>
      </c>
      <c r="O77" t="s">
        <v>252</v>
      </c>
      <c r="P77" t="s">
        <v>253</v>
      </c>
      <c r="Q77" t="s">
        <v>253</v>
      </c>
      <c r="R77" t="s">
        <v>233</v>
      </c>
      <c r="S77" t="s">
        <v>229</v>
      </c>
      <c r="T77" t="n">
        <v>5</v>
      </c>
    </row>
    <row r="78" spans="1:20">
      <c r="A78" s="1" t="n">
        <v>31928</v>
      </c>
      <c r="B78" t="s">
        <v>254</v>
      </c>
      <c r="C78" t="n">
        <v>6</v>
      </c>
      <c r="D78" t="n">
        <v>20</v>
      </c>
      <c r="E78" t="s">
        <v>52</v>
      </c>
      <c r="F78" t="n">
        <v>3201</v>
      </c>
      <c r="G78" t="s">
        <v>228</v>
      </c>
      <c r="H78" t="s">
        <v>229</v>
      </c>
      <c r="I78" t="n">
        <v>5</v>
      </c>
      <c r="J78" t="n">
        <v>458</v>
      </c>
      <c r="K78" t="s">
        <v>230</v>
      </c>
      <c r="L78" t="n">
        <v>295</v>
      </c>
      <c r="M78" t="n">
        <v>0</v>
      </c>
      <c r="N78" t="n">
        <v>46.4</v>
      </c>
      <c r="O78" t="s">
        <v>252</v>
      </c>
      <c r="P78" t="s">
        <v>253</v>
      </c>
      <c r="Q78" t="s">
        <v>253</v>
      </c>
      <c r="R78" t="s">
        <v>233</v>
      </c>
      <c r="S78" t="s">
        <v>229</v>
      </c>
      <c r="T78" t="n">
        <v>5</v>
      </c>
    </row>
    <row r="79" spans="1:20">
      <c r="A79" s="1" t="n">
        <v>31928</v>
      </c>
      <c r="B79" t="s">
        <v>254</v>
      </c>
      <c r="C79" t="n">
        <v>7</v>
      </c>
      <c r="D79" t="n">
        <v>20</v>
      </c>
      <c r="E79" t="s">
        <v>52</v>
      </c>
      <c r="F79" t="n">
        <v>3201</v>
      </c>
      <c r="G79" t="s">
        <v>228</v>
      </c>
      <c r="H79" t="s">
        <v>229</v>
      </c>
      <c r="I79" t="n">
        <v>5</v>
      </c>
      <c r="J79" t="n">
        <v>795</v>
      </c>
      <c r="K79" t="s">
        <v>240</v>
      </c>
      <c r="L79" t="n">
        <v>299</v>
      </c>
      <c r="M79" t="n">
        <v>0.2</v>
      </c>
      <c r="N79" t="n">
        <v>23.5</v>
      </c>
      <c r="O79" t="s">
        <v>252</v>
      </c>
      <c r="P79" t="s">
        <v>253</v>
      </c>
      <c r="Q79" t="s">
        <v>253</v>
      </c>
      <c r="R79" t="s">
        <v>233</v>
      </c>
      <c r="S79" t="s">
        <v>229</v>
      </c>
      <c r="T79" t="n">
        <v>5</v>
      </c>
    </row>
    <row r="80" spans="1:20">
      <c r="A80" s="1" t="n">
        <v>31958</v>
      </c>
      <c r="B80" t="s">
        <v>227</v>
      </c>
      <c r="C80" t="n">
        <v>1</v>
      </c>
      <c r="D80" t="n">
        <v>213</v>
      </c>
      <c r="E80" t="s">
        <v>234</v>
      </c>
      <c r="F80" t="n">
        <v>3201</v>
      </c>
      <c r="G80" t="s">
        <v>228</v>
      </c>
      <c r="H80" t="s">
        <v>229</v>
      </c>
      <c r="I80" t="n">
        <v>5</v>
      </c>
      <c r="J80" t="n">
        <v>260</v>
      </c>
      <c r="K80" t="s">
        <v>250</v>
      </c>
      <c r="L80" t="n">
        <v>62</v>
      </c>
      <c r="M80" t="n">
        <v>0</v>
      </c>
      <c r="N80" t="n">
        <v>0</v>
      </c>
    </row>
    <row r="81" spans="1:20">
      <c r="A81" s="1" t="n">
        <v>31958</v>
      </c>
      <c r="B81" t="s">
        <v>227</v>
      </c>
      <c r="C81" t="n">
        <v>2</v>
      </c>
      <c r="D81" t="n">
        <v>411</v>
      </c>
      <c r="E81" t="s">
        <v>260</v>
      </c>
      <c r="F81" t="n">
        <v>3201</v>
      </c>
      <c r="G81" t="s">
        <v>228</v>
      </c>
      <c r="H81" t="s">
        <v>229</v>
      </c>
      <c r="I81" t="n">
        <v>5</v>
      </c>
      <c r="J81" t="n">
        <v>260</v>
      </c>
      <c r="K81" t="s">
        <v>250</v>
      </c>
      <c r="L81" t="n">
        <v>45</v>
      </c>
      <c r="M81" t="n">
        <v>0</v>
      </c>
      <c r="N81" t="n">
        <v>0</v>
      </c>
    </row>
    <row r="82" spans="1:20">
      <c r="A82" s="1" t="n">
        <v>31958</v>
      </c>
      <c r="B82" t="s">
        <v>227</v>
      </c>
      <c r="C82" t="n">
        <v>3</v>
      </c>
      <c r="D82" t="n">
        <v>20</v>
      </c>
      <c r="E82" t="s">
        <v>52</v>
      </c>
      <c r="F82" t="n">
        <v>3201</v>
      </c>
      <c r="G82" t="s">
        <v>228</v>
      </c>
      <c r="H82" t="s">
        <v>229</v>
      </c>
      <c r="I82" t="n">
        <v>5</v>
      </c>
      <c r="J82" t="n">
        <v>458</v>
      </c>
      <c r="K82" t="s">
        <v>230</v>
      </c>
      <c r="L82" t="n">
        <v>919</v>
      </c>
      <c r="M82" t="n">
        <v>0.2</v>
      </c>
      <c r="N82" t="n">
        <v>35</v>
      </c>
      <c r="O82" t="s">
        <v>231</v>
      </c>
      <c r="P82" t="s">
        <v>232</v>
      </c>
      <c r="Q82" t="s">
        <v>232</v>
      </c>
      <c r="R82" t="s">
        <v>233</v>
      </c>
      <c r="S82" t="s">
        <v>229</v>
      </c>
      <c r="T82" t="n">
        <v>5</v>
      </c>
    </row>
    <row r="83" spans="1:20">
      <c r="A83" s="1" t="n">
        <v>31958</v>
      </c>
      <c r="B83" t="s">
        <v>227</v>
      </c>
      <c r="C83" t="n">
        <v>11</v>
      </c>
      <c r="D83" t="n">
        <v>20</v>
      </c>
      <c r="E83" t="s">
        <v>52</v>
      </c>
      <c r="F83" t="n">
        <v>3201</v>
      </c>
      <c r="G83" t="s">
        <v>228</v>
      </c>
      <c r="H83" t="s">
        <v>229</v>
      </c>
      <c r="I83" t="n">
        <v>5</v>
      </c>
      <c r="J83" t="n">
        <v>458</v>
      </c>
      <c r="K83" t="s">
        <v>230</v>
      </c>
      <c r="L83" t="n">
        <v>126</v>
      </c>
      <c r="M83" t="n">
        <v>0.1</v>
      </c>
      <c r="N83" t="n">
        <v>23</v>
      </c>
      <c r="O83" t="s">
        <v>231</v>
      </c>
      <c r="P83" t="s">
        <v>232</v>
      </c>
      <c r="Q83" t="s">
        <v>232</v>
      </c>
      <c r="R83" t="s">
        <v>233</v>
      </c>
      <c r="S83" t="s">
        <v>229</v>
      </c>
      <c r="T83" t="n">
        <v>5</v>
      </c>
    </row>
    <row r="84" spans="1:20">
      <c r="A84" s="1" t="n">
        <v>31958</v>
      </c>
      <c r="B84" t="s">
        <v>236</v>
      </c>
      <c r="C84" t="n">
        <v>1</v>
      </c>
      <c r="D84" t="n">
        <v>213</v>
      </c>
      <c r="E84" t="s">
        <v>234</v>
      </c>
      <c r="F84" t="n">
        <v>3201</v>
      </c>
      <c r="G84" t="s">
        <v>228</v>
      </c>
      <c r="H84" t="s">
        <v>229</v>
      </c>
      <c r="I84" t="n">
        <v>5</v>
      </c>
      <c r="J84" t="n">
        <v>458</v>
      </c>
      <c r="K84" t="s">
        <v>230</v>
      </c>
      <c r="L84" t="n">
        <v>1</v>
      </c>
      <c r="M84" t="n">
        <v>0</v>
      </c>
      <c r="N84" t="n">
        <v>0</v>
      </c>
    </row>
    <row r="85" spans="1:20">
      <c r="A85" s="1" t="n">
        <v>31958</v>
      </c>
      <c r="B85" t="s">
        <v>236</v>
      </c>
      <c r="C85" t="n">
        <v>2</v>
      </c>
      <c r="D85" t="n">
        <v>213</v>
      </c>
      <c r="E85" t="s">
        <v>234</v>
      </c>
      <c r="F85" t="n">
        <v>3201</v>
      </c>
      <c r="G85" t="s">
        <v>228</v>
      </c>
      <c r="H85" t="s">
        <v>229</v>
      </c>
      <c r="I85" t="n">
        <v>5</v>
      </c>
      <c r="J85" t="n">
        <v>785</v>
      </c>
      <c r="K85" t="s">
        <v>259</v>
      </c>
      <c r="L85" t="n">
        <v>1</v>
      </c>
      <c r="M85" t="n">
        <v>0</v>
      </c>
      <c r="N85" t="n">
        <v>0</v>
      </c>
    </row>
    <row r="86" spans="1:20">
      <c r="A86" s="1" t="n">
        <v>31958</v>
      </c>
      <c r="B86" t="s">
        <v>241</v>
      </c>
      <c r="C86" t="n">
        <v>1</v>
      </c>
      <c r="D86" t="n">
        <v>213</v>
      </c>
      <c r="E86" t="s">
        <v>234</v>
      </c>
      <c r="F86" t="n">
        <v>3201</v>
      </c>
      <c r="G86" t="s">
        <v>228</v>
      </c>
      <c r="H86" t="s">
        <v>229</v>
      </c>
      <c r="I86" t="n">
        <v>5</v>
      </c>
      <c r="J86" t="n">
        <v>940</v>
      </c>
      <c r="K86" t="s">
        <v>235</v>
      </c>
      <c r="L86" t="n">
        <v>35</v>
      </c>
      <c r="M86" t="n">
        <v>0</v>
      </c>
      <c r="N86" t="n">
        <v>0</v>
      </c>
    </row>
    <row r="87" spans="1:20">
      <c r="A87" s="1" t="n">
        <v>31958</v>
      </c>
      <c r="B87" t="s">
        <v>254</v>
      </c>
      <c r="C87" t="n">
        <v>1</v>
      </c>
      <c r="D87" t="n">
        <v>508</v>
      </c>
      <c r="E87" t="s">
        <v>246</v>
      </c>
      <c r="F87" t="n">
        <v>3201</v>
      </c>
      <c r="G87" t="s">
        <v>228</v>
      </c>
      <c r="H87" t="s">
        <v>229</v>
      </c>
      <c r="I87" t="n">
        <v>5</v>
      </c>
      <c r="J87" t="n">
        <v>160</v>
      </c>
      <c r="K87" t="s">
        <v>258</v>
      </c>
      <c r="L87" t="n">
        <v>59</v>
      </c>
      <c r="M87" t="n">
        <v>0.1</v>
      </c>
      <c r="N87" t="n">
        <v>0</v>
      </c>
    </row>
    <row r="88" spans="1:20">
      <c r="A88" s="1" t="n">
        <v>31958</v>
      </c>
      <c r="B88" t="s">
        <v>254</v>
      </c>
      <c r="C88" t="n">
        <v>2</v>
      </c>
      <c r="D88" t="n">
        <v>20</v>
      </c>
      <c r="E88" t="s">
        <v>52</v>
      </c>
      <c r="F88" t="n">
        <v>3201</v>
      </c>
      <c r="G88" t="s">
        <v>228</v>
      </c>
      <c r="H88" t="s">
        <v>229</v>
      </c>
      <c r="I88" t="n">
        <v>5</v>
      </c>
      <c r="J88" t="n">
        <v>160</v>
      </c>
      <c r="K88" t="s">
        <v>258</v>
      </c>
      <c r="L88" t="n">
        <v>603</v>
      </c>
      <c r="M88" t="n">
        <v>0.08</v>
      </c>
      <c r="N88" t="n">
        <v>45.1</v>
      </c>
      <c r="O88" t="s">
        <v>252</v>
      </c>
      <c r="P88" t="s">
        <v>253</v>
      </c>
      <c r="Q88" t="s">
        <v>253</v>
      </c>
      <c r="R88" t="s">
        <v>233</v>
      </c>
      <c r="S88" t="s">
        <v>229</v>
      </c>
      <c r="T88" t="n">
        <v>5</v>
      </c>
    </row>
    <row r="89" spans="1:20">
      <c r="A89" s="1" t="n">
        <v>31989</v>
      </c>
      <c r="B89" t="s">
        <v>227</v>
      </c>
      <c r="C89" t="n">
        <v>1</v>
      </c>
      <c r="D89" t="n">
        <v>213</v>
      </c>
      <c r="E89" t="s">
        <v>234</v>
      </c>
      <c r="F89" t="n">
        <v>3201</v>
      </c>
      <c r="G89" t="s">
        <v>228</v>
      </c>
      <c r="H89" t="s">
        <v>229</v>
      </c>
      <c r="I89" t="n">
        <v>5</v>
      </c>
      <c r="J89" t="n">
        <v>795</v>
      </c>
      <c r="K89" t="s">
        <v>240</v>
      </c>
      <c r="L89" t="n">
        <v>99</v>
      </c>
      <c r="M89" t="n">
        <v>0</v>
      </c>
      <c r="N89" t="n">
        <v>0</v>
      </c>
    </row>
    <row r="90" spans="1:20">
      <c r="A90" s="1" t="n">
        <v>31989</v>
      </c>
      <c r="B90" t="s">
        <v>227</v>
      </c>
      <c r="C90" t="n">
        <v>2</v>
      </c>
      <c r="D90" t="n">
        <v>508</v>
      </c>
      <c r="E90" t="s">
        <v>246</v>
      </c>
      <c r="F90" t="n">
        <v>3201</v>
      </c>
      <c r="G90" t="s">
        <v>228</v>
      </c>
      <c r="H90" t="s">
        <v>229</v>
      </c>
      <c r="I90" t="n">
        <v>5</v>
      </c>
      <c r="J90" t="n">
        <v>795</v>
      </c>
      <c r="K90" t="s">
        <v>240</v>
      </c>
      <c r="L90" t="n">
        <v>243</v>
      </c>
      <c r="M90" t="n">
        <v>0.13</v>
      </c>
      <c r="N90" t="n">
        <v>0</v>
      </c>
    </row>
    <row r="91" spans="1:20">
      <c r="A91" s="1" t="n">
        <v>31989</v>
      </c>
      <c r="B91" t="s">
        <v>227</v>
      </c>
      <c r="C91" t="n">
        <v>3</v>
      </c>
      <c r="D91" t="n">
        <v>20</v>
      </c>
      <c r="E91" t="s">
        <v>52</v>
      </c>
      <c r="F91" t="n">
        <v>3201</v>
      </c>
      <c r="G91" t="s">
        <v>228</v>
      </c>
      <c r="H91" t="s">
        <v>229</v>
      </c>
      <c r="I91" t="n">
        <v>5</v>
      </c>
      <c r="J91" t="n">
        <v>458</v>
      </c>
      <c r="K91" t="s">
        <v>230</v>
      </c>
      <c r="L91" t="n">
        <v>91</v>
      </c>
      <c r="M91" t="n">
        <v>0.2</v>
      </c>
      <c r="N91" t="n">
        <v>23.3</v>
      </c>
      <c r="O91" t="s">
        <v>231</v>
      </c>
      <c r="P91" t="s">
        <v>232</v>
      </c>
      <c r="Q91" t="s">
        <v>232</v>
      </c>
      <c r="R91" t="s">
        <v>233</v>
      </c>
      <c r="S91" t="s">
        <v>229</v>
      </c>
      <c r="T91" t="n">
        <v>5</v>
      </c>
    </row>
    <row r="92" spans="1:20">
      <c r="A92" s="1" t="n">
        <v>31989</v>
      </c>
      <c r="B92" t="s">
        <v>227</v>
      </c>
      <c r="C92" t="n">
        <v>10</v>
      </c>
      <c r="D92" t="n">
        <v>20</v>
      </c>
      <c r="E92" t="s">
        <v>52</v>
      </c>
      <c r="F92" t="n">
        <v>3201</v>
      </c>
      <c r="G92" t="s">
        <v>228</v>
      </c>
      <c r="H92" t="s">
        <v>229</v>
      </c>
      <c r="I92" t="n">
        <v>5</v>
      </c>
      <c r="J92" t="n">
        <v>458</v>
      </c>
      <c r="K92" t="s">
        <v>230</v>
      </c>
      <c r="L92" t="n">
        <v>760</v>
      </c>
      <c r="M92" t="n">
        <v>0.1</v>
      </c>
      <c r="N92" t="n">
        <v>34.8</v>
      </c>
      <c r="O92" t="s">
        <v>231</v>
      </c>
      <c r="P92" t="s">
        <v>232</v>
      </c>
      <c r="Q92" t="s">
        <v>232</v>
      </c>
      <c r="R92" t="s">
        <v>233</v>
      </c>
      <c r="S92" t="s">
        <v>229</v>
      </c>
      <c r="T92" t="n">
        <v>5</v>
      </c>
    </row>
    <row r="93" spans="1:20">
      <c r="A93" s="1" t="n">
        <v>31989</v>
      </c>
      <c r="B93" t="s">
        <v>254</v>
      </c>
      <c r="C93" t="n">
        <v>1</v>
      </c>
      <c r="D93" t="n">
        <v>20</v>
      </c>
      <c r="E93" t="s">
        <v>52</v>
      </c>
      <c r="F93" t="n">
        <v>3201</v>
      </c>
      <c r="G93" t="s">
        <v>228</v>
      </c>
      <c r="H93" t="s">
        <v>229</v>
      </c>
      <c r="I93" t="n">
        <v>5</v>
      </c>
      <c r="J93" t="n">
        <v>458</v>
      </c>
      <c r="K93" t="s">
        <v>230</v>
      </c>
      <c r="L93" t="n">
        <v>170</v>
      </c>
      <c r="M93" t="n">
        <v>0.23</v>
      </c>
      <c r="N93" t="n">
        <v>21.8</v>
      </c>
      <c r="O93" t="s">
        <v>252</v>
      </c>
      <c r="P93" t="s">
        <v>253</v>
      </c>
      <c r="Q93" t="s">
        <v>253</v>
      </c>
      <c r="R93" t="s">
        <v>233</v>
      </c>
      <c r="S93" t="s">
        <v>229</v>
      </c>
      <c r="T93" t="n">
        <v>5</v>
      </c>
    </row>
    <row r="94" spans="1:20">
      <c r="A94" s="1" t="n">
        <v>31989</v>
      </c>
      <c r="B94" t="s">
        <v>254</v>
      </c>
      <c r="C94" t="n">
        <v>2</v>
      </c>
      <c r="D94" t="n">
        <v>20</v>
      </c>
      <c r="E94" t="s">
        <v>52</v>
      </c>
      <c r="F94" t="n">
        <v>3201</v>
      </c>
      <c r="G94" t="s">
        <v>228</v>
      </c>
      <c r="H94" t="s">
        <v>229</v>
      </c>
      <c r="I94" t="n">
        <v>5</v>
      </c>
      <c r="J94" t="n">
        <v>458</v>
      </c>
      <c r="K94" t="s">
        <v>230</v>
      </c>
      <c r="L94" t="n">
        <v>411</v>
      </c>
      <c r="M94" t="n">
        <v>0.07000000000000001</v>
      </c>
      <c r="N94" t="n">
        <v>49.5</v>
      </c>
      <c r="O94" t="s">
        <v>252</v>
      </c>
      <c r="P94" t="s">
        <v>253</v>
      </c>
      <c r="Q94" t="s">
        <v>253</v>
      </c>
      <c r="R94" t="s">
        <v>233</v>
      </c>
      <c r="S94" t="s">
        <v>229</v>
      </c>
      <c r="T94" t="n">
        <v>5</v>
      </c>
    </row>
    <row r="95" spans="1:20">
      <c r="A95" s="1" t="n">
        <v>31989</v>
      </c>
      <c r="B95" t="s">
        <v>254</v>
      </c>
      <c r="C95" t="n">
        <v>3</v>
      </c>
      <c r="D95" t="n">
        <v>20</v>
      </c>
      <c r="E95" t="s">
        <v>52</v>
      </c>
      <c r="F95" t="n">
        <v>3201</v>
      </c>
      <c r="G95" t="s">
        <v>228</v>
      </c>
      <c r="H95" t="s">
        <v>229</v>
      </c>
      <c r="I95" t="n">
        <v>5</v>
      </c>
      <c r="J95" t="n">
        <v>458</v>
      </c>
      <c r="K95" t="s">
        <v>230</v>
      </c>
      <c r="L95" t="n">
        <v>249</v>
      </c>
      <c r="M95" t="n">
        <v>0.21</v>
      </c>
      <c r="N95" t="n">
        <v>21.9</v>
      </c>
      <c r="O95" t="s">
        <v>252</v>
      </c>
      <c r="P95" t="s">
        <v>253</v>
      </c>
      <c r="Q95" t="s">
        <v>253</v>
      </c>
      <c r="R95" t="s">
        <v>233</v>
      </c>
      <c r="S95" t="s">
        <v>229</v>
      </c>
      <c r="T95" t="n">
        <v>5</v>
      </c>
    </row>
    <row r="96" spans="1:20">
      <c r="A96" s="1" t="n">
        <v>31989</v>
      </c>
      <c r="B96" t="s">
        <v>254</v>
      </c>
      <c r="C96" t="n">
        <v>4</v>
      </c>
      <c r="D96" t="n">
        <v>20</v>
      </c>
      <c r="E96" t="s">
        <v>52</v>
      </c>
      <c r="F96" t="n">
        <v>3201</v>
      </c>
      <c r="G96" t="s">
        <v>228</v>
      </c>
      <c r="H96" t="s">
        <v>229</v>
      </c>
      <c r="I96" t="n">
        <v>5</v>
      </c>
      <c r="J96" t="n">
        <v>580</v>
      </c>
      <c r="K96" t="s">
        <v>248</v>
      </c>
      <c r="L96" t="n">
        <v>332</v>
      </c>
      <c r="M96" t="n">
        <v>0.04</v>
      </c>
      <c r="N96" t="n">
        <v>47</v>
      </c>
      <c r="O96" t="s">
        <v>252</v>
      </c>
      <c r="P96" t="s">
        <v>253</v>
      </c>
      <c r="Q96" t="s">
        <v>253</v>
      </c>
      <c r="R96" t="s">
        <v>233</v>
      </c>
      <c r="S96" t="s">
        <v>229</v>
      </c>
      <c r="T96" t="n">
        <v>5</v>
      </c>
    </row>
    <row r="97" spans="1:20">
      <c r="A97" s="1" t="n">
        <v>32020</v>
      </c>
      <c r="B97" t="s">
        <v>227</v>
      </c>
      <c r="C97" t="n">
        <v>1</v>
      </c>
      <c r="D97" t="n">
        <v>508</v>
      </c>
      <c r="E97" t="s">
        <v>246</v>
      </c>
      <c r="F97" t="n">
        <v>3201</v>
      </c>
      <c r="G97" t="s">
        <v>228</v>
      </c>
      <c r="H97" t="s">
        <v>229</v>
      </c>
      <c r="I97" t="n">
        <v>5</v>
      </c>
      <c r="J97" t="n">
        <v>795</v>
      </c>
      <c r="K97" t="s">
        <v>240</v>
      </c>
      <c r="L97" t="n">
        <v>401</v>
      </c>
      <c r="M97" t="n">
        <v>0.2</v>
      </c>
      <c r="N97" t="n">
        <v>0</v>
      </c>
    </row>
    <row r="98" spans="1:20">
      <c r="A98" s="1" t="n">
        <v>32020</v>
      </c>
      <c r="B98" t="s">
        <v>227</v>
      </c>
      <c r="C98" t="n">
        <v>2</v>
      </c>
      <c r="D98" t="n">
        <v>20</v>
      </c>
      <c r="E98" t="s">
        <v>52</v>
      </c>
      <c r="F98" t="n">
        <v>3201</v>
      </c>
      <c r="G98" t="s">
        <v>228</v>
      </c>
      <c r="H98" t="s">
        <v>229</v>
      </c>
      <c r="I98" t="n">
        <v>5</v>
      </c>
      <c r="J98" t="n">
        <v>458</v>
      </c>
      <c r="K98" t="s">
        <v>230</v>
      </c>
      <c r="L98" t="n">
        <v>616</v>
      </c>
      <c r="M98" t="n">
        <v>0.1</v>
      </c>
      <c r="N98" t="n">
        <v>35.6</v>
      </c>
      <c r="O98" t="s">
        <v>231</v>
      </c>
      <c r="P98" t="s">
        <v>232</v>
      </c>
      <c r="Q98" t="s">
        <v>232</v>
      </c>
      <c r="R98" t="s">
        <v>233</v>
      </c>
      <c r="S98" t="s">
        <v>229</v>
      </c>
      <c r="T98" t="n">
        <v>5</v>
      </c>
    </row>
    <row r="99" spans="1:20">
      <c r="A99" s="1" t="n">
        <v>32020</v>
      </c>
      <c r="B99" t="s">
        <v>254</v>
      </c>
      <c r="C99" t="n">
        <v>1</v>
      </c>
      <c r="D99" t="n">
        <v>20</v>
      </c>
      <c r="E99" t="s">
        <v>52</v>
      </c>
      <c r="F99" t="n">
        <v>3201</v>
      </c>
      <c r="G99" t="s">
        <v>228</v>
      </c>
      <c r="H99" t="s">
        <v>229</v>
      </c>
      <c r="I99" t="n">
        <v>5</v>
      </c>
      <c r="J99" t="n">
        <v>160</v>
      </c>
      <c r="K99" t="s">
        <v>258</v>
      </c>
      <c r="L99" t="n">
        <v>100</v>
      </c>
      <c r="M99" t="n">
        <v>0.33</v>
      </c>
      <c r="N99" t="n">
        <v>12.3</v>
      </c>
      <c r="O99" t="s">
        <v>252</v>
      </c>
      <c r="P99" t="s">
        <v>253</v>
      </c>
      <c r="Q99" t="s">
        <v>253</v>
      </c>
      <c r="R99" t="s">
        <v>233</v>
      </c>
      <c r="S99" t="s">
        <v>229</v>
      </c>
      <c r="T99" t="n">
        <v>5</v>
      </c>
    </row>
    <row r="100" spans="1:20">
      <c r="A100" s="1" t="n">
        <v>32020</v>
      </c>
      <c r="B100" t="s">
        <v>254</v>
      </c>
      <c r="C100" t="n">
        <v>2</v>
      </c>
      <c r="D100" t="n">
        <v>20</v>
      </c>
      <c r="E100" t="s">
        <v>52</v>
      </c>
      <c r="F100" t="n">
        <v>3201</v>
      </c>
      <c r="G100" t="s">
        <v>228</v>
      </c>
      <c r="H100" t="s">
        <v>229</v>
      </c>
      <c r="I100" t="n">
        <v>5</v>
      </c>
      <c r="J100" t="n">
        <v>458</v>
      </c>
      <c r="K100" t="s">
        <v>230</v>
      </c>
      <c r="L100" t="n">
        <v>160</v>
      </c>
      <c r="M100" t="n">
        <v>0.14</v>
      </c>
      <c r="N100" t="n">
        <v>20.3</v>
      </c>
      <c r="O100" t="s">
        <v>252</v>
      </c>
      <c r="P100" t="s">
        <v>253</v>
      </c>
      <c r="Q100" t="s">
        <v>253</v>
      </c>
      <c r="R100" t="s">
        <v>233</v>
      </c>
      <c r="S100" t="s">
        <v>229</v>
      </c>
      <c r="T100" t="n">
        <v>5</v>
      </c>
    </row>
    <row r="101" spans="1:20">
      <c r="A101" s="1" t="n">
        <v>32020</v>
      </c>
      <c r="B101" t="s">
        <v>254</v>
      </c>
      <c r="C101" t="n">
        <v>3</v>
      </c>
      <c r="D101" t="n">
        <v>20</v>
      </c>
      <c r="E101" t="s">
        <v>52</v>
      </c>
      <c r="F101" t="n">
        <v>3201</v>
      </c>
      <c r="G101" t="s">
        <v>228</v>
      </c>
      <c r="H101" t="s">
        <v>229</v>
      </c>
      <c r="I101" t="n">
        <v>5</v>
      </c>
      <c r="J101" t="n">
        <v>458</v>
      </c>
      <c r="K101" t="s">
        <v>230</v>
      </c>
      <c r="L101" t="n">
        <v>402</v>
      </c>
      <c r="M101" t="n">
        <v>0.19</v>
      </c>
      <c r="N101" t="n">
        <v>21.3</v>
      </c>
      <c r="O101" t="s">
        <v>252</v>
      </c>
      <c r="P101" t="s">
        <v>253</v>
      </c>
      <c r="Q101" t="s">
        <v>253</v>
      </c>
      <c r="R101" t="s">
        <v>233</v>
      </c>
      <c r="S101" t="s">
        <v>229</v>
      </c>
      <c r="T101" t="n">
        <v>5</v>
      </c>
    </row>
    <row r="102" spans="1:20">
      <c r="A102" s="1" t="n">
        <v>32020</v>
      </c>
      <c r="B102" t="s">
        <v>254</v>
      </c>
      <c r="C102" t="n">
        <v>4</v>
      </c>
      <c r="D102" t="n">
        <v>20</v>
      </c>
      <c r="E102" t="s">
        <v>52</v>
      </c>
      <c r="F102" t="n">
        <v>3201</v>
      </c>
      <c r="G102" t="s">
        <v>228</v>
      </c>
      <c r="H102" t="s">
        <v>229</v>
      </c>
      <c r="I102" t="n">
        <v>5</v>
      </c>
      <c r="J102" t="n">
        <v>458</v>
      </c>
      <c r="K102" t="s">
        <v>230</v>
      </c>
      <c r="L102" t="n">
        <v>454</v>
      </c>
      <c r="M102" t="n">
        <v>1.8</v>
      </c>
      <c r="N102" t="n">
        <v>49.4</v>
      </c>
      <c r="O102" t="s">
        <v>252</v>
      </c>
      <c r="P102" t="s">
        <v>253</v>
      </c>
      <c r="Q102" t="s">
        <v>253</v>
      </c>
      <c r="R102" t="s">
        <v>233</v>
      </c>
      <c r="S102" t="s">
        <v>229</v>
      </c>
      <c r="T102" t="n">
        <v>5</v>
      </c>
    </row>
    <row r="103" spans="1:20">
      <c r="A103" s="1" t="n">
        <v>32050</v>
      </c>
      <c r="B103" t="s">
        <v>227</v>
      </c>
      <c r="C103" t="n">
        <v>1</v>
      </c>
      <c r="D103" t="n">
        <v>213</v>
      </c>
      <c r="E103" t="s">
        <v>234</v>
      </c>
      <c r="F103" t="n">
        <v>3201</v>
      </c>
      <c r="G103" t="s">
        <v>228</v>
      </c>
      <c r="H103" t="s">
        <v>229</v>
      </c>
      <c r="I103" t="n">
        <v>5</v>
      </c>
      <c r="J103" t="n">
        <v>795</v>
      </c>
      <c r="K103" t="s">
        <v>240</v>
      </c>
      <c r="L103" t="n">
        <v>48</v>
      </c>
      <c r="M103" t="n">
        <v>0</v>
      </c>
      <c r="N103" t="n">
        <v>0</v>
      </c>
    </row>
    <row r="104" spans="1:20">
      <c r="A104" s="1" t="n">
        <v>32050</v>
      </c>
      <c r="B104" t="s">
        <v>227</v>
      </c>
      <c r="C104" t="n">
        <v>2</v>
      </c>
      <c r="D104" t="n">
        <v>213</v>
      </c>
      <c r="E104" t="s">
        <v>234</v>
      </c>
      <c r="F104" t="n">
        <v>3201</v>
      </c>
      <c r="G104" t="s">
        <v>228</v>
      </c>
      <c r="H104" t="s">
        <v>229</v>
      </c>
      <c r="I104" t="n">
        <v>5</v>
      </c>
      <c r="J104" t="n">
        <v>795</v>
      </c>
      <c r="K104" t="s">
        <v>240</v>
      </c>
      <c r="L104" t="n">
        <v>59</v>
      </c>
      <c r="M104" t="n">
        <v>0</v>
      </c>
      <c r="N104" t="n">
        <v>0</v>
      </c>
    </row>
    <row r="105" spans="1:20">
      <c r="A105" s="1" t="n">
        <v>32050</v>
      </c>
      <c r="B105" t="s">
        <v>227</v>
      </c>
      <c r="C105" t="n">
        <v>3</v>
      </c>
      <c r="D105" t="n">
        <v>508</v>
      </c>
      <c r="E105" t="s">
        <v>246</v>
      </c>
      <c r="F105" t="n">
        <v>3201</v>
      </c>
      <c r="G105" t="s">
        <v>228</v>
      </c>
      <c r="H105" t="s">
        <v>229</v>
      </c>
      <c r="I105" t="n">
        <v>5</v>
      </c>
      <c r="J105" t="n">
        <v>795</v>
      </c>
      <c r="K105" t="s">
        <v>240</v>
      </c>
      <c r="L105" t="n">
        <v>50</v>
      </c>
      <c r="M105" t="n">
        <v>0.3</v>
      </c>
      <c r="N105" t="n">
        <v>0</v>
      </c>
    </row>
    <row r="106" spans="1:20">
      <c r="A106" s="1" t="n">
        <v>32050</v>
      </c>
      <c r="B106" t="s">
        <v>227</v>
      </c>
      <c r="C106" t="n">
        <v>4</v>
      </c>
      <c r="D106" t="n">
        <v>508</v>
      </c>
      <c r="E106" t="s">
        <v>246</v>
      </c>
      <c r="F106" t="n">
        <v>3201</v>
      </c>
      <c r="G106" t="s">
        <v>228</v>
      </c>
      <c r="H106" t="s">
        <v>229</v>
      </c>
      <c r="I106" t="n">
        <v>5</v>
      </c>
      <c r="J106" t="n">
        <v>795</v>
      </c>
      <c r="K106" t="s">
        <v>240</v>
      </c>
      <c r="L106" t="n">
        <v>207</v>
      </c>
      <c r="M106" t="n">
        <v>0.3</v>
      </c>
      <c r="N106" t="n">
        <v>0</v>
      </c>
    </row>
    <row r="107" spans="1:20">
      <c r="A107" s="1" t="n">
        <v>32050</v>
      </c>
      <c r="B107" t="s">
        <v>227</v>
      </c>
      <c r="C107" t="n">
        <v>14</v>
      </c>
      <c r="D107" t="n">
        <v>20</v>
      </c>
      <c r="E107" t="s">
        <v>52</v>
      </c>
      <c r="F107" t="n">
        <v>3201</v>
      </c>
      <c r="G107" t="s">
        <v>228</v>
      </c>
      <c r="H107" t="s">
        <v>229</v>
      </c>
      <c r="I107" t="n">
        <v>5</v>
      </c>
      <c r="J107" t="n">
        <v>458</v>
      </c>
      <c r="K107" t="s">
        <v>230</v>
      </c>
      <c r="L107" t="n">
        <v>810</v>
      </c>
      <c r="M107" t="n">
        <v>0.1</v>
      </c>
      <c r="N107" t="n">
        <v>35.9</v>
      </c>
      <c r="O107" t="s">
        <v>231</v>
      </c>
      <c r="P107" t="s">
        <v>232</v>
      </c>
      <c r="Q107" t="s">
        <v>232</v>
      </c>
      <c r="R107" t="s">
        <v>233</v>
      </c>
      <c r="S107" t="s">
        <v>229</v>
      </c>
      <c r="T107" t="n">
        <v>5</v>
      </c>
    </row>
    <row r="108" spans="1:20">
      <c r="A108" s="1" t="n">
        <v>32050</v>
      </c>
      <c r="B108" t="s">
        <v>227</v>
      </c>
      <c r="C108" t="n">
        <v>15</v>
      </c>
      <c r="D108" t="n">
        <v>20</v>
      </c>
      <c r="E108" t="s">
        <v>52</v>
      </c>
      <c r="F108" t="n">
        <v>3201</v>
      </c>
      <c r="G108" t="s">
        <v>228</v>
      </c>
      <c r="H108" t="s">
        <v>229</v>
      </c>
      <c r="I108" t="n">
        <v>5</v>
      </c>
      <c r="J108" t="n">
        <v>458</v>
      </c>
      <c r="K108" t="s">
        <v>230</v>
      </c>
      <c r="L108" t="n">
        <v>32</v>
      </c>
      <c r="M108" t="n">
        <v>0.2</v>
      </c>
      <c r="N108" t="n">
        <v>22.1</v>
      </c>
      <c r="O108" t="s">
        <v>231</v>
      </c>
      <c r="P108" t="s">
        <v>232</v>
      </c>
      <c r="Q108" t="s">
        <v>232</v>
      </c>
      <c r="R108" t="s">
        <v>233</v>
      </c>
      <c r="S108" t="s">
        <v>229</v>
      </c>
      <c r="T108" t="n">
        <v>5</v>
      </c>
    </row>
    <row r="109" spans="1:20">
      <c r="A109" s="1" t="n">
        <v>32050</v>
      </c>
      <c r="B109" t="s">
        <v>236</v>
      </c>
      <c r="C109" t="n">
        <v>1</v>
      </c>
      <c r="D109" t="n">
        <v>213</v>
      </c>
      <c r="E109" t="s">
        <v>234</v>
      </c>
      <c r="F109" t="n">
        <v>3201</v>
      </c>
      <c r="G109" t="s">
        <v>228</v>
      </c>
      <c r="H109" t="s">
        <v>229</v>
      </c>
      <c r="I109" t="n">
        <v>5</v>
      </c>
      <c r="J109" t="n">
        <v>795</v>
      </c>
      <c r="K109" t="s">
        <v>240</v>
      </c>
      <c r="L109" t="n">
        <v>1</v>
      </c>
      <c r="M109" t="n">
        <v>0</v>
      </c>
      <c r="N109" t="n">
        <v>0</v>
      </c>
    </row>
    <row r="110" spans="1:20">
      <c r="A110" s="1" t="n">
        <v>32050</v>
      </c>
      <c r="B110" t="s">
        <v>241</v>
      </c>
      <c r="C110" t="n">
        <v>1</v>
      </c>
      <c r="D110" t="n">
        <v>213</v>
      </c>
      <c r="E110" t="s">
        <v>234</v>
      </c>
      <c r="F110" t="n">
        <v>3201</v>
      </c>
      <c r="G110" t="s">
        <v>228</v>
      </c>
      <c r="H110" t="s">
        <v>229</v>
      </c>
      <c r="I110" t="n">
        <v>5</v>
      </c>
      <c r="J110" t="n">
        <v>795</v>
      </c>
      <c r="K110" t="s">
        <v>240</v>
      </c>
      <c r="L110" t="n">
        <v>30</v>
      </c>
      <c r="M110" t="n">
        <v>0</v>
      </c>
      <c r="N110" t="n">
        <v>0</v>
      </c>
    </row>
    <row r="111" spans="1:20">
      <c r="A111" s="1" t="n">
        <v>32050</v>
      </c>
      <c r="B111" t="s">
        <v>254</v>
      </c>
      <c r="C111" t="n">
        <v>1</v>
      </c>
      <c r="D111" t="n">
        <v>20</v>
      </c>
      <c r="E111" t="s">
        <v>52</v>
      </c>
      <c r="F111" t="n">
        <v>3201</v>
      </c>
      <c r="G111" t="s">
        <v>228</v>
      </c>
      <c r="H111" t="s">
        <v>229</v>
      </c>
      <c r="I111" t="n">
        <v>5</v>
      </c>
      <c r="J111" t="n">
        <v>160</v>
      </c>
      <c r="K111" t="s">
        <v>258</v>
      </c>
      <c r="L111" t="n">
        <v>500</v>
      </c>
      <c r="M111" t="n">
        <v>0.04</v>
      </c>
      <c r="N111" t="n">
        <v>42</v>
      </c>
      <c r="O111" t="s">
        <v>252</v>
      </c>
      <c r="P111" t="s">
        <v>253</v>
      </c>
      <c r="Q111" t="s">
        <v>253</v>
      </c>
      <c r="R111" t="s">
        <v>233</v>
      </c>
      <c r="S111" t="s">
        <v>229</v>
      </c>
      <c r="T111" t="n">
        <v>5</v>
      </c>
    </row>
    <row r="112" spans="1:20">
      <c r="A112" s="1" t="n">
        <v>32050</v>
      </c>
      <c r="B112" t="s">
        <v>254</v>
      </c>
      <c r="C112" t="n">
        <v>2</v>
      </c>
      <c r="D112" t="n">
        <v>20</v>
      </c>
      <c r="E112" t="s">
        <v>52</v>
      </c>
      <c r="F112" t="n">
        <v>3201</v>
      </c>
      <c r="G112" t="s">
        <v>228</v>
      </c>
      <c r="H112" t="s">
        <v>229</v>
      </c>
      <c r="I112" t="n">
        <v>5</v>
      </c>
      <c r="J112" t="n">
        <v>160</v>
      </c>
      <c r="K112" t="s">
        <v>258</v>
      </c>
      <c r="L112" t="n">
        <v>528</v>
      </c>
      <c r="M112" t="n">
        <v>0.04</v>
      </c>
      <c r="N112" t="n">
        <v>45.8</v>
      </c>
      <c r="O112" t="s">
        <v>252</v>
      </c>
      <c r="P112" t="s">
        <v>253</v>
      </c>
      <c r="Q112" t="s">
        <v>253</v>
      </c>
      <c r="R112" t="s">
        <v>233</v>
      </c>
      <c r="S112" t="s">
        <v>229</v>
      </c>
      <c r="T112" t="n">
        <v>5</v>
      </c>
    </row>
    <row r="113" spans="1:20">
      <c r="A113" s="1" t="n">
        <v>32050</v>
      </c>
      <c r="B113" t="s">
        <v>254</v>
      </c>
      <c r="C113" t="n">
        <v>3</v>
      </c>
      <c r="D113" t="n">
        <v>20</v>
      </c>
      <c r="E113" t="s">
        <v>52</v>
      </c>
      <c r="F113" t="n">
        <v>3201</v>
      </c>
      <c r="G113" t="s">
        <v>228</v>
      </c>
      <c r="H113" t="s">
        <v>229</v>
      </c>
      <c r="I113" t="n">
        <v>5</v>
      </c>
      <c r="J113" t="n">
        <v>458</v>
      </c>
      <c r="K113" t="s">
        <v>230</v>
      </c>
      <c r="L113" t="n">
        <v>451</v>
      </c>
      <c r="M113" t="n">
        <v>0.02</v>
      </c>
      <c r="N113" t="n">
        <v>43</v>
      </c>
      <c r="O113" t="s">
        <v>252</v>
      </c>
      <c r="P113" t="s">
        <v>253</v>
      </c>
      <c r="Q113" t="s">
        <v>253</v>
      </c>
      <c r="R113" t="s">
        <v>233</v>
      </c>
      <c r="S113" t="s">
        <v>229</v>
      </c>
      <c r="T113" t="n">
        <v>5</v>
      </c>
    </row>
    <row r="114" spans="1:20">
      <c r="A114" s="1" t="n">
        <v>32081</v>
      </c>
      <c r="B114" t="s">
        <v>227</v>
      </c>
      <c r="C114" t="n">
        <v>1</v>
      </c>
      <c r="D114" t="n">
        <v>20</v>
      </c>
      <c r="E114" t="s">
        <v>52</v>
      </c>
      <c r="F114" t="n">
        <v>3201</v>
      </c>
      <c r="G114" t="s">
        <v>228</v>
      </c>
      <c r="H114" t="s">
        <v>229</v>
      </c>
      <c r="I114" t="n">
        <v>5</v>
      </c>
      <c r="J114" t="n">
        <v>458</v>
      </c>
      <c r="K114" t="s">
        <v>230</v>
      </c>
      <c r="L114" t="n">
        <v>363</v>
      </c>
      <c r="M114" t="n">
        <v>0.1</v>
      </c>
      <c r="N114" t="n">
        <v>35.7</v>
      </c>
      <c r="O114" t="s">
        <v>231</v>
      </c>
      <c r="P114" t="s">
        <v>232</v>
      </c>
      <c r="Q114" t="s">
        <v>232</v>
      </c>
      <c r="R114" t="s">
        <v>233</v>
      </c>
      <c r="S114" t="s">
        <v>229</v>
      </c>
      <c r="T114" t="n">
        <v>5</v>
      </c>
    </row>
    <row r="115" spans="1:20">
      <c r="A115" s="1" t="n">
        <v>32081</v>
      </c>
      <c r="B115" t="s">
        <v>227</v>
      </c>
      <c r="C115" t="n">
        <v>3</v>
      </c>
      <c r="D115" t="n">
        <v>213</v>
      </c>
      <c r="E115" t="s">
        <v>234</v>
      </c>
      <c r="F115" t="n">
        <v>3201</v>
      </c>
      <c r="G115" t="s">
        <v>228</v>
      </c>
      <c r="H115" t="s">
        <v>229</v>
      </c>
      <c r="I115" t="n">
        <v>5</v>
      </c>
      <c r="J115" t="n">
        <v>785</v>
      </c>
      <c r="K115" t="s">
        <v>259</v>
      </c>
      <c r="L115" t="n">
        <v>99</v>
      </c>
      <c r="M115" t="n">
        <v>0</v>
      </c>
      <c r="N115" t="n">
        <v>0</v>
      </c>
    </row>
    <row r="116" spans="1:20">
      <c r="A116" s="1" t="n">
        <v>32081</v>
      </c>
      <c r="B116" t="s">
        <v>227</v>
      </c>
      <c r="C116" t="n">
        <v>4</v>
      </c>
      <c r="D116" t="n">
        <v>213</v>
      </c>
      <c r="E116" t="s">
        <v>234</v>
      </c>
      <c r="F116" t="n">
        <v>3201</v>
      </c>
      <c r="G116" t="s">
        <v>228</v>
      </c>
      <c r="H116" t="s">
        <v>229</v>
      </c>
      <c r="I116" t="n">
        <v>5</v>
      </c>
      <c r="J116" t="n">
        <v>785</v>
      </c>
      <c r="K116" t="s">
        <v>259</v>
      </c>
      <c r="L116" t="n">
        <v>43</v>
      </c>
      <c r="M116" t="n">
        <v>0</v>
      </c>
      <c r="N116" t="n">
        <v>0</v>
      </c>
    </row>
    <row r="117" spans="1:20">
      <c r="A117" s="1" t="n">
        <v>32081</v>
      </c>
      <c r="B117" t="s">
        <v>227</v>
      </c>
      <c r="C117" t="n">
        <v>5</v>
      </c>
      <c r="D117" t="n">
        <v>508</v>
      </c>
      <c r="E117" t="s">
        <v>246</v>
      </c>
      <c r="F117" t="n">
        <v>3201</v>
      </c>
      <c r="G117" t="s">
        <v>228</v>
      </c>
      <c r="H117" t="s">
        <v>229</v>
      </c>
      <c r="I117" t="n">
        <v>5</v>
      </c>
      <c r="J117" t="n">
        <v>795</v>
      </c>
      <c r="K117" t="s">
        <v>240</v>
      </c>
      <c r="L117" t="n">
        <v>98</v>
      </c>
      <c r="M117" t="n">
        <v>0.19</v>
      </c>
      <c r="N117" t="n">
        <v>0</v>
      </c>
    </row>
    <row r="118" spans="1:20">
      <c r="A118" s="1" t="n">
        <v>32081</v>
      </c>
      <c r="B118" t="s">
        <v>241</v>
      </c>
      <c r="C118" t="n">
        <v>1</v>
      </c>
      <c r="D118" t="n">
        <v>213</v>
      </c>
      <c r="E118" t="s">
        <v>234</v>
      </c>
      <c r="F118" t="n">
        <v>3201</v>
      </c>
      <c r="G118" t="s">
        <v>228</v>
      </c>
      <c r="H118" t="s">
        <v>229</v>
      </c>
      <c r="I118" t="n">
        <v>5</v>
      </c>
      <c r="J118" t="n">
        <v>795</v>
      </c>
      <c r="K118" t="s">
        <v>240</v>
      </c>
      <c r="L118" t="n">
        <v>30</v>
      </c>
      <c r="M118" t="n">
        <v>0</v>
      </c>
      <c r="N118" t="n">
        <v>0</v>
      </c>
    </row>
    <row r="119" spans="1:20">
      <c r="A119" s="1" t="n">
        <v>32081</v>
      </c>
      <c r="B119" t="s">
        <v>254</v>
      </c>
      <c r="C119" t="n">
        <v>1</v>
      </c>
      <c r="D119" t="n">
        <v>20</v>
      </c>
      <c r="E119" t="s">
        <v>52</v>
      </c>
      <c r="F119" t="n">
        <v>3201</v>
      </c>
      <c r="G119" t="s">
        <v>228</v>
      </c>
      <c r="H119" t="s">
        <v>229</v>
      </c>
      <c r="I119" t="n">
        <v>5</v>
      </c>
      <c r="J119" t="n">
        <v>458</v>
      </c>
      <c r="K119" t="s">
        <v>230</v>
      </c>
      <c r="L119" t="n">
        <v>370</v>
      </c>
      <c r="M119" t="n">
        <v>0.09</v>
      </c>
      <c r="N119" t="n">
        <v>22.7</v>
      </c>
      <c r="O119" t="s">
        <v>252</v>
      </c>
      <c r="P119" t="s">
        <v>253</v>
      </c>
      <c r="Q119" t="s">
        <v>253</v>
      </c>
      <c r="R119" t="s">
        <v>233</v>
      </c>
      <c r="S119" t="s">
        <v>229</v>
      </c>
      <c r="T119" t="n">
        <v>5</v>
      </c>
    </row>
    <row r="120" spans="1:20">
      <c r="A120" s="1" t="n">
        <v>32081</v>
      </c>
      <c r="B120" t="s">
        <v>254</v>
      </c>
      <c r="C120" t="n">
        <v>2</v>
      </c>
      <c r="D120" t="n">
        <v>20</v>
      </c>
      <c r="E120" t="s">
        <v>52</v>
      </c>
      <c r="F120" t="n">
        <v>3201</v>
      </c>
      <c r="G120" t="s">
        <v>228</v>
      </c>
      <c r="H120" t="s">
        <v>229</v>
      </c>
      <c r="I120" t="n">
        <v>5</v>
      </c>
      <c r="J120" t="n">
        <v>580</v>
      </c>
      <c r="K120" t="s">
        <v>248</v>
      </c>
      <c r="L120" t="n">
        <v>280</v>
      </c>
      <c r="M120" t="n">
        <v>0.01</v>
      </c>
      <c r="N120" t="n">
        <v>44.9</v>
      </c>
      <c r="O120" t="s">
        <v>252</v>
      </c>
      <c r="P120" t="s">
        <v>253</v>
      </c>
      <c r="Q120" t="s">
        <v>253</v>
      </c>
      <c r="R120" t="s">
        <v>233</v>
      </c>
      <c r="S120" t="s">
        <v>229</v>
      </c>
      <c r="T120" t="n">
        <v>5</v>
      </c>
    </row>
    <row r="121" spans="1:20">
      <c r="A121" s="1" t="n">
        <v>32111</v>
      </c>
      <c r="B121" t="s">
        <v>227</v>
      </c>
      <c r="C121" t="n">
        <v>1</v>
      </c>
      <c r="D121" t="n">
        <v>508</v>
      </c>
      <c r="E121" t="s">
        <v>246</v>
      </c>
      <c r="F121" t="n">
        <v>3201</v>
      </c>
      <c r="G121" t="s">
        <v>228</v>
      </c>
      <c r="H121" t="s">
        <v>229</v>
      </c>
      <c r="I121" t="n">
        <v>5</v>
      </c>
      <c r="J121" t="n">
        <v>795</v>
      </c>
      <c r="K121" t="s">
        <v>240</v>
      </c>
      <c r="L121" t="n">
        <v>246</v>
      </c>
      <c r="M121" t="n">
        <v>0.23</v>
      </c>
      <c r="N121" t="n">
        <v>0</v>
      </c>
    </row>
    <row r="122" spans="1:20">
      <c r="A122" s="1" t="n">
        <v>32111</v>
      </c>
      <c r="B122" t="s">
        <v>227</v>
      </c>
      <c r="C122" t="n">
        <v>9</v>
      </c>
      <c r="D122" t="n">
        <v>20</v>
      </c>
      <c r="E122" t="s">
        <v>52</v>
      </c>
      <c r="F122" t="n">
        <v>3201</v>
      </c>
      <c r="G122" t="s">
        <v>228</v>
      </c>
      <c r="H122" t="s">
        <v>229</v>
      </c>
      <c r="I122" t="n">
        <v>5</v>
      </c>
      <c r="J122" t="n">
        <v>458</v>
      </c>
      <c r="K122" t="s">
        <v>230</v>
      </c>
      <c r="L122" t="n">
        <v>141</v>
      </c>
      <c r="M122" t="n">
        <v>0.2</v>
      </c>
      <c r="N122" t="n">
        <v>21.9</v>
      </c>
      <c r="O122" t="s">
        <v>231</v>
      </c>
      <c r="P122" t="s">
        <v>232</v>
      </c>
      <c r="Q122" t="s">
        <v>232</v>
      </c>
      <c r="R122" t="s">
        <v>233</v>
      </c>
      <c r="S122" t="s">
        <v>229</v>
      </c>
      <c r="T122" t="n">
        <v>5</v>
      </c>
    </row>
    <row r="123" spans="1:20">
      <c r="A123" s="1" t="n">
        <v>32111</v>
      </c>
      <c r="B123" t="s">
        <v>227</v>
      </c>
      <c r="C123" t="n">
        <v>10</v>
      </c>
      <c r="D123" t="n">
        <v>20</v>
      </c>
      <c r="E123" t="s">
        <v>52</v>
      </c>
      <c r="F123" t="n">
        <v>3201</v>
      </c>
      <c r="G123" t="s">
        <v>228</v>
      </c>
      <c r="H123" t="s">
        <v>229</v>
      </c>
      <c r="I123" t="n">
        <v>5</v>
      </c>
      <c r="J123" t="n">
        <v>458</v>
      </c>
      <c r="K123" t="s">
        <v>230</v>
      </c>
      <c r="L123" t="n">
        <v>698</v>
      </c>
      <c r="M123" t="n">
        <v>0.1</v>
      </c>
      <c r="N123" t="n">
        <v>35.2</v>
      </c>
      <c r="O123" t="s">
        <v>231</v>
      </c>
      <c r="P123" t="s">
        <v>232</v>
      </c>
      <c r="Q123" t="s">
        <v>232</v>
      </c>
      <c r="R123" t="s">
        <v>233</v>
      </c>
      <c r="S123" t="s">
        <v>229</v>
      </c>
      <c r="T123" t="n">
        <v>5</v>
      </c>
    </row>
    <row r="124" spans="1:20">
      <c r="A124" s="1" t="n">
        <v>32111</v>
      </c>
      <c r="B124" t="s">
        <v>236</v>
      </c>
      <c r="C124" t="n">
        <v>1</v>
      </c>
      <c r="D124" t="n">
        <v>213</v>
      </c>
      <c r="E124" t="s">
        <v>234</v>
      </c>
      <c r="F124" t="n">
        <v>3201</v>
      </c>
      <c r="G124" t="s">
        <v>228</v>
      </c>
      <c r="H124" t="s">
        <v>229</v>
      </c>
      <c r="I124" t="n">
        <v>5</v>
      </c>
      <c r="J124" t="n">
        <v>795</v>
      </c>
      <c r="K124" t="s">
        <v>240</v>
      </c>
      <c r="L124" t="n">
        <v>1</v>
      </c>
      <c r="M124" t="n">
        <v>0</v>
      </c>
      <c r="N124" t="n">
        <v>0</v>
      </c>
    </row>
    <row r="125" spans="1:20">
      <c r="A125" s="1" t="n">
        <v>32111</v>
      </c>
      <c r="B125" t="s">
        <v>254</v>
      </c>
      <c r="C125" t="n">
        <v>1</v>
      </c>
      <c r="D125" t="n">
        <v>134</v>
      </c>
      <c r="E125" t="s">
        <v>243</v>
      </c>
      <c r="F125" t="n">
        <v>3201</v>
      </c>
      <c r="G125" t="s">
        <v>228</v>
      </c>
      <c r="H125" t="s">
        <v>229</v>
      </c>
      <c r="I125" t="n">
        <v>5</v>
      </c>
      <c r="J125" t="n">
        <v>795</v>
      </c>
      <c r="K125" t="s">
        <v>240</v>
      </c>
      <c r="L125" t="n">
        <v>17</v>
      </c>
      <c r="M125" t="n">
        <v>0</v>
      </c>
      <c r="N125" t="n">
        <v>0</v>
      </c>
      <c r="O125" t="s">
        <v>252</v>
      </c>
      <c r="P125" t="s">
        <v>253</v>
      </c>
      <c r="Q125" t="s">
        <v>253</v>
      </c>
      <c r="R125" t="s">
        <v>233</v>
      </c>
      <c r="S125" t="s">
        <v>229</v>
      </c>
      <c r="T125" t="n">
        <v>5</v>
      </c>
    </row>
    <row r="126" spans="1:20">
      <c r="A126" s="1" t="n">
        <v>32111</v>
      </c>
      <c r="B126" t="s">
        <v>254</v>
      </c>
      <c r="C126" t="n">
        <v>2</v>
      </c>
      <c r="D126" t="n">
        <v>20</v>
      </c>
      <c r="E126" t="s">
        <v>52</v>
      </c>
      <c r="F126" t="n">
        <v>3201</v>
      </c>
      <c r="G126" t="s">
        <v>228</v>
      </c>
      <c r="H126" t="s">
        <v>229</v>
      </c>
      <c r="I126" t="n">
        <v>5</v>
      </c>
      <c r="J126" t="n">
        <v>458</v>
      </c>
      <c r="K126" t="s">
        <v>230</v>
      </c>
      <c r="L126" t="n">
        <v>201</v>
      </c>
      <c r="M126" t="n">
        <v>0.13</v>
      </c>
      <c r="N126" t="n">
        <v>19.4</v>
      </c>
      <c r="O126" t="s">
        <v>252</v>
      </c>
      <c r="P126" t="s">
        <v>253</v>
      </c>
      <c r="Q126" t="s">
        <v>253</v>
      </c>
      <c r="R126" t="s">
        <v>233</v>
      </c>
      <c r="S126" t="s">
        <v>229</v>
      </c>
      <c r="T126" t="n">
        <v>5</v>
      </c>
    </row>
    <row r="127" spans="1:20">
      <c r="A127" s="1" t="n">
        <v>32111</v>
      </c>
      <c r="B127" t="s">
        <v>254</v>
      </c>
      <c r="C127" t="n">
        <v>3</v>
      </c>
      <c r="D127" t="n">
        <v>20</v>
      </c>
      <c r="E127" t="s">
        <v>52</v>
      </c>
      <c r="F127" t="n">
        <v>3201</v>
      </c>
      <c r="G127" t="s">
        <v>228</v>
      </c>
      <c r="H127" t="s">
        <v>229</v>
      </c>
      <c r="I127" t="n">
        <v>5</v>
      </c>
      <c r="J127" t="n">
        <v>580</v>
      </c>
      <c r="K127" t="s">
        <v>248</v>
      </c>
      <c r="L127" t="n">
        <v>479</v>
      </c>
      <c r="M127" t="n">
        <v>0.04</v>
      </c>
      <c r="N127" t="n">
        <v>46</v>
      </c>
      <c r="O127" t="s">
        <v>252</v>
      </c>
      <c r="P127" t="s">
        <v>253</v>
      </c>
      <c r="Q127" t="s">
        <v>253</v>
      </c>
      <c r="R127" t="s">
        <v>233</v>
      </c>
      <c r="S127" t="s">
        <v>229</v>
      </c>
      <c r="T127" t="n">
        <v>5</v>
      </c>
    </row>
    <row r="128" spans="1:20">
      <c r="A128" s="1" t="n">
        <v>32142</v>
      </c>
      <c r="B128" t="s">
        <v>227</v>
      </c>
      <c r="C128" t="n">
        <v>1</v>
      </c>
      <c r="D128" t="n">
        <v>20</v>
      </c>
      <c r="E128" t="s">
        <v>52</v>
      </c>
      <c r="F128" t="n">
        <v>3201</v>
      </c>
      <c r="G128" t="s">
        <v>228</v>
      </c>
      <c r="H128" t="s">
        <v>229</v>
      </c>
      <c r="I128" t="n">
        <v>5</v>
      </c>
      <c r="J128" t="n">
        <v>458</v>
      </c>
      <c r="K128" t="s">
        <v>230</v>
      </c>
      <c r="L128" t="n">
        <v>126</v>
      </c>
      <c r="M128" t="n">
        <v>0.1</v>
      </c>
      <c r="N128" t="n">
        <v>21.7</v>
      </c>
      <c r="O128" t="s">
        <v>231</v>
      </c>
      <c r="P128" t="s">
        <v>232</v>
      </c>
      <c r="Q128" t="s">
        <v>232</v>
      </c>
      <c r="R128" t="s">
        <v>233</v>
      </c>
      <c r="S128" t="s">
        <v>229</v>
      </c>
      <c r="T128" t="n">
        <v>5</v>
      </c>
    </row>
    <row r="129" spans="1:20">
      <c r="A129" s="1" t="n">
        <v>32142</v>
      </c>
      <c r="B129" t="s">
        <v>227</v>
      </c>
      <c r="C129" t="n">
        <v>8</v>
      </c>
      <c r="D129" t="n">
        <v>20</v>
      </c>
      <c r="E129" t="s">
        <v>52</v>
      </c>
      <c r="F129" t="n">
        <v>3201</v>
      </c>
      <c r="G129" t="s">
        <v>228</v>
      </c>
      <c r="H129" t="s">
        <v>229</v>
      </c>
      <c r="I129" t="n">
        <v>5</v>
      </c>
      <c r="J129" t="n">
        <v>458</v>
      </c>
      <c r="K129" t="s">
        <v>230</v>
      </c>
      <c r="L129" t="n">
        <v>899</v>
      </c>
      <c r="M129" t="n">
        <v>0.1</v>
      </c>
      <c r="N129" t="n">
        <v>35.5</v>
      </c>
      <c r="O129" t="s">
        <v>231</v>
      </c>
      <c r="P129" t="s">
        <v>232</v>
      </c>
      <c r="Q129" t="s">
        <v>232</v>
      </c>
      <c r="R129" t="s">
        <v>233</v>
      </c>
      <c r="S129" t="s">
        <v>229</v>
      </c>
      <c r="T129" t="n">
        <v>5</v>
      </c>
    </row>
    <row r="130" spans="1:20">
      <c r="A130" s="1" t="n">
        <v>32142</v>
      </c>
      <c r="B130" t="s">
        <v>254</v>
      </c>
      <c r="C130" t="n">
        <v>1</v>
      </c>
      <c r="D130" t="n">
        <v>20</v>
      </c>
      <c r="E130" t="s">
        <v>52</v>
      </c>
      <c r="F130" t="n">
        <v>3201</v>
      </c>
      <c r="G130" t="s">
        <v>228</v>
      </c>
      <c r="H130" t="s">
        <v>229</v>
      </c>
      <c r="I130" t="n">
        <v>5</v>
      </c>
      <c r="J130" t="n">
        <v>458</v>
      </c>
      <c r="K130" t="s">
        <v>230</v>
      </c>
      <c r="L130" t="n">
        <v>250</v>
      </c>
      <c r="M130" t="n">
        <v>0.19</v>
      </c>
      <c r="N130" t="n">
        <v>21.8</v>
      </c>
      <c r="O130" t="s">
        <v>252</v>
      </c>
      <c r="P130" t="s">
        <v>253</v>
      </c>
      <c r="Q130" t="s">
        <v>253</v>
      </c>
      <c r="R130" t="s">
        <v>233</v>
      </c>
      <c r="S130" t="s">
        <v>229</v>
      </c>
      <c r="T130" t="n">
        <v>5</v>
      </c>
    </row>
    <row r="131" spans="1:20">
      <c r="A131" s="1" t="n">
        <v>32142</v>
      </c>
      <c r="B131" t="s">
        <v>254</v>
      </c>
      <c r="C131" t="n">
        <v>2</v>
      </c>
      <c r="D131" t="n">
        <v>20</v>
      </c>
      <c r="E131" t="s">
        <v>52</v>
      </c>
      <c r="F131" t="n">
        <v>3201</v>
      </c>
      <c r="G131" t="s">
        <v>228</v>
      </c>
      <c r="H131" t="s">
        <v>229</v>
      </c>
      <c r="I131" t="n">
        <v>5</v>
      </c>
      <c r="J131" t="n">
        <v>580</v>
      </c>
      <c r="K131" t="s">
        <v>248</v>
      </c>
      <c r="L131" t="n">
        <v>335</v>
      </c>
      <c r="M131" t="n">
        <v>0.02</v>
      </c>
      <c r="N131" t="n">
        <v>45.9</v>
      </c>
      <c r="O131" t="s">
        <v>252</v>
      </c>
      <c r="P131" t="s">
        <v>253</v>
      </c>
      <c r="Q131" t="s">
        <v>253</v>
      </c>
      <c r="R131" t="s">
        <v>233</v>
      </c>
      <c r="S131" t="s">
        <v>229</v>
      </c>
      <c r="T131" t="n">
        <v>5</v>
      </c>
    </row>
    <row r="132" spans="1:20">
      <c r="A132" s="1" t="n">
        <v>32173</v>
      </c>
      <c r="B132" t="s">
        <v>227</v>
      </c>
      <c r="C132" t="n">
        <v>1</v>
      </c>
      <c r="D132" t="n">
        <v>508</v>
      </c>
      <c r="E132" t="s">
        <v>246</v>
      </c>
      <c r="F132" t="n">
        <v>3201</v>
      </c>
      <c r="G132" t="s">
        <v>228</v>
      </c>
      <c r="H132" t="s">
        <v>229</v>
      </c>
      <c r="I132" t="n">
        <v>5</v>
      </c>
      <c r="J132" t="n">
        <v>795</v>
      </c>
      <c r="K132" t="s">
        <v>240</v>
      </c>
      <c r="L132" t="n">
        <v>330</v>
      </c>
      <c r="M132" t="n">
        <v>0.19</v>
      </c>
      <c r="N132" t="n">
        <v>0</v>
      </c>
    </row>
    <row r="133" spans="1:20">
      <c r="A133" s="1" t="n">
        <v>32173</v>
      </c>
      <c r="B133" t="s">
        <v>227</v>
      </c>
      <c r="C133" t="n">
        <v>5</v>
      </c>
      <c r="D133" t="n">
        <v>20</v>
      </c>
      <c r="E133" t="s">
        <v>52</v>
      </c>
      <c r="F133" t="n">
        <v>3201</v>
      </c>
      <c r="G133" t="s">
        <v>228</v>
      </c>
      <c r="H133" t="s">
        <v>229</v>
      </c>
      <c r="I133" t="n">
        <v>5</v>
      </c>
      <c r="J133" t="n">
        <v>458</v>
      </c>
      <c r="K133" t="s">
        <v>230</v>
      </c>
      <c r="L133" t="n">
        <v>773</v>
      </c>
      <c r="M133" t="n">
        <v>0.1</v>
      </c>
      <c r="N133" t="n">
        <v>35.4</v>
      </c>
      <c r="O133" t="s">
        <v>231</v>
      </c>
      <c r="P133" t="s">
        <v>232</v>
      </c>
      <c r="Q133" t="s">
        <v>232</v>
      </c>
      <c r="R133" t="s">
        <v>233</v>
      </c>
      <c r="S133" t="s">
        <v>229</v>
      </c>
      <c r="T133" t="n">
        <v>5</v>
      </c>
    </row>
    <row r="134" spans="1:20">
      <c r="A134" s="1" t="n">
        <v>32173</v>
      </c>
      <c r="B134" t="s">
        <v>236</v>
      </c>
      <c r="C134" t="n">
        <v>1</v>
      </c>
      <c r="D134" t="n">
        <v>213</v>
      </c>
      <c r="E134" t="s">
        <v>234</v>
      </c>
      <c r="F134" t="n">
        <v>3201</v>
      </c>
      <c r="G134" t="s">
        <v>228</v>
      </c>
      <c r="H134" t="s">
        <v>229</v>
      </c>
      <c r="I134" t="n">
        <v>5</v>
      </c>
      <c r="J134" t="n">
        <v>785</v>
      </c>
      <c r="K134" t="s">
        <v>259</v>
      </c>
      <c r="L134" t="n">
        <v>1</v>
      </c>
      <c r="M134" t="n">
        <v>0</v>
      </c>
      <c r="N134" t="n">
        <v>0</v>
      </c>
    </row>
    <row r="135" spans="1:20">
      <c r="A135" s="1" t="n">
        <v>32173</v>
      </c>
      <c r="B135" t="s">
        <v>236</v>
      </c>
      <c r="C135" t="n">
        <v>2</v>
      </c>
      <c r="D135" t="n">
        <v>213</v>
      </c>
      <c r="E135" t="s">
        <v>234</v>
      </c>
      <c r="F135" t="n">
        <v>3201</v>
      </c>
      <c r="G135" t="s">
        <v>228</v>
      </c>
      <c r="H135" t="s">
        <v>229</v>
      </c>
      <c r="I135" t="n">
        <v>5</v>
      </c>
      <c r="J135" t="n">
        <v>785</v>
      </c>
      <c r="K135" t="s">
        <v>259</v>
      </c>
      <c r="L135" t="n">
        <v>1</v>
      </c>
      <c r="M135" t="n">
        <v>0</v>
      </c>
      <c r="N135" t="n">
        <v>0</v>
      </c>
    </row>
    <row r="136" spans="1:20">
      <c r="A136" s="1" t="n">
        <v>32173</v>
      </c>
      <c r="B136" t="s">
        <v>241</v>
      </c>
      <c r="C136" t="n">
        <v>1</v>
      </c>
      <c r="D136" t="n">
        <v>213</v>
      </c>
      <c r="E136" t="s">
        <v>234</v>
      </c>
      <c r="F136" t="n">
        <v>3201</v>
      </c>
      <c r="G136" t="s">
        <v>228</v>
      </c>
      <c r="H136" t="s">
        <v>229</v>
      </c>
      <c r="I136" t="n">
        <v>5</v>
      </c>
      <c r="J136" t="n">
        <v>785</v>
      </c>
      <c r="K136" t="s">
        <v>259</v>
      </c>
      <c r="L136" t="n">
        <v>10</v>
      </c>
      <c r="M136" t="n">
        <v>0</v>
      </c>
      <c r="N136" t="n">
        <v>0</v>
      </c>
    </row>
    <row r="137" spans="1:20">
      <c r="A137" s="1" t="n">
        <v>32173</v>
      </c>
      <c r="B137" t="s">
        <v>254</v>
      </c>
      <c r="C137" t="n">
        <v>1</v>
      </c>
      <c r="D137" t="n">
        <v>20</v>
      </c>
      <c r="E137" t="s">
        <v>52</v>
      </c>
      <c r="F137" t="n">
        <v>3201</v>
      </c>
      <c r="G137" t="s">
        <v>228</v>
      </c>
      <c r="H137" t="s">
        <v>229</v>
      </c>
      <c r="I137" t="n">
        <v>5</v>
      </c>
      <c r="J137" t="n">
        <v>160</v>
      </c>
      <c r="K137" t="s">
        <v>258</v>
      </c>
      <c r="L137" t="n">
        <v>418</v>
      </c>
      <c r="M137" t="n">
        <v>0.1</v>
      </c>
      <c r="N137" t="n">
        <v>44.6</v>
      </c>
      <c r="O137" t="s">
        <v>252</v>
      </c>
      <c r="P137" t="s">
        <v>253</v>
      </c>
      <c r="Q137" t="s">
        <v>253</v>
      </c>
      <c r="R137" t="s">
        <v>233</v>
      </c>
      <c r="S137" t="s">
        <v>229</v>
      </c>
      <c r="T137" t="n">
        <v>5</v>
      </c>
    </row>
    <row r="138" spans="1:20">
      <c r="A138" s="1" t="n">
        <v>32173</v>
      </c>
      <c r="B138" t="s">
        <v>254</v>
      </c>
      <c r="C138" t="n">
        <v>2</v>
      </c>
      <c r="D138" t="n">
        <v>20</v>
      </c>
      <c r="E138" t="s">
        <v>52</v>
      </c>
      <c r="F138" t="n">
        <v>3201</v>
      </c>
      <c r="G138" t="s">
        <v>228</v>
      </c>
      <c r="H138" t="s">
        <v>229</v>
      </c>
      <c r="I138" t="n">
        <v>5</v>
      </c>
      <c r="J138" t="n">
        <v>458</v>
      </c>
      <c r="K138" t="s">
        <v>230</v>
      </c>
      <c r="L138" t="n">
        <v>333</v>
      </c>
      <c r="M138" t="n">
        <v>0.05</v>
      </c>
      <c r="N138" t="n">
        <v>38.7</v>
      </c>
      <c r="O138" t="s">
        <v>252</v>
      </c>
      <c r="P138" t="s">
        <v>253</v>
      </c>
      <c r="Q138" t="s">
        <v>253</v>
      </c>
      <c r="R138" t="s">
        <v>233</v>
      </c>
      <c r="S138" t="s">
        <v>229</v>
      </c>
      <c r="T138" t="n">
        <v>5</v>
      </c>
    </row>
    <row r="139" spans="1:20">
      <c r="A139" s="1" t="n">
        <v>32173</v>
      </c>
      <c r="B139" t="s">
        <v>254</v>
      </c>
      <c r="C139" t="n">
        <v>3</v>
      </c>
      <c r="D139" t="n">
        <v>20</v>
      </c>
      <c r="E139" t="s">
        <v>52</v>
      </c>
      <c r="F139" t="n">
        <v>3201</v>
      </c>
      <c r="G139" t="s">
        <v>228</v>
      </c>
      <c r="H139" t="s">
        <v>229</v>
      </c>
      <c r="I139" t="n">
        <v>5</v>
      </c>
      <c r="J139" t="n">
        <v>458</v>
      </c>
      <c r="K139" t="s">
        <v>230</v>
      </c>
      <c r="L139" t="n">
        <v>297</v>
      </c>
      <c r="M139" t="n">
        <v>0.21</v>
      </c>
      <c r="N139" t="n">
        <v>21.9</v>
      </c>
      <c r="O139" t="s">
        <v>252</v>
      </c>
      <c r="P139" t="s">
        <v>253</v>
      </c>
      <c r="Q139" t="s">
        <v>253</v>
      </c>
      <c r="R139" t="s">
        <v>233</v>
      </c>
      <c r="S139" t="s">
        <v>229</v>
      </c>
      <c r="T139" t="n">
        <v>5</v>
      </c>
    </row>
    <row r="140" spans="1:20">
      <c r="A140" s="1" t="n">
        <v>32202</v>
      </c>
      <c r="B140" t="s">
        <v>227</v>
      </c>
      <c r="C140" t="n">
        <v>2</v>
      </c>
      <c r="D140" t="n">
        <v>508</v>
      </c>
      <c r="E140" t="s">
        <v>246</v>
      </c>
      <c r="F140" t="n">
        <v>3201</v>
      </c>
      <c r="G140" t="s">
        <v>228</v>
      </c>
      <c r="H140" t="s">
        <v>229</v>
      </c>
      <c r="I140" t="n">
        <v>5</v>
      </c>
      <c r="J140" t="n">
        <v>795</v>
      </c>
      <c r="K140" t="s">
        <v>240</v>
      </c>
      <c r="L140" t="n">
        <v>168</v>
      </c>
      <c r="M140" t="n">
        <v>0.05</v>
      </c>
      <c r="N140" t="n">
        <v>0</v>
      </c>
    </row>
    <row r="141" spans="1:20">
      <c r="A141" s="1" t="n">
        <v>32202</v>
      </c>
      <c r="B141" t="s">
        <v>227</v>
      </c>
      <c r="C141" t="n">
        <v>3</v>
      </c>
      <c r="D141" t="n">
        <v>508</v>
      </c>
      <c r="E141" t="s">
        <v>246</v>
      </c>
      <c r="F141" t="n">
        <v>3201</v>
      </c>
      <c r="G141" t="s">
        <v>228</v>
      </c>
      <c r="H141" t="s">
        <v>229</v>
      </c>
      <c r="I141" t="n">
        <v>5</v>
      </c>
      <c r="J141" t="n">
        <v>795</v>
      </c>
      <c r="K141" t="s">
        <v>240</v>
      </c>
      <c r="L141" t="n">
        <v>220</v>
      </c>
      <c r="M141" t="n">
        <v>0.05</v>
      </c>
      <c r="N141" t="n">
        <v>0</v>
      </c>
    </row>
    <row r="142" spans="1:20">
      <c r="A142" s="1" t="n">
        <v>32202</v>
      </c>
      <c r="B142" t="s">
        <v>227</v>
      </c>
      <c r="C142" t="n">
        <v>5</v>
      </c>
      <c r="D142" t="n">
        <v>20</v>
      </c>
      <c r="E142" t="s">
        <v>52</v>
      </c>
      <c r="F142" t="n">
        <v>3201</v>
      </c>
      <c r="G142" t="s">
        <v>228</v>
      </c>
      <c r="H142" t="s">
        <v>229</v>
      </c>
      <c r="I142" t="n">
        <v>5</v>
      </c>
      <c r="J142" t="n">
        <v>458</v>
      </c>
      <c r="K142" t="s">
        <v>230</v>
      </c>
      <c r="L142" t="n">
        <v>228</v>
      </c>
      <c r="M142" t="n">
        <v>0.1</v>
      </c>
      <c r="N142" t="n">
        <v>36.2</v>
      </c>
      <c r="O142" t="s">
        <v>231</v>
      </c>
      <c r="P142" t="s">
        <v>232</v>
      </c>
      <c r="Q142" t="s">
        <v>232</v>
      </c>
      <c r="R142" t="s">
        <v>233</v>
      </c>
      <c r="S142" t="s">
        <v>229</v>
      </c>
      <c r="T142" t="n">
        <v>5</v>
      </c>
    </row>
    <row r="143" spans="1:20">
      <c r="A143" s="1" t="n">
        <v>32202</v>
      </c>
      <c r="B143" t="s">
        <v>236</v>
      </c>
      <c r="C143" t="n">
        <v>1</v>
      </c>
      <c r="D143" t="n">
        <v>213</v>
      </c>
      <c r="E143" t="s">
        <v>234</v>
      </c>
      <c r="F143" t="n">
        <v>3201</v>
      </c>
      <c r="G143" t="s">
        <v>228</v>
      </c>
      <c r="H143" t="s">
        <v>229</v>
      </c>
      <c r="I143" t="n">
        <v>5</v>
      </c>
      <c r="J143" t="n">
        <v>785</v>
      </c>
      <c r="K143" t="s">
        <v>259</v>
      </c>
      <c r="L143" t="n">
        <v>1</v>
      </c>
      <c r="M143" t="n">
        <v>0</v>
      </c>
      <c r="N143" t="n">
        <v>0</v>
      </c>
    </row>
    <row r="144" spans="1:20">
      <c r="A144" s="1" t="n">
        <v>32202</v>
      </c>
      <c r="B144" t="s">
        <v>254</v>
      </c>
      <c r="C144" t="n">
        <v>1</v>
      </c>
      <c r="D144" t="n">
        <v>20</v>
      </c>
      <c r="E144" t="s">
        <v>52</v>
      </c>
      <c r="F144" t="n">
        <v>3201</v>
      </c>
      <c r="G144" t="s">
        <v>228</v>
      </c>
      <c r="H144" t="s">
        <v>229</v>
      </c>
      <c r="I144" t="n">
        <v>5</v>
      </c>
      <c r="J144" t="n">
        <v>458</v>
      </c>
      <c r="K144" t="s">
        <v>230</v>
      </c>
      <c r="L144" t="n">
        <v>292</v>
      </c>
      <c r="M144" t="n">
        <v>0.2</v>
      </c>
      <c r="N144" t="n">
        <v>21.4</v>
      </c>
      <c r="O144" t="s">
        <v>252</v>
      </c>
      <c r="P144" t="s">
        <v>253</v>
      </c>
      <c r="Q144" t="s">
        <v>253</v>
      </c>
      <c r="R144" t="s">
        <v>233</v>
      </c>
      <c r="S144" t="s">
        <v>229</v>
      </c>
      <c r="T144" t="n">
        <v>5</v>
      </c>
    </row>
    <row r="145" spans="1:20">
      <c r="A145" s="1" t="n">
        <v>32233</v>
      </c>
      <c r="B145" t="s">
        <v>227</v>
      </c>
      <c r="C145" t="n">
        <v>1</v>
      </c>
      <c r="D145" t="n">
        <v>508</v>
      </c>
      <c r="E145" t="s">
        <v>246</v>
      </c>
      <c r="F145" t="n">
        <v>3201</v>
      </c>
      <c r="G145" t="s">
        <v>228</v>
      </c>
      <c r="H145" t="s">
        <v>229</v>
      </c>
      <c r="I145" t="n">
        <v>5</v>
      </c>
      <c r="J145" t="n">
        <v>795</v>
      </c>
      <c r="K145" t="s">
        <v>240</v>
      </c>
      <c r="L145" t="n">
        <v>200</v>
      </c>
      <c r="M145" t="n">
        <v>0.25</v>
      </c>
      <c r="N145" t="n">
        <v>0</v>
      </c>
    </row>
    <row r="146" spans="1:20">
      <c r="A146" s="1" t="n">
        <v>32233</v>
      </c>
      <c r="B146" t="s">
        <v>227</v>
      </c>
      <c r="C146" t="n">
        <v>2</v>
      </c>
      <c r="D146" t="n">
        <v>508</v>
      </c>
      <c r="E146" t="s">
        <v>246</v>
      </c>
      <c r="F146" t="n">
        <v>3201</v>
      </c>
      <c r="G146" t="s">
        <v>228</v>
      </c>
      <c r="H146" t="s">
        <v>229</v>
      </c>
      <c r="I146" t="n">
        <v>5</v>
      </c>
      <c r="J146" t="n">
        <v>795</v>
      </c>
      <c r="K146" t="s">
        <v>240</v>
      </c>
      <c r="L146" t="n">
        <v>110</v>
      </c>
      <c r="M146" t="n">
        <v>0.25</v>
      </c>
      <c r="N146" t="n">
        <v>0</v>
      </c>
    </row>
    <row r="147" spans="1:20">
      <c r="A147" s="1" t="n">
        <v>32233</v>
      </c>
      <c r="B147" t="s">
        <v>227</v>
      </c>
      <c r="C147" t="n">
        <v>3</v>
      </c>
      <c r="D147" t="n">
        <v>20</v>
      </c>
      <c r="E147" t="s">
        <v>52</v>
      </c>
      <c r="F147" t="n">
        <v>3201</v>
      </c>
      <c r="G147" t="s">
        <v>228</v>
      </c>
      <c r="H147" t="s">
        <v>229</v>
      </c>
      <c r="I147" t="n">
        <v>5</v>
      </c>
      <c r="J147" t="n">
        <v>458</v>
      </c>
      <c r="K147" t="s">
        <v>230</v>
      </c>
      <c r="L147" t="n">
        <v>777</v>
      </c>
      <c r="M147" t="n">
        <v>0.1</v>
      </c>
      <c r="N147" t="n">
        <v>35.9</v>
      </c>
      <c r="O147" t="s">
        <v>231</v>
      </c>
      <c r="P147" t="s">
        <v>232</v>
      </c>
      <c r="Q147" t="s">
        <v>232</v>
      </c>
      <c r="R147" t="s">
        <v>233</v>
      </c>
      <c r="S147" t="s">
        <v>229</v>
      </c>
      <c r="T147" t="n">
        <v>5</v>
      </c>
    </row>
    <row r="148" spans="1:20">
      <c r="A148" s="1" t="n">
        <v>32233</v>
      </c>
      <c r="B148" t="s">
        <v>241</v>
      </c>
      <c r="C148" t="n">
        <v>1</v>
      </c>
      <c r="D148" t="n">
        <v>213</v>
      </c>
      <c r="E148" t="s">
        <v>234</v>
      </c>
      <c r="F148" t="n">
        <v>3201</v>
      </c>
      <c r="G148" t="s">
        <v>228</v>
      </c>
      <c r="H148" t="s">
        <v>229</v>
      </c>
      <c r="I148" t="n">
        <v>5</v>
      </c>
      <c r="J148" t="n">
        <v>795</v>
      </c>
      <c r="K148" t="s">
        <v>240</v>
      </c>
      <c r="L148" t="n">
        <v>25</v>
      </c>
      <c r="M148" t="n">
        <v>0</v>
      </c>
      <c r="N148" t="n">
        <v>0</v>
      </c>
    </row>
    <row r="149" spans="1:20">
      <c r="A149" s="1" t="n">
        <v>32233</v>
      </c>
      <c r="B149" t="s">
        <v>254</v>
      </c>
      <c r="C149" t="n">
        <v>1</v>
      </c>
      <c r="D149" t="n">
        <v>20</v>
      </c>
      <c r="E149" t="s">
        <v>52</v>
      </c>
      <c r="F149" t="n">
        <v>3201</v>
      </c>
      <c r="G149" t="s">
        <v>228</v>
      </c>
      <c r="H149" t="s">
        <v>229</v>
      </c>
      <c r="I149" t="n">
        <v>5</v>
      </c>
      <c r="J149" t="n">
        <v>160</v>
      </c>
      <c r="K149" t="s">
        <v>258</v>
      </c>
      <c r="L149" t="n">
        <v>276</v>
      </c>
      <c r="M149" t="n">
        <v>0.01</v>
      </c>
      <c r="N149" t="n">
        <v>41.6</v>
      </c>
      <c r="O149" t="s">
        <v>252</v>
      </c>
      <c r="P149" t="s">
        <v>253</v>
      </c>
      <c r="Q149" t="s">
        <v>253</v>
      </c>
      <c r="R149" t="s">
        <v>233</v>
      </c>
      <c r="S149" t="s">
        <v>229</v>
      </c>
      <c r="T149" t="n">
        <v>5</v>
      </c>
    </row>
    <row r="150" spans="1:20">
      <c r="A150" s="1" t="n">
        <v>32233</v>
      </c>
      <c r="B150" t="s">
        <v>254</v>
      </c>
      <c r="C150" t="n">
        <v>2</v>
      </c>
      <c r="D150" t="n">
        <v>20</v>
      </c>
      <c r="E150" t="s">
        <v>52</v>
      </c>
      <c r="F150" t="n">
        <v>3201</v>
      </c>
      <c r="G150" t="s">
        <v>228</v>
      </c>
      <c r="H150" t="s">
        <v>229</v>
      </c>
      <c r="I150" t="n">
        <v>5</v>
      </c>
      <c r="J150" t="n">
        <v>160</v>
      </c>
      <c r="K150" t="s">
        <v>258</v>
      </c>
      <c r="L150" t="n">
        <v>598</v>
      </c>
      <c r="M150" t="n">
        <v>0.01</v>
      </c>
      <c r="N150" t="n">
        <v>45.3</v>
      </c>
      <c r="O150" t="s">
        <v>252</v>
      </c>
      <c r="P150" t="s">
        <v>253</v>
      </c>
      <c r="Q150" t="s">
        <v>253</v>
      </c>
      <c r="R150" t="s">
        <v>233</v>
      </c>
      <c r="S150" t="s">
        <v>229</v>
      </c>
      <c r="T150" t="n">
        <v>5</v>
      </c>
    </row>
    <row r="151" spans="1:20">
      <c r="A151" s="1" t="n">
        <v>32233</v>
      </c>
      <c r="B151" t="s">
        <v>254</v>
      </c>
      <c r="C151" t="n">
        <v>3</v>
      </c>
      <c r="D151" t="n">
        <v>20</v>
      </c>
      <c r="E151" t="s">
        <v>52</v>
      </c>
      <c r="F151" t="n">
        <v>3201</v>
      </c>
      <c r="G151" t="s">
        <v>228</v>
      </c>
      <c r="H151" t="s">
        <v>229</v>
      </c>
      <c r="I151" t="n">
        <v>5</v>
      </c>
      <c r="J151" t="n">
        <v>458</v>
      </c>
      <c r="K151" t="s">
        <v>230</v>
      </c>
      <c r="L151" t="n">
        <v>285</v>
      </c>
      <c r="M151" t="n">
        <v>0.2</v>
      </c>
      <c r="N151" t="n">
        <v>21.2</v>
      </c>
      <c r="O151" t="s">
        <v>252</v>
      </c>
      <c r="P151" t="s">
        <v>253</v>
      </c>
      <c r="Q151" t="s">
        <v>253</v>
      </c>
      <c r="R151" t="s">
        <v>233</v>
      </c>
      <c r="S151" t="s">
        <v>229</v>
      </c>
      <c r="T151" t="n">
        <v>5</v>
      </c>
    </row>
    <row r="152" spans="1:20">
      <c r="A152" s="1" t="n">
        <v>32263</v>
      </c>
      <c r="B152" t="s">
        <v>227</v>
      </c>
      <c r="C152" t="n">
        <v>1</v>
      </c>
      <c r="D152" t="n">
        <v>213</v>
      </c>
      <c r="E152" t="s">
        <v>234</v>
      </c>
      <c r="F152" t="n">
        <v>3201</v>
      </c>
      <c r="G152" t="s">
        <v>228</v>
      </c>
      <c r="H152" t="s">
        <v>229</v>
      </c>
      <c r="I152" t="n">
        <v>5</v>
      </c>
      <c r="J152" t="n">
        <v>785</v>
      </c>
      <c r="K152" t="s">
        <v>259</v>
      </c>
      <c r="L152" t="n">
        <v>102</v>
      </c>
      <c r="M152" t="n">
        <v>0</v>
      </c>
      <c r="N152" t="n">
        <v>0</v>
      </c>
    </row>
    <row r="153" spans="1:20">
      <c r="A153" s="1" t="n">
        <v>32263</v>
      </c>
      <c r="B153" t="s">
        <v>227</v>
      </c>
      <c r="C153" t="n">
        <v>2</v>
      </c>
      <c r="D153" t="n">
        <v>20</v>
      </c>
      <c r="E153" t="s">
        <v>52</v>
      </c>
      <c r="F153" t="n">
        <v>3201</v>
      </c>
      <c r="G153" t="s">
        <v>228</v>
      </c>
      <c r="H153" t="s">
        <v>229</v>
      </c>
      <c r="I153" t="n">
        <v>5</v>
      </c>
      <c r="J153" t="n">
        <v>458</v>
      </c>
      <c r="K153" t="s">
        <v>230</v>
      </c>
      <c r="L153" t="n">
        <v>1117</v>
      </c>
      <c r="M153" t="n">
        <v>0.1</v>
      </c>
      <c r="N153" t="n">
        <v>35.7</v>
      </c>
      <c r="O153" t="s">
        <v>231</v>
      </c>
      <c r="P153" t="s">
        <v>232</v>
      </c>
      <c r="Q153" t="s">
        <v>232</v>
      </c>
      <c r="R153" t="s">
        <v>233</v>
      </c>
      <c r="S153" t="s">
        <v>229</v>
      </c>
      <c r="T153" t="n">
        <v>5</v>
      </c>
    </row>
    <row r="154" spans="1:20">
      <c r="A154" s="1" t="n">
        <v>32263</v>
      </c>
      <c r="B154" t="s">
        <v>254</v>
      </c>
      <c r="C154" t="n">
        <v>1</v>
      </c>
      <c r="D154" t="n">
        <v>20</v>
      </c>
      <c r="E154" t="s">
        <v>52</v>
      </c>
      <c r="F154" t="n">
        <v>3201</v>
      </c>
      <c r="G154" t="s">
        <v>228</v>
      </c>
      <c r="H154" t="s">
        <v>229</v>
      </c>
      <c r="I154" t="n">
        <v>5</v>
      </c>
      <c r="J154" t="n">
        <v>160</v>
      </c>
      <c r="K154" t="s">
        <v>258</v>
      </c>
      <c r="L154" t="n">
        <v>659</v>
      </c>
      <c r="M154" t="n">
        <v>0.06</v>
      </c>
      <c r="N154" t="n">
        <v>44.9</v>
      </c>
      <c r="O154" t="s">
        <v>252</v>
      </c>
      <c r="P154" t="s">
        <v>253</v>
      </c>
      <c r="Q154" t="s">
        <v>253</v>
      </c>
      <c r="R154" t="s">
        <v>233</v>
      </c>
      <c r="S154" t="s">
        <v>229</v>
      </c>
      <c r="T154" t="n">
        <v>5</v>
      </c>
    </row>
    <row r="155" spans="1:20">
      <c r="A155" s="1" t="n">
        <v>32263</v>
      </c>
      <c r="B155" t="s">
        <v>254</v>
      </c>
      <c r="C155" t="n">
        <v>2</v>
      </c>
      <c r="D155" t="n">
        <v>20</v>
      </c>
      <c r="E155" t="s">
        <v>52</v>
      </c>
      <c r="F155" t="n">
        <v>3201</v>
      </c>
      <c r="G155" t="s">
        <v>228</v>
      </c>
      <c r="H155" t="s">
        <v>229</v>
      </c>
      <c r="I155" t="n">
        <v>5</v>
      </c>
      <c r="J155" t="n">
        <v>280</v>
      </c>
      <c r="K155" t="s">
        <v>251</v>
      </c>
      <c r="L155" t="n">
        <v>420</v>
      </c>
      <c r="M155" t="n">
        <v>0.12</v>
      </c>
      <c r="N155" t="n">
        <v>32.3</v>
      </c>
      <c r="O155" t="s">
        <v>252</v>
      </c>
      <c r="P155" t="s">
        <v>253</v>
      </c>
      <c r="Q155" t="s">
        <v>253</v>
      </c>
      <c r="R155" t="s">
        <v>233</v>
      </c>
      <c r="S155" t="s">
        <v>229</v>
      </c>
      <c r="T155" t="n">
        <v>5</v>
      </c>
    </row>
    <row r="156" spans="1:20">
      <c r="A156" s="1" t="n">
        <v>32294</v>
      </c>
      <c r="B156" t="s">
        <v>227</v>
      </c>
      <c r="C156" t="n">
        <v>1</v>
      </c>
      <c r="D156" t="n">
        <v>213</v>
      </c>
      <c r="E156" t="s">
        <v>234</v>
      </c>
      <c r="F156" t="n">
        <v>3201</v>
      </c>
      <c r="G156" t="s">
        <v>228</v>
      </c>
      <c r="H156" t="s">
        <v>229</v>
      </c>
      <c r="I156" t="n">
        <v>5</v>
      </c>
      <c r="J156" t="n">
        <v>785</v>
      </c>
      <c r="K156" t="s">
        <v>259</v>
      </c>
      <c r="L156" t="n">
        <v>99</v>
      </c>
      <c r="M156" t="n">
        <v>0</v>
      </c>
      <c r="N156" t="n">
        <v>0</v>
      </c>
    </row>
    <row r="157" spans="1:20">
      <c r="A157" s="1" t="n">
        <v>32294</v>
      </c>
      <c r="B157" t="s">
        <v>227</v>
      </c>
      <c r="C157" t="n">
        <v>2</v>
      </c>
      <c r="D157" t="n">
        <v>213</v>
      </c>
      <c r="E157" t="s">
        <v>234</v>
      </c>
      <c r="F157" t="n">
        <v>3201</v>
      </c>
      <c r="G157" t="s">
        <v>228</v>
      </c>
      <c r="H157" t="s">
        <v>229</v>
      </c>
      <c r="I157" t="n">
        <v>5</v>
      </c>
      <c r="J157" t="n">
        <v>940</v>
      </c>
      <c r="K157" t="s">
        <v>235</v>
      </c>
      <c r="L157" t="n">
        <v>54</v>
      </c>
      <c r="M157" t="n">
        <v>0</v>
      </c>
      <c r="N157" t="n">
        <v>0</v>
      </c>
    </row>
    <row r="158" spans="1:20">
      <c r="A158" s="1" t="n">
        <v>32294</v>
      </c>
      <c r="B158" t="s">
        <v>227</v>
      </c>
      <c r="C158" t="n">
        <v>3</v>
      </c>
      <c r="D158" t="n">
        <v>213</v>
      </c>
      <c r="E158" t="s">
        <v>234</v>
      </c>
      <c r="F158" t="n">
        <v>3201</v>
      </c>
      <c r="G158" t="s">
        <v>228</v>
      </c>
      <c r="H158" t="s">
        <v>229</v>
      </c>
      <c r="I158" t="n">
        <v>5</v>
      </c>
      <c r="J158" t="n">
        <v>940</v>
      </c>
      <c r="K158" t="s">
        <v>235</v>
      </c>
      <c r="L158" t="n">
        <v>60</v>
      </c>
      <c r="M158" t="n">
        <v>0</v>
      </c>
      <c r="N158" t="n">
        <v>0</v>
      </c>
    </row>
    <row r="159" spans="1:20">
      <c r="A159" s="1" t="n">
        <v>32294</v>
      </c>
      <c r="B159" t="s">
        <v>227</v>
      </c>
      <c r="C159" t="n">
        <v>4</v>
      </c>
      <c r="D159" t="n">
        <v>20</v>
      </c>
      <c r="E159" t="s">
        <v>52</v>
      </c>
      <c r="F159" t="n">
        <v>3201</v>
      </c>
      <c r="G159" t="s">
        <v>228</v>
      </c>
      <c r="H159" t="s">
        <v>229</v>
      </c>
      <c r="I159" t="n">
        <v>5</v>
      </c>
      <c r="J159" t="n">
        <v>458</v>
      </c>
      <c r="K159" t="s">
        <v>230</v>
      </c>
      <c r="L159" t="n">
        <v>673</v>
      </c>
      <c r="M159" t="n">
        <v>0.1</v>
      </c>
      <c r="N159" t="n">
        <v>35.6</v>
      </c>
      <c r="O159" t="s">
        <v>231</v>
      </c>
      <c r="P159" t="s">
        <v>232</v>
      </c>
      <c r="Q159" t="s">
        <v>232</v>
      </c>
      <c r="R159" t="s">
        <v>233</v>
      </c>
      <c r="S159" t="s">
        <v>229</v>
      </c>
      <c r="T159" t="n">
        <v>5</v>
      </c>
    </row>
    <row r="160" spans="1:20">
      <c r="A160" s="1" t="n">
        <v>32294</v>
      </c>
      <c r="B160" t="s">
        <v>227</v>
      </c>
      <c r="C160" t="n">
        <v>11</v>
      </c>
      <c r="D160" t="n">
        <v>20</v>
      </c>
      <c r="E160" t="s">
        <v>52</v>
      </c>
      <c r="F160" t="n">
        <v>3201</v>
      </c>
      <c r="G160" t="s">
        <v>228</v>
      </c>
      <c r="H160" t="s">
        <v>229</v>
      </c>
      <c r="I160" t="n">
        <v>5</v>
      </c>
      <c r="J160" t="n">
        <v>458</v>
      </c>
      <c r="K160" t="s">
        <v>230</v>
      </c>
      <c r="L160" t="n">
        <v>292</v>
      </c>
      <c r="M160" t="n">
        <v>0.1</v>
      </c>
      <c r="N160" t="n">
        <v>35.5</v>
      </c>
      <c r="O160" t="s">
        <v>231</v>
      </c>
      <c r="P160" t="s">
        <v>232</v>
      </c>
      <c r="Q160" t="s">
        <v>232</v>
      </c>
      <c r="R160" t="s">
        <v>233</v>
      </c>
      <c r="S160" t="s">
        <v>229</v>
      </c>
      <c r="T160" t="n">
        <v>5</v>
      </c>
    </row>
    <row r="161" spans="1:20">
      <c r="A161" s="1" t="n">
        <v>32294</v>
      </c>
      <c r="B161" t="s">
        <v>241</v>
      </c>
      <c r="C161" t="n">
        <v>1</v>
      </c>
      <c r="D161" t="n">
        <v>213</v>
      </c>
      <c r="E161" t="s">
        <v>234</v>
      </c>
      <c r="F161" t="n">
        <v>3201</v>
      </c>
      <c r="G161" t="s">
        <v>228</v>
      </c>
      <c r="H161" t="s">
        <v>229</v>
      </c>
      <c r="I161" t="n">
        <v>5</v>
      </c>
      <c r="J161" t="n">
        <v>515</v>
      </c>
      <c r="K161" t="s">
        <v>239</v>
      </c>
      <c r="L161" t="n">
        <v>10</v>
      </c>
      <c r="M161" t="n">
        <v>0</v>
      </c>
      <c r="N161" t="n">
        <v>0</v>
      </c>
    </row>
    <row r="162" spans="1:20">
      <c r="A162" s="1" t="n">
        <v>32294</v>
      </c>
      <c r="B162" t="s">
        <v>254</v>
      </c>
      <c r="C162" t="n">
        <v>1</v>
      </c>
      <c r="D162" t="n">
        <v>508</v>
      </c>
      <c r="E162" t="s">
        <v>246</v>
      </c>
      <c r="F162" t="n">
        <v>3201</v>
      </c>
      <c r="G162" t="s">
        <v>228</v>
      </c>
      <c r="H162" t="s">
        <v>229</v>
      </c>
      <c r="I162" t="n">
        <v>5</v>
      </c>
      <c r="J162" t="n">
        <v>795</v>
      </c>
      <c r="K162" t="s">
        <v>240</v>
      </c>
      <c r="L162" t="n">
        <v>184</v>
      </c>
      <c r="M162" t="n">
        <v>0.12</v>
      </c>
      <c r="N162" t="n">
        <v>0</v>
      </c>
    </row>
    <row r="163" spans="1:20">
      <c r="A163" s="1" t="n">
        <v>32294</v>
      </c>
      <c r="B163" t="s">
        <v>254</v>
      </c>
      <c r="C163" t="n">
        <v>2</v>
      </c>
      <c r="D163" t="n">
        <v>20</v>
      </c>
      <c r="E163" t="s">
        <v>52</v>
      </c>
      <c r="F163" t="n">
        <v>3201</v>
      </c>
      <c r="G163" t="s">
        <v>228</v>
      </c>
      <c r="H163" t="s">
        <v>229</v>
      </c>
      <c r="I163" t="n">
        <v>5</v>
      </c>
      <c r="J163" t="n">
        <v>160</v>
      </c>
      <c r="K163" t="s">
        <v>258</v>
      </c>
      <c r="L163" t="n">
        <v>630</v>
      </c>
      <c r="M163" t="n">
        <v>0.07000000000000001</v>
      </c>
      <c r="N163" t="n">
        <v>45</v>
      </c>
      <c r="O163" t="s">
        <v>252</v>
      </c>
      <c r="P163" t="s">
        <v>253</v>
      </c>
      <c r="Q163" t="s">
        <v>253</v>
      </c>
      <c r="R163" t="s">
        <v>233</v>
      </c>
      <c r="S163" t="s">
        <v>229</v>
      </c>
      <c r="T163" t="n">
        <v>5</v>
      </c>
    </row>
    <row r="164" spans="1:20">
      <c r="A164" s="1" t="n">
        <v>32294</v>
      </c>
      <c r="B164" t="s">
        <v>254</v>
      </c>
      <c r="C164" t="n">
        <v>3</v>
      </c>
      <c r="D164" t="n">
        <v>20</v>
      </c>
      <c r="E164" t="s">
        <v>52</v>
      </c>
      <c r="F164" t="n">
        <v>3201</v>
      </c>
      <c r="G164" t="s">
        <v>228</v>
      </c>
      <c r="H164" t="s">
        <v>229</v>
      </c>
      <c r="I164" t="n">
        <v>5</v>
      </c>
      <c r="J164" t="n">
        <v>280</v>
      </c>
      <c r="K164" t="s">
        <v>251</v>
      </c>
      <c r="L164" t="n">
        <v>445</v>
      </c>
      <c r="M164" t="n">
        <v>0.07000000000000001</v>
      </c>
      <c r="N164" t="n">
        <v>32.9</v>
      </c>
      <c r="O164" t="s">
        <v>252</v>
      </c>
      <c r="P164" t="s">
        <v>253</v>
      </c>
      <c r="Q164" t="s">
        <v>253</v>
      </c>
      <c r="R164" t="s">
        <v>233</v>
      </c>
      <c r="S164" t="s">
        <v>229</v>
      </c>
      <c r="T164" t="n">
        <v>5</v>
      </c>
    </row>
    <row r="165" spans="1:20">
      <c r="A165" s="1" t="n">
        <v>32324</v>
      </c>
      <c r="B165" t="s">
        <v>227</v>
      </c>
      <c r="C165" t="n">
        <v>1</v>
      </c>
      <c r="D165" t="n">
        <v>20</v>
      </c>
      <c r="E165" t="s">
        <v>52</v>
      </c>
      <c r="F165" t="n">
        <v>3201</v>
      </c>
      <c r="G165" t="s">
        <v>228</v>
      </c>
      <c r="H165" t="s">
        <v>229</v>
      </c>
      <c r="I165" t="n">
        <v>5</v>
      </c>
      <c r="J165" t="n">
        <v>458</v>
      </c>
      <c r="K165" t="s">
        <v>230</v>
      </c>
      <c r="L165" t="n">
        <v>1069</v>
      </c>
      <c r="M165" t="n">
        <v>0.1</v>
      </c>
      <c r="N165" t="n">
        <v>35.5</v>
      </c>
      <c r="O165" t="s">
        <v>231</v>
      </c>
      <c r="P165" t="s">
        <v>232</v>
      </c>
      <c r="Q165" t="s">
        <v>232</v>
      </c>
      <c r="R165" t="s">
        <v>233</v>
      </c>
      <c r="S165" t="s">
        <v>229</v>
      </c>
      <c r="T165" t="n">
        <v>5</v>
      </c>
    </row>
    <row r="166" spans="1:20">
      <c r="A166" s="1" t="n">
        <v>32324</v>
      </c>
      <c r="B166" t="s">
        <v>227</v>
      </c>
      <c r="C166" t="n">
        <v>4</v>
      </c>
      <c r="D166" t="n">
        <v>20</v>
      </c>
      <c r="E166" t="s">
        <v>52</v>
      </c>
      <c r="F166" t="n">
        <v>3201</v>
      </c>
      <c r="G166" t="s">
        <v>228</v>
      </c>
      <c r="H166" t="s">
        <v>229</v>
      </c>
      <c r="I166" t="n">
        <v>5</v>
      </c>
      <c r="J166" t="n">
        <v>458</v>
      </c>
      <c r="K166" t="s">
        <v>230</v>
      </c>
      <c r="L166" t="n">
        <v>107</v>
      </c>
      <c r="M166" t="n">
        <v>0.1</v>
      </c>
      <c r="N166" t="n">
        <v>35.8</v>
      </c>
      <c r="O166" t="s">
        <v>231</v>
      </c>
      <c r="P166" t="s">
        <v>232</v>
      </c>
      <c r="Q166" t="s">
        <v>232</v>
      </c>
      <c r="R166" t="s">
        <v>233</v>
      </c>
      <c r="S166" t="s">
        <v>229</v>
      </c>
      <c r="T166" t="n">
        <v>5</v>
      </c>
    </row>
    <row r="167" spans="1:20">
      <c r="A167" s="1" t="n">
        <v>32324</v>
      </c>
      <c r="B167" t="s">
        <v>254</v>
      </c>
      <c r="C167" t="n">
        <v>1</v>
      </c>
      <c r="D167" t="n">
        <v>509</v>
      </c>
      <c r="E167" t="s">
        <v>247</v>
      </c>
      <c r="F167" t="n">
        <v>3201</v>
      </c>
      <c r="G167" t="s">
        <v>228</v>
      </c>
      <c r="H167" t="s">
        <v>229</v>
      </c>
      <c r="I167" t="n">
        <v>5</v>
      </c>
      <c r="J167" t="n">
        <v>795</v>
      </c>
      <c r="K167" t="s">
        <v>240</v>
      </c>
      <c r="L167" t="n">
        <v>160</v>
      </c>
      <c r="M167" t="n">
        <v>0.39</v>
      </c>
      <c r="N167" t="n">
        <v>0</v>
      </c>
    </row>
    <row r="168" spans="1:20">
      <c r="A168" s="1" t="n">
        <v>32324</v>
      </c>
      <c r="B168" t="s">
        <v>254</v>
      </c>
      <c r="C168" t="n">
        <v>2</v>
      </c>
      <c r="D168" t="n">
        <v>20</v>
      </c>
      <c r="E168" t="s">
        <v>52</v>
      </c>
      <c r="F168" t="n">
        <v>3201</v>
      </c>
      <c r="G168" t="s">
        <v>228</v>
      </c>
      <c r="H168" t="s">
        <v>229</v>
      </c>
      <c r="I168" t="n">
        <v>5</v>
      </c>
      <c r="J168" t="n">
        <v>160</v>
      </c>
      <c r="K168" t="s">
        <v>258</v>
      </c>
      <c r="L168" t="n">
        <v>431</v>
      </c>
      <c r="M168" t="n">
        <v>0.02</v>
      </c>
      <c r="N168" t="n">
        <v>45.5</v>
      </c>
      <c r="O168" t="s">
        <v>252</v>
      </c>
      <c r="P168" t="s">
        <v>253</v>
      </c>
      <c r="Q168" t="s">
        <v>253</v>
      </c>
      <c r="R168" t="s">
        <v>233</v>
      </c>
      <c r="S168" t="s">
        <v>229</v>
      </c>
      <c r="T168" t="n">
        <v>5</v>
      </c>
    </row>
    <row r="169" spans="1:20">
      <c r="A169" s="1" t="n">
        <v>32324</v>
      </c>
      <c r="B169" t="s">
        <v>254</v>
      </c>
      <c r="C169" t="n">
        <v>3</v>
      </c>
      <c r="D169" t="n">
        <v>20</v>
      </c>
      <c r="E169" t="s">
        <v>52</v>
      </c>
      <c r="F169" t="n">
        <v>3201</v>
      </c>
      <c r="G169" t="s">
        <v>228</v>
      </c>
      <c r="H169" t="s">
        <v>229</v>
      </c>
      <c r="I169" t="n">
        <v>5</v>
      </c>
      <c r="J169" t="n">
        <v>280</v>
      </c>
      <c r="K169" t="s">
        <v>251</v>
      </c>
      <c r="L169" t="n">
        <v>442</v>
      </c>
      <c r="M169" t="n">
        <v>0.11</v>
      </c>
      <c r="N169" t="n">
        <v>32.4</v>
      </c>
      <c r="O169" t="s">
        <v>252</v>
      </c>
      <c r="P169" t="s">
        <v>253</v>
      </c>
      <c r="Q169" t="s">
        <v>253</v>
      </c>
      <c r="R169" t="s">
        <v>233</v>
      </c>
      <c r="S169" t="s">
        <v>229</v>
      </c>
      <c r="T169" t="n">
        <v>5</v>
      </c>
    </row>
    <row r="170" spans="1:20">
      <c r="A170" s="1" t="n">
        <v>32355</v>
      </c>
      <c r="B170" t="s">
        <v>227</v>
      </c>
      <c r="C170" t="n">
        <v>1</v>
      </c>
      <c r="D170" t="n">
        <v>20</v>
      </c>
      <c r="E170" t="s">
        <v>52</v>
      </c>
      <c r="F170" t="n">
        <v>3201</v>
      </c>
      <c r="G170" t="s">
        <v>228</v>
      </c>
      <c r="H170" t="s">
        <v>229</v>
      </c>
      <c r="I170" t="n">
        <v>5</v>
      </c>
      <c r="J170" t="n">
        <v>458</v>
      </c>
      <c r="K170" t="s">
        <v>230</v>
      </c>
      <c r="L170" t="n">
        <v>765</v>
      </c>
      <c r="M170" t="n">
        <v>0.1</v>
      </c>
      <c r="N170" t="n">
        <v>35.8</v>
      </c>
      <c r="O170" t="s">
        <v>231</v>
      </c>
      <c r="P170" t="s">
        <v>232</v>
      </c>
      <c r="Q170" t="s">
        <v>232</v>
      </c>
      <c r="R170" t="s">
        <v>233</v>
      </c>
      <c r="S170" t="s">
        <v>229</v>
      </c>
      <c r="T170" t="n">
        <v>5</v>
      </c>
    </row>
    <row r="171" spans="1:20">
      <c r="A171" s="1" t="n">
        <v>32355</v>
      </c>
      <c r="B171" t="s">
        <v>254</v>
      </c>
      <c r="C171" t="n">
        <v>1</v>
      </c>
      <c r="D171" t="n">
        <v>508</v>
      </c>
      <c r="E171" t="s">
        <v>246</v>
      </c>
      <c r="F171" t="n">
        <v>3201</v>
      </c>
      <c r="G171" t="s">
        <v>228</v>
      </c>
      <c r="H171" t="s">
        <v>229</v>
      </c>
      <c r="I171" t="n">
        <v>5</v>
      </c>
      <c r="J171" t="n">
        <v>795</v>
      </c>
      <c r="K171" t="s">
        <v>240</v>
      </c>
      <c r="L171" t="n">
        <v>258</v>
      </c>
      <c r="M171" t="n">
        <v>0.28</v>
      </c>
      <c r="N171" t="n">
        <v>0</v>
      </c>
    </row>
    <row r="172" spans="1:20">
      <c r="A172" s="1" t="n">
        <v>32386</v>
      </c>
      <c r="B172" t="s">
        <v>227</v>
      </c>
      <c r="C172" t="n">
        <v>3</v>
      </c>
      <c r="D172" t="n">
        <v>213</v>
      </c>
      <c r="E172" t="s">
        <v>234</v>
      </c>
      <c r="F172" t="n">
        <v>3201</v>
      </c>
      <c r="G172" t="s">
        <v>228</v>
      </c>
      <c r="H172" t="s">
        <v>229</v>
      </c>
      <c r="I172" t="n">
        <v>5</v>
      </c>
      <c r="J172" t="n">
        <v>785</v>
      </c>
      <c r="K172" t="s">
        <v>259</v>
      </c>
      <c r="L172" t="n">
        <v>72</v>
      </c>
      <c r="M172" t="n">
        <v>0</v>
      </c>
      <c r="N172" t="n">
        <v>0</v>
      </c>
    </row>
    <row r="173" spans="1:20">
      <c r="A173" s="1" t="n">
        <v>32386</v>
      </c>
      <c r="B173" t="s">
        <v>227</v>
      </c>
      <c r="C173" t="n">
        <v>4</v>
      </c>
      <c r="D173" t="n">
        <v>508</v>
      </c>
      <c r="E173" t="s">
        <v>246</v>
      </c>
      <c r="F173" t="n">
        <v>3201</v>
      </c>
      <c r="G173" t="s">
        <v>228</v>
      </c>
      <c r="H173" t="s">
        <v>229</v>
      </c>
      <c r="I173" t="n">
        <v>5</v>
      </c>
      <c r="J173" t="n">
        <v>795</v>
      </c>
      <c r="K173" t="s">
        <v>240</v>
      </c>
      <c r="L173" t="n">
        <v>193</v>
      </c>
      <c r="M173" t="n">
        <v>0.25</v>
      </c>
      <c r="N173" t="n">
        <v>0</v>
      </c>
    </row>
    <row r="174" spans="1:20">
      <c r="A174" s="1" t="n">
        <v>32386</v>
      </c>
      <c r="B174" t="s">
        <v>227</v>
      </c>
      <c r="C174" t="n">
        <v>5</v>
      </c>
      <c r="D174" t="n">
        <v>20</v>
      </c>
      <c r="E174" t="s">
        <v>52</v>
      </c>
      <c r="F174" t="n">
        <v>3201</v>
      </c>
      <c r="G174" t="s">
        <v>228</v>
      </c>
      <c r="H174" t="s">
        <v>229</v>
      </c>
      <c r="I174" t="n">
        <v>5</v>
      </c>
      <c r="J174" t="n">
        <v>458</v>
      </c>
      <c r="K174" t="s">
        <v>230</v>
      </c>
      <c r="L174" t="n">
        <v>565</v>
      </c>
      <c r="M174" t="n">
        <v>0.1</v>
      </c>
      <c r="N174" t="n">
        <v>35.5</v>
      </c>
      <c r="O174" t="s">
        <v>231</v>
      </c>
      <c r="P174" t="s">
        <v>232</v>
      </c>
      <c r="Q174" t="s">
        <v>232</v>
      </c>
      <c r="R174" t="s">
        <v>233</v>
      </c>
      <c r="S174" t="s">
        <v>229</v>
      </c>
      <c r="T174" t="n">
        <v>5</v>
      </c>
    </row>
    <row r="175" spans="1:20">
      <c r="A175" s="1" t="n">
        <v>32386</v>
      </c>
      <c r="B175" t="s">
        <v>241</v>
      </c>
      <c r="C175" t="n">
        <v>1</v>
      </c>
      <c r="D175" t="n">
        <v>213</v>
      </c>
      <c r="E175" t="s">
        <v>234</v>
      </c>
      <c r="F175" t="n">
        <v>3201</v>
      </c>
      <c r="G175" t="s">
        <v>228</v>
      </c>
      <c r="H175" t="s">
        <v>229</v>
      </c>
      <c r="I175" t="n">
        <v>5</v>
      </c>
      <c r="J175" t="n">
        <v>515</v>
      </c>
      <c r="K175" t="s">
        <v>239</v>
      </c>
      <c r="L175" t="n">
        <v>18</v>
      </c>
      <c r="M175" t="n">
        <v>0</v>
      </c>
      <c r="N175" t="n">
        <v>0</v>
      </c>
    </row>
    <row r="176" spans="1:20">
      <c r="A176" s="1" t="n">
        <v>32386</v>
      </c>
      <c r="B176" t="s">
        <v>254</v>
      </c>
      <c r="C176" t="n">
        <v>1</v>
      </c>
      <c r="D176" t="n">
        <v>20</v>
      </c>
      <c r="E176" t="s">
        <v>52</v>
      </c>
      <c r="F176" t="n">
        <v>3201</v>
      </c>
      <c r="G176" t="s">
        <v>228</v>
      </c>
      <c r="H176" t="s">
        <v>229</v>
      </c>
      <c r="I176" t="n">
        <v>5</v>
      </c>
      <c r="J176" t="n">
        <v>160</v>
      </c>
      <c r="K176" t="s">
        <v>258</v>
      </c>
      <c r="L176" t="n">
        <v>655</v>
      </c>
      <c r="M176" t="n">
        <v>0.1</v>
      </c>
      <c r="N176" t="n">
        <v>45.5</v>
      </c>
      <c r="O176" t="s">
        <v>252</v>
      </c>
      <c r="P176" t="s">
        <v>253</v>
      </c>
      <c r="Q176" t="s">
        <v>253</v>
      </c>
      <c r="R176" t="s">
        <v>233</v>
      </c>
      <c r="S176" t="s">
        <v>229</v>
      </c>
      <c r="T176" t="n">
        <v>5</v>
      </c>
    </row>
    <row r="177" spans="1:20">
      <c r="A177" s="1" t="n">
        <v>32386</v>
      </c>
      <c r="B177" t="s">
        <v>254</v>
      </c>
      <c r="C177" t="n">
        <v>2</v>
      </c>
      <c r="D177" t="n">
        <v>20</v>
      </c>
      <c r="E177" t="s">
        <v>52</v>
      </c>
      <c r="F177" t="n">
        <v>3201</v>
      </c>
      <c r="G177" t="s">
        <v>228</v>
      </c>
      <c r="H177" t="s">
        <v>229</v>
      </c>
      <c r="I177" t="n">
        <v>5</v>
      </c>
      <c r="J177" t="n">
        <v>160</v>
      </c>
      <c r="K177" t="s">
        <v>258</v>
      </c>
      <c r="L177" t="n">
        <v>606</v>
      </c>
      <c r="M177" t="n">
        <v>0.08</v>
      </c>
      <c r="N177" t="n">
        <v>45.8</v>
      </c>
      <c r="O177" t="s">
        <v>252</v>
      </c>
      <c r="P177" t="s">
        <v>253</v>
      </c>
      <c r="Q177" t="s">
        <v>253</v>
      </c>
      <c r="R177" t="s">
        <v>233</v>
      </c>
      <c r="S177" t="s">
        <v>229</v>
      </c>
      <c r="T177" t="n">
        <v>5</v>
      </c>
    </row>
    <row r="178" spans="1:20">
      <c r="A178" s="1" t="n">
        <v>32386</v>
      </c>
      <c r="B178" t="s">
        <v>254</v>
      </c>
      <c r="C178" t="n">
        <v>3</v>
      </c>
      <c r="D178" t="n">
        <v>20</v>
      </c>
      <c r="E178" t="s">
        <v>52</v>
      </c>
      <c r="F178" t="n">
        <v>3201</v>
      </c>
      <c r="G178" t="s">
        <v>228</v>
      </c>
      <c r="H178" t="s">
        <v>229</v>
      </c>
      <c r="I178" t="n">
        <v>5</v>
      </c>
      <c r="J178" t="n">
        <v>280</v>
      </c>
      <c r="K178" t="s">
        <v>251</v>
      </c>
      <c r="L178" t="n">
        <v>404</v>
      </c>
      <c r="M178" t="n">
        <v>0.07000000000000001</v>
      </c>
      <c r="N178" t="n">
        <v>32.3</v>
      </c>
      <c r="O178" t="s">
        <v>252</v>
      </c>
      <c r="P178" t="s">
        <v>253</v>
      </c>
      <c r="Q178" t="s">
        <v>253</v>
      </c>
      <c r="R178" t="s">
        <v>233</v>
      </c>
      <c r="S178" t="s">
        <v>229</v>
      </c>
      <c r="T178" t="n">
        <v>5</v>
      </c>
    </row>
    <row r="179" spans="1:20">
      <c r="A179" s="1" t="n">
        <v>32416</v>
      </c>
      <c r="B179" t="s">
        <v>227</v>
      </c>
      <c r="C179" t="n">
        <v>1</v>
      </c>
      <c r="D179" t="n">
        <v>20</v>
      </c>
      <c r="E179" t="s">
        <v>52</v>
      </c>
      <c r="F179" t="n">
        <v>3201</v>
      </c>
      <c r="G179" t="s">
        <v>228</v>
      </c>
      <c r="H179" t="s">
        <v>229</v>
      </c>
      <c r="I179" t="n">
        <v>5</v>
      </c>
      <c r="J179" t="n">
        <v>458</v>
      </c>
      <c r="K179" t="s">
        <v>230</v>
      </c>
      <c r="L179" t="n">
        <v>1061</v>
      </c>
      <c r="M179" t="n">
        <v>0.1</v>
      </c>
      <c r="N179" t="n">
        <v>35.5</v>
      </c>
      <c r="O179" t="s">
        <v>231</v>
      </c>
      <c r="P179" t="s">
        <v>232</v>
      </c>
      <c r="Q179" t="s">
        <v>232</v>
      </c>
      <c r="R179" t="s">
        <v>233</v>
      </c>
      <c r="S179" t="s">
        <v>229</v>
      </c>
      <c r="T179" t="n">
        <v>5</v>
      </c>
    </row>
    <row r="180" spans="1:20">
      <c r="A180" s="1" t="n">
        <v>32416</v>
      </c>
      <c r="B180" t="s">
        <v>254</v>
      </c>
      <c r="C180" t="n">
        <v>1</v>
      </c>
      <c r="D180" t="n">
        <v>20</v>
      </c>
      <c r="E180" t="s">
        <v>52</v>
      </c>
      <c r="F180" t="n">
        <v>3201</v>
      </c>
      <c r="G180" t="s">
        <v>228</v>
      </c>
      <c r="H180" t="s">
        <v>229</v>
      </c>
      <c r="I180" t="n">
        <v>5</v>
      </c>
      <c r="J180" t="n">
        <v>280</v>
      </c>
      <c r="K180" t="s">
        <v>251</v>
      </c>
      <c r="L180" t="n">
        <v>421</v>
      </c>
      <c r="M180" t="n">
        <v>0.1</v>
      </c>
      <c r="N180" t="n">
        <v>32.4</v>
      </c>
      <c r="O180" t="s">
        <v>252</v>
      </c>
      <c r="P180" t="s">
        <v>253</v>
      </c>
      <c r="Q180" t="s">
        <v>253</v>
      </c>
      <c r="R180" t="s">
        <v>233</v>
      </c>
      <c r="S180" t="s">
        <v>229</v>
      </c>
      <c r="T180" t="n">
        <v>5</v>
      </c>
    </row>
    <row r="181" spans="1:20">
      <c r="A181" s="1" t="n">
        <v>32447</v>
      </c>
      <c r="B181" t="s">
        <v>227</v>
      </c>
      <c r="C181" t="n">
        <v>1</v>
      </c>
      <c r="D181" t="n">
        <v>20</v>
      </c>
      <c r="E181" t="s">
        <v>52</v>
      </c>
      <c r="F181" t="n">
        <v>3201</v>
      </c>
      <c r="G181" t="s">
        <v>228</v>
      </c>
      <c r="H181" t="s">
        <v>229</v>
      </c>
      <c r="I181" t="n">
        <v>5</v>
      </c>
      <c r="J181" t="n">
        <v>458</v>
      </c>
      <c r="K181" t="s">
        <v>230</v>
      </c>
      <c r="L181" t="n">
        <v>669</v>
      </c>
      <c r="M181" t="n">
        <v>0.1</v>
      </c>
      <c r="N181" t="n">
        <v>35.6</v>
      </c>
      <c r="O181" t="s">
        <v>231</v>
      </c>
      <c r="P181" t="s">
        <v>232</v>
      </c>
      <c r="Q181" t="s">
        <v>232</v>
      </c>
      <c r="R181" t="s">
        <v>233</v>
      </c>
      <c r="S181" t="s">
        <v>229</v>
      </c>
      <c r="T181" t="n">
        <v>5</v>
      </c>
    </row>
    <row r="182" spans="1:20">
      <c r="A182" s="1" t="n">
        <v>32447</v>
      </c>
      <c r="B182" t="s">
        <v>227</v>
      </c>
      <c r="C182" t="n">
        <v>2</v>
      </c>
      <c r="D182" t="n">
        <v>213</v>
      </c>
      <c r="E182" t="s">
        <v>234</v>
      </c>
      <c r="F182" t="n">
        <v>3201</v>
      </c>
      <c r="G182" t="s">
        <v>228</v>
      </c>
      <c r="H182" t="s">
        <v>229</v>
      </c>
      <c r="I182" t="n">
        <v>5</v>
      </c>
      <c r="J182" t="n">
        <v>520</v>
      </c>
      <c r="K182" t="s">
        <v>261</v>
      </c>
      <c r="L182" t="n">
        <v>45</v>
      </c>
      <c r="M182" t="n">
        <v>0</v>
      </c>
      <c r="N182" t="n">
        <v>0</v>
      </c>
    </row>
    <row r="183" spans="1:20">
      <c r="A183" s="1" t="n">
        <v>32447</v>
      </c>
      <c r="B183" t="s">
        <v>227</v>
      </c>
      <c r="C183" t="n">
        <v>3</v>
      </c>
      <c r="D183" t="n">
        <v>508</v>
      </c>
      <c r="E183" t="s">
        <v>246</v>
      </c>
      <c r="F183" t="n">
        <v>3201</v>
      </c>
      <c r="G183" t="s">
        <v>228</v>
      </c>
      <c r="H183" t="s">
        <v>229</v>
      </c>
      <c r="I183" t="n">
        <v>5</v>
      </c>
      <c r="J183" t="n">
        <v>795</v>
      </c>
      <c r="K183" t="s">
        <v>240</v>
      </c>
      <c r="L183" t="n">
        <v>270</v>
      </c>
      <c r="M183" t="n">
        <v>0.19</v>
      </c>
      <c r="N183" t="n">
        <v>0</v>
      </c>
    </row>
    <row r="184" spans="1:20">
      <c r="A184" s="1" t="n">
        <v>32447</v>
      </c>
      <c r="B184" t="s">
        <v>227</v>
      </c>
      <c r="C184" t="n">
        <v>4</v>
      </c>
      <c r="D184" t="n">
        <v>20</v>
      </c>
      <c r="E184" t="s">
        <v>52</v>
      </c>
      <c r="F184" t="n">
        <v>3201</v>
      </c>
      <c r="G184" t="s">
        <v>228</v>
      </c>
      <c r="H184" t="s">
        <v>229</v>
      </c>
      <c r="I184" t="n">
        <v>5</v>
      </c>
      <c r="J184" t="n">
        <v>458</v>
      </c>
      <c r="K184" t="s">
        <v>230</v>
      </c>
      <c r="L184" t="n">
        <v>14</v>
      </c>
      <c r="M184" t="n">
        <v>0.1</v>
      </c>
      <c r="N184" t="n">
        <v>35.4</v>
      </c>
      <c r="O184" t="s">
        <v>231</v>
      </c>
      <c r="P184" t="s">
        <v>232</v>
      </c>
      <c r="Q184" t="s">
        <v>232</v>
      </c>
      <c r="R184" t="s">
        <v>233</v>
      </c>
      <c r="S184" t="s">
        <v>229</v>
      </c>
      <c r="T184" t="n">
        <v>5</v>
      </c>
    </row>
    <row r="185" spans="1:20">
      <c r="A185" s="1" t="n">
        <v>32447</v>
      </c>
      <c r="B185" t="s">
        <v>227</v>
      </c>
      <c r="C185" t="n">
        <v>8</v>
      </c>
      <c r="D185" t="n">
        <v>20</v>
      </c>
      <c r="E185" t="s">
        <v>52</v>
      </c>
      <c r="F185" t="n">
        <v>3201</v>
      </c>
      <c r="G185" t="s">
        <v>228</v>
      </c>
      <c r="H185" t="s">
        <v>229</v>
      </c>
      <c r="I185" t="n">
        <v>5</v>
      </c>
      <c r="J185" t="n">
        <v>458</v>
      </c>
      <c r="K185" t="s">
        <v>230</v>
      </c>
      <c r="L185" t="n">
        <v>732</v>
      </c>
      <c r="M185" t="n">
        <v>0.1</v>
      </c>
      <c r="N185" t="n">
        <v>35.3</v>
      </c>
      <c r="O185" t="s">
        <v>231</v>
      </c>
      <c r="P185" t="s">
        <v>232</v>
      </c>
      <c r="Q185" t="s">
        <v>232</v>
      </c>
      <c r="R185" t="s">
        <v>233</v>
      </c>
      <c r="S185" t="s">
        <v>229</v>
      </c>
      <c r="T185" t="n">
        <v>5</v>
      </c>
    </row>
    <row r="186" spans="1:20">
      <c r="A186" s="1" t="n">
        <v>32447</v>
      </c>
      <c r="B186" t="s">
        <v>241</v>
      </c>
      <c r="C186" t="n">
        <v>1</v>
      </c>
      <c r="D186" t="n">
        <v>213</v>
      </c>
      <c r="E186" t="s">
        <v>234</v>
      </c>
      <c r="F186" t="n">
        <v>3201</v>
      </c>
      <c r="G186" t="s">
        <v>228</v>
      </c>
      <c r="H186" t="s">
        <v>229</v>
      </c>
      <c r="I186" t="n">
        <v>5</v>
      </c>
      <c r="J186" t="n">
        <v>795</v>
      </c>
      <c r="K186" t="s">
        <v>240</v>
      </c>
      <c r="L186" t="n">
        <v>19</v>
      </c>
      <c r="M186" t="n">
        <v>0</v>
      </c>
      <c r="N186" t="n">
        <v>0</v>
      </c>
    </row>
    <row r="187" spans="1:20">
      <c r="A187" s="1" t="n">
        <v>32447</v>
      </c>
      <c r="B187" t="s">
        <v>254</v>
      </c>
      <c r="C187" t="n">
        <v>1</v>
      </c>
      <c r="D187" t="n">
        <v>508</v>
      </c>
      <c r="E187" t="s">
        <v>246</v>
      </c>
      <c r="F187" t="n">
        <v>3201</v>
      </c>
      <c r="G187" t="s">
        <v>228</v>
      </c>
      <c r="H187" t="s">
        <v>229</v>
      </c>
      <c r="I187" t="n">
        <v>5</v>
      </c>
      <c r="J187" t="n">
        <v>795</v>
      </c>
      <c r="K187" t="s">
        <v>240</v>
      </c>
      <c r="L187" t="n">
        <v>233</v>
      </c>
      <c r="M187" t="n">
        <v>0.12</v>
      </c>
      <c r="N187" t="n">
        <v>0</v>
      </c>
    </row>
    <row r="188" spans="1:20">
      <c r="A188" s="1" t="n">
        <v>32447</v>
      </c>
      <c r="B188" t="s">
        <v>254</v>
      </c>
      <c r="C188" t="n">
        <v>2</v>
      </c>
      <c r="D188" t="n">
        <v>20</v>
      </c>
      <c r="E188" t="s">
        <v>52</v>
      </c>
      <c r="F188" t="n">
        <v>3201</v>
      </c>
      <c r="G188" t="s">
        <v>228</v>
      </c>
      <c r="H188" t="s">
        <v>229</v>
      </c>
      <c r="I188" t="n">
        <v>5</v>
      </c>
      <c r="J188" t="n">
        <v>458</v>
      </c>
      <c r="K188" t="s">
        <v>230</v>
      </c>
      <c r="L188" t="n">
        <v>199</v>
      </c>
      <c r="M188" t="n">
        <v>0.2</v>
      </c>
      <c r="N188" t="n">
        <v>21.3</v>
      </c>
      <c r="O188" t="s">
        <v>252</v>
      </c>
      <c r="P188" t="s">
        <v>253</v>
      </c>
      <c r="Q188" t="s">
        <v>253</v>
      </c>
      <c r="R188" t="s">
        <v>233</v>
      </c>
      <c r="S188" t="s">
        <v>229</v>
      </c>
      <c r="T188" t="n">
        <v>5</v>
      </c>
    </row>
    <row r="189" spans="1:20">
      <c r="A189" s="1" t="n">
        <v>32447</v>
      </c>
      <c r="B189" t="s">
        <v>254</v>
      </c>
      <c r="C189" t="n">
        <v>3</v>
      </c>
      <c r="D189" t="n">
        <v>20</v>
      </c>
      <c r="E189" t="s">
        <v>52</v>
      </c>
      <c r="F189" t="n">
        <v>3201</v>
      </c>
      <c r="G189" t="s">
        <v>228</v>
      </c>
      <c r="H189" t="s">
        <v>229</v>
      </c>
      <c r="I189" t="n">
        <v>5</v>
      </c>
      <c r="J189" t="n">
        <v>458</v>
      </c>
      <c r="K189" t="s">
        <v>230</v>
      </c>
      <c r="L189" t="n">
        <v>191</v>
      </c>
      <c r="M189" t="n">
        <v>0.18</v>
      </c>
      <c r="N189" t="n">
        <v>21</v>
      </c>
      <c r="O189" t="s">
        <v>252</v>
      </c>
      <c r="P189" t="s">
        <v>253</v>
      </c>
      <c r="Q189" t="s">
        <v>253</v>
      </c>
      <c r="R189" t="s">
        <v>233</v>
      </c>
      <c r="S189" t="s">
        <v>229</v>
      </c>
      <c r="T189" t="n">
        <v>5</v>
      </c>
    </row>
    <row r="190" spans="1:20">
      <c r="A190" s="1" t="n">
        <v>32447</v>
      </c>
      <c r="B190" t="s">
        <v>254</v>
      </c>
      <c r="C190" t="n">
        <v>4</v>
      </c>
      <c r="D190" t="n">
        <v>20</v>
      </c>
      <c r="E190" t="s">
        <v>52</v>
      </c>
      <c r="F190" t="n">
        <v>3201</v>
      </c>
      <c r="G190" t="s">
        <v>228</v>
      </c>
      <c r="H190" t="s">
        <v>229</v>
      </c>
      <c r="I190" t="n">
        <v>5</v>
      </c>
      <c r="J190" t="n">
        <v>580</v>
      </c>
      <c r="K190" t="s">
        <v>248</v>
      </c>
      <c r="L190" t="n">
        <v>451</v>
      </c>
      <c r="M190" t="n">
        <v>0.01</v>
      </c>
      <c r="N190" t="n">
        <v>45.9</v>
      </c>
      <c r="O190" t="s">
        <v>252</v>
      </c>
      <c r="P190" t="s">
        <v>253</v>
      </c>
      <c r="Q190" t="s">
        <v>253</v>
      </c>
      <c r="R190" t="s">
        <v>233</v>
      </c>
      <c r="S190" t="s">
        <v>229</v>
      </c>
      <c r="T190" t="n">
        <v>5</v>
      </c>
    </row>
    <row r="191" spans="1:20">
      <c r="A191" s="1" t="n">
        <v>32477</v>
      </c>
      <c r="B191" t="s">
        <v>227</v>
      </c>
      <c r="C191" t="n">
        <v>1</v>
      </c>
      <c r="D191" t="n">
        <v>20</v>
      </c>
      <c r="E191" t="s">
        <v>52</v>
      </c>
      <c r="F191" t="n">
        <v>3201</v>
      </c>
      <c r="G191" t="s">
        <v>228</v>
      </c>
      <c r="H191" t="s">
        <v>229</v>
      </c>
      <c r="I191" t="n">
        <v>5</v>
      </c>
      <c r="J191" t="n">
        <v>458</v>
      </c>
      <c r="K191" t="s">
        <v>230</v>
      </c>
      <c r="L191" t="n">
        <v>847</v>
      </c>
      <c r="M191" t="n">
        <v>0.1</v>
      </c>
      <c r="N191" t="n">
        <v>35.5</v>
      </c>
      <c r="O191" t="s">
        <v>231</v>
      </c>
      <c r="P191" t="s">
        <v>232</v>
      </c>
      <c r="Q191" t="s">
        <v>232</v>
      </c>
      <c r="R191" t="s">
        <v>233</v>
      </c>
      <c r="S191" t="s">
        <v>229</v>
      </c>
      <c r="T191" t="n">
        <v>5</v>
      </c>
    </row>
    <row r="192" spans="1:20">
      <c r="A192" s="1" t="n">
        <v>32477</v>
      </c>
      <c r="B192" t="s">
        <v>227</v>
      </c>
      <c r="C192" t="n">
        <v>2</v>
      </c>
      <c r="D192" t="n">
        <v>508</v>
      </c>
      <c r="E192" t="s">
        <v>246</v>
      </c>
      <c r="F192" t="n">
        <v>3201</v>
      </c>
      <c r="G192" t="s">
        <v>228</v>
      </c>
      <c r="H192" t="s">
        <v>229</v>
      </c>
      <c r="I192" t="n">
        <v>5</v>
      </c>
      <c r="J192" t="n">
        <v>795</v>
      </c>
      <c r="K192" t="s">
        <v>240</v>
      </c>
      <c r="L192" t="n">
        <v>247</v>
      </c>
      <c r="M192" t="n">
        <v>0.25</v>
      </c>
      <c r="N192" t="n">
        <v>0</v>
      </c>
    </row>
    <row r="193" spans="1:20">
      <c r="A193" s="1" t="n">
        <v>32477</v>
      </c>
      <c r="B193" t="s">
        <v>241</v>
      </c>
      <c r="C193" t="n">
        <v>1</v>
      </c>
      <c r="D193" t="n">
        <v>213</v>
      </c>
      <c r="E193" t="s">
        <v>234</v>
      </c>
      <c r="F193" t="n">
        <v>3201</v>
      </c>
      <c r="G193" t="s">
        <v>228</v>
      </c>
      <c r="H193" t="s">
        <v>229</v>
      </c>
      <c r="I193" t="n">
        <v>5</v>
      </c>
      <c r="J193" t="n">
        <v>795</v>
      </c>
      <c r="K193" t="s">
        <v>240</v>
      </c>
      <c r="L193" t="n">
        <v>19</v>
      </c>
      <c r="M193" t="n">
        <v>0</v>
      </c>
      <c r="N193" t="n">
        <v>0</v>
      </c>
    </row>
    <row r="194" spans="1:20">
      <c r="A194" s="1" t="n">
        <v>32477</v>
      </c>
      <c r="B194" t="s">
        <v>254</v>
      </c>
      <c r="C194" t="n">
        <v>1</v>
      </c>
      <c r="D194" t="n">
        <v>509</v>
      </c>
      <c r="E194" t="s">
        <v>247</v>
      </c>
      <c r="F194" t="n">
        <v>3201</v>
      </c>
      <c r="G194" t="s">
        <v>228</v>
      </c>
      <c r="H194" t="s">
        <v>229</v>
      </c>
      <c r="I194" t="n">
        <v>5</v>
      </c>
      <c r="J194" t="n">
        <v>160</v>
      </c>
      <c r="K194" t="s">
        <v>258</v>
      </c>
      <c r="L194" t="n">
        <v>45</v>
      </c>
      <c r="M194" t="n">
        <v>0.43</v>
      </c>
      <c r="N194" t="n">
        <v>0</v>
      </c>
    </row>
    <row r="195" spans="1:20">
      <c r="A195" s="1" t="n">
        <v>32477</v>
      </c>
      <c r="B195" t="s">
        <v>254</v>
      </c>
      <c r="C195" t="n">
        <v>2</v>
      </c>
      <c r="D195" t="n">
        <v>20</v>
      </c>
      <c r="E195" t="s">
        <v>52</v>
      </c>
      <c r="F195" t="n">
        <v>3201</v>
      </c>
      <c r="G195" t="s">
        <v>228</v>
      </c>
      <c r="H195" t="s">
        <v>229</v>
      </c>
      <c r="I195" t="n">
        <v>5</v>
      </c>
      <c r="J195" t="n">
        <v>160</v>
      </c>
      <c r="K195" t="s">
        <v>258</v>
      </c>
      <c r="L195" t="n">
        <v>496</v>
      </c>
      <c r="M195" t="n">
        <v>0.01</v>
      </c>
      <c r="N195" t="n">
        <v>42.6</v>
      </c>
      <c r="O195" t="s">
        <v>252</v>
      </c>
      <c r="P195" t="s">
        <v>253</v>
      </c>
      <c r="Q195" t="s">
        <v>253</v>
      </c>
      <c r="R195" t="s">
        <v>233</v>
      </c>
      <c r="S195" t="s">
        <v>229</v>
      </c>
      <c r="T195" t="n">
        <v>5</v>
      </c>
    </row>
    <row r="196" spans="1:20">
      <c r="A196" s="1" t="n">
        <v>32477</v>
      </c>
      <c r="B196" t="s">
        <v>254</v>
      </c>
      <c r="C196" t="n">
        <v>3</v>
      </c>
      <c r="D196" t="n">
        <v>20</v>
      </c>
      <c r="E196" t="s">
        <v>52</v>
      </c>
      <c r="F196" t="n">
        <v>3201</v>
      </c>
      <c r="G196" t="s">
        <v>228</v>
      </c>
      <c r="H196" t="s">
        <v>229</v>
      </c>
      <c r="I196" t="n">
        <v>5</v>
      </c>
      <c r="J196" t="n">
        <v>580</v>
      </c>
      <c r="K196" t="s">
        <v>248</v>
      </c>
      <c r="L196" t="n">
        <v>201</v>
      </c>
      <c r="M196" t="n">
        <v>0.06</v>
      </c>
      <c r="N196" t="n">
        <v>32.4</v>
      </c>
      <c r="O196" t="s">
        <v>252</v>
      </c>
      <c r="P196" t="s">
        <v>253</v>
      </c>
      <c r="Q196" t="s">
        <v>253</v>
      </c>
      <c r="R196" t="s">
        <v>233</v>
      </c>
      <c r="S196" t="s">
        <v>229</v>
      </c>
      <c r="T196" t="n">
        <v>5</v>
      </c>
    </row>
    <row r="197" spans="1:20">
      <c r="A197" s="1" t="n">
        <v>32477</v>
      </c>
      <c r="B197" t="s">
        <v>254</v>
      </c>
      <c r="C197" t="n">
        <v>4</v>
      </c>
      <c r="D197" t="n">
        <v>20</v>
      </c>
      <c r="E197" t="s">
        <v>52</v>
      </c>
      <c r="F197" t="n">
        <v>3201</v>
      </c>
      <c r="G197" t="s">
        <v>228</v>
      </c>
      <c r="H197" t="s">
        <v>229</v>
      </c>
      <c r="I197" t="n">
        <v>5</v>
      </c>
      <c r="J197" t="n">
        <v>458</v>
      </c>
      <c r="K197" t="s">
        <v>230</v>
      </c>
      <c r="L197" t="n">
        <v>178</v>
      </c>
      <c r="M197" t="n">
        <v>0.24</v>
      </c>
      <c r="N197" t="n">
        <v>21.6</v>
      </c>
      <c r="O197" t="s">
        <v>252</v>
      </c>
      <c r="P197" t="s">
        <v>253</v>
      </c>
      <c r="Q197" t="s">
        <v>253</v>
      </c>
      <c r="R197" t="s">
        <v>233</v>
      </c>
      <c r="S197" t="s">
        <v>229</v>
      </c>
      <c r="T197" t="n">
        <v>5</v>
      </c>
    </row>
    <row r="198" spans="1:20">
      <c r="A198" s="1" t="n">
        <v>32477</v>
      </c>
      <c r="B198" t="s">
        <v>254</v>
      </c>
      <c r="C198" t="n">
        <v>5</v>
      </c>
      <c r="D198" t="n">
        <v>20</v>
      </c>
      <c r="E198" t="s">
        <v>52</v>
      </c>
      <c r="F198" t="n">
        <v>3201</v>
      </c>
      <c r="G198" t="s">
        <v>228</v>
      </c>
      <c r="H198" t="s">
        <v>229</v>
      </c>
      <c r="I198" t="n">
        <v>5</v>
      </c>
      <c r="J198" t="n">
        <v>458</v>
      </c>
      <c r="K198" t="s">
        <v>230</v>
      </c>
      <c r="L198" t="n">
        <v>249</v>
      </c>
      <c r="M198" t="n">
        <v>0.01</v>
      </c>
      <c r="N198" t="n">
        <v>46.4</v>
      </c>
      <c r="O198" t="s">
        <v>252</v>
      </c>
      <c r="P198" t="s">
        <v>253</v>
      </c>
      <c r="Q198" t="s">
        <v>253</v>
      </c>
      <c r="R198" t="s">
        <v>233</v>
      </c>
      <c r="S198" t="s">
        <v>229</v>
      </c>
      <c r="T198" t="n">
        <v>5</v>
      </c>
    </row>
    <row r="199" spans="1:20">
      <c r="A199" s="1" t="n">
        <v>32477</v>
      </c>
      <c r="B199" t="s">
        <v>254</v>
      </c>
      <c r="C199" t="n">
        <v>6</v>
      </c>
      <c r="D199" t="n">
        <v>20</v>
      </c>
      <c r="E199" t="s">
        <v>52</v>
      </c>
      <c r="F199" t="n">
        <v>3201</v>
      </c>
      <c r="G199" t="s">
        <v>228</v>
      </c>
      <c r="H199" t="s">
        <v>229</v>
      </c>
      <c r="I199" t="n">
        <v>5</v>
      </c>
      <c r="J199" t="n">
        <v>458</v>
      </c>
      <c r="K199" t="s">
        <v>230</v>
      </c>
      <c r="L199" t="n">
        <v>118</v>
      </c>
      <c r="M199" t="n">
        <v>0.17</v>
      </c>
      <c r="N199" t="n">
        <v>21.5</v>
      </c>
      <c r="O199" t="s">
        <v>252</v>
      </c>
      <c r="P199" t="s">
        <v>253</v>
      </c>
      <c r="Q199" t="s">
        <v>253</v>
      </c>
      <c r="R199" t="s">
        <v>233</v>
      </c>
      <c r="S199" t="s">
        <v>229</v>
      </c>
      <c r="T199" t="n">
        <v>5</v>
      </c>
    </row>
    <row r="200" spans="1:20">
      <c r="A200" s="1" t="n">
        <v>32477</v>
      </c>
      <c r="B200" t="s">
        <v>254</v>
      </c>
      <c r="C200" t="n">
        <v>7</v>
      </c>
      <c r="D200" t="n">
        <v>20</v>
      </c>
      <c r="E200" t="s">
        <v>52</v>
      </c>
      <c r="F200" t="n">
        <v>3201</v>
      </c>
      <c r="G200" t="s">
        <v>228</v>
      </c>
      <c r="H200" t="s">
        <v>229</v>
      </c>
      <c r="I200" t="n">
        <v>5</v>
      </c>
      <c r="J200" t="n">
        <v>580</v>
      </c>
      <c r="K200" t="s">
        <v>248</v>
      </c>
      <c r="L200" t="n">
        <v>326</v>
      </c>
      <c r="M200" t="n">
        <v>0.05</v>
      </c>
      <c r="N200" t="n">
        <v>46.4</v>
      </c>
      <c r="O200" t="s">
        <v>252</v>
      </c>
      <c r="P200" t="s">
        <v>253</v>
      </c>
      <c r="Q200" t="s">
        <v>253</v>
      </c>
      <c r="R200" t="s">
        <v>233</v>
      </c>
      <c r="S200" t="s">
        <v>229</v>
      </c>
      <c r="T200" t="n">
        <v>5</v>
      </c>
    </row>
    <row r="201" spans="1:20">
      <c r="A201" s="1" t="n">
        <v>32477</v>
      </c>
      <c r="B201" t="s">
        <v>254</v>
      </c>
      <c r="C201" t="n">
        <v>8</v>
      </c>
      <c r="D201" t="n">
        <v>20</v>
      </c>
      <c r="E201" t="s">
        <v>52</v>
      </c>
      <c r="F201" t="n">
        <v>3201</v>
      </c>
      <c r="G201" t="s">
        <v>228</v>
      </c>
      <c r="H201" t="s">
        <v>229</v>
      </c>
      <c r="I201" t="n">
        <v>5</v>
      </c>
      <c r="J201" t="n">
        <v>580</v>
      </c>
      <c r="K201" t="s">
        <v>248</v>
      </c>
      <c r="L201" t="n">
        <v>100</v>
      </c>
      <c r="M201" t="n">
        <v>0.01</v>
      </c>
      <c r="N201" t="n">
        <v>46.1</v>
      </c>
      <c r="O201" t="s">
        <v>252</v>
      </c>
      <c r="P201" t="s">
        <v>253</v>
      </c>
      <c r="Q201" t="s">
        <v>253</v>
      </c>
      <c r="R201" t="s">
        <v>233</v>
      </c>
      <c r="S201" t="s">
        <v>229</v>
      </c>
      <c r="T201" t="n">
        <v>5</v>
      </c>
    </row>
    <row r="202" spans="1:20">
      <c r="A202" s="1" t="n">
        <v>32508</v>
      </c>
      <c r="B202" t="s">
        <v>227</v>
      </c>
      <c r="C202" t="n">
        <v>1</v>
      </c>
      <c r="D202" t="n">
        <v>508</v>
      </c>
      <c r="E202" t="s">
        <v>246</v>
      </c>
      <c r="F202" t="n">
        <v>3201</v>
      </c>
      <c r="G202" t="s">
        <v>228</v>
      </c>
      <c r="H202" t="s">
        <v>229</v>
      </c>
      <c r="I202" t="n">
        <v>5</v>
      </c>
      <c r="J202" t="n">
        <v>795</v>
      </c>
      <c r="K202" t="s">
        <v>240</v>
      </c>
      <c r="L202" t="n">
        <v>249</v>
      </c>
      <c r="M202" t="n">
        <v>0.25</v>
      </c>
      <c r="N202" t="n">
        <v>0</v>
      </c>
    </row>
    <row r="203" spans="1:20">
      <c r="A203" s="1" t="n">
        <v>32508</v>
      </c>
      <c r="B203" t="s">
        <v>227</v>
      </c>
      <c r="C203" t="n">
        <v>7</v>
      </c>
      <c r="D203" t="n">
        <v>20</v>
      </c>
      <c r="E203" t="s">
        <v>52</v>
      </c>
      <c r="F203" t="n">
        <v>3201</v>
      </c>
      <c r="G203" t="s">
        <v>228</v>
      </c>
      <c r="H203" t="s">
        <v>229</v>
      </c>
      <c r="I203" t="n">
        <v>5</v>
      </c>
      <c r="J203" t="n">
        <v>458</v>
      </c>
      <c r="K203" t="s">
        <v>230</v>
      </c>
      <c r="L203" t="n">
        <v>627</v>
      </c>
      <c r="M203" t="n">
        <v>0.1</v>
      </c>
      <c r="N203" t="n">
        <v>35.3</v>
      </c>
      <c r="O203" t="s">
        <v>231</v>
      </c>
      <c r="P203" t="s">
        <v>232</v>
      </c>
      <c r="Q203" t="s">
        <v>232</v>
      </c>
      <c r="R203" t="s">
        <v>233</v>
      </c>
      <c r="S203" t="s">
        <v>229</v>
      </c>
      <c r="T203" t="n">
        <v>5</v>
      </c>
    </row>
    <row r="204" spans="1:20">
      <c r="A204" s="1" t="n">
        <v>32508</v>
      </c>
      <c r="B204" t="s">
        <v>227</v>
      </c>
      <c r="C204" t="n">
        <v>8</v>
      </c>
      <c r="D204" t="n">
        <v>20</v>
      </c>
      <c r="E204" t="s">
        <v>52</v>
      </c>
      <c r="F204" t="n">
        <v>3201</v>
      </c>
      <c r="G204" t="s">
        <v>228</v>
      </c>
      <c r="H204" t="s">
        <v>229</v>
      </c>
      <c r="I204" t="n">
        <v>5</v>
      </c>
      <c r="J204" t="n">
        <v>458</v>
      </c>
      <c r="K204" t="s">
        <v>230</v>
      </c>
      <c r="L204" t="n">
        <v>846</v>
      </c>
      <c r="M204" t="n">
        <v>0.01</v>
      </c>
      <c r="N204" t="n">
        <v>35.5</v>
      </c>
      <c r="O204" t="s">
        <v>231</v>
      </c>
      <c r="P204" t="s">
        <v>232</v>
      </c>
      <c r="Q204" t="s">
        <v>232</v>
      </c>
      <c r="R204" t="s">
        <v>233</v>
      </c>
      <c r="S204" t="s">
        <v>229</v>
      </c>
      <c r="T204" t="n">
        <v>5</v>
      </c>
    </row>
    <row r="205" spans="1:20">
      <c r="A205" s="1" t="n">
        <v>32508</v>
      </c>
      <c r="B205" t="s">
        <v>236</v>
      </c>
      <c r="C205" t="n">
        <v>1</v>
      </c>
      <c r="D205" t="n">
        <v>213</v>
      </c>
      <c r="E205" t="s">
        <v>234</v>
      </c>
      <c r="F205" t="n">
        <v>3201</v>
      </c>
      <c r="G205" t="s">
        <v>228</v>
      </c>
      <c r="H205" t="s">
        <v>229</v>
      </c>
      <c r="I205" t="n">
        <v>5</v>
      </c>
      <c r="J205" t="n">
        <v>520</v>
      </c>
      <c r="K205" t="s">
        <v>261</v>
      </c>
      <c r="L205" t="n">
        <v>1</v>
      </c>
      <c r="M205" t="n">
        <v>0</v>
      </c>
      <c r="N205" t="n">
        <v>0</v>
      </c>
    </row>
    <row r="206" spans="1:20">
      <c r="A206" s="1" t="n">
        <v>32508</v>
      </c>
      <c r="B206" t="s">
        <v>241</v>
      </c>
      <c r="C206" t="n">
        <v>1</v>
      </c>
      <c r="D206" t="n">
        <v>213</v>
      </c>
      <c r="E206" t="s">
        <v>234</v>
      </c>
      <c r="F206" t="n">
        <v>3201</v>
      </c>
      <c r="G206" t="s">
        <v>228</v>
      </c>
      <c r="H206" t="s">
        <v>229</v>
      </c>
      <c r="I206" t="n">
        <v>5</v>
      </c>
      <c r="J206" t="n">
        <v>795</v>
      </c>
      <c r="K206" t="s">
        <v>240</v>
      </c>
      <c r="L206" t="n">
        <v>10</v>
      </c>
      <c r="M206" t="n">
        <v>0</v>
      </c>
      <c r="N206" t="n">
        <v>0</v>
      </c>
    </row>
    <row r="207" spans="1:20">
      <c r="A207" s="1" t="n">
        <v>32508</v>
      </c>
      <c r="B207" t="s">
        <v>254</v>
      </c>
      <c r="C207" t="n">
        <v>1</v>
      </c>
      <c r="D207" t="n">
        <v>20</v>
      </c>
      <c r="E207" t="s">
        <v>52</v>
      </c>
      <c r="F207" t="n">
        <v>3201</v>
      </c>
      <c r="G207" t="s">
        <v>228</v>
      </c>
      <c r="H207" t="s">
        <v>229</v>
      </c>
      <c r="I207" t="n">
        <v>5</v>
      </c>
      <c r="J207" t="n">
        <v>280</v>
      </c>
      <c r="K207" t="s">
        <v>251</v>
      </c>
      <c r="L207" t="n">
        <v>459</v>
      </c>
      <c r="M207" t="n">
        <v>0.09</v>
      </c>
      <c r="N207" t="n">
        <v>32.4</v>
      </c>
      <c r="O207" t="s">
        <v>252</v>
      </c>
      <c r="P207" t="s">
        <v>253</v>
      </c>
      <c r="Q207" t="s">
        <v>253</v>
      </c>
      <c r="R207" t="s">
        <v>233</v>
      </c>
      <c r="S207" t="s">
        <v>229</v>
      </c>
      <c r="T207" t="n">
        <v>5</v>
      </c>
    </row>
    <row r="208" spans="1:20">
      <c r="A208" s="1" t="n">
        <v>32539</v>
      </c>
      <c r="B208" t="s">
        <v>227</v>
      </c>
      <c r="C208" t="n">
        <v>12</v>
      </c>
      <c r="D208" t="n">
        <v>20</v>
      </c>
      <c r="E208" t="s">
        <v>52</v>
      </c>
      <c r="F208" t="n">
        <v>3201</v>
      </c>
      <c r="G208" t="s">
        <v>228</v>
      </c>
      <c r="H208" t="s">
        <v>229</v>
      </c>
      <c r="I208" t="n">
        <v>5</v>
      </c>
      <c r="J208" t="n">
        <v>458</v>
      </c>
      <c r="K208" t="s">
        <v>230</v>
      </c>
      <c r="L208" t="n">
        <v>259</v>
      </c>
      <c r="M208" t="n">
        <v>0.1</v>
      </c>
      <c r="N208" t="n">
        <v>35.7</v>
      </c>
      <c r="O208" t="s">
        <v>231</v>
      </c>
      <c r="P208" t="s">
        <v>232</v>
      </c>
      <c r="Q208" t="s">
        <v>232</v>
      </c>
      <c r="R208" t="s">
        <v>233</v>
      </c>
      <c r="S208" t="s">
        <v>229</v>
      </c>
      <c r="T208" t="n">
        <v>5</v>
      </c>
    </row>
    <row r="209" spans="1:20">
      <c r="A209" s="1" t="n">
        <v>32539</v>
      </c>
      <c r="B209" t="s">
        <v>241</v>
      </c>
      <c r="C209" t="n">
        <v>1</v>
      </c>
      <c r="D209" t="n">
        <v>213</v>
      </c>
      <c r="E209" t="s">
        <v>234</v>
      </c>
      <c r="F209" t="n">
        <v>3201</v>
      </c>
      <c r="G209" t="s">
        <v>228</v>
      </c>
      <c r="H209" t="s">
        <v>229</v>
      </c>
      <c r="I209" t="n">
        <v>5</v>
      </c>
      <c r="J209" t="n">
        <v>940</v>
      </c>
      <c r="K209" t="s">
        <v>235</v>
      </c>
      <c r="L209" t="n">
        <v>16</v>
      </c>
      <c r="M209" t="n">
        <v>0</v>
      </c>
      <c r="N209" t="n">
        <v>0</v>
      </c>
    </row>
    <row r="210" spans="1:20">
      <c r="A210" s="1" t="n">
        <v>32539</v>
      </c>
      <c r="B210" t="s">
        <v>254</v>
      </c>
      <c r="C210" t="n">
        <v>1</v>
      </c>
      <c r="D210" t="n">
        <v>508</v>
      </c>
      <c r="E210" t="s">
        <v>246</v>
      </c>
      <c r="F210" t="n">
        <v>3201</v>
      </c>
      <c r="G210" t="s">
        <v>228</v>
      </c>
      <c r="H210" t="s">
        <v>229</v>
      </c>
      <c r="I210" t="n">
        <v>5</v>
      </c>
      <c r="J210" t="n">
        <v>795</v>
      </c>
      <c r="K210" t="s">
        <v>240</v>
      </c>
      <c r="L210" t="n">
        <v>81</v>
      </c>
      <c r="M210" t="n">
        <v>0.2</v>
      </c>
      <c r="N210" t="n">
        <v>0</v>
      </c>
    </row>
    <row r="211" spans="1:20">
      <c r="A211" s="1" t="n">
        <v>32539</v>
      </c>
      <c r="B211" t="s">
        <v>254</v>
      </c>
      <c r="C211" t="n">
        <v>2</v>
      </c>
      <c r="D211" t="n">
        <v>20</v>
      </c>
      <c r="E211" t="s">
        <v>52</v>
      </c>
      <c r="F211" t="n">
        <v>3201</v>
      </c>
      <c r="G211" t="s">
        <v>228</v>
      </c>
      <c r="H211" t="s">
        <v>229</v>
      </c>
      <c r="I211" t="n">
        <v>5</v>
      </c>
      <c r="J211" t="n">
        <v>280</v>
      </c>
      <c r="K211" t="s">
        <v>251</v>
      </c>
      <c r="L211" t="n">
        <v>441</v>
      </c>
      <c r="M211" t="n">
        <v>0.11</v>
      </c>
      <c r="N211" t="n">
        <v>32.8</v>
      </c>
      <c r="O211" t="s">
        <v>252</v>
      </c>
      <c r="P211" t="s">
        <v>253</v>
      </c>
      <c r="Q211" t="s">
        <v>253</v>
      </c>
      <c r="R211" t="s">
        <v>233</v>
      </c>
      <c r="S211" t="s">
        <v>229</v>
      </c>
      <c r="T211" t="n">
        <v>5</v>
      </c>
    </row>
    <row r="212" spans="1:20">
      <c r="A212" s="1" t="n">
        <v>32539</v>
      </c>
      <c r="B212" t="s">
        <v>254</v>
      </c>
      <c r="C212" t="n">
        <v>3</v>
      </c>
      <c r="D212" t="n">
        <v>20</v>
      </c>
      <c r="E212" t="s">
        <v>52</v>
      </c>
      <c r="F212" t="n">
        <v>3201</v>
      </c>
      <c r="G212" t="s">
        <v>228</v>
      </c>
      <c r="H212" t="s">
        <v>229</v>
      </c>
      <c r="I212" t="n">
        <v>5</v>
      </c>
      <c r="J212" t="n">
        <v>580</v>
      </c>
      <c r="K212" t="s">
        <v>248</v>
      </c>
      <c r="L212" t="n">
        <v>469</v>
      </c>
      <c r="M212" t="n">
        <v>0.09</v>
      </c>
      <c r="N212" t="n">
        <v>31.9</v>
      </c>
      <c r="O212" t="s">
        <v>252</v>
      </c>
      <c r="P212" t="s">
        <v>253</v>
      </c>
      <c r="Q212" t="s">
        <v>253</v>
      </c>
      <c r="R212" t="s">
        <v>233</v>
      </c>
      <c r="S212" t="s">
        <v>229</v>
      </c>
      <c r="T212" t="n">
        <v>5</v>
      </c>
    </row>
    <row r="213" spans="1:20">
      <c r="A213" s="1" t="n">
        <v>32567</v>
      </c>
      <c r="B213" t="s">
        <v>227</v>
      </c>
      <c r="C213" t="n">
        <v>8</v>
      </c>
      <c r="D213" t="n">
        <v>20</v>
      </c>
      <c r="E213" t="s">
        <v>52</v>
      </c>
      <c r="F213" t="n">
        <v>3201</v>
      </c>
      <c r="G213" t="s">
        <v>228</v>
      </c>
      <c r="H213" t="s">
        <v>229</v>
      </c>
      <c r="I213" t="n">
        <v>5</v>
      </c>
      <c r="J213" t="n">
        <v>458</v>
      </c>
      <c r="K213" t="s">
        <v>230</v>
      </c>
      <c r="L213" t="n">
        <v>725</v>
      </c>
      <c r="M213" t="n">
        <v>0.1</v>
      </c>
      <c r="N213" t="n">
        <v>35.6</v>
      </c>
      <c r="O213" t="s">
        <v>231</v>
      </c>
      <c r="P213" t="s">
        <v>232</v>
      </c>
      <c r="Q213" t="s">
        <v>232</v>
      </c>
      <c r="R213" t="s">
        <v>233</v>
      </c>
      <c r="S213" t="s">
        <v>229</v>
      </c>
      <c r="T213" t="n">
        <v>5</v>
      </c>
    </row>
    <row r="214" spans="1:20">
      <c r="A214" s="1" t="n">
        <v>32567</v>
      </c>
      <c r="B214" t="s">
        <v>241</v>
      </c>
      <c r="C214" t="n">
        <v>1</v>
      </c>
      <c r="D214" t="n">
        <v>213</v>
      </c>
      <c r="E214" t="s">
        <v>234</v>
      </c>
      <c r="F214" t="n">
        <v>3201</v>
      </c>
      <c r="G214" t="s">
        <v>228</v>
      </c>
      <c r="H214" t="s">
        <v>229</v>
      </c>
      <c r="I214" t="n">
        <v>5</v>
      </c>
      <c r="J214" t="n">
        <v>515</v>
      </c>
      <c r="K214" t="s">
        <v>239</v>
      </c>
      <c r="L214" t="n">
        <v>15</v>
      </c>
      <c r="M214" t="n">
        <v>0</v>
      </c>
      <c r="N214" t="n">
        <v>0</v>
      </c>
    </row>
    <row r="215" spans="1:20">
      <c r="A215" s="1" t="n">
        <v>32567</v>
      </c>
      <c r="B215" t="s">
        <v>254</v>
      </c>
      <c r="C215" t="n">
        <v>1</v>
      </c>
      <c r="D215" t="n">
        <v>133</v>
      </c>
      <c r="E215" t="s">
        <v>262</v>
      </c>
      <c r="F215" t="n">
        <v>3201</v>
      </c>
      <c r="G215" t="s">
        <v>228</v>
      </c>
      <c r="H215" t="s">
        <v>229</v>
      </c>
      <c r="I215" t="n">
        <v>5</v>
      </c>
      <c r="J215" t="n">
        <v>260</v>
      </c>
      <c r="K215" t="s">
        <v>250</v>
      </c>
      <c r="L215" t="n">
        <v>65</v>
      </c>
      <c r="M215" t="n">
        <v>0</v>
      </c>
      <c r="N215" t="n">
        <v>0</v>
      </c>
    </row>
    <row r="216" spans="1:20">
      <c r="A216" s="1" t="n">
        <v>32567</v>
      </c>
      <c r="B216" t="s">
        <v>254</v>
      </c>
      <c r="C216" t="n">
        <v>2</v>
      </c>
      <c r="D216" t="n">
        <v>133</v>
      </c>
      <c r="E216" t="s">
        <v>262</v>
      </c>
      <c r="F216" t="n">
        <v>3201</v>
      </c>
      <c r="G216" t="s">
        <v>228</v>
      </c>
      <c r="H216" t="s">
        <v>229</v>
      </c>
      <c r="I216" t="n">
        <v>5</v>
      </c>
      <c r="J216" t="n">
        <v>260</v>
      </c>
      <c r="K216" t="s">
        <v>250</v>
      </c>
      <c r="L216" t="n">
        <v>27</v>
      </c>
      <c r="M216" t="n">
        <v>0</v>
      </c>
      <c r="N216" t="n">
        <v>0</v>
      </c>
    </row>
    <row r="217" spans="1:20">
      <c r="A217" s="1" t="n">
        <v>32567</v>
      </c>
      <c r="B217" t="s">
        <v>254</v>
      </c>
      <c r="C217" t="n">
        <v>3</v>
      </c>
      <c r="D217" t="n">
        <v>411</v>
      </c>
      <c r="E217" t="s">
        <v>260</v>
      </c>
      <c r="F217" t="n">
        <v>3201</v>
      </c>
      <c r="G217" t="s">
        <v>228</v>
      </c>
      <c r="H217" t="s">
        <v>229</v>
      </c>
      <c r="I217" t="n">
        <v>5</v>
      </c>
      <c r="J217" t="n">
        <v>260</v>
      </c>
      <c r="K217" t="s">
        <v>250</v>
      </c>
      <c r="L217" t="n">
        <v>30</v>
      </c>
      <c r="M217" t="n">
        <v>0</v>
      </c>
      <c r="N217" t="n">
        <v>0</v>
      </c>
    </row>
    <row r="218" spans="1:20">
      <c r="A218" s="1" t="n">
        <v>32567</v>
      </c>
      <c r="B218" t="s">
        <v>254</v>
      </c>
      <c r="C218" t="n">
        <v>4</v>
      </c>
      <c r="D218" t="n">
        <v>508</v>
      </c>
      <c r="E218" t="s">
        <v>246</v>
      </c>
      <c r="F218" t="n">
        <v>3201</v>
      </c>
      <c r="G218" t="s">
        <v>228</v>
      </c>
      <c r="H218" t="s">
        <v>229</v>
      </c>
      <c r="I218" t="n">
        <v>5</v>
      </c>
      <c r="J218" t="n">
        <v>458</v>
      </c>
      <c r="K218" t="s">
        <v>230</v>
      </c>
      <c r="L218" t="n">
        <v>287</v>
      </c>
      <c r="M218" t="n">
        <v>0.16</v>
      </c>
      <c r="N218" t="n">
        <v>0</v>
      </c>
    </row>
    <row r="219" spans="1:20">
      <c r="A219" s="1" t="n">
        <v>32567</v>
      </c>
      <c r="B219" t="s">
        <v>254</v>
      </c>
      <c r="C219" t="n">
        <v>5</v>
      </c>
      <c r="D219" t="n">
        <v>508</v>
      </c>
      <c r="E219" t="s">
        <v>246</v>
      </c>
      <c r="F219" t="n">
        <v>3201</v>
      </c>
      <c r="G219" t="s">
        <v>228</v>
      </c>
      <c r="H219" t="s">
        <v>229</v>
      </c>
      <c r="I219" t="n">
        <v>5</v>
      </c>
      <c r="J219" t="n">
        <v>795</v>
      </c>
      <c r="K219" t="s">
        <v>240</v>
      </c>
      <c r="L219" t="n">
        <v>123</v>
      </c>
      <c r="M219" t="n">
        <v>0.3</v>
      </c>
      <c r="N219" t="n">
        <v>0</v>
      </c>
    </row>
    <row r="220" spans="1:20">
      <c r="A220" s="1" t="n">
        <v>32567</v>
      </c>
      <c r="B220" t="s">
        <v>254</v>
      </c>
      <c r="C220" t="n">
        <v>6</v>
      </c>
      <c r="D220" t="n">
        <v>20</v>
      </c>
      <c r="E220" t="s">
        <v>52</v>
      </c>
      <c r="F220" t="n">
        <v>3201</v>
      </c>
      <c r="G220" t="s">
        <v>228</v>
      </c>
      <c r="H220" t="s">
        <v>229</v>
      </c>
      <c r="I220" t="n">
        <v>5</v>
      </c>
      <c r="J220" t="n">
        <v>160</v>
      </c>
      <c r="K220" t="s">
        <v>258</v>
      </c>
      <c r="L220" t="n">
        <v>761</v>
      </c>
      <c r="M220" t="n">
        <v>0.06</v>
      </c>
      <c r="N220" t="n">
        <v>45.7</v>
      </c>
      <c r="O220" t="s">
        <v>252</v>
      </c>
      <c r="P220" t="s">
        <v>253</v>
      </c>
      <c r="Q220" t="s">
        <v>253</v>
      </c>
      <c r="R220" t="s">
        <v>233</v>
      </c>
      <c r="S220" t="s">
        <v>229</v>
      </c>
      <c r="T220" t="n">
        <v>5</v>
      </c>
    </row>
    <row r="221" spans="1:20">
      <c r="A221" s="1" t="n">
        <v>32567</v>
      </c>
      <c r="B221" t="s">
        <v>254</v>
      </c>
      <c r="C221" t="n">
        <v>7</v>
      </c>
      <c r="D221" t="n">
        <v>20</v>
      </c>
      <c r="E221" t="s">
        <v>52</v>
      </c>
      <c r="F221" t="n">
        <v>3201</v>
      </c>
      <c r="G221" t="s">
        <v>228</v>
      </c>
      <c r="H221" t="s">
        <v>229</v>
      </c>
      <c r="I221" t="n">
        <v>5</v>
      </c>
      <c r="J221" t="n">
        <v>458</v>
      </c>
      <c r="K221" t="s">
        <v>230</v>
      </c>
      <c r="L221" t="n">
        <v>282</v>
      </c>
      <c r="M221" t="n">
        <v>0.02</v>
      </c>
      <c r="N221" t="n">
        <v>53.6</v>
      </c>
      <c r="O221" t="s">
        <v>252</v>
      </c>
      <c r="P221" t="s">
        <v>253</v>
      </c>
      <c r="Q221" t="s">
        <v>253</v>
      </c>
      <c r="R221" t="s">
        <v>233</v>
      </c>
      <c r="S221" t="s">
        <v>229</v>
      </c>
      <c r="T221" t="n">
        <v>5</v>
      </c>
    </row>
    <row r="222" spans="1:20">
      <c r="A222" s="1" t="n">
        <v>32567</v>
      </c>
      <c r="B222" t="s">
        <v>254</v>
      </c>
      <c r="C222" t="n">
        <v>8</v>
      </c>
      <c r="D222" t="n">
        <v>20</v>
      </c>
      <c r="E222" t="s">
        <v>52</v>
      </c>
      <c r="F222" t="n">
        <v>3201</v>
      </c>
      <c r="G222" t="s">
        <v>228</v>
      </c>
      <c r="H222" t="s">
        <v>229</v>
      </c>
      <c r="I222" t="n">
        <v>5</v>
      </c>
      <c r="J222" t="n">
        <v>580</v>
      </c>
      <c r="K222" t="s">
        <v>248</v>
      </c>
      <c r="L222" t="n">
        <v>269</v>
      </c>
      <c r="M222" t="n">
        <v>0.06</v>
      </c>
      <c r="N222" t="n">
        <v>45.8</v>
      </c>
      <c r="O222" t="s">
        <v>252</v>
      </c>
      <c r="P222" t="s">
        <v>253</v>
      </c>
      <c r="Q222" t="s">
        <v>253</v>
      </c>
      <c r="R222" t="s">
        <v>233</v>
      </c>
      <c r="S222" t="s">
        <v>229</v>
      </c>
      <c r="T222" t="n">
        <v>5</v>
      </c>
    </row>
    <row r="223" spans="1:20">
      <c r="A223" s="1" t="n">
        <v>32598</v>
      </c>
      <c r="B223" t="s">
        <v>227</v>
      </c>
      <c r="C223" t="n">
        <v>1</v>
      </c>
      <c r="D223" t="n">
        <v>20</v>
      </c>
      <c r="E223" t="s">
        <v>52</v>
      </c>
      <c r="F223" t="n">
        <v>3201</v>
      </c>
      <c r="G223" t="s">
        <v>228</v>
      </c>
      <c r="H223" t="s">
        <v>229</v>
      </c>
      <c r="I223" t="n">
        <v>5</v>
      </c>
      <c r="J223" t="n">
        <v>458</v>
      </c>
      <c r="K223" t="s">
        <v>230</v>
      </c>
      <c r="L223" t="n">
        <v>669</v>
      </c>
      <c r="M223" t="n">
        <v>0.1</v>
      </c>
      <c r="N223" t="n">
        <v>35.6</v>
      </c>
      <c r="O223" t="s">
        <v>231</v>
      </c>
      <c r="P223" t="s">
        <v>232</v>
      </c>
      <c r="Q223" t="s">
        <v>232</v>
      </c>
      <c r="R223" t="s">
        <v>233</v>
      </c>
      <c r="S223" t="s">
        <v>229</v>
      </c>
      <c r="T223" t="n">
        <v>5</v>
      </c>
    </row>
    <row r="224" spans="1:20">
      <c r="A224" s="1" t="n">
        <v>32598</v>
      </c>
      <c r="B224" t="s">
        <v>241</v>
      </c>
      <c r="C224" t="n">
        <v>1</v>
      </c>
      <c r="D224" t="n">
        <v>213</v>
      </c>
      <c r="E224" t="s">
        <v>234</v>
      </c>
      <c r="F224" t="n">
        <v>3201</v>
      </c>
      <c r="G224" t="s">
        <v>228</v>
      </c>
      <c r="H224" t="s">
        <v>229</v>
      </c>
      <c r="I224" t="n">
        <v>5</v>
      </c>
      <c r="J224" t="n">
        <v>940</v>
      </c>
      <c r="K224" t="s">
        <v>235</v>
      </c>
      <c r="L224" t="n">
        <v>30</v>
      </c>
      <c r="M224" t="n">
        <v>0</v>
      </c>
      <c r="N224" t="n">
        <v>0</v>
      </c>
    </row>
    <row r="225" spans="1:20">
      <c r="A225" s="1" t="n">
        <v>32598</v>
      </c>
      <c r="B225" t="s">
        <v>254</v>
      </c>
      <c r="C225" t="n">
        <v>1</v>
      </c>
      <c r="D225" t="n">
        <v>508</v>
      </c>
      <c r="E225" t="s">
        <v>246</v>
      </c>
      <c r="F225" t="n">
        <v>3201</v>
      </c>
      <c r="G225" t="s">
        <v>228</v>
      </c>
      <c r="H225" t="s">
        <v>229</v>
      </c>
      <c r="I225" t="n">
        <v>5</v>
      </c>
      <c r="J225" t="n">
        <v>795</v>
      </c>
      <c r="K225" t="s">
        <v>240</v>
      </c>
      <c r="L225" t="n">
        <v>164</v>
      </c>
      <c r="M225" t="n">
        <v>0.22</v>
      </c>
      <c r="N225" t="n">
        <v>0</v>
      </c>
    </row>
    <row r="226" spans="1:20">
      <c r="A226" s="1" t="n">
        <v>32598</v>
      </c>
      <c r="B226" t="s">
        <v>254</v>
      </c>
      <c r="C226" t="n">
        <v>2</v>
      </c>
      <c r="D226" t="n">
        <v>20</v>
      </c>
      <c r="E226" t="s">
        <v>52</v>
      </c>
      <c r="F226" t="n">
        <v>3201</v>
      </c>
      <c r="G226" t="s">
        <v>228</v>
      </c>
      <c r="H226" t="s">
        <v>229</v>
      </c>
      <c r="I226" t="n">
        <v>5</v>
      </c>
      <c r="J226" t="n">
        <v>580</v>
      </c>
      <c r="K226" t="s">
        <v>248</v>
      </c>
      <c r="L226" t="n">
        <v>469</v>
      </c>
      <c r="M226" t="n">
        <v>0.05</v>
      </c>
      <c r="N226" t="n">
        <v>45.8</v>
      </c>
      <c r="O226" t="s">
        <v>252</v>
      </c>
      <c r="P226" t="s">
        <v>253</v>
      </c>
      <c r="Q226" t="s">
        <v>253</v>
      </c>
      <c r="R226" t="s">
        <v>233</v>
      </c>
      <c r="S226" t="s">
        <v>229</v>
      </c>
      <c r="T226" t="n">
        <v>5</v>
      </c>
    </row>
    <row r="227" spans="1:20">
      <c r="A227" s="1" t="n">
        <v>32598</v>
      </c>
      <c r="B227" t="s">
        <v>263</v>
      </c>
      <c r="C227" t="n">
        <v>1</v>
      </c>
      <c r="D227" t="n">
        <v>216</v>
      </c>
      <c r="E227" t="s">
        <v>264</v>
      </c>
      <c r="F227" t="n">
        <v>3201</v>
      </c>
      <c r="G227" t="s">
        <v>228</v>
      </c>
      <c r="H227" t="s">
        <v>229</v>
      </c>
      <c r="I227" t="n">
        <v>5</v>
      </c>
      <c r="J227" t="n">
        <v>785</v>
      </c>
      <c r="K227" t="s">
        <v>259</v>
      </c>
      <c r="L227" t="n">
        <v>59</v>
      </c>
      <c r="M227" t="n">
        <v>0</v>
      </c>
      <c r="N227" t="n">
        <v>0</v>
      </c>
    </row>
    <row r="228" spans="1:20">
      <c r="A228" s="1" t="n">
        <v>32628</v>
      </c>
      <c r="B228" t="s">
        <v>227</v>
      </c>
      <c r="C228" t="n">
        <v>1</v>
      </c>
      <c r="D228" t="n">
        <v>508</v>
      </c>
      <c r="E228" t="s">
        <v>246</v>
      </c>
      <c r="F228" t="n">
        <v>3201</v>
      </c>
      <c r="G228" t="s">
        <v>228</v>
      </c>
      <c r="H228" t="s">
        <v>229</v>
      </c>
      <c r="I228" t="n">
        <v>5</v>
      </c>
      <c r="J228" t="n">
        <v>795</v>
      </c>
      <c r="K228" t="s">
        <v>240</v>
      </c>
      <c r="L228" t="n">
        <v>271</v>
      </c>
      <c r="M228" t="n">
        <v>0.2</v>
      </c>
      <c r="N228" t="n">
        <v>0</v>
      </c>
    </row>
    <row r="229" spans="1:20">
      <c r="A229" s="1" t="n">
        <v>32628</v>
      </c>
      <c r="B229" t="s">
        <v>227</v>
      </c>
      <c r="C229" t="n">
        <v>2</v>
      </c>
      <c r="D229" t="n">
        <v>20</v>
      </c>
      <c r="E229" t="s">
        <v>52</v>
      </c>
      <c r="F229" t="n">
        <v>3201</v>
      </c>
      <c r="G229" t="s">
        <v>228</v>
      </c>
      <c r="H229" t="s">
        <v>229</v>
      </c>
      <c r="I229" t="n">
        <v>5</v>
      </c>
      <c r="J229" t="n">
        <v>458</v>
      </c>
      <c r="K229" t="s">
        <v>230</v>
      </c>
      <c r="L229" t="n">
        <v>403</v>
      </c>
      <c r="M229" t="n">
        <v>0.1</v>
      </c>
      <c r="N229" t="n">
        <v>35.7</v>
      </c>
      <c r="O229" t="s">
        <v>231</v>
      </c>
      <c r="P229" t="s">
        <v>232</v>
      </c>
      <c r="Q229" t="s">
        <v>232</v>
      </c>
      <c r="R229" t="s">
        <v>233</v>
      </c>
      <c r="S229" t="s">
        <v>229</v>
      </c>
      <c r="T229" t="n">
        <v>5</v>
      </c>
    </row>
    <row r="230" spans="1:20">
      <c r="A230" s="1" t="n">
        <v>32628</v>
      </c>
      <c r="B230" t="s">
        <v>227</v>
      </c>
      <c r="C230" t="n">
        <v>8</v>
      </c>
      <c r="D230" t="n">
        <v>20</v>
      </c>
      <c r="E230" t="s">
        <v>52</v>
      </c>
      <c r="F230" t="n">
        <v>3201</v>
      </c>
      <c r="G230" t="s">
        <v>228</v>
      </c>
      <c r="H230" t="s">
        <v>229</v>
      </c>
      <c r="I230" t="n">
        <v>5</v>
      </c>
      <c r="J230" t="n">
        <v>458</v>
      </c>
      <c r="K230" t="s">
        <v>230</v>
      </c>
      <c r="L230" t="n">
        <v>770</v>
      </c>
      <c r="M230" t="n">
        <v>0.1</v>
      </c>
      <c r="N230" t="n">
        <v>35.9</v>
      </c>
      <c r="O230" t="s">
        <v>231</v>
      </c>
      <c r="P230" t="s">
        <v>232</v>
      </c>
      <c r="Q230" t="s">
        <v>232</v>
      </c>
      <c r="R230" t="s">
        <v>233</v>
      </c>
      <c r="S230" t="s">
        <v>229</v>
      </c>
      <c r="T230" t="n">
        <v>5</v>
      </c>
    </row>
    <row r="231" spans="1:20">
      <c r="A231" s="1" t="n">
        <v>32628</v>
      </c>
      <c r="B231" t="s">
        <v>241</v>
      </c>
      <c r="C231" t="n">
        <v>1</v>
      </c>
      <c r="D231" t="n">
        <v>213</v>
      </c>
      <c r="E231" t="s">
        <v>234</v>
      </c>
      <c r="F231" t="n">
        <v>3201</v>
      </c>
      <c r="G231" t="s">
        <v>228</v>
      </c>
      <c r="H231" t="s">
        <v>229</v>
      </c>
      <c r="I231" t="n">
        <v>5</v>
      </c>
      <c r="J231" t="n">
        <v>515</v>
      </c>
      <c r="K231" t="s">
        <v>239</v>
      </c>
      <c r="L231" t="n">
        <v>25</v>
      </c>
      <c r="M231" t="n">
        <v>0</v>
      </c>
      <c r="N231" t="n">
        <v>0</v>
      </c>
    </row>
    <row r="232" spans="1:20">
      <c r="A232" s="1" t="n">
        <v>32628</v>
      </c>
      <c r="B232" t="s">
        <v>254</v>
      </c>
      <c r="C232" t="n">
        <v>1</v>
      </c>
      <c r="D232" t="n">
        <v>509</v>
      </c>
      <c r="E232" t="s">
        <v>247</v>
      </c>
      <c r="F232" t="n">
        <v>3201</v>
      </c>
      <c r="G232" t="s">
        <v>228</v>
      </c>
      <c r="H232" t="s">
        <v>229</v>
      </c>
      <c r="I232" t="n">
        <v>5</v>
      </c>
      <c r="J232" t="n">
        <v>160</v>
      </c>
      <c r="K232" t="s">
        <v>258</v>
      </c>
      <c r="L232" t="n">
        <v>42</v>
      </c>
      <c r="M232" t="n">
        <v>0.66</v>
      </c>
      <c r="N232" t="n">
        <v>0</v>
      </c>
    </row>
    <row r="233" spans="1:20">
      <c r="A233" s="1" t="n">
        <v>32628</v>
      </c>
      <c r="B233" t="s">
        <v>254</v>
      </c>
      <c r="C233" t="n">
        <v>2</v>
      </c>
      <c r="D233" t="n">
        <v>508</v>
      </c>
      <c r="E233" t="s">
        <v>246</v>
      </c>
      <c r="F233" t="n">
        <v>3201</v>
      </c>
      <c r="G233" t="s">
        <v>228</v>
      </c>
      <c r="H233" t="s">
        <v>229</v>
      </c>
      <c r="I233" t="n">
        <v>5</v>
      </c>
      <c r="J233" t="n">
        <v>795</v>
      </c>
      <c r="K233" t="s">
        <v>240</v>
      </c>
      <c r="L233" t="n">
        <v>107</v>
      </c>
      <c r="M233" t="n">
        <v>0.19</v>
      </c>
      <c r="N233" t="n">
        <v>0</v>
      </c>
    </row>
    <row r="234" spans="1:20">
      <c r="A234" s="1" t="n">
        <v>32628</v>
      </c>
      <c r="B234" t="s">
        <v>254</v>
      </c>
      <c r="C234" t="n">
        <v>3</v>
      </c>
      <c r="D234" t="n">
        <v>20</v>
      </c>
      <c r="E234" t="s">
        <v>52</v>
      </c>
      <c r="F234" t="n">
        <v>3201</v>
      </c>
      <c r="G234" t="s">
        <v>228</v>
      </c>
      <c r="H234" t="s">
        <v>229</v>
      </c>
      <c r="I234" t="n">
        <v>5</v>
      </c>
      <c r="J234" t="n">
        <v>160</v>
      </c>
      <c r="K234" t="s">
        <v>258</v>
      </c>
      <c r="L234" t="n">
        <v>588</v>
      </c>
      <c r="M234" t="n">
        <v>1</v>
      </c>
      <c r="N234" t="n">
        <v>43.4</v>
      </c>
      <c r="O234" t="s">
        <v>252</v>
      </c>
      <c r="P234" t="s">
        <v>253</v>
      </c>
      <c r="Q234" t="s">
        <v>253</v>
      </c>
      <c r="R234" t="s">
        <v>233</v>
      </c>
      <c r="S234" t="s">
        <v>229</v>
      </c>
      <c r="T234" t="n">
        <v>5</v>
      </c>
    </row>
    <row r="235" spans="1:20">
      <c r="A235" s="1" t="n">
        <v>32628</v>
      </c>
      <c r="B235" t="s">
        <v>254</v>
      </c>
      <c r="C235" t="n">
        <v>4</v>
      </c>
      <c r="D235" t="n">
        <v>20</v>
      </c>
      <c r="E235" t="s">
        <v>52</v>
      </c>
      <c r="F235" t="n">
        <v>3201</v>
      </c>
      <c r="G235" t="s">
        <v>228</v>
      </c>
      <c r="H235" t="s">
        <v>229</v>
      </c>
      <c r="I235" t="n">
        <v>5</v>
      </c>
      <c r="J235" t="n">
        <v>160</v>
      </c>
      <c r="K235" t="s">
        <v>258</v>
      </c>
      <c r="L235" t="n">
        <v>653</v>
      </c>
      <c r="M235" t="n">
        <v>0.05</v>
      </c>
      <c r="N235" t="n">
        <v>35.3</v>
      </c>
      <c r="O235" t="s">
        <v>252</v>
      </c>
      <c r="P235" t="s">
        <v>253</v>
      </c>
      <c r="Q235" t="s">
        <v>253</v>
      </c>
      <c r="R235" t="s">
        <v>233</v>
      </c>
      <c r="S235" t="s">
        <v>229</v>
      </c>
      <c r="T235" t="n">
        <v>5</v>
      </c>
    </row>
    <row r="236" spans="1:20">
      <c r="A236" s="1" t="n">
        <v>32628</v>
      </c>
      <c r="B236" t="s">
        <v>254</v>
      </c>
      <c r="C236" t="n">
        <v>5</v>
      </c>
      <c r="D236" t="n">
        <v>20</v>
      </c>
      <c r="E236" t="s">
        <v>52</v>
      </c>
      <c r="F236" t="n">
        <v>3201</v>
      </c>
      <c r="G236" t="s">
        <v>228</v>
      </c>
      <c r="H236" t="s">
        <v>229</v>
      </c>
      <c r="I236" t="n">
        <v>5</v>
      </c>
      <c r="J236" t="n">
        <v>280</v>
      </c>
      <c r="K236" t="s">
        <v>251</v>
      </c>
      <c r="L236" t="n">
        <v>500</v>
      </c>
      <c r="M236" t="n">
        <v>0.09</v>
      </c>
      <c r="N236" t="n">
        <v>33.1</v>
      </c>
      <c r="O236" t="s">
        <v>252</v>
      </c>
      <c r="P236" t="s">
        <v>253</v>
      </c>
      <c r="Q236" t="s">
        <v>253</v>
      </c>
      <c r="R236" t="s">
        <v>233</v>
      </c>
      <c r="S236" t="s">
        <v>229</v>
      </c>
      <c r="T236" t="n">
        <v>5</v>
      </c>
    </row>
    <row r="237" spans="1:20">
      <c r="A237" s="1" t="n">
        <v>32628</v>
      </c>
      <c r="B237" t="s">
        <v>254</v>
      </c>
      <c r="C237" t="n">
        <v>6</v>
      </c>
      <c r="D237" t="n">
        <v>20</v>
      </c>
      <c r="E237" t="s">
        <v>52</v>
      </c>
      <c r="F237" t="n">
        <v>3201</v>
      </c>
      <c r="G237" t="s">
        <v>228</v>
      </c>
      <c r="H237" t="s">
        <v>229</v>
      </c>
      <c r="I237" t="n">
        <v>5</v>
      </c>
      <c r="J237" t="n">
        <v>580</v>
      </c>
      <c r="K237" t="s">
        <v>248</v>
      </c>
      <c r="L237" t="n">
        <v>502</v>
      </c>
      <c r="M237" t="n">
        <v>0.03</v>
      </c>
      <c r="N237" t="n">
        <v>46.2</v>
      </c>
      <c r="O237" t="s">
        <v>252</v>
      </c>
      <c r="P237" t="s">
        <v>253</v>
      </c>
      <c r="Q237" t="s">
        <v>253</v>
      </c>
      <c r="R237" t="s">
        <v>233</v>
      </c>
      <c r="S237" t="s">
        <v>229</v>
      </c>
      <c r="T237" t="n">
        <v>5</v>
      </c>
    </row>
    <row r="238" spans="1:20">
      <c r="A238" s="1" t="n">
        <v>32659</v>
      </c>
      <c r="B238" t="s">
        <v>227</v>
      </c>
      <c r="C238" t="n">
        <v>1</v>
      </c>
      <c r="D238" t="n">
        <v>508</v>
      </c>
      <c r="E238" t="s">
        <v>246</v>
      </c>
      <c r="F238" t="n">
        <v>3201</v>
      </c>
      <c r="G238" t="s">
        <v>228</v>
      </c>
      <c r="H238" t="s">
        <v>229</v>
      </c>
      <c r="I238" t="n">
        <v>5</v>
      </c>
      <c r="J238" t="n">
        <v>795</v>
      </c>
      <c r="K238" t="s">
        <v>240</v>
      </c>
      <c r="L238" t="n">
        <v>223</v>
      </c>
      <c r="M238" t="n">
        <v>0.2</v>
      </c>
      <c r="N238" t="n">
        <v>0</v>
      </c>
    </row>
    <row r="239" spans="1:20">
      <c r="A239" s="1" t="n">
        <v>32659</v>
      </c>
      <c r="B239" t="s">
        <v>227</v>
      </c>
      <c r="C239" t="n">
        <v>2</v>
      </c>
      <c r="D239" t="n">
        <v>20</v>
      </c>
      <c r="E239" t="s">
        <v>52</v>
      </c>
      <c r="F239" t="n">
        <v>3201</v>
      </c>
      <c r="G239" t="s">
        <v>228</v>
      </c>
      <c r="H239" t="s">
        <v>229</v>
      </c>
      <c r="I239" t="n">
        <v>5</v>
      </c>
      <c r="J239" t="n">
        <v>458</v>
      </c>
      <c r="K239" t="s">
        <v>230</v>
      </c>
      <c r="L239" t="n">
        <v>508</v>
      </c>
      <c r="M239" t="n">
        <v>0.1</v>
      </c>
      <c r="N239" t="n">
        <v>35.6</v>
      </c>
      <c r="O239" t="s">
        <v>231</v>
      </c>
      <c r="P239" t="s">
        <v>232</v>
      </c>
      <c r="Q239" t="s">
        <v>232</v>
      </c>
      <c r="R239" t="s">
        <v>233</v>
      </c>
      <c r="S239" t="s">
        <v>229</v>
      </c>
      <c r="T239" t="n">
        <v>5</v>
      </c>
    </row>
    <row r="240" spans="1:20">
      <c r="A240" s="1" t="n">
        <v>32659</v>
      </c>
      <c r="B240" t="s">
        <v>227</v>
      </c>
      <c r="C240" t="n">
        <v>10</v>
      </c>
      <c r="D240" t="n">
        <v>20</v>
      </c>
      <c r="E240" t="s">
        <v>52</v>
      </c>
      <c r="F240" t="n">
        <v>3201</v>
      </c>
      <c r="G240" t="s">
        <v>228</v>
      </c>
      <c r="H240" t="s">
        <v>229</v>
      </c>
      <c r="I240" t="n">
        <v>5</v>
      </c>
      <c r="J240" t="n">
        <v>458</v>
      </c>
      <c r="K240" t="s">
        <v>230</v>
      </c>
      <c r="L240" t="n">
        <v>758</v>
      </c>
      <c r="M240" t="n">
        <v>0.1</v>
      </c>
      <c r="N240" t="n">
        <v>35.6</v>
      </c>
      <c r="O240" t="s">
        <v>231</v>
      </c>
      <c r="P240" t="s">
        <v>232</v>
      </c>
      <c r="Q240" t="s">
        <v>232</v>
      </c>
      <c r="R240" t="s">
        <v>233</v>
      </c>
      <c r="S240" t="s">
        <v>229</v>
      </c>
      <c r="T240" t="n">
        <v>5</v>
      </c>
    </row>
    <row r="241" spans="1:20">
      <c r="A241" s="1" t="n">
        <v>32659</v>
      </c>
      <c r="B241" t="s">
        <v>241</v>
      </c>
      <c r="C241" t="n">
        <v>1</v>
      </c>
      <c r="D241" t="n">
        <v>213</v>
      </c>
      <c r="E241" t="s">
        <v>234</v>
      </c>
      <c r="F241" t="n">
        <v>3201</v>
      </c>
      <c r="G241" t="s">
        <v>228</v>
      </c>
      <c r="H241" t="s">
        <v>229</v>
      </c>
      <c r="I241" t="n">
        <v>5</v>
      </c>
      <c r="J241" t="n">
        <v>795</v>
      </c>
      <c r="K241" t="s">
        <v>240</v>
      </c>
      <c r="L241" t="n">
        <v>29</v>
      </c>
      <c r="M241" t="n">
        <v>0</v>
      </c>
      <c r="N241" t="n">
        <v>0</v>
      </c>
    </row>
    <row r="242" spans="1:20">
      <c r="A242" s="1" t="n">
        <v>32659</v>
      </c>
      <c r="B242" t="s">
        <v>254</v>
      </c>
      <c r="C242" t="n">
        <v>1</v>
      </c>
      <c r="D242" t="n">
        <v>20</v>
      </c>
      <c r="E242" t="s">
        <v>52</v>
      </c>
      <c r="F242" t="n">
        <v>3201</v>
      </c>
      <c r="G242" t="s">
        <v>228</v>
      </c>
      <c r="H242" t="s">
        <v>229</v>
      </c>
      <c r="I242" t="n">
        <v>5</v>
      </c>
      <c r="J242" t="n">
        <v>458</v>
      </c>
      <c r="K242" t="s">
        <v>230</v>
      </c>
      <c r="L242" t="n">
        <v>498</v>
      </c>
      <c r="M242" t="n">
        <v>0.01</v>
      </c>
      <c r="N242" t="n">
        <v>40.4</v>
      </c>
      <c r="O242" t="s">
        <v>252</v>
      </c>
      <c r="P242" t="s">
        <v>253</v>
      </c>
      <c r="Q242" t="s">
        <v>253</v>
      </c>
      <c r="R242" t="s">
        <v>233</v>
      </c>
      <c r="S242" t="s">
        <v>229</v>
      </c>
      <c r="T242" t="n">
        <v>5</v>
      </c>
    </row>
    <row r="243" spans="1:20">
      <c r="A243" s="1" t="n">
        <v>32659</v>
      </c>
      <c r="B243" t="s">
        <v>254</v>
      </c>
      <c r="C243" t="n">
        <v>2</v>
      </c>
      <c r="D243" t="n">
        <v>20</v>
      </c>
      <c r="E243" t="s">
        <v>52</v>
      </c>
      <c r="F243" t="n">
        <v>3201</v>
      </c>
      <c r="G243" t="s">
        <v>228</v>
      </c>
      <c r="H243" t="s">
        <v>229</v>
      </c>
      <c r="I243" t="n">
        <v>5</v>
      </c>
      <c r="J243" t="n">
        <v>458</v>
      </c>
      <c r="K243" t="s">
        <v>230</v>
      </c>
      <c r="L243" t="n">
        <v>193</v>
      </c>
      <c r="M243" t="n">
        <v>0.19</v>
      </c>
      <c r="N243" t="n">
        <v>21.6</v>
      </c>
      <c r="O243" t="s">
        <v>252</v>
      </c>
      <c r="P243" t="s">
        <v>253</v>
      </c>
      <c r="Q243" t="s">
        <v>253</v>
      </c>
      <c r="R243" t="s">
        <v>233</v>
      </c>
      <c r="S243" t="s">
        <v>229</v>
      </c>
      <c r="T243" t="n">
        <v>5</v>
      </c>
    </row>
    <row r="244" spans="1:20">
      <c r="A244" s="1" t="n">
        <v>32659</v>
      </c>
      <c r="B244" t="s">
        <v>254</v>
      </c>
      <c r="C244" t="n">
        <v>3</v>
      </c>
      <c r="D244" t="n">
        <v>20</v>
      </c>
      <c r="E244" t="s">
        <v>52</v>
      </c>
      <c r="F244" t="n">
        <v>3201</v>
      </c>
      <c r="G244" t="s">
        <v>228</v>
      </c>
      <c r="H244" t="s">
        <v>229</v>
      </c>
      <c r="I244" t="n">
        <v>5</v>
      </c>
      <c r="J244" t="n">
        <v>580</v>
      </c>
      <c r="K244" t="s">
        <v>248</v>
      </c>
      <c r="L244" t="n">
        <v>285</v>
      </c>
      <c r="M244" t="n">
        <v>0.01</v>
      </c>
      <c r="N244" t="n">
        <v>46.6</v>
      </c>
      <c r="O244" t="s">
        <v>252</v>
      </c>
      <c r="P244" t="s">
        <v>253</v>
      </c>
      <c r="Q244" t="s">
        <v>253</v>
      </c>
      <c r="R244" t="s">
        <v>233</v>
      </c>
      <c r="S244" t="s">
        <v>229</v>
      </c>
      <c r="T244" t="n">
        <v>5</v>
      </c>
    </row>
    <row r="245" spans="1:20">
      <c r="A245" s="1" t="n">
        <v>32689</v>
      </c>
      <c r="B245" t="s">
        <v>227</v>
      </c>
      <c r="C245" t="n">
        <v>1</v>
      </c>
      <c r="D245" t="n">
        <v>508</v>
      </c>
      <c r="E245" t="s">
        <v>246</v>
      </c>
      <c r="F245" t="n">
        <v>3201</v>
      </c>
      <c r="G245" t="s">
        <v>228</v>
      </c>
      <c r="H245" t="s">
        <v>229</v>
      </c>
      <c r="I245" t="n">
        <v>5</v>
      </c>
      <c r="J245" t="n">
        <v>795</v>
      </c>
      <c r="K245" t="s">
        <v>240</v>
      </c>
      <c r="L245" t="n">
        <v>262</v>
      </c>
      <c r="M245" t="n">
        <v>0.1</v>
      </c>
      <c r="N245" t="n">
        <v>0</v>
      </c>
    </row>
    <row r="246" spans="1:20">
      <c r="A246" s="1" t="n">
        <v>32689</v>
      </c>
      <c r="B246" t="s">
        <v>227</v>
      </c>
      <c r="C246" t="n">
        <v>2</v>
      </c>
      <c r="D246" t="n">
        <v>213</v>
      </c>
      <c r="E246" t="s">
        <v>234</v>
      </c>
      <c r="F246" t="n">
        <v>3201</v>
      </c>
      <c r="G246" t="s">
        <v>228</v>
      </c>
      <c r="H246" t="s">
        <v>229</v>
      </c>
      <c r="I246" t="n">
        <v>5</v>
      </c>
      <c r="J246" t="n">
        <v>520</v>
      </c>
      <c r="K246" t="s">
        <v>261</v>
      </c>
      <c r="L246" t="n">
        <v>169</v>
      </c>
      <c r="M246" t="n">
        <v>0</v>
      </c>
      <c r="N246" t="n">
        <v>0</v>
      </c>
    </row>
    <row r="247" spans="1:20">
      <c r="A247" s="1" t="n">
        <v>32689</v>
      </c>
      <c r="B247" t="s">
        <v>227</v>
      </c>
      <c r="C247" t="n">
        <v>3</v>
      </c>
      <c r="D247" t="n">
        <v>20</v>
      </c>
      <c r="E247" t="s">
        <v>52</v>
      </c>
      <c r="F247" t="n">
        <v>3201</v>
      </c>
      <c r="G247" t="s">
        <v>228</v>
      </c>
      <c r="H247" t="s">
        <v>229</v>
      </c>
      <c r="I247" t="n">
        <v>5</v>
      </c>
      <c r="J247" t="n">
        <v>458</v>
      </c>
      <c r="K247" t="s">
        <v>230</v>
      </c>
      <c r="L247" t="n">
        <v>456</v>
      </c>
      <c r="M247" t="n">
        <v>0.1</v>
      </c>
      <c r="N247" t="n">
        <v>35.8</v>
      </c>
      <c r="O247" t="s">
        <v>231</v>
      </c>
      <c r="P247" t="s">
        <v>232</v>
      </c>
      <c r="Q247" t="s">
        <v>232</v>
      </c>
      <c r="R247" t="s">
        <v>233</v>
      </c>
      <c r="S247" t="s">
        <v>229</v>
      </c>
      <c r="T247" t="n">
        <v>5</v>
      </c>
    </row>
    <row r="248" spans="1:20">
      <c r="A248" s="1" t="n">
        <v>32689</v>
      </c>
      <c r="B248" t="s">
        <v>227</v>
      </c>
      <c r="C248" t="n">
        <v>9</v>
      </c>
      <c r="D248" t="n">
        <v>20</v>
      </c>
      <c r="E248" t="s">
        <v>52</v>
      </c>
      <c r="F248" t="n">
        <v>3201</v>
      </c>
      <c r="G248" t="s">
        <v>228</v>
      </c>
      <c r="H248" t="s">
        <v>229</v>
      </c>
      <c r="I248" t="n">
        <v>5</v>
      </c>
      <c r="J248" t="n">
        <v>458</v>
      </c>
      <c r="K248" t="s">
        <v>230</v>
      </c>
      <c r="L248" t="n">
        <v>403</v>
      </c>
      <c r="M248" t="n">
        <v>0.1</v>
      </c>
      <c r="N248" t="n">
        <v>35.5</v>
      </c>
      <c r="O248" t="s">
        <v>231</v>
      </c>
      <c r="P248" t="s">
        <v>232</v>
      </c>
      <c r="Q248" t="s">
        <v>232</v>
      </c>
      <c r="R248" t="s">
        <v>233</v>
      </c>
      <c r="S248" t="s">
        <v>229</v>
      </c>
      <c r="T248" t="n">
        <v>5</v>
      </c>
    </row>
    <row r="249" spans="1:20">
      <c r="A249" s="1" t="n">
        <v>32689</v>
      </c>
      <c r="B249" t="s">
        <v>241</v>
      </c>
      <c r="C249" t="n">
        <v>1</v>
      </c>
      <c r="D249" t="n">
        <v>213</v>
      </c>
      <c r="E249" t="s">
        <v>234</v>
      </c>
      <c r="F249" t="n">
        <v>3201</v>
      </c>
      <c r="G249" t="s">
        <v>228</v>
      </c>
      <c r="H249" t="s">
        <v>229</v>
      </c>
      <c r="I249" t="n">
        <v>5</v>
      </c>
      <c r="J249" t="n">
        <v>795</v>
      </c>
      <c r="K249" t="s">
        <v>240</v>
      </c>
      <c r="L249" t="n">
        <v>15</v>
      </c>
      <c r="M249" t="n">
        <v>0</v>
      </c>
      <c r="N249" t="n">
        <v>0</v>
      </c>
    </row>
    <row r="250" spans="1:20">
      <c r="A250" s="1" t="n">
        <v>32689</v>
      </c>
      <c r="B250" t="s">
        <v>254</v>
      </c>
      <c r="C250" t="n">
        <v>1</v>
      </c>
      <c r="D250" t="n">
        <v>20</v>
      </c>
      <c r="E250" t="s">
        <v>52</v>
      </c>
      <c r="F250" t="n">
        <v>3201</v>
      </c>
      <c r="G250" t="s">
        <v>228</v>
      </c>
      <c r="H250" t="s">
        <v>229</v>
      </c>
      <c r="I250" t="n">
        <v>5</v>
      </c>
      <c r="J250" t="n">
        <v>160</v>
      </c>
      <c r="K250" t="s">
        <v>258</v>
      </c>
      <c r="L250" t="n">
        <v>342</v>
      </c>
      <c r="M250" t="n">
        <v>0.02</v>
      </c>
      <c r="N250" t="n">
        <v>37.2</v>
      </c>
      <c r="O250" t="s">
        <v>252</v>
      </c>
      <c r="P250" t="s">
        <v>253</v>
      </c>
      <c r="Q250" t="s">
        <v>253</v>
      </c>
      <c r="R250" t="s">
        <v>233</v>
      </c>
      <c r="S250" t="s">
        <v>229</v>
      </c>
      <c r="T250" t="n">
        <v>5</v>
      </c>
    </row>
    <row r="251" spans="1:20">
      <c r="A251" s="1" t="n">
        <v>32689</v>
      </c>
      <c r="B251" t="s">
        <v>254</v>
      </c>
      <c r="C251" t="n">
        <v>2</v>
      </c>
      <c r="D251" t="n">
        <v>20</v>
      </c>
      <c r="E251" t="s">
        <v>52</v>
      </c>
      <c r="F251" t="n">
        <v>3201</v>
      </c>
      <c r="G251" t="s">
        <v>228</v>
      </c>
      <c r="H251" t="s">
        <v>229</v>
      </c>
      <c r="I251" t="n">
        <v>5</v>
      </c>
      <c r="J251" t="n">
        <v>580</v>
      </c>
      <c r="K251" t="s">
        <v>248</v>
      </c>
      <c r="L251" t="n">
        <v>513</v>
      </c>
      <c r="M251" t="n">
        <v>0.01</v>
      </c>
      <c r="N251" t="n">
        <v>46</v>
      </c>
      <c r="O251" t="s">
        <v>252</v>
      </c>
      <c r="P251" t="s">
        <v>253</v>
      </c>
      <c r="Q251" t="s">
        <v>253</v>
      </c>
      <c r="R251" t="s">
        <v>233</v>
      </c>
      <c r="S251" t="s">
        <v>229</v>
      </c>
      <c r="T251" t="n">
        <v>5</v>
      </c>
    </row>
    <row r="252" spans="1:20">
      <c r="A252" s="1" t="n">
        <v>32689</v>
      </c>
      <c r="B252" t="s">
        <v>254</v>
      </c>
      <c r="C252" t="n">
        <v>3</v>
      </c>
      <c r="D252" t="n">
        <v>20</v>
      </c>
      <c r="E252" t="s">
        <v>52</v>
      </c>
      <c r="F252" t="n">
        <v>3201</v>
      </c>
      <c r="G252" t="s">
        <v>228</v>
      </c>
      <c r="H252" t="s">
        <v>229</v>
      </c>
      <c r="I252" t="n">
        <v>5</v>
      </c>
      <c r="J252" t="n">
        <v>580</v>
      </c>
      <c r="K252" t="s">
        <v>248</v>
      </c>
      <c r="L252" t="n">
        <v>589</v>
      </c>
      <c r="M252" t="n">
        <v>0.01</v>
      </c>
      <c r="N252" t="n">
        <v>46.3</v>
      </c>
      <c r="O252" t="s">
        <v>252</v>
      </c>
      <c r="P252" t="s">
        <v>253</v>
      </c>
      <c r="Q252" t="s">
        <v>253</v>
      </c>
      <c r="R252" t="s">
        <v>233</v>
      </c>
      <c r="S252" t="s">
        <v>229</v>
      </c>
      <c r="T252" t="n">
        <v>5</v>
      </c>
    </row>
    <row r="253" spans="1:20">
      <c r="A253" s="1" t="n">
        <v>32720</v>
      </c>
      <c r="B253" t="s">
        <v>227</v>
      </c>
      <c r="C253" t="n">
        <v>6</v>
      </c>
      <c r="D253" t="n">
        <v>20</v>
      </c>
      <c r="E253" t="s">
        <v>52</v>
      </c>
      <c r="F253" t="n">
        <v>3201</v>
      </c>
      <c r="G253" t="s">
        <v>228</v>
      </c>
      <c r="H253" t="s">
        <v>229</v>
      </c>
      <c r="I253" t="n">
        <v>5</v>
      </c>
      <c r="J253" t="n">
        <v>458</v>
      </c>
      <c r="K253" t="s">
        <v>230</v>
      </c>
      <c r="L253" t="n">
        <v>723</v>
      </c>
      <c r="M253" t="n">
        <v>0.1</v>
      </c>
      <c r="N253" t="n">
        <v>35.6</v>
      </c>
      <c r="O253" t="s">
        <v>231</v>
      </c>
      <c r="P253" t="s">
        <v>232</v>
      </c>
      <c r="Q253" t="s">
        <v>232</v>
      </c>
      <c r="R253" t="s">
        <v>233</v>
      </c>
      <c r="S253" t="s">
        <v>229</v>
      </c>
      <c r="T253" t="n">
        <v>5</v>
      </c>
    </row>
    <row r="254" spans="1:20">
      <c r="A254" s="1" t="n">
        <v>32720</v>
      </c>
      <c r="B254" t="s">
        <v>254</v>
      </c>
      <c r="C254" t="n">
        <v>1</v>
      </c>
      <c r="D254" t="n">
        <v>20</v>
      </c>
      <c r="E254" t="s">
        <v>52</v>
      </c>
      <c r="F254" t="n">
        <v>3201</v>
      </c>
      <c r="G254" t="s">
        <v>228</v>
      </c>
      <c r="H254" t="s">
        <v>229</v>
      </c>
      <c r="I254" t="n">
        <v>5</v>
      </c>
      <c r="J254" t="n">
        <v>160</v>
      </c>
      <c r="K254" t="s">
        <v>258</v>
      </c>
      <c r="L254" t="n">
        <v>625</v>
      </c>
      <c r="M254" t="n">
        <v>0.01</v>
      </c>
      <c r="N254" t="n">
        <v>48.8</v>
      </c>
      <c r="O254" t="s">
        <v>252</v>
      </c>
      <c r="P254" t="s">
        <v>253</v>
      </c>
      <c r="Q254" t="s">
        <v>253</v>
      </c>
      <c r="R254" t="s">
        <v>233</v>
      </c>
      <c r="S254" t="s">
        <v>229</v>
      </c>
      <c r="T254" t="n">
        <v>5</v>
      </c>
    </row>
    <row r="255" spans="1:20">
      <c r="A255" s="1" t="n">
        <v>32720</v>
      </c>
      <c r="B255" t="s">
        <v>254</v>
      </c>
      <c r="C255" t="n">
        <v>2</v>
      </c>
      <c r="D255" t="n">
        <v>20</v>
      </c>
      <c r="E255" t="s">
        <v>52</v>
      </c>
      <c r="F255" t="n">
        <v>3201</v>
      </c>
      <c r="G255" t="s">
        <v>228</v>
      </c>
      <c r="H255" t="s">
        <v>229</v>
      </c>
      <c r="I255" t="n">
        <v>5</v>
      </c>
      <c r="J255" t="n">
        <v>280</v>
      </c>
      <c r="K255" t="s">
        <v>251</v>
      </c>
      <c r="L255" t="n">
        <v>569</v>
      </c>
      <c r="M255" t="n">
        <v>0.07000000000000001</v>
      </c>
      <c r="N255" t="n">
        <v>32.3</v>
      </c>
      <c r="O255" t="s">
        <v>252</v>
      </c>
      <c r="P255" t="s">
        <v>253</v>
      </c>
      <c r="Q255" t="s">
        <v>253</v>
      </c>
      <c r="R255" t="s">
        <v>233</v>
      </c>
      <c r="S255" t="s">
        <v>229</v>
      </c>
      <c r="T255" t="n">
        <v>5</v>
      </c>
    </row>
    <row r="256" spans="1:20">
      <c r="A256" s="1" t="n">
        <v>32720</v>
      </c>
      <c r="B256" t="s">
        <v>254</v>
      </c>
      <c r="C256" t="n">
        <v>3</v>
      </c>
      <c r="D256" t="n">
        <v>20</v>
      </c>
      <c r="E256" t="s">
        <v>52</v>
      </c>
      <c r="F256" t="n">
        <v>3201</v>
      </c>
      <c r="G256" t="s">
        <v>228</v>
      </c>
      <c r="H256" t="s">
        <v>229</v>
      </c>
      <c r="I256" t="n">
        <v>5</v>
      </c>
      <c r="J256" t="n">
        <v>458</v>
      </c>
      <c r="K256" t="s">
        <v>230</v>
      </c>
      <c r="L256" t="n">
        <v>504</v>
      </c>
      <c r="M256" t="n">
        <v>0.19</v>
      </c>
      <c r="N256" t="n">
        <v>23.1</v>
      </c>
      <c r="O256" t="s">
        <v>252</v>
      </c>
      <c r="P256" t="s">
        <v>253</v>
      </c>
      <c r="Q256" t="s">
        <v>253</v>
      </c>
      <c r="R256" t="s">
        <v>233</v>
      </c>
      <c r="S256" t="s">
        <v>229</v>
      </c>
      <c r="T256" t="n">
        <v>5</v>
      </c>
    </row>
    <row r="257" spans="1:20">
      <c r="A257" s="1" t="n">
        <v>32751</v>
      </c>
      <c r="B257" t="s">
        <v>227</v>
      </c>
      <c r="C257" t="n">
        <v>1</v>
      </c>
      <c r="D257" t="n">
        <v>508</v>
      </c>
      <c r="E257" t="s">
        <v>246</v>
      </c>
      <c r="F257" t="n">
        <v>3201</v>
      </c>
      <c r="G257" t="s">
        <v>228</v>
      </c>
      <c r="H257" t="s">
        <v>229</v>
      </c>
      <c r="I257" t="n">
        <v>5</v>
      </c>
      <c r="J257" t="n">
        <v>795</v>
      </c>
      <c r="K257" t="s">
        <v>240</v>
      </c>
      <c r="L257" t="n">
        <v>246</v>
      </c>
      <c r="M257" t="n">
        <v>0.24</v>
      </c>
      <c r="N257" t="n">
        <v>0</v>
      </c>
    </row>
    <row r="258" spans="1:20">
      <c r="A258" s="1" t="n">
        <v>32751</v>
      </c>
      <c r="B258" t="s">
        <v>227</v>
      </c>
      <c r="C258" t="n">
        <v>13</v>
      </c>
      <c r="D258" t="n">
        <v>20</v>
      </c>
      <c r="E258" t="s">
        <v>52</v>
      </c>
      <c r="F258" t="n">
        <v>3201</v>
      </c>
      <c r="G258" t="s">
        <v>228</v>
      </c>
      <c r="H258" t="s">
        <v>229</v>
      </c>
      <c r="I258" t="n">
        <v>5</v>
      </c>
      <c r="J258" t="n">
        <v>458</v>
      </c>
      <c r="K258" t="s">
        <v>230</v>
      </c>
      <c r="L258" t="n">
        <v>1077</v>
      </c>
      <c r="M258" t="n">
        <v>0.1</v>
      </c>
      <c r="N258" t="n">
        <v>35.8</v>
      </c>
      <c r="O258" t="s">
        <v>231</v>
      </c>
      <c r="P258" t="s">
        <v>232</v>
      </c>
      <c r="Q258" t="s">
        <v>232</v>
      </c>
      <c r="R258" t="s">
        <v>233</v>
      </c>
      <c r="S258" t="s">
        <v>229</v>
      </c>
      <c r="T258" t="n">
        <v>5</v>
      </c>
    </row>
    <row r="259" spans="1:20">
      <c r="A259" s="1" t="n">
        <v>32751</v>
      </c>
      <c r="B259" t="s">
        <v>227</v>
      </c>
      <c r="C259" t="n">
        <v>14</v>
      </c>
      <c r="D259" t="n">
        <v>20</v>
      </c>
      <c r="E259" t="s">
        <v>52</v>
      </c>
      <c r="F259" t="n">
        <v>3201</v>
      </c>
      <c r="G259" t="s">
        <v>228</v>
      </c>
      <c r="H259" t="s">
        <v>229</v>
      </c>
      <c r="I259" t="n">
        <v>5</v>
      </c>
      <c r="J259" t="n">
        <v>458</v>
      </c>
      <c r="K259" t="s">
        <v>230</v>
      </c>
      <c r="L259" t="n">
        <v>399</v>
      </c>
      <c r="M259" t="n">
        <v>0.1</v>
      </c>
      <c r="N259" t="n">
        <v>35.2</v>
      </c>
      <c r="O259" t="s">
        <v>231</v>
      </c>
      <c r="P259" t="s">
        <v>232</v>
      </c>
      <c r="Q259" t="s">
        <v>232</v>
      </c>
      <c r="R259" t="s">
        <v>233</v>
      </c>
      <c r="S259" t="s">
        <v>229</v>
      </c>
      <c r="T259" t="n">
        <v>5</v>
      </c>
    </row>
    <row r="260" spans="1:20">
      <c r="A260" s="1" t="n">
        <v>32751</v>
      </c>
      <c r="B260" t="s">
        <v>241</v>
      </c>
      <c r="C260" t="n">
        <v>1</v>
      </c>
      <c r="D260" t="n">
        <v>213</v>
      </c>
      <c r="E260" t="s">
        <v>234</v>
      </c>
      <c r="F260" t="n">
        <v>3201</v>
      </c>
      <c r="G260" t="s">
        <v>228</v>
      </c>
      <c r="H260" t="s">
        <v>229</v>
      </c>
      <c r="I260" t="n">
        <v>5</v>
      </c>
      <c r="J260" t="n">
        <v>785</v>
      </c>
      <c r="K260" t="s">
        <v>259</v>
      </c>
      <c r="L260" t="n">
        <v>15</v>
      </c>
      <c r="M260" t="n">
        <v>0</v>
      </c>
      <c r="N260" t="n">
        <v>0</v>
      </c>
    </row>
    <row r="261" spans="1:20">
      <c r="A261" s="1" t="n">
        <v>32751</v>
      </c>
      <c r="B261" t="s">
        <v>241</v>
      </c>
      <c r="C261" t="n">
        <v>2</v>
      </c>
      <c r="D261" t="n">
        <v>213</v>
      </c>
      <c r="E261" t="s">
        <v>234</v>
      </c>
      <c r="F261" t="n">
        <v>3201</v>
      </c>
      <c r="G261" t="s">
        <v>228</v>
      </c>
      <c r="H261" t="s">
        <v>229</v>
      </c>
      <c r="I261" t="n">
        <v>5</v>
      </c>
      <c r="J261" t="n">
        <v>795</v>
      </c>
      <c r="K261" t="s">
        <v>240</v>
      </c>
      <c r="L261" t="n">
        <v>15</v>
      </c>
      <c r="M261" t="n">
        <v>0</v>
      </c>
      <c r="N261" t="n">
        <v>0</v>
      </c>
    </row>
    <row r="262" spans="1:20">
      <c r="A262" s="1" t="n">
        <v>32751</v>
      </c>
      <c r="B262" t="s">
        <v>254</v>
      </c>
      <c r="C262" t="n">
        <v>1</v>
      </c>
      <c r="D262" t="n">
        <v>20</v>
      </c>
      <c r="E262" t="s">
        <v>52</v>
      </c>
      <c r="F262" t="n">
        <v>3201</v>
      </c>
      <c r="G262" t="s">
        <v>228</v>
      </c>
      <c r="H262" t="s">
        <v>229</v>
      </c>
      <c r="I262" t="n">
        <v>5</v>
      </c>
      <c r="J262" t="n">
        <v>160</v>
      </c>
      <c r="K262" t="s">
        <v>258</v>
      </c>
      <c r="L262" t="n">
        <v>307</v>
      </c>
      <c r="M262" t="n">
        <v>0.09</v>
      </c>
      <c r="N262" t="n">
        <v>46.5</v>
      </c>
      <c r="O262" t="s">
        <v>252</v>
      </c>
      <c r="P262" t="s">
        <v>253</v>
      </c>
      <c r="Q262" t="s">
        <v>253</v>
      </c>
      <c r="R262" t="s">
        <v>233</v>
      </c>
      <c r="S262" t="s">
        <v>229</v>
      </c>
      <c r="T262" t="n">
        <v>5</v>
      </c>
    </row>
    <row r="263" spans="1:20">
      <c r="A263" s="1" t="n">
        <v>32751</v>
      </c>
      <c r="B263" t="s">
        <v>254</v>
      </c>
      <c r="C263" t="n">
        <v>2</v>
      </c>
      <c r="D263" t="n">
        <v>20</v>
      </c>
      <c r="E263" t="s">
        <v>52</v>
      </c>
      <c r="F263" t="n">
        <v>3201</v>
      </c>
      <c r="G263" t="s">
        <v>228</v>
      </c>
      <c r="H263" t="s">
        <v>229</v>
      </c>
      <c r="I263" t="n">
        <v>5</v>
      </c>
      <c r="J263" t="n">
        <v>458</v>
      </c>
      <c r="K263" t="s">
        <v>230</v>
      </c>
      <c r="L263" t="n">
        <v>258</v>
      </c>
      <c r="M263" t="n">
        <v>0.67</v>
      </c>
      <c r="N263" t="n">
        <v>35.6</v>
      </c>
      <c r="O263" t="s">
        <v>252</v>
      </c>
      <c r="P263" t="s">
        <v>253</v>
      </c>
      <c r="Q263" t="s">
        <v>253</v>
      </c>
      <c r="R263" t="s">
        <v>233</v>
      </c>
      <c r="S263" t="s">
        <v>229</v>
      </c>
      <c r="T263" t="n">
        <v>5</v>
      </c>
    </row>
    <row r="264" spans="1:20">
      <c r="A264" s="1" t="n">
        <v>32751</v>
      </c>
      <c r="B264" t="s">
        <v>254</v>
      </c>
      <c r="C264" t="n">
        <v>3</v>
      </c>
      <c r="D264" t="n">
        <v>20</v>
      </c>
      <c r="E264" t="s">
        <v>52</v>
      </c>
      <c r="F264" t="n">
        <v>3201</v>
      </c>
      <c r="G264" t="s">
        <v>228</v>
      </c>
      <c r="H264" t="s">
        <v>229</v>
      </c>
      <c r="I264" t="n">
        <v>5</v>
      </c>
      <c r="J264" t="n">
        <v>580</v>
      </c>
      <c r="K264" t="s">
        <v>248</v>
      </c>
      <c r="L264" t="n">
        <v>411</v>
      </c>
      <c r="M264" t="n">
        <v>0.01</v>
      </c>
      <c r="N264" t="n">
        <v>47</v>
      </c>
      <c r="O264" t="s">
        <v>252</v>
      </c>
      <c r="P264" t="s">
        <v>253</v>
      </c>
      <c r="Q264" t="s">
        <v>253</v>
      </c>
      <c r="R264" t="s">
        <v>233</v>
      </c>
      <c r="S264" t="s">
        <v>229</v>
      </c>
      <c r="T264" t="n">
        <v>5</v>
      </c>
    </row>
    <row r="265" spans="1:20">
      <c r="A265" s="1" t="n">
        <v>32781</v>
      </c>
      <c r="B265" t="s">
        <v>227</v>
      </c>
      <c r="C265" t="n">
        <v>8</v>
      </c>
      <c r="D265" t="n">
        <v>20</v>
      </c>
      <c r="E265" t="s">
        <v>52</v>
      </c>
      <c r="F265" t="n">
        <v>3201</v>
      </c>
      <c r="G265" t="s">
        <v>228</v>
      </c>
      <c r="H265" t="s">
        <v>229</v>
      </c>
      <c r="I265" t="n">
        <v>5</v>
      </c>
      <c r="J265" t="n">
        <v>458</v>
      </c>
      <c r="K265" t="s">
        <v>230</v>
      </c>
      <c r="L265" t="n">
        <v>770</v>
      </c>
      <c r="M265" t="n">
        <v>0.1</v>
      </c>
      <c r="N265" t="n">
        <v>36</v>
      </c>
      <c r="O265" t="s">
        <v>231</v>
      </c>
      <c r="P265" t="s">
        <v>232</v>
      </c>
      <c r="Q265" t="s">
        <v>232</v>
      </c>
      <c r="R265" t="s">
        <v>233</v>
      </c>
      <c r="S265" t="s">
        <v>229</v>
      </c>
      <c r="T265" t="n">
        <v>5</v>
      </c>
    </row>
    <row r="266" spans="1:20">
      <c r="A266" s="1" t="n">
        <v>32781</v>
      </c>
      <c r="B266" t="s">
        <v>227</v>
      </c>
      <c r="C266" t="n">
        <v>9</v>
      </c>
      <c r="D266" t="n">
        <v>20</v>
      </c>
      <c r="E266" t="s">
        <v>52</v>
      </c>
      <c r="F266" t="n">
        <v>3201</v>
      </c>
      <c r="G266" t="s">
        <v>228</v>
      </c>
      <c r="H266" t="s">
        <v>229</v>
      </c>
      <c r="I266" t="n">
        <v>5</v>
      </c>
      <c r="J266" t="n">
        <v>458</v>
      </c>
      <c r="K266" t="s">
        <v>230</v>
      </c>
      <c r="L266" t="n">
        <v>437</v>
      </c>
      <c r="M266" t="n">
        <v>0.1</v>
      </c>
      <c r="N266" t="n">
        <v>35.8</v>
      </c>
      <c r="O266" t="s">
        <v>231</v>
      </c>
      <c r="P266" t="s">
        <v>232</v>
      </c>
      <c r="Q266" t="s">
        <v>232</v>
      </c>
      <c r="R266" t="s">
        <v>233</v>
      </c>
      <c r="S266" t="s">
        <v>229</v>
      </c>
      <c r="T266" t="n">
        <v>5</v>
      </c>
    </row>
    <row r="267" spans="1:20">
      <c r="A267" s="1" t="n">
        <v>32781</v>
      </c>
      <c r="B267" t="s">
        <v>241</v>
      </c>
      <c r="C267" t="n">
        <v>1</v>
      </c>
      <c r="D267" t="n">
        <v>213</v>
      </c>
      <c r="E267" t="s">
        <v>234</v>
      </c>
      <c r="F267" t="n">
        <v>3201</v>
      </c>
      <c r="G267" t="s">
        <v>228</v>
      </c>
      <c r="H267" t="s">
        <v>229</v>
      </c>
      <c r="I267" t="n">
        <v>5</v>
      </c>
      <c r="J267" t="n">
        <v>260</v>
      </c>
      <c r="K267" t="s">
        <v>250</v>
      </c>
      <c r="L267" t="n">
        <v>121</v>
      </c>
      <c r="M267" t="n">
        <v>0</v>
      </c>
      <c r="N267" t="n">
        <v>0</v>
      </c>
    </row>
    <row r="268" spans="1:20">
      <c r="A268" s="1" t="n">
        <v>32781</v>
      </c>
      <c r="B268" t="s">
        <v>254</v>
      </c>
      <c r="C268" t="n">
        <v>1</v>
      </c>
      <c r="D268" t="n">
        <v>509</v>
      </c>
      <c r="E268" t="s">
        <v>247</v>
      </c>
      <c r="F268" t="n">
        <v>3201</v>
      </c>
      <c r="G268" t="s">
        <v>228</v>
      </c>
      <c r="H268" t="s">
        <v>229</v>
      </c>
      <c r="I268" t="n">
        <v>5</v>
      </c>
      <c r="J268" t="n">
        <v>160</v>
      </c>
      <c r="K268" t="s">
        <v>258</v>
      </c>
      <c r="L268" t="n">
        <v>57</v>
      </c>
      <c r="M268" t="n">
        <v>0.59</v>
      </c>
      <c r="N268" t="n">
        <v>0</v>
      </c>
    </row>
    <row r="269" spans="1:20">
      <c r="A269" s="1" t="n">
        <v>32781</v>
      </c>
      <c r="B269" t="s">
        <v>254</v>
      </c>
      <c r="C269" t="n">
        <v>2</v>
      </c>
      <c r="D269" t="n">
        <v>20</v>
      </c>
      <c r="E269" t="s">
        <v>52</v>
      </c>
      <c r="F269" t="n">
        <v>3201</v>
      </c>
      <c r="G269" t="s">
        <v>228</v>
      </c>
      <c r="H269" t="s">
        <v>229</v>
      </c>
      <c r="I269" t="n">
        <v>5</v>
      </c>
      <c r="J269" t="n">
        <v>160</v>
      </c>
      <c r="K269" t="s">
        <v>258</v>
      </c>
      <c r="L269" t="n">
        <v>200</v>
      </c>
      <c r="M269" t="n">
        <v>0.08</v>
      </c>
      <c r="N269" t="n">
        <v>46</v>
      </c>
      <c r="O269" t="s">
        <v>252</v>
      </c>
      <c r="P269" t="s">
        <v>253</v>
      </c>
      <c r="Q269" t="s">
        <v>253</v>
      </c>
      <c r="R269" t="s">
        <v>233</v>
      </c>
      <c r="S269" t="s">
        <v>229</v>
      </c>
      <c r="T269" t="n">
        <v>5</v>
      </c>
    </row>
    <row r="270" spans="1:20">
      <c r="A270" s="1" t="n">
        <v>32781</v>
      </c>
      <c r="B270" t="s">
        <v>254</v>
      </c>
      <c r="C270" t="n">
        <v>3</v>
      </c>
      <c r="D270" t="n">
        <v>20</v>
      </c>
      <c r="E270" t="s">
        <v>52</v>
      </c>
      <c r="F270" t="n">
        <v>3201</v>
      </c>
      <c r="G270" t="s">
        <v>228</v>
      </c>
      <c r="H270" t="s">
        <v>229</v>
      </c>
      <c r="I270" t="n">
        <v>5</v>
      </c>
      <c r="J270" t="n">
        <v>280</v>
      </c>
      <c r="K270" t="s">
        <v>251</v>
      </c>
      <c r="L270" t="n">
        <v>596</v>
      </c>
      <c r="M270" t="n">
        <v>0.07000000000000001</v>
      </c>
      <c r="N270" t="n">
        <v>32.1</v>
      </c>
      <c r="O270" t="s">
        <v>252</v>
      </c>
      <c r="P270" t="s">
        <v>253</v>
      </c>
      <c r="Q270" t="s">
        <v>253</v>
      </c>
      <c r="R270" t="s">
        <v>233</v>
      </c>
      <c r="S270" t="s">
        <v>229</v>
      </c>
      <c r="T270" t="n">
        <v>5</v>
      </c>
    </row>
    <row r="271" spans="1:20">
      <c r="A271" s="1" t="n">
        <v>32812</v>
      </c>
      <c r="B271" t="s">
        <v>227</v>
      </c>
      <c r="C271" t="n">
        <v>1</v>
      </c>
      <c r="D271" t="n">
        <v>213</v>
      </c>
      <c r="E271" t="s">
        <v>234</v>
      </c>
      <c r="F271" t="n">
        <v>3201</v>
      </c>
      <c r="G271" t="s">
        <v>228</v>
      </c>
      <c r="H271" t="s">
        <v>229</v>
      </c>
      <c r="I271" t="n">
        <v>5</v>
      </c>
      <c r="J271" t="n">
        <v>795</v>
      </c>
      <c r="K271" t="s">
        <v>240</v>
      </c>
      <c r="L271" t="n">
        <v>117</v>
      </c>
      <c r="M271" t="n">
        <v>0</v>
      </c>
      <c r="N271" t="n">
        <v>0</v>
      </c>
    </row>
    <row r="272" spans="1:20">
      <c r="A272" s="1" t="n">
        <v>32812</v>
      </c>
      <c r="B272" t="s">
        <v>227</v>
      </c>
      <c r="C272" t="n">
        <v>2</v>
      </c>
      <c r="D272" t="n">
        <v>20</v>
      </c>
      <c r="E272" t="s">
        <v>52</v>
      </c>
      <c r="F272" t="n">
        <v>3201</v>
      </c>
      <c r="G272" t="s">
        <v>228</v>
      </c>
      <c r="H272" t="s">
        <v>229</v>
      </c>
      <c r="I272" t="n">
        <v>5</v>
      </c>
      <c r="J272" t="n">
        <v>458</v>
      </c>
      <c r="K272" t="s">
        <v>230</v>
      </c>
      <c r="L272" t="n">
        <v>15</v>
      </c>
      <c r="M272" t="n">
        <v>0.1</v>
      </c>
      <c r="N272" t="n">
        <v>35.4</v>
      </c>
      <c r="O272" t="s">
        <v>231</v>
      </c>
      <c r="P272" t="s">
        <v>232</v>
      </c>
      <c r="Q272" t="s">
        <v>232</v>
      </c>
      <c r="R272" t="s">
        <v>233</v>
      </c>
      <c r="S272" t="s">
        <v>229</v>
      </c>
      <c r="T272" t="n">
        <v>5</v>
      </c>
    </row>
    <row r="273" spans="1:20">
      <c r="A273" s="1" t="n">
        <v>32812</v>
      </c>
      <c r="B273" t="s">
        <v>227</v>
      </c>
      <c r="C273" t="n">
        <v>4</v>
      </c>
      <c r="D273" t="n">
        <v>510</v>
      </c>
      <c r="E273" t="s">
        <v>255</v>
      </c>
      <c r="F273" t="n">
        <v>3201</v>
      </c>
      <c r="G273" t="s">
        <v>228</v>
      </c>
      <c r="H273" t="s">
        <v>229</v>
      </c>
      <c r="I273" t="n">
        <v>5</v>
      </c>
      <c r="J273" t="n">
        <v>795</v>
      </c>
      <c r="K273" t="s">
        <v>240</v>
      </c>
      <c r="L273" t="n">
        <v>240</v>
      </c>
      <c r="M273" t="n">
        <v>3.59</v>
      </c>
      <c r="N273" t="n">
        <v>0</v>
      </c>
    </row>
    <row r="274" spans="1:20">
      <c r="A274" s="1" t="n">
        <v>32812</v>
      </c>
      <c r="B274" t="s">
        <v>254</v>
      </c>
      <c r="C274" t="n">
        <v>1</v>
      </c>
      <c r="D274" t="n">
        <v>20</v>
      </c>
      <c r="E274" t="s">
        <v>52</v>
      </c>
      <c r="F274" t="n">
        <v>3201</v>
      </c>
      <c r="G274" t="s">
        <v>228</v>
      </c>
      <c r="H274" t="s">
        <v>229</v>
      </c>
      <c r="I274" t="n">
        <v>5</v>
      </c>
      <c r="J274" t="n">
        <v>160</v>
      </c>
      <c r="K274" t="s">
        <v>258</v>
      </c>
      <c r="L274" t="n">
        <v>87</v>
      </c>
      <c r="M274" t="n">
        <v>0.05</v>
      </c>
      <c r="N274" t="n">
        <v>46</v>
      </c>
      <c r="O274" t="s">
        <v>252</v>
      </c>
      <c r="P274" t="s">
        <v>253</v>
      </c>
      <c r="Q274" t="s">
        <v>253</v>
      </c>
      <c r="R274" t="s">
        <v>233</v>
      </c>
      <c r="S274" t="s">
        <v>229</v>
      </c>
      <c r="T274" t="n">
        <v>5</v>
      </c>
    </row>
    <row r="275" spans="1:20">
      <c r="A275" s="1" t="n">
        <v>32812</v>
      </c>
      <c r="B275" t="s">
        <v>254</v>
      </c>
      <c r="C275" t="n">
        <v>2</v>
      </c>
      <c r="D275" t="n">
        <v>20</v>
      </c>
      <c r="E275" t="s">
        <v>52</v>
      </c>
      <c r="F275" t="n">
        <v>3201</v>
      </c>
      <c r="G275" t="s">
        <v>228</v>
      </c>
      <c r="H275" t="s">
        <v>229</v>
      </c>
      <c r="I275" t="n">
        <v>5</v>
      </c>
      <c r="J275" t="n">
        <v>160</v>
      </c>
      <c r="K275" t="s">
        <v>258</v>
      </c>
      <c r="L275" t="n">
        <v>260</v>
      </c>
      <c r="M275" t="n">
        <v>0.06</v>
      </c>
      <c r="N275" t="n">
        <v>45.5</v>
      </c>
      <c r="O275" t="s">
        <v>252</v>
      </c>
      <c r="P275" t="s">
        <v>253</v>
      </c>
      <c r="Q275" t="s">
        <v>253</v>
      </c>
      <c r="R275" t="s">
        <v>233</v>
      </c>
      <c r="S275" t="s">
        <v>229</v>
      </c>
      <c r="T275" t="n">
        <v>5</v>
      </c>
    </row>
    <row r="276" spans="1:20">
      <c r="A276" s="1" t="n">
        <v>32812</v>
      </c>
      <c r="B276" t="s">
        <v>254</v>
      </c>
      <c r="C276" t="n">
        <v>3</v>
      </c>
      <c r="D276" t="n">
        <v>20</v>
      </c>
      <c r="E276" t="s">
        <v>52</v>
      </c>
      <c r="F276" t="n">
        <v>3201</v>
      </c>
      <c r="G276" t="s">
        <v>228</v>
      </c>
      <c r="H276" t="s">
        <v>229</v>
      </c>
      <c r="I276" t="n">
        <v>5</v>
      </c>
      <c r="J276" t="n">
        <v>280</v>
      </c>
      <c r="K276" t="s">
        <v>251</v>
      </c>
      <c r="L276" t="n">
        <v>539</v>
      </c>
      <c r="M276" t="n">
        <v>0.08</v>
      </c>
      <c r="N276" t="n">
        <v>33.4</v>
      </c>
      <c r="O276" t="s">
        <v>252</v>
      </c>
      <c r="P276" t="s">
        <v>253</v>
      </c>
      <c r="Q276" t="s">
        <v>253</v>
      </c>
      <c r="R276" t="s">
        <v>233</v>
      </c>
      <c r="S276" t="s">
        <v>229</v>
      </c>
      <c r="T276" t="n">
        <v>5</v>
      </c>
    </row>
    <row r="277" spans="1:20">
      <c r="A277" s="1" t="n">
        <v>32812</v>
      </c>
      <c r="B277" t="s">
        <v>254</v>
      </c>
      <c r="C277" t="n">
        <v>4</v>
      </c>
      <c r="D277" t="n">
        <v>20</v>
      </c>
      <c r="E277" t="s">
        <v>52</v>
      </c>
      <c r="F277" t="n">
        <v>3201</v>
      </c>
      <c r="G277" t="s">
        <v>228</v>
      </c>
      <c r="H277" t="s">
        <v>229</v>
      </c>
      <c r="I277" t="n">
        <v>5</v>
      </c>
      <c r="J277" t="n">
        <v>325</v>
      </c>
      <c r="K277" t="s">
        <v>265</v>
      </c>
      <c r="L277" t="n">
        <v>623</v>
      </c>
      <c r="M277" t="n">
        <v>1.06</v>
      </c>
      <c r="N277" t="n">
        <v>28.9</v>
      </c>
      <c r="O277" t="s">
        <v>252</v>
      </c>
      <c r="P277" t="s">
        <v>253</v>
      </c>
      <c r="Q277" t="s">
        <v>253</v>
      </c>
      <c r="R277" t="s">
        <v>233</v>
      </c>
      <c r="S277" t="s">
        <v>229</v>
      </c>
      <c r="T277" t="n">
        <v>5</v>
      </c>
    </row>
    <row r="278" spans="1:20">
      <c r="A278" s="1" t="n">
        <v>32812</v>
      </c>
      <c r="B278" t="s">
        <v>254</v>
      </c>
      <c r="C278" t="n">
        <v>5</v>
      </c>
      <c r="D278" t="n">
        <v>20</v>
      </c>
      <c r="E278" t="s">
        <v>52</v>
      </c>
      <c r="F278" t="n">
        <v>3201</v>
      </c>
      <c r="G278" t="s">
        <v>228</v>
      </c>
      <c r="H278" t="s">
        <v>229</v>
      </c>
      <c r="I278" t="n">
        <v>5</v>
      </c>
      <c r="J278" t="n">
        <v>458</v>
      </c>
      <c r="K278" t="s">
        <v>230</v>
      </c>
      <c r="L278" t="n">
        <v>262</v>
      </c>
      <c r="M278" t="n">
        <v>0.2</v>
      </c>
      <c r="N278" t="n">
        <v>22</v>
      </c>
      <c r="O278" t="s">
        <v>252</v>
      </c>
      <c r="P278" t="s">
        <v>253</v>
      </c>
      <c r="Q278" t="s">
        <v>253</v>
      </c>
      <c r="R278" t="s">
        <v>233</v>
      </c>
      <c r="S278" t="s">
        <v>229</v>
      </c>
      <c r="T278" t="n">
        <v>5</v>
      </c>
    </row>
    <row r="279" spans="1:20">
      <c r="A279" s="1" t="n">
        <v>32812</v>
      </c>
      <c r="B279" t="s">
        <v>254</v>
      </c>
      <c r="C279" t="n">
        <v>6</v>
      </c>
      <c r="D279" t="n">
        <v>20</v>
      </c>
      <c r="E279" t="s">
        <v>52</v>
      </c>
      <c r="F279" t="n">
        <v>3201</v>
      </c>
      <c r="G279" t="s">
        <v>228</v>
      </c>
      <c r="H279" t="s">
        <v>229</v>
      </c>
      <c r="I279" t="n">
        <v>5</v>
      </c>
      <c r="J279" t="n">
        <v>580</v>
      </c>
      <c r="K279" t="s">
        <v>248</v>
      </c>
      <c r="L279" t="n">
        <v>359</v>
      </c>
      <c r="M279" t="n">
        <v>0.01</v>
      </c>
      <c r="N279" t="n">
        <v>46.6</v>
      </c>
      <c r="O279" t="s">
        <v>252</v>
      </c>
      <c r="P279" t="s">
        <v>253</v>
      </c>
      <c r="Q279" t="s">
        <v>253</v>
      </c>
      <c r="R279" t="s">
        <v>233</v>
      </c>
      <c r="S279" t="s">
        <v>229</v>
      </c>
      <c r="T279" t="n">
        <v>5</v>
      </c>
    </row>
    <row r="280" spans="1:20">
      <c r="A280" s="1" t="n">
        <v>32812</v>
      </c>
      <c r="B280" t="s">
        <v>254</v>
      </c>
      <c r="C280" t="n">
        <v>7</v>
      </c>
      <c r="D280" t="n">
        <v>20</v>
      </c>
      <c r="E280" t="s">
        <v>52</v>
      </c>
      <c r="F280" t="n">
        <v>3201</v>
      </c>
      <c r="G280" t="s">
        <v>228</v>
      </c>
      <c r="H280" t="s">
        <v>229</v>
      </c>
      <c r="I280" t="n">
        <v>5</v>
      </c>
      <c r="J280" t="n">
        <v>580</v>
      </c>
      <c r="K280" t="s">
        <v>248</v>
      </c>
      <c r="L280" t="n">
        <v>520</v>
      </c>
      <c r="M280" t="n">
        <v>0.01</v>
      </c>
      <c r="N280" t="n">
        <v>46.2</v>
      </c>
      <c r="O280" t="s">
        <v>252</v>
      </c>
      <c r="P280" t="s">
        <v>253</v>
      </c>
      <c r="Q280" t="s">
        <v>253</v>
      </c>
      <c r="R280" t="s">
        <v>233</v>
      </c>
      <c r="S280" t="s">
        <v>229</v>
      </c>
      <c r="T280" t="n">
        <v>5</v>
      </c>
    </row>
    <row r="281" spans="1:20">
      <c r="A281" s="1" t="n">
        <v>32812</v>
      </c>
      <c r="B281" t="s">
        <v>254</v>
      </c>
      <c r="C281" t="n">
        <v>8</v>
      </c>
      <c r="D281" t="n">
        <v>20</v>
      </c>
      <c r="E281" t="s">
        <v>52</v>
      </c>
      <c r="F281" t="n">
        <v>3201</v>
      </c>
      <c r="G281" t="s">
        <v>228</v>
      </c>
      <c r="H281" t="s">
        <v>229</v>
      </c>
      <c r="I281" t="n">
        <v>5</v>
      </c>
      <c r="J281" t="n">
        <v>160</v>
      </c>
      <c r="K281" t="s">
        <v>258</v>
      </c>
      <c r="L281" t="n">
        <v>262</v>
      </c>
      <c r="M281" t="n">
        <v>0.01</v>
      </c>
      <c r="N281" t="n">
        <v>44.5</v>
      </c>
      <c r="O281" t="s">
        <v>252</v>
      </c>
      <c r="P281" t="s">
        <v>253</v>
      </c>
      <c r="Q281" t="s">
        <v>253</v>
      </c>
      <c r="R281" t="s">
        <v>233</v>
      </c>
      <c r="S281" t="s">
        <v>229</v>
      </c>
      <c r="T281" t="n">
        <v>5</v>
      </c>
    </row>
    <row r="282" spans="1:20">
      <c r="A282" s="1" t="n">
        <v>32842</v>
      </c>
      <c r="B282" t="s">
        <v>227</v>
      </c>
      <c r="C282" t="n">
        <v>1</v>
      </c>
      <c r="D282" t="n">
        <v>509</v>
      </c>
      <c r="E282" t="s">
        <v>247</v>
      </c>
      <c r="F282" t="n">
        <v>3201</v>
      </c>
      <c r="G282" t="s">
        <v>228</v>
      </c>
      <c r="H282" t="s">
        <v>229</v>
      </c>
      <c r="I282" t="n">
        <v>5</v>
      </c>
      <c r="J282" t="n">
        <v>795</v>
      </c>
      <c r="K282" t="s">
        <v>240</v>
      </c>
      <c r="L282" t="n">
        <v>247</v>
      </c>
      <c r="M282" t="n">
        <v>0.5</v>
      </c>
      <c r="N282" t="n">
        <v>0</v>
      </c>
    </row>
    <row r="283" spans="1:20">
      <c r="A283" s="1" t="n">
        <v>32842</v>
      </c>
      <c r="B283" t="s">
        <v>227</v>
      </c>
      <c r="C283" t="n">
        <v>2</v>
      </c>
      <c r="D283" t="n">
        <v>20</v>
      </c>
      <c r="E283" t="s">
        <v>52</v>
      </c>
      <c r="F283" t="n">
        <v>3201</v>
      </c>
      <c r="G283" t="s">
        <v>228</v>
      </c>
      <c r="H283" t="s">
        <v>229</v>
      </c>
      <c r="I283" t="n">
        <v>5</v>
      </c>
      <c r="J283" t="n">
        <v>458</v>
      </c>
      <c r="K283" t="s">
        <v>230</v>
      </c>
      <c r="L283" t="n">
        <v>1114</v>
      </c>
      <c r="M283" t="n">
        <v>0.1</v>
      </c>
      <c r="N283" t="n">
        <v>35.9</v>
      </c>
      <c r="O283" t="s">
        <v>231</v>
      </c>
      <c r="P283" t="s">
        <v>232</v>
      </c>
      <c r="Q283" t="s">
        <v>232</v>
      </c>
      <c r="R283" t="s">
        <v>233</v>
      </c>
      <c r="S283" t="s">
        <v>229</v>
      </c>
      <c r="T283" t="n">
        <v>5</v>
      </c>
    </row>
    <row r="284" spans="1:20">
      <c r="A284" s="1" t="n">
        <v>32842</v>
      </c>
      <c r="B284" t="s">
        <v>254</v>
      </c>
      <c r="C284" t="n">
        <v>1</v>
      </c>
      <c r="D284" t="n">
        <v>508</v>
      </c>
      <c r="E284" t="s">
        <v>246</v>
      </c>
      <c r="F284" t="n">
        <v>3201</v>
      </c>
      <c r="G284" t="s">
        <v>228</v>
      </c>
      <c r="H284" t="s">
        <v>229</v>
      </c>
      <c r="I284" t="n">
        <v>5</v>
      </c>
      <c r="J284" t="n">
        <v>795</v>
      </c>
      <c r="K284" t="s">
        <v>240</v>
      </c>
      <c r="L284" t="n">
        <v>132</v>
      </c>
      <c r="M284" t="n">
        <v>0.17</v>
      </c>
      <c r="N284" t="n">
        <v>0</v>
      </c>
    </row>
    <row r="285" spans="1:20">
      <c r="A285" s="1" t="n">
        <v>32842</v>
      </c>
      <c r="B285" t="s">
        <v>254</v>
      </c>
      <c r="C285" t="n">
        <v>2</v>
      </c>
      <c r="D285" t="n">
        <v>20</v>
      </c>
      <c r="E285" t="s">
        <v>52</v>
      </c>
      <c r="F285" t="n">
        <v>3201</v>
      </c>
      <c r="G285" t="s">
        <v>228</v>
      </c>
      <c r="H285" t="s">
        <v>229</v>
      </c>
      <c r="I285" t="n">
        <v>5</v>
      </c>
      <c r="J285" t="n">
        <v>160</v>
      </c>
      <c r="K285" t="s">
        <v>258</v>
      </c>
      <c r="L285" t="n">
        <v>421</v>
      </c>
      <c r="M285" t="n">
        <v>0.06</v>
      </c>
      <c r="N285" t="n">
        <v>45.58</v>
      </c>
      <c r="O285" t="s">
        <v>252</v>
      </c>
      <c r="P285" t="s">
        <v>253</v>
      </c>
      <c r="Q285" t="s">
        <v>253</v>
      </c>
      <c r="R285" t="s">
        <v>233</v>
      </c>
      <c r="S285" t="s">
        <v>229</v>
      </c>
      <c r="T285" t="n">
        <v>5</v>
      </c>
    </row>
    <row r="286" spans="1:20">
      <c r="A286" s="1" t="n">
        <v>32842</v>
      </c>
      <c r="B286" t="s">
        <v>254</v>
      </c>
      <c r="C286" t="n">
        <v>3</v>
      </c>
      <c r="D286" t="n">
        <v>20</v>
      </c>
      <c r="E286" t="s">
        <v>52</v>
      </c>
      <c r="F286" t="n">
        <v>3201</v>
      </c>
      <c r="G286" t="s">
        <v>228</v>
      </c>
      <c r="H286" t="s">
        <v>229</v>
      </c>
      <c r="I286" t="n">
        <v>5</v>
      </c>
      <c r="J286" t="n">
        <v>160</v>
      </c>
      <c r="K286" t="s">
        <v>258</v>
      </c>
      <c r="L286" t="n">
        <v>604</v>
      </c>
      <c r="M286" t="n">
        <v>0.06</v>
      </c>
      <c r="N286" t="n">
        <v>45.6</v>
      </c>
      <c r="O286" t="s">
        <v>252</v>
      </c>
      <c r="P286" t="s">
        <v>253</v>
      </c>
      <c r="Q286" t="s">
        <v>253</v>
      </c>
      <c r="R286" t="s">
        <v>233</v>
      </c>
      <c r="S286" t="s">
        <v>229</v>
      </c>
      <c r="T286" t="n">
        <v>5</v>
      </c>
    </row>
    <row r="287" spans="1:20">
      <c r="A287" s="1" t="n">
        <v>32842</v>
      </c>
      <c r="B287" t="s">
        <v>254</v>
      </c>
      <c r="C287" t="n">
        <v>4</v>
      </c>
      <c r="D287" t="n">
        <v>20</v>
      </c>
      <c r="E287" t="s">
        <v>52</v>
      </c>
      <c r="F287" t="n">
        <v>3201</v>
      </c>
      <c r="G287" t="s">
        <v>228</v>
      </c>
      <c r="H287" t="s">
        <v>229</v>
      </c>
      <c r="I287" t="n">
        <v>5</v>
      </c>
      <c r="J287" t="n">
        <v>580</v>
      </c>
      <c r="K287" t="s">
        <v>248</v>
      </c>
      <c r="L287" t="n">
        <v>521</v>
      </c>
      <c r="M287" t="n">
        <v>0.01</v>
      </c>
      <c r="N287" t="n">
        <v>46.6</v>
      </c>
      <c r="O287" t="s">
        <v>252</v>
      </c>
      <c r="P287" t="s">
        <v>253</v>
      </c>
      <c r="Q287" t="s">
        <v>253</v>
      </c>
      <c r="R287" t="s">
        <v>233</v>
      </c>
      <c r="S287" t="s">
        <v>229</v>
      </c>
      <c r="T287" t="n">
        <v>5</v>
      </c>
    </row>
    <row r="288" spans="1:20">
      <c r="A288" s="1" t="n">
        <v>32873</v>
      </c>
      <c r="B288" t="s">
        <v>227</v>
      </c>
      <c r="C288" t="n">
        <v>1</v>
      </c>
      <c r="D288" t="n">
        <v>508</v>
      </c>
      <c r="E288" t="s">
        <v>246</v>
      </c>
      <c r="F288" t="n">
        <v>3201</v>
      </c>
      <c r="G288" t="s">
        <v>228</v>
      </c>
      <c r="H288" t="s">
        <v>229</v>
      </c>
      <c r="I288" t="n">
        <v>5</v>
      </c>
      <c r="J288" t="n">
        <v>795</v>
      </c>
      <c r="K288" t="s">
        <v>240</v>
      </c>
      <c r="L288" t="n">
        <v>247</v>
      </c>
      <c r="M288" t="n">
        <v>0.02</v>
      </c>
      <c r="N288" t="n">
        <v>0</v>
      </c>
    </row>
    <row r="289" spans="1:20">
      <c r="A289" s="1" t="n">
        <v>32873</v>
      </c>
      <c r="B289" t="s">
        <v>227</v>
      </c>
      <c r="C289" t="n">
        <v>2</v>
      </c>
      <c r="D289" t="n">
        <v>20</v>
      </c>
      <c r="E289" t="s">
        <v>52</v>
      </c>
      <c r="F289" t="n">
        <v>3201</v>
      </c>
      <c r="G289" t="s">
        <v>228</v>
      </c>
      <c r="H289" t="s">
        <v>229</v>
      </c>
      <c r="I289" t="n">
        <v>5</v>
      </c>
      <c r="J289" t="n">
        <v>458</v>
      </c>
      <c r="K289" t="s">
        <v>230</v>
      </c>
      <c r="L289" t="n">
        <v>459</v>
      </c>
      <c r="M289" t="n">
        <v>0.1</v>
      </c>
      <c r="N289" t="n">
        <v>36.1</v>
      </c>
      <c r="O289" t="s">
        <v>231</v>
      </c>
      <c r="P289" t="s">
        <v>232</v>
      </c>
      <c r="Q289" t="s">
        <v>232</v>
      </c>
      <c r="R289" t="s">
        <v>233</v>
      </c>
      <c r="S289" t="s">
        <v>229</v>
      </c>
      <c r="T289" t="n">
        <v>5</v>
      </c>
    </row>
    <row r="290" spans="1:20">
      <c r="A290" s="1" t="n">
        <v>32873</v>
      </c>
      <c r="B290" t="s">
        <v>227</v>
      </c>
      <c r="C290" t="n">
        <v>11</v>
      </c>
      <c r="D290" t="n">
        <v>20</v>
      </c>
      <c r="E290" t="s">
        <v>52</v>
      </c>
      <c r="F290" t="n">
        <v>3201</v>
      </c>
      <c r="G290" t="s">
        <v>228</v>
      </c>
      <c r="H290" t="s">
        <v>229</v>
      </c>
      <c r="I290" t="n">
        <v>5</v>
      </c>
      <c r="J290" t="n">
        <v>458</v>
      </c>
      <c r="K290" t="s">
        <v>230</v>
      </c>
      <c r="L290" t="n">
        <v>647</v>
      </c>
      <c r="M290" t="n">
        <v>0.1</v>
      </c>
      <c r="N290" t="n">
        <v>35.9</v>
      </c>
      <c r="O290" t="s">
        <v>231</v>
      </c>
      <c r="P290" t="s">
        <v>232</v>
      </c>
      <c r="Q290" t="s">
        <v>232</v>
      </c>
      <c r="R290" t="s">
        <v>233</v>
      </c>
      <c r="S290" t="s">
        <v>229</v>
      </c>
      <c r="T290" t="n">
        <v>5</v>
      </c>
    </row>
    <row r="291" spans="1:20">
      <c r="A291" s="1" t="n">
        <v>32873</v>
      </c>
      <c r="B291" t="s">
        <v>254</v>
      </c>
      <c r="C291" t="n">
        <v>1</v>
      </c>
      <c r="D291" t="n">
        <v>20</v>
      </c>
      <c r="E291" t="s">
        <v>52</v>
      </c>
      <c r="F291" t="n">
        <v>3201</v>
      </c>
      <c r="G291" t="s">
        <v>228</v>
      </c>
      <c r="H291" t="s">
        <v>229</v>
      </c>
      <c r="I291" t="n">
        <v>5</v>
      </c>
      <c r="J291" t="n">
        <v>160</v>
      </c>
      <c r="K291" t="s">
        <v>258</v>
      </c>
      <c r="L291" t="n">
        <v>268</v>
      </c>
      <c r="M291" t="n">
        <v>0.03</v>
      </c>
      <c r="N291" t="n">
        <v>41.8</v>
      </c>
      <c r="O291" t="s">
        <v>252</v>
      </c>
      <c r="P291" t="s">
        <v>253</v>
      </c>
      <c r="Q291" t="s">
        <v>253</v>
      </c>
      <c r="R291" t="s">
        <v>233</v>
      </c>
      <c r="S291" t="s">
        <v>229</v>
      </c>
      <c r="T291" t="n">
        <v>5</v>
      </c>
    </row>
    <row r="292" spans="1:20">
      <c r="A292" s="1" t="n">
        <v>32873</v>
      </c>
      <c r="B292" t="s">
        <v>254</v>
      </c>
      <c r="C292" t="n">
        <v>2</v>
      </c>
      <c r="D292" t="n">
        <v>20</v>
      </c>
      <c r="E292" t="s">
        <v>52</v>
      </c>
      <c r="F292" t="n">
        <v>3201</v>
      </c>
      <c r="G292" t="s">
        <v>228</v>
      </c>
      <c r="H292" t="s">
        <v>229</v>
      </c>
      <c r="I292" t="n">
        <v>5</v>
      </c>
      <c r="J292" t="n">
        <v>232</v>
      </c>
      <c r="K292" t="s">
        <v>266</v>
      </c>
      <c r="L292" t="n">
        <v>464</v>
      </c>
      <c r="M292" t="n">
        <v>0.05</v>
      </c>
      <c r="N292" t="n">
        <v>39.6</v>
      </c>
      <c r="O292" t="s">
        <v>252</v>
      </c>
      <c r="P292" t="s">
        <v>253</v>
      </c>
      <c r="Q292" t="s">
        <v>253</v>
      </c>
      <c r="R292" t="s">
        <v>233</v>
      </c>
      <c r="S292" t="s">
        <v>229</v>
      </c>
      <c r="T292" t="n">
        <v>5</v>
      </c>
    </row>
    <row r="293" spans="1:20">
      <c r="A293" s="1" t="n">
        <v>32873</v>
      </c>
      <c r="B293" t="s">
        <v>254</v>
      </c>
      <c r="C293" t="n">
        <v>3</v>
      </c>
      <c r="D293" t="n">
        <v>20</v>
      </c>
      <c r="E293" t="s">
        <v>52</v>
      </c>
      <c r="F293" t="n">
        <v>3201</v>
      </c>
      <c r="G293" t="s">
        <v>228</v>
      </c>
      <c r="H293" t="s">
        <v>229</v>
      </c>
      <c r="I293" t="n">
        <v>5</v>
      </c>
      <c r="J293" t="n">
        <v>458</v>
      </c>
      <c r="K293" t="s">
        <v>230</v>
      </c>
      <c r="L293" t="n">
        <v>116</v>
      </c>
      <c r="M293" t="n">
        <v>0.2</v>
      </c>
      <c r="N293" t="n">
        <v>21.6</v>
      </c>
      <c r="O293" t="s">
        <v>252</v>
      </c>
      <c r="P293" t="s">
        <v>253</v>
      </c>
      <c r="Q293" t="s">
        <v>253</v>
      </c>
      <c r="R293" t="s">
        <v>233</v>
      </c>
      <c r="S293" t="s">
        <v>229</v>
      </c>
      <c r="T293" t="n">
        <v>5</v>
      </c>
    </row>
    <row r="294" spans="1:20">
      <c r="A294" s="1" t="n">
        <v>32873</v>
      </c>
      <c r="B294" t="s">
        <v>254</v>
      </c>
      <c r="C294" t="n">
        <v>4</v>
      </c>
      <c r="D294" t="n">
        <v>20</v>
      </c>
      <c r="E294" t="s">
        <v>52</v>
      </c>
      <c r="F294" t="n">
        <v>3201</v>
      </c>
      <c r="G294" t="s">
        <v>228</v>
      </c>
      <c r="H294" t="s">
        <v>229</v>
      </c>
      <c r="I294" t="n">
        <v>5</v>
      </c>
      <c r="J294" t="n">
        <v>458</v>
      </c>
      <c r="K294" t="s">
        <v>230</v>
      </c>
      <c r="L294" t="n">
        <v>271</v>
      </c>
      <c r="M294" t="n">
        <v>0.04</v>
      </c>
      <c r="N294" t="n">
        <v>41.1</v>
      </c>
      <c r="O294" t="s">
        <v>252</v>
      </c>
      <c r="P294" t="s">
        <v>253</v>
      </c>
      <c r="Q294" t="s">
        <v>253</v>
      </c>
      <c r="R294" t="s">
        <v>233</v>
      </c>
      <c r="S294" t="s">
        <v>229</v>
      </c>
      <c r="T294" t="n">
        <v>5</v>
      </c>
    </row>
    <row r="295" spans="1:20">
      <c r="A295" s="1" t="n">
        <v>32873</v>
      </c>
      <c r="B295" t="s">
        <v>254</v>
      </c>
      <c r="C295" t="n">
        <v>5</v>
      </c>
      <c r="D295" t="n">
        <v>20</v>
      </c>
      <c r="E295" t="s">
        <v>52</v>
      </c>
      <c r="F295" t="n">
        <v>3201</v>
      </c>
      <c r="G295" t="s">
        <v>228</v>
      </c>
      <c r="H295" t="s">
        <v>229</v>
      </c>
      <c r="I295" t="n">
        <v>5</v>
      </c>
      <c r="J295" t="n">
        <v>580</v>
      </c>
      <c r="K295" t="s">
        <v>248</v>
      </c>
      <c r="L295" t="n">
        <v>64</v>
      </c>
      <c r="M295" t="n">
        <v>0.02</v>
      </c>
      <c r="N295" t="n">
        <v>46.1</v>
      </c>
      <c r="O295" t="s">
        <v>252</v>
      </c>
      <c r="P295" t="s">
        <v>253</v>
      </c>
      <c r="Q295" t="s">
        <v>253</v>
      </c>
      <c r="R295" t="s">
        <v>233</v>
      </c>
      <c r="S295" t="s">
        <v>229</v>
      </c>
      <c r="T295" t="n">
        <v>5</v>
      </c>
    </row>
    <row r="296" spans="1:20">
      <c r="A296" s="1" t="n">
        <v>32873</v>
      </c>
      <c r="B296" t="s">
        <v>254</v>
      </c>
      <c r="C296" t="n">
        <v>6</v>
      </c>
      <c r="D296" t="n">
        <v>20</v>
      </c>
      <c r="E296" t="s">
        <v>52</v>
      </c>
      <c r="F296" t="n">
        <v>3201</v>
      </c>
      <c r="G296" t="s">
        <v>228</v>
      </c>
      <c r="H296" t="s">
        <v>229</v>
      </c>
      <c r="I296" t="n">
        <v>5</v>
      </c>
      <c r="J296" t="n">
        <v>580</v>
      </c>
      <c r="K296" t="s">
        <v>248</v>
      </c>
      <c r="L296" t="n">
        <v>179</v>
      </c>
      <c r="M296" t="n">
        <v>0.02</v>
      </c>
      <c r="N296" t="n">
        <v>46.1</v>
      </c>
      <c r="O296" t="s">
        <v>252</v>
      </c>
      <c r="P296" t="s">
        <v>253</v>
      </c>
      <c r="Q296" t="s">
        <v>253</v>
      </c>
      <c r="R296" t="s">
        <v>233</v>
      </c>
      <c r="S296" t="s">
        <v>229</v>
      </c>
      <c r="T296" t="n">
        <v>5</v>
      </c>
    </row>
    <row r="297" spans="1:20">
      <c r="A297" s="1" t="n">
        <v>32904</v>
      </c>
      <c r="B297" t="s">
        <v>227</v>
      </c>
      <c r="C297" t="n">
        <v>1</v>
      </c>
      <c r="D297" t="n">
        <v>20</v>
      </c>
      <c r="E297" t="s">
        <v>52</v>
      </c>
      <c r="F297" t="n">
        <v>3201</v>
      </c>
      <c r="G297" t="s">
        <v>228</v>
      </c>
      <c r="H297" t="s">
        <v>229</v>
      </c>
      <c r="I297" t="n">
        <v>5</v>
      </c>
      <c r="J297" t="n">
        <v>280</v>
      </c>
      <c r="K297" t="s">
        <v>251</v>
      </c>
      <c r="L297" t="n">
        <v>282</v>
      </c>
      <c r="M297" t="n">
        <v>0.1</v>
      </c>
      <c r="N297" t="n">
        <v>32.3</v>
      </c>
      <c r="O297" t="s">
        <v>231</v>
      </c>
      <c r="P297" t="s">
        <v>232</v>
      </c>
      <c r="Q297" t="s">
        <v>232</v>
      </c>
      <c r="R297" t="s">
        <v>233</v>
      </c>
      <c r="S297" t="s">
        <v>229</v>
      </c>
      <c r="T297" t="n">
        <v>5</v>
      </c>
    </row>
    <row r="298" spans="1:20">
      <c r="A298" s="1" t="n">
        <v>32904</v>
      </c>
      <c r="B298" t="s">
        <v>227</v>
      </c>
      <c r="C298" t="n">
        <v>2</v>
      </c>
      <c r="D298" t="n">
        <v>213</v>
      </c>
      <c r="E298" t="s">
        <v>234</v>
      </c>
      <c r="F298" t="n">
        <v>3201</v>
      </c>
      <c r="G298" t="s">
        <v>228</v>
      </c>
      <c r="H298" t="s">
        <v>229</v>
      </c>
      <c r="I298" t="n">
        <v>5</v>
      </c>
      <c r="J298" t="n">
        <v>795</v>
      </c>
      <c r="K298" t="s">
        <v>240</v>
      </c>
      <c r="L298" t="n">
        <v>3</v>
      </c>
      <c r="M298" t="n">
        <v>0</v>
      </c>
      <c r="N298" t="n">
        <v>0</v>
      </c>
    </row>
    <row r="299" spans="1:20">
      <c r="A299" s="1" t="n">
        <v>32904</v>
      </c>
      <c r="B299" t="s">
        <v>227</v>
      </c>
      <c r="C299" t="n">
        <v>4</v>
      </c>
      <c r="D299" t="n">
        <v>508</v>
      </c>
      <c r="E299" t="s">
        <v>246</v>
      </c>
      <c r="F299" t="n">
        <v>3201</v>
      </c>
      <c r="G299" t="s">
        <v>228</v>
      </c>
      <c r="H299" t="s">
        <v>229</v>
      </c>
      <c r="I299" t="n">
        <v>5</v>
      </c>
      <c r="J299" t="n">
        <v>795</v>
      </c>
      <c r="K299" t="s">
        <v>240</v>
      </c>
      <c r="L299" t="n">
        <v>147</v>
      </c>
      <c r="M299" t="n">
        <v>0.1</v>
      </c>
      <c r="N299" t="n">
        <v>0</v>
      </c>
    </row>
    <row r="300" spans="1:20">
      <c r="A300" s="1" t="n">
        <v>32904</v>
      </c>
      <c r="B300" t="s">
        <v>227</v>
      </c>
      <c r="C300" t="n">
        <v>12</v>
      </c>
      <c r="D300" t="n">
        <v>20</v>
      </c>
      <c r="E300" t="s">
        <v>52</v>
      </c>
      <c r="F300" t="n">
        <v>3201</v>
      </c>
      <c r="G300" t="s">
        <v>228</v>
      </c>
      <c r="H300" t="s">
        <v>229</v>
      </c>
      <c r="I300" t="n">
        <v>5</v>
      </c>
      <c r="J300" t="n">
        <v>458</v>
      </c>
      <c r="K300" t="s">
        <v>230</v>
      </c>
      <c r="L300" t="n">
        <v>652</v>
      </c>
      <c r="M300" t="n">
        <v>0.1</v>
      </c>
      <c r="N300" t="n">
        <v>36.6</v>
      </c>
      <c r="O300" t="s">
        <v>231</v>
      </c>
      <c r="P300" t="s">
        <v>232</v>
      </c>
      <c r="Q300" t="s">
        <v>232</v>
      </c>
      <c r="R300" t="s">
        <v>233</v>
      </c>
      <c r="S300" t="s">
        <v>229</v>
      </c>
      <c r="T300" t="n">
        <v>5</v>
      </c>
    </row>
    <row r="301" spans="1:20">
      <c r="A301" s="1" t="n">
        <v>32904</v>
      </c>
      <c r="B301" t="s">
        <v>254</v>
      </c>
      <c r="C301" t="n">
        <v>1</v>
      </c>
      <c r="D301" t="n">
        <v>20</v>
      </c>
      <c r="E301" t="s">
        <v>52</v>
      </c>
      <c r="F301" t="n">
        <v>3201</v>
      </c>
      <c r="G301" t="s">
        <v>228</v>
      </c>
      <c r="H301" t="s">
        <v>229</v>
      </c>
      <c r="I301" t="n">
        <v>5</v>
      </c>
      <c r="J301" t="n">
        <v>160</v>
      </c>
      <c r="K301" t="s">
        <v>258</v>
      </c>
      <c r="L301" t="n">
        <v>380</v>
      </c>
      <c r="M301" t="n">
        <v>0.01</v>
      </c>
      <c r="N301" t="n">
        <v>42.3</v>
      </c>
      <c r="O301" t="s">
        <v>252</v>
      </c>
      <c r="P301" t="s">
        <v>253</v>
      </c>
      <c r="Q301" t="s">
        <v>253</v>
      </c>
      <c r="R301" t="s">
        <v>233</v>
      </c>
      <c r="S301" t="s">
        <v>229</v>
      </c>
      <c r="T301" t="n">
        <v>5</v>
      </c>
    </row>
    <row r="302" spans="1:20">
      <c r="A302" s="1" t="n">
        <v>32904</v>
      </c>
      <c r="B302" t="s">
        <v>254</v>
      </c>
      <c r="C302" t="n">
        <v>2</v>
      </c>
      <c r="D302" t="n">
        <v>20</v>
      </c>
      <c r="E302" t="s">
        <v>52</v>
      </c>
      <c r="F302" t="n">
        <v>3201</v>
      </c>
      <c r="G302" t="s">
        <v>228</v>
      </c>
      <c r="H302" t="s">
        <v>229</v>
      </c>
      <c r="I302" t="n">
        <v>5</v>
      </c>
      <c r="J302" t="n">
        <v>280</v>
      </c>
      <c r="K302" t="s">
        <v>251</v>
      </c>
      <c r="L302" t="n">
        <v>377</v>
      </c>
      <c r="M302" t="n">
        <v>0.1</v>
      </c>
      <c r="N302" t="n">
        <v>32.5</v>
      </c>
      <c r="O302" t="s">
        <v>252</v>
      </c>
      <c r="P302" t="s">
        <v>253</v>
      </c>
      <c r="Q302" t="s">
        <v>253</v>
      </c>
      <c r="R302" t="s">
        <v>233</v>
      </c>
      <c r="S302" t="s">
        <v>229</v>
      </c>
      <c r="T302" t="n">
        <v>5</v>
      </c>
    </row>
    <row r="303" spans="1:20">
      <c r="A303" s="1" t="n">
        <v>32904</v>
      </c>
      <c r="B303" t="s">
        <v>263</v>
      </c>
      <c r="C303" t="n">
        <v>1</v>
      </c>
      <c r="D303" t="n">
        <v>216</v>
      </c>
      <c r="E303" t="s">
        <v>264</v>
      </c>
      <c r="F303" t="n">
        <v>3201</v>
      </c>
      <c r="G303" t="s">
        <v>228</v>
      </c>
      <c r="H303" t="s">
        <v>229</v>
      </c>
      <c r="I303" t="n">
        <v>5</v>
      </c>
      <c r="J303" t="n">
        <v>785</v>
      </c>
      <c r="K303" t="s">
        <v>259</v>
      </c>
      <c r="L303" t="n">
        <v>72</v>
      </c>
      <c r="M303" t="n">
        <v>0</v>
      </c>
      <c r="N303" t="n">
        <v>0</v>
      </c>
    </row>
    <row r="304" spans="1:20">
      <c r="A304" s="1" t="n">
        <v>32932</v>
      </c>
      <c r="B304" t="s">
        <v>227</v>
      </c>
      <c r="C304" t="n">
        <v>2</v>
      </c>
      <c r="D304" t="n">
        <v>508</v>
      </c>
      <c r="E304" t="s">
        <v>246</v>
      </c>
      <c r="F304" t="n">
        <v>3201</v>
      </c>
      <c r="G304" t="s">
        <v>228</v>
      </c>
      <c r="H304" t="s">
        <v>229</v>
      </c>
      <c r="I304" t="n">
        <v>5</v>
      </c>
      <c r="J304" t="n">
        <v>580</v>
      </c>
      <c r="K304" t="s">
        <v>248</v>
      </c>
      <c r="L304" t="n">
        <v>117</v>
      </c>
      <c r="M304" t="n">
        <v>0.17</v>
      </c>
      <c r="N304" t="n">
        <v>0</v>
      </c>
    </row>
    <row r="305" spans="1:20">
      <c r="A305" s="1" t="n">
        <v>32932</v>
      </c>
      <c r="B305" t="s">
        <v>227</v>
      </c>
      <c r="C305" t="n">
        <v>4</v>
      </c>
      <c r="D305" t="n">
        <v>508</v>
      </c>
      <c r="E305" t="s">
        <v>246</v>
      </c>
      <c r="F305" t="n">
        <v>3201</v>
      </c>
      <c r="G305" t="s">
        <v>228</v>
      </c>
      <c r="H305" t="s">
        <v>229</v>
      </c>
      <c r="I305" t="n">
        <v>5</v>
      </c>
      <c r="J305" t="n">
        <v>795</v>
      </c>
      <c r="K305" t="s">
        <v>240</v>
      </c>
      <c r="L305" t="n">
        <v>202</v>
      </c>
      <c r="M305" t="n">
        <v>0.17</v>
      </c>
      <c r="N305" t="n">
        <v>0</v>
      </c>
    </row>
    <row r="306" spans="1:20">
      <c r="A306" s="1" t="n">
        <v>32932</v>
      </c>
      <c r="B306" t="s">
        <v>227</v>
      </c>
      <c r="C306" t="n">
        <v>11</v>
      </c>
      <c r="D306" t="n">
        <v>20</v>
      </c>
      <c r="E306" t="s">
        <v>52</v>
      </c>
      <c r="F306" t="n">
        <v>3201</v>
      </c>
      <c r="G306" t="s">
        <v>228</v>
      </c>
      <c r="H306" t="s">
        <v>229</v>
      </c>
      <c r="I306" t="n">
        <v>5</v>
      </c>
      <c r="J306" t="n">
        <v>458</v>
      </c>
      <c r="K306" t="s">
        <v>230</v>
      </c>
      <c r="L306" t="n">
        <v>323</v>
      </c>
      <c r="M306" t="n">
        <v>0.1</v>
      </c>
      <c r="N306" t="n">
        <v>35.6</v>
      </c>
      <c r="O306" t="s">
        <v>231</v>
      </c>
      <c r="P306" t="s">
        <v>232</v>
      </c>
      <c r="Q306" t="s">
        <v>232</v>
      </c>
      <c r="R306" t="s">
        <v>233</v>
      </c>
      <c r="S306" t="s">
        <v>229</v>
      </c>
      <c r="T306" t="n">
        <v>5</v>
      </c>
    </row>
    <row r="307" spans="1:20">
      <c r="A307" s="1" t="n">
        <v>32932</v>
      </c>
      <c r="B307" t="s">
        <v>227</v>
      </c>
      <c r="C307" t="n">
        <v>12</v>
      </c>
      <c r="D307" t="n">
        <v>20</v>
      </c>
      <c r="E307" t="s">
        <v>52</v>
      </c>
      <c r="F307" t="n">
        <v>3201</v>
      </c>
      <c r="G307" t="s">
        <v>228</v>
      </c>
      <c r="H307" t="s">
        <v>229</v>
      </c>
      <c r="I307" t="n">
        <v>5</v>
      </c>
      <c r="J307" t="n">
        <v>458</v>
      </c>
      <c r="K307" t="s">
        <v>230</v>
      </c>
      <c r="L307" t="n">
        <v>438</v>
      </c>
      <c r="M307" t="n">
        <v>0.1</v>
      </c>
      <c r="N307" t="n">
        <v>36.5</v>
      </c>
      <c r="O307" t="s">
        <v>231</v>
      </c>
      <c r="P307" t="s">
        <v>232</v>
      </c>
      <c r="Q307" t="s">
        <v>232</v>
      </c>
      <c r="R307" t="s">
        <v>233</v>
      </c>
      <c r="S307" t="s">
        <v>229</v>
      </c>
      <c r="T307" t="n">
        <v>5</v>
      </c>
    </row>
    <row r="308" spans="1:20">
      <c r="A308" s="1" t="n">
        <v>32932</v>
      </c>
      <c r="B308" t="s">
        <v>254</v>
      </c>
      <c r="C308" t="n">
        <v>2</v>
      </c>
      <c r="D308" t="n">
        <v>509</v>
      </c>
      <c r="E308" t="s">
        <v>247</v>
      </c>
      <c r="F308" t="n">
        <v>3201</v>
      </c>
      <c r="G308" t="s">
        <v>228</v>
      </c>
      <c r="H308" t="s">
        <v>229</v>
      </c>
      <c r="I308" t="n">
        <v>5</v>
      </c>
      <c r="J308" t="n">
        <v>160</v>
      </c>
      <c r="K308" t="s">
        <v>258</v>
      </c>
      <c r="L308" t="n">
        <v>43</v>
      </c>
      <c r="M308" t="n">
        <v>0.44</v>
      </c>
      <c r="N308" t="n">
        <v>0</v>
      </c>
    </row>
    <row r="309" spans="1:20">
      <c r="A309" s="1" t="n">
        <v>32932</v>
      </c>
      <c r="B309" t="s">
        <v>254</v>
      </c>
      <c r="C309" t="n">
        <v>4</v>
      </c>
      <c r="D309" t="n">
        <v>509</v>
      </c>
      <c r="E309" t="s">
        <v>247</v>
      </c>
      <c r="F309" t="n">
        <v>3201</v>
      </c>
      <c r="G309" t="s">
        <v>228</v>
      </c>
      <c r="H309" t="s">
        <v>229</v>
      </c>
      <c r="I309" t="n">
        <v>5</v>
      </c>
      <c r="J309" t="n">
        <v>160</v>
      </c>
      <c r="K309" t="s">
        <v>258</v>
      </c>
      <c r="L309" t="n">
        <v>40</v>
      </c>
      <c r="M309" t="n">
        <v>0.47</v>
      </c>
      <c r="N309" t="n">
        <v>0</v>
      </c>
    </row>
    <row r="310" spans="1:20">
      <c r="A310" s="1" t="n">
        <v>32932</v>
      </c>
      <c r="B310" t="s">
        <v>254</v>
      </c>
      <c r="C310" t="n">
        <v>5</v>
      </c>
      <c r="D310" t="n">
        <v>20</v>
      </c>
      <c r="E310" t="s">
        <v>52</v>
      </c>
      <c r="F310" t="n">
        <v>3201</v>
      </c>
      <c r="G310" t="s">
        <v>228</v>
      </c>
      <c r="H310" t="s">
        <v>229</v>
      </c>
      <c r="I310" t="n">
        <v>5</v>
      </c>
      <c r="J310" t="n">
        <v>160</v>
      </c>
      <c r="K310" t="s">
        <v>258</v>
      </c>
      <c r="L310" t="n">
        <v>256</v>
      </c>
      <c r="M310" t="n">
        <v>0.01</v>
      </c>
      <c r="N310" t="n">
        <v>43.1</v>
      </c>
      <c r="O310" t="s">
        <v>252</v>
      </c>
      <c r="P310" t="s">
        <v>253</v>
      </c>
      <c r="Q310" t="s">
        <v>253</v>
      </c>
      <c r="R310" t="s">
        <v>233</v>
      </c>
      <c r="S310" t="s">
        <v>229</v>
      </c>
      <c r="T310" t="n">
        <v>5</v>
      </c>
    </row>
    <row r="311" spans="1:20">
      <c r="A311" s="1" t="n">
        <v>32932</v>
      </c>
      <c r="B311" t="s">
        <v>254</v>
      </c>
      <c r="C311" t="n">
        <v>6</v>
      </c>
      <c r="D311" t="n">
        <v>20</v>
      </c>
      <c r="E311" t="s">
        <v>52</v>
      </c>
      <c r="F311" t="n">
        <v>3201</v>
      </c>
      <c r="G311" t="s">
        <v>228</v>
      </c>
      <c r="H311" t="s">
        <v>229</v>
      </c>
      <c r="I311" t="n">
        <v>5</v>
      </c>
      <c r="J311" t="n">
        <v>160</v>
      </c>
      <c r="K311" t="s">
        <v>258</v>
      </c>
      <c r="L311" t="n">
        <v>668</v>
      </c>
      <c r="M311" t="n">
        <v>0.03</v>
      </c>
      <c r="N311" t="n">
        <v>42.1</v>
      </c>
      <c r="O311" t="s">
        <v>252</v>
      </c>
      <c r="P311" t="s">
        <v>253</v>
      </c>
      <c r="Q311" t="s">
        <v>253</v>
      </c>
      <c r="R311" t="s">
        <v>233</v>
      </c>
      <c r="S311" t="s">
        <v>229</v>
      </c>
      <c r="T311" t="n">
        <v>5</v>
      </c>
    </row>
    <row r="312" spans="1:20">
      <c r="A312" s="1" t="n">
        <v>32932</v>
      </c>
      <c r="B312" t="s">
        <v>254</v>
      </c>
      <c r="C312" t="n">
        <v>7</v>
      </c>
      <c r="D312" t="n">
        <v>20</v>
      </c>
      <c r="E312" t="s">
        <v>52</v>
      </c>
      <c r="F312" t="n">
        <v>3201</v>
      </c>
      <c r="G312" t="s">
        <v>228</v>
      </c>
      <c r="H312" t="s">
        <v>229</v>
      </c>
      <c r="I312" t="n">
        <v>5</v>
      </c>
      <c r="J312" t="n">
        <v>458</v>
      </c>
      <c r="K312" t="s">
        <v>230</v>
      </c>
      <c r="L312" t="n">
        <v>390</v>
      </c>
      <c r="M312" t="n">
        <v>0.24</v>
      </c>
      <c r="N312" t="n">
        <v>22</v>
      </c>
      <c r="O312" t="s">
        <v>252</v>
      </c>
      <c r="P312" t="s">
        <v>253</v>
      </c>
      <c r="Q312" t="s">
        <v>253</v>
      </c>
      <c r="R312" t="s">
        <v>233</v>
      </c>
      <c r="S312" t="s">
        <v>229</v>
      </c>
      <c r="T312" t="n">
        <v>5</v>
      </c>
    </row>
    <row r="313" spans="1:20">
      <c r="A313" s="1" t="n">
        <v>32932</v>
      </c>
      <c r="B313" t="s">
        <v>254</v>
      </c>
      <c r="C313" t="n">
        <v>8</v>
      </c>
      <c r="D313" t="n">
        <v>20</v>
      </c>
      <c r="E313" t="s">
        <v>52</v>
      </c>
      <c r="F313" t="n">
        <v>3201</v>
      </c>
      <c r="G313" t="s">
        <v>228</v>
      </c>
      <c r="H313" t="s">
        <v>229</v>
      </c>
      <c r="I313" t="n">
        <v>5</v>
      </c>
      <c r="J313" t="n">
        <v>458</v>
      </c>
      <c r="K313" t="s">
        <v>230</v>
      </c>
      <c r="L313" t="n">
        <v>470</v>
      </c>
      <c r="M313" t="n">
        <v>0.01</v>
      </c>
      <c r="N313" t="n">
        <v>45.4</v>
      </c>
      <c r="O313" t="s">
        <v>252</v>
      </c>
      <c r="P313" t="s">
        <v>253</v>
      </c>
      <c r="Q313" t="s">
        <v>253</v>
      </c>
      <c r="R313" t="s">
        <v>233</v>
      </c>
      <c r="S313" t="s">
        <v>229</v>
      </c>
      <c r="T313" t="n">
        <v>5</v>
      </c>
    </row>
    <row r="314" spans="1:20">
      <c r="A314" s="1" t="n">
        <v>32932</v>
      </c>
      <c r="B314" t="s">
        <v>254</v>
      </c>
      <c r="C314" t="n">
        <v>9</v>
      </c>
      <c r="D314" t="n">
        <v>20</v>
      </c>
      <c r="E314" t="s">
        <v>52</v>
      </c>
      <c r="F314" t="n">
        <v>3201</v>
      </c>
      <c r="G314" t="s">
        <v>228</v>
      </c>
      <c r="H314" t="s">
        <v>229</v>
      </c>
      <c r="I314" t="n">
        <v>5</v>
      </c>
      <c r="J314" t="n">
        <v>458</v>
      </c>
      <c r="K314" t="s">
        <v>230</v>
      </c>
      <c r="L314" t="n">
        <v>199</v>
      </c>
      <c r="M314" t="n">
        <v>0.01</v>
      </c>
      <c r="N314" t="n">
        <v>45.4</v>
      </c>
      <c r="O314" t="s">
        <v>252</v>
      </c>
      <c r="P314" t="s">
        <v>253</v>
      </c>
      <c r="Q314" t="s">
        <v>253</v>
      </c>
      <c r="R314" t="s">
        <v>233</v>
      </c>
      <c r="S314" t="s">
        <v>229</v>
      </c>
      <c r="T314" t="n">
        <v>5</v>
      </c>
    </row>
    <row r="315" spans="1:20">
      <c r="A315" s="1" t="n">
        <v>32932</v>
      </c>
      <c r="B315" t="s">
        <v>254</v>
      </c>
      <c r="C315" t="n">
        <v>10</v>
      </c>
      <c r="D315" t="n">
        <v>20</v>
      </c>
      <c r="E315" t="s">
        <v>52</v>
      </c>
      <c r="F315" t="n">
        <v>3201</v>
      </c>
      <c r="G315" t="s">
        <v>228</v>
      </c>
      <c r="H315" t="s">
        <v>229</v>
      </c>
      <c r="I315" t="n">
        <v>5</v>
      </c>
      <c r="J315" t="n">
        <v>580</v>
      </c>
      <c r="K315" t="s">
        <v>248</v>
      </c>
      <c r="L315" t="n">
        <v>263</v>
      </c>
      <c r="M315" t="n">
        <v>0.02</v>
      </c>
      <c r="N315" t="n">
        <v>45.9</v>
      </c>
      <c r="O315" t="s">
        <v>252</v>
      </c>
      <c r="P315" t="s">
        <v>253</v>
      </c>
      <c r="Q315" t="s">
        <v>253</v>
      </c>
      <c r="R315" t="s">
        <v>233</v>
      </c>
      <c r="S315" t="s">
        <v>229</v>
      </c>
      <c r="T315" t="n">
        <v>5</v>
      </c>
    </row>
    <row r="316" spans="1:20">
      <c r="A316" s="1" t="n">
        <v>32963</v>
      </c>
      <c r="B316" t="s">
        <v>227</v>
      </c>
      <c r="C316" t="n">
        <v>1</v>
      </c>
      <c r="D316" t="n">
        <v>20</v>
      </c>
      <c r="E316" t="s">
        <v>52</v>
      </c>
      <c r="F316" t="n">
        <v>3201</v>
      </c>
      <c r="G316" t="s">
        <v>228</v>
      </c>
      <c r="H316" t="s">
        <v>229</v>
      </c>
      <c r="I316" t="n">
        <v>5</v>
      </c>
      <c r="J316" t="n">
        <v>325</v>
      </c>
      <c r="K316" t="s">
        <v>265</v>
      </c>
      <c r="L316" t="n">
        <v>423</v>
      </c>
      <c r="M316" t="n">
        <v>1</v>
      </c>
      <c r="N316" t="n">
        <v>28.6</v>
      </c>
      <c r="O316" t="s">
        <v>231</v>
      </c>
      <c r="P316" t="s">
        <v>232</v>
      </c>
      <c r="Q316" t="s">
        <v>232</v>
      </c>
      <c r="R316" t="s">
        <v>233</v>
      </c>
      <c r="S316" t="s">
        <v>229</v>
      </c>
      <c r="T316" t="n">
        <v>5</v>
      </c>
    </row>
    <row r="317" spans="1:20">
      <c r="A317" s="1" t="n">
        <v>32963</v>
      </c>
      <c r="B317" t="s">
        <v>227</v>
      </c>
      <c r="C317" t="n">
        <v>2</v>
      </c>
      <c r="D317" t="n">
        <v>20</v>
      </c>
      <c r="E317" t="s">
        <v>52</v>
      </c>
      <c r="F317" t="n">
        <v>3201</v>
      </c>
      <c r="G317" t="s">
        <v>228</v>
      </c>
      <c r="H317" t="s">
        <v>229</v>
      </c>
      <c r="I317" t="n">
        <v>5</v>
      </c>
      <c r="J317" t="n">
        <v>458</v>
      </c>
      <c r="K317" t="s">
        <v>230</v>
      </c>
      <c r="L317" t="n">
        <v>497</v>
      </c>
      <c r="M317" t="n">
        <v>0.1</v>
      </c>
      <c r="N317" t="n">
        <v>35.5</v>
      </c>
      <c r="O317" t="s">
        <v>231</v>
      </c>
      <c r="P317" t="s">
        <v>232</v>
      </c>
      <c r="Q317" t="s">
        <v>232</v>
      </c>
      <c r="R317" t="s">
        <v>233</v>
      </c>
      <c r="S317" t="s">
        <v>229</v>
      </c>
      <c r="T317" t="n">
        <v>5</v>
      </c>
    </row>
    <row r="318" spans="1:20">
      <c r="A318" s="1" t="n">
        <v>32963</v>
      </c>
      <c r="B318" t="s">
        <v>227</v>
      </c>
      <c r="C318" t="n">
        <v>3</v>
      </c>
      <c r="D318" t="n">
        <v>20</v>
      </c>
      <c r="E318" t="s">
        <v>52</v>
      </c>
      <c r="F318" t="n">
        <v>3201</v>
      </c>
      <c r="G318" t="s">
        <v>228</v>
      </c>
      <c r="H318" t="s">
        <v>229</v>
      </c>
      <c r="I318" t="n">
        <v>5</v>
      </c>
      <c r="J318" t="n">
        <v>458</v>
      </c>
      <c r="K318" t="s">
        <v>230</v>
      </c>
      <c r="L318" t="n">
        <v>151</v>
      </c>
      <c r="M318" t="n">
        <v>0.2</v>
      </c>
      <c r="N318" t="n">
        <v>22.1</v>
      </c>
      <c r="O318" t="s">
        <v>231</v>
      </c>
      <c r="P318" t="s">
        <v>232</v>
      </c>
      <c r="Q318" t="s">
        <v>232</v>
      </c>
      <c r="R318" t="s">
        <v>233</v>
      </c>
      <c r="S318" t="s">
        <v>229</v>
      </c>
      <c r="T318" t="n">
        <v>5</v>
      </c>
    </row>
    <row r="319" spans="1:20">
      <c r="A319" s="1" t="n">
        <v>32963</v>
      </c>
      <c r="B319" t="s">
        <v>227</v>
      </c>
      <c r="C319" t="n">
        <v>4</v>
      </c>
      <c r="D319" t="n">
        <v>20</v>
      </c>
      <c r="E319" t="s">
        <v>52</v>
      </c>
      <c r="F319" t="n">
        <v>3201</v>
      </c>
      <c r="G319" t="s">
        <v>228</v>
      </c>
      <c r="H319" t="s">
        <v>229</v>
      </c>
      <c r="I319" t="n">
        <v>5</v>
      </c>
      <c r="J319" t="n">
        <v>458</v>
      </c>
      <c r="K319" t="s">
        <v>230</v>
      </c>
      <c r="L319" t="n">
        <v>555</v>
      </c>
      <c r="M319" t="n">
        <v>0.1</v>
      </c>
      <c r="N319" t="n">
        <v>35.4</v>
      </c>
      <c r="O319" t="s">
        <v>231</v>
      </c>
      <c r="P319" t="s">
        <v>232</v>
      </c>
      <c r="Q319" t="s">
        <v>232</v>
      </c>
      <c r="R319" t="s">
        <v>233</v>
      </c>
      <c r="S319" t="s">
        <v>229</v>
      </c>
      <c r="T319" t="n">
        <v>5</v>
      </c>
    </row>
    <row r="320" spans="1:20">
      <c r="A320" s="1" t="n">
        <v>32963</v>
      </c>
      <c r="B320" t="s">
        <v>254</v>
      </c>
      <c r="C320" t="n">
        <v>2</v>
      </c>
      <c r="D320" t="n">
        <v>509</v>
      </c>
      <c r="E320" t="s">
        <v>247</v>
      </c>
      <c r="F320" t="n">
        <v>3201</v>
      </c>
      <c r="G320" t="s">
        <v>228</v>
      </c>
      <c r="H320" t="s">
        <v>229</v>
      </c>
      <c r="I320" t="n">
        <v>5</v>
      </c>
      <c r="J320" t="n">
        <v>795</v>
      </c>
      <c r="K320" t="s">
        <v>240</v>
      </c>
      <c r="L320" t="n">
        <v>148</v>
      </c>
      <c r="M320" t="n">
        <v>0.64</v>
      </c>
      <c r="N320" t="n">
        <v>0</v>
      </c>
    </row>
    <row r="321" spans="1:20">
      <c r="A321" s="1" t="n">
        <v>32963</v>
      </c>
      <c r="B321" t="s">
        <v>254</v>
      </c>
      <c r="C321" t="n">
        <v>3</v>
      </c>
      <c r="D321" t="n">
        <v>20</v>
      </c>
      <c r="E321" t="s">
        <v>52</v>
      </c>
      <c r="F321" t="n">
        <v>3201</v>
      </c>
      <c r="G321" t="s">
        <v>228</v>
      </c>
      <c r="H321" t="s">
        <v>229</v>
      </c>
      <c r="I321" t="n">
        <v>5</v>
      </c>
      <c r="J321" t="n">
        <v>160</v>
      </c>
      <c r="K321" t="s">
        <v>258</v>
      </c>
      <c r="L321" t="n">
        <v>656</v>
      </c>
      <c r="M321" t="n">
        <v>0.01</v>
      </c>
      <c r="N321" t="n">
        <v>47.9</v>
      </c>
      <c r="O321" t="s">
        <v>252</v>
      </c>
      <c r="P321" t="s">
        <v>253</v>
      </c>
      <c r="Q321" t="s">
        <v>253</v>
      </c>
      <c r="R321" t="s">
        <v>233</v>
      </c>
      <c r="S321" t="s">
        <v>229</v>
      </c>
      <c r="T321" t="n">
        <v>5</v>
      </c>
    </row>
    <row r="322" spans="1:20">
      <c r="A322" s="1" t="n">
        <v>32963</v>
      </c>
      <c r="B322" t="s">
        <v>254</v>
      </c>
      <c r="C322" t="n">
        <v>4</v>
      </c>
      <c r="D322" t="n">
        <v>20</v>
      </c>
      <c r="E322" t="s">
        <v>52</v>
      </c>
      <c r="F322" t="n">
        <v>3201</v>
      </c>
      <c r="G322" t="s">
        <v>228</v>
      </c>
      <c r="H322" t="s">
        <v>229</v>
      </c>
      <c r="I322" t="n">
        <v>5</v>
      </c>
      <c r="J322" t="n">
        <v>280</v>
      </c>
      <c r="K322" t="s">
        <v>251</v>
      </c>
      <c r="L322" t="n">
        <v>508</v>
      </c>
      <c r="M322" t="n">
        <v>0.07000000000000001</v>
      </c>
      <c r="N322" t="n">
        <v>32.4</v>
      </c>
      <c r="O322" t="s">
        <v>252</v>
      </c>
      <c r="P322" t="s">
        <v>253</v>
      </c>
      <c r="Q322" t="s">
        <v>253</v>
      </c>
      <c r="R322" t="s">
        <v>233</v>
      </c>
      <c r="S322" t="s">
        <v>229</v>
      </c>
      <c r="T322" t="n">
        <v>5</v>
      </c>
    </row>
    <row r="323" spans="1:20">
      <c r="A323" s="1" t="n">
        <v>32963</v>
      </c>
      <c r="B323" t="s">
        <v>254</v>
      </c>
      <c r="C323" t="n">
        <v>5</v>
      </c>
      <c r="D323" t="n">
        <v>20</v>
      </c>
      <c r="E323" t="s">
        <v>52</v>
      </c>
      <c r="F323" t="n">
        <v>3201</v>
      </c>
      <c r="G323" t="s">
        <v>228</v>
      </c>
      <c r="H323" t="s">
        <v>229</v>
      </c>
      <c r="I323" t="n">
        <v>5</v>
      </c>
      <c r="J323" t="n">
        <v>458</v>
      </c>
      <c r="K323" t="s">
        <v>230</v>
      </c>
      <c r="L323" t="n">
        <v>81</v>
      </c>
      <c r="M323" t="n">
        <v>0.15</v>
      </c>
      <c r="N323" t="n">
        <v>21.9</v>
      </c>
      <c r="O323" t="s">
        <v>252</v>
      </c>
      <c r="P323" t="s">
        <v>253</v>
      </c>
      <c r="Q323" t="s">
        <v>253</v>
      </c>
      <c r="R323" t="s">
        <v>233</v>
      </c>
      <c r="S323" t="s">
        <v>229</v>
      </c>
      <c r="T323" t="n">
        <v>5</v>
      </c>
    </row>
    <row r="324" spans="1:20">
      <c r="A324" s="1" t="n">
        <v>32993</v>
      </c>
      <c r="B324" t="s">
        <v>227</v>
      </c>
      <c r="C324" t="n">
        <v>1</v>
      </c>
      <c r="D324" t="n">
        <v>20</v>
      </c>
      <c r="E324" t="s">
        <v>52</v>
      </c>
      <c r="F324" t="n">
        <v>3201</v>
      </c>
      <c r="G324" t="s">
        <v>228</v>
      </c>
      <c r="H324" t="s">
        <v>229</v>
      </c>
      <c r="I324" t="n">
        <v>5</v>
      </c>
      <c r="J324" t="n">
        <v>458</v>
      </c>
      <c r="K324" t="s">
        <v>230</v>
      </c>
      <c r="L324" t="n">
        <v>941</v>
      </c>
      <c r="M324" t="n">
        <v>0.1</v>
      </c>
      <c r="N324" t="n">
        <v>36.1</v>
      </c>
      <c r="O324" t="s">
        <v>231</v>
      </c>
      <c r="P324" t="s">
        <v>232</v>
      </c>
      <c r="Q324" t="s">
        <v>232</v>
      </c>
      <c r="R324" t="s">
        <v>233</v>
      </c>
      <c r="S324" t="s">
        <v>229</v>
      </c>
      <c r="T324" t="n">
        <v>5</v>
      </c>
    </row>
    <row r="325" spans="1:20">
      <c r="A325" s="1" t="n">
        <v>32993</v>
      </c>
      <c r="B325" t="s">
        <v>254</v>
      </c>
      <c r="C325" t="n">
        <v>2</v>
      </c>
      <c r="D325" t="n">
        <v>509</v>
      </c>
      <c r="E325" t="s">
        <v>247</v>
      </c>
      <c r="F325" t="n">
        <v>3201</v>
      </c>
      <c r="G325" t="s">
        <v>228</v>
      </c>
      <c r="H325" t="s">
        <v>229</v>
      </c>
      <c r="I325" t="n">
        <v>5</v>
      </c>
      <c r="J325" t="n">
        <v>160</v>
      </c>
      <c r="K325" t="s">
        <v>258</v>
      </c>
      <c r="L325" t="n">
        <v>62</v>
      </c>
      <c r="M325" t="n">
        <v>0.44</v>
      </c>
      <c r="N325" t="n">
        <v>0</v>
      </c>
    </row>
    <row r="326" spans="1:20">
      <c r="A326" s="1" t="n">
        <v>32993</v>
      </c>
      <c r="B326" t="s">
        <v>254</v>
      </c>
      <c r="C326" t="n">
        <v>4</v>
      </c>
      <c r="D326" t="n">
        <v>508</v>
      </c>
      <c r="E326" t="s">
        <v>246</v>
      </c>
      <c r="F326" t="n">
        <v>3201</v>
      </c>
      <c r="G326" t="s">
        <v>228</v>
      </c>
      <c r="H326" t="s">
        <v>229</v>
      </c>
      <c r="I326" t="n">
        <v>5</v>
      </c>
      <c r="J326" t="n">
        <v>160</v>
      </c>
      <c r="K326" t="s">
        <v>258</v>
      </c>
      <c r="L326" t="n">
        <v>81</v>
      </c>
      <c r="M326" t="n">
        <v>0.26</v>
      </c>
      <c r="N326" t="n">
        <v>0</v>
      </c>
    </row>
    <row r="327" spans="1:20">
      <c r="A327" s="1" t="n">
        <v>32993</v>
      </c>
      <c r="B327" t="s">
        <v>254</v>
      </c>
      <c r="C327" t="n">
        <v>5</v>
      </c>
      <c r="D327" t="n">
        <v>20</v>
      </c>
      <c r="E327" t="s">
        <v>52</v>
      </c>
      <c r="F327" t="n">
        <v>3201</v>
      </c>
      <c r="G327" t="s">
        <v>228</v>
      </c>
      <c r="H327" t="s">
        <v>229</v>
      </c>
      <c r="I327" t="n">
        <v>5</v>
      </c>
      <c r="J327" t="n">
        <v>160</v>
      </c>
      <c r="K327" t="s">
        <v>258</v>
      </c>
      <c r="L327" t="n">
        <v>201</v>
      </c>
      <c r="M327" t="n">
        <v>0.06</v>
      </c>
      <c r="N327" t="n">
        <v>48.3</v>
      </c>
      <c r="O327" t="s">
        <v>252</v>
      </c>
      <c r="P327" t="s">
        <v>253</v>
      </c>
      <c r="Q327" t="s">
        <v>253</v>
      </c>
      <c r="R327" t="s">
        <v>233</v>
      </c>
      <c r="S327" t="s">
        <v>229</v>
      </c>
      <c r="T327" t="n">
        <v>5</v>
      </c>
    </row>
    <row r="328" spans="1:20">
      <c r="A328" s="1" t="n">
        <v>32993</v>
      </c>
      <c r="B328" t="s">
        <v>254</v>
      </c>
      <c r="C328" t="n">
        <v>6</v>
      </c>
      <c r="D328" t="n">
        <v>20</v>
      </c>
      <c r="E328" t="s">
        <v>52</v>
      </c>
      <c r="F328" t="n">
        <v>3201</v>
      </c>
      <c r="G328" t="s">
        <v>228</v>
      </c>
      <c r="H328" t="s">
        <v>229</v>
      </c>
      <c r="I328" t="n">
        <v>5</v>
      </c>
      <c r="J328" t="n">
        <v>160</v>
      </c>
      <c r="K328" t="s">
        <v>258</v>
      </c>
      <c r="L328" t="n">
        <v>404</v>
      </c>
      <c r="M328" t="n">
        <v>0.06</v>
      </c>
      <c r="N328" t="n">
        <v>48.3</v>
      </c>
      <c r="O328" t="s">
        <v>252</v>
      </c>
      <c r="P328" t="s">
        <v>253</v>
      </c>
      <c r="Q328" t="s">
        <v>253</v>
      </c>
      <c r="R328" t="s">
        <v>233</v>
      </c>
      <c r="S328" t="s">
        <v>229</v>
      </c>
      <c r="T328" t="n">
        <v>5</v>
      </c>
    </row>
    <row r="329" spans="1:20">
      <c r="A329" s="1" t="n">
        <v>32993</v>
      </c>
      <c r="B329" t="s">
        <v>254</v>
      </c>
      <c r="C329" t="n">
        <v>7</v>
      </c>
      <c r="D329" t="n">
        <v>20</v>
      </c>
      <c r="E329" t="s">
        <v>52</v>
      </c>
      <c r="F329" t="n">
        <v>3201</v>
      </c>
      <c r="G329" t="s">
        <v>228</v>
      </c>
      <c r="H329" t="s">
        <v>229</v>
      </c>
      <c r="I329" t="n">
        <v>5</v>
      </c>
      <c r="J329" t="n">
        <v>280</v>
      </c>
      <c r="K329" t="s">
        <v>251</v>
      </c>
      <c r="L329" t="n">
        <v>126</v>
      </c>
      <c r="M329" t="n">
        <v>0.07000000000000001</v>
      </c>
      <c r="N329" t="n">
        <v>32.4</v>
      </c>
      <c r="O329" t="s">
        <v>252</v>
      </c>
      <c r="P329" t="s">
        <v>253</v>
      </c>
      <c r="Q329" t="s">
        <v>253</v>
      </c>
      <c r="R329" t="s">
        <v>233</v>
      </c>
      <c r="S329" t="s">
        <v>229</v>
      </c>
      <c r="T329" t="n">
        <v>5</v>
      </c>
    </row>
    <row r="330" spans="1:20">
      <c r="A330" s="1" t="n">
        <v>33024</v>
      </c>
      <c r="B330" t="s">
        <v>227</v>
      </c>
      <c r="C330" t="n">
        <v>1</v>
      </c>
      <c r="D330" t="n">
        <v>20</v>
      </c>
      <c r="E330" t="s">
        <v>52</v>
      </c>
      <c r="F330" t="n">
        <v>3201</v>
      </c>
      <c r="G330" t="s">
        <v>228</v>
      </c>
      <c r="H330" t="s">
        <v>229</v>
      </c>
      <c r="I330" t="n">
        <v>5</v>
      </c>
      <c r="J330" t="n">
        <v>458</v>
      </c>
      <c r="K330" t="s">
        <v>230</v>
      </c>
      <c r="L330" t="n">
        <v>1285</v>
      </c>
      <c r="M330" t="n">
        <v>0.1</v>
      </c>
      <c r="N330" t="n">
        <v>35.4</v>
      </c>
      <c r="O330" t="s">
        <v>231</v>
      </c>
      <c r="P330" t="s">
        <v>232</v>
      </c>
      <c r="Q330" t="s">
        <v>232</v>
      </c>
      <c r="R330" t="s">
        <v>233</v>
      </c>
      <c r="S330" t="s">
        <v>229</v>
      </c>
      <c r="T330" t="n">
        <v>5</v>
      </c>
    </row>
    <row r="331" spans="1:20">
      <c r="A331" s="1" t="n">
        <v>33024</v>
      </c>
      <c r="B331" t="s">
        <v>227</v>
      </c>
      <c r="C331" t="n">
        <v>2</v>
      </c>
      <c r="D331" t="n">
        <v>20</v>
      </c>
      <c r="E331" t="s">
        <v>52</v>
      </c>
      <c r="F331" t="n">
        <v>3201</v>
      </c>
      <c r="G331" t="s">
        <v>228</v>
      </c>
      <c r="H331" t="s">
        <v>229</v>
      </c>
      <c r="I331" t="n">
        <v>5</v>
      </c>
      <c r="J331" t="n">
        <v>458</v>
      </c>
      <c r="K331" t="s">
        <v>230</v>
      </c>
      <c r="L331" t="n">
        <v>250</v>
      </c>
      <c r="M331" t="n">
        <v>0.1</v>
      </c>
      <c r="N331" t="n">
        <v>35.9</v>
      </c>
      <c r="O331" t="s">
        <v>231</v>
      </c>
      <c r="P331" t="s">
        <v>232</v>
      </c>
      <c r="Q331" t="s">
        <v>232</v>
      </c>
      <c r="R331" t="s">
        <v>233</v>
      </c>
      <c r="S331" t="s">
        <v>229</v>
      </c>
      <c r="T331" t="n">
        <v>5</v>
      </c>
    </row>
    <row r="332" spans="1:20">
      <c r="A332" s="1" t="n">
        <v>33024</v>
      </c>
      <c r="B332" t="s">
        <v>227</v>
      </c>
      <c r="C332" t="n">
        <v>3</v>
      </c>
      <c r="D332" t="n">
        <v>20</v>
      </c>
      <c r="E332" t="s">
        <v>52</v>
      </c>
      <c r="F332" t="n">
        <v>3201</v>
      </c>
      <c r="G332" t="s">
        <v>228</v>
      </c>
      <c r="H332" t="s">
        <v>229</v>
      </c>
      <c r="I332" t="n">
        <v>5</v>
      </c>
      <c r="J332" t="n">
        <v>458</v>
      </c>
      <c r="K332" t="s">
        <v>230</v>
      </c>
      <c r="L332" t="n">
        <v>109</v>
      </c>
      <c r="M332" t="n">
        <v>0.2</v>
      </c>
      <c r="N332" t="n">
        <v>21.6</v>
      </c>
      <c r="O332" t="s">
        <v>231</v>
      </c>
      <c r="P332" t="s">
        <v>232</v>
      </c>
      <c r="Q332" t="s">
        <v>232</v>
      </c>
      <c r="R332" t="s">
        <v>233</v>
      </c>
      <c r="S332" t="s">
        <v>229</v>
      </c>
      <c r="T332" t="n">
        <v>5</v>
      </c>
    </row>
    <row r="333" spans="1:20">
      <c r="A333" s="1" t="n">
        <v>33024</v>
      </c>
      <c r="B333" t="s">
        <v>254</v>
      </c>
      <c r="C333" t="n">
        <v>1</v>
      </c>
      <c r="D333" t="n">
        <v>213</v>
      </c>
      <c r="E333" t="s">
        <v>234</v>
      </c>
      <c r="F333" t="n">
        <v>3201</v>
      </c>
      <c r="G333" t="s">
        <v>228</v>
      </c>
      <c r="H333" t="s">
        <v>229</v>
      </c>
      <c r="I333" t="n">
        <v>5</v>
      </c>
      <c r="J333" t="n">
        <v>400</v>
      </c>
      <c r="K333" t="s">
        <v>257</v>
      </c>
      <c r="L333" t="n">
        <v>172</v>
      </c>
      <c r="M333" t="n">
        <v>0</v>
      </c>
      <c r="N333" t="n">
        <v>0</v>
      </c>
    </row>
    <row r="334" spans="1:20">
      <c r="A334" s="1" t="n">
        <v>33024</v>
      </c>
      <c r="B334" t="s">
        <v>254</v>
      </c>
      <c r="C334" t="n">
        <v>2</v>
      </c>
      <c r="D334" t="n">
        <v>20</v>
      </c>
      <c r="E334" t="s">
        <v>52</v>
      </c>
      <c r="F334" t="n">
        <v>3201</v>
      </c>
      <c r="G334" t="s">
        <v>228</v>
      </c>
      <c r="H334" t="s">
        <v>229</v>
      </c>
      <c r="I334" t="n">
        <v>5</v>
      </c>
      <c r="J334" t="n">
        <v>160</v>
      </c>
      <c r="K334" t="s">
        <v>258</v>
      </c>
      <c r="L334" t="n">
        <v>139</v>
      </c>
      <c r="M334" t="n">
        <v>0.05</v>
      </c>
      <c r="N334" t="n">
        <v>40</v>
      </c>
      <c r="O334" t="s">
        <v>252</v>
      </c>
      <c r="P334" t="s">
        <v>253</v>
      </c>
      <c r="Q334" t="s">
        <v>253</v>
      </c>
      <c r="R334" t="s">
        <v>233</v>
      </c>
      <c r="S334" t="s">
        <v>229</v>
      </c>
      <c r="T334" t="n">
        <v>5</v>
      </c>
    </row>
    <row r="335" spans="1:20">
      <c r="A335" s="1" t="n">
        <v>33024</v>
      </c>
      <c r="B335" t="s">
        <v>254</v>
      </c>
      <c r="C335" t="n">
        <v>3</v>
      </c>
      <c r="D335" t="n">
        <v>20</v>
      </c>
      <c r="E335" t="s">
        <v>52</v>
      </c>
      <c r="F335" t="n">
        <v>3201</v>
      </c>
      <c r="G335" t="s">
        <v>228</v>
      </c>
      <c r="H335" t="s">
        <v>229</v>
      </c>
      <c r="I335" t="n">
        <v>5</v>
      </c>
      <c r="J335" t="n">
        <v>160</v>
      </c>
      <c r="K335" t="s">
        <v>258</v>
      </c>
      <c r="L335" t="n">
        <v>391</v>
      </c>
      <c r="M335" t="n">
        <v>0.08</v>
      </c>
      <c r="N335" t="n">
        <v>46.4</v>
      </c>
      <c r="O335" t="s">
        <v>252</v>
      </c>
      <c r="P335" t="s">
        <v>253</v>
      </c>
      <c r="Q335" t="s">
        <v>253</v>
      </c>
      <c r="R335" t="s">
        <v>233</v>
      </c>
      <c r="S335" t="s">
        <v>229</v>
      </c>
      <c r="T335" t="n">
        <v>5</v>
      </c>
    </row>
    <row r="336" spans="1:20">
      <c r="A336" s="1" t="n">
        <v>33024</v>
      </c>
      <c r="B336" t="s">
        <v>254</v>
      </c>
      <c r="C336" t="n">
        <v>4</v>
      </c>
      <c r="D336" t="n">
        <v>20</v>
      </c>
      <c r="E336" t="s">
        <v>52</v>
      </c>
      <c r="F336" t="n">
        <v>3201</v>
      </c>
      <c r="G336" t="s">
        <v>228</v>
      </c>
      <c r="H336" t="s">
        <v>229</v>
      </c>
      <c r="I336" t="n">
        <v>5</v>
      </c>
      <c r="J336" t="n">
        <v>160</v>
      </c>
      <c r="K336" t="s">
        <v>258</v>
      </c>
      <c r="L336" t="n">
        <v>662</v>
      </c>
      <c r="M336" t="n">
        <v>0.01</v>
      </c>
      <c r="N336" t="n">
        <v>48.3</v>
      </c>
      <c r="O336" t="s">
        <v>252</v>
      </c>
      <c r="P336" t="s">
        <v>253</v>
      </c>
      <c r="Q336" t="s">
        <v>253</v>
      </c>
      <c r="R336" t="s">
        <v>233</v>
      </c>
      <c r="S336" t="s">
        <v>229</v>
      </c>
      <c r="T336" t="n">
        <v>5</v>
      </c>
    </row>
    <row r="337" spans="1:20">
      <c r="A337" s="1" t="n">
        <v>33024</v>
      </c>
      <c r="B337" t="s">
        <v>254</v>
      </c>
      <c r="C337" t="n">
        <v>5</v>
      </c>
      <c r="D337" t="n">
        <v>20</v>
      </c>
      <c r="E337" t="s">
        <v>52</v>
      </c>
      <c r="F337" t="n">
        <v>3201</v>
      </c>
      <c r="G337" t="s">
        <v>228</v>
      </c>
      <c r="H337" t="s">
        <v>229</v>
      </c>
      <c r="I337" t="n">
        <v>5</v>
      </c>
      <c r="J337" t="n">
        <v>458</v>
      </c>
      <c r="K337" t="s">
        <v>230</v>
      </c>
      <c r="L337" t="n">
        <v>220</v>
      </c>
      <c r="M337" t="n">
        <v>0.21</v>
      </c>
      <c r="N337" t="n">
        <v>21.5</v>
      </c>
      <c r="O337" t="s">
        <v>252</v>
      </c>
      <c r="P337" t="s">
        <v>253</v>
      </c>
      <c r="Q337" t="s">
        <v>253</v>
      </c>
      <c r="R337" t="s">
        <v>233</v>
      </c>
      <c r="S337" t="s">
        <v>229</v>
      </c>
      <c r="T337" t="n">
        <v>5</v>
      </c>
    </row>
    <row r="338" spans="1:20">
      <c r="A338" s="1" t="n">
        <v>33024</v>
      </c>
      <c r="B338" t="s">
        <v>263</v>
      </c>
      <c r="C338" t="n">
        <v>1</v>
      </c>
      <c r="D338" t="n">
        <v>216</v>
      </c>
      <c r="E338" t="s">
        <v>264</v>
      </c>
      <c r="F338" t="n">
        <v>3201</v>
      </c>
      <c r="G338" t="s">
        <v>228</v>
      </c>
      <c r="H338" t="s">
        <v>229</v>
      </c>
      <c r="I338" t="n">
        <v>5</v>
      </c>
      <c r="J338" t="n">
        <v>785</v>
      </c>
      <c r="K338" t="s">
        <v>259</v>
      </c>
      <c r="L338" t="n">
        <v>20</v>
      </c>
      <c r="M338" t="n">
        <v>0</v>
      </c>
      <c r="N338" t="n">
        <v>0</v>
      </c>
    </row>
    <row r="339" spans="1:20">
      <c r="A339" s="1" t="n">
        <v>33054</v>
      </c>
      <c r="B339" t="s">
        <v>227</v>
      </c>
      <c r="C339" t="n">
        <v>2</v>
      </c>
      <c r="D339" t="n">
        <v>509</v>
      </c>
      <c r="E339" t="s">
        <v>247</v>
      </c>
      <c r="F339" t="n">
        <v>3201</v>
      </c>
      <c r="G339" t="s">
        <v>228</v>
      </c>
      <c r="H339" t="s">
        <v>229</v>
      </c>
      <c r="I339" t="n">
        <v>5</v>
      </c>
      <c r="J339" t="n">
        <v>795</v>
      </c>
      <c r="K339" t="s">
        <v>240</v>
      </c>
      <c r="L339" t="n">
        <v>199</v>
      </c>
      <c r="M339" t="n">
        <v>0.34</v>
      </c>
      <c r="N339" t="n">
        <v>0</v>
      </c>
    </row>
    <row r="340" spans="1:20">
      <c r="A340" s="1" t="n">
        <v>33054</v>
      </c>
      <c r="B340" t="s">
        <v>227</v>
      </c>
      <c r="C340" t="n">
        <v>6</v>
      </c>
      <c r="D340" t="n">
        <v>20</v>
      </c>
      <c r="E340" t="s">
        <v>52</v>
      </c>
      <c r="F340" t="n">
        <v>3201</v>
      </c>
      <c r="G340" t="s">
        <v>228</v>
      </c>
      <c r="H340" t="s">
        <v>229</v>
      </c>
      <c r="I340" t="n">
        <v>5</v>
      </c>
      <c r="J340" t="n">
        <v>458</v>
      </c>
      <c r="K340" t="s">
        <v>230</v>
      </c>
      <c r="L340" t="n">
        <v>400</v>
      </c>
      <c r="M340" t="n">
        <v>0.1</v>
      </c>
      <c r="N340" t="n">
        <v>35.8</v>
      </c>
      <c r="O340" t="s">
        <v>231</v>
      </c>
      <c r="P340" t="s">
        <v>232</v>
      </c>
      <c r="Q340" t="s">
        <v>232</v>
      </c>
      <c r="R340" t="s">
        <v>233</v>
      </c>
      <c r="S340" t="s">
        <v>229</v>
      </c>
      <c r="T340" t="n">
        <v>5</v>
      </c>
    </row>
    <row r="341" spans="1:20">
      <c r="A341" s="1" t="n">
        <v>33054</v>
      </c>
      <c r="B341" t="s">
        <v>227</v>
      </c>
      <c r="C341" t="n">
        <v>8</v>
      </c>
      <c r="D341" t="n">
        <v>20</v>
      </c>
      <c r="E341" t="s">
        <v>52</v>
      </c>
      <c r="F341" t="n">
        <v>3201</v>
      </c>
      <c r="G341" t="s">
        <v>228</v>
      </c>
      <c r="H341" t="s">
        <v>229</v>
      </c>
      <c r="I341" t="n">
        <v>5</v>
      </c>
      <c r="J341" t="n">
        <v>458</v>
      </c>
      <c r="K341" t="s">
        <v>230</v>
      </c>
      <c r="L341" t="n">
        <v>309</v>
      </c>
      <c r="M341" t="n">
        <v>0.1</v>
      </c>
      <c r="N341" t="n">
        <v>35.5</v>
      </c>
      <c r="O341" t="s">
        <v>231</v>
      </c>
      <c r="P341" t="s">
        <v>232</v>
      </c>
      <c r="Q341" t="s">
        <v>232</v>
      </c>
      <c r="R341" t="s">
        <v>233</v>
      </c>
      <c r="S341" t="s">
        <v>229</v>
      </c>
      <c r="T341" t="n">
        <v>5</v>
      </c>
    </row>
    <row r="342" spans="1:20">
      <c r="A342" s="1" t="n">
        <v>33054</v>
      </c>
      <c r="B342" t="s">
        <v>227</v>
      </c>
      <c r="C342" t="n">
        <v>9</v>
      </c>
      <c r="D342" t="n">
        <v>20</v>
      </c>
      <c r="E342" t="s">
        <v>52</v>
      </c>
      <c r="F342" t="n">
        <v>3201</v>
      </c>
      <c r="G342" t="s">
        <v>228</v>
      </c>
      <c r="H342" t="s">
        <v>229</v>
      </c>
      <c r="I342" t="n">
        <v>5</v>
      </c>
      <c r="J342" t="n">
        <v>458</v>
      </c>
      <c r="K342" t="s">
        <v>230</v>
      </c>
      <c r="L342" t="n">
        <v>97</v>
      </c>
      <c r="M342" t="n">
        <v>0.2</v>
      </c>
      <c r="N342" t="n">
        <v>22.2</v>
      </c>
      <c r="O342" t="s">
        <v>231</v>
      </c>
      <c r="P342" t="s">
        <v>232</v>
      </c>
      <c r="Q342" t="s">
        <v>232</v>
      </c>
      <c r="R342" t="s">
        <v>233</v>
      </c>
      <c r="S342" t="s">
        <v>229</v>
      </c>
      <c r="T342" t="n">
        <v>5</v>
      </c>
    </row>
    <row r="343" spans="1:20">
      <c r="A343" s="1" t="n">
        <v>33054</v>
      </c>
      <c r="B343" t="s">
        <v>241</v>
      </c>
      <c r="C343" t="n">
        <v>1</v>
      </c>
      <c r="D343" t="n">
        <v>213</v>
      </c>
      <c r="E343" t="s">
        <v>234</v>
      </c>
      <c r="F343" t="n">
        <v>3201</v>
      </c>
      <c r="G343" t="s">
        <v>228</v>
      </c>
      <c r="H343" t="s">
        <v>229</v>
      </c>
      <c r="I343" t="n">
        <v>5</v>
      </c>
      <c r="J343" t="n">
        <v>520</v>
      </c>
      <c r="K343" t="s">
        <v>261</v>
      </c>
      <c r="L343" t="n">
        <v>35</v>
      </c>
      <c r="M343" t="n">
        <v>0</v>
      </c>
      <c r="N343" t="n">
        <v>0</v>
      </c>
    </row>
    <row r="344" spans="1:20">
      <c r="A344" s="1" t="n">
        <v>33054</v>
      </c>
      <c r="B344" t="s">
        <v>241</v>
      </c>
      <c r="C344" t="n">
        <v>2</v>
      </c>
      <c r="D344" t="n">
        <v>213</v>
      </c>
      <c r="E344" t="s">
        <v>234</v>
      </c>
      <c r="F344" t="n">
        <v>3201</v>
      </c>
      <c r="G344" t="s">
        <v>228</v>
      </c>
      <c r="H344" t="s">
        <v>229</v>
      </c>
      <c r="I344" t="n">
        <v>5</v>
      </c>
      <c r="J344" t="n">
        <v>795</v>
      </c>
      <c r="K344" t="s">
        <v>240</v>
      </c>
      <c r="L344" t="n">
        <v>15</v>
      </c>
      <c r="M344" t="n">
        <v>0</v>
      </c>
      <c r="N344" t="n">
        <v>0</v>
      </c>
    </row>
    <row r="345" spans="1:20">
      <c r="A345" s="1" t="n">
        <v>33054</v>
      </c>
      <c r="B345" t="s">
        <v>254</v>
      </c>
      <c r="C345" t="n">
        <v>1</v>
      </c>
      <c r="D345" t="n">
        <v>20</v>
      </c>
      <c r="E345" t="s">
        <v>52</v>
      </c>
      <c r="F345" t="n">
        <v>3201</v>
      </c>
      <c r="G345" t="s">
        <v>228</v>
      </c>
      <c r="H345" t="s">
        <v>229</v>
      </c>
      <c r="I345" t="n">
        <v>5</v>
      </c>
      <c r="J345" t="n">
        <v>160</v>
      </c>
      <c r="K345" t="s">
        <v>258</v>
      </c>
      <c r="L345" t="n">
        <v>672</v>
      </c>
      <c r="M345" t="n">
        <v>0.03</v>
      </c>
      <c r="N345" t="n">
        <v>42.6</v>
      </c>
      <c r="O345" t="s">
        <v>252</v>
      </c>
      <c r="P345" t="s">
        <v>253</v>
      </c>
      <c r="Q345" t="s">
        <v>253</v>
      </c>
      <c r="R345" t="s">
        <v>233</v>
      </c>
      <c r="S345" t="s">
        <v>229</v>
      </c>
      <c r="T345" t="n">
        <v>5</v>
      </c>
    </row>
    <row r="346" spans="1:20">
      <c r="A346" s="1" t="n">
        <v>33054</v>
      </c>
      <c r="B346" t="s">
        <v>254</v>
      </c>
      <c r="C346" t="n">
        <v>2</v>
      </c>
      <c r="D346" t="n">
        <v>20</v>
      </c>
      <c r="E346" t="s">
        <v>52</v>
      </c>
      <c r="F346" t="n">
        <v>3201</v>
      </c>
      <c r="G346" t="s">
        <v>228</v>
      </c>
      <c r="H346" t="s">
        <v>229</v>
      </c>
      <c r="I346" t="n">
        <v>5</v>
      </c>
      <c r="J346" t="n">
        <v>160</v>
      </c>
      <c r="K346" t="s">
        <v>258</v>
      </c>
      <c r="L346" t="n">
        <v>309</v>
      </c>
      <c r="M346" t="n">
        <v>0.17</v>
      </c>
      <c r="N346" t="n">
        <v>21.7</v>
      </c>
      <c r="O346" t="s">
        <v>252</v>
      </c>
      <c r="P346" t="s">
        <v>253</v>
      </c>
      <c r="Q346" t="s">
        <v>253</v>
      </c>
      <c r="R346" t="s">
        <v>233</v>
      </c>
      <c r="S346" t="s">
        <v>229</v>
      </c>
      <c r="T346" t="n">
        <v>5</v>
      </c>
    </row>
    <row r="347" spans="1:20">
      <c r="A347" s="1" t="n">
        <v>33054</v>
      </c>
      <c r="B347" t="s">
        <v>254</v>
      </c>
      <c r="C347" t="n">
        <v>3</v>
      </c>
      <c r="D347" t="n">
        <v>20</v>
      </c>
      <c r="E347" t="s">
        <v>52</v>
      </c>
      <c r="F347" t="n">
        <v>3201</v>
      </c>
      <c r="G347" t="s">
        <v>228</v>
      </c>
      <c r="H347" t="s">
        <v>229</v>
      </c>
      <c r="I347" t="n">
        <v>5</v>
      </c>
      <c r="J347" t="n">
        <v>458</v>
      </c>
      <c r="K347" t="s">
        <v>230</v>
      </c>
      <c r="L347" t="n">
        <v>349</v>
      </c>
      <c r="M347" t="n">
        <v>0.01</v>
      </c>
      <c r="N347" t="n">
        <v>51</v>
      </c>
      <c r="O347" t="s">
        <v>252</v>
      </c>
      <c r="P347" t="s">
        <v>253</v>
      </c>
      <c r="Q347" t="s">
        <v>253</v>
      </c>
      <c r="R347" t="s">
        <v>233</v>
      </c>
      <c r="S347" t="s">
        <v>229</v>
      </c>
      <c r="T347" t="n">
        <v>5</v>
      </c>
    </row>
    <row r="348" spans="1:20">
      <c r="A348" s="1" t="n">
        <v>33054</v>
      </c>
      <c r="B348" t="s">
        <v>254</v>
      </c>
      <c r="C348" t="n">
        <v>4</v>
      </c>
      <c r="D348" t="n">
        <v>20</v>
      </c>
      <c r="E348" t="s">
        <v>52</v>
      </c>
      <c r="F348" t="n">
        <v>3201</v>
      </c>
      <c r="G348" t="s">
        <v>228</v>
      </c>
      <c r="H348" t="s">
        <v>229</v>
      </c>
      <c r="I348" t="n">
        <v>5</v>
      </c>
      <c r="J348" t="n">
        <v>580</v>
      </c>
      <c r="K348" t="s">
        <v>248</v>
      </c>
      <c r="L348" t="n">
        <v>23</v>
      </c>
      <c r="M348" t="n">
        <v>0.02</v>
      </c>
      <c r="N348" t="n">
        <v>47.3</v>
      </c>
      <c r="O348" t="s">
        <v>252</v>
      </c>
      <c r="P348" t="s">
        <v>253</v>
      </c>
      <c r="Q348" t="s">
        <v>253</v>
      </c>
      <c r="R348" t="s">
        <v>233</v>
      </c>
      <c r="S348" t="s">
        <v>229</v>
      </c>
      <c r="T348" t="n">
        <v>5</v>
      </c>
    </row>
    <row r="349" spans="1:20">
      <c r="A349" s="1" t="n">
        <v>33085</v>
      </c>
      <c r="B349" t="s">
        <v>227</v>
      </c>
      <c r="C349" t="n">
        <v>1</v>
      </c>
      <c r="D349" t="n">
        <v>20</v>
      </c>
      <c r="E349" t="s">
        <v>52</v>
      </c>
      <c r="F349" t="n">
        <v>3201</v>
      </c>
      <c r="G349" t="s">
        <v>228</v>
      </c>
      <c r="H349" t="s">
        <v>229</v>
      </c>
      <c r="I349" t="n">
        <v>5</v>
      </c>
      <c r="J349" t="n">
        <v>458</v>
      </c>
      <c r="K349" t="s">
        <v>230</v>
      </c>
      <c r="L349" t="n">
        <v>207</v>
      </c>
      <c r="M349" t="n">
        <v>0.1</v>
      </c>
      <c r="N349" t="n">
        <v>39.6</v>
      </c>
      <c r="O349" t="s">
        <v>231</v>
      </c>
      <c r="P349" t="s">
        <v>232</v>
      </c>
      <c r="Q349" t="s">
        <v>232</v>
      </c>
      <c r="R349" t="s">
        <v>233</v>
      </c>
      <c r="S349" t="s">
        <v>229</v>
      </c>
      <c r="T349" t="n">
        <v>5</v>
      </c>
    </row>
    <row r="350" spans="1:20">
      <c r="A350" s="1" t="n">
        <v>33085</v>
      </c>
      <c r="B350" t="s">
        <v>227</v>
      </c>
      <c r="C350" t="n">
        <v>3</v>
      </c>
      <c r="D350" t="n">
        <v>508</v>
      </c>
      <c r="E350" t="s">
        <v>246</v>
      </c>
      <c r="F350" t="n">
        <v>3201</v>
      </c>
      <c r="G350" t="s">
        <v>228</v>
      </c>
      <c r="H350" t="s">
        <v>229</v>
      </c>
      <c r="I350" t="n">
        <v>5</v>
      </c>
      <c r="J350" t="n">
        <v>795</v>
      </c>
      <c r="K350" t="s">
        <v>240</v>
      </c>
      <c r="L350" t="n">
        <v>132</v>
      </c>
      <c r="M350" t="n">
        <v>0.21</v>
      </c>
      <c r="N350" t="n">
        <v>0</v>
      </c>
    </row>
    <row r="351" spans="1:20">
      <c r="A351" s="1" t="n">
        <v>33085</v>
      </c>
      <c r="B351" t="s">
        <v>227</v>
      </c>
      <c r="C351" t="n">
        <v>5</v>
      </c>
      <c r="D351" t="n">
        <v>508</v>
      </c>
      <c r="E351" t="s">
        <v>246</v>
      </c>
      <c r="F351" t="n">
        <v>3201</v>
      </c>
      <c r="G351" t="s">
        <v>228</v>
      </c>
      <c r="H351" t="s">
        <v>229</v>
      </c>
      <c r="I351" t="n">
        <v>5</v>
      </c>
      <c r="J351" t="n">
        <v>795</v>
      </c>
      <c r="K351" t="s">
        <v>240</v>
      </c>
      <c r="L351" t="n">
        <v>2</v>
      </c>
      <c r="M351" t="n">
        <v>0.21</v>
      </c>
      <c r="N351" t="n">
        <v>0</v>
      </c>
    </row>
    <row r="352" spans="1:20">
      <c r="A352" s="1" t="n">
        <v>33085</v>
      </c>
      <c r="B352" t="s">
        <v>227</v>
      </c>
      <c r="C352" t="n">
        <v>7</v>
      </c>
      <c r="D352" t="n">
        <v>508</v>
      </c>
      <c r="E352" t="s">
        <v>246</v>
      </c>
      <c r="F352" t="n">
        <v>3201</v>
      </c>
      <c r="G352" t="s">
        <v>228</v>
      </c>
      <c r="H352" t="s">
        <v>229</v>
      </c>
      <c r="I352" t="n">
        <v>5</v>
      </c>
      <c r="J352" t="n">
        <v>795</v>
      </c>
      <c r="K352" t="s">
        <v>240</v>
      </c>
      <c r="L352" t="n">
        <v>138</v>
      </c>
      <c r="M352" t="n">
        <v>0.19</v>
      </c>
      <c r="N352" t="n">
        <v>0</v>
      </c>
    </row>
    <row r="353" spans="1:20">
      <c r="A353" s="1" t="n">
        <v>33085</v>
      </c>
      <c r="B353" t="s">
        <v>227</v>
      </c>
      <c r="C353" t="n">
        <v>8</v>
      </c>
      <c r="D353" t="n">
        <v>20</v>
      </c>
      <c r="E353" t="s">
        <v>52</v>
      </c>
      <c r="F353" t="n">
        <v>3201</v>
      </c>
      <c r="G353" t="s">
        <v>228</v>
      </c>
      <c r="H353" t="s">
        <v>229</v>
      </c>
      <c r="I353" t="n">
        <v>5</v>
      </c>
      <c r="J353" t="n">
        <v>458</v>
      </c>
      <c r="K353" t="s">
        <v>230</v>
      </c>
      <c r="L353" t="n">
        <v>652</v>
      </c>
      <c r="M353" t="n">
        <v>0.1</v>
      </c>
      <c r="N353" t="n">
        <v>35</v>
      </c>
      <c r="O353" t="s">
        <v>231</v>
      </c>
      <c r="P353" t="s">
        <v>232</v>
      </c>
      <c r="Q353" t="s">
        <v>232</v>
      </c>
      <c r="R353" t="s">
        <v>233</v>
      </c>
      <c r="S353" t="s">
        <v>229</v>
      </c>
      <c r="T353" t="n">
        <v>5</v>
      </c>
    </row>
    <row r="354" spans="1:20">
      <c r="A354" s="1" t="n">
        <v>33085</v>
      </c>
      <c r="B354" t="s">
        <v>227</v>
      </c>
      <c r="C354" t="n">
        <v>9</v>
      </c>
      <c r="D354" t="n">
        <v>20</v>
      </c>
      <c r="E354" t="s">
        <v>52</v>
      </c>
      <c r="F354" t="n">
        <v>3201</v>
      </c>
      <c r="G354" t="s">
        <v>228</v>
      </c>
      <c r="H354" t="s">
        <v>229</v>
      </c>
      <c r="I354" t="n">
        <v>5</v>
      </c>
      <c r="J354" t="n">
        <v>458</v>
      </c>
      <c r="K354" t="s">
        <v>230</v>
      </c>
      <c r="L354" t="n">
        <v>98</v>
      </c>
      <c r="M354" t="n">
        <v>0.2</v>
      </c>
      <c r="N354" t="n">
        <v>21.5</v>
      </c>
      <c r="O354" t="s">
        <v>231</v>
      </c>
      <c r="P354" t="s">
        <v>232</v>
      </c>
      <c r="Q354" t="s">
        <v>232</v>
      </c>
      <c r="R354" t="s">
        <v>233</v>
      </c>
      <c r="S354" t="s">
        <v>229</v>
      </c>
      <c r="T354" t="n">
        <v>5</v>
      </c>
    </row>
    <row r="355" spans="1:20">
      <c r="A355" s="1" t="n">
        <v>33085</v>
      </c>
      <c r="B355" t="s">
        <v>227</v>
      </c>
      <c r="C355" t="n">
        <v>10</v>
      </c>
      <c r="D355" t="n">
        <v>20</v>
      </c>
      <c r="E355" t="s">
        <v>52</v>
      </c>
      <c r="F355" t="n">
        <v>3201</v>
      </c>
      <c r="G355" t="s">
        <v>228</v>
      </c>
      <c r="H355" t="s">
        <v>229</v>
      </c>
      <c r="I355" t="n">
        <v>5</v>
      </c>
      <c r="J355" t="n">
        <v>458</v>
      </c>
      <c r="K355" t="s">
        <v>230</v>
      </c>
      <c r="L355" t="n">
        <v>275</v>
      </c>
      <c r="M355" t="n">
        <v>0.1</v>
      </c>
      <c r="N355" t="n">
        <v>35.2</v>
      </c>
      <c r="O355" t="s">
        <v>231</v>
      </c>
      <c r="P355" t="s">
        <v>232</v>
      </c>
      <c r="Q355" t="s">
        <v>232</v>
      </c>
      <c r="R355" t="s">
        <v>233</v>
      </c>
      <c r="S355" t="s">
        <v>229</v>
      </c>
      <c r="T355" t="n">
        <v>5</v>
      </c>
    </row>
    <row r="356" spans="1:20">
      <c r="A356" s="1" t="n">
        <v>33085</v>
      </c>
      <c r="B356" t="s">
        <v>254</v>
      </c>
      <c r="C356" t="n">
        <v>1</v>
      </c>
      <c r="D356" t="n">
        <v>20</v>
      </c>
      <c r="E356" t="s">
        <v>52</v>
      </c>
      <c r="F356" t="n">
        <v>3201</v>
      </c>
      <c r="G356" t="s">
        <v>228</v>
      </c>
      <c r="H356" t="s">
        <v>229</v>
      </c>
      <c r="I356" t="n">
        <v>5</v>
      </c>
      <c r="J356" t="n">
        <v>160</v>
      </c>
      <c r="K356" t="s">
        <v>258</v>
      </c>
      <c r="L356" t="n">
        <v>210</v>
      </c>
      <c r="M356" t="n">
        <v>0.01</v>
      </c>
      <c r="N356" t="n">
        <v>48.4</v>
      </c>
      <c r="O356" t="s">
        <v>252</v>
      </c>
      <c r="P356" t="s">
        <v>253</v>
      </c>
      <c r="Q356" t="s">
        <v>253</v>
      </c>
      <c r="R356" t="s">
        <v>233</v>
      </c>
      <c r="S356" t="s">
        <v>229</v>
      </c>
      <c r="T356" t="n">
        <v>5</v>
      </c>
    </row>
    <row r="357" spans="1:20">
      <c r="A357" s="1" t="n">
        <v>33085</v>
      </c>
      <c r="B357" t="s">
        <v>254</v>
      </c>
      <c r="C357" t="n">
        <v>2</v>
      </c>
      <c r="D357" t="n">
        <v>20</v>
      </c>
      <c r="E357" t="s">
        <v>52</v>
      </c>
      <c r="F357" t="n">
        <v>3201</v>
      </c>
      <c r="G357" t="s">
        <v>228</v>
      </c>
      <c r="H357" t="s">
        <v>229</v>
      </c>
      <c r="I357" t="n">
        <v>5</v>
      </c>
      <c r="J357" t="n">
        <v>160</v>
      </c>
      <c r="K357" t="s">
        <v>258</v>
      </c>
      <c r="L357" t="n">
        <v>249</v>
      </c>
      <c r="M357" t="n">
        <v>0.03</v>
      </c>
      <c r="N357" t="n">
        <v>40.1</v>
      </c>
      <c r="O357" t="s">
        <v>252</v>
      </c>
      <c r="P357" t="s">
        <v>253</v>
      </c>
      <c r="Q357" t="s">
        <v>253</v>
      </c>
      <c r="R357" t="s">
        <v>233</v>
      </c>
      <c r="S357" t="s">
        <v>229</v>
      </c>
      <c r="T357" t="n">
        <v>5</v>
      </c>
    </row>
    <row r="358" spans="1:20">
      <c r="A358" s="1" t="n">
        <v>33085</v>
      </c>
      <c r="B358" t="s">
        <v>254</v>
      </c>
      <c r="C358" t="n">
        <v>3</v>
      </c>
      <c r="D358" t="n">
        <v>20</v>
      </c>
      <c r="E358" t="s">
        <v>52</v>
      </c>
      <c r="F358" t="n">
        <v>3201</v>
      </c>
      <c r="G358" t="s">
        <v>228</v>
      </c>
      <c r="H358" t="s">
        <v>229</v>
      </c>
      <c r="I358" t="n">
        <v>5</v>
      </c>
      <c r="J358" t="n">
        <v>458</v>
      </c>
      <c r="K358" t="s">
        <v>230</v>
      </c>
      <c r="L358" t="n">
        <v>296</v>
      </c>
      <c r="M358" t="n">
        <v>0.01</v>
      </c>
      <c r="N358" t="n">
        <v>50.4</v>
      </c>
      <c r="O358" t="s">
        <v>252</v>
      </c>
      <c r="P358" t="s">
        <v>253</v>
      </c>
      <c r="Q358" t="s">
        <v>253</v>
      </c>
      <c r="R358" t="s">
        <v>233</v>
      </c>
      <c r="S358" t="s">
        <v>229</v>
      </c>
      <c r="T358" t="n">
        <v>5</v>
      </c>
    </row>
    <row r="359" spans="1:20">
      <c r="A359" s="1" t="n">
        <v>33085</v>
      </c>
      <c r="B359" t="s">
        <v>254</v>
      </c>
      <c r="C359" t="n">
        <v>4</v>
      </c>
      <c r="D359" t="n">
        <v>20</v>
      </c>
      <c r="E359" t="s">
        <v>52</v>
      </c>
      <c r="F359" t="n">
        <v>3201</v>
      </c>
      <c r="G359" t="s">
        <v>228</v>
      </c>
      <c r="H359" t="s">
        <v>229</v>
      </c>
      <c r="I359" t="n">
        <v>5</v>
      </c>
      <c r="J359" t="n">
        <v>458</v>
      </c>
      <c r="K359" t="s">
        <v>230</v>
      </c>
      <c r="L359" t="n">
        <v>149</v>
      </c>
      <c r="M359" t="n">
        <v>0.17</v>
      </c>
      <c r="N359" t="n">
        <v>21.5</v>
      </c>
      <c r="O359" t="s">
        <v>252</v>
      </c>
      <c r="P359" t="s">
        <v>253</v>
      </c>
      <c r="Q359" t="s">
        <v>253</v>
      </c>
      <c r="R359" t="s">
        <v>233</v>
      </c>
      <c r="S359" t="s">
        <v>229</v>
      </c>
      <c r="T359" t="n">
        <v>5</v>
      </c>
    </row>
    <row r="360" spans="1:20">
      <c r="A360" s="1" t="n">
        <v>33085</v>
      </c>
      <c r="B360" t="s">
        <v>254</v>
      </c>
      <c r="C360" t="n">
        <v>5</v>
      </c>
      <c r="D360" t="n">
        <v>20</v>
      </c>
      <c r="E360" t="s">
        <v>52</v>
      </c>
      <c r="F360" t="n">
        <v>3201</v>
      </c>
      <c r="G360" t="s">
        <v>228</v>
      </c>
      <c r="H360" t="s">
        <v>229</v>
      </c>
      <c r="I360" t="n">
        <v>5</v>
      </c>
      <c r="J360" t="n">
        <v>458</v>
      </c>
      <c r="K360" t="s">
        <v>230</v>
      </c>
      <c r="L360" t="n">
        <v>225</v>
      </c>
      <c r="M360" t="n">
        <v>0.21</v>
      </c>
      <c r="N360" t="n">
        <v>21.5</v>
      </c>
      <c r="O360" t="s">
        <v>252</v>
      </c>
      <c r="P360" t="s">
        <v>253</v>
      </c>
      <c r="Q360" t="s">
        <v>253</v>
      </c>
      <c r="R360" t="s">
        <v>233</v>
      </c>
      <c r="S360" t="s">
        <v>229</v>
      </c>
      <c r="T360" t="n">
        <v>5</v>
      </c>
    </row>
    <row r="361" spans="1:20">
      <c r="A361" s="1" t="n">
        <v>33116</v>
      </c>
      <c r="B361" t="s">
        <v>267</v>
      </c>
      <c r="C361" t="n">
        <v>1</v>
      </c>
      <c r="D361" t="n">
        <v>216</v>
      </c>
      <c r="E361" t="s">
        <v>264</v>
      </c>
      <c r="F361" t="n">
        <v>3201</v>
      </c>
      <c r="G361" t="s">
        <v>228</v>
      </c>
      <c r="H361" t="s">
        <v>229</v>
      </c>
      <c r="I361" t="n">
        <v>5</v>
      </c>
      <c r="J361" t="n">
        <v>940</v>
      </c>
      <c r="K361" t="s">
        <v>235</v>
      </c>
      <c r="L361" t="n">
        <v>237</v>
      </c>
      <c r="M361" t="n">
        <v>0</v>
      </c>
      <c r="N361" t="n">
        <v>0</v>
      </c>
    </row>
    <row r="362" spans="1:20">
      <c r="A362" s="1" t="n">
        <v>33116</v>
      </c>
      <c r="B362" t="s">
        <v>227</v>
      </c>
      <c r="C362" t="n">
        <v>1</v>
      </c>
      <c r="D362" t="n">
        <v>20</v>
      </c>
      <c r="E362" t="s">
        <v>52</v>
      </c>
      <c r="F362" t="n">
        <v>3201</v>
      </c>
      <c r="G362" t="s">
        <v>228</v>
      </c>
      <c r="H362" t="s">
        <v>229</v>
      </c>
      <c r="I362" t="n">
        <v>5</v>
      </c>
      <c r="J362" t="n">
        <v>458</v>
      </c>
      <c r="K362" t="s">
        <v>230</v>
      </c>
      <c r="L362" t="n">
        <v>549</v>
      </c>
      <c r="M362" t="n">
        <v>0.1</v>
      </c>
      <c r="N362" t="n">
        <v>35.4</v>
      </c>
      <c r="O362" t="s">
        <v>231</v>
      </c>
      <c r="P362" t="s">
        <v>232</v>
      </c>
      <c r="Q362" t="s">
        <v>232</v>
      </c>
      <c r="R362" t="s">
        <v>233</v>
      </c>
      <c r="S362" t="s">
        <v>229</v>
      </c>
      <c r="T362" t="n">
        <v>5</v>
      </c>
    </row>
    <row r="363" spans="1:20">
      <c r="A363" s="1" t="n">
        <v>33116</v>
      </c>
      <c r="B363" t="s">
        <v>254</v>
      </c>
      <c r="C363" t="n">
        <v>1</v>
      </c>
      <c r="D363" t="n">
        <v>20</v>
      </c>
      <c r="E363" t="s">
        <v>52</v>
      </c>
      <c r="F363" t="n">
        <v>3201</v>
      </c>
      <c r="G363" t="s">
        <v>228</v>
      </c>
      <c r="H363" t="s">
        <v>229</v>
      </c>
      <c r="I363" t="n">
        <v>5</v>
      </c>
      <c r="J363" t="n">
        <v>160</v>
      </c>
      <c r="K363" t="s">
        <v>258</v>
      </c>
      <c r="L363" t="n">
        <v>679</v>
      </c>
      <c r="M363" t="n">
        <v>0.01</v>
      </c>
      <c r="N363" t="n">
        <v>42.1</v>
      </c>
      <c r="O363" t="s">
        <v>252</v>
      </c>
      <c r="P363" t="s">
        <v>253</v>
      </c>
      <c r="Q363" t="s">
        <v>253</v>
      </c>
      <c r="R363" t="s">
        <v>233</v>
      </c>
      <c r="S363" t="s">
        <v>229</v>
      </c>
      <c r="T363" t="n">
        <v>5</v>
      </c>
    </row>
    <row r="364" spans="1:20">
      <c r="A364" s="1" t="n">
        <v>33116</v>
      </c>
      <c r="B364" t="s">
        <v>254</v>
      </c>
      <c r="C364" t="n">
        <v>2</v>
      </c>
      <c r="D364" t="n">
        <v>20</v>
      </c>
      <c r="E364" t="s">
        <v>52</v>
      </c>
      <c r="F364" t="n">
        <v>3201</v>
      </c>
      <c r="G364" t="s">
        <v>228</v>
      </c>
      <c r="H364" t="s">
        <v>229</v>
      </c>
      <c r="I364" t="n">
        <v>5</v>
      </c>
      <c r="J364" t="n">
        <v>280</v>
      </c>
      <c r="K364" t="s">
        <v>251</v>
      </c>
      <c r="L364" t="n">
        <v>266</v>
      </c>
      <c r="M364" t="n">
        <v>0.11</v>
      </c>
      <c r="N364" t="n">
        <v>31.6</v>
      </c>
      <c r="O364" t="s">
        <v>252</v>
      </c>
      <c r="P364" t="s">
        <v>253</v>
      </c>
      <c r="Q364" t="s">
        <v>253</v>
      </c>
      <c r="R364" t="s">
        <v>233</v>
      </c>
      <c r="S364" t="s">
        <v>229</v>
      </c>
      <c r="T364" t="n">
        <v>5</v>
      </c>
    </row>
    <row r="365" spans="1:20">
      <c r="A365" s="1" t="n">
        <v>33146</v>
      </c>
      <c r="B365" t="s">
        <v>267</v>
      </c>
      <c r="C365" t="n">
        <v>1</v>
      </c>
      <c r="D365" t="n">
        <v>216</v>
      </c>
      <c r="E365" t="s">
        <v>264</v>
      </c>
      <c r="F365" t="n">
        <v>3201</v>
      </c>
      <c r="G365" t="s">
        <v>228</v>
      </c>
      <c r="H365" t="s">
        <v>229</v>
      </c>
      <c r="I365" t="n">
        <v>5</v>
      </c>
      <c r="J365" t="n">
        <v>940</v>
      </c>
      <c r="K365" t="s">
        <v>235</v>
      </c>
      <c r="L365" t="n">
        <v>239</v>
      </c>
      <c r="M365" t="n">
        <v>0</v>
      </c>
      <c r="N365" t="n">
        <v>0</v>
      </c>
    </row>
    <row r="366" spans="1:20">
      <c r="A366" s="1" t="n">
        <v>33146</v>
      </c>
      <c r="B366" t="s">
        <v>227</v>
      </c>
      <c r="C366" t="n">
        <v>1</v>
      </c>
      <c r="D366" t="n">
        <v>20</v>
      </c>
      <c r="E366" t="s">
        <v>52</v>
      </c>
      <c r="F366" t="n">
        <v>3201</v>
      </c>
      <c r="G366" t="s">
        <v>228</v>
      </c>
      <c r="H366" t="s">
        <v>229</v>
      </c>
      <c r="I366" t="n">
        <v>5</v>
      </c>
      <c r="J366" t="n">
        <v>458</v>
      </c>
      <c r="K366" t="s">
        <v>230</v>
      </c>
      <c r="L366" t="n">
        <v>38</v>
      </c>
      <c r="M366" t="n">
        <v>0.2</v>
      </c>
      <c r="N366" t="n">
        <v>22.5</v>
      </c>
      <c r="O366" t="s">
        <v>231</v>
      </c>
      <c r="P366" t="s">
        <v>232</v>
      </c>
      <c r="Q366" t="s">
        <v>232</v>
      </c>
      <c r="R366" t="s">
        <v>233</v>
      </c>
      <c r="S366" t="s">
        <v>229</v>
      </c>
      <c r="T366" t="n">
        <v>5</v>
      </c>
    </row>
    <row r="367" spans="1:20">
      <c r="A367" s="1" t="n">
        <v>33146</v>
      </c>
      <c r="B367" t="s">
        <v>227</v>
      </c>
      <c r="C367" t="n">
        <v>3</v>
      </c>
      <c r="D367" t="n">
        <v>509</v>
      </c>
      <c r="E367" t="s">
        <v>247</v>
      </c>
      <c r="F367" t="n">
        <v>3201</v>
      </c>
      <c r="G367" t="s">
        <v>228</v>
      </c>
      <c r="H367" t="s">
        <v>229</v>
      </c>
      <c r="I367" t="n">
        <v>5</v>
      </c>
      <c r="J367" t="n">
        <v>795</v>
      </c>
      <c r="K367" t="s">
        <v>240</v>
      </c>
      <c r="L367" t="n">
        <v>207</v>
      </c>
      <c r="M367" t="n">
        <v>0.34</v>
      </c>
      <c r="N367" t="n">
        <v>0</v>
      </c>
    </row>
    <row r="368" spans="1:20">
      <c r="A368" s="1" t="n">
        <v>33146</v>
      </c>
      <c r="B368" t="s">
        <v>227</v>
      </c>
      <c r="C368" t="n">
        <v>4</v>
      </c>
      <c r="D368" t="n">
        <v>20</v>
      </c>
      <c r="E368" t="s">
        <v>52</v>
      </c>
      <c r="F368" t="n">
        <v>3201</v>
      </c>
      <c r="G368" t="s">
        <v>228</v>
      </c>
      <c r="H368" t="s">
        <v>229</v>
      </c>
      <c r="I368" t="n">
        <v>5</v>
      </c>
      <c r="J368" t="n">
        <v>458</v>
      </c>
      <c r="K368" t="s">
        <v>230</v>
      </c>
      <c r="L368" t="n">
        <v>331</v>
      </c>
      <c r="M368" t="n">
        <v>0.1</v>
      </c>
      <c r="N368" t="n">
        <v>35.8</v>
      </c>
      <c r="O368" t="s">
        <v>231</v>
      </c>
      <c r="P368" t="s">
        <v>232</v>
      </c>
      <c r="Q368" t="s">
        <v>232</v>
      </c>
      <c r="R368" t="s">
        <v>233</v>
      </c>
      <c r="S368" t="s">
        <v>229</v>
      </c>
      <c r="T368" t="n">
        <v>5</v>
      </c>
    </row>
    <row r="369" spans="1:20">
      <c r="A369" s="1" t="n">
        <v>33146</v>
      </c>
      <c r="B369" t="s">
        <v>227</v>
      </c>
      <c r="C369" t="n">
        <v>5</v>
      </c>
      <c r="D369" t="n">
        <v>20</v>
      </c>
      <c r="E369" t="s">
        <v>52</v>
      </c>
      <c r="F369" t="n">
        <v>3201</v>
      </c>
      <c r="G369" t="s">
        <v>228</v>
      </c>
      <c r="H369" t="s">
        <v>229</v>
      </c>
      <c r="I369" t="n">
        <v>5</v>
      </c>
      <c r="J369" t="n">
        <v>458</v>
      </c>
      <c r="K369" t="s">
        <v>230</v>
      </c>
      <c r="L369" t="n">
        <v>359</v>
      </c>
      <c r="M369" t="n">
        <v>0.1</v>
      </c>
      <c r="N369" t="n">
        <v>35.1</v>
      </c>
      <c r="O369" t="s">
        <v>231</v>
      </c>
      <c r="P369" t="s">
        <v>232</v>
      </c>
      <c r="Q369" t="s">
        <v>232</v>
      </c>
      <c r="R369" t="s">
        <v>233</v>
      </c>
      <c r="S369" t="s">
        <v>229</v>
      </c>
      <c r="T369" t="n">
        <v>5</v>
      </c>
    </row>
    <row r="370" spans="1:20">
      <c r="A370" s="1" t="n">
        <v>33146</v>
      </c>
      <c r="B370" t="s">
        <v>254</v>
      </c>
      <c r="C370" t="n">
        <v>1</v>
      </c>
      <c r="D370" t="n">
        <v>20</v>
      </c>
      <c r="E370" t="s">
        <v>52</v>
      </c>
      <c r="F370" t="n">
        <v>3201</v>
      </c>
      <c r="G370" t="s">
        <v>228</v>
      </c>
      <c r="H370" t="s">
        <v>229</v>
      </c>
      <c r="I370" t="n">
        <v>5</v>
      </c>
      <c r="J370" t="n">
        <v>160</v>
      </c>
      <c r="K370" t="s">
        <v>258</v>
      </c>
      <c r="L370" t="n">
        <v>149</v>
      </c>
      <c r="M370" t="n">
        <v>0.02</v>
      </c>
      <c r="N370" t="n">
        <v>39.4</v>
      </c>
      <c r="O370" t="s">
        <v>252</v>
      </c>
      <c r="P370" t="s">
        <v>253</v>
      </c>
      <c r="Q370" t="s">
        <v>253</v>
      </c>
      <c r="R370" t="s">
        <v>233</v>
      </c>
      <c r="S370" t="s">
        <v>229</v>
      </c>
      <c r="T370" t="n">
        <v>5</v>
      </c>
    </row>
    <row r="371" spans="1:20">
      <c r="A371" s="1" t="n">
        <v>33146</v>
      </c>
      <c r="B371" t="s">
        <v>254</v>
      </c>
      <c r="C371" t="n">
        <v>2</v>
      </c>
      <c r="D371" t="n">
        <v>20</v>
      </c>
      <c r="E371" t="s">
        <v>52</v>
      </c>
      <c r="F371" t="n">
        <v>3201</v>
      </c>
      <c r="G371" t="s">
        <v>228</v>
      </c>
      <c r="H371" t="s">
        <v>229</v>
      </c>
      <c r="I371" t="n">
        <v>5</v>
      </c>
      <c r="J371" t="n">
        <v>160</v>
      </c>
      <c r="K371" t="s">
        <v>258</v>
      </c>
      <c r="L371" t="n">
        <v>541</v>
      </c>
      <c r="M371" t="n">
        <v>0.01</v>
      </c>
      <c r="N371" t="n">
        <v>38</v>
      </c>
      <c r="O371" t="s">
        <v>252</v>
      </c>
      <c r="P371" t="s">
        <v>253</v>
      </c>
      <c r="Q371" t="s">
        <v>253</v>
      </c>
      <c r="R371" t="s">
        <v>233</v>
      </c>
      <c r="S371" t="s">
        <v>229</v>
      </c>
      <c r="T371" t="n">
        <v>5</v>
      </c>
    </row>
    <row r="372" spans="1:20">
      <c r="A372" s="1" t="n">
        <v>33146</v>
      </c>
      <c r="B372" t="s">
        <v>254</v>
      </c>
      <c r="C372" t="n">
        <v>3</v>
      </c>
      <c r="D372" t="n">
        <v>20</v>
      </c>
      <c r="E372" t="s">
        <v>52</v>
      </c>
      <c r="F372" t="n">
        <v>3201</v>
      </c>
      <c r="G372" t="s">
        <v>228</v>
      </c>
      <c r="H372" t="s">
        <v>229</v>
      </c>
      <c r="I372" t="n">
        <v>5</v>
      </c>
      <c r="J372" t="n">
        <v>458</v>
      </c>
      <c r="K372" t="s">
        <v>230</v>
      </c>
      <c r="L372" t="n">
        <v>41</v>
      </c>
      <c r="M372" t="n">
        <v>0.18</v>
      </c>
      <c r="N372" t="n">
        <v>21.6</v>
      </c>
      <c r="O372" t="s">
        <v>252</v>
      </c>
      <c r="P372" t="s">
        <v>253</v>
      </c>
      <c r="Q372" t="s">
        <v>253</v>
      </c>
      <c r="R372" t="s">
        <v>233</v>
      </c>
      <c r="S372" t="s">
        <v>229</v>
      </c>
      <c r="T372" t="n">
        <v>5</v>
      </c>
    </row>
    <row r="373" spans="1:20">
      <c r="A373" s="1" t="n">
        <v>33146</v>
      </c>
      <c r="B373" t="s">
        <v>254</v>
      </c>
      <c r="C373" t="n">
        <v>4</v>
      </c>
      <c r="D373" t="n">
        <v>20</v>
      </c>
      <c r="E373" t="s">
        <v>52</v>
      </c>
      <c r="F373" t="n">
        <v>3201</v>
      </c>
      <c r="G373" t="s">
        <v>228</v>
      </c>
      <c r="H373" t="s">
        <v>229</v>
      </c>
      <c r="I373" t="n">
        <v>5</v>
      </c>
      <c r="J373" t="n">
        <v>458</v>
      </c>
      <c r="K373" t="s">
        <v>230</v>
      </c>
      <c r="L373" t="n">
        <v>417</v>
      </c>
      <c r="M373" t="n">
        <v>0.18</v>
      </c>
      <c r="N373" t="n">
        <v>21.5</v>
      </c>
      <c r="O373" t="s">
        <v>252</v>
      </c>
      <c r="P373" t="s">
        <v>253</v>
      </c>
      <c r="Q373" t="s">
        <v>253</v>
      </c>
      <c r="R373" t="s">
        <v>233</v>
      </c>
      <c r="S373" t="s">
        <v>229</v>
      </c>
      <c r="T373" t="n">
        <v>5</v>
      </c>
    </row>
    <row r="374" spans="1:20">
      <c r="A374" s="1" t="n">
        <v>33146</v>
      </c>
      <c r="B374" t="s">
        <v>254</v>
      </c>
      <c r="C374" t="n">
        <v>5</v>
      </c>
      <c r="D374" t="n">
        <v>20</v>
      </c>
      <c r="E374" t="s">
        <v>52</v>
      </c>
      <c r="F374" t="n">
        <v>3201</v>
      </c>
      <c r="G374" t="s">
        <v>228</v>
      </c>
      <c r="H374" t="s">
        <v>229</v>
      </c>
      <c r="I374" t="n">
        <v>5</v>
      </c>
      <c r="J374" t="n">
        <v>458</v>
      </c>
      <c r="K374" t="s">
        <v>230</v>
      </c>
      <c r="L374" t="n">
        <v>251</v>
      </c>
      <c r="M374" t="n">
        <v>0.17</v>
      </c>
      <c r="N374" t="n">
        <v>21.8</v>
      </c>
      <c r="O374" t="s">
        <v>252</v>
      </c>
      <c r="P374" t="s">
        <v>253</v>
      </c>
      <c r="Q374" t="s">
        <v>253</v>
      </c>
      <c r="R374" t="s">
        <v>233</v>
      </c>
      <c r="S374" t="s">
        <v>229</v>
      </c>
      <c r="T374" t="n">
        <v>5</v>
      </c>
    </row>
    <row r="375" spans="1:20">
      <c r="A375" s="1" t="n">
        <v>33146</v>
      </c>
      <c r="B375" t="s">
        <v>254</v>
      </c>
      <c r="C375" t="n">
        <v>6</v>
      </c>
      <c r="D375" t="n">
        <v>20</v>
      </c>
      <c r="E375" t="s">
        <v>52</v>
      </c>
      <c r="F375" t="n">
        <v>3201</v>
      </c>
      <c r="G375" t="s">
        <v>228</v>
      </c>
      <c r="H375" t="s">
        <v>229</v>
      </c>
      <c r="I375" t="n">
        <v>5</v>
      </c>
      <c r="J375" t="n">
        <v>580</v>
      </c>
      <c r="K375" t="s">
        <v>248</v>
      </c>
      <c r="L375" t="n">
        <v>280</v>
      </c>
      <c r="M375" t="n">
        <v>0.04</v>
      </c>
      <c r="N375" t="n">
        <v>47.2</v>
      </c>
      <c r="O375" t="s">
        <v>252</v>
      </c>
      <c r="P375" t="s">
        <v>253</v>
      </c>
      <c r="Q375" t="s">
        <v>253</v>
      </c>
      <c r="R375" t="s">
        <v>233</v>
      </c>
      <c r="S375" t="s">
        <v>229</v>
      </c>
      <c r="T375" t="n">
        <v>5</v>
      </c>
    </row>
    <row r="376" spans="1:20">
      <c r="A376" s="1" t="n">
        <v>33146</v>
      </c>
      <c r="B376" t="s">
        <v>254</v>
      </c>
      <c r="C376" t="n">
        <v>7</v>
      </c>
      <c r="D376" t="n">
        <v>20</v>
      </c>
      <c r="E376" t="s">
        <v>52</v>
      </c>
      <c r="F376" t="n">
        <v>3201</v>
      </c>
      <c r="G376" t="s">
        <v>228</v>
      </c>
      <c r="H376" t="s">
        <v>229</v>
      </c>
      <c r="I376" t="n">
        <v>5</v>
      </c>
      <c r="J376" t="n">
        <v>580</v>
      </c>
      <c r="K376" t="s">
        <v>248</v>
      </c>
      <c r="L376" t="n">
        <v>624</v>
      </c>
      <c r="M376" t="n">
        <v>0.01</v>
      </c>
      <c r="N376" t="n">
        <v>47.3</v>
      </c>
      <c r="O376" t="s">
        <v>252</v>
      </c>
      <c r="P376" t="s">
        <v>253</v>
      </c>
      <c r="Q376" t="s">
        <v>253</v>
      </c>
      <c r="R376" t="s">
        <v>233</v>
      </c>
      <c r="S376" t="s">
        <v>229</v>
      </c>
      <c r="T376" t="n">
        <v>5</v>
      </c>
    </row>
    <row r="377" spans="1:20">
      <c r="A377" s="1" t="n">
        <v>33177</v>
      </c>
      <c r="B377" t="s">
        <v>267</v>
      </c>
      <c r="C377" t="n">
        <v>4</v>
      </c>
      <c r="D377" t="n">
        <v>216</v>
      </c>
      <c r="E377" t="s">
        <v>264</v>
      </c>
      <c r="F377" t="n">
        <v>3201</v>
      </c>
      <c r="G377" t="s">
        <v>228</v>
      </c>
      <c r="H377" t="s">
        <v>229</v>
      </c>
      <c r="I377" t="n">
        <v>5</v>
      </c>
      <c r="J377" t="n">
        <v>940</v>
      </c>
      <c r="K377" t="s">
        <v>235</v>
      </c>
      <c r="L377" t="n">
        <v>246</v>
      </c>
      <c r="M377" t="n">
        <v>0</v>
      </c>
      <c r="N377" t="n">
        <v>0</v>
      </c>
    </row>
    <row r="378" spans="1:20">
      <c r="A378" s="1" t="n">
        <v>33177</v>
      </c>
      <c r="B378" t="s">
        <v>227</v>
      </c>
      <c r="C378" t="n">
        <v>6</v>
      </c>
      <c r="D378" t="n">
        <v>508</v>
      </c>
      <c r="E378" t="s">
        <v>246</v>
      </c>
      <c r="F378" t="n">
        <v>3201</v>
      </c>
      <c r="G378" t="s">
        <v>228</v>
      </c>
      <c r="H378" t="s">
        <v>229</v>
      </c>
      <c r="I378" t="n">
        <v>5</v>
      </c>
      <c r="J378" t="n">
        <v>795</v>
      </c>
      <c r="K378" t="s">
        <v>240</v>
      </c>
      <c r="L378" t="n">
        <v>509</v>
      </c>
      <c r="M378" t="n">
        <v>0.1</v>
      </c>
      <c r="N378" t="n">
        <v>0</v>
      </c>
    </row>
    <row r="379" spans="1:20">
      <c r="A379" s="1" t="n">
        <v>33177</v>
      </c>
      <c r="B379" t="s">
        <v>227</v>
      </c>
      <c r="C379" t="n">
        <v>11</v>
      </c>
      <c r="D379" t="n">
        <v>20</v>
      </c>
      <c r="E379" t="s">
        <v>52</v>
      </c>
      <c r="F379" t="n">
        <v>3201</v>
      </c>
      <c r="G379" t="s">
        <v>228</v>
      </c>
      <c r="H379" t="s">
        <v>229</v>
      </c>
      <c r="I379" t="n">
        <v>5</v>
      </c>
      <c r="J379" t="n">
        <v>458</v>
      </c>
      <c r="K379" t="s">
        <v>230</v>
      </c>
      <c r="L379" t="n">
        <v>337</v>
      </c>
      <c r="M379" t="n">
        <v>0.1</v>
      </c>
      <c r="N379" t="n">
        <v>35.3</v>
      </c>
      <c r="O379" t="s">
        <v>231</v>
      </c>
      <c r="P379" t="s">
        <v>232</v>
      </c>
      <c r="Q379" t="s">
        <v>232</v>
      </c>
      <c r="R379" t="s">
        <v>233</v>
      </c>
      <c r="S379" t="s">
        <v>229</v>
      </c>
      <c r="T379" t="n">
        <v>5</v>
      </c>
    </row>
    <row r="380" spans="1:20">
      <c r="A380" s="1" t="n">
        <v>33177</v>
      </c>
      <c r="B380" t="s">
        <v>227</v>
      </c>
      <c r="C380" t="n">
        <v>12</v>
      </c>
      <c r="D380" t="n">
        <v>20</v>
      </c>
      <c r="E380" t="s">
        <v>52</v>
      </c>
      <c r="F380" t="n">
        <v>3201</v>
      </c>
      <c r="G380" t="s">
        <v>228</v>
      </c>
      <c r="H380" t="s">
        <v>229</v>
      </c>
      <c r="I380" t="n">
        <v>5</v>
      </c>
      <c r="J380" t="n">
        <v>458</v>
      </c>
      <c r="K380" t="s">
        <v>230</v>
      </c>
      <c r="L380" t="n">
        <v>228</v>
      </c>
      <c r="M380" t="n">
        <v>0.1</v>
      </c>
      <c r="N380" t="n">
        <v>32.4</v>
      </c>
      <c r="O380" t="s">
        <v>231</v>
      </c>
      <c r="P380" t="s">
        <v>232</v>
      </c>
      <c r="Q380" t="s">
        <v>232</v>
      </c>
      <c r="R380" t="s">
        <v>233</v>
      </c>
      <c r="S380" t="s">
        <v>229</v>
      </c>
      <c r="T380" t="n">
        <v>5</v>
      </c>
    </row>
    <row r="381" spans="1:20">
      <c r="A381" s="1" t="n">
        <v>33177</v>
      </c>
      <c r="B381" t="s">
        <v>227</v>
      </c>
      <c r="C381" t="n">
        <v>13</v>
      </c>
      <c r="D381" t="n">
        <v>20</v>
      </c>
      <c r="E381" t="s">
        <v>52</v>
      </c>
      <c r="F381" t="n">
        <v>3201</v>
      </c>
      <c r="G381" t="s">
        <v>228</v>
      </c>
      <c r="H381" t="s">
        <v>229</v>
      </c>
      <c r="I381" t="n">
        <v>5</v>
      </c>
      <c r="J381" t="n">
        <v>458</v>
      </c>
      <c r="K381" t="s">
        <v>230</v>
      </c>
      <c r="L381" t="n">
        <v>54</v>
      </c>
      <c r="M381" t="n">
        <v>0.2</v>
      </c>
      <c r="N381" t="n">
        <v>21.7</v>
      </c>
      <c r="O381" t="s">
        <v>231</v>
      </c>
      <c r="P381" t="s">
        <v>232</v>
      </c>
      <c r="Q381" t="s">
        <v>232</v>
      </c>
      <c r="R381" t="s">
        <v>233</v>
      </c>
      <c r="S381" t="s">
        <v>229</v>
      </c>
      <c r="T381" t="n">
        <v>5</v>
      </c>
    </row>
    <row r="382" spans="1:20">
      <c r="A382" s="1" t="n">
        <v>33177</v>
      </c>
      <c r="B382" t="s">
        <v>227</v>
      </c>
      <c r="C382" t="n">
        <v>14</v>
      </c>
      <c r="D382" t="n">
        <v>20</v>
      </c>
      <c r="E382" t="s">
        <v>52</v>
      </c>
      <c r="F382" t="n">
        <v>3201</v>
      </c>
      <c r="G382" t="s">
        <v>228</v>
      </c>
      <c r="H382" t="s">
        <v>229</v>
      </c>
      <c r="I382" t="n">
        <v>5</v>
      </c>
      <c r="J382" t="n">
        <v>458</v>
      </c>
      <c r="K382" t="s">
        <v>230</v>
      </c>
      <c r="L382" t="n">
        <v>311</v>
      </c>
      <c r="M382" t="n">
        <v>0.1</v>
      </c>
      <c r="N382" t="n">
        <v>35.4</v>
      </c>
      <c r="O382" t="s">
        <v>231</v>
      </c>
      <c r="P382" t="s">
        <v>232</v>
      </c>
      <c r="Q382" t="s">
        <v>232</v>
      </c>
      <c r="R382" t="s">
        <v>233</v>
      </c>
      <c r="S382" t="s">
        <v>229</v>
      </c>
      <c r="T382" t="n">
        <v>5</v>
      </c>
    </row>
    <row r="383" spans="1:20">
      <c r="A383" s="1" t="n">
        <v>33177</v>
      </c>
      <c r="B383" t="s">
        <v>227</v>
      </c>
      <c r="C383" t="n">
        <v>15</v>
      </c>
      <c r="D383" t="n">
        <v>20</v>
      </c>
      <c r="E383" t="s">
        <v>52</v>
      </c>
      <c r="F383" t="n">
        <v>3201</v>
      </c>
      <c r="G383" t="s">
        <v>228</v>
      </c>
      <c r="H383" t="s">
        <v>229</v>
      </c>
      <c r="I383" t="n">
        <v>5</v>
      </c>
      <c r="J383" t="n">
        <v>458</v>
      </c>
      <c r="K383" t="s">
        <v>230</v>
      </c>
      <c r="L383" t="n">
        <v>347</v>
      </c>
      <c r="M383" t="n">
        <v>0.1</v>
      </c>
      <c r="N383" t="n">
        <v>35.9</v>
      </c>
      <c r="O383" t="s">
        <v>231</v>
      </c>
      <c r="P383" t="s">
        <v>232</v>
      </c>
      <c r="Q383" t="s">
        <v>232</v>
      </c>
      <c r="R383" t="s">
        <v>233</v>
      </c>
      <c r="S383" t="s">
        <v>229</v>
      </c>
      <c r="T383" t="n">
        <v>5</v>
      </c>
    </row>
    <row r="384" spans="1:20">
      <c r="A384" s="1" t="n">
        <v>33177</v>
      </c>
      <c r="B384" t="s">
        <v>227</v>
      </c>
      <c r="C384" t="n">
        <v>16</v>
      </c>
      <c r="D384" t="n">
        <v>20</v>
      </c>
      <c r="E384" t="s">
        <v>52</v>
      </c>
      <c r="F384" t="n">
        <v>3201</v>
      </c>
      <c r="G384" t="s">
        <v>228</v>
      </c>
      <c r="H384" t="s">
        <v>229</v>
      </c>
      <c r="I384" t="n">
        <v>5</v>
      </c>
      <c r="J384" t="n">
        <v>458</v>
      </c>
      <c r="K384" t="s">
        <v>230</v>
      </c>
      <c r="L384" t="n">
        <v>99</v>
      </c>
      <c r="M384" t="n">
        <v>0.2</v>
      </c>
      <c r="N384" t="n">
        <v>21.5</v>
      </c>
      <c r="O384" t="s">
        <v>231</v>
      </c>
      <c r="P384" t="s">
        <v>232</v>
      </c>
      <c r="Q384" t="s">
        <v>232</v>
      </c>
      <c r="R384" t="s">
        <v>233</v>
      </c>
      <c r="S384" t="s">
        <v>229</v>
      </c>
      <c r="T384" t="n">
        <v>5</v>
      </c>
    </row>
    <row r="385" spans="1:20">
      <c r="A385" s="1" t="n">
        <v>33177</v>
      </c>
      <c r="B385" t="s">
        <v>254</v>
      </c>
      <c r="C385" t="n">
        <v>1</v>
      </c>
      <c r="D385" t="n">
        <v>20</v>
      </c>
      <c r="E385" t="s">
        <v>52</v>
      </c>
      <c r="F385" t="n">
        <v>3201</v>
      </c>
      <c r="G385" t="s">
        <v>228</v>
      </c>
      <c r="H385" t="s">
        <v>229</v>
      </c>
      <c r="I385" t="n">
        <v>5</v>
      </c>
      <c r="J385" t="n">
        <v>160</v>
      </c>
      <c r="K385" t="s">
        <v>258</v>
      </c>
      <c r="L385" t="n">
        <v>698</v>
      </c>
      <c r="M385" t="n">
        <v>0.06</v>
      </c>
      <c r="N385" t="n">
        <v>46.7</v>
      </c>
      <c r="O385" t="s">
        <v>252</v>
      </c>
      <c r="P385" t="s">
        <v>253</v>
      </c>
      <c r="Q385" t="s">
        <v>253</v>
      </c>
      <c r="R385" t="s">
        <v>233</v>
      </c>
      <c r="S385" t="s">
        <v>229</v>
      </c>
      <c r="T385" t="n">
        <v>5</v>
      </c>
    </row>
    <row r="386" spans="1:20">
      <c r="A386" s="1" t="n">
        <v>33177</v>
      </c>
      <c r="B386" t="s">
        <v>254</v>
      </c>
      <c r="C386" t="n">
        <v>2</v>
      </c>
      <c r="D386" t="n">
        <v>20</v>
      </c>
      <c r="E386" t="s">
        <v>52</v>
      </c>
      <c r="F386" t="n">
        <v>3201</v>
      </c>
      <c r="G386" t="s">
        <v>228</v>
      </c>
      <c r="H386" t="s">
        <v>229</v>
      </c>
      <c r="I386" t="n">
        <v>5</v>
      </c>
      <c r="J386" t="n">
        <v>160</v>
      </c>
      <c r="K386" t="s">
        <v>258</v>
      </c>
      <c r="L386" t="n">
        <v>249</v>
      </c>
      <c r="M386" t="n">
        <v>0.06</v>
      </c>
      <c r="N386" t="n">
        <v>44.4</v>
      </c>
      <c r="O386" t="s">
        <v>252</v>
      </c>
      <c r="P386" t="s">
        <v>253</v>
      </c>
      <c r="Q386" t="s">
        <v>253</v>
      </c>
      <c r="R386" t="s">
        <v>233</v>
      </c>
      <c r="S386" t="s">
        <v>229</v>
      </c>
      <c r="T386" t="n">
        <v>5</v>
      </c>
    </row>
    <row r="387" spans="1:20">
      <c r="A387" s="1" t="n">
        <v>33177</v>
      </c>
      <c r="B387" t="s">
        <v>254</v>
      </c>
      <c r="C387" t="n">
        <v>3</v>
      </c>
      <c r="D387" t="n">
        <v>20</v>
      </c>
      <c r="E387" t="s">
        <v>52</v>
      </c>
      <c r="F387" t="n">
        <v>3201</v>
      </c>
      <c r="G387" t="s">
        <v>228</v>
      </c>
      <c r="H387" t="s">
        <v>229</v>
      </c>
      <c r="I387" t="n">
        <v>5</v>
      </c>
      <c r="J387" t="n">
        <v>325</v>
      </c>
      <c r="K387" t="s">
        <v>265</v>
      </c>
      <c r="L387" t="n">
        <v>550</v>
      </c>
      <c r="M387" t="n">
        <v>1.07</v>
      </c>
      <c r="N387" t="n">
        <v>29.1</v>
      </c>
      <c r="O387" t="s">
        <v>252</v>
      </c>
      <c r="P387" t="s">
        <v>253</v>
      </c>
      <c r="Q387" t="s">
        <v>253</v>
      </c>
      <c r="R387" t="s">
        <v>233</v>
      </c>
      <c r="S387" t="s">
        <v>229</v>
      </c>
      <c r="T387" t="n">
        <v>5</v>
      </c>
    </row>
    <row r="388" spans="1:20">
      <c r="A388" s="1" t="n">
        <v>33177</v>
      </c>
      <c r="B388" t="s">
        <v>254</v>
      </c>
      <c r="C388" t="n">
        <v>4</v>
      </c>
      <c r="D388" t="n">
        <v>20</v>
      </c>
      <c r="E388" t="s">
        <v>52</v>
      </c>
      <c r="F388" t="n">
        <v>3201</v>
      </c>
      <c r="G388" t="s">
        <v>228</v>
      </c>
      <c r="H388" t="s">
        <v>229</v>
      </c>
      <c r="I388" t="n">
        <v>5</v>
      </c>
      <c r="J388" t="n">
        <v>458</v>
      </c>
      <c r="K388" t="s">
        <v>230</v>
      </c>
      <c r="L388" t="n">
        <v>188</v>
      </c>
      <c r="M388" t="n">
        <v>0.1</v>
      </c>
      <c r="N388" t="n">
        <v>37</v>
      </c>
      <c r="O388" t="s">
        <v>252</v>
      </c>
      <c r="P388" t="s">
        <v>253</v>
      </c>
      <c r="Q388" t="s">
        <v>253</v>
      </c>
      <c r="R388" t="s">
        <v>233</v>
      </c>
      <c r="S388" t="s">
        <v>229</v>
      </c>
      <c r="T388" t="n">
        <v>5</v>
      </c>
    </row>
    <row r="389" spans="1:20">
      <c r="A389" s="1" t="n">
        <v>33177</v>
      </c>
      <c r="B389" t="s">
        <v>254</v>
      </c>
      <c r="C389" t="n">
        <v>5</v>
      </c>
      <c r="D389" t="n">
        <v>20</v>
      </c>
      <c r="E389" t="s">
        <v>52</v>
      </c>
      <c r="F389" t="n">
        <v>3201</v>
      </c>
      <c r="G389" t="s">
        <v>228</v>
      </c>
      <c r="H389" t="s">
        <v>229</v>
      </c>
      <c r="I389" t="n">
        <v>5</v>
      </c>
      <c r="J389" t="n">
        <v>458</v>
      </c>
      <c r="K389" t="s">
        <v>230</v>
      </c>
      <c r="L389" t="n">
        <v>205</v>
      </c>
      <c r="M389" t="n">
        <v>0.18</v>
      </c>
      <c r="N389" t="n">
        <v>21.5</v>
      </c>
      <c r="O389" t="s">
        <v>252</v>
      </c>
      <c r="P389" t="s">
        <v>253</v>
      </c>
      <c r="Q389" t="s">
        <v>253</v>
      </c>
      <c r="R389" t="s">
        <v>233</v>
      </c>
      <c r="S389" t="s">
        <v>229</v>
      </c>
      <c r="T389" t="n">
        <v>5</v>
      </c>
    </row>
    <row r="390" spans="1:20">
      <c r="A390" s="1" t="n">
        <v>33177</v>
      </c>
      <c r="B390" t="s">
        <v>254</v>
      </c>
      <c r="C390" t="n">
        <v>6</v>
      </c>
      <c r="D390" t="n">
        <v>20</v>
      </c>
      <c r="E390" t="s">
        <v>52</v>
      </c>
      <c r="F390" t="n">
        <v>3201</v>
      </c>
      <c r="G390" t="s">
        <v>228</v>
      </c>
      <c r="H390" t="s">
        <v>229</v>
      </c>
      <c r="I390" t="n">
        <v>5</v>
      </c>
      <c r="J390" t="n">
        <v>580</v>
      </c>
      <c r="K390" t="s">
        <v>248</v>
      </c>
      <c r="L390" t="n">
        <v>455</v>
      </c>
      <c r="M390" t="n">
        <v>0.05</v>
      </c>
      <c r="N390" t="n">
        <v>47.1</v>
      </c>
      <c r="O390" t="s">
        <v>252</v>
      </c>
      <c r="P390" t="s">
        <v>253</v>
      </c>
      <c r="Q390" t="s">
        <v>253</v>
      </c>
      <c r="R390" t="s">
        <v>233</v>
      </c>
      <c r="S390" t="s">
        <v>229</v>
      </c>
      <c r="T390" t="n">
        <v>5</v>
      </c>
    </row>
    <row r="391" spans="1:20">
      <c r="A391" s="1" t="n">
        <v>33177</v>
      </c>
      <c r="B391" t="s">
        <v>254</v>
      </c>
      <c r="C391" t="n">
        <v>7</v>
      </c>
      <c r="D391" t="n">
        <v>20</v>
      </c>
      <c r="E391" t="s">
        <v>52</v>
      </c>
      <c r="F391" t="n">
        <v>3201</v>
      </c>
      <c r="G391" t="s">
        <v>228</v>
      </c>
      <c r="H391" t="s">
        <v>229</v>
      </c>
      <c r="I391" t="n">
        <v>5</v>
      </c>
      <c r="J391" t="n">
        <v>580</v>
      </c>
      <c r="K391" t="s">
        <v>248</v>
      </c>
      <c r="L391" t="n">
        <v>267</v>
      </c>
      <c r="M391" t="n">
        <v>0.08</v>
      </c>
      <c r="N391" t="n">
        <v>47.3</v>
      </c>
      <c r="O391" t="s">
        <v>252</v>
      </c>
      <c r="P391" t="s">
        <v>253</v>
      </c>
      <c r="Q391" t="s">
        <v>253</v>
      </c>
      <c r="R391" t="s">
        <v>233</v>
      </c>
      <c r="S391" t="s">
        <v>229</v>
      </c>
      <c r="T391" t="n">
        <v>5</v>
      </c>
    </row>
    <row r="392" spans="1:20">
      <c r="A392" s="1" t="n">
        <v>33207</v>
      </c>
      <c r="B392" t="s">
        <v>267</v>
      </c>
      <c r="C392" t="n">
        <v>1</v>
      </c>
      <c r="D392" t="n">
        <v>216</v>
      </c>
      <c r="E392" t="s">
        <v>264</v>
      </c>
      <c r="F392" t="n">
        <v>3201</v>
      </c>
      <c r="G392" t="s">
        <v>228</v>
      </c>
      <c r="H392" t="s">
        <v>229</v>
      </c>
      <c r="I392" t="n">
        <v>5</v>
      </c>
      <c r="J392" t="n">
        <v>595</v>
      </c>
      <c r="K392" t="s">
        <v>268</v>
      </c>
      <c r="L392" t="n">
        <v>183</v>
      </c>
      <c r="M392" t="n">
        <v>0</v>
      </c>
      <c r="N392" t="n">
        <v>0</v>
      </c>
    </row>
    <row r="393" spans="1:20">
      <c r="A393" s="1" t="n">
        <v>33207</v>
      </c>
      <c r="B393" t="s">
        <v>227</v>
      </c>
      <c r="C393" t="n">
        <v>2</v>
      </c>
      <c r="D393" t="n">
        <v>508</v>
      </c>
      <c r="E393" t="s">
        <v>246</v>
      </c>
      <c r="F393" t="n">
        <v>3201</v>
      </c>
      <c r="G393" t="s">
        <v>228</v>
      </c>
      <c r="H393" t="s">
        <v>229</v>
      </c>
      <c r="I393" t="n">
        <v>5</v>
      </c>
      <c r="J393" t="n">
        <v>795</v>
      </c>
      <c r="K393" t="s">
        <v>240</v>
      </c>
      <c r="L393" t="n">
        <v>266</v>
      </c>
      <c r="M393" t="n">
        <v>0.1</v>
      </c>
      <c r="N393" t="n">
        <v>0</v>
      </c>
    </row>
    <row r="394" spans="1:20">
      <c r="A394" s="1" t="n">
        <v>33207</v>
      </c>
      <c r="B394" t="s">
        <v>227</v>
      </c>
      <c r="C394" t="n">
        <v>3</v>
      </c>
      <c r="D394" t="n">
        <v>20</v>
      </c>
      <c r="E394" t="s">
        <v>52</v>
      </c>
      <c r="F394" t="n">
        <v>3201</v>
      </c>
      <c r="G394" t="s">
        <v>228</v>
      </c>
      <c r="H394" t="s">
        <v>229</v>
      </c>
      <c r="I394" t="n">
        <v>5</v>
      </c>
      <c r="J394" t="n">
        <v>458</v>
      </c>
      <c r="K394" t="s">
        <v>230</v>
      </c>
      <c r="L394" t="n">
        <v>592</v>
      </c>
      <c r="M394" t="n">
        <v>0.1</v>
      </c>
      <c r="N394" t="n">
        <v>36.3</v>
      </c>
      <c r="O394" t="s">
        <v>231</v>
      </c>
      <c r="P394" t="s">
        <v>232</v>
      </c>
      <c r="Q394" t="s">
        <v>232</v>
      </c>
      <c r="R394" t="s">
        <v>233</v>
      </c>
      <c r="S394" t="s">
        <v>229</v>
      </c>
      <c r="T394" t="n">
        <v>5</v>
      </c>
    </row>
    <row r="395" spans="1:20">
      <c r="A395" s="1" t="n">
        <v>33207</v>
      </c>
      <c r="B395" t="s">
        <v>227</v>
      </c>
      <c r="C395" t="n">
        <v>4</v>
      </c>
      <c r="D395" t="n">
        <v>20</v>
      </c>
      <c r="E395" t="s">
        <v>52</v>
      </c>
      <c r="F395" t="n">
        <v>3201</v>
      </c>
      <c r="G395" t="s">
        <v>228</v>
      </c>
      <c r="H395" t="s">
        <v>229</v>
      </c>
      <c r="I395" t="n">
        <v>5</v>
      </c>
      <c r="J395" t="n">
        <v>458</v>
      </c>
      <c r="K395" t="s">
        <v>230</v>
      </c>
      <c r="L395" t="n">
        <v>30</v>
      </c>
      <c r="M395" t="n">
        <v>0.2</v>
      </c>
      <c r="N395" t="n">
        <v>22</v>
      </c>
      <c r="O395" t="s">
        <v>231</v>
      </c>
      <c r="P395" t="s">
        <v>232</v>
      </c>
      <c r="Q395" t="s">
        <v>232</v>
      </c>
      <c r="R395" t="s">
        <v>233</v>
      </c>
      <c r="S395" t="s">
        <v>229</v>
      </c>
      <c r="T395" t="n">
        <v>5</v>
      </c>
    </row>
    <row r="396" spans="1:20">
      <c r="A396" s="1" t="n">
        <v>33207</v>
      </c>
      <c r="B396" t="s">
        <v>227</v>
      </c>
      <c r="C396" t="n">
        <v>5</v>
      </c>
      <c r="D396" t="n">
        <v>20</v>
      </c>
      <c r="E396" t="s">
        <v>52</v>
      </c>
      <c r="F396" t="n">
        <v>3201</v>
      </c>
      <c r="G396" t="s">
        <v>228</v>
      </c>
      <c r="H396" t="s">
        <v>229</v>
      </c>
      <c r="I396" t="n">
        <v>5</v>
      </c>
      <c r="J396" t="n">
        <v>458</v>
      </c>
      <c r="K396" t="s">
        <v>230</v>
      </c>
      <c r="L396" t="n">
        <v>572</v>
      </c>
      <c r="M396" t="n">
        <v>0.1</v>
      </c>
      <c r="N396" t="n">
        <v>36</v>
      </c>
      <c r="O396" t="s">
        <v>231</v>
      </c>
      <c r="P396" t="s">
        <v>232</v>
      </c>
      <c r="Q396" t="s">
        <v>232</v>
      </c>
      <c r="R396" t="s">
        <v>233</v>
      </c>
      <c r="S396" t="s">
        <v>229</v>
      </c>
      <c r="T396" t="n">
        <v>5</v>
      </c>
    </row>
    <row r="397" spans="1:20">
      <c r="A397" s="1" t="n">
        <v>33207</v>
      </c>
      <c r="B397" t="s">
        <v>256</v>
      </c>
      <c r="C397" t="n">
        <v>2</v>
      </c>
      <c r="D397" t="n">
        <v>213</v>
      </c>
      <c r="E397" t="s">
        <v>234</v>
      </c>
      <c r="F397" t="n">
        <v>3201</v>
      </c>
      <c r="G397" t="s">
        <v>228</v>
      </c>
      <c r="H397" t="s">
        <v>229</v>
      </c>
      <c r="I397" t="n">
        <v>5</v>
      </c>
      <c r="J397" t="n">
        <v>78</v>
      </c>
      <c r="K397" t="s">
        <v>249</v>
      </c>
      <c r="L397" t="n">
        <v>264</v>
      </c>
      <c r="M397" t="n">
        <v>0</v>
      </c>
      <c r="N397" t="n">
        <v>0</v>
      </c>
    </row>
    <row r="398" spans="1:20">
      <c r="A398" s="1" t="n">
        <v>33207</v>
      </c>
      <c r="B398" t="s">
        <v>254</v>
      </c>
      <c r="C398" t="n">
        <v>1</v>
      </c>
      <c r="D398" t="n">
        <v>20</v>
      </c>
      <c r="E398" t="s">
        <v>52</v>
      </c>
      <c r="F398" t="n">
        <v>3201</v>
      </c>
      <c r="G398" t="s">
        <v>228</v>
      </c>
      <c r="H398" t="s">
        <v>229</v>
      </c>
      <c r="I398" t="n">
        <v>5</v>
      </c>
      <c r="J398" t="n">
        <v>458</v>
      </c>
      <c r="K398" t="s">
        <v>230</v>
      </c>
      <c r="L398" t="n">
        <v>70</v>
      </c>
      <c r="M398" t="n">
        <v>0.19</v>
      </c>
      <c r="N398" t="n">
        <v>21.5</v>
      </c>
      <c r="O398" t="s">
        <v>252</v>
      </c>
      <c r="P398" t="s">
        <v>253</v>
      </c>
      <c r="Q398" t="s">
        <v>253</v>
      </c>
      <c r="R398" t="s">
        <v>233</v>
      </c>
      <c r="S398" t="s">
        <v>229</v>
      </c>
      <c r="T398" t="n">
        <v>5</v>
      </c>
    </row>
    <row r="399" spans="1:20">
      <c r="A399" s="1" t="n">
        <v>33207</v>
      </c>
      <c r="B399" t="s">
        <v>254</v>
      </c>
      <c r="C399" t="n">
        <v>2</v>
      </c>
      <c r="D399" t="n">
        <v>20</v>
      </c>
      <c r="E399" t="s">
        <v>52</v>
      </c>
      <c r="F399" t="n">
        <v>3201</v>
      </c>
      <c r="G399" t="s">
        <v>228</v>
      </c>
      <c r="H399" t="s">
        <v>229</v>
      </c>
      <c r="I399" t="n">
        <v>5</v>
      </c>
      <c r="J399" t="n">
        <v>580</v>
      </c>
      <c r="K399" t="s">
        <v>248</v>
      </c>
      <c r="L399" t="n">
        <v>238</v>
      </c>
      <c r="M399" t="n">
        <v>0.08</v>
      </c>
      <c r="N399" t="n">
        <v>47.3</v>
      </c>
      <c r="O399" t="s">
        <v>252</v>
      </c>
      <c r="P399" t="s">
        <v>253</v>
      </c>
      <c r="Q399" t="s">
        <v>253</v>
      </c>
      <c r="R399" t="s">
        <v>233</v>
      </c>
      <c r="S399" t="s">
        <v>229</v>
      </c>
      <c r="T399" t="n">
        <v>5</v>
      </c>
    </row>
    <row r="400" spans="1:20">
      <c r="A400" s="1" t="n">
        <v>33238</v>
      </c>
      <c r="B400" t="s">
        <v>227</v>
      </c>
      <c r="C400" t="n">
        <v>2</v>
      </c>
      <c r="D400" t="n">
        <v>20</v>
      </c>
      <c r="E400" t="s">
        <v>52</v>
      </c>
      <c r="F400" t="n">
        <v>3201</v>
      </c>
      <c r="G400" t="s">
        <v>228</v>
      </c>
      <c r="H400" t="s">
        <v>229</v>
      </c>
      <c r="I400" t="n">
        <v>5</v>
      </c>
      <c r="J400" t="n">
        <v>458</v>
      </c>
      <c r="K400" t="s">
        <v>230</v>
      </c>
      <c r="L400" t="n">
        <v>761</v>
      </c>
      <c r="M400" t="n">
        <v>0.1</v>
      </c>
      <c r="N400" t="n">
        <v>35.3</v>
      </c>
      <c r="O400" t="s">
        <v>231</v>
      </c>
      <c r="P400" t="s">
        <v>232</v>
      </c>
      <c r="Q400" t="s">
        <v>232</v>
      </c>
      <c r="R400" t="s">
        <v>233</v>
      </c>
      <c r="S400" t="s">
        <v>229</v>
      </c>
      <c r="T400" t="n">
        <v>5</v>
      </c>
    </row>
    <row r="401" spans="1:20">
      <c r="A401" s="1" t="n">
        <v>33238</v>
      </c>
      <c r="B401" t="s">
        <v>227</v>
      </c>
      <c r="C401" t="n">
        <v>3</v>
      </c>
      <c r="D401" t="n">
        <v>508</v>
      </c>
      <c r="E401" t="s">
        <v>246</v>
      </c>
      <c r="F401" t="n">
        <v>3201</v>
      </c>
      <c r="G401" t="s">
        <v>228</v>
      </c>
      <c r="H401" t="s">
        <v>229</v>
      </c>
      <c r="I401" t="n">
        <v>5</v>
      </c>
      <c r="J401" t="n">
        <v>458</v>
      </c>
      <c r="K401" t="s">
        <v>230</v>
      </c>
      <c r="L401" t="n">
        <v>207</v>
      </c>
      <c r="M401" t="n">
        <v>0.1</v>
      </c>
      <c r="N401" t="n">
        <v>0</v>
      </c>
    </row>
    <row r="402" spans="1:20">
      <c r="A402" s="1" t="n">
        <v>33238</v>
      </c>
      <c r="B402" t="s">
        <v>256</v>
      </c>
      <c r="C402" t="n">
        <v>1</v>
      </c>
      <c r="D402" t="n">
        <v>213</v>
      </c>
      <c r="E402" t="s">
        <v>234</v>
      </c>
      <c r="F402" t="n">
        <v>3201</v>
      </c>
      <c r="G402" t="s">
        <v>228</v>
      </c>
      <c r="H402" t="s">
        <v>229</v>
      </c>
      <c r="I402" t="n">
        <v>5</v>
      </c>
      <c r="J402" t="n">
        <v>78</v>
      </c>
      <c r="K402" t="s">
        <v>249</v>
      </c>
      <c r="L402" t="n">
        <v>296</v>
      </c>
      <c r="M402" t="n">
        <v>0</v>
      </c>
      <c r="N402" t="n">
        <v>0</v>
      </c>
    </row>
    <row r="403" spans="1:20">
      <c r="A403" s="1" t="n">
        <v>33238</v>
      </c>
      <c r="B403" t="s">
        <v>254</v>
      </c>
      <c r="C403" t="n">
        <v>2</v>
      </c>
      <c r="D403" t="n">
        <v>20</v>
      </c>
      <c r="E403" t="s">
        <v>52</v>
      </c>
      <c r="F403" t="n">
        <v>3201</v>
      </c>
      <c r="G403" t="s">
        <v>228</v>
      </c>
      <c r="H403" t="s">
        <v>229</v>
      </c>
      <c r="I403" t="n">
        <v>5</v>
      </c>
      <c r="J403" t="n">
        <v>160</v>
      </c>
      <c r="K403" t="s">
        <v>258</v>
      </c>
      <c r="L403" t="n">
        <v>352</v>
      </c>
      <c r="M403" t="n">
        <v>0.03</v>
      </c>
      <c r="N403" t="n">
        <v>42</v>
      </c>
      <c r="O403" t="s">
        <v>252</v>
      </c>
      <c r="P403" t="s">
        <v>253</v>
      </c>
      <c r="Q403" t="s">
        <v>253</v>
      </c>
      <c r="R403" t="s">
        <v>233</v>
      </c>
      <c r="S403" t="s">
        <v>229</v>
      </c>
      <c r="T403" t="n">
        <v>5</v>
      </c>
    </row>
    <row r="404" spans="1:20">
      <c r="A404" s="1" t="n">
        <v>33238</v>
      </c>
      <c r="B404" t="s">
        <v>254</v>
      </c>
      <c r="C404" t="n">
        <v>3</v>
      </c>
      <c r="D404" t="n">
        <v>509</v>
      </c>
      <c r="E404" t="s">
        <v>247</v>
      </c>
      <c r="F404" t="n">
        <v>3201</v>
      </c>
      <c r="G404" t="s">
        <v>228</v>
      </c>
      <c r="H404" t="s">
        <v>229</v>
      </c>
      <c r="I404" t="n">
        <v>5</v>
      </c>
      <c r="J404" t="n">
        <v>160</v>
      </c>
      <c r="K404" t="s">
        <v>258</v>
      </c>
      <c r="L404" t="n">
        <v>72</v>
      </c>
      <c r="M404" t="n">
        <v>0.8</v>
      </c>
      <c r="N404" t="n">
        <v>0</v>
      </c>
    </row>
    <row r="405" spans="1:20">
      <c r="A405" s="1" t="n">
        <v>33238</v>
      </c>
      <c r="B405" t="s">
        <v>254</v>
      </c>
      <c r="C405" t="n">
        <v>5</v>
      </c>
      <c r="D405" t="n">
        <v>509</v>
      </c>
      <c r="E405" t="s">
        <v>247</v>
      </c>
      <c r="F405" t="n">
        <v>3201</v>
      </c>
      <c r="G405" t="s">
        <v>228</v>
      </c>
      <c r="H405" t="s">
        <v>229</v>
      </c>
      <c r="I405" t="n">
        <v>5</v>
      </c>
      <c r="J405" t="n">
        <v>160</v>
      </c>
      <c r="K405" t="s">
        <v>258</v>
      </c>
      <c r="L405" t="n">
        <v>57</v>
      </c>
      <c r="M405" t="n">
        <v>0.57</v>
      </c>
      <c r="N405" t="n">
        <v>0</v>
      </c>
    </row>
    <row r="406" spans="1:20">
      <c r="A406" s="1" t="n">
        <v>33238</v>
      </c>
      <c r="B406" t="s">
        <v>254</v>
      </c>
      <c r="C406" t="n">
        <v>6</v>
      </c>
      <c r="D406" t="n">
        <v>20</v>
      </c>
      <c r="E406" t="s">
        <v>52</v>
      </c>
      <c r="F406" t="n">
        <v>3201</v>
      </c>
      <c r="G406" t="s">
        <v>228</v>
      </c>
      <c r="H406" t="s">
        <v>229</v>
      </c>
      <c r="I406" t="n">
        <v>5</v>
      </c>
      <c r="J406" t="n">
        <v>160</v>
      </c>
      <c r="K406" t="s">
        <v>258</v>
      </c>
      <c r="L406" t="n">
        <v>644</v>
      </c>
      <c r="M406" t="n">
        <v>0.04</v>
      </c>
      <c r="N406" t="n">
        <v>41.6</v>
      </c>
      <c r="O406" t="s">
        <v>252</v>
      </c>
      <c r="P406" t="s">
        <v>253</v>
      </c>
      <c r="Q406" t="s">
        <v>253</v>
      </c>
      <c r="R406" t="s">
        <v>233</v>
      </c>
      <c r="S406" t="s">
        <v>229</v>
      </c>
      <c r="T406" t="n">
        <v>5</v>
      </c>
    </row>
    <row r="407" spans="1:20">
      <c r="A407" s="1" t="n">
        <v>33238</v>
      </c>
      <c r="B407" t="s">
        <v>254</v>
      </c>
      <c r="C407" t="n">
        <v>7</v>
      </c>
      <c r="D407" t="n">
        <v>20</v>
      </c>
      <c r="E407" t="s">
        <v>52</v>
      </c>
      <c r="F407" t="n">
        <v>3201</v>
      </c>
      <c r="G407" t="s">
        <v>228</v>
      </c>
      <c r="H407" t="s">
        <v>229</v>
      </c>
      <c r="I407" t="n">
        <v>5</v>
      </c>
      <c r="J407" t="n">
        <v>160</v>
      </c>
      <c r="K407" t="s">
        <v>258</v>
      </c>
      <c r="L407" t="n">
        <v>301</v>
      </c>
      <c r="M407" t="n">
        <v>0.01</v>
      </c>
      <c r="N407" t="n">
        <v>47.5</v>
      </c>
      <c r="O407" t="s">
        <v>252</v>
      </c>
      <c r="P407" t="s">
        <v>253</v>
      </c>
      <c r="Q407" t="s">
        <v>253</v>
      </c>
      <c r="R407" t="s">
        <v>233</v>
      </c>
      <c r="S407" t="s">
        <v>229</v>
      </c>
      <c r="T407" t="n">
        <v>5</v>
      </c>
    </row>
    <row r="408" spans="1:20">
      <c r="A408" s="1" t="n">
        <v>33238</v>
      </c>
      <c r="B408" t="s">
        <v>254</v>
      </c>
      <c r="C408" t="n">
        <v>8</v>
      </c>
      <c r="D408" t="n">
        <v>20</v>
      </c>
      <c r="E408" t="s">
        <v>52</v>
      </c>
      <c r="F408" t="n">
        <v>3201</v>
      </c>
      <c r="G408" t="s">
        <v>228</v>
      </c>
      <c r="H408" t="s">
        <v>229</v>
      </c>
      <c r="I408" t="n">
        <v>5</v>
      </c>
      <c r="J408" t="n">
        <v>458</v>
      </c>
      <c r="K408" t="s">
        <v>230</v>
      </c>
      <c r="L408" t="n">
        <v>357</v>
      </c>
      <c r="M408" t="n">
        <v>0.21</v>
      </c>
      <c r="N408" t="n">
        <v>21.5</v>
      </c>
      <c r="O408" t="s">
        <v>252</v>
      </c>
      <c r="P408" t="s">
        <v>253</v>
      </c>
      <c r="Q408" t="s">
        <v>253</v>
      </c>
      <c r="R408" t="s">
        <v>233</v>
      </c>
      <c r="S408" t="s">
        <v>229</v>
      </c>
      <c r="T408" t="n">
        <v>5</v>
      </c>
    </row>
    <row r="409" spans="1:20">
      <c r="A409" s="1" t="n">
        <v>33238</v>
      </c>
      <c r="B409" t="s">
        <v>254</v>
      </c>
      <c r="C409" t="n">
        <v>9</v>
      </c>
      <c r="D409" t="n">
        <v>20</v>
      </c>
      <c r="E409" t="s">
        <v>52</v>
      </c>
      <c r="F409" t="n">
        <v>3201</v>
      </c>
      <c r="G409" t="s">
        <v>228</v>
      </c>
      <c r="H409" t="s">
        <v>229</v>
      </c>
      <c r="I409" t="n">
        <v>5</v>
      </c>
      <c r="J409" t="n">
        <v>580</v>
      </c>
      <c r="K409" t="s">
        <v>248</v>
      </c>
      <c r="L409" t="n">
        <v>182</v>
      </c>
      <c r="M409" t="n">
        <v>0.03</v>
      </c>
      <c r="N409" t="n">
        <v>47.3</v>
      </c>
      <c r="O409" t="s">
        <v>252</v>
      </c>
      <c r="P409" t="s">
        <v>253</v>
      </c>
      <c r="Q409" t="s">
        <v>253</v>
      </c>
      <c r="R409" t="s">
        <v>233</v>
      </c>
      <c r="S409" t="s">
        <v>229</v>
      </c>
      <c r="T409" t="n">
        <v>5</v>
      </c>
    </row>
    <row r="410" spans="1:20">
      <c r="A410" s="1" t="n">
        <v>33269</v>
      </c>
      <c r="B410" t="s">
        <v>227</v>
      </c>
      <c r="C410" t="n">
        <v>1</v>
      </c>
      <c r="D410" t="n">
        <v>20</v>
      </c>
      <c r="E410" t="s">
        <v>52</v>
      </c>
      <c r="F410" t="n">
        <v>3201</v>
      </c>
      <c r="G410" t="s">
        <v>228</v>
      </c>
      <c r="H410" t="s">
        <v>229</v>
      </c>
      <c r="I410" t="n">
        <v>5</v>
      </c>
      <c r="J410" t="n">
        <v>458</v>
      </c>
      <c r="K410" t="s">
        <v>230</v>
      </c>
      <c r="L410" t="n">
        <v>123</v>
      </c>
      <c r="M410" t="n">
        <v>0.2</v>
      </c>
      <c r="N410" t="n">
        <v>21.6</v>
      </c>
      <c r="O410" t="s">
        <v>231</v>
      </c>
      <c r="P410" t="s">
        <v>232</v>
      </c>
      <c r="Q410" t="s">
        <v>232</v>
      </c>
      <c r="R410" t="s">
        <v>233</v>
      </c>
      <c r="S410" t="s">
        <v>229</v>
      </c>
      <c r="T410" t="n">
        <v>5</v>
      </c>
    </row>
    <row r="411" spans="1:20">
      <c r="A411" s="1" t="n">
        <v>33269</v>
      </c>
      <c r="B411" t="s">
        <v>227</v>
      </c>
      <c r="C411" t="n">
        <v>3</v>
      </c>
      <c r="D411" t="n">
        <v>508</v>
      </c>
      <c r="E411" t="s">
        <v>246</v>
      </c>
      <c r="F411" t="n">
        <v>3201</v>
      </c>
      <c r="G411" t="s">
        <v>228</v>
      </c>
      <c r="H411" t="s">
        <v>229</v>
      </c>
      <c r="I411" t="n">
        <v>5</v>
      </c>
      <c r="J411" t="n">
        <v>150</v>
      </c>
      <c r="K411" t="s">
        <v>269</v>
      </c>
      <c r="L411" t="n">
        <v>208</v>
      </c>
      <c r="M411" t="n">
        <v>0.2</v>
      </c>
      <c r="N411" t="n">
        <v>0</v>
      </c>
    </row>
    <row r="412" spans="1:20">
      <c r="A412" s="1" t="n">
        <v>33269</v>
      </c>
      <c r="B412" t="s">
        <v>227</v>
      </c>
      <c r="C412" t="n">
        <v>4</v>
      </c>
      <c r="D412" t="n">
        <v>20</v>
      </c>
      <c r="E412" t="s">
        <v>52</v>
      </c>
      <c r="F412" t="n">
        <v>3201</v>
      </c>
      <c r="G412" t="s">
        <v>228</v>
      </c>
      <c r="H412" t="s">
        <v>229</v>
      </c>
      <c r="I412" t="n">
        <v>5</v>
      </c>
      <c r="J412" t="n">
        <v>458</v>
      </c>
      <c r="K412" t="s">
        <v>230</v>
      </c>
      <c r="L412" t="n">
        <v>301</v>
      </c>
      <c r="M412" t="n">
        <v>0.1</v>
      </c>
      <c r="N412" t="n">
        <v>35.4</v>
      </c>
      <c r="O412" t="s">
        <v>231</v>
      </c>
      <c r="P412" t="s">
        <v>232</v>
      </c>
      <c r="Q412" t="s">
        <v>232</v>
      </c>
      <c r="R412" t="s">
        <v>233</v>
      </c>
      <c r="S412" t="s">
        <v>229</v>
      </c>
      <c r="T412" t="n">
        <v>5</v>
      </c>
    </row>
    <row r="413" spans="1:20">
      <c r="A413" s="1" t="n">
        <v>33269</v>
      </c>
      <c r="B413" t="s">
        <v>227</v>
      </c>
      <c r="C413" t="n">
        <v>5</v>
      </c>
      <c r="D413" t="n">
        <v>20</v>
      </c>
      <c r="E413" t="s">
        <v>52</v>
      </c>
      <c r="F413" t="n">
        <v>3201</v>
      </c>
      <c r="G413" t="s">
        <v>228</v>
      </c>
      <c r="H413" t="s">
        <v>229</v>
      </c>
      <c r="I413" t="n">
        <v>5</v>
      </c>
      <c r="J413" t="n">
        <v>458</v>
      </c>
      <c r="K413" t="s">
        <v>230</v>
      </c>
      <c r="L413" t="n">
        <v>532</v>
      </c>
      <c r="M413" t="n">
        <v>0.1</v>
      </c>
      <c r="N413" t="n">
        <v>36.3</v>
      </c>
      <c r="O413" t="s">
        <v>231</v>
      </c>
      <c r="P413" t="s">
        <v>232</v>
      </c>
      <c r="Q413" t="s">
        <v>232</v>
      </c>
      <c r="R413" t="s">
        <v>233</v>
      </c>
      <c r="S413" t="s">
        <v>229</v>
      </c>
      <c r="T413" t="n">
        <v>5</v>
      </c>
    </row>
    <row r="414" spans="1:20">
      <c r="A414" s="1" t="n">
        <v>33269</v>
      </c>
      <c r="B414" t="s">
        <v>227</v>
      </c>
      <c r="C414" t="n">
        <v>6</v>
      </c>
      <c r="D414" t="n">
        <v>20</v>
      </c>
      <c r="E414" t="s">
        <v>52</v>
      </c>
      <c r="F414" t="n">
        <v>3201</v>
      </c>
      <c r="G414" t="s">
        <v>228</v>
      </c>
      <c r="H414" t="s">
        <v>229</v>
      </c>
      <c r="I414" t="n">
        <v>5</v>
      </c>
      <c r="J414" t="n">
        <v>458</v>
      </c>
      <c r="K414" t="s">
        <v>230</v>
      </c>
      <c r="L414" t="n">
        <v>47</v>
      </c>
      <c r="M414" t="n">
        <v>0.2</v>
      </c>
      <c r="N414" t="n">
        <v>39</v>
      </c>
      <c r="O414" t="s">
        <v>231</v>
      </c>
      <c r="P414" t="s">
        <v>232</v>
      </c>
      <c r="Q414" t="s">
        <v>232</v>
      </c>
      <c r="R414" t="s">
        <v>233</v>
      </c>
      <c r="S414" t="s">
        <v>229</v>
      </c>
      <c r="T414" t="n">
        <v>5</v>
      </c>
    </row>
    <row r="415" spans="1:20">
      <c r="A415" s="1" t="n">
        <v>33269</v>
      </c>
      <c r="B415" t="s">
        <v>241</v>
      </c>
      <c r="C415" t="n">
        <v>1</v>
      </c>
      <c r="D415" t="n">
        <v>213</v>
      </c>
      <c r="E415" t="s">
        <v>234</v>
      </c>
      <c r="F415" t="n">
        <v>3201</v>
      </c>
      <c r="G415" t="s">
        <v>228</v>
      </c>
      <c r="H415" t="s">
        <v>229</v>
      </c>
      <c r="I415" t="n">
        <v>5</v>
      </c>
      <c r="J415" t="n">
        <v>785</v>
      </c>
      <c r="K415" t="s">
        <v>259</v>
      </c>
      <c r="L415" t="n">
        <v>75</v>
      </c>
      <c r="M415" t="n">
        <v>0</v>
      </c>
      <c r="N415" t="n">
        <v>0</v>
      </c>
    </row>
    <row r="416" spans="1:20">
      <c r="A416" s="1" t="n">
        <v>33269</v>
      </c>
      <c r="B416" t="s">
        <v>254</v>
      </c>
      <c r="C416" t="n">
        <v>1</v>
      </c>
      <c r="D416" t="n">
        <v>20</v>
      </c>
      <c r="E416" t="s">
        <v>52</v>
      </c>
      <c r="F416" t="n">
        <v>3201</v>
      </c>
      <c r="G416" t="s">
        <v>228</v>
      </c>
      <c r="H416" t="s">
        <v>229</v>
      </c>
      <c r="I416" t="n">
        <v>5</v>
      </c>
      <c r="J416" t="n">
        <v>160</v>
      </c>
      <c r="K416" t="s">
        <v>258</v>
      </c>
      <c r="L416" t="n">
        <v>636</v>
      </c>
      <c r="M416" t="n">
        <v>0.01</v>
      </c>
      <c r="N416" t="n">
        <v>48</v>
      </c>
      <c r="O416" t="s">
        <v>252</v>
      </c>
      <c r="P416" t="s">
        <v>253</v>
      </c>
      <c r="Q416" t="s">
        <v>253</v>
      </c>
      <c r="R416" t="s">
        <v>233</v>
      </c>
      <c r="S416" t="s">
        <v>229</v>
      </c>
      <c r="T416" t="n">
        <v>5</v>
      </c>
    </row>
    <row r="417" spans="1:20">
      <c r="A417" s="1" t="n">
        <v>33269</v>
      </c>
      <c r="B417" t="s">
        <v>254</v>
      </c>
      <c r="C417" t="n">
        <v>2</v>
      </c>
      <c r="D417" t="n">
        <v>20</v>
      </c>
      <c r="E417" t="s">
        <v>52</v>
      </c>
      <c r="F417" t="n">
        <v>3201</v>
      </c>
      <c r="G417" t="s">
        <v>228</v>
      </c>
      <c r="H417" t="s">
        <v>229</v>
      </c>
      <c r="I417" t="n">
        <v>5</v>
      </c>
      <c r="J417" t="n">
        <v>458</v>
      </c>
      <c r="K417" t="s">
        <v>230</v>
      </c>
      <c r="L417" t="n">
        <v>299</v>
      </c>
      <c r="M417" t="n">
        <v>0.01</v>
      </c>
      <c r="N417" t="n">
        <v>51.7</v>
      </c>
      <c r="O417" t="s">
        <v>252</v>
      </c>
      <c r="P417" t="s">
        <v>253</v>
      </c>
      <c r="Q417" t="s">
        <v>253</v>
      </c>
      <c r="R417" t="s">
        <v>233</v>
      </c>
      <c r="S417" t="s">
        <v>229</v>
      </c>
      <c r="T417" t="n">
        <v>5</v>
      </c>
    </row>
    <row r="418" spans="1:20">
      <c r="A418" s="1" t="n">
        <v>33269</v>
      </c>
      <c r="B418" t="s">
        <v>254</v>
      </c>
      <c r="C418" t="n">
        <v>3</v>
      </c>
      <c r="D418" t="n">
        <v>20</v>
      </c>
      <c r="E418" t="s">
        <v>52</v>
      </c>
      <c r="F418" t="n">
        <v>3201</v>
      </c>
      <c r="G418" t="s">
        <v>228</v>
      </c>
      <c r="H418" t="s">
        <v>229</v>
      </c>
      <c r="I418" t="n">
        <v>5</v>
      </c>
      <c r="J418" t="n">
        <v>458</v>
      </c>
      <c r="K418" t="s">
        <v>230</v>
      </c>
      <c r="L418" t="n">
        <v>139</v>
      </c>
      <c r="M418" t="n">
        <v>0.37</v>
      </c>
      <c r="N418" t="n">
        <v>20.5</v>
      </c>
      <c r="O418" t="s">
        <v>252</v>
      </c>
      <c r="P418" t="s">
        <v>253</v>
      </c>
      <c r="Q418" t="s">
        <v>253</v>
      </c>
      <c r="R418" t="s">
        <v>233</v>
      </c>
      <c r="S418" t="s">
        <v>229</v>
      </c>
      <c r="T418" t="n">
        <v>5</v>
      </c>
    </row>
    <row r="419" spans="1:20">
      <c r="A419" s="1" t="n">
        <v>33269</v>
      </c>
      <c r="B419" t="s">
        <v>254</v>
      </c>
      <c r="C419" t="n">
        <v>4</v>
      </c>
      <c r="D419" t="n">
        <v>20</v>
      </c>
      <c r="E419" t="s">
        <v>52</v>
      </c>
      <c r="F419" t="n">
        <v>3201</v>
      </c>
      <c r="G419" t="s">
        <v>228</v>
      </c>
      <c r="H419" t="s">
        <v>229</v>
      </c>
      <c r="I419" t="n">
        <v>5</v>
      </c>
      <c r="J419" t="n">
        <v>458</v>
      </c>
      <c r="K419" t="s">
        <v>230</v>
      </c>
      <c r="L419" t="n">
        <v>67</v>
      </c>
      <c r="M419" t="n">
        <v>0.18</v>
      </c>
      <c r="N419" t="n">
        <v>22.5</v>
      </c>
      <c r="O419" t="s">
        <v>252</v>
      </c>
      <c r="P419" t="s">
        <v>253</v>
      </c>
      <c r="Q419" t="s">
        <v>253</v>
      </c>
      <c r="R419" t="s">
        <v>233</v>
      </c>
      <c r="S419" t="s">
        <v>229</v>
      </c>
      <c r="T419" t="n">
        <v>5</v>
      </c>
    </row>
    <row r="420" spans="1:20">
      <c r="A420" s="1" t="n">
        <v>33269</v>
      </c>
      <c r="B420" t="s">
        <v>254</v>
      </c>
      <c r="C420" t="n">
        <v>5</v>
      </c>
      <c r="D420" t="n">
        <v>20</v>
      </c>
      <c r="E420" t="s">
        <v>52</v>
      </c>
      <c r="F420" t="n">
        <v>3201</v>
      </c>
      <c r="G420" t="s">
        <v>228</v>
      </c>
      <c r="H420" t="s">
        <v>229</v>
      </c>
      <c r="I420" t="n">
        <v>5</v>
      </c>
      <c r="J420" t="n">
        <v>458</v>
      </c>
      <c r="K420" t="s">
        <v>230</v>
      </c>
      <c r="L420" t="n">
        <v>13</v>
      </c>
      <c r="M420" t="n">
        <v>0.01</v>
      </c>
      <c r="N420" t="n">
        <v>51.7</v>
      </c>
      <c r="O420" t="s">
        <v>252</v>
      </c>
      <c r="P420" t="s">
        <v>253</v>
      </c>
      <c r="Q420" t="s">
        <v>253</v>
      </c>
      <c r="R420" t="s">
        <v>233</v>
      </c>
      <c r="S420" t="s">
        <v>229</v>
      </c>
      <c r="T420" t="n">
        <v>5</v>
      </c>
    </row>
    <row r="421" spans="1:20">
      <c r="A421" s="1" t="n">
        <v>33269</v>
      </c>
      <c r="B421" t="s">
        <v>254</v>
      </c>
      <c r="C421" t="n">
        <v>6</v>
      </c>
      <c r="D421" t="n">
        <v>20</v>
      </c>
      <c r="E421" t="s">
        <v>52</v>
      </c>
      <c r="F421" t="n">
        <v>3201</v>
      </c>
      <c r="G421" t="s">
        <v>228</v>
      </c>
      <c r="H421" t="s">
        <v>229</v>
      </c>
      <c r="I421" t="n">
        <v>5</v>
      </c>
      <c r="J421" t="n">
        <v>458</v>
      </c>
      <c r="K421" t="s">
        <v>230</v>
      </c>
      <c r="L421" t="n">
        <v>247</v>
      </c>
      <c r="M421" t="n">
        <v>0.18</v>
      </c>
      <c r="N421" t="n">
        <v>22.5</v>
      </c>
      <c r="O421" t="s">
        <v>252</v>
      </c>
      <c r="P421" t="s">
        <v>253</v>
      </c>
      <c r="Q421" t="s">
        <v>253</v>
      </c>
      <c r="R421" t="s">
        <v>233</v>
      </c>
      <c r="S421" t="s">
        <v>229</v>
      </c>
      <c r="T421" t="n">
        <v>5</v>
      </c>
    </row>
    <row r="422" spans="1:20">
      <c r="A422" s="1" t="n">
        <v>33297</v>
      </c>
      <c r="B422" t="s">
        <v>227</v>
      </c>
      <c r="C422" t="n">
        <v>2</v>
      </c>
      <c r="D422" t="n">
        <v>508</v>
      </c>
      <c r="E422" t="s">
        <v>246</v>
      </c>
      <c r="F422" t="n">
        <v>3201</v>
      </c>
      <c r="G422" t="s">
        <v>228</v>
      </c>
      <c r="H422" t="s">
        <v>229</v>
      </c>
      <c r="I422" t="n">
        <v>5</v>
      </c>
      <c r="J422" t="n">
        <v>458</v>
      </c>
      <c r="K422" t="s">
        <v>230</v>
      </c>
      <c r="L422" t="n">
        <v>238</v>
      </c>
      <c r="M422" t="n">
        <v>0.1</v>
      </c>
      <c r="N422" t="n">
        <v>0</v>
      </c>
    </row>
    <row r="423" spans="1:20">
      <c r="A423" s="1" t="n">
        <v>33297</v>
      </c>
      <c r="B423" t="s">
        <v>227</v>
      </c>
      <c r="C423" t="n">
        <v>3</v>
      </c>
      <c r="D423" t="n">
        <v>20</v>
      </c>
      <c r="E423" t="s">
        <v>52</v>
      </c>
      <c r="F423" t="n">
        <v>3201</v>
      </c>
      <c r="G423" t="s">
        <v>228</v>
      </c>
      <c r="H423" t="s">
        <v>229</v>
      </c>
      <c r="I423" t="n">
        <v>5</v>
      </c>
      <c r="J423" t="n">
        <v>458</v>
      </c>
      <c r="K423" t="s">
        <v>230</v>
      </c>
      <c r="L423" t="n">
        <v>1251</v>
      </c>
      <c r="M423" t="n">
        <v>0.1</v>
      </c>
      <c r="N423" t="n">
        <v>35.6</v>
      </c>
      <c r="O423" t="s">
        <v>231</v>
      </c>
      <c r="P423" t="s">
        <v>232</v>
      </c>
      <c r="Q423" t="s">
        <v>232</v>
      </c>
      <c r="R423" t="s">
        <v>233</v>
      </c>
      <c r="S423" t="s">
        <v>229</v>
      </c>
      <c r="T423" t="n">
        <v>5</v>
      </c>
    </row>
    <row r="424" spans="1:20">
      <c r="A424" s="1" t="n">
        <v>33297</v>
      </c>
      <c r="B424" t="s">
        <v>227</v>
      </c>
      <c r="C424" t="n">
        <v>4</v>
      </c>
      <c r="D424" t="n">
        <v>20</v>
      </c>
      <c r="E424" t="s">
        <v>52</v>
      </c>
      <c r="F424" t="n">
        <v>3201</v>
      </c>
      <c r="G424" t="s">
        <v>228</v>
      </c>
      <c r="H424" t="s">
        <v>229</v>
      </c>
      <c r="I424" t="n">
        <v>5</v>
      </c>
      <c r="J424" t="n">
        <v>458</v>
      </c>
      <c r="K424" t="s">
        <v>230</v>
      </c>
      <c r="L424" t="n">
        <v>99</v>
      </c>
      <c r="M424" t="n">
        <v>0.1</v>
      </c>
      <c r="N424" t="n">
        <v>21.4</v>
      </c>
      <c r="O424" t="s">
        <v>231</v>
      </c>
      <c r="P424" t="s">
        <v>232</v>
      </c>
      <c r="Q424" t="s">
        <v>232</v>
      </c>
      <c r="R424" t="s">
        <v>233</v>
      </c>
      <c r="S424" t="s">
        <v>229</v>
      </c>
      <c r="T424" t="n">
        <v>5</v>
      </c>
    </row>
    <row r="425" spans="1:20">
      <c r="A425" s="1" t="n">
        <v>33297</v>
      </c>
      <c r="B425" t="s">
        <v>254</v>
      </c>
      <c r="C425" t="n">
        <v>2</v>
      </c>
      <c r="D425" t="n">
        <v>508</v>
      </c>
      <c r="E425" t="s">
        <v>246</v>
      </c>
      <c r="F425" t="n">
        <v>3201</v>
      </c>
      <c r="G425" t="s">
        <v>228</v>
      </c>
      <c r="H425" t="s">
        <v>229</v>
      </c>
      <c r="I425" t="n">
        <v>5</v>
      </c>
      <c r="J425" t="n">
        <v>795</v>
      </c>
      <c r="K425" t="s">
        <v>240</v>
      </c>
      <c r="L425" t="n">
        <v>135</v>
      </c>
      <c r="M425" t="n">
        <v>0.16</v>
      </c>
      <c r="N425" t="n">
        <v>0</v>
      </c>
    </row>
    <row r="426" spans="1:20">
      <c r="A426" s="1" t="n">
        <v>33297</v>
      </c>
      <c r="B426" t="s">
        <v>254</v>
      </c>
      <c r="C426" t="n">
        <v>3</v>
      </c>
      <c r="D426" t="n">
        <v>20</v>
      </c>
      <c r="E426" t="s">
        <v>52</v>
      </c>
      <c r="F426" t="n">
        <v>3201</v>
      </c>
      <c r="G426" t="s">
        <v>228</v>
      </c>
      <c r="H426" t="s">
        <v>229</v>
      </c>
      <c r="I426" t="n">
        <v>5</v>
      </c>
      <c r="J426" t="n">
        <v>458</v>
      </c>
      <c r="K426" t="s">
        <v>230</v>
      </c>
      <c r="L426" t="n">
        <v>263</v>
      </c>
      <c r="M426" t="n">
        <v>0.19</v>
      </c>
      <c r="N426" t="n">
        <v>21.5</v>
      </c>
      <c r="O426" t="s">
        <v>252</v>
      </c>
      <c r="P426" t="s">
        <v>253</v>
      </c>
      <c r="Q426" t="s">
        <v>253</v>
      </c>
      <c r="R426" t="s">
        <v>233</v>
      </c>
      <c r="S426" t="s">
        <v>229</v>
      </c>
      <c r="T426" t="n">
        <v>5</v>
      </c>
    </row>
    <row r="427" spans="1:20">
      <c r="A427" s="1" t="n">
        <v>33297</v>
      </c>
      <c r="B427" t="s">
        <v>254</v>
      </c>
      <c r="C427" t="n">
        <v>4</v>
      </c>
      <c r="D427" t="n">
        <v>20</v>
      </c>
      <c r="E427" t="s">
        <v>52</v>
      </c>
      <c r="F427" t="n">
        <v>3201</v>
      </c>
      <c r="G427" t="s">
        <v>228</v>
      </c>
      <c r="H427" t="s">
        <v>229</v>
      </c>
      <c r="I427" t="n">
        <v>5</v>
      </c>
      <c r="J427" t="n">
        <v>458</v>
      </c>
      <c r="K427" t="s">
        <v>230</v>
      </c>
      <c r="L427" t="n">
        <v>323</v>
      </c>
      <c r="M427" t="n">
        <v>0.01</v>
      </c>
      <c r="N427" t="n">
        <v>50.9</v>
      </c>
      <c r="O427" t="s">
        <v>252</v>
      </c>
      <c r="P427" t="s">
        <v>253</v>
      </c>
      <c r="Q427" t="s">
        <v>253</v>
      </c>
      <c r="R427" t="s">
        <v>233</v>
      </c>
      <c r="S427" t="s">
        <v>229</v>
      </c>
      <c r="T427" t="n">
        <v>5</v>
      </c>
    </row>
    <row r="428" spans="1:20">
      <c r="A428" s="1" t="n">
        <v>33297</v>
      </c>
      <c r="B428" t="s">
        <v>254</v>
      </c>
      <c r="C428" t="n">
        <v>5</v>
      </c>
      <c r="D428" t="n">
        <v>20</v>
      </c>
      <c r="E428" t="s">
        <v>52</v>
      </c>
      <c r="F428" t="n">
        <v>3201</v>
      </c>
      <c r="G428" t="s">
        <v>228</v>
      </c>
      <c r="H428" t="s">
        <v>229</v>
      </c>
      <c r="I428" t="n">
        <v>5</v>
      </c>
      <c r="J428" t="n">
        <v>458</v>
      </c>
      <c r="K428" t="s">
        <v>230</v>
      </c>
      <c r="L428" t="n">
        <v>296</v>
      </c>
      <c r="M428" t="n">
        <v>0.19</v>
      </c>
      <c r="N428" t="n">
        <v>21.8</v>
      </c>
      <c r="O428" t="s">
        <v>252</v>
      </c>
      <c r="P428" t="s">
        <v>253</v>
      </c>
      <c r="Q428" t="s">
        <v>253</v>
      </c>
      <c r="R428" t="s">
        <v>233</v>
      </c>
      <c r="S428" t="s">
        <v>229</v>
      </c>
      <c r="T428" t="n">
        <v>5</v>
      </c>
    </row>
    <row r="429" spans="1:20">
      <c r="A429" s="1" t="n">
        <v>33297</v>
      </c>
      <c r="B429" t="s">
        <v>254</v>
      </c>
      <c r="C429" t="n">
        <v>6</v>
      </c>
      <c r="D429" t="n">
        <v>20</v>
      </c>
      <c r="E429" t="s">
        <v>52</v>
      </c>
      <c r="F429" t="n">
        <v>3201</v>
      </c>
      <c r="G429" t="s">
        <v>228</v>
      </c>
      <c r="H429" t="s">
        <v>229</v>
      </c>
      <c r="I429" t="n">
        <v>5</v>
      </c>
      <c r="J429" t="n">
        <v>458</v>
      </c>
      <c r="K429" t="s">
        <v>230</v>
      </c>
      <c r="L429" t="n">
        <v>235</v>
      </c>
      <c r="M429" t="n">
        <v>0.18</v>
      </c>
      <c r="N429" t="n">
        <v>21.5</v>
      </c>
      <c r="O429" t="s">
        <v>252</v>
      </c>
      <c r="P429" t="s">
        <v>253</v>
      </c>
      <c r="Q429" t="s">
        <v>253</v>
      </c>
      <c r="R429" t="s">
        <v>233</v>
      </c>
      <c r="S429" t="s">
        <v>229</v>
      </c>
      <c r="T429" t="n">
        <v>5</v>
      </c>
    </row>
    <row r="430" spans="1:20">
      <c r="A430" s="1" t="n">
        <v>33297</v>
      </c>
      <c r="B430" t="s">
        <v>254</v>
      </c>
      <c r="C430" t="n">
        <v>7</v>
      </c>
      <c r="D430" t="n">
        <v>20</v>
      </c>
      <c r="E430" t="s">
        <v>52</v>
      </c>
      <c r="F430" t="n">
        <v>3201</v>
      </c>
      <c r="G430" t="s">
        <v>228</v>
      </c>
      <c r="H430" t="s">
        <v>229</v>
      </c>
      <c r="I430" t="n">
        <v>5</v>
      </c>
      <c r="J430" t="n">
        <v>580</v>
      </c>
      <c r="K430" t="s">
        <v>248</v>
      </c>
      <c r="L430" t="n">
        <v>257</v>
      </c>
      <c r="M430" t="n">
        <v>0.01</v>
      </c>
      <c r="N430" t="n">
        <v>46.8</v>
      </c>
      <c r="O430" t="s">
        <v>252</v>
      </c>
      <c r="P430" t="s">
        <v>253</v>
      </c>
      <c r="Q430" t="s">
        <v>253</v>
      </c>
      <c r="R430" t="s">
        <v>233</v>
      </c>
      <c r="S430" t="s">
        <v>229</v>
      </c>
      <c r="T430" t="n">
        <v>5</v>
      </c>
    </row>
    <row r="431" spans="1:20">
      <c r="A431" s="1" t="n">
        <v>33328</v>
      </c>
      <c r="B431" t="s">
        <v>227</v>
      </c>
      <c r="C431" t="n">
        <v>1</v>
      </c>
      <c r="D431" t="n">
        <v>20</v>
      </c>
      <c r="E431" t="s">
        <v>52</v>
      </c>
      <c r="F431" t="n">
        <v>3201</v>
      </c>
      <c r="G431" t="s">
        <v>228</v>
      </c>
      <c r="H431" t="s">
        <v>229</v>
      </c>
      <c r="I431" t="n">
        <v>5</v>
      </c>
      <c r="J431" t="n">
        <v>458</v>
      </c>
      <c r="K431" t="s">
        <v>230</v>
      </c>
      <c r="L431" t="n">
        <v>199</v>
      </c>
      <c r="M431" t="n">
        <v>0.2</v>
      </c>
      <c r="N431" t="n">
        <v>22</v>
      </c>
      <c r="O431" t="s">
        <v>231</v>
      </c>
      <c r="P431" t="s">
        <v>232</v>
      </c>
      <c r="Q431" t="s">
        <v>232</v>
      </c>
      <c r="R431" t="s">
        <v>233</v>
      </c>
      <c r="S431" t="s">
        <v>229</v>
      </c>
      <c r="T431" t="n">
        <v>5</v>
      </c>
    </row>
    <row r="432" spans="1:20">
      <c r="A432" s="1" t="n">
        <v>33328</v>
      </c>
      <c r="B432" t="s">
        <v>254</v>
      </c>
      <c r="C432" t="n">
        <v>1</v>
      </c>
      <c r="D432" t="n">
        <v>20</v>
      </c>
      <c r="E432" t="s">
        <v>52</v>
      </c>
      <c r="F432" t="n">
        <v>3201</v>
      </c>
      <c r="G432" t="s">
        <v>228</v>
      </c>
      <c r="H432" t="s">
        <v>229</v>
      </c>
      <c r="I432" t="n">
        <v>5</v>
      </c>
      <c r="J432" t="n">
        <v>458</v>
      </c>
      <c r="K432" t="s">
        <v>230</v>
      </c>
      <c r="L432" t="n">
        <v>148</v>
      </c>
      <c r="M432" t="n">
        <v>0.18</v>
      </c>
      <c r="N432" t="n">
        <v>21.8</v>
      </c>
      <c r="O432" t="s">
        <v>252</v>
      </c>
      <c r="P432" t="s">
        <v>253</v>
      </c>
      <c r="Q432" t="s">
        <v>253</v>
      </c>
      <c r="R432" t="s">
        <v>233</v>
      </c>
      <c r="S432" t="s">
        <v>229</v>
      </c>
      <c r="T432" t="n">
        <v>5</v>
      </c>
    </row>
    <row r="433" spans="1:20">
      <c r="A433" s="1" t="n">
        <v>33328</v>
      </c>
      <c r="B433" t="s">
        <v>254</v>
      </c>
      <c r="C433" t="n">
        <v>2</v>
      </c>
      <c r="D433" t="n">
        <v>20</v>
      </c>
      <c r="E433" t="s">
        <v>52</v>
      </c>
      <c r="F433" t="n">
        <v>3201</v>
      </c>
      <c r="G433" t="s">
        <v>228</v>
      </c>
      <c r="H433" t="s">
        <v>229</v>
      </c>
      <c r="I433" t="n">
        <v>5</v>
      </c>
      <c r="J433" t="n">
        <v>458</v>
      </c>
      <c r="K433" t="s">
        <v>230</v>
      </c>
      <c r="L433" t="n">
        <v>256</v>
      </c>
      <c r="M433" t="n">
        <v>0.04</v>
      </c>
      <c r="N433" t="n">
        <v>43</v>
      </c>
      <c r="O433" t="s">
        <v>252</v>
      </c>
      <c r="P433" t="s">
        <v>253</v>
      </c>
      <c r="Q433" t="s">
        <v>253</v>
      </c>
      <c r="R433" t="s">
        <v>233</v>
      </c>
      <c r="S433" t="s">
        <v>229</v>
      </c>
      <c r="T433" t="n">
        <v>5</v>
      </c>
    </row>
    <row r="434" spans="1:20">
      <c r="A434" s="1" t="n">
        <v>33328</v>
      </c>
      <c r="B434" t="s">
        <v>254</v>
      </c>
      <c r="C434" t="n">
        <v>3</v>
      </c>
      <c r="D434" t="n">
        <v>20</v>
      </c>
      <c r="E434" t="s">
        <v>52</v>
      </c>
      <c r="F434" t="n">
        <v>3201</v>
      </c>
      <c r="G434" t="s">
        <v>228</v>
      </c>
      <c r="H434" t="s">
        <v>229</v>
      </c>
      <c r="I434" t="n">
        <v>5</v>
      </c>
      <c r="J434" t="n">
        <v>458</v>
      </c>
      <c r="K434" t="s">
        <v>230</v>
      </c>
      <c r="L434" t="n">
        <v>224</v>
      </c>
      <c r="M434" t="n">
        <v>0.01</v>
      </c>
      <c r="N434" t="n">
        <v>48.1</v>
      </c>
      <c r="O434" t="s">
        <v>252</v>
      </c>
      <c r="P434" t="s">
        <v>253</v>
      </c>
      <c r="Q434" t="s">
        <v>253</v>
      </c>
      <c r="R434" t="s">
        <v>233</v>
      </c>
      <c r="S434" t="s">
        <v>229</v>
      </c>
      <c r="T434" t="n">
        <v>5</v>
      </c>
    </row>
    <row r="435" spans="1:20">
      <c r="A435" s="1" t="n">
        <v>33328</v>
      </c>
      <c r="B435" t="s">
        <v>254</v>
      </c>
      <c r="C435" t="n">
        <v>4</v>
      </c>
      <c r="D435" t="n">
        <v>20</v>
      </c>
      <c r="E435" t="s">
        <v>52</v>
      </c>
      <c r="F435" t="n">
        <v>3201</v>
      </c>
      <c r="G435" t="s">
        <v>228</v>
      </c>
      <c r="H435" t="s">
        <v>229</v>
      </c>
      <c r="I435" t="n">
        <v>5</v>
      </c>
      <c r="J435" t="n">
        <v>580</v>
      </c>
      <c r="K435" t="s">
        <v>248</v>
      </c>
      <c r="L435" t="n">
        <v>662</v>
      </c>
      <c r="M435" t="n">
        <v>0.01</v>
      </c>
      <c r="N435" t="n">
        <v>46.8</v>
      </c>
      <c r="O435" t="s">
        <v>252</v>
      </c>
      <c r="P435" t="s">
        <v>253</v>
      </c>
      <c r="Q435" t="s">
        <v>253</v>
      </c>
      <c r="R435" t="s">
        <v>233</v>
      </c>
      <c r="S435" t="s">
        <v>229</v>
      </c>
      <c r="T435" t="n">
        <v>5</v>
      </c>
    </row>
    <row r="436" spans="1:20">
      <c r="A436" s="1" t="n">
        <v>33358</v>
      </c>
      <c r="B436" t="s">
        <v>227</v>
      </c>
      <c r="C436" t="n">
        <v>1</v>
      </c>
      <c r="D436" t="n">
        <v>20</v>
      </c>
      <c r="E436" t="s">
        <v>52</v>
      </c>
      <c r="F436" t="n">
        <v>3201</v>
      </c>
      <c r="G436" t="s">
        <v>228</v>
      </c>
      <c r="H436" t="s">
        <v>229</v>
      </c>
      <c r="I436" t="n">
        <v>5</v>
      </c>
      <c r="J436" t="n">
        <v>458</v>
      </c>
      <c r="K436" t="s">
        <v>230</v>
      </c>
      <c r="L436" t="n">
        <v>427</v>
      </c>
      <c r="M436" t="n">
        <v>0.1</v>
      </c>
      <c r="N436" t="n">
        <v>35.6</v>
      </c>
      <c r="O436" t="s">
        <v>231</v>
      </c>
      <c r="P436" t="s">
        <v>232</v>
      </c>
      <c r="Q436" t="s">
        <v>232</v>
      </c>
      <c r="R436" t="s">
        <v>233</v>
      </c>
      <c r="S436" t="s">
        <v>229</v>
      </c>
      <c r="T436" t="n">
        <v>5</v>
      </c>
    </row>
    <row r="437" spans="1:20">
      <c r="A437" s="1" t="n">
        <v>33358</v>
      </c>
      <c r="B437" t="s">
        <v>227</v>
      </c>
      <c r="C437" t="n">
        <v>4</v>
      </c>
      <c r="D437" t="n">
        <v>20</v>
      </c>
      <c r="E437" t="s">
        <v>52</v>
      </c>
      <c r="F437" t="n">
        <v>3201</v>
      </c>
      <c r="G437" t="s">
        <v>228</v>
      </c>
      <c r="H437" t="s">
        <v>229</v>
      </c>
      <c r="I437" t="n">
        <v>5</v>
      </c>
      <c r="J437" t="n">
        <v>458</v>
      </c>
      <c r="K437" t="s">
        <v>230</v>
      </c>
      <c r="L437" t="n">
        <v>196</v>
      </c>
      <c r="M437" t="n">
        <v>0.1</v>
      </c>
      <c r="N437" t="n">
        <v>35.3</v>
      </c>
      <c r="O437" t="s">
        <v>231</v>
      </c>
      <c r="P437" t="s">
        <v>232</v>
      </c>
      <c r="Q437" t="s">
        <v>232</v>
      </c>
      <c r="R437" t="s">
        <v>233</v>
      </c>
      <c r="S437" t="s">
        <v>229</v>
      </c>
      <c r="T437" t="n">
        <v>5</v>
      </c>
    </row>
    <row r="438" spans="1:20">
      <c r="A438" s="1" t="n">
        <v>33358</v>
      </c>
      <c r="B438" t="s">
        <v>227</v>
      </c>
      <c r="C438" t="n">
        <v>6</v>
      </c>
      <c r="D438" t="n">
        <v>20</v>
      </c>
      <c r="E438" t="s">
        <v>52</v>
      </c>
      <c r="F438" t="n">
        <v>3201</v>
      </c>
      <c r="G438" t="s">
        <v>228</v>
      </c>
      <c r="H438" t="s">
        <v>229</v>
      </c>
      <c r="I438" t="n">
        <v>5</v>
      </c>
      <c r="J438" t="n">
        <v>458</v>
      </c>
      <c r="K438" t="s">
        <v>230</v>
      </c>
      <c r="L438" t="n">
        <v>578</v>
      </c>
      <c r="M438" t="n">
        <v>0.1</v>
      </c>
      <c r="N438" t="n">
        <v>32.5</v>
      </c>
      <c r="O438" t="s">
        <v>231</v>
      </c>
      <c r="P438" t="s">
        <v>232</v>
      </c>
      <c r="Q438" t="s">
        <v>232</v>
      </c>
      <c r="R438" t="s">
        <v>233</v>
      </c>
      <c r="S438" t="s">
        <v>229</v>
      </c>
      <c r="T438" t="n">
        <v>5</v>
      </c>
    </row>
    <row r="439" spans="1:20">
      <c r="A439" s="1" t="n">
        <v>33358</v>
      </c>
      <c r="B439" t="s">
        <v>254</v>
      </c>
      <c r="C439" t="n">
        <v>1</v>
      </c>
      <c r="D439" t="n">
        <v>20</v>
      </c>
      <c r="E439" t="s">
        <v>52</v>
      </c>
      <c r="F439" t="n">
        <v>3201</v>
      </c>
      <c r="G439" t="s">
        <v>228</v>
      </c>
      <c r="H439" t="s">
        <v>229</v>
      </c>
      <c r="I439" t="n">
        <v>5</v>
      </c>
      <c r="J439" t="n">
        <v>160</v>
      </c>
      <c r="K439" t="s">
        <v>258</v>
      </c>
      <c r="L439" t="n">
        <v>436</v>
      </c>
      <c r="M439" t="n">
        <v>0.02</v>
      </c>
      <c r="N439" t="n">
        <v>48</v>
      </c>
      <c r="O439" t="s">
        <v>252</v>
      </c>
      <c r="P439" t="s">
        <v>253</v>
      </c>
      <c r="Q439" t="s">
        <v>253</v>
      </c>
      <c r="R439" t="s">
        <v>233</v>
      </c>
      <c r="S439" t="s">
        <v>229</v>
      </c>
      <c r="T439" t="n">
        <v>5</v>
      </c>
    </row>
    <row r="440" spans="1:20">
      <c r="A440" s="1" t="n">
        <v>33358</v>
      </c>
      <c r="B440" t="s">
        <v>254</v>
      </c>
      <c r="C440" t="n">
        <v>2</v>
      </c>
      <c r="D440" t="n">
        <v>20</v>
      </c>
      <c r="E440" t="s">
        <v>52</v>
      </c>
      <c r="F440" t="n">
        <v>3201</v>
      </c>
      <c r="G440" t="s">
        <v>228</v>
      </c>
      <c r="H440" t="s">
        <v>229</v>
      </c>
      <c r="I440" t="n">
        <v>5</v>
      </c>
      <c r="J440" t="n">
        <v>160</v>
      </c>
      <c r="K440" t="s">
        <v>258</v>
      </c>
      <c r="L440" t="n">
        <v>406</v>
      </c>
      <c r="M440" t="n">
        <v>0.09</v>
      </c>
      <c r="N440" t="n">
        <v>47</v>
      </c>
      <c r="O440" t="s">
        <v>252</v>
      </c>
      <c r="P440" t="s">
        <v>253</v>
      </c>
      <c r="Q440" t="s">
        <v>253</v>
      </c>
      <c r="R440" t="s">
        <v>233</v>
      </c>
      <c r="S440" t="s">
        <v>229</v>
      </c>
      <c r="T440" t="n">
        <v>5</v>
      </c>
    </row>
    <row r="441" spans="1:20">
      <c r="A441" s="1" t="n">
        <v>33358</v>
      </c>
      <c r="B441" t="s">
        <v>254</v>
      </c>
      <c r="C441" t="n">
        <v>3</v>
      </c>
      <c r="D441" t="n">
        <v>20</v>
      </c>
      <c r="E441" t="s">
        <v>52</v>
      </c>
      <c r="F441" t="n">
        <v>3201</v>
      </c>
      <c r="G441" t="s">
        <v>228</v>
      </c>
      <c r="H441" t="s">
        <v>229</v>
      </c>
      <c r="I441" t="n">
        <v>5</v>
      </c>
      <c r="J441" t="n">
        <v>280</v>
      </c>
      <c r="K441" t="s">
        <v>251</v>
      </c>
      <c r="L441" t="n">
        <v>565</v>
      </c>
      <c r="M441" t="n">
        <v>0.08</v>
      </c>
      <c r="N441" t="n">
        <v>32.6</v>
      </c>
      <c r="O441" t="s">
        <v>252</v>
      </c>
      <c r="P441" t="s">
        <v>253</v>
      </c>
      <c r="Q441" t="s">
        <v>253</v>
      </c>
      <c r="R441" t="s">
        <v>233</v>
      </c>
      <c r="S441" t="s">
        <v>229</v>
      </c>
      <c r="T441" t="n">
        <v>5</v>
      </c>
    </row>
    <row r="442" spans="1:20">
      <c r="A442" s="1" t="n">
        <v>33389</v>
      </c>
      <c r="B442" t="s">
        <v>227</v>
      </c>
      <c r="C442" t="n">
        <v>7</v>
      </c>
      <c r="D442" t="n">
        <v>20</v>
      </c>
      <c r="E442" t="s">
        <v>52</v>
      </c>
      <c r="F442" t="n">
        <v>3201</v>
      </c>
      <c r="G442" t="s">
        <v>228</v>
      </c>
      <c r="H442" t="s">
        <v>229</v>
      </c>
      <c r="I442" t="n">
        <v>5</v>
      </c>
      <c r="J442" t="n">
        <v>280</v>
      </c>
      <c r="K442" t="s">
        <v>251</v>
      </c>
      <c r="L442" t="n">
        <v>375</v>
      </c>
      <c r="M442" t="n">
        <v>0.1</v>
      </c>
      <c r="N442" t="n">
        <v>32.5</v>
      </c>
      <c r="O442" t="s">
        <v>231</v>
      </c>
      <c r="P442" t="s">
        <v>232</v>
      </c>
      <c r="Q442" t="s">
        <v>232</v>
      </c>
      <c r="R442" t="s">
        <v>233</v>
      </c>
      <c r="S442" t="s">
        <v>229</v>
      </c>
      <c r="T442" t="n">
        <v>5</v>
      </c>
    </row>
    <row r="443" spans="1:20">
      <c r="A443" s="1" t="n">
        <v>33389</v>
      </c>
      <c r="B443" t="s">
        <v>227</v>
      </c>
      <c r="C443" t="n">
        <v>8</v>
      </c>
      <c r="D443" t="n">
        <v>20</v>
      </c>
      <c r="E443" t="s">
        <v>52</v>
      </c>
      <c r="F443" t="n">
        <v>3201</v>
      </c>
      <c r="G443" t="s">
        <v>228</v>
      </c>
      <c r="H443" t="s">
        <v>229</v>
      </c>
      <c r="I443" t="n">
        <v>5</v>
      </c>
      <c r="J443" t="n">
        <v>458</v>
      </c>
      <c r="K443" t="s">
        <v>230</v>
      </c>
      <c r="L443" t="n">
        <v>957</v>
      </c>
      <c r="M443" t="n">
        <v>0.1</v>
      </c>
      <c r="N443" t="n">
        <v>35.6</v>
      </c>
      <c r="O443" t="s">
        <v>231</v>
      </c>
      <c r="P443" t="s">
        <v>232</v>
      </c>
      <c r="Q443" t="s">
        <v>232</v>
      </c>
      <c r="R443" t="s">
        <v>233</v>
      </c>
      <c r="S443" t="s">
        <v>229</v>
      </c>
      <c r="T443" t="n">
        <v>5</v>
      </c>
    </row>
    <row r="444" spans="1:20">
      <c r="A444" s="1" t="n">
        <v>33389</v>
      </c>
      <c r="B444" t="s">
        <v>254</v>
      </c>
      <c r="C444" t="n">
        <v>1</v>
      </c>
      <c r="D444" t="n">
        <v>411</v>
      </c>
      <c r="E444" t="s">
        <v>260</v>
      </c>
      <c r="F444" t="n">
        <v>3201</v>
      </c>
      <c r="G444" t="s">
        <v>228</v>
      </c>
      <c r="H444" t="s">
        <v>229</v>
      </c>
      <c r="I444" t="n">
        <v>5</v>
      </c>
      <c r="J444" t="n">
        <v>795</v>
      </c>
      <c r="K444" t="s">
        <v>240</v>
      </c>
      <c r="L444" t="n">
        <v>85</v>
      </c>
      <c r="M444" t="n">
        <v>0</v>
      </c>
      <c r="N444" t="n">
        <v>0</v>
      </c>
    </row>
    <row r="445" spans="1:20">
      <c r="A445" s="1" t="n">
        <v>33389</v>
      </c>
      <c r="B445" t="s">
        <v>254</v>
      </c>
      <c r="C445" t="n">
        <v>2</v>
      </c>
      <c r="D445" t="n">
        <v>20</v>
      </c>
      <c r="E445" t="s">
        <v>52</v>
      </c>
      <c r="F445" t="n">
        <v>3201</v>
      </c>
      <c r="G445" t="s">
        <v>228</v>
      </c>
      <c r="H445" t="s">
        <v>229</v>
      </c>
      <c r="I445" t="n">
        <v>5</v>
      </c>
      <c r="J445" t="n">
        <v>160</v>
      </c>
      <c r="K445" t="s">
        <v>258</v>
      </c>
      <c r="L445" t="n">
        <v>430</v>
      </c>
      <c r="M445" t="n">
        <v>0.01</v>
      </c>
      <c r="N445" t="n">
        <v>48.4</v>
      </c>
      <c r="O445" t="s">
        <v>252</v>
      </c>
      <c r="P445" t="s">
        <v>253</v>
      </c>
      <c r="Q445" t="s">
        <v>253</v>
      </c>
      <c r="R445" t="s">
        <v>233</v>
      </c>
      <c r="S445" t="s">
        <v>229</v>
      </c>
      <c r="T445" t="n">
        <v>5</v>
      </c>
    </row>
    <row r="446" spans="1:20">
      <c r="A446" s="1" t="n">
        <v>33389</v>
      </c>
      <c r="B446" t="s">
        <v>254</v>
      </c>
      <c r="C446" t="n">
        <v>3</v>
      </c>
      <c r="D446" t="n">
        <v>20</v>
      </c>
      <c r="E446" t="s">
        <v>52</v>
      </c>
      <c r="F446" t="n">
        <v>3201</v>
      </c>
      <c r="G446" t="s">
        <v>228</v>
      </c>
      <c r="H446" t="s">
        <v>229</v>
      </c>
      <c r="I446" t="n">
        <v>5</v>
      </c>
      <c r="J446" t="n">
        <v>160</v>
      </c>
      <c r="K446" t="s">
        <v>258</v>
      </c>
      <c r="L446" t="n">
        <v>281</v>
      </c>
      <c r="M446" t="n">
        <v>0.04</v>
      </c>
      <c r="N446" t="n">
        <v>40.5</v>
      </c>
      <c r="O446" t="s">
        <v>252</v>
      </c>
      <c r="P446" t="s">
        <v>253</v>
      </c>
      <c r="Q446" t="s">
        <v>253</v>
      </c>
      <c r="R446" t="s">
        <v>233</v>
      </c>
      <c r="S446" t="s">
        <v>229</v>
      </c>
      <c r="T446" t="n">
        <v>5</v>
      </c>
    </row>
    <row r="447" spans="1:20">
      <c r="A447" s="1" t="n">
        <v>33389</v>
      </c>
      <c r="B447" t="s">
        <v>254</v>
      </c>
      <c r="C447" t="n">
        <v>4</v>
      </c>
      <c r="D447" t="n">
        <v>20</v>
      </c>
      <c r="E447" t="s">
        <v>52</v>
      </c>
      <c r="F447" t="n">
        <v>3201</v>
      </c>
      <c r="G447" t="s">
        <v>228</v>
      </c>
      <c r="H447" t="s">
        <v>229</v>
      </c>
      <c r="I447" t="n">
        <v>5</v>
      </c>
      <c r="J447" t="n">
        <v>160</v>
      </c>
      <c r="K447" t="s">
        <v>258</v>
      </c>
      <c r="L447" t="n">
        <v>685</v>
      </c>
      <c r="M447" t="n">
        <v>0.09</v>
      </c>
      <c r="N447" t="n">
        <v>47.4</v>
      </c>
      <c r="O447" t="s">
        <v>252</v>
      </c>
      <c r="P447" t="s">
        <v>253</v>
      </c>
      <c r="Q447" t="s">
        <v>253</v>
      </c>
      <c r="R447" t="s">
        <v>233</v>
      </c>
      <c r="S447" t="s">
        <v>229</v>
      </c>
      <c r="T447" t="n">
        <v>5</v>
      </c>
    </row>
    <row r="448" spans="1:20">
      <c r="A448" s="1" t="n">
        <v>33389</v>
      </c>
      <c r="B448" t="s">
        <v>254</v>
      </c>
      <c r="C448" t="n">
        <v>5</v>
      </c>
      <c r="D448" t="n">
        <v>20</v>
      </c>
      <c r="E448" t="s">
        <v>52</v>
      </c>
      <c r="F448" t="n">
        <v>3201</v>
      </c>
      <c r="G448" t="s">
        <v>228</v>
      </c>
      <c r="H448" t="s">
        <v>229</v>
      </c>
      <c r="I448" t="n">
        <v>5</v>
      </c>
      <c r="J448" t="n">
        <v>458</v>
      </c>
      <c r="K448" t="s">
        <v>230</v>
      </c>
      <c r="L448" t="n">
        <v>547</v>
      </c>
      <c r="M448" t="n">
        <v>0.2</v>
      </c>
      <c r="N448" t="n">
        <v>21.2</v>
      </c>
      <c r="O448" t="s">
        <v>252</v>
      </c>
      <c r="P448" t="s">
        <v>253</v>
      </c>
      <c r="Q448" t="s">
        <v>253</v>
      </c>
      <c r="R448" t="s">
        <v>233</v>
      </c>
      <c r="S448" t="s">
        <v>229</v>
      </c>
      <c r="T448" t="n">
        <v>5</v>
      </c>
    </row>
    <row r="449" spans="1:20">
      <c r="A449" s="1" t="n">
        <v>33419</v>
      </c>
      <c r="B449" t="s">
        <v>227</v>
      </c>
      <c r="C449" t="n">
        <v>1</v>
      </c>
      <c r="D449" t="n">
        <v>20</v>
      </c>
      <c r="E449" t="s">
        <v>52</v>
      </c>
      <c r="F449" t="n">
        <v>3201</v>
      </c>
      <c r="G449" t="s">
        <v>228</v>
      </c>
      <c r="H449" t="s">
        <v>229</v>
      </c>
      <c r="I449" t="n">
        <v>5</v>
      </c>
      <c r="J449" t="n">
        <v>458</v>
      </c>
      <c r="K449" t="s">
        <v>230</v>
      </c>
      <c r="L449" t="n">
        <v>1123</v>
      </c>
      <c r="M449" t="n">
        <v>0.1</v>
      </c>
      <c r="N449" t="n">
        <v>35.8</v>
      </c>
      <c r="O449" t="s">
        <v>231</v>
      </c>
      <c r="P449" t="s">
        <v>232</v>
      </c>
      <c r="Q449" t="s">
        <v>232</v>
      </c>
      <c r="R449" t="s">
        <v>233</v>
      </c>
      <c r="S449" t="s">
        <v>229</v>
      </c>
      <c r="T449" t="n">
        <v>5</v>
      </c>
    </row>
    <row r="450" spans="1:20">
      <c r="A450" s="1" t="n">
        <v>33419</v>
      </c>
      <c r="B450" t="s">
        <v>227</v>
      </c>
      <c r="C450" t="n">
        <v>2</v>
      </c>
      <c r="D450" t="n">
        <v>20</v>
      </c>
      <c r="E450" t="s">
        <v>52</v>
      </c>
      <c r="F450" t="n">
        <v>3201</v>
      </c>
      <c r="G450" t="s">
        <v>228</v>
      </c>
      <c r="H450" t="s">
        <v>229</v>
      </c>
      <c r="I450" t="n">
        <v>5</v>
      </c>
      <c r="J450" t="n">
        <v>458</v>
      </c>
      <c r="K450" t="s">
        <v>230</v>
      </c>
      <c r="L450" t="n">
        <v>100</v>
      </c>
      <c r="M450" t="n">
        <v>0.2</v>
      </c>
      <c r="N450" t="n">
        <v>21.5</v>
      </c>
      <c r="O450" t="s">
        <v>231</v>
      </c>
      <c r="P450" t="s">
        <v>232</v>
      </c>
      <c r="Q450" t="s">
        <v>232</v>
      </c>
      <c r="R450" t="s">
        <v>233</v>
      </c>
      <c r="S450" t="s">
        <v>229</v>
      </c>
      <c r="T450" t="n">
        <v>5</v>
      </c>
    </row>
    <row r="451" spans="1:20">
      <c r="A451" s="1" t="n">
        <v>33419</v>
      </c>
      <c r="B451" t="s">
        <v>254</v>
      </c>
      <c r="C451" t="n">
        <v>1</v>
      </c>
      <c r="D451" t="n">
        <v>20</v>
      </c>
      <c r="E451" t="s">
        <v>52</v>
      </c>
      <c r="F451" t="n">
        <v>3201</v>
      </c>
      <c r="G451" t="s">
        <v>228</v>
      </c>
      <c r="H451" t="s">
        <v>229</v>
      </c>
      <c r="I451" t="n">
        <v>5</v>
      </c>
      <c r="J451" t="n">
        <v>458</v>
      </c>
      <c r="K451" t="s">
        <v>230</v>
      </c>
      <c r="L451" t="n">
        <v>267</v>
      </c>
      <c r="M451" t="n">
        <v>0.2</v>
      </c>
      <c r="N451" t="n">
        <v>21.1</v>
      </c>
      <c r="O451" t="s">
        <v>252</v>
      </c>
      <c r="P451" t="s">
        <v>253</v>
      </c>
      <c r="Q451" t="s">
        <v>253</v>
      </c>
      <c r="R451" t="s">
        <v>233</v>
      </c>
      <c r="S451" t="s">
        <v>229</v>
      </c>
      <c r="T451" t="n">
        <v>5</v>
      </c>
    </row>
    <row r="452" spans="1:20">
      <c r="A452" s="1" t="n">
        <v>33419</v>
      </c>
      <c r="B452" t="s">
        <v>254</v>
      </c>
      <c r="C452" t="n">
        <v>2</v>
      </c>
      <c r="D452" t="n">
        <v>20</v>
      </c>
      <c r="E452" t="s">
        <v>52</v>
      </c>
      <c r="F452" t="n">
        <v>3201</v>
      </c>
      <c r="G452" t="s">
        <v>228</v>
      </c>
      <c r="H452" t="s">
        <v>229</v>
      </c>
      <c r="I452" t="n">
        <v>5</v>
      </c>
      <c r="J452" t="n">
        <v>458</v>
      </c>
      <c r="K452" t="s">
        <v>230</v>
      </c>
      <c r="L452" t="n">
        <v>361</v>
      </c>
      <c r="M452" t="n">
        <v>0.01</v>
      </c>
      <c r="N452" t="n">
        <v>50.5</v>
      </c>
      <c r="O452" t="s">
        <v>252</v>
      </c>
      <c r="P452" t="s">
        <v>253</v>
      </c>
      <c r="Q452" t="s">
        <v>253</v>
      </c>
      <c r="R452" t="s">
        <v>233</v>
      </c>
      <c r="S452" t="s">
        <v>229</v>
      </c>
      <c r="T452" t="n">
        <v>5</v>
      </c>
    </row>
    <row r="453" spans="1:20">
      <c r="A453" s="1" t="n">
        <v>33419</v>
      </c>
      <c r="B453" t="s">
        <v>254</v>
      </c>
      <c r="C453" t="n">
        <v>3</v>
      </c>
      <c r="D453" t="n">
        <v>20</v>
      </c>
      <c r="E453" t="s">
        <v>52</v>
      </c>
      <c r="F453" t="n">
        <v>3201</v>
      </c>
      <c r="G453" t="s">
        <v>228</v>
      </c>
      <c r="H453" t="s">
        <v>229</v>
      </c>
      <c r="I453" t="n">
        <v>5</v>
      </c>
      <c r="J453" t="n">
        <v>458</v>
      </c>
      <c r="K453" t="s">
        <v>230</v>
      </c>
      <c r="L453" t="n">
        <v>250</v>
      </c>
      <c r="M453" t="n">
        <v>0.18</v>
      </c>
      <c r="N453" t="n">
        <v>21.7</v>
      </c>
      <c r="O453" t="s">
        <v>252</v>
      </c>
      <c r="P453" t="s">
        <v>253</v>
      </c>
      <c r="Q453" t="s">
        <v>253</v>
      </c>
      <c r="R453" t="s">
        <v>233</v>
      </c>
      <c r="S453" t="s">
        <v>229</v>
      </c>
      <c r="T453" t="n">
        <v>5</v>
      </c>
    </row>
    <row r="454" spans="1:20">
      <c r="A454" s="1" t="n">
        <v>33419</v>
      </c>
      <c r="B454" t="s">
        <v>254</v>
      </c>
      <c r="C454" t="n">
        <v>4</v>
      </c>
      <c r="D454" t="n">
        <v>20</v>
      </c>
      <c r="E454" t="s">
        <v>52</v>
      </c>
      <c r="F454" t="n">
        <v>3201</v>
      </c>
      <c r="G454" t="s">
        <v>228</v>
      </c>
      <c r="H454" t="s">
        <v>229</v>
      </c>
      <c r="I454" t="n">
        <v>5</v>
      </c>
      <c r="J454" t="n">
        <v>580</v>
      </c>
      <c r="K454" t="s">
        <v>248</v>
      </c>
      <c r="L454" t="n">
        <v>438</v>
      </c>
      <c r="M454" t="n">
        <v>0.01</v>
      </c>
      <c r="N454" t="n">
        <v>46.7</v>
      </c>
      <c r="O454" t="s">
        <v>252</v>
      </c>
      <c r="P454" t="s">
        <v>253</v>
      </c>
      <c r="Q454" t="s">
        <v>253</v>
      </c>
      <c r="R454" t="s">
        <v>233</v>
      </c>
      <c r="S454" t="s">
        <v>229</v>
      </c>
      <c r="T454" t="n">
        <v>5</v>
      </c>
    </row>
    <row r="455" spans="1:20">
      <c r="A455" s="1" t="n">
        <v>33450</v>
      </c>
      <c r="B455" t="s">
        <v>227</v>
      </c>
      <c r="C455" t="n">
        <v>3</v>
      </c>
      <c r="D455" t="n">
        <v>20</v>
      </c>
      <c r="E455" t="s">
        <v>52</v>
      </c>
      <c r="F455" t="n">
        <v>3201</v>
      </c>
      <c r="G455" t="s">
        <v>228</v>
      </c>
      <c r="H455" t="s">
        <v>229</v>
      </c>
      <c r="I455" t="n">
        <v>5</v>
      </c>
      <c r="J455" t="n">
        <v>458</v>
      </c>
      <c r="K455" t="s">
        <v>230</v>
      </c>
      <c r="L455" t="n">
        <v>487</v>
      </c>
      <c r="M455" t="n">
        <v>0.1</v>
      </c>
      <c r="N455" t="n">
        <v>35.5</v>
      </c>
      <c r="O455" t="s">
        <v>231</v>
      </c>
      <c r="P455" t="s">
        <v>232</v>
      </c>
      <c r="Q455" t="s">
        <v>232</v>
      </c>
      <c r="R455" t="s">
        <v>233</v>
      </c>
      <c r="S455" t="s">
        <v>229</v>
      </c>
      <c r="T455" t="n">
        <v>5</v>
      </c>
    </row>
    <row r="456" spans="1:20">
      <c r="A456" s="1" t="n">
        <v>33450</v>
      </c>
      <c r="B456" t="s">
        <v>227</v>
      </c>
      <c r="C456" t="n">
        <v>4</v>
      </c>
      <c r="D456" t="n">
        <v>20</v>
      </c>
      <c r="E456" t="s">
        <v>52</v>
      </c>
      <c r="F456" t="n">
        <v>3201</v>
      </c>
      <c r="G456" t="s">
        <v>228</v>
      </c>
      <c r="H456" t="s">
        <v>229</v>
      </c>
      <c r="I456" t="n">
        <v>5</v>
      </c>
      <c r="J456" t="n">
        <v>458</v>
      </c>
      <c r="K456" t="s">
        <v>230</v>
      </c>
      <c r="L456" t="n">
        <v>609</v>
      </c>
      <c r="M456" t="n">
        <v>0.1</v>
      </c>
      <c r="N456" t="n">
        <v>35.6</v>
      </c>
      <c r="O456" t="s">
        <v>231</v>
      </c>
      <c r="P456" t="s">
        <v>232</v>
      </c>
      <c r="Q456" t="s">
        <v>232</v>
      </c>
      <c r="R456" t="s">
        <v>233</v>
      </c>
      <c r="S456" t="s">
        <v>229</v>
      </c>
      <c r="T456" t="n">
        <v>5</v>
      </c>
    </row>
    <row r="457" spans="1:20">
      <c r="A457" s="1" t="n">
        <v>33450</v>
      </c>
      <c r="B457" t="s">
        <v>227</v>
      </c>
      <c r="C457" t="n">
        <v>5</v>
      </c>
      <c r="D457" t="n">
        <v>20</v>
      </c>
      <c r="E457" t="s">
        <v>52</v>
      </c>
      <c r="F457" t="n">
        <v>3201</v>
      </c>
      <c r="G457" t="s">
        <v>228</v>
      </c>
      <c r="H457" t="s">
        <v>229</v>
      </c>
      <c r="I457" t="n">
        <v>5</v>
      </c>
      <c r="J457" t="n">
        <v>940</v>
      </c>
      <c r="K457" t="s">
        <v>235</v>
      </c>
      <c r="L457" t="n">
        <v>69</v>
      </c>
      <c r="M457" t="n">
        <v>5.5</v>
      </c>
      <c r="N457" t="n">
        <v>10.2</v>
      </c>
      <c r="O457" t="s">
        <v>231</v>
      </c>
      <c r="P457" t="s">
        <v>232</v>
      </c>
      <c r="Q457" t="s">
        <v>232</v>
      </c>
      <c r="R457" t="s">
        <v>233</v>
      </c>
      <c r="S457" t="s">
        <v>229</v>
      </c>
      <c r="T457" t="n">
        <v>5</v>
      </c>
    </row>
    <row r="458" spans="1:20">
      <c r="A458" s="1" t="n">
        <v>33450</v>
      </c>
      <c r="B458" t="s">
        <v>254</v>
      </c>
      <c r="C458" t="n">
        <v>1</v>
      </c>
      <c r="D458" t="n">
        <v>20</v>
      </c>
      <c r="E458" t="s">
        <v>52</v>
      </c>
      <c r="F458" t="n">
        <v>3201</v>
      </c>
      <c r="G458" t="s">
        <v>228</v>
      </c>
      <c r="H458" t="s">
        <v>229</v>
      </c>
      <c r="I458" t="n">
        <v>5</v>
      </c>
      <c r="J458" t="n">
        <v>280</v>
      </c>
      <c r="K458" t="s">
        <v>251</v>
      </c>
      <c r="L458" t="n">
        <v>298</v>
      </c>
      <c r="M458" t="n">
        <v>0.01</v>
      </c>
      <c r="N458" t="n">
        <v>43.8</v>
      </c>
      <c r="O458" t="s">
        <v>252</v>
      </c>
      <c r="P458" t="s">
        <v>253</v>
      </c>
      <c r="Q458" t="s">
        <v>253</v>
      </c>
      <c r="R458" t="s">
        <v>233</v>
      </c>
      <c r="S458" t="s">
        <v>229</v>
      </c>
      <c r="T458" t="n">
        <v>5</v>
      </c>
    </row>
    <row r="459" spans="1:20">
      <c r="A459" s="1" t="n">
        <v>33450</v>
      </c>
      <c r="B459" t="s">
        <v>254</v>
      </c>
      <c r="C459" t="n">
        <v>2</v>
      </c>
      <c r="D459" t="n">
        <v>20</v>
      </c>
      <c r="E459" t="s">
        <v>52</v>
      </c>
      <c r="F459" t="n">
        <v>3201</v>
      </c>
      <c r="G459" t="s">
        <v>228</v>
      </c>
      <c r="H459" t="s">
        <v>229</v>
      </c>
      <c r="I459" t="n">
        <v>5</v>
      </c>
      <c r="J459" t="n">
        <v>458</v>
      </c>
      <c r="K459" t="s">
        <v>230</v>
      </c>
      <c r="L459" t="n">
        <v>340</v>
      </c>
      <c r="M459" t="n">
        <v>0.18</v>
      </c>
      <c r="N459" t="n">
        <v>21.3</v>
      </c>
      <c r="O459" t="s">
        <v>252</v>
      </c>
      <c r="P459" t="s">
        <v>253</v>
      </c>
      <c r="Q459" t="s">
        <v>253</v>
      </c>
      <c r="R459" t="s">
        <v>233</v>
      </c>
      <c r="S459" t="s">
        <v>229</v>
      </c>
      <c r="T459" t="n">
        <v>5</v>
      </c>
    </row>
    <row r="460" spans="1:20">
      <c r="A460" s="1" t="n">
        <v>33450</v>
      </c>
      <c r="B460" t="s">
        <v>254</v>
      </c>
      <c r="C460" t="n">
        <v>3</v>
      </c>
      <c r="D460" t="n">
        <v>20</v>
      </c>
      <c r="E460" t="s">
        <v>52</v>
      </c>
      <c r="F460" t="n">
        <v>3201</v>
      </c>
      <c r="G460" t="s">
        <v>228</v>
      </c>
      <c r="H460" t="s">
        <v>229</v>
      </c>
      <c r="I460" t="n">
        <v>5</v>
      </c>
      <c r="J460" t="n">
        <v>458</v>
      </c>
      <c r="K460" t="s">
        <v>230</v>
      </c>
      <c r="L460" t="n">
        <v>157</v>
      </c>
      <c r="M460" t="n">
        <v>0.18</v>
      </c>
      <c r="N460" t="n">
        <v>21.2</v>
      </c>
      <c r="O460" t="s">
        <v>252</v>
      </c>
      <c r="P460" t="s">
        <v>253</v>
      </c>
      <c r="Q460" t="s">
        <v>253</v>
      </c>
      <c r="R460" t="s">
        <v>233</v>
      </c>
      <c r="S460" t="s">
        <v>229</v>
      </c>
      <c r="T460" t="n">
        <v>5</v>
      </c>
    </row>
    <row r="461" spans="1:20">
      <c r="A461" s="1" t="n">
        <v>33450</v>
      </c>
      <c r="B461" t="s">
        <v>254</v>
      </c>
      <c r="C461" t="n">
        <v>4</v>
      </c>
      <c r="D461" t="n">
        <v>20</v>
      </c>
      <c r="E461" t="s">
        <v>52</v>
      </c>
      <c r="F461" t="n">
        <v>3201</v>
      </c>
      <c r="G461" t="s">
        <v>228</v>
      </c>
      <c r="H461" t="s">
        <v>229</v>
      </c>
      <c r="I461" t="n">
        <v>5</v>
      </c>
      <c r="J461" t="n">
        <v>580</v>
      </c>
      <c r="K461" t="s">
        <v>248</v>
      </c>
      <c r="L461" t="n">
        <v>275</v>
      </c>
      <c r="M461" t="n">
        <v>0.01</v>
      </c>
      <c r="N461" t="n">
        <v>45.7</v>
      </c>
      <c r="O461" t="s">
        <v>252</v>
      </c>
      <c r="P461" t="s">
        <v>253</v>
      </c>
      <c r="Q461" t="s">
        <v>253</v>
      </c>
      <c r="R461" t="s">
        <v>233</v>
      </c>
      <c r="S461" t="s">
        <v>229</v>
      </c>
      <c r="T461" t="n">
        <v>5</v>
      </c>
    </row>
    <row r="462" spans="1:20">
      <c r="A462" s="1" t="n">
        <v>33481</v>
      </c>
      <c r="B462" t="s">
        <v>227</v>
      </c>
      <c r="C462" t="n">
        <v>1</v>
      </c>
      <c r="D462" t="n">
        <v>20</v>
      </c>
      <c r="E462" t="s">
        <v>52</v>
      </c>
      <c r="F462" t="n">
        <v>3201</v>
      </c>
      <c r="G462" t="s">
        <v>228</v>
      </c>
      <c r="H462" t="s">
        <v>229</v>
      </c>
      <c r="I462" t="n">
        <v>5</v>
      </c>
      <c r="J462" t="n">
        <v>458</v>
      </c>
      <c r="K462" t="s">
        <v>230</v>
      </c>
      <c r="L462" t="n">
        <v>348</v>
      </c>
      <c r="M462" t="n">
        <v>0.1</v>
      </c>
      <c r="N462" t="n">
        <v>35.8</v>
      </c>
      <c r="O462" t="s">
        <v>231</v>
      </c>
      <c r="P462" t="s">
        <v>232</v>
      </c>
      <c r="Q462" t="s">
        <v>232</v>
      </c>
      <c r="R462" t="s">
        <v>233</v>
      </c>
      <c r="S462" t="s">
        <v>229</v>
      </c>
      <c r="T462" t="n">
        <v>5</v>
      </c>
    </row>
    <row r="463" spans="1:20">
      <c r="A463" s="1" t="n">
        <v>33481</v>
      </c>
      <c r="B463" t="s">
        <v>227</v>
      </c>
      <c r="C463" t="n">
        <v>3</v>
      </c>
      <c r="D463" t="n">
        <v>508</v>
      </c>
      <c r="E463" t="s">
        <v>246</v>
      </c>
      <c r="F463" t="n">
        <v>3201</v>
      </c>
      <c r="G463" t="s">
        <v>228</v>
      </c>
      <c r="H463" t="s">
        <v>229</v>
      </c>
      <c r="I463" t="n">
        <v>5</v>
      </c>
      <c r="J463" t="n">
        <v>458</v>
      </c>
      <c r="K463" t="s">
        <v>230</v>
      </c>
      <c r="L463" t="n">
        <v>198</v>
      </c>
      <c r="M463" t="n">
        <v>0.13</v>
      </c>
      <c r="N463" t="n">
        <v>0</v>
      </c>
    </row>
    <row r="464" spans="1:20">
      <c r="A464" s="1" t="n">
        <v>33481</v>
      </c>
      <c r="B464" t="s">
        <v>227</v>
      </c>
      <c r="C464" t="n">
        <v>5</v>
      </c>
      <c r="D464" t="n">
        <v>508</v>
      </c>
      <c r="E464" t="s">
        <v>246</v>
      </c>
      <c r="F464" t="n">
        <v>3201</v>
      </c>
      <c r="G464" t="s">
        <v>228</v>
      </c>
      <c r="H464" t="s">
        <v>229</v>
      </c>
      <c r="I464" t="n">
        <v>5</v>
      </c>
      <c r="J464" t="n">
        <v>795</v>
      </c>
      <c r="K464" t="s">
        <v>240</v>
      </c>
      <c r="L464" t="n">
        <v>7</v>
      </c>
      <c r="M464" t="n">
        <v>0.13</v>
      </c>
      <c r="N464" t="n">
        <v>0</v>
      </c>
    </row>
    <row r="465" spans="1:20">
      <c r="A465" s="1" t="n">
        <v>33481</v>
      </c>
      <c r="B465" t="s">
        <v>227</v>
      </c>
      <c r="C465" t="n">
        <v>10</v>
      </c>
      <c r="D465" t="n">
        <v>20</v>
      </c>
      <c r="E465" t="s">
        <v>52</v>
      </c>
      <c r="F465" t="n">
        <v>3201</v>
      </c>
      <c r="G465" t="s">
        <v>228</v>
      </c>
      <c r="H465" t="s">
        <v>229</v>
      </c>
      <c r="I465" t="n">
        <v>5</v>
      </c>
      <c r="J465" t="n">
        <v>458</v>
      </c>
      <c r="K465" t="s">
        <v>230</v>
      </c>
      <c r="L465" t="n">
        <v>131</v>
      </c>
      <c r="M465" t="n">
        <v>0.1</v>
      </c>
      <c r="N465" t="n">
        <v>32.4</v>
      </c>
      <c r="O465" t="s">
        <v>231</v>
      </c>
      <c r="P465" t="s">
        <v>232</v>
      </c>
      <c r="Q465" t="s">
        <v>232</v>
      </c>
      <c r="R465" t="s">
        <v>233</v>
      </c>
      <c r="S465" t="s">
        <v>229</v>
      </c>
      <c r="T465" t="n">
        <v>5</v>
      </c>
    </row>
    <row r="466" spans="1:20">
      <c r="A466" s="1" t="n">
        <v>33481</v>
      </c>
      <c r="B466" t="s">
        <v>227</v>
      </c>
      <c r="C466" t="n">
        <v>11</v>
      </c>
      <c r="D466" t="n">
        <v>20</v>
      </c>
      <c r="E466" t="s">
        <v>52</v>
      </c>
      <c r="F466" t="n">
        <v>3201</v>
      </c>
      <c r="G466" t="s">
        <v>228</v>
      </c>
      <c r="H466" t="s">
        <v>229</v>
      </c>
      <c r="I466" t="n">
        <v>5</v>
      </c>
      <c r="J466" t="n">
        <v>458</v>
      </c>
      <c r="K466" t="s">
        <v>230</v>
      </c>
      <c r="L466" t="n">
        <v>114</v>
      </c>
      <c r="M466" t="n">
        <v>0.1</v>
      </c>
      <c r="N466" t="n">
        <v>35.8</v>
      </c>
      <c r="O466" t="s">
        <v>231</v>
      </c>
      <c r="P466" t="s">
        <v>232</v>
      </c>
      <c r="Q466" t="s">
        <v>232</v>
      </c>
      <c r="R466" t="s">
        <v>233</v>
      </c>
      <c r="S466" t="s">
        <v>229</v>
      </c>
      <c r="T466" t="n">
        <v>5</v>
      </c>
    </row>
    <row r="467" spans="1:20">
      <c r="A467" s="1" t="n">
        <v>33481</v>
      </c>
      <c r="B467" t="s">
        <v>227</v>
      </c>
      <c r="C467" t="n">
        <v>12</v>
      </c>
      <c r="D467" t="n">
        <v>20</v>
      </c>
      <c r="E467" t="s">
        <v>52</v>
      </c>
      <c r="F467" t="n">
        <v>3201</v>
      </c>
      <c r="G467" t="s">
        <v>228</v>
      </c>
      <c r="H467" t="s">
        <v>229</v>
      </c>
      <c r="I467" t="n">
        <v>5</v>
      </c>
      <c r="J467" t="n">
        <v>458</v>
      </c>
      <c r="K467" t="s">
        <v>230</v>
      </c>
      <c r="L467" t="n">
        <v>347</v>
      </c>
      <c r="M467" t="n">
        <v>0.1</v>
      </c>
      <c r="N467" t="n">
        <v>35.6</v>
      </c>
      <c r="O467" t="s">
        <v>231</v>
      </c>
      <c r="P467" t="s">
        <v>232</v>
      </c>
      <c r="Q467" t="s">
        <v>232</v>
      </c>
      <c r="R467" t="s">
        <v>233</v>
      </c>
      <c r="S467" t="s">
        <v>229</v>
      </c>
      <c r="T467" t="n">
        <v>5</v>
      </c>
    </row>
    <row r="468" spans="1:20">
      <c r="A468" s="1" t="n">
        <v>33481</v>
      </c>
      <c r="B468" t="s">
        <v>227</v>
      </c>
      <c r="C468" t="n">
        <v>13</v>
      </c>
      <c r="D468" t="n">
        <v>20</v>
      </c>
      <c r="E468" t="s">
        <v>52</v>
      </c>
      <c r="F468" t="n">
        <v>3201</v>
      </c>
      <c r="G468" t="s">
        <v>228</v>
      </c>
      <c r="H468" t="s">
        <v>229</v>
      </c>
      <c r="I468" t="n">
        <v>5</v>
      </c>
      <c r="J468" t="n">
        <v>458</v>
      </c>
      <c r="K468" t="s">
        <v>230</v>
      </c>
      <c r="L468" t="n">
        <v>99</v>
      </c>
      <c r="M468" t="n">
        <v>0.2</v>
      </c>
      <c r="N468" t="n">
        <v>21.5</v>
      </c>
      <c r="O468" t="s">
        <v>231</v>
      </c>
      <c r="P468" t="s">
        <v>232</v>
      </c>
      <c r="Q468" t="s">
        <v>232</v>
      </c>
      <c r="R468" t="s">
        <v>233</v>
      </c>
      <c r="S468" t="s">
        <v>229</v>
      </c>
      <c r="T468" t="n">
        <v>5</v>
      </c>
    </row>
    <row r="469" spans="1:20">
      <c r="A469" s="1" t="n">
        <v>33481</v>
      </c>
      <c r="B469" t="s">
        <v>254</v>
      </c>
      <c r="C469" t="n">
        <v>1</v>
      </c>
      <c r="D469" t="n">
        <v>20</v>
      </c>
      <c r="E469" t="s">
        <v>52</v>
      </c>
      <c r="F469" t="n">
        <v>3201</v>
      </c>
      <c r="G469" t="s">
        <v>228</v>
      </c>
      <c r="H469" t="s">
        <v>229</v>
      </c>
      <c r="I469" t="n">
        <v>5</v>
      </c>
      <c r="J469" t="n">
        <v>160</v>
      </c>
      <c r="K469" t="s">
        <v>258</v>
      </c>
      <c r="L469" t="n">
        <v>97</v>
      </c>
      <c r="M469" t="n">
        <v>0.01</v>
      </c>
      <c r="N469" t="n">
        <v>40.3</v>
      </c>
      <c r="O469" t="s">
        <v>252</v>
      </c>
      <c r="P469" t="s">
        <v>253</v>
      </c>
      <c r="Q469" t="s">
        <v>253</v>
      </c>
      <c r="R469" t="s">
        <v>233</v>
      </c>
      <c r="S469" t="s">
        <v>229</v>
      </c>
      <c r="T469" t="n">
        <v>5</v>
      </c>
    </row>
    <row r="470" spans="1:20">
      <c r="A470" s="1" t="n">
        <v>33481</v>
      </c>
      <c r="B470" t="s">
        <v>254</v>
      </c>
      <c r="C470" t="n">
        <v>2</v>
      </c>
      <c r="D470" t="n">
        <v>20</v>
      </c>
      <c r="E470" t="s">
        <v>52</v>
      </c>
      <c r="F470" t="n">
        <v>3201</v>
      </c>
      <c r="G470" t="s">
        <v>228</v>
      </c>
      <c r="H470" t="s">
        <v>229</v>
      </c>
      <c r="I470" t="n">
        <v>5</v>
      </c>
      <c r="J470" t="n">
        <v>160</v>
      </c>
      <c r="K470" t="s">
        <v>258</v>
      </c>
      <c r="L470" t="n">
        <v>576</v>
      </c>
      <c r="M470" t="n">
        <v>0.01</v>
      </c>
      <c r="N470" t="n">
        <v>38.3</v>
      </c>
      <c r="O470" t="s">
        <v>252</v>
      </c>
      <c r="P470" t="s">
        <v>253</v>
      </c>
      <c r="Q470" t="s">
        <v>253</v>
      </c>
      <c r="R470" t="s">
        <v>233</v>
      </c>
      <c r="S470" t="s">
        <v>229</v>
      </c>
      <c r="T470" t="n">
        <v>5</v>
      </c>
    </row>
    <row r="471" spans="1:20">
      <c r="A471" s="1" t="n">
        <v>33481</v>
      </c>
      <c r="B471" t="s">
        <v>254</v>
      </c>
      <c r="C471" t="n">
        <v>3</v>
      </c>
      <c r="D471" t="n">
        <v>20</v>
      </c>
      <c r="E471" t="s">
        <v>52</v>
      </c>
      <c r="F471" t="n">
        <v>3201</v>
      </c>
      <c r="G471" t="s">
        <v>228</v>
      </c>
      <c r="H471" t="s">
        <v>229</v>
      </c>
      <c r="I471" t="n">
        <v>5</v>
      </c>
      <c r="J471" t="n">
        <v>458</v>
      </c>
      <c r="K471" t="s">
        <v>230</v>
      </c>
      <c r="L471" t="n">
        <v>266</v>
      </c>
      <c r="M471" t="n">
        <v>0.19</v>
      </c>
      <c r="N471" t="n">
        <v>22.3</v>
      </c>
      <c r="O471" t="s">
        <v>252</v>
      </c>
      <c r="P471" t="s">
        <v>253</v>
      </c>
      <c r="Q471" t="s">
        <v>253</v>
      </c>
      <c r="R471" t="s">
        <v>233</v>
      </c>
      <c r="S471" t="s">
        <v>229</v>
      </c>
      <c r="T471" t="n">
        <v>5</v>
      </c>
    </row>
    <row r="472" spans="1:20">
      <c r="A472" s="1" t="n">
        <v>33481</v>
      </c>
      <c r="B472" t="s">
        <v>254</v>
      </c>
      <c r="C472" t="n">
        <v>4</v>
      </c>
      <c r="D472" t="n">
        <v>20</v>
      </c>
      <c r="E472" t="s">
        <v>52</v>
      </c>
      <c r="F472" t="n">
        <v>3201</v>
      </c>
      <c r="G472" t="s">
        <v>228</v>
      </c>
      <c r="H472" t="s">
        <v>229</v>
      </c>
      <c r="I472" t="n">
        <v>5</v>
      </c>
      <c r="J472" t="n">
        <v>580</v>
      </c>
      <c r="K472" t="s">
        <v>248</v>
      </c>
      <c r="L472" t="n">
        <v>430</v>
      </c>
      <c r="M472" t="n">
        <v>0.11</v>
      </c>
      <c r="N472" t="n">
        <v>46.8</v>
      </c>
      <c r="O472" t="s">
        <v>252</v>
      </c>
      <c r="P472" t="s">
        <v>253</v>
      </c>
      <c r="Q472" t="s">
        <v>253</v>
      </c>
      <c r="R472" t="s">
        <v>233</v>
      </c>
      <c r="S472" t="s">
        <v>229</v>
      </c>
      <c r="T472" t="n">
        <v>5</v>
      </c>
    </row>
    <row r="473" spans="1:20">
      <c r="A473" s="1" t="n">
        <v>33511</v>
      </c>
      <c r="B473" t="s">
        <v>227</v>
      </c>
      <c r="C473" t="n">
        <v>1</v>
      </c>
      <c r="D473" t="n">
        <v>20</v>
      </c>
      <c r="E473" t="s">
        <v>52</v>
      </c>
      <c r="F473" t="n">
        <v>3201</v>
      </c>
      <c r="G473" t="s">
        <v>228</v>
      </c>
      <c r="H473" t="s">
        <v>229</v>
      </c>
      <c r="I473" t="n">
        <v>5</v>
      </c>
      <c r="J473" t="n">
        <v>458</v>
      </c>
      <c r="K473" t="s">
        <v>230</v>
      </c>
      <c r="L473" t="n">
        <v>260</v>
      </c>
      <c r="M473" t="n">
        <v>0.1</v>
      </c>
      <c r="N473" t="n">
        <v>36.2</v>
      </c>
      <c r="O473" t="s">
        <v>231</v>
      </c>
      <c r="P473" t="s">
        <v>232</v>
      </c>
      <c r="Q473" t="s">
        <v>232</v>
      </c>
      <c r="R473" t="s">
        <v>233</v>
      </c>
      <c r="S473" t="s">
        <v>229</v>
      </c>
      <c r="T473" t="n">
        <v>5</v>
      </c>
    </row>
    <row r="474" spans="1:20">
      <c r="A474" s="1" t="n">
        <v>33511</v>
      </c>
      <c r="B474" t="s">
        <v>227</v>
      </c>
      <c r="C474" t="n">
        <v>2</v>
      </c>
      <c r="D474" t="n">
        <v>213</v>
      </c>
      <c r="E474" t="s">
        <v>234</v>
      </c>
      <c r="F474" t="n">
        <v>3201</v>
      </c>
      <c r="G474" t="s">
        <v>228</v>
      </c>
      <c r="H474" t="s">
        <v>229</v>
      </c>
      <c r="I474" t="n">
        <v>5</v>
      </c>
      <c r="J474" t="n">
        <v>595</v>
      </c>
      <c r="K474" t="s">
        <v>268</v>
      </c>
      <c r="L474" t="n">
        <v>74</v>
      </c>
      <c r="M474" t="n">
        <v>0</v>
      </c>
      <c r="N474" t="n">
        <v>0</v>
      </c>
    </row>
    <row r="475" spans="1:20">
      <c r="A475" s="1" t="n">
        <v>33511</v>
      </c>
      <c r="B475" t="s">
        <v>227</v>
      </c>
      <c r="C475" t="n">
        <v>3</v>
      </c>
      <c r="D475" t="n">
        <v>411</v>
      </c>
      <c r="E475" t="s">
        <v>260</v>
      </c>
      <c r="F475" t="n">
        <v>3201</v>
      </c>
      <c r="G475" t="s">
        <v>228</v>
      </c>
      <c r="H475" t="s">
        <v>229</v>
      </c>
      <c r="I475" t="n">
        <v>5</v>
      </c>
      <c r="J475" t="n">
        <v>940</v>
      </c>
      <c r="K475" t="s">
        <v>235</v>
      </c>
      <c r="L475" t="n">
        <v>111</v>
      </c>
      <c r="M475" t="n">
        <v>0</v>
      </c>
      <c r="N475" t="n">
        <v>0</v>
      </c>
    </row>
    <row r="476" spans="1:20">
      <c r="A476" s="1" t="n">
        <v>33511</v>
      </c>
      <c r="B476" t="s">
        <v>256</v>
      </c>
      <c r="C476" t="n">
        <v>2</v>
      </c>
      <c r="D476" t="n">
        <v>213</v>
      </c>
      <c r="E476" t="s">
        <v>234</v>
      </c>
      <c r="F476" t="n">
        <v>3201</v>
      </c>
      <c r="G476" t="s">
        <v>228</v>
      </c>
      <c r="H476" t="s">
        <v>229</v>
      </c>
      <c r="I476" t="n">
        <v>5</v>
      </c>
      <c r="J476" t="n">
        <v>78</v>
      </c>
      <c r="K476" t="s">
        <v>249</v>
      </c>
      <c r="L476" t="n">
        <v>182</v>
      </c>
      <c r="M476" t="n">
        <v>0</v>
      </c>
      <c r="N476" t="n">
        <v>0</v>
      </c>
    </row>
    <row r="477" spans="1:20">
      <c r="A477" s="1" t="n">
        <v>33511</v>
      </c>
      <c r="B477" t="s">
        <v>254</v>
      </c>
      <c r="C477" t="n">
        <v>2</v>
      </c>
      <c r="D477" t="n">
        <v>508</v>
      </c>
      <c r="E477" t="s">
        <v>246</v>
      </c>
      <c r="F477" t="n">
        <v>3201</v>
      </c>
      <c r="G477" t="s">
        <v>228</v>
      </c>
      <c r="H477" t="s">
        <v>229</v>
      </c>
      <c r="I477" t="n">
        <v>5</v>
      </c>
      <c r="J477" t="n">
        <v>795</v>
      </c>
      <c r="K477" t="s">
        <v>240</v>
      </c>
      <c r="L477" t="n">
        <v>105</v>
      </c>
      <c r="M477" t="n">
        <v>0.17</v>
      </c>
      <c r="N477" t="n">
        <v>0</v>
      </c>
    </row>
    <row r="478" spans="1:20">
      <c r="A478" s="1" t="n">
        <v>33511</v>
      </c>
      <c r="B478" t="s">
        <v>254</v>
      </c>
      <c r="C478" t="n">
        <v>3</v>
      </c>
      <c r="D478" t="n">
        <v>20</v>
      </c>
      <c r="E478" t="s">
        <v>52</v>
      </c>
      <c r="F478" t="n">
        <v>3201</v>
      </c>
      <c r="G478" t="s">
        <v>228</v>
      </c>
      <c r="H478" t="s">
        <v>229</v>
      </c>
      <c r="I478" t="n">
        <v>5</v>
      </c>
      <c r="J478" t="n">
        <v>458</v>
      </c>
      <c r="K478" t="s">
        <v>230</v>
      </c>
      <c r="L478" t="n">
        <v>355</v>
      </c>
      <c r="M478" t="n">
        <v>0.2</v>
      </c>
      <c r="N478" t="n">
        <v>21.6</v>
      </c>
      <c r="O478" t="s">
        <v>252</v>
      </c>
      <c r="P478" t="s">
        <v>253</v>
      </c>
      <c r="Q478" t="s">
        <v>253</v>
      </c>
      <c r="R478" t="s">
        <v>233</v>
      </c>
      <c r="S478" t="s">
        <v>229</v>
      </c>
      <c r="T478" t="n">
        <v>5</v>
      </c>
    </row>
    <row r="479" spans="1:20">
      <c r="A479" s="1" t="n">
        <v>33511</v>
      </c>
      <c r="B479" t="s">
        <v>254</v>
      </c>
      <c r="C479" t="n">
        <v>4</v>
      </c>
      <c r="D479" t="n">
        <v>20</v>
      </c>
      <c r="E479" t="s">
        <v>52</v>
      </c>
      <c r="F479" t="n">
        <v>3201</v>
      </c>
      <c r="G479" t="s">
        <v>228</v>
      </c>
      <c r="H479" t="s">
        <v>229</v>
      </c>
      <c r="I479" t="n">
        <v>5</v>
      </c>
      <c r="J479" t="n">
        <v>458</v>
      </c>
      <c r="K479" t="s">
        <v>230</v>
      </c>
      <c r="L479" t="n">
        <v>324</v>
      </c>
      <c r="M479" t="n">
        <v>0.02</v>
      </c>
      <c r="N479" t="n">
        <v>51.5</v>
      </c>
      <c r="O479" t="s">
        <v>252</v>
      </c>
      <c r="P479" t="s">
        <v>253</v>
      </c>
      <c r="Q479" t="s">
        <v>253</v>
      </c>
      <c r="R479" t="s">
        <v>233</v>
      </c>
      <c r="S479" t="s">
        <v>229</v>
      </c>
      <c r="T479" t="n">
        <v>5</v>
      </c>
    </row>
    <row r="480" spans="1:20">
      <c r="A480" s="1" t="n">
        <v>33511</v>
      </c>
      <c r="B480" t="s">
        <v>254</v>
      </c>
      <c r="C480" t="n">
        <v>5</v>
      </c>
      <c r="D480" t="n">
        <v>20</v>
      </c>
      <c r="E480" t="s">
        <v>52</v>
      </c>
      <c r="F480" t="n">
        <v>3201</v>
      </c>
      <c r="G480" t="s">
        <v>228</v>
      </c>
      <c r="H480" t="s">
        <v>229</v>
      </c>
      <c r="I480" t="n">
        <v>5</v>
      </c>
      <c r="J480" t="n">
        <v>458</v>
      </c>
      <c r="K480" t="s">
        <v>230</v>
      </c>
      <c r="L480" t="n">
        <v>271</v>
      </c>
      <c r="M480" t="n">
        <v>0.22</v>
      </c>
      <c r="N480" t="n">
        <v>21.9</v>
      </c>
      <c r="O480" t="s">
        <v>252</v>
      </c>
      <c r="P480" t="s">
        <v>253</v>
      </c>
      <c r="Q480" t="s">
        <v>253</v>
      </c>
      <c r="R480" t="s">
        <v>233</v>
      </c>
      <c r="S480" t="s">
        <v>229</v>
      </c>
      <c r="T480" t="n">
        <v>5</v>
      </c>
    </row>
    <row r="481" spans="1:20">
      <c r="A481" s="1" t="n">
        <v>33511</v>
      </c>
      <c r="B481" t="s">
        <v>254</v>
      </c>
      <c r="C481" t="n">
        <v>6</v>
      </c>
      <c r="D481" t="n">
        <v>20</v>
      </c>
      <c r="E481" t="s">
        <v>52</v>
      </c>
      <c r="F481" t="n">
        <v>3201</v>
      </c>
      <c r="G481" t="s">
        <v>228</v>
      </c>
      <c r="H481" t="s">
        <v>229</v>
      </c>
      <c r="I481" t="n">
        <v>5</v>
      </c>
      <c r="J481" t="n">
        <v>580</v>
      </c>
      <c r="K481" t="s">
        <v>248</v>
      </c>
      <c r="L481" t="n">
        <v>313</v>
      </c>
      <c r="M481" t="n">
        <v>0.01</v>
      </c>
      <c r="N481" t="n">
        <v>46.3</v>
      </c>
      <c r="O481" t="s">
        <v>252</v>
      </c>
      <c r="P481" t="s">
        <v>253</v>
      </c>
      <c r="Q481" t="s">
        <v>253</v>
      </c>
      <c r="R481" t="s">
        <v>233</v>
      </c>
      <c r="S481" t="s">
        <v>229</v>
      </c>
      <c r="T481" t="n">
        <v>5</v>
      </c>
    </row>
    <row r="482" spans="1:20">
      <c r="A482" s="1" t="n">
        <v>33542</v>
      </c>
      <c r="B482" t="s">
        <v>227</v>
      </c>
      <c r="C482" t="n">
        <v>1</v>
      </c>
      <c r="D482" t="n">
        <v>20</v>
      </c>
      <c r="E482" t="s">
        <v>52</v>
      </c>
      <c r="F482" t="n">
        <v>3201</v>
      </c>
      <c r="G482" t="s">
        <v>228</v>
      </c>
      <c r="H482" t="s">
        <v>229</v>
      </c>
      <c r="I482" t="n">
        <v>5</v>
      </c>
      <c r="J482" t="n">
        <v>458</v>
      </c>
      <c r="K482" t="s">
        <v>230</v>
      </c>
      <c r="L482" t="n">
        <v>733</v>
      </c>
      <c r="M482" t="n">
        <v>0.1</v>
      </c>
      <c r="N482" t="n">
        <v>36</v>
      </c>
      <c r="O482" t="s">
        <v>231</v>
      </c>
      <c r="P482" t="s">
        <v>232</v>
      </c>
      <c r="Q482" t="s">
        <v>232</v>
      </c>
      <c r="R482" t="s">
        <v>233</v>
      </c>
      <c r="S482" t="s">
        <v>229</v>
      </c>
      <c r="T482" t="n">
        <v>5</v>
      </c>
    </row>
    <row r="483" spans="1:20">
      <c r="A483" s="1" t="n">
        <v>33542</v>
      </c>
      <c r="B483" t="s">
        <v>227</v>
      </c>
      <c r="C483" t="n">
        <v>3</v>
      </c>
      <c r="D483" t="n">
        <v>508</v>
      </c>
      <c r="E483" t="s">
        <v>246</v>
      </c>
      <c r="F483" t="n">
        <v>3201</v>
      </c>
      <c r="G483" t="s">
        <v>228</v>
      </c>
      <c r="H483" t="s">
        <v>229</v>
      </c>
      <c r="I483" t="n">
        <v>5</v>
      </c>
      <c r="J483" t="n">
        <v>458</v>
      </c>
      <c r="K483" t="s">
        <v>230</v>
      </c>
      <c r="L483" t="n">
        <v>201</v>
      </c>
      <c r="M483" t="n">
        <v>0.14</v>
      </c>
      <c r="N483" t="n">
        <v>0</v>
      </c>
    </row>
    <row r="484" spans="1:20">
      <c r="A484" s="1" t="n">
        <v>33542</v>
      </c>
      <c r="B484" t="s">
        <v>227</v>
      </c>
      <c r="C484" t="n">
        <v>5</v>
      </c>
      <c r="D484" t="n">
        <v>509</v>
      </c>
      <c r="E484" t="s">
        <v>247</v>
      </c>
      <c r="F484" t="n">
        <v>3201</v>
      </c>
      <c r="G484" t="s">
        <v>228</v>
      </c>
      <c r="H484" t="s">
        <v>229</v>
      </c>
      <c r="I484" t="n">
        <v>5</v>
      </c>
      <c r="J484" t="n">
        <v>795</v>
      </c>
      <c r="K484" t="s">
        <v>240</v>
      </c>
      <c r="L484" t="n">
        <v>310</v>
      </c>
      <c r="M484" t="n">
        <v>0.72</v>
      </c>
      <c r="N484" t="n">
        <v>0</v>
      </c>
    </row>
    <row r="485" spans="1:20">
      <c r="A485" s="1" t="n">
        <v>33542</v>
      </c>
      <c r="B485" t="s">
        <v>227</v>
      </c>
      <c r="C485" t="n">
        <v>6</v>
      </c>
      <c r="D485" t="n">
        <v>20</v>
      </c>
      <c r="E485" t="s">
        <v>52</v>
      </c>
      <c r="F485" t="n">
        <v>3201</v>
      </c>
      <c r="G485" t="s">
        <v>228</v>
      </c>
      <c r="H485" t="s">
        <v>229</v>
      </c>
      <c r="I485" t="n">
        <v>5</v>
      </c>
      <c r="J485" t="n">
        <v>940</v>
      </c>
      <c r="K485" t="s">
        <v>235</v>
      </c>
      <c r="L485" t="n">
        <v>63</v>
      </c>
      <c r="M485" t="n">
        <v>5.5</v>
      </c>
      <c r="N485" t="n">
        <v>10.6</v>
      </c>
      <c r="O485" t="s">
        <v>231</v>
      </c>
      <c r="P485" t="s">
        <v>232</v>
      </c>
      <c r="Q485" t="s">
        <v>232</v>
      </c>
      <c r="R485" t="s">
        <v>233</v>
      </c>
      <c r="S485" t="s">
        <v>229</v>
      </c>
      <c r="T485" t="n">
        <v>5</v>
      </c>
    </row>
    <row r="486" spans="1:20">
      <c r="A486" s="1" t="n">
        <v>33542</v>
      </c>
      <c r="B486" t="s">
        <v>254</v>
      </c>
      <c r="C486" t="n">
        <v>2</v>
      </c>
      <c r="D486" t="n">
        <v>509</v>
      </c>
      <c r="E486" t="s">
        <v>247</v>
      </c>
      <c r="F486" t="n">
        <v>3201</v>
      </c>
      <c r="G486" t="s">
        <v>228</v>
      </c>
      <c r="H486" t="s">
        <v>229</v>
      </c>
      <c r="I486" t="n">
        <v>5</v>
      </c>
      <c r="J486" t="n">
        <v>160</v>
      </c>
      <c r="K486" t="s">
        <v>258</v>
      </c>
      <c r="L486" t="n">
        <v>53</v>
      </c>
      <c r="M486" t="n">
        <v>0.44</v>
      </c>
      <c r="N486" t="n">
        <v>0</v>
      </c>
    </row>
    <row r="487" spans="1:20">
      <c r="A487" s="1" t="n">
        <v>33542</v>
      </c>
      <c r="B487" t="s">
        <v>254</v>
      </c>
      <c r="C487" t="n">
        <v>4</v>
      </c>
      <c r="D487" t="n">
        <v>508</v>
      </c>
      <c r="E487" t="s">
        <v>246</v>
      </c>
      <c r="F487" t="n">
        <v>3201</v>
      </c>
      <c r="G487" t="s">
        <v>228</v>
      </c>
      <c r="H487" t="s">
        <v>229</v>
      </c>
      <c r="I487" t="n">
        <v>5</v>
      </c>
      <c r="J487" t="n">
        <v>795</v>
      </c>
      <c r="K487" t="s">
        <v>240</v>
      </c>
      <c r="L487" t="n">
        <v>149</v>
      </c>
      <c r="M487" t="n">
        <v>0.14</v>
      </c>
      <c r="N487" t="n">
        <v>0</v>
      </c>
    </row>
    <row r="488" spans="1:20">
      <c r="A488" s="1" t="n">
        <v>33542</v>
      </c>
      <c r="B488" t="s">
        <v>254</v>
      </c>
      <c r="C488" t="n">
        <v>5</v>
      </c>
      <c r="D488" t="n">
        <v>20</v>
      </c>
      <c r="E488" t="s">
        <v>52</v>
      </c>
      <c r="F488" t="n">
        <v>3201</v>
      </c>
      <c r="G488" t="s">
        <v>228</v>
      </c>
      <c r="H488" t="s">
        <v>229</v>
      </c>
      <c r="I488" t="n">
        <v>5</v>
      </c>
      <c r="J488" t="n">
        <v>458</v>
      </c>
      <c r="K488" t="s">
        <v>230</v>
      </c>
      <c r="L488" t="n">
        <v>406</v>
      </c>
      <c r="M488" t="n">
        <v>0.02</v>
      </c>
      <c r="N488" t="n">
        <v>50.9</v>
      </c>
      <c r="O488" t="s">
        <v>252</v>
      </c>
      <c r="P488" t="s">
        <v>253</v>
      </c>
      <c r="Q488" t="s">
        <v>253</v>
      </c>
      <c r="R488" t="s">
        <v>233</v>
      </c>
      <c r="S488" t="s">
        <v>229</v>
      </c>
      <c r="T488" t="n">
        <v>5</v>
      </c>
    </row>
    <row r="489" spans="1:20">
      <c r="A489" s="1" t="n">
        <v>33542</v>
      </c>
      <c r="B489" t="s">
        <v>254</v>
      </c>
      <c r="C489" t="n">
        <v>6</v>
      </c>
      <c r="D489" t="n">
        <v>20</v>
      </c>
      <c r="E489" t="s">
        <v>52</v>
      </c>
      <c r="F489" t="n">
        <v>3201</v>
      </c>
      <c r="G489" t="s">
        <v>228</v>
      </c>
      <c r="H489" t="s">
        <v>229</v>
      </c>
      <c r="I489" t="n">
        <v>5</v>
      </c>
      <c r="J489" t="n">
        <v>458</v>
      </c>
      <c r="K489" t="s">
        <v>230</v>
      </c>
      <c r="L489" t="n">
        <v>157</v>
      </c>
      <c r="M489" t="n">
        <v>0.22</v>
      </c>
      <c r="N489" t="n">
        <v>21.2</v>
      </c>
      <c r="O489" t="s">
        <v>252</v>
      </c>
      <c r="P489" t="s">
        <v>253</v>
      </c>
      <c r="Q489" t="s">
        <v>253</v>
      </c>
      <c r="R489" t="s">
        <v>233</v>
      </c>
      <c r="S489" t="s">
        <v>229</v>
      </c>
      <c r="T489" t="n">
        <v>5</v>
      </c>
    </row>
    <row r="490" spans="1:20">
      <c r="A490" s="1" t="n">
        <v>33542</v>
      </c>
      <c r="B490" t="s">
        <v>254</v>
      </c>
      <c r="C490" t="n">
        <v>7</v>
      </c>
      <c r="D490" t="n">
        <v>20</v>
      </c>
      <c r="E490" t="s">
        <v>52</v>
      </c>
      <c r="F490" t="n">
        <v>3201</v>
      </c>
      <c r="G490" t="s">
        <v>228</v>
      </c>
      <c r="H490" t="s">
        <v>229</v>
      </c>
      <c r="I490" t="n">
        <v>5</v>
      </c>
      <c r="J490" t="n">
        <v>580</v>
      </c>
      <c r="K490" t="s">
        <v>248</v>
      </c>
      <c r="L490" t="n">
        <v>672</v>
      </c>
      <c r="M490" t="n">
        <v>0.01</v>
      </c>
      <c r="N490" t="n">
        <v>46.2</v>
      </c>
      <c r="O490" t="s">
        <v>252</v>
      </c>
      <c r="P490" t="s">
        <v>253</v>
      </c>
      <c r="Q490" t="s">
        <v>253</v>
      </c>
      <c r="R490" t="s">
        <v>233</v>
      </c>
      <c r="S490" t="s">
        <v>229</v>
      </c>
      <c r="T490" t="n">
        <v>5</v>
      </c>
    </row>
    <row r="491" spans="1:20">
      <c r="A491" s="1" t="n">
        <v>33572</v>
      </c>
      <c r="B491" t="s">
        <v>270</v>
      </c>
      <c r="C491" t="n">
        <v>1</v>
      </c>
      <c r="D491" t="n">
        <v>216</v>
      </c>
      <c r="E491" t="s">
        <v>264</v>
      </c>
      <c r="F491" t="n">
        <v>3201</v>
      </c>
      <c r="G491" t="s">
        <v>228</v>
      </c>
      <c r="H491" t="s">
        <v>229</v>
      </c>
      <c r="I491" t="n">
        <v>5</v>
      </c>
      <c r="J491" t="n">
        <v>595</v>
      </c>
      <c r="K491" t="s">
        <v>268</v>
      </c>
      <c r="L491" t="n">
        <v>206</v>
      </c>
      <c r="M491" t="n">
        <v>0</v>
      </c>
      <c r="N491" t="n">
        <v>0</v>
      </c>
    </row>
    <row r="492" spans="1:20">
      <c r="A492" s="1" t="n">
        <v>33572</v>
      </c>
      <c r="B492" t="s">
        <v>227</v>
      </c>
      <c r="C492" t="n">
        <v>1</v>
      </c>
      <c r="D492" t="n">
        <v>20</v>
      </c>
      <c r="E492" t="s">
        <v>52</v>
      </c>
      <c r="F492" t="n">
        <v>3201</v>
      </c>
      <c r="G492" t="s">
        <v>228</v>
      </c>
      <c r="H492" t="s">
        <v>229</v>
      </c>
      <c r="I492" t="n">
        <v>5</v>
      </c>
      <c r="J492" t="n">
        <v>458</v>
      </c>
      <c r="K492" t="s">
        <v>230</v>
      </c>
      <c r="L492" t="n">
        <v>625</v>
      </c>
      <c r="M492" t="n">
        <v>0.1</v>
      </c>
      <c r="N492" t="n">
        <v>35.9</v>
      </c>
      <c r="O492" t="s">
        <v>231</v>
      </c>
      <c r="P492" t="s">
        <v>232</v>
      </c>
      <c r="Q492" t="s">
        <v>232</v>
      </c>
      <c r="R492" t="s">
        <v>233</v>
      </c>
      <c r="S492" t="s">
        <v>229</v>
      </c>
      <c r="T492" t="n">
        <v>5</v>
      </c>
    </row>
    <row r="493" spans="1:20">
      <c r="A493" s="1" t="n">
        <v>33572</v>
      </c>
      <c r="B493" t="s">
        <v>227</v>
      </c>
      <c r="C493" t="n">
        <v>2</v>
      </c>
      <c r="D493" t="n">
        <v>20</v>
      </c>
      <c r="E493" t="s">
        <v>52</v>
      </c>
      <c r="F493" t="n">
        <v>3201</v>
      </c>
      <c r="G493" t="s">
        <v>228</v>
      </c>
      <c r="H493" t="s">
        <v>229</v>
      </c>
      <c r="I493" t="n">
        <v>5</v>
      </c>
      <c r="J493" t="n">
        <v>458</v>
      </c>
      <c r="K493" t="s">
        <v>230</v>
      </c>
      <c r="L493" t="n">
        <v>137</v>
      </c>
      <c r="M493" t="n">
        <v>0.1</v>
      </c>
      <c r="N493" t="n">
        <v>35.4</v>
      </c>
      <c r="O493" t="s">
        <v>231</v>
      </c>
      <c r="P493" t="s">
        <v>232</v>
      </c>
      <c r="Q493" t="s">
        <v>232</v>
      </c>
      <c r="R493" t="s">
        <v>233</v>
      </c>
      <c r="S493" t="s">
        <v>229</v>
      </c>
      <c r="T493" t="n">
        <v>5</v>
      </c>
    </row>
    <row r="494" spans="1:20">
      <c r="A494" s="1" t="n">
        <v>33572</v>
      </c>
      <c r="B494" t="s">
        <v>254</v>
      </c>
      <c r="C494" t="n">
        <v>2</v>
      </c>
      <c r="D494" t="n">
        <v>508</v>
      </c>
      <c r="E494" t="s">
        <v>246</v>
      </c>
      <c r="F494" t="n">
        <v>3201</v>
      </c>
      <c r="G494" t="s">
        <v>228</v>
      </c>
      <c r="H494" t="s">
        <v>229</v>
      </c>
      <c r="I494" t="n">
        <v>5</v>
      </c>
      <c r="J494" t="n">
        <v>795</v>
      </c>
      <c r="K494" t="s">
        <v>240</v>
      </c>
      <c r="L494" t="n">
        <v>125</v>
      </c>
      <c r="M494" t="n">
        <v>0.15</v>
      </c>
      <c r="N494" t="n">
        <v>0</v>
      </c>
    </row>
    <row r="495" spans="1:20">
      <c r="A495" s="1" t="n">
        <v>33572</v>
      </c>
      <c r="B495" t="s">
        <v>254</v>
      </c>
      <c r="C495" t="n">
        <v>3</v>
      </c>
      <c r="D495" t="n">
        <v>20</v>
      </c>
      <c r="E495" t="s">
        <v>52</v>
      </c>
      <c r="F495" t="n">
        <v>3201</v>
      </c>
      <c r="G495" t="s">
        <v>228</v>
      </c>
      <c r="H495" t="s">
        <v>229</v>
      </c>
      <c r="I495" t="n">
        <v>5</v>
      </c>
      <c r="J495" t="n">
        <v>160</v>
      </c>
      <c r="K495" t="s">
        <v>258</v>
      </c>
      <c r="L495" t="n">
        <v>402</v>
      </c>
      <c r="M495" t="n">
        <v>0.01</v>
      </c>
      <c r="N495" t="n">
        <v>48.2</v>
      </c>
      <c r="O495" t="s">
        <v>252</v>
      </c>
      <c r="P495" t="s">
        <v>253</v>
      </c>
      <c r="Q495" t="s">
        <v>253</v>
      </c>
      <c r="R495" t="s">
        <v>233</v>
      </c>
      <c r="S495" t="s">
        <v>229</v>
      </c>
      <c r="T495" t="n">
        <v>5</v>
      </c>
    </row>
    <row r="496" spans="1:20">
      <c r="A496" s="1" t="n">
        <v>33572</v>
      </c>
      <c r="B496" t="s">
        <v>254</v>
      </c>
      <c r="C496" t="n">
        <v>4</v>
      </c>
      <c r="D496" t="n">
        <v>20</v>
      </c>
      <c r="E496" t="s">
        <v>52</v>
      </c>
      <c r="F496" t="n">
        <v>3201</v>
      </c>
      <c r="G496" t="s">
        <v>228</v>
      </c>
      <c r="H496" t="s">
        <v>229</v>
      </c>
      <c r="I496" t="n">
        <v>5</v>
      </c>
      <c r="J496" t="n">
        <v>325</v>
      </c>
      <c r="K496" t="s">
        <v>265</v>
      </c>
      <c r="L496" t="n">
        <v>700</v>
      </c>
      <c r="M496" t="n">
        <v>0.96</v>
      </c>
      <c r="N496" t="n">
        <v>28.9</v>
      </c>
      <c r="O496" t="s">
        <v>252</v>
      </c>
      <c r="P496" t="s">
        <v>253</v>
      </c>
      <c r="Q496" t="s">
        <v>253</v>
      </c>
      <c r="R496" t="s">
        <v>233</v>
      </c>
      <c r="S496" t="s">
        <v>229</v>
      </c>
      <c r="T496" t="n">
        <v>5</v>
      </c>
    </row>
    <row r="497" spans="1:20">
      <c r="A497" s="1" t="n">
        <v>33572</v>
      </c>
      <c r="B497" t="s">
        <v>254</v>
      </c>
      <c r="C497" t="n">
        <v>5</v>
      </c>
      <c r="D497" t="n">
        <v>20</v>
      </c>
      <c r="E497" t="s">
        <v>52</v>
      </c>
      <c r="F497" t="n">
        <v>3201</v>
      </c>
      <c r="G497" t="s">
        <v>228</v>
      </c>
      <c r="H497" t="s">
        <v>229</v>
      </c>
      <c r="I497" t="n">
        <v>5</v>
      </c>
      <c r="J497" t="n">
        <v>458</v>
      </c>
      <c r="K497" t="s">
        <v>230</v>
      </c>
      <c r="L497" t="n">
        <v>249</v>
      </c>
      <c r="M497" t="n">
        <v>0.2</v>
      </c>
      <c r="N497" t="n">
        <v>21.7</v>
      </c>
      <c r="O497" t="s">
        <v>252</v>
      </c>
      <c r="P497" t="s">
        <v>253</v>
      </c>
      <c r="Q497" t="s">
        <v>253</v>
      </c>
      <c r="R497" t="s">
        <v>233</v>
      </c>
      <c r="S497" t="s">
        <v>229</v>
      </c>
      <c r="T497" t="n">
        <v>5</v>
      </c>
    </row>
    <row r="498" spans="1:20">
      <c r="A498" s="1" t="n">
        <v>33572</v>
      </c>
      <c r="B498" t="s">
        <v>254</v>
      </c>
      <c r="C498" t="n">
        <v>6</v>
      </c>
      <c r="D498" t="n">
        <v>20</v>
      </c>
      <c r="E498" t="s">
        <v>52</v>
      </c>
      <c r="F498" t="n">
        <v>3201</v>
      </c>
      <c r="G498" t="s">
        <v>228</v>
      </c>
      <c r="H498" t="s">
        <v>229</v>
      </c>
      <c r="I498" t="n">
        <v>5</v>
      </c>
      <c r="J498" t="n">
        <v>458</v>
      </c>
      <c r="K498" t="s">
        <v>230</v>
      </c>
      <c r="L498" t="n">
        <v>220</v>
      </c>
      <c r="M498" t="n">
        <v>0.19</v>
      </c>
      <c r="N498" t="n">
        <v>22.8</v>
      </c>
      <c r="O498" t="s">
        <v>252</v>
      </c>
      <c r="P498" t="s">
        <v>253</v>
      </c>
      <c r="Q498" t="s">
        <v>253</v>
      </c>
      <c r="R498" t="s">
        <v>233</v>
      </c>
      <c r="S498" t="s">
        <v>229</v>
      </c>
      <c r="T498" t="n">
        <v>5</v>
      </c>
    </row>
    <row r="499" spans="1:20">
      <c r="A499" s="1" t="n">
        <v>33572</v>
      </c>
      <c r="B499" t="s">
        <v>254</v>
      </c>
      <c r="C499" t="n">
        <v>7</v>
      </c>
      <c r="D499" t="n">
        <v>20</v>
      </c>
      <c r="E499" t="s">
        <v>52</v>
      </c>
      <c r="F499" t="n">
        <v>3201</v>
      </c>
      <c r="G499" t="s">
        <v>228</v>
      </c>
      <c r="H499" t="s">
        <v>229</v>
      </c>
      <c r="I499" t="n">
        <v>5</v>
      </c>
      <c r="J499" t="n">
        <v>580</v>
      </c>
      <c r="K499" t="s">
        <v>248</v>
      </c>
      <c r="L499" t="n">
        <v>306</v>
      </c>
      <c r="M499" t="n">
        <v>0.02</v>
      </c>
      <c r="N499" t="n">
        <v>46.6</v>
      </c>
      <c r="O499" t="s">
        <v>252</v>
      </c>
      <c r="P499" t="s">
        <v>253</v>
      </c>
      <c r="Q499" t="s">
        <v>253</v>
      </c>
      <c r="R499" t="s">
        <v>233</v>
      </c>
      <c r="S499" t="s">
        <v>229</v>
      </c>
      <c r="T499" t="n">
        <v>5</v>
      </c>
    </row>
    <row r="500" spans="1:20">
      <c r="A500" s="1" t="n">
        <v>33603</v>
      </c>
      <c r="B500" t="s">
        <v>227</v>
      </c>
      <c r="C500" t="n">
        <v>2</v>
      </c>
      <c r="D500" t="n">
        <v>508</v>
      </c>
      <c r="E500" t="s">
        <v>246</v>
      </c>
      <c r="F500" t="n">
        <v>3201</v>
      </c>
      <c r="G500" t="s">
        <v>228</v>
      </c>
      <c r="H500" t="s">
        <v>229</v>
      </c>
      <c r="I500" t="n">
        <v>5</v>
      </c>
      <c r="J500" t="n">
        <v>458</v>
      </c>
      <c r="K500" t="s">
        <v>230</v>
      </c>
      <c r="L500" t="n">
        <v>206</v>
      </c>
      <c r="M500" t="n">
        <v>0.16</v>
      </c>
      <c r="N500" t="n">
        <v>0</v>
      </c>
    </row>
    <row r="501" spans="1:20">
      <c r="A501" s="1" t="n">
        <v>33603</v>
      </c>
      <c r="B501" t="s">
        <v>227</v>
      </c>
      <c r="C501" t="n">
        <v>3</v>
      </c>
      <c r="D501" t="n">
        <v>20</v>
      </c>
      <c r="E501" t="s">
        <v>52</v>
      </c>
      <c r="F501" t="n">
        <v>3201</v>
      </c>
      <c r="G501" t="s">
        <v>228</v>
      </c>
      <c r="H501" t="s">
        <v>229</v>
      </c>
      <c r="I501" t="n">
        <v>5</v>
      </c>
      <c r="J501" t="n">
        <v>458</v>
      </c>
      <c r="K501" t="s">
        <v>230</v>
      </c>
      <c r="L501" t="n">
        <v>365</v>
      </c>
      <c r="M501" t="n">
        <v>0.1</v>
      </c>
      <c r="N501" t="n">
        <v>35.8</v>
      </c>
      <c r="O501" t="s">
        <v>231</v>
      </c>
      <c r="P501" t="s">
        <v>232</v>
      </c>
      <c r="Q501" t="s">
        <v>232</v>
      </c>
      <c r="R501" t="s">
        <v>233</v>
      </c>
      <c r="S501" t="s">
        <v>229</v>
      </c>
      <c r="T501" t="n">
        <v>5</v>
      </c>
    </row>
    <row r="502" spans="1:20">
      <c r="A502" s="1" t="n">
        <v>33603</v>
      </c>
      <c r="B502" t="s">
        <v>227</v>
      </c>
      <c r="C502" t="n">
        <v>7</v>
      </c>
      <c r="D502" t="n">
        <v>20</v>
      </c>
      <c r="E502" t="s">
        <v>52</v>
      </c>
      <c r="F502" t="n">
        <v>3201</v>
      </c>
      <c r="G502" t="s">
        <v>228</v>
      </c>
      <c r="H502" t="s">
        <v>229</v>
      </c>
      <c r="I502" t="n">
        <v>5</v>
      </c>
      <c r="J502" t="n">
        <v>458</v>
      </c>
      <c r="K502" t="s">
        <v>230</v>
      </c>
      <c r="L502" t="n">
        <v>639</v>
      </c>
      <c r="M502" t="n">
        <v>0.1</v>
      </c>
      <c r="N502" t="n">
        <v>35.6</v>
      </c>
      <c r="O502" t="s">
        <v>231</v>
      </c>
      <c r="P502" t="s">
        <v>232</v>
      </c>
      <c r="Q502" t="s">
        <v>232</v>
      </c>
      <c r="R502" t="s">
        <v>233</v>
      </c>
      <c r="S502" t="s">
        <v>229</v>
      </c>
      <c r="T502" t="n">
        <v>5</v>
      </c>
    </row>
    <row r="503" spans="1:20">
      <c r="A503" s="1" t="n">
        <v>33603</v>
      </c>
      <c r="B503" t="s">
        <v>227</v>
      </c>
      <c r="C503" t="n">
        <v>8</v>
      </c>
      <c r="D503" t="n">
        <v>20</v>
      </c>
      <c r="E503" t="s">
        <v>52</v>
      </c>
      <c r="F503" t="n">
        <v>3201</v>
      </c>
      <c r="G503" t="s">
        <v>228</v>
      </c>
      <c r="H503" t="s">
        <v>229</v>
      </c>
      <c r="I503" t="n">
        <v>5</v>
      </c>
      <c r="J503" t="n">
        <v>940</v>
      </c>
      <c r="K503" t="s">
        <v>235</v>
      </c>
      <c r="L503" t="n">
        <v>38</v>
      </c>
      <c r="M503" t="n">
        <v>5.5</v>
      </c>
      <c r="N503" t="n">
        <v>10.8</v>
      </c>
      <c r="O503" t="s">
        <v>231</v>
      </c>
      <c r="P503" t="s">
        <v>232</v>
      </c>
      <c r="Q503" t="s">
        <v>232</v>
      </c>
      <c r="R503" t="s">
        <v>233</v>
      </c>
      <c r="S503" t="s">
        <v>229</v>
      </c>
      <c r="T503" t="n">
        <v>5</v>
      </c>
    </row>
    <row r="504" spans="1:20">
      <c r="A504" s="1" t="n">
        <v>33603</v>
      </c>
      <c r="B504" t="s">
        <v>254</v>
      </c>
      <c r="C504" t="n">
        <v>2</v>
      </c>
      <c r="D504" t="n">
        <v>508</v>
      </c>
      <c r="E504" t="s">
        <v>246</v>
      </c>
      <c r="F504" t="n">
        <v>3201</v>
      </c>
      <c r="G504" t="s">
        <v>228</v>
      </c>
      <c r="H504" t="s">
        <v>229</v>
      </c>
      <c r="I504" t="n">
        <v>5</v>
      </c>
      <c r="J504" t="n">
        <v>795</v>
      </c>
      <c r="K504" t="s">
        <v>240</v>
      </c>
      <c r="L504" t="n">
        <v>151</v>
      </c>
      <c r="M504" t="n">
        <v>0.15</v>
      </c>
      <c r="N504" t="n">
        <v>0</v>
      </c>
    </row>
    <row r="505" spans="1:20">
      <c r="A505" s="1" t="n">
        <v>33603</v>
      </c>
      <c r="B505" t="s">
        <v>254</v>
      </c>
      <c r="C505" t="n">
        <v>3</v>
      </c>
      <c r="D505" t="n">
        <v>20</v>
      </c>
      <c r="E505" t="s">
        <v>52</v>
      </c>
      <c r="F505" t="n">
        <v>3201</v>
      </c>
      <c r="G505" t="s">
        <v>228</v>
      </c>
      <c r="H505" t="s">
        <v>229</v>
      </c>
      <c r="I505" t="n">
        <v>5</v>
      </c>
      <c r="J505" t="n">
        <v>160</v>
      </c>
      <c r="K505" t="s">
        <v>258</v>
      </c>
      <c r="L505" t="n">
        <v>399</v>
      </c>
      <c r="M505" t="n">
        <v>0.03</v>
      </c>
      <c r="N505" t="n">
        <v>48.3</v>
      </c>
      <c r="O505" t="s">
        <v>252</v>
      </c>
      <c r="P505" t="s">
        <v>253</v>
      </c>
      <c r="Q505" t="s">
        <v>253</v>
      </c>
      <c r="R505" t="s">
        <v>233</v>
      </c>
      <c r="S505" t="s">
        <v>229</v>
      </c>
      <c r="T505" t="n">
        <v>5</v>
      </c>
    </row>
    <row r="506" spans="1:20">
      <c r="A506" s="1" t="n">
        <v>33603</v>
      </c>
      <c r="B506" t="s">
        <v>254</v>
      </c>
      <c r="C506" t="n">
        <v>4</v>
      </c>
      <c r="D506" t="n">
        <v>20</v>
      </c>
      <c r="E506" t="s">
        <v>52</v>
      </c>
      <c r="F506" t="n">
        <v>3201</v>
      </c>
      <c r="G506" t="s">
        <v>228</v>
      </c>
      <c r="H506" t="s">
        <v>229</v>
      </c>
      <c r="I506" t="n">
        <v>5</v>
      </c>
      <c r="J506" t="n">
        <v>458</v>
      </c>
      <c r="K506" t="s">
        <v>230</v>
      </c>
      <c r="L506" t="n">
        <v>252</v>
      </c>
      <c r="M506" t="n">
        <v>0.26</v>
      </c>
      <c r="N506" t="n">
        <v>21</v>
      </c>
      <c r="O506" t="s">
        <v>252</v>
      </c>
      <c r="P506" t="s">
        <v>253</v>
      </c>
      <c r="Q506" t="s">
        <v>253</v>
      </c>
      <c r="R506" t="s">
        <v>233</v>
      </c>
      <c r="S506" t="s">
        <v>229</v>
      </c>
      <c r="T506" t="n">
        <v>5</v>
      </c>
    </row>
    <row r="507" spans="1:20">
      <c r="A507" s="1" t="n">
        <v>33603</v>
      </c>
      <c r="B507" t="s">
        <v>254</v>
      </c>
      <c r="C507" t="n">
        <v>5</v>
      </c>
      <c r="D507" t="n">
        <v>20</v>
      </c>
      <c r="E507" t="s">
        <v>52</v>
      </c>
      <c r="F507" t="n">
        <v>3201</v>
      </c>
      <c r="G507" t="s">
        <v>228</v>
      </c>
      <c r="H507" t="s">
        <v>229</v>
      </c>
      <c r="I507" t="n">
        <v>5</v>
      </c>
      <c r="J507" t="n">
        <v>580</v>
      </c>
      <c r="K507" t="s">
        <v>248</v>
      </c>
      <c r="L507" t="n">
        <v>431</v>
      </c>
      <c r="M507" t="n">
        <v>0.04</v>
      </c>
      <c r="N507" t="n">
        <v>39.5</v>
      </c>
      <c r="O507" t="s">
        <v>252</v>
      </c>
      <c r="P507" t="s">
        <v>253</v>
      </c>
      <c r="Q507" t="s">
        <v>253</v>
      </c>
      <c r="R507" t="s">
        <v>233</v>
      </c>
      <c r="S507" t="s">
        <v>229</v>
      </c>
      <c r="T507" t="n">
        <v>5</v>
      </c>
    </row>
    <row r="508" spans="1:20">
      <c r="A508" s="1" t="n">
        <v>33634</v>
      </c>
      <c r="B508" t="s">
        <v>227</v>
      </c>
      <c r="C508" t="n">
        <v>2</v>
      </c>
      <c r="D508" t="n">
        <v>508</v>
      </c>
      <c r="E508" t="s">
        <v>246</v>
      </c>
      <c r="F508" t="n">
        <v>3201</v>
      </c>
      <c r="G508" t="s">
        <v>228</v>
      </c>
      <c r="H508" t="s">
        <v>229</v>
      </c>
      <c r="I508" t="n">
        <v>5</v>
      </c>
      <c r="J508" t="n">
        <v>458</v>
      </c>
      <c r="K508" t="s">
        <v>230</v>
      </c>
      <c r="L508" t="n">
        <v>200</v>
      </c>
      <c r="M508" t="n">
        <v>0.16</v>
      </c>
      <c r="N508" t="n">
        <v>0</v>
      </c>
    </row>
    <row r="509" spans="1:20">
      <c r="A509" s="1" t="n">
        <v>33634</v>
      </c>
      <c r="B509" t="s">
        <v>227</v>
      </c>
      <c r="C509" t="n">
        <v>3</v>
      </c>
      <c r="D509" t="n">
        <v>20</v>
      </c>
      <c r="E509" t="s">
        <v>52</v>
      </c>
      <c r="F509" t="n">
        <v>3201</v>
      </c>
      <c r="G509" t="s">
        <v>228</v>
      </c>
      <c r="H509" t="s">
        <v>229</v>
      </c>
      <c r="I509" t="n">
        <v>5</v>
      </c>
      <c r="J509" t="n">
        <v>458</v>
      </c>
      <c r="K509" t="s">
        <v>230</v>
      </c>
      <c r="L509" t="n">
        <v>365</v>
      </c>
      <c r="M509" t="n">
        <v>0.1</v>
      </c>
      <c r="N509" t="n">
        <v>35.9</v>
      </c>
      <c r="O509" t="s">
        <v>231</v>
      </c>
      <c r="P509" t="s">
        <v>232</v>
      </c>
      <c r="Q509" t="s">
        <v>232</v>
      </c>
      <c r="R509" t="s">
        <v>233</v>
      </c>
      <c r="S509" t="s">
        <v>229</v>
      </c>
      <c r="T509" t="n">
        <v>5</v>
      </c>
    </row>
    <row r="510" spans="1:20">
      <c r="A510" s="1" t="n">
        <v>33634</v>
      </c>
      <c r="B510" t="s">
        <v>227</v>
      </c>
      <c r="C510" t="n">
        <v>4</v>
      </c>
      <c r="D510" t="n">
        <v>20</v>
      </c>
      <c r="E510" t="s">
        <v>52</v>
      </c>
      <c r="F510" t="n">
        <v>3201</v>
      </c>
      <c r="G510" t="s">
        <v>228</v>
      </c>
      <c r="H510" t="s">
        <v>229</v>
      </c>
      <c r="I510" t="n">
        <v>5</v>
      </c>
      <c r="J510" t="n">
        <v>458</v>
      </c>
      <c r="K510" t="s">
        <v>230</v>
      </c>
      <c r="L510" t="n">
        <v>236</v>
      </c>
      <c r="M510" t="n">
        <v>0.1</v>
      </c>
      <c r="N510" t="n">
        <v>35.9</v>
      </c>
      <c r="O510" t="s">
        <v>231</v>
      </c>
      <c r="P510" t="s">
        <v>232</v>
      </c>
      <c r="Q510" t="s">
        <v>232</v>
      </c>
      <c r="R510" t="s">
        <v>233</v>
      </c>
      <c r="S510" t="s">
        <v>229</v>
      </c>
      <c r="T510" t="n">
        <v>5</v>
      </c>
    </row>
    <row r="511" spans="1:20">
      <c r="A511" s="1" t="n">
        <v>33634</v>
      </c>
      <c r="B511" t="s">
        <v>227</v>
      </c>
      <c r="C511" t="n">
        <v>5</v>
      </c>
      <c r="D511" t="n">
        <v>20</v>
      </c>
      <c r="E511" t="s">
        <v>52</v>
      </c>
      <c r="F511" t="n">
        <v>3201</v>
      </c>
      <c r="G511" t="s">
        <v>228</v>
      </c>
      <c r="H511" t="s">
        <v>229</v>
      </c>
      <c r="I511" t="n">
        <v>5</v>
      </c>
      <c r="J511" t="n">
        <v>458</v>
      </c>
      <c r="K511" t="s">
        <v>230</v>
      </c>
      <c r="L511" t="n">
        <v>497</v>
      </c>
      <c r="M511" t="n">
        <v>0.1</v>
      </c>
      <c r="N511" t="n">
        <v>35.9</v>
      </c>
      <c r="O511" t="s">
        <v>231</v>
      </c>
      <c r="P511" t="s">
        <v>232</v>
      </c>
      <c r="Q511" t="s">
        <v>232</v>
      </c>
      <c r="R511" t="s">
        <v>233</v>
      </c>
      <c r="S511" t="s">
        <v>229</v>
      </c>
      <c r="T511" t="n">
        <v>5</v>
      </c>
    </row>
    <row r="512" spans="1:20">
      <c r="A512" s="1" t="n">
        <v>33634</v>
      </c>
      <c r="B512" t="s">
        <v>254</v>
      </c>
      <c r="C512" t="n">
        <v>1</v>
      </c>
      <c r="D512" t="n">
        <v>20</v>
      </c>
      <c r="E512" t="s">
        <v>52</v>
      </c>
      <c r="F512" t="n">
        <v>3201</v>
      </c>
      <c r="G512" t="s">
        <v>228</v>
      </c>
      <c r="H512" t="s">
        <v>229</v>
      </c>
      <c r="I512" t="n">
        <v>5</v>
      </c>
      <c r="J512" t="n">
        <v>160</v>
      </c>
      <c r="K512" t="s">
        <v>258</v>
      </c>
      <c r="L512" t="n">
        <v>343</v>
      </c>
      <c r="M512" t="n">
        <v>0.06</v>
      </c>
      <c r="N512" t="n">
        <v>36.7</v>
      </c>
      <c r="O512" t="s">
        <v>252</v>
      </c>
      <c r="P512" t="s">
        <v>253</v>
      </c>
      <c r="Q512" t="s">
        <v>253</v>
      </c>
      <c r="R512" t="s">
        <v>233</v>
      </c>
      <c r="S512" t="s">
        <v>229</v>
      </c>
      <c r="T512" t="n">
        <v>5</v>
      </c>
    </row>
    <row r="513" spans="1:20">
      <c r="A513" s="1" t="n">
        <v>33634</v>
      </c>
      <c r="B513" t="s">
        <v>254</v>
      </c>
      <c r="C513" t="n">
        <v>2</v>
      </c>
      <c r="D513" t="n">
        <v>20</v>
      </c>
      <c r="E513" t="s">
        <v>52</v>
      </c>
      <c r="F513" t="n">
        <v>3201</v>
      </c>
      <c r="G513" t="s">
        <v>228</v>
      </c>
      <c r="H513" t="s">
        <v>229</v>
      </c>
      <c r="I513" t="n">
        <v>5</v>
      </c>
      <c r="J513" t="n">
        <v>280</v>
      </c>
      <c r="K513" t="s">
        <v>251</v>
      </c>
      <c r="L513" t="n">
        <v>295</v>
      </c>
      <c r="M513" t="n">
        <v>0.24</v>
      </c>
      <c r="N513" t="n">
        <v>38.9</v>
      </c>
      <c r="O513" t="s">
        <v>252</v>
      </c>
      <c r="P513" t="s">
        <v>253</v>
      </c>
      <c r="Q513" t="s">
        <v>253</v>
      </c>
      <c r="R513" t="s">
        <v>233</v>
      </c>
      <c r="S513" t="s">
        <v>229</v>
      </c>
      <c r="T513" t="n">
        <v>5</v>
      </c>
    </row>
    <row r="514" spans="1:20">
      <c r="A514" s="1" t="n">
        <v>33634</v>
      </c>
      <c r="B514" t="s">
        <v>254</v>
      </c>
      <c r="C514" t="n">
        <v>3</v>
      </c>
      <c r="D514" t="n">
        <v>20</v>
      </c>
      <c r="E514" t="s">
        <v>52</v>
      </c>
      <c r="F514" t="n">
        <v>3201</v>
      </c>
      <c r="G514" t="s">
        <v>228</v>
      </c>
      <c r="H514" t="s">
        <v>229</v>
      </c>
      <c r="I514" t="n">
        <v>5</v>
      </c>
      <c r="J514" t="n">
        <v>458</v>
      </c>
      <c r="K514" t="s">
        <v>230</v>
      </c>
      <c r="L514" t="n">
        <v>380</v>
      </c>
      <c r="M514" t="n">
        <v>0.19</v>
      </c>
      <c r="N514" t="n">
        <v>22</v>
      </c>
      <c r="O514" t="s">
        <v>252</v>
      </c>
      <c r="P514" t="s">
        <v>253</v>
      </c>
      <c r="Q514" t="s">
        <v>253</v>
      </c>
      <c r="R514" t="s">
        <v>233</v>
      </c>
      <c r="S514" t="s">
        <v>229</v>
      </c>
      <c r="T514" t="n">
        <v>5</v>
      </c>
    </row>
    <row r="515" spans="1:20">
      <c r="A515" s="1" t="n">
        <v>33634</v>
      </c>
      <c r="B515" t="s">
        <v>254</v>
      </c>
      <c r="C515" t="n">
        <v>4</v>
      </c>
      <c r="D515" t="n">
        <v>20</v>
      </c>
      <c r="E515" t="s">
        <v>52</v>
      </c>
      <c r="F515" t="n">
        <v>3201</v>
      </c>
      <c r="G515" t="s">
        <v>228</v>
      </c>
      <c r="H515" t="s">
        <v>229</v>
      </c>
      <c r="I515" t="n">
        <v>5</v>
      </c>
      <c r="J515" t="n">
        <v>458</v>
      </c>
      <c r="K515" t="s">
        <v>230</v>
      </c>
      <c r="L515" t="n">
        <v>234</v>
      </c>
      <c r="M515" t="n">
        <v>0.2</v>
      </c>
      <c r="N515" t="n">
        <v>21.5</v>
      </c>
      <c r="O515" t="s">
        <v>252</v>
      </c>
      <c r="P515" t="s">
        <v>253</v>
      </c>
      <c r="Q515" t="s">
        <v>253</v>
      </c>
      <c r="R515" t="s">
        <v>233</v>
      </c>
      <c r="S515" t="s">
        <v>229</v>
      </c>
      <c r="T515" t="n">
        <v>5</v>
      </c>
    </row>
    <row r="516" spans="1:20">
      <c r="A516" s="1" t="n">
        <v>33634</v>
      </c>
      <c r="B516" t="s">
        <v>254</v>
      </c>
      <c r="C516" t="n">
        <v>5</v>
      </c>
      <c r="D516" t="n">
        <v>20</v>
      </c>
      <c r="E516" t="s">
        <v>52</v>
      </c>
      <c r="F516" t="n">
        <v>3201</v>
      </c>
      <c r="G516" t="s">
        <v>228</v>
      </c>
      <c r="H516" t="s">
        <v>229</v>
      </c>
      <c r="I516" t="n">
        <v>5</v>
      </c>
      <c r="J516" t="n">
        <v>458</v>
      </c>
      <c r="K516" t="s">
        <v>230</v>
      </c>
      <c r="L516" t="n">
        <v>351</v>
      </c>
      <c r="M516" t="n">
        <v>0.07000000000000001</v>
      </c>
      <c r="N516" t="n">
        <v>36.5</v>
      </c>
      <c r="O516" t="s">
        <v>252</v>
      </c>
      <c r="P516" t="s">
        <v>253</v>
      </c>
      <c r="Q516" t="s">
        <v>253</v>
      </c>
      <c r="R516" t="s">
        <v>233</v>
      </c>
      <c r="S516" t="s">
        <v>229</v>
      </c>
      <c r="T516" t="n">
        <v>5</v>
      </c>
    </row>
    <row r="517" spans="1:20">
      <c r="A517" s="1" t="n">
        <v>33634</v>
      </c>
      <c r="B517" t="s">
        <v>254</v>
      </c>
      <c r="C517" t="n">
        <v>6</v>
      </c>
      <c r="D517" t="n">
        <v>20</v>
      </c>
      <c r="E517" t="s">
        <v>52</v>
      </c>
      <c r="F517" t="n">
        <v>3201</v>
      </c>
      <c r="G517" t="s">
        <v>228</v>
      </c>
      <c r="H517" t="s">
        <v>229</v>
      </c>
      <c r="I517" t="n">
        <v>5</v>
      </c>
      <c r="J517" t="n">
        <v>458</v>
      </c>
      <c r="K517" t="s">
        <v>230</v>
      </c>
      <c r="L517" t="n">
        <v>346</v>
      </c>
      <c r="M517" t="n">
        <v>0.19</v>
      </c>
      <c r="N517" t="n">
        <v>21.1</v>
      </c>
      <c r="O517" t="s">
        <v>252</v>
      </c>
      <c r="P517" t="s">
        <v>253</v>
      </c>
      <c r="Q517" t="s">
        <v>253</v>
      </c>
      <c r="R517" t="s">
        <v>233</v>
      </c>
      <c r="S517" t="s">
        <v>229</v>
      </c>
      <c r="T517" t="n">
        <v>5</v>
      </c>
    </row>
    <row r="518" spans="1:20">
      <c r="A518" s="1" t="n">
        <v>33663</v>
      </c>
      <c r="B518" t="s">
        <v>227</v>
      </c>
      <c r="C518" t="n">
        <v>1</v>
      </c>
      <c r="D518" t="n">
        <v>20</v>
      </c>
      <c r="E518" t="s">
        <v>52</v>
      </c>
      <c r="F518" t="n">
        <v>3201</v>
      </c>
      <c r="G518" t="s">
        <v>228</v>
      </c>
      <c r="H518" t="s">
        <v>229</v>
      </c>
      <c r="I518" t="n">
        <v>5</v>
      </c>
      <c r="J518" t="n">
        <v>458</v>
      </c>
      <c r="K518" t="s">
        <v>230</v>
      </c>
      <c r="L518" t="n">
        <v>209</v>
      </c>
      <c r="M518" t="n">
        <v>0.2</v>
      </c>
      <c r="N518" t="n">
        <v>32.7</v>
      </c>
      <c r="O518" t="s">
        <v>231</v>
      </c>
      <c r="P518" t="s">
        <v>232</v>
      </c>
      <c r="Q518" t="s">
        <v>232</v>
      </c>
      <c r="R518" t="s">
        <v>233</v>
      </c>
      <c r="S518" t="s">
        <v>229</v>
      </c>
      <c r="T518" t="n">
        <v>5</v>
      </c>
    </row>
    <row r="519" spans="1:20">
      <c r="A519" s="1" t="n">
        <v>33663</v>
      </c>
      <c r="B519" t="s">
        <v>227</v>
      </c>
      <c r="C519" t="n">
        <v>4</v>
      </c>
      <c r="D519" t="n">
        <v>20</v>
      </c>
      <c r="E519" t="s">
        <v>52</v>
      </c>
      <c r="F519" t="n">
        <v>3201</v>
      </c>
      <c r="G519" t="s">
        <v>228</v>
      </c>
      <c r="H519" t="s">
        <v>229</v>
      </c>
      <c r="I519" t="n">
        <v>5</v>
      </c>
      <c r="J519" t="n">
        <v>458</v>
      </c>
      <c r="K519" t="s">
        <v>230</v>
      </c>
      <c r="L519" t="n">
        <v>218</v>
      </c>
      <c r="M519" t="n">
        <v>0.1</v>
      </c>
      <c r="N519" t="n">
        <v>35.5</v>
      </c>
      <c r="O519" t="s">
        <v>231</v>
      </c>
      <c r="P519" t="s">
        <v>232</v>
      </c>
      <c r="Q519" t="s">
        <v>232</v>
      </c>
      <c r="R519" t="s">
        <v>233</v>
      </c>
      <c r="S519" t="s">
        <v>229</v>
      </c>
      <c r="T519" t="n">
        <v>5</v>
      </c>
    </row>
    <row r="520" spans="1:20">
      <c r="A520" s="1" t="n">
        <v>33663</v>
      </c>
      <c r="B520" t="s">
        <v>254</v>
      </c>
      <c r="C520" t="n">
        <v>1</v>
      </c>
      <c r="D520" t="n">
        <v>20</v>
      </c>
      <c r="E520" t="s">
        <v>52</v>
      </c>
      <c r="F520" t="n">
        <v>3201</v>
      </c>
      <c r="G520" t="s">
        <v>228</v>
      </c>
      <c r="H520" t="s">
        <v>229</v>
      </c>
      <c r="I520" t="n">
        <v>5</v>
      </c>
      <c r="J520" t="n">
        <v>160</v>
      </c>
      <c r="K520" t="s">
        <v>258</v>
      </c>
      <c r="L520" t="n">
        <v>281</v>
      </c>
      <c r="M520" t="n">
        <v>0.01</v>
      </c>
      <c r="N520" t="n">
        <v>42.3</v>
      </c>
      <c r="O520" t="s">
        <v>252</v>
      </c>
      <c r="P520" t="s">
        <v>253</v>
      </c>
      <c r="Q520" t="s">
        <v>253</v>
      </c>
      <c r="R520" t="s">
        <v>233</v>
      </c>
      <c r="S520" t="s">
        <v>229</v>
      </c>
      <c r="T520" t="n">
        <v>5</v>
      </c>
    </row>
    <row r="521" spans="1:20">
      <c r="A521" s="1" t="n">
        <v>33663</v>
      </c>
      <c r="B521" t="s">
        <v>254</v>
      </c>
      <c r="C521" t="n">
        <v>2</v>
      </c>
      <c r="D521" t="n">
        <v>20</v>
      </c>
      <c r="E521" t="s">
        <v>52</v>
      </c>
      <c r="F521" t="n">
        <v>3201</v>
      </c>
      <c r="G521" t="s">
        <v>228</v>
      </c>
      <c r="H521" t="s">
        <v>229</v>
      </c>
      <c r="I521" t="n">
        <v>5</v>
      </c>
      <c r="J521" t="n">
        <v>458</v>
      </c>
      <c r="K521" t="s">
        <v>230</v>
      </c>
      <c r="L521" t="n">
        <v>356</v>
      </c>
      <c r="M521" t="n">
        <v>0.2</v>
      </c>
      <c r="N521" t="n">
        <v>21.4</v>
      </c>
      <c r="O521" t="s">
        <v>252</v>
      </c>
      <c r="P521" t="s">
        <v>253</v>
      </c>
      <c r="Q521" t="s">
        <v>253</v>
      </c>
      <c r="R521" t="s">
        <v>233</v>
      </c>
      <c r="S521" t="s">
        <v>229</v>
      </c>
      <c r="T521" t="n">
        <v>5</v>
      </c>
    </row>
    <row r="522" spans="1:20">
      <c r="A522" s="1" t="n">
        <v>33694</v>
      </c>
      <c r="B522" t="s">
        <v>227</v>
      </c>
      <c r="C522" t="n">
        <v>2</v>
      </c>
      <c r="D522" t="n">
        <v>508</v>
      </c>
      <c r="E522" t="s">
        <v>246</v>
      </c>
      <c r="F522" t="n">
        <v>3201</v>
      </c>
      <c r="G522" t="s">
        <v>228</v>
      </c>
      <c r="H522" t="s">
        <v>229</v>
      </c>
      <c r="I522" t="n">
        <v>5</v>
      </c>
      <c r="J522" t="n">
        <v>458</v>
      </c>
      <c r="K522" t="s">
        <v>230</v>
      </c>
      <c r="L522" t="n">
        <v>63</v>
      </c>
      <c r="M522" t="n">
        <v>0.18</v>
      </c>
      <c r="N522" t="n">
        <v>0</v>
      </c>
    </row>
    <row r="523" spans="1:20">
      <c r="A523" s="1" t="n">
        <v>33694</v>
      </c>
      <c r="B523" t="s">
        <v>227</v>
      </c>
      <c r="C523" t="n">
        <v>6</v>
      </c>
      <c r="D523" t="n">
        <v>20</v>
      </c>
      <c r="E523" t="s">
        <v>52</v>
      </c>
      <c r="F523" t="n">
        <v>3201</v>
      </c>
      <c r="G523" t="s">
        <v>228</v>
      </c>
      <c r="H523" t="s">
        <v>229</v>
      </c>
      <c r="I523" t="n">
        <v>5</v>
      </c>
      <c r="J523" t="n">
        <v>458</v>
      </c>
      <c r="K523" t="s">
        <v>230</v>
      </c>
      <c r="L523" t="n">
        <v>302</v>
      </c>
      <c r="M523" t="n">
        <v>0.1</v>
      </c>
      <c r="N523" t="n">
        <v>35.5</v>
      </c>
      <c r="O523" t="s">
        <v>231</v>
      </c>
      <c r="P523" t="s">
        <v>232</v>
      </c>
      <c r="Q523" t="s">
        <v>232</v>
      </c>
      <c r="R523" t="s">
        <v>233</v>
      </c>
      <c r="S523" t="s">
        <v>229</v>
      </c>
      <c r="T523" t="n">
        <v>5</v>
      </c>
    </row>
    <row r="524" spans="1:20">
      <c r="A524" s="1" t="n">
        <v>33694</v>
      </c>
      <c r="B524" t="s">
        <v>227</v>
      </c>
      <c r="C524" t="n">
        <v>9</v>
      </c>
      <c r="D524" t="n">
        <v>20</v>
      </c>
      <c r="E524" t="s">
        <v>52</v>
      </c>
      <c r="F524" t="n">
        <v>3201</v>
      </c>
      <c r="G524" t="s">
        <v>228</v>
      </c>
      <c r="H524" t="s">
        <v>229</v>
      </c>
      <c r="I524" t="n">
        <v>5</v>
      </c>
      <c r="J524" t="n">
        <v>458</v>
      </c>
      <c r="K524" t="s">
        <v>230</v>
      </c>
      <c r="L524" t="n">
        <v>301</v>
      </c>
      <c r="M524" t="n">
        <v>0.2</v>
      </c>
      <c r="N524" t="n">
        <v>32.7</v>
      </c>
      <c r="O524" t="s">
        <v>231</v>
      </c>
      <c r="P524" t="s">
        <v>232</v>
      </c>
      <c r="Q524" t="s">
        <v>232</v>
      </c>
      <c r="R524" t="s">
        <v>233</v>
      </c>
      <c r="S524" t="s">
        <v>229</v>
      </c>
      <c r="T524" t="n">
        <v>5</v>
      </c>
    </row>
    <row r="525" spans="1:20">
      <c r="A525" s="1" t="n">
        <v>33694</v>
      </c>
      <c r="B525" t="s">
        <v>227</v>
      </c>
      <c r="C525" t="n">
        <v>10</v>
      </c>
      <c r="D525" t="n">
        <v>20</v>
      </c>
      <c r="E525" t="s">
        <v>52</v>
      </c>
      <c r="F525" t="n">
        <v>3201</v>
      </c>
      <c r="G525" t="s">
        <v>228</v>
      </c>
      <c r="H525" t="s">
        <v>229</v>
      </c>
      <c r="I525" t="n">
        <v>5</v>
      </c>
      <c r="J525" t="n">
        <v>458</v>
      </c>
      <c r="K525" t="s">
        <v>230</v>
      </c>
      <c r="L525" t="n">
        <v>463</v>
      </c>
      <c r="M525" t="n">
        <v>0.1</v>
      </c>
      <c r="N525" t="n">
        <v>35.5</v>
      </c>
      <c r="O525" t="s">
        <v>231</v>
      </c>
      <c r="P525" t="s">
        <v>232</v>
      </c>
      <c r="Q525" t="s">
        <v>232</v>
      </c>
      <c r="R525" t="s">
        <v>233</v>
      </c>
      <c r="S525" t="s">
        <v>229</v>
      </c>
      <c r="T525" t="n">
        <v>5</v>
      </c>
    </row>
    <row r="526" spans="1:20">
      <c r="A526" s="1" t="n">
        <v>33694</v>
      </c>
      <c r="B526" t="s">
        <v>254</v>
      </c>
      <c r="C526" t="n">
        <v>1</v>
      </c>
      <c r="D526" t="n">
        <v>20</v>
      </c>
      <c r="E526" t="s">
        <v>52</v>
      </c>
      <c r="F526" t="n">
        <v>3201</v>
      </c>
      <c r="G526" t="s">
        <v>228</v>
      </c>
      <c r="H526" t="s">
        <v>229</v>
      </c>
      <c r="I526" t="n">
        <v>5</v>
      </c>
      <c r="J526" t="n">
        <v>280</v>
      </c>
      <c r="K526" t="s">
        <v>251</v>
      </c>
      <c r="L526" t="n">
        <v>302</v>
      </c>
      <c r="M526" t="n">
        <v>0.43</v>
      </c>
      <c r="N526" t="n">
        <v>41.3</v>
      </c>
      <c r="O526" t="s">
        <v>252</v>
      </c>
      <c r="P526" t="s">
        <v>253</v>
      </c>
      <c r="Q526" t="s">
        <v>253</v>
      </c>
      <c r="R526" t="s">
        <v>233</v>
      </c>
      <c r="S526" t="s">
        <v>229</v>
      </c>
      <c r="T526" t="n">
        <v>5</v>
      </c>
    </row>
    <row r="527" spans="1:20">
      <c r="A527" s="1" t="n">
        <v>33694</v>
      </c>
      <c r="B527" t="s">
        <v>254</v>
      </c>
      <c r="C527" t="n">
        <v>2</v>
      </c>
      <c r="D527" t="n">
        <v>20</v>
      </c>
      <c r="E527" t="s">
        <v>52</v>
      </c>
      <c r="F527" t="n">
        <v>3201</v>
      </c>
      <c r="G527" t="s">
        <v>228</v>
      </c>
      <c r="H527" t="s">
        <v>229</v>
      </c>
      <c r="I527" t="n">
        <v>5</v>
      </c>
      <c r="J527" t="n">
        <v>458</v>
      </c>
      <c r="K527" t="s">
        <v>230</v>
      </c>
      <c r="L527" t="n">
        <v>358</v>
      </c>
      <c r="M527" t="n">
        <v>0.19</v>
      </c>
      <c r="N527" t="n">
        <v>22.9</v>
      </c>
      <c r="O527" t="s">
        <v>252</v>
      </c>
      <c r="P527" t="s">
        <v>253</v>
      </c>
      <c r="Q527" t="s">
        <v>253</v>
      </c>
      <c r="R527" t="s">
        <v>233</v>
      </c>
      <c r="S527" t="s">
        <v>229</v>
      </c>
      <c r="T527" t="n">
        <v>5</v>
      </c>
    </row>
    <row r="528" spans="1:20">
      <c r="A528" s="1" t="n">
        <v>33724</v>
      </c>
      <c r="B528" t="s">
        <v>227</v>
      </c>
      <c r="C528" t="n">
        <v>3</v>
      </c>
      <c r="D528" t="n">
        <v>20</v>
      </c>
      <c r="E528" t="s">
        <v>52</v>
      </c>
      <c r="F528" t="n">
        <v>3201</v>
      </c>
      <c r="G528" t="s">
        <v>228</v>
      </c>
      <c r="H528" t="s">
        <v>229</v>
      </c>
      <c r="I528" t="n">
        <v>5</v>
      </c>
      <c r="J528" t="n">
        <v>458</v>
      </c>
      <c r="K528" t="s">
        <v>230</v>
      </c>
      <c r="L528" t="n">
        <v>197</v>
      </c>
      <c r="M528" t="n">
        <v>0.2</v>
      </c>
      <c r="N528" t="n">
        <v>33</v>
      </c>
      <c r="O528" t="s">
        <v>231</v>
      </c>
      <c r="P528" t="s">
        <v>232</v>
      </c>
      <c r="Q528" t="s">
        <v>232</v>
      </c>
      <c r="R528" t="s">
        <v>233</v>
      </c>
      <c r="S528" t="s">
        <v>229</v>
      </c>
      <c r="T528" t="n">
        <v>5</v>
      </c>
    </row>
    <row r="529" spans="1:20">
      <c r="A529" s="1" t="n">
        <v>33724</v>
      </c>
      <c r="B529" t="s">
        <v>227</v>
      </c>
      <c r="C529" t="n">
        <v>4</v>
      </c>
      <c r="D529" t="n">
        <v>20</v>
      </c>
      <c r="E529" t="s">
        <v>52</v>
      </c>
      <c r="F529" t="n">
        <v>3201</v>
      </c>
      <c r="G529" t="s">
        <v>228</v>
      </c>
      <c r="H529" t="s">
        <v>229</v>
      </c>
      <c r="I529" t="n">
        <v>5</v>
      </c>
      <c r="J529" t="n">
        <v>458</v>
      </c>
      <c r="K529" t="s">
        <v>230</v>
      </c>
      <c r="L529" t="n">
        <v>297</v>
      </c>
      <c r="M529" t="n">
        <v>0.1</v>
      </c>
      <c r="N529" t="n">
        <v>35.3</v>
      </c>
      <c r="O529" t="s">
        <v>231</v>
      </c>
      <c r="P529" t="s">
        <v>232</v>
      </c>
      <c r="Q529" t="s">
        <v>232</v>
      </c>
      <c r="R529" t="s">
        <v>233</v>
      </c>
      <c r="S529" t="s">
        <v>229</v>
      </c>
      <c r="T529" t="n">
        <v>5</v>
      </c>
    </row>
    <row r="530" spans="1:20">
      <c r="A530" s="1" t="n">
        <v>33724</v>
      </c>
      <c r="B530" t="s">
        <v>227</v>
      </c>
      <c r="C530" t="n">
        <v>5</v>
      </c>
      <c r="D530" t="n">
        <v>20</v>
      </c>
      <c r="E530" t="s">
        <v>52</v>
      </c>
      <c r="F530" t="n">
        <v>3201</v>
      </c>
      <c r="G530" t="s">
        <v>228</v>
      </c>
      <c r="H530" t="s">
        <v>229</v>
      </c>
      <c r="I530" t="n">
        <v>5</v>
      </c>
      <c r="J530" t="n">
        <v>458</v>
      </c>
      <c r="K530" t="s">
        <v>230</v>
      </c>
      <c r="L530" t="n">
        <v>498</v>
      </c>
      <c r="M530" t="n">
        <v>0.1</v>
      </c>
      <c r="N530" t="n">
        <v>35</v>
      </c>
      <c r="O530" t="s">
        <v>231</v>
      </c>
      <c r="P530" t="s">
        <v>232</v>
      </c>
      <c r="Q530" t="s">
        <v>232</v>
      </c>
      <c r="R530" t="s">
        <v>233</v>
      </c>
      <c r="S530" t="s">
        <v>229</v>
      </c>
      <c r="T530" t="n">
        <v>5</v>
      </c>
    </row>
    <row r="531" spans="1:20">
      <c r="A531" s="1" t="n">
        <v>33724</v>
      </c>
      <c r="B531" t="s">
        <v>254</v>
      </c>
      <c r="C531" t="n">
        <v>2</v>
      </c>
      <c r="D531" t="n">
        <v>508</v>
      </c>
      <c r="E531" t="s">
        <v>246</v>
      </c>
      <c r="F531" t="n">
        <v>3201</v>
      </c>
      <c r="G531" t="s">
        <v>228</v>
      </c>
      <c r="H531" t="s">
        <v>229</v>
      </c>
      <c r="I531" t="n">
        <v>5</v>
      </c>
      <c r="J531" t="n">
        <v>458</v>
      </c>
      <c r="K531" t="s">
        <v>230</v>
      </c>
      <c r="L531" t="n">
        <v>151</v>
      </c>
      <c r="M531" t="n">
        <v>0.13</v>
      </c>
      <c r="N531" t="n">
        <v>0</v>
      </c>
    </row>
    <row r="532" spans="1:20">
      <c r="A532" s="1" t="n">
        <v>33724</v>
      </c>
      <c r="B532" t="s">
        <v>254</v>
      </c>
      <c r="C532" t="n">
        <v>3</v>
      </c>
      <c r="D532" t="n">
        <v>411</v>
      </c>
      <c r="E532" t="s">
        <v>260</v>
      </c>
      <c r="F532" t="n">
        <v>3201</v>
      </c>
      <c r="G532" t="s">
        <v>228</v>
      </c>
      <c r="H532" t="s">
        <v>229</v>
      </c>
      <c r="I532" t="n">
        <v>5</v>
      </c>
      <c r="J532" t="n">
        <v>595</v>
      </c>
      <c r="K532" t="s">
        <v>268</v>
      </c>
      <c r="L532" t="n">
        <v>84</v>
      </c>
      <c r="M532" t="n">
        <v>0</v>
      </c>
      <c r="N532" t="n">
        <v>0</v>
      </c>
    </row>
    <row r="533" spans="1:20">
      <c r="A533" s="1" t="n">
        <v>33724</v>
      </c>
      <c r="B533" t="s">
        <v>254</v>
      </c>
      <c r="C533" t="n">
        <v>4</v>
      </c>
      <c r="D533" t="n">
        <v>20</v>
      </c>
      <c r="E533" t="s">
        <v>52</v>
      </c>
      <c r="F533" t="n">
        <v>3201</v>
      </c>
      <c r="G533" t="s">
        <v>228</v>
      </c>
      <c r="H533" t="s">
        <v>229</v>
      </c>
      <c r="I533" t="n">
        <v>5</v>
      </c>
      <c r="J533" t="n">
        <v>458</v>
      </c>
      <c r="K533" t="s">
        <v>230</v>
      </c>
      <c r="L533" t="n">
        <v>470</v>
      </c>
      <c r="M533" t="n">
        <v>0.08</v>
      </c>
      <c r="N533" t="n">
        <v>22.3</v>
      </c>
      <c r="O533" t="s">
        <v>252</v>
      </c>
      <c r="P533" t="s">
        <v>253</v>
      </c>
      <c r="Q533" t="s">
        <v>253</v>
      </c>
      <c r="R533" t="s">
        <v>233</v>
      </c>
      <c r="S533" t="s">
        <v>229</v>
      </c>
      <c r="T533" t="n">
        <v>5</v>
      </c>
    </row>
    <row r="534" spans="1:20">
      <c r="A534" s="1" t="n">
        <v>33755</v>
      </c>
      <c r="B534" t="s">
        <v>227</v>
      </c>
      <c r="C534" t="n">
        <v>2</v>
      </c>
      <c r="D534" t="n">
        <v>508</v>
      </c>
      <c r="E534" t="s">
        <v>246</v>
      </c>
      <c r="F534" t="n">
        <v>3201</v>
      </c>
      <c r="G534" t="s">
        <v>228</v>
      </c>
      <c r="H534" t="s">
        <v>229</v>
      </c>
      <c r="I534" t="n">
        <v>5</v>
      </c>
      <c r="J534" t="n">
        <v>795</v>
      </c>
      <c r="K534" t="s">
        <v>240</v>
      </c>
      <c r="L534" t="n">
        <v>197</v>
      </c>
      <c r="M534" t="n">
        <v>0.18</v>
      </c>
      <c r="N534" t="n">
        <v>0</v>
      </c>
    </row>
    <row r="535" spans="1:20">
      <c r="A535" s="1" t="n">
        <v>33755</v>
      </c>
      <c r="B535" t="s">
        <v>227</v>
      </c>
      <c r="C535" t="n">
        <v>6</v>
      </c>
      <c r="D535" t="n">
        <v>20</v>
      </c>
      <c r="E535" t="s">
        <v>52</v>
      </c>
      <c r="F535" t="n">
        <v>3201</v>
      </c>
      <c r="G535" t="s">
        <v>228</v>
      </c>
      <c r="H535" t="s">
        <v>229</v>
      </c>
      <c r="I535" t="n">
        <v>5</v>
      </c>
      <c r="J535" t="n">
        <v>280</v>
      </c>
      <c r="K535" t="s">
        <v>251</v>
      </c>
      <c r="L535" t="n">
        <v>203</v>
      </c>
      <c r="M535" t="n">
        <v>0.06</v>
      </c>
      <c r="N535" t="n">
        <v>40.9</v>
      </c>
      <c r="O535" t="s">
        <v>231</v>
      </c>
      <c r="P535" t="s">
        <v>232</v>
      </c>
      <c r="Q535" t="s">
        <v>232</v>
      </c>
      <c r="R535" t="s">
        <v>233</v>
      </c>
      <c r="S535" t="s">
        <v>229</v>
      </c>
      <c r="T535" t="n">
        <v>5</v>
      </c>
    </row>
    <row r="536" spans="1:20">
      <c r="A536" s="1" t="n">
        <v>33755</v>
      </c>
      <c r="B536" t="s">
        <v>227</v>
      </c>
      <c r="C536" t="n">
        <v>7</v>
      </c>
      <c r="D536" t="n">
        <v>20</v>
      </c>
      <c r="E536" t="s">
        <v>52</v>
      </c>
      <c r="F536" t="n">
        <v>3201</v>
      </c>
      <c r="G536" t="s">
        <v>228</v>
      </c>
      <c r="H536" t="s">
        <v>229</v>
      </c>
      <c r="I536" t="n">
        <v>5</v>
      </c>
      <c r="J536" t="n">
        <v>458</v>
      </c>
      <c r="K536" t="s">
        <v>230</v>
      </c>
      <c r="L536" t="n">
        <v>247</v>
      </c>
      <c r="M536" t="n">
        <v>0.1</v>
      </c>
      <c r="N536" t="n">
        <v>34.4</v>
      </c>
      <c r="O536" t="s">
        <v>231</v>
      </c>
      <c r="P536" t="s">
        <v>232</v>
      </c>
      <c r="Q536" t="s">
        <v>232</v>
      </c>
      <c r="R536" t="s">
        <v>233</v>
      </c>
      <c r="S536" t="s">
        <v>229</v>
      </c>
      <c r="T536" t="n">
        <v>5</v>
      </c>
    </row>
    <row r="537" spans="1:20">
      <c r="A537" s="1" t="n">
        <v>33755</v>
      </c>
      <c r="B537" t="s">
        <v>227</v>
      </c>
      <c r="C537" t="n">
        <v>8</v>
      </c>
      <c r="D537" t="n">
        <v>20</v>
      </c>
      <c r="E537" t="s">
        <v>52</v>
      </c>
      <c r="F537" t="n">
        <v>3201</v>
      </c>
      <c r="G537" t="s">
        <v>228</v>
      </c>
      <c r="H537" t="s">
        <v>229</v>
      </c>
      <c r="I537" t="n">
        <v>5</v>
      </c>
      <c r="J537" t="n">
        <v>458</v>
      </c>
      <c r="K537" t="s">
        <v>230</v>
      </c>
      <c r="L537" t="n">
        <v>607</v>
      </c>
      <c r="M537" t="n">
        <v>0.1</v>
      </c>
      <c r="N537" t="n">
        <v>37.2</v>
      </c>
      <c r="O537" t="s">
        <v>231</v>
      </c>
      <c r="P537" t="s">
        <v>232</v>
      </c>
      <c r="Q537" t="s">
        <v>232</v>
      </c>
      <c r="R537" t="s">
        <v>233</v>
      </c>
      <c r="S537" t="s">
        <v>229</v>
      </c>
      <c r="T537" t="n">
        <v>5</v>
      </c>
    </row>
    <row r="538" spans="1:20">
      <c r="A538" s="1" t="n">
        <v>33755</v>
      </c>
      <c r="B538" t="s">
        <v>227</v>
      </c>
      <c r="C538" t="n">
        <v>9</v>
      </c>
      <c r="D538" t="n">
        <v>20</v>
      </c>
      <c r="E538" t="s">
        <v>52</v>
      </c>
      <c r="F538" t="n">
        <v>3201</v>
      </c>
      <c r="G538" t="s">
        <v>228</v>
      </c>
      <c r="H538" t="s">
        <v>229</v>
      </c>
      <c r="I538" t="n">
        <v>5</v>
      </c>
      <c r="J538" t="n">
        <v>458</v>
      </c>
      <c r="K538" t="s">
        <v>230</v>
      </c>
      <c r="L538" t="n">
        <v>217</v>
      </c>
      <c r="M538" t="n">
        <v>0.1</v>
      </c>
      <c r="N538" t="n">
        <v>35.4</v>
      </c>
      <c r="O538" t="s">
        <v>231</v>
      </c>
      <c r="P538" t="s">
        <v>232</v>
      </c>
      <c r="Q538" t="s">
        <v>232</v>
      </c>
      <c r="R538" t="s">
        <v>233</v>
      </c>
      <c r="S538" t="s">
        <v>229</v>
      </c>
      <c r="T538" t="n">
        <v>5</v>
      </c>
    </row>
    <row r="539" spans="1:20">
      <c r="A539" s="1" t="n">
        <v>33755</v>
      </c>
      <c r="B539" t="s">
        <v>227</v>
      </c>
      <c r="C539" t="n">
        <v>10</v>
      </c>
      <c r="D539" t="n">
        <v>20</v>
      </c>
      <c r="E539" t="s">
        <v>52</v>
      </c>
      <c r="F539" t="n">
        <v>3201</v>
      </c>
      <c r="G539" t="s">
        <v>228</v>
      </c>
      <c r="H539" t="s">
        <v>229</v>
      </c>
      <c r="I539" t="n">
        <v>5</v>
      </c>
      <c r="J539" t="n">
        <v>940</v>
      </c>
      <c r="K539" t="s">
        <v>235</v>
      </c>
      <c r="L539" t="n">
        <v>67</v>
      </c>
      <c r="M539" t="n">
        <v>5.5</v>
      </c>
      <c r="N539" t="n">
        <v>10.8</v>
      </c>
      <c r="O539" t="s">
        <v>231</v>
      </c>
      <c r="P539" t="s">
        <v>232</v>
      </c>
      <c r="Q539" t="s">
        <v>232</v>
      </c>
      <c r="R539" t="s">
        <v>233</v>
      </c>
      <c r="S539" t="s">
        <v>229</v>
      </c>
      <c r="T539" t="n">
        <v>5</v>
      </c>
    </row>
    <row r="540" spans="1:20">
      <c r="A540" s="1" t="n">
        <v>33755</v>
      </c>
      <c r="B540" t="s">
        <v>254</v>
      </c>
      <c r="C540" t="n">
        <v>1</v>
      </c>
      <c r="D540" t="n">
        <v>20</v>
      </c>
      <c r="E540" t="s">
        <v>52</v>
      </c>
      <c r="F540" t="n">
        <v>3201</v>
      </c>
      <c r="G540" t="s">
        <v>228</v>
      </c>
      <c r="H540" t="s">
        <v>229</v>
      </c>
      <c r="I540" t="n">
        <v>5</v>
      </c>
      <c r="J540" t="n">
        <v>280</v>
      </c>
      <c r="K540" t="s">
        <v>251</v>
      </c>
      <c r="L540" t="n">
        <v>317</v>
      </c>
      <c r="M540" t="n">
        <v>0.02</v>
      </c>
      <c r="N540" t="n">
        <v>42.2</v>
      </c>
      <c r="O540" t="s">
        <v>252</v>
      </c>
      <c r="P540" t="s">
        <v>253</v>
      </c>
      <c r="Q540" t="s">
        <v>253</v>
      </c>
      <c r="R540" t="s">
        <v>233</v>
      </c>
      <c r="S540" t="s">
        <v>229</v>
      </c>
      <c r="T540" t="n">
        <v>5</v>
      </c>
    </row>
    <row r="541" spans="1:20">
      <c r="A541" s="1" t="n">
        <v>33755</v>
      </c>
      <c r="B541" t="s">
        <v>254</v>
      </c>
      <c r="C541" t="n">
        <v>2</v>
      </c>
      <c r="D541" t="n">
        <v>20</v>
      </c>
      <c r="E541" t="s">
        <v>52</v>
      </c>
      <c r="F541" t="n">
        <v>3201</v>
      </c>
      <c r="G541" t="s">
        <v>228</v>
      </c>
      <c r="H541" t="s">
        <v>229</v>
      </c>
      <c r="I541" t="n">
        <v>5</v>
      </c>
      <c r="J541" t="n">
        <v>280</v>
      </c>
      <c r="K541" t="s">
        <v>251</v>
      </c>
      <c r="L541" t="n">
        <v>309</v>
      </c>
      <c r="M541" t="n">
        <v>0.02</v>
      </c>
      <c r="N541" t="n">
        <v>40.7</v>
      </c>
      <c r="O541" t="s">
        <v>252</v>
      </c>
      <c r="P541" t="s">
        <v>253</v>
      </c>
      <c r="Q541" t="s">
        <v>253</v>
      </c>
      <c r="R541" t="s">
        <v>233</v>
      </c>
      <c r="S541" t="s">
        <v>229</v>
      </c>
      <c r="T541" t="n">
        <v>5</v>
      </c>
    </row>
    <row r="542" spans="1:20">
      <c r="A542" s="1" t="n">
        <v>33755</v>
      </c>
      <c r="B542" t="s">
        <v>254</v>
      </c>
      <c r="C542" t="n">
        <v>3</v>
      </c>
      <c r="D542" t="n">
        <v>20</v>
      </c>
      <c r="E542" t="s">
        <v>52</v>
      </c>
      <c r="F542" t="n">
        <v>3201</v>
      </c>
      <c r="G542" t="s">
        <v>228</v>
      </c>
      <c r="H542" t="s">
        <v>229</v>
      </c>
      <c r="I542" t="n">
        <v>5</v>
      </c>
      <c r="J542" t="n">
        <v>458</v>
      </c>
      <c r="K542" t="s">
        <v>230</v>
      </c>
      <c r="L542" t="n">
        <v>193</v>
      </c>
      <c r="M542" t="n">
        <v>0.19</v>
      </c>
      <c r="N542" t="n">
        <v>21.3</v>
      </c>
      <c r="O542" t="s">
        <v>252</v>
      </c>
      <c r="P542" t="s">
        <v>253</v>
      </c>
      <c r="Q542" t="s">
        <v>253</v>
      </c>
      <c r="R542" t="s">
        <v>233</v>
      </c>
      <c r="S542" t="s">
        <v>229</v>
      </c>
      <c r="T542" t="n">
        <v>5</v>
      </c>
    </row>
    <row r="543" spans="1:20">
      <c r="A543" s="1" t="n">
        <v>33755</v>
      </c>
      <c r="B543" t="s">
        <v>254</v>
      </c>
      <c r="C543" t="n">
        <v>4</v>
      </c>
      <c r="D543" t="n">
        <v>20</v>
      </c>
      <c r="E543" t="s">
        <v>52</v>
      </c>
      <c r="F543" t="n">
        <v>3201</v>
      </c>
      <c r="G543" t="s">
        <v>228</v>
      </c>
      <c r="H543" t="s">
        <v>229</v>
      </c>
      <c r="I543" t="n">
        <v>5</v>
      </c>
      <c r="J543" t="n">
        <v>458</v>
      </c>
      <c r="K543" t="s">
        <v>230</v>
      </c>
      <c r="L543" t="n">
        <v>292</v>
      </c>
      <c r="M543" t="n">
        <v>0.2</v>
      </c>
      <c r="N543" t="n">
        <v>21.1</v>
      </c>
      <c r="O543" t="s">
        <v>252</v>
      </c>
      <c r="P543" t="s">
        <v>253</v>
      </c>
      <c r="Q543" t="s">
        <v>253</v>
      </c>
      <c r="R543" t="s">
        <v>233</v>
      </c>
      <c r="S543" t="s">
        <v>229</v>
      </c>
      <c r="T543" t="n">
        <v>5</v>
      </c>
    </row>
    <row r="544" spans="1:20">
      <c r="A544" s="1" t="n">
        <v>33755</v>
      </c>
      <c r="B544" t="s">
        <v>254</v>
      </c>
      <c r="C544" t="n">
        <v>5</v>
      </c>
      <c r="D544" t="n">
        <v>20</v>
      </c>
      <c r="E544" t="s">
        <v>52</v>
      </c>
      <c r="F544" t="n">
        <v>3201</v>
      </c>
      <c r="G544" t="s">
        <v>228</v>
      </c>
      <c r="H544" t="s">
        <v>229</v>
      </c>
      <c r="I544" t="n">
        <v>5</v>
      </c>
      <c r="J544" t="n">
        <v>580</v>
      </c>
      <c r="K544" t="s">
        <v>248</v>
      </c>
      <c r="L544" t="n">
        <v>155</v>
      </c>
      <c r="M544" t="n">
        <v>0.03</v>
      </c>
      <c r="N544" t="n">
        <v>39.6</v>
      </c>
      <c r="O544" t="s">
        <v>252</v>
      </c>
      <c r="P544" t="s">
        <v>253</v>
      </c>
      <c r="Q544" t="s">
        <v>253</v>
      </c>
      <c r="R544" t="s">
        <v>233</v>
      </c>
      <c r="S544" t="s">
        <v>229</v>
      </c>
      <c r="T544" t="n">
        <v>5</v>
      </c>
    </row>
    <row r="545" spans="1:20">
      <c r="A545" s="1" t="n">
        <v>33785</v>
      </c>
      <c r="B545" t="s">
        <v>227</v>
      </c>
      <c r="C545" t="n">
        <v>3</v>
      </c>
      <c r="D545" t="n">
        <v>20</v>
      </c>
      <c r="E545" t="s">
        <v>52</v>
      </c>
      <c r="F545" t="n">
        <v>3201</v>
      </c>
      <c r="G545" t="s">
        <v>228</v>
      </c>
      <c r="H545" t="s">
        <v>229</v>
      </c>
      <c r="I545" t="n">
        <v>5</v>
      </c>
      <c r="J545" t="n">
        <v>458</v>
      </c>
      <c r="K545" t="s">
        <v>230</v>
      </c>
      <c r="L545" t="n">
        <v>503</v>
      </c>
      <c r="M545" t="n">
        <v>0.1</v>
      </c>
      <c r="N545" t="n">
        <v>37.3</v>
      </c>
      <c r="O545" t="s">
        <v>231</v>
      </c>
      <c r="P545" t="s">
        <v>232</v>
      </c>
      <c r="Q545" t="s">
        <v>232</v>
      </c>
      <c r="R545" t="s">
        <v>233</v>
      </c>
      <c r="S545" t="s">
        <v>229</v>
      </c>
      <c r="T545" t="n">
        <v>5</v>
      </c>
    </row>
    <row r="546" spans="1:20">
      <c r="A546" s="1" t="n">
        <v>33785</v>
      </c>
      <c r="B546" t="s">
        <v>227</v>
      </c>
      <c r="C546" t="n">
        <v>4</v>
      </c>
      <c r="D546" t="n">
        <v>20</v>
      </c>
      <c r="E546" t="s">
        <v>52</v>
      </c>
      <c r="F546" t="n">
        <v>3201</v>
      </c>
      <c r="G546" t="s">
        <v>228</v>
      </c>
      <c r="H546" t="s">
        <v>229</v>
      </c>
      <c r="I546" t="n">
        <v>5</v>
      </c>
      <c r="J546" t="n">
        <v>458</v>
      </c>
      <c r="K546" t="s">
        <v>230</v>
      </c>
      <c r="L546" t="n">
        <v>348</v>
      </c>
      <c r="M546" t="n">
        <v>0.1</v>
      </c>
      <c r="N546" t="n">
        <v>34.8</v>
      </c>
      <c r="O546" t="s">
        <v>231</v>
      </c>
      <c r="P546" t="s">
        <v>232</v>
      </c>
      <c r="Q546" t="s">
        <v>232</v>
      </c>
      <c r="R546" t="s">
        <v>233</v>
      </c>
      <c r="S546" t="s">
        <v>229</v>
      </c>
      <c r="T546" t="n">
        <v>5</v>
      </c>
    </row>
    <row r="547" spans="1:20">
      <c r="A547" s="1" t="n">
        <v>33785</v>
      </c>
      <c r="B547" t="s">
        <v>227</v>
      </c>
      <c r="C547" t="n">
        <v>5</v>
      </c>
      <c r="D547" t="n">
        <v>20</v>
      </c>
      <c r="E547" t="s">
        <v>52</v>
      </c>
      <c r="F547" t="n">
        <v>3201</v>
      </c>
      <c r="G547" t="s">
        <v>228</v>
      </c>
      <c r="H547" t="s">
        <v>229</v>
      </c>
      <c r="I547" t="n">
        <v>5</v>
      </c>
      <c r="J547" t="n">
        <v>458</v>
      </c>
      <c r="K547" t="s">
        <v>230</v>
      </c>
      <c r="L547" t="n">
        <v>134</v>
      </c>
      <c r="M547" t="n">
        <v>0.1</v>
      </c>
      <c r="N547" t="n">
        <v>36.9</v>
      </c>
      <c r="O547" t="s">
        <v>231</v>
      </c>
      <c r="P547" t="s">
        <v>232</v>
      </c>
      <c r="Q547" t="s">
        <v>232</v>
      </c>
      <c r="R547" t="s">
        <v>233</v>
      </c>
      <c r="S547" t="s">
        <v>229</v>
      </c>
      <c r="T547" t="n">
        <v>5</v>
      </c>
    </row>
    <row r="548" spans="1:20">
      <c r="A548" s="1" t="n">
        <v>33785</v>
      </c>
      <c r="B548" t="s">
        <v>227</v>
      </c>
      <c r="C548" t="n">
        <v>6</v>
      </c>
      <c r="D548" t="n">
        <v>20</v>
      </c>
      <c r="E548" t="s">
        <v>52</v>
      </c>
      <c r="F548" t="n">
        <v>3201</v>
      </c>
      <c r="G548" t="s">
        <v>228</v>
      </c>
      <c r="H548" t="s">
        <v>229</v>
      </c>
      <c r="I548" t="n">
        <v>5</v>
      </c>
      <c r="J548" t="n">
        <v>580</v>
      </c>
      <c r="K548" t="s">
        <v>248</v>
      </c>
      <c r="L548" t="n">
        <v>232</v>
      </c>
      <c r="M548" t="n">
        <v>0.1</v>
      </c>
      <c r="N548" t="n">
        <v>46.5</v>
      </c>
      <c r="O548" t="s">
        <v>231</v>
      </c>
      <c r="P548" t="s">
        <v>232</v>
      </c>
      <c r="Q548" t="s">
        <v>232</v>
      </c>
      <c r="R548" t="s">
        <v>233</v>
      </c>
      <c r="S548" t="s">
        <v>229</v>
      </c>
      <c r="T548" t="n">
        <v>5</v>
      </c>
    </row>
    <row r="549" spans="1:20">
      <c r="A549" s="1" t="n">
        <v>33785</v>
      </c>
      <c r="B549" t="s">
        <v>254</v>
      </c>
      <c r="C549" t="n">
        <v>2</v>
      </c>
      <c r="D549" t="n">
        <v>508</v>
      </c>
      <c r="E549" t="s">
        <v>246</v>
      </c>
      <c r="F549" t="n">
        <v>3201</v>
      </c>
      <c r="G549" t="s">
        <v>228</v>
      </c>
      <c r="H549" t="s">
        <v>229</v>
      </c>
      <c r="I549" t="n">
        <v>5</v>
      </c>
      <c r="J549" t="n">
        <v>458</v>
      </c>
      <c r="K549" t="s">
        <v>230</v>
      </c>
      <c r="L549" t="n">
        <v>196</v>
      </c>
      <c r="M549" t="n">
        <v>0.13</v>
      </c>
      <c r="N549" t="n">
        <v>0</v>
      </c>
    </row>
    <row r="550" spans="1:20">
      <c r="A550" s="1" t="n">
        <v>33785</v>
      </c>
      <c r="B550" t="s">
        <v>254</v>
      </c>
      <c r="C550" t="n">
        <v>3</v>
      </c>
      <c r="D550" t="n">
        <v>20</v>
      </c>
      <c r="E550" t="s">
        <v>52</v>
      </c>
      <c r="F550" t="n">
        <v>3201</v>
      </c>
      <c r="G550" t="s">
        <v>228</v>
      </c>
      <c r="H550" t="s">
        <v>229</v>
      </c>
      <c r="I550" t="n">
        <v>5</v>
      </c>
      <c r="J550" t="n">
        <v>280</v>
      </c>
      <c r="K550" t="s">
        <v>251</v>
      </c>
      <c r="L550" t="n">
        <v>355</v>
      </c>
      <c r="M550" t="n">
        <v>0.04</v>
      </c>
      <c r="N550" t="n">
        <v>32.2</v>
      </c>
      <c r="O550" t="s">
        <v>252</v>
      </c>
      <c r="P550" t="s">
        <v>253</v>
      </c>
      <c r="Q550" t="s">
        <v>253</v>
      </c>
      <c r="R550" t="s">
        <v>233</v>
      </c>
      <c r="S550" t="s">
        <v>229</v>
      </c>
      <c r="T550" t="n">
        <v>5</v>
      </c>
    </row>
    <row r="551" spans="1:20">
      <c r="A551" s="1" t="n">
        <v>33785</v>
      </c>
      <c r="B551" t="s">
        <v>254</v>
      </c>
      <c r="C551" t="n">
        <v>4</v>
      </c>
      <c r="D551" t="n">
        <v>20</v>
      </c>
      <c r="E551" t="s">
        <v>52</v>
      </c>
      <c r="F551" t="n">
        <v>3201</v>
      </c>
      <c r="G551" t="s">
        <v>228</v>
      </c>
      <c r="H551" t="s">
        <v>229</v>
      </c>
      <c r="I551" t="n">
        <v>5</v>
      </c>
      <c r="J551" t="n">
        <v>280</v>
      </c>
      <c r="K551" t="s">
        <v>251</v>
      </c>
      <c r="L551" t="n">
        <v>290</v>
      </c>
      <c r="M551" t="n">
        <v>0.01</v>
      </c>
      <c r="N551" t="n">
        <v>41</v>
      </c>
      <c r="O551" t="s">
        <v>252</v>
      </c>
      <c r="P551" t="s">
        <v>253</v>
      </c>
      <c r="Q551" t="s">
        <v>253</v>
      </c>
      <c r="R551" t="s">
        <v>233</v>
      </c>
      <c r="S551" t="s">
        <v>229</v>
      </c>
      <c r="T551" t="n">
        <v>5</v>
      </c>
    </row>
    <row r="552" spans="1:20">
      <c r="A552" s="1" t="n">
        <v>33785</v>
      </c>
      <c r="B552" t="s">
        <v>254</v>
      </c>
      <c r="C552" t="n">
        <v>5</v>
      </c>
      <c r="D552" t="n">
        <v>20</v>
      </c>
      <c r="E552" t="s">
        <v>52</v>
      </c>
      <c r="F552" t="n">
        <v>3201</v>
      </c>
      <c r="G552" t="s">
        <v>228</v>
      </c>
      <c r="H552" t="s">
        <v>229</v>
      </c>
      <c r="I552" t="n">
        <v>5</v>
      </c>
      <c r="J552" t="n">
        <v>325</v>
      </c>
      <c r="K552" t="s">
        <v>265</v>
      </c>
      <c r="L552" t="n">
        <v>694</v>
      </c>
      <c r="M552" t="n">
        <v>0.96</v>
      </c>
      <c r="N552" t="n">
        <v>28.6</v>
      </c>
      <c r="O552" t="s">
        <v>252</v>
      </c>
      <c r="P552" t="s">
        <v>253</v>
      </c>
      <c r="Q552" t="s">
        <v>253</v>
      </c>
      <c r="R552" t="s">
        <v>233</v>
      </c>
      <c r="S552" t="s">
        <v>229</v>
      </c>
      <c r="T552" t="n">
        <v>5</v>
      </c>
    </row>
    <row r="553" spans="1:20">
      <c r="A553" s="1" t="n">
        <v>33785</v>
      </c>
      <c r="B553" t="s">
        <v>254</v>
      </c>
      <c r="C553" t="n">
        <v>6</v>
      </c>
      <c r="D553" t="n">
        <v>20</v>
      </c>
      <c r="E553" t="s">
        <v>52</v>
      </c>
      <c r="F553" t="n">
        <v>3201</v>
      </c>
      <c r="G553" t="s">
        <v>228</v>
      </c>
      <c r="H553" t="s">
        <v>229</v>
      </c>
      <c r="I553" t="n">
        <v>5</v>
      </c>
      <c r="J553" t="n">
        <v>458</v>
      </c>
      <c r="K553" t="s">
        <v>230</v>
      </c>
      <c r="L553" t="n">
        <v>207</v>
      </c>
      <c r="M553" t="n">
        <v>0.06</v>
      </c>
      <c r="N553" t="n">
        <v>31.1</v>
      </c>
      <c r="O553" t="s">
        <v>252</v>
      </c>
      <c r="P553" t="s">
        <v>253</v>
      </c>
      <c r="Q553" t="s">
        <v>253</v>
      </c>
      <c r="R553" t="s">
        <v>233</v>
      </c>
      <c r="S553" t="s">
        <v>229</v>
      </c>
      <c r="T553" t="n">
        <v>5</v>
      </c>
    </row>
    <row r="554" spans="1:20">
      <c r="A554" s="1" t="n">
        <v>33785</v>
      </c>
      <c r="B554" t="s">
        <v>254</v>
      </c>
      <c r="C554" t="n">
        <v>7</v>
      </c>
      <c r="D554" t="n">
        <v>20</v>
      </c>
      <c r="E554" t="s">
        <v>52</v>
      </c>
      <c r="F554" t="n">
        <v>3201</v>
      </c>
      <c r="G554" t="s">
        <v>228</v>
      </c>
      <c r="H554" t="s">
        <v>229</v>
      </c>
      <c r="I554" t="n">
        <v>5</v>
      </c>
      <c r="J554" t="n">
        <v>458</v>
      </c>
      <c r="K554" t="s">
        <v>230</v>
      </c>
      <c r="L554" t="n">
        <v>142</v>
      </c>
      <c r="M554" t="n">
        <v>0.21</v>
      </c>
      <c r="N554" t="n">
        <v>22</v>
      </c>
      <c r="O554" t="s">
        <v>252</v>
      </c>
      <c r="P554" t="s">
        <v>253</v>
      </c>
      <c r="Q554" t="s">
        <v>253</v>
      </c>
      <c r="R554" t="s">
        <v>233</v>
      </c>
      <c r="S554" t="s">
        <v>229</v>
      </c>
      <c r="T554" t="n">
        <v>5</v>
      </c>
    </row>
    <row r="555" spans="1:20">
      <c r="A555" s="1" t="n">
        <v>33816</v>
      </c>
      <c r="B555" t="s">
        <v>227</v>
      </c>
      <c r="C555" t="n">
        <v>1</v>
      </c>
      <c r="D555" t="n">
        <v>20</v>
      </c>
      <c r="E555" t="s">
        <v>52</v>
      </c>
      <c r="F555" t="n">
        <v>3201</v>
      </c>
      <c r="G555" t="s">
        <v>228</v>
      </c>
      <c r="H555" t="s">
        <v>229</v>
      </c>
      <c r="I555" t="n">
        <v>5</v>
      </c>
      <c r="J555" t="n">
        <v>280</v>
      </c>
      <c r="K555" t="s">
        <v>251</v>
      </c>
      <c r="L555" t="n">
        <v>286</v>
      </c>
      <c r="M555" t="n">
        <v>0.05</v>
      </c>
      <c r="N555" t="n">
        <v>43.8</v>
      </c>
      <c r="O555" t="s">
        <v>231</v>
      </c>
      <c r="P555" t="s">
        <v>232</v>
      </c>
      <c r="Q555" t="s">
        <v>232</v>
      </c>
      <c r="R555" t="s">
        <v>233</v>
      </c>
      <c r="S555" t="s">
        <v>229</v>
      </c>
      <c r="T555" t="n">
        <v>5</v>
      </c>
    </row>
    <row r="556" spans="1:20">
      <c r="A556" s="1" t="n">
        <v>33816</v>
      </c>
      <c r="B556" t="s">
        <v>227</v>
      </c>
      <c r="C556" t="n">
        <v>3</v>
      </c>
      <c r="D556" t="n">
        <v>20</v>
      </c>
      <c r="E556" t="s">
        <v>52</v>
      </c>
      <c r="F556" t="n">
        <v>3201</v>
      </c>
      <c r="G556" t="s">
        <v>228</v>
      </c>
      <c r="H556" t="s">
        <v>229</v>
      </c>
      <c r="I556" t="n">
        <v>5</v>
      </c>
      <c r="J556" t="n">
        <v>458</v>
      </c>
      <c r="K556" t="s">
        <v>230</v>
      </c>
      <c r="L556" t="n">
        <v>140</v>
      </c>
      <c r="M556" t="n">
        <v>0.1</v>
      </c>
      <c r="N556" t="n">
        <v>33.5</v>
      </c>
      <c r="O556" t="s">
        <v>231</v>
      </c>
      <c r="P556" t="s">
        <v>232</v>
      </c>
      <c r="Q556" t="s">
        <v>232</v>
      </c>
      <c r="R556" t="s">
        <v>233</v>
      </c>
      <c r="S556" t="s">
        <v>229</v>
      </c>
      <c r="T556" t="n">
        <v>5</v>
      </c>
    </row>
    <row r="557" spans="1:20">
      <c r="A557" s="1" t="n">
        <v>33816</v>
      </c>
      <c r="B557" t="s">
        <v>227</v>
      </c>
      <c r="C557" t="n">
        <v>4</v>
      </c>
      <c r="D557" t="n">
        <v>20</v>
      </c>
      <c r="E557" t="s">
        <v>52</v>
      </c>
      <c r="F557" t="n">
        <v>3201</v>
      </c>
      <c r="G557" t="s">
        <v>228</v>
      </c>
      <c r="H557" t="s">
        <v>229</v>
      </c>
      <c r="I557" t="n">
        <v>5</v>
      </c>
      <c r="J557" t="n">
        <v>458</v>
      </c>
      <c r="K557" t="s">
        <v>230</v>
      </c>
      <c r="L557" t="n">
        <v>275</v>
      </c>
      <c r="M557" t="n">
        <v>0.2</v>
      </c>
      <c r="N557" t="n">
        <v>21.3</v>
      </c>
      <c r="O557" t="s">
        <v>231</v>
      </c>
      <c r="P557" t="s">
        <v>232</v>
      </c>
      <c r="Q557" t="s">
        <v>232</v>
      </c>
      <c r="R557" t="s">
        <v>233</v>
      </c>
      <c r="S557" t="s">
        <v>229</v>
      </c>
      <c r="T557" t="n">
        <v>5</v>
      </c>
    </row>
    <row r="558" spans="1:20">
      <c r="A558" s="1" t="n">
        <v>33816</v>
      </c>
      <c r="B558" t="s">
        <v>227</v>
      </c>
      <c r="C558" t="n">
        <v>5</v>
      </c>
      <c r="D558" t="n">
        <v>20</v>
      </c>
      <c r="E558" t="s">
        <v>52</v>
      </c>
      <c r="F558" t="n">
        <v>3201</v>
      </c>
      <c r="G558" t="s">
        <v>228</v>
      </c>
      <c r="H558" t="s">
        <v>229</v>
      </c>
      <c r="I558" t="n">
        <v>5</v>
      </c>
      <c r="J558" t="n">
        <v>580</v>
      </c>
      <c r="K558" t="s">
        <v>248</v>
      </c>
      <c r="L558" t="n">
        <v>285</v>
      </c>
      <c r="M558" t="n">
        <v>0.1</v>
      </c>
      <c r="N558" t="n">
        <v>46.4</v>
      </c>
      <c r="O558" t="s">
        <v>231</v>
      </c>
      <c r="P558" t="s">
        <v>232</v>
      </c>
      <c r="Q558" t="s">
        <v>232</v>
      </c>
      <c r="R558" t="s">
        <v>233</v>
      </c>
      <c r="S558" t="s">
        <v>229</v>
      </c>
      <c r="T558" t="n">
        <v>5</v>
      </c>
    </row>
    <row r="559" spans="1:20">
      <c r="A559" s="1" t="n">
        <v>33816</v>
      </c>
      <c r="B559" t="s">
        <v>254</v>
      </c>
      <c r="C559" t="n">
        <v>1</v>
      </c>
      <c r="D559" t="n">
        <v>311</v>
      </c>
      <c r="E559" t="s">
        <v>271</v>
      </c>
      <c r="F559" t="n">
        <v>3201</v>
      </c>
      <c r="G559" t="s">
        <v>228</v>
      </c>
      <c r="H559" t="s">
        <v>229</v>
      </c>
      <c r="I559" t="n">
        <v>5</v>
      </c>
      <c r="J559" t="n">
        <v>595</v>
      </c>
      <c r="K559" t="s">
        <v>268</v>
      </c>
      <c r="L559" t="n">
        <v>201</v>
      </c>
      <c r="M559" t="n">
        <v>0</v>
      </c>
      <c r="N559" t="n">
        <v>0</v>
      </c>
    </row>
    <row r="560" spans="1:20">
      <c r="A560" s="1" t="n">
        <v>33816</v>
      </c>
      <c r="B560" t="s">
        <v>254</v>
      </c>
      <c r="C560" t="n">
        <v>2</v>
      </c>
      <c r="D560" t="n">
        <v>20</v>
      </c>
      <c r="E560" t="s">
        <v>52</v>
      </c>
      <c r="F560" t="n">
        <v>3201</v>
      </c>
      <c r="G560" t="s">
        <v>228</v>
      </c>
      <c r="H560" t="s">
        <v>229</v>
      </c>
      <c r="I560" t="n">
        <v>5</v>
      </c>
      <c r="J560" t="n">
        <v>458</v>
      </c>
      <c r="K560" t="s">
        <v>230</v>
      </c>
      <c r="L560" t="n">
        <v>318</v>
      </c>
      <c r="M560" t="n">
        <v>0.23</v>
      </c>
      <c r="N560" t="n">
        <v>21.5</v>
      </c>
      <c r="O560" t="s">
        <v>252</v>
      </c>
      <c r="P560" t="s">
        <v>253</v>
      </c>
      <c r="Q560" t="s">
        <v>253</v>
      </c>
      <c r="R560" t="s">
        <v>233</v>
      </c>
      <c r="S560" t="s">
        <v>229</v>
      </c>
      <c r="T560" t="n">
        <v>5</v>
      </c>
    </row>
    <row r="561" spans="1:20">
      <c r="A561" s="1" t="n">
        <v>33816</v>
      </c>
      <c r="B561" t="s">
        <v>254</v>
      </c>
      <c r="C561" t="n">
        <v>3</v>
      </c>
      <c r="D561" t="n">
        <v>20</v>
      </c>
      <c r="E561" t="s">
        <v>52</v>
      </c>
      <c r="F561" t="n">
        <v>3201</v>
      </c>
      <c r="G561" t="s">
        <v>228</v>
      </c>
      <c r="H561" t="s">
        <v>229</v>
      </c>
      <c r="I561" t="n">
        <v>5</v>
      </c>
      <c r="J561" t="n">
        <v>580</v>
      </c>
      <c r="K561" t="s">
        <v>248</v>
      </c>
      <c r="L561" t="n">
        <v>365</v>
      </c>
      <c r="M561" t="n">
        <v>0.01</v>
      </c>
      <c r="N561" t="n">
        <v>46.4</v>
      </c>
      <c r="O561" t="s">
        <v>252</v>
      </c>
      <c r="P561" t="s">
        <v>253</v>
      </c>
      <c r="Q561" t="s">
        <v>253</v>
      </c>
      <c r="R561" t="s">
        <v>233</v>
      </c>
      <c r="S561" t="s">
        <v>229</v>
      </c>
      <c r="T561" t="n">
        <v>5</v>
      </c>
    </row>
    <row r="562" spans="1:20">
      <c r="A562" s="1" t="n">
        <v>33816</v>
      </c>
      <c r="B562" t="s">
        <v>254</v>
      </c>
      <c r="C562" t="n">
        <v>4</v>
      </c>
      <c r="D562" t="n">
        <v>20</v>
      </c>
      <c r="E562" t="s">
        <v>52</v>
      </c>
      <c r="F562" t="n">
        <v>3201</v>
      </c>
      <c r="G562" t="s">
        <v>228</v>
      </c>
      <c r="H562" t="s">
        <v>229</v>
      </c>
      <c r="I562" t="n">
        <v>5</v>
      </c>
      <c r="J562" t="n">
        <v>580</v>
      </c>
      <c r="K562" t="s">
        <v>248</v>
      </c>
      <c r="L562" t="n">
        <v>579</v>
      </c>
      <c r="M562" t="n">
        <v>0.01</v>
      </c>
      <c r="N562" t="n">
        <v>45.8</v>
      </c>
      <c r="O562" t="s">
        <v>252</v>
      </c>
      <c r="P562" t="s">
        <v>253</v>
      </c>
      <c r="Q562" t="s">
        <v>253</v>
      </c>
      <c r="R562" t="s">
        <v>233</v>
      </c>
      <c r="S562" t="s">
        <v>229</v>
      </c>
      <c r="T562" t="n">
        <v>5</v>
      </c>
    </row>
    <row r="563" spans="1:20">
      <c r="A563" s="1" t="n">
        <v>33847</v>
      </c>
      <c r="B563" t="s">
        <v>227</v>
      </c>
      <c r="C563" t="n">
        <v>1</v>
      </c>
      <c r="D563" t="n">
        <v>20</v>
      </c>
      <c r="E563" t="s">
        <v>52</v>
      </c>
      <c r="F563" t="n">
        <v>3201</v>
      </c>
      <c r="G563" t="s">
        <v>228</v>
      </c>
      <c r="H563" t="s">
        <v>229</v>
      </c>
      <c r="I563" t="n">
        <v>5</v>
      </c>
      <c r="J563" t="n">
        <v>458</v>
      </c>
      <c r="K563" t="s">
        <v>230</v>
      </c>
      <c r="L563" t="n">
        <v>349</v>
      </c>
      <c r="M563" t="n">
        <v>0.1</v>
      </c>
      <c r="N563" t="n">
        <v>33.6</v>
      </c>
      <c r="O563" t="s">
        <v>231</v>
      </c>
      <c r="P563" t="s">
        <v>232</v>
      </c>
      <c r="Q563" t="s">
        <v>232</v>
      </c>
      <c r="R563" t="s">
        <v>233</v>
      </c>
      <c r="S563" t="s">
        <v>229</v>
      </c>
      <c r="T563" t="n">
        <v>5</v>
      </c>
    </row>
    <row r="564" spans="1:20">
      <c r="A564" s="1" t="n">
        <v>33847</v>
      </c>
      <c r="B564" t="s">
        <v>227</v>
      </c>
      <c r="C564" t="n">
        <v>3</v>
      </c>
      <c r="D564" t="n">
        <v>508</v>
      </c>
      <c r="E564" t="s">
        <v>246</v>
      </c>
      <c r="F564" t="n">
        <v>3201</v>
      </c>
      <c r="G564" t="s">
        <v>228</v>
      </c>
      <c r="H564" t="s">
        <v>229</v>
      </c>
      <c r="I564" t="n">
        <v>5</v>
      </c>
      <c r="J564" t="n">
        <v>458</v>
      </c>
      <c r="K564" t="s">
        <v>230</v>
      </c>
      <c r="L564" t="n">
        <v>200</v>
      </c>
      <c r="M564" t="n">
        <v>0.18</v>
      </c>
      <c r="N564" t="n">
        <v>0</v>
      </c>
    </row>
    <row r="565" spans="1:20">
      <c r="A565" s="1" t="n">
        <v>33847</v>
      </c>
      <c r="B565" t="s">
        <v>227</v>
      </c>
      <c r="C565" t="n">
        <v>4</v>
      </c>
      <c r="D565" t="n">
        <v>213</v>
      </c>
      <c r="E565" t="s">
        <v>234</v>
      </c>
      <c r="F565" t="n">
        <v>3201</v>
      </c>
      <c r="G565" t="s">
        <v>228</v>
      </c>
      <c r="H565" t="s">
        <v>229</v>
      </c>
      <c r="I565" t="n">
        <v>5</v>
      </c>
      <c r="J565" t="n">
        <v>887</v>
      </c>
      <c r="K565" t="s">
        <v>272</v>
      </c>
      <c r="L565" t="n">
        <v>50</v>
      </c>
      <c r="M565" t="n">
        <v>0</v>
      </c>
      <c r="N565" t="n">
        <v>0</v>
      </c>
    </row>
    <row r="566" spans="1:20">
      <c r="A566" s="1" t="n">
        <v>33847</v>
      </c>
      <c r="B566" t="s">
        <v>227</v>
      </c>
      <c r="C566" t="n">
        <v>7</v>
      </c>
      <c r="D566" t="n">
        <v>20</v>
      </c>
      <c r="E566" t="s">
        <v>52</v>
      </c>
      <c r="F566" t="n">
        <v>3201</v>
      </c>
      <c r="G566" t="s">
        <v>228</v>
      </c>
      <c r="H566" t="s">
        <v>229</v>
      </c>
      <c r="I566" t="n">
        <v>5</v>
      </c>
      <c r="J566" t="n">
        <v>458</v>
      </c>
      <c r="K566" t="s">
        <v>230</v>
      </c>
      <c r="L566" t="n">
        <v>349</v>
      </c>
      <c r="M566" t="n">
        <v>0.1</v>
      </c>
      <c r="N566" t="n">
        <v>36.8</v>
      </c>
      <c r="O566" t="s">
        <v>231</v>
      </c>
      <c r="P566" t="s">
        <v>232</v>
      </c>
      <c r="Q566" t="s">
        <v>232</v>
      </c>
      <c r="R566" t="s">
        <v>233</v>
      </c>
      <c r="S566" t="s">
        <v>229</v>
      </c>
      <c r="T566" t="n">
        <v>5</v>
      </c>
    </row>
    <row r="567" spans="1:20">
      <c r="A567" s="1" t="n">
        <v>33847</v>
      </c>
      <c r="B567" t="s">
        <v>227</v>
      </c>
      <c r="C567" t="n">
        <v>8</v>
      </c>
      <c r="D567" t="n">
        <v>20</v>
      </c>
      <c r="E567" t="s">
        <v>52</v>
      </c>
      <c r="F567" t="n">
        <v>3201</v>
      </c>
      <c r="G567" t="s">
        <v>228</v>
      </c>
      <c r="H567" t="s">
        <v>229</v>
      </c>
      <c r="I567" t="n">
        <v>5</v>
      </c>
      <c r="J567" t="n">
        <v>458</v>
      </c>
      <c r="K567" t="s">
        <v>230</v>
      </c>
      <c r="L567" t="n">
        <v>100</v>
      </c>
      <c r="M567" t="n">
        <v>0.1</v>
      </c>
      <c r="N567" t="n">
        <v>40.1</v>
      </c>
      <c r="O567" t="s">
        <v>231</v>
      </c>
      <c r="P567" t="s">
        <v>232</v>
      </c>
      <c r="Q567" t="s">
        <v>232</v>
      </c>
      <c r="R567" t="s">
        <v>233</v>
      </c>
      <c r="S567" t="s">
        <v>229</v>
      </c>
      <c r="T567" t="n">
        <v>5</v>
      </c>
    </row>
    <row r="568" spans="1:20">
      <c r="A568" s="1" t="n">
        <v>33847</v>
      </c>
      <c r="B568" t="s">
        <v>227</v>
      </c>
      <c r="C568" t="n">
        <v>9</v>
      </c>
      <c r="D568" t="n">
        <v>20</v>
      </c>
      <c r="E568" t="s">
        <v>52</v>
      </c>
      <c r="F568" t="n">
        <v>3201</v>
      </c>
      <c r="G568" t="s">
        <v>228</v>
      </c>
      <c r="H568" t="s">
        <v>229</v>
      </c>
      <c r="I568" t="n">
        <v>5</v>
      </c>
      <c r="J568" t="n">
        <v>580</v>
      </c>
      <c r="K568" t="s">
        <v>248</v>
      </c>
      <c r="L568" t="n">
        <v>232</v>
      </c>
      <c r="M568" t="n">
        <v>0.1</v>
      </c>
      <c r="N568" t="n">
        <v>46.9</v>
      </c>
      <c r="O568" t="s">
        <v>231</v>
      </c>
      <c r="P568" t="s">
        <v>232</v>
      </c>
      <c r="Q568" t="s">
        <v>232</v>
      </c>
      <c r="R568" t="s">
        <v>233</v>
      </c>
      <c r="S568" t="s">
        <v>229</v>
      </c>
      <c r="T568" t="n">
        <v>5</v>
      </c>
    </row>
    <row r="569" spans="1:20">
      <c r="A569" s="1" t="n">
        <v>33847</v>
      </c>
      <c r="B569" t="s">
        <v>227</v>
      </c>
      <c r="C569" t="n">
        <v>10</v>
      </c>
      <c r="D569" t="n">
        <v>20</v>
      </c>
      <c r="E569" t="s">
        <v>52</v>
      </c>
      <c r="F569" t="n">
        <v>3201</v>
      </c>
      <c r="G569" t="s">
        <v>228</v>
      </c>
      <c r="H569" t="s">
        <v>229</v>
      </c>
      <c r="I569" t="n">
        <v>5</v>
      </c>
      <c r="J569" t="n">
        <v>888</v>
      </c>
      <c r="K569" t="s">
        <v>273</v>
      </c>
      <c r="L569" t="n">
        <v>196</v>
      </c>
      <c r="M569" t="n">
        <v>0.8</v>
      </c>
      <c r="N569" t="n">
        <v>35.3</v>
      </c>
      <c r="O569" t="s">
        <v>231</v>
      </c>
      <c r="P569" t="s">
        <v>232</v>
      </c>
      <c r="Q569" t="s">
        <v>232</v>
      </c>
      <c r="R569" t="s">
        <v>233</v>
      </c>
      <c r="S569" t="s">
        <v>229</v>
      </c>
      <c r="T569" t="n">
        <v>5</v>
      </c>
    </row>
    <row r="570" spans="1:20">
      <c r="A570" s="1" t="n">
        <v>33847</v>
      </c>
      <c r="B570" t="s">
        <v>254</v>
      </c>
      <c r="C570" t="n">
        <v>1</v>
      </c>
      <c r="D570" t="n">
        <v>20</v>
      </c>
      <c r="E570" t="s">
        <v>52</v>
      </c>
      <c r="F570" t="n">
        <v>3201</v>
      </c>
      <c r="G570" t="s">
        <v>228</v>
      </c>
      <c r="H570" t="s">
        <v>229</v>
      </c>
      <c r="I570" t="n">
        <v>5</v>
      </c>
      <c r="J570" t="n">
        <v>280</v>
      </c>
      <c r="K570" t="s">
        <v>251</v>
      </c>
      <c r="L570" t="n">
        <v>422</v>
      </c>
      <c r="M570" t="n">
        <v>0.01</v>
      </c>
      <c r="N570" t="n">
        <v>41.2</v>
      </c>
      <c r="O570" t="s">
        <v>252</v>
      </c>
      <c r="P570" t="s">
        <v>253</v>
      </c>
      <c r="Q570" t="s">
        <v>253</v>
      </c>
      <c r="R570" t="s">
        <v>233</v>
      </c>
      <c r="S570" t="s">
        <v>229</v>
      </c>
      <c r="T570" t="n">
        <v>5</v>
      </c>
    </row>
    <row r="571" spans="1:20">
      <c r="A571" s="1" t="n">
        <v>33847</v>
      </c>
      <c r="B571" t="s">
        <v>254</v>
      </c>
      <c r="C571" t="n">
        <v>2</v>
      </c>
      <c r="D571" t="n">
        <v>20</v>
      </c>
      <c r="E571" t="s">
        <v>52</v>
      </c>
      <c r="F571" t="n">
        <v>3201</v>
      </c>
      <c r="G571" t="s">
        <v>228</v>
      </c>
      <c r="H571" t="s">
        <v>229</v>
      </c>
      <c r="I571" t="n">
        <v>5</v>
      </c>
      <c r="J571" t="n">
        <v>458</v>
      </c>
      <c r="K571" t="s">
        <v>230</v>
      </c>
      <c r="L571" t="n">
        <v>252</v>
      </c>
      <c r="M571" t="n">
        <v>0.08</v>
      </c>
      <c r="N571" t="n">
        <v>21.4</v>
      </c>
      <c r="O571" t="s">
        <v>252</v>
      </c>
      <c r="P571" t="s">
        <v>253</v>
      </c>
      <c r="Q571" t="s">
        <v>253</v>
      </c>
      <c r="R571" t="s">
        <v>233</v>
      </c>
      <c r="S571" t="s">
        <v>229</v>
      </c>
      <c r="T571" t="n">
        <v>5</v>
      </c>
    </row>
    <row r="572" spans="1:20">
      <c r="A572" s="1" t="n">
        <v>33847</v>
      </c>
      <c r="B572" t="s">
        <v>254</v>
      </c>
      <c r="C572" t="n">
        <v>3</v>
      </c>
      <c r="D572" t="n">
        <v>20</v>
      </c>
      <c r="E572" t="s">
        <v>52</v>
      </c>
      <c r="F572" t="n">
        <v>3201</v>
      </c>
      <c r="G572" t="s">
        <v>228</v>
      </c>
      <c r="H572" t="s">
        <v>229</v>
      </c>
      <c r="I572" t="n">
        <v>5</v>
      </c>
      <c r="J572" t="n">
        <v>458</v>
      </c>
      <c r="K572" t="s">
        <v>230</v>
      </c>
      <c r="L572" t="n">
        <v>148</v>
      </c>
      <c r="M572" t="n">
        <v>0.2</v>
      </c>
      <c r="N572" t="n">
        <v>21</v>
      </c>
      <c r="O572" t="s">
        <v>252</v>
      </c>
      <c r="P572" t="s">
        <v>253</v>
      </c>
      <c r="Q572" t="s">
        <v>253</v>
      </c>
      <c r="R572" t="s">
        <v>233</v>
      </c>
      <c r="S572" t="s">
        <v>229</v>
      </c>
      <c r="T572" t="n">
        <v>5</v>
      </c>
    </row>
    <row r="573" spans="1:20">
      <c r="A573" s="1" t="n">
        <v>33847</v>
      </c>
      <c r="B573" t="s">
        <v>254</v>
      </c>
      <c r="C573" t="n">
        <v>4</v>
      </c>
      <c r="D573" t="n">
        <v>20</v>
      </c>
      <c r="E573" t="s">
        <v>52</v>
      </c>
      <c r="F573" t="n">
        <v>3201</v>
      </c>
      <c r="G573" t="s">
        <v>228</v>
      </c>
      <c r="H573" t="s">
        <v>229</v>
      </c>
      <c r="I573" t="n">
        <v>5</v>
      </c>
      <c r="J573" t="n">
        <v>580</v>
      </c>
      <c r="K573" t="s">
        <v>248</v>
      </c>
      <c r="L573" t="n">
        <v>463</v>
      </c>
      <c r="M573" t="n">
        <v>0.01</v>
      </c>
      <c r="N573" t="n">
        <v>46.1</v>
      </c>
      <c r="O573" t="s">
        <v>252</v>
      </c>
      <c r="P573" t="s">
        <v>253</v>
      </c>
      <c r="Q573" t="s">
        <v>253</v>
      </c>
      <c r="R573" t="s">
        <v>233</v>
      </c>
      <c r="S573" t="s">
        <v>229</v>
      </c>
      <c r="T573" t="n">
        <v>5</v>
      </c>
    </row>
    <row r="574" spans="1:20">
      <c r="A574" s="1" t="n">
        <v>33877</v>
      </c>
      <c r="B574" t="s">
        <v>227</v>
      </c>
      <c r="C574" t="n">
        <v>3</v>
      </c>
      <c r="D574" t="n">
        <v>20</v>
      </c>
      <c r="E574" t="s">
        <v>52</v>
      </c>
      <c r="F574" t="n">
        <v>3201</v>
      </c>
      <c r="G574" t="s">
        <v>228</v>
      </c>
      <c r="H574" t="s">
        <v>229</v>
      </c>
      <c r="I574" t="n">
        <v>5</v>
      </c>
      <c r="J574" t="n">
        <v>458</v>
      </c>
      <c r="K574" t="s">
        <v>230</v>
      </c>
      <c r="L574" t="n">
        <v>154</v>
      </c>
      <c r="M574" t="n">
        <v>0.07000000000000001</v>
      </c>
      <c r="N574" t="n">
        <v>33.8</v>
      </c>
      <c r="O574" t="s">
        <v>231</v>
      </c>
      <c r="P574" t="s">
        <v>232</v>
      </c>
      <c r="Q574" t="s">
        <v>232</v>
      </c>
      <c r="R574" t="s">
        <v>233</v>
      </c>
      <c r="S574" t="s">
        <v>229</v>
      </c>
      <c r="T574" t="n">
        <v>5</v>
      </c>
    </row>
    <row r="575" spans="1:20">
      <c r="A575" s="1" t="n">
        <v>33877</v>
      </c>
      <c r="B575" t="s">
        <v>227</v>
      </c>
      <c r="C575" t="n">
        <v>4</v>
      </c>
      <c r="D575" t="n">
        <v>20</v>
      </c>
      <c r="E575" t="s">
        <v>52</v>
      </c>
      <c r="F575" t="n">
        <v>3201</v>
      </c>
      <c r="G575" t="s">
        <v>228</v>
      </c>
      <c r="H575" t="s">
        <v>229</v>
      </c>
      <c r="I575" t="n">
        <v>5</v>
      </c>
      <c r="J575" t="n">
        <v>458</v>
      </c>
      <c r="K575" t="s">
        <v>230</v>
      </c>
      <c r="L575" t="n">
        <v>221</v>
      </c>
      <c r="M575" t="n">
        <v>0.09</v>
      </c>
      <c r="N575" t="n">
        <v>36.9</v>
      </c>
      <c r="O575" t="s">
        <v>231</v>
      </c>
      <c r="P575" t="s">
        <v>232</v>
      </c>
      <c r="Q575" t="s">
        <v>232</v>
      </c>
      <c r="R575" t="s">
        <v>233</v>
      </c>
      <c r="S575" t="s">
        <v>229</v>
      </c>
      <c r="T575" t="n">
        <v>5</v>
      </c>
    </row>
    <row r="576" spans="1:20">
      <c r="A576" s="1" t="n">
        <v>33877</v>
      </c>
      <c r="B576" t="s">
        <v>227</v>
      </c>
      <c r="C576" t="n">
        <v>5</v>
      </c>
      <c r="D576" t="n">
        <v>20</v>
      </c>
      <c r="E576" t="s">
        <v>52</v>
      </c>
      <c r="F576" t="n">
        <v>3201</v>
      </c>
      <c r="G576" t="s">
        <v>228</v>
      </c>
      <c r="H576" t="s">
        <v>229</v>
      </c>
      <c r="I576" t="n">
        <v>5</v>
      </c>
      <c r="J576" t="n">
        <v>458</v>
      </c>
      <c r="K576" t="s">
        <v>230</v>
      </c>
      <c r="L576" t="n">
        <v>317</v>
      </c>
      <c r="M576" t="n">
        <v>0.09</v>
      </c>
      <c r="N576" t="n">
        <v>36.9</v>
      </c>
      <c r="O576" t="s">
        <v>231</v>
      </c>
      <c r="P576" t="s">
        <v>232</v>
      </c>
      <c r="Q576" t="s">
        <v>232</v>
      </c>
      <c r="R576" t="s">
        <v>233</v>
      </c>
      <c r="S576" t="s">
        <v>229</v>
      </c>
      <c r="T576" t="n">
        <v>5</v>
      </c>
    </row>
    <row r="577" spans="1:20">
      <c r="A577" s="1" t="n">
        <v>33877</v>
      </c>
      <c r="B577" t="s">
        <v>227</v>
      </c>
      <c r="C577" t="n">
        <v>6</v>
      </c>
      <c r="D577" t="n">
        <v>20</v>
      </c>
      <c r="E577" t="s">
        <v>52</v>
      </c>
      <c r="F577" t="n">
        <v>3201</v>
      </c>
      <c r="G577" t="s">
        <v>228</v>
      </c>
      <c r="H577" t="s">
        <v>229</v>
      </c>
      <c r="I577" t="n">
        <v>5</v>
      </c>
      <c r="J577" t="n">
        <v>458</v>
      </c>
      <c r="K577" t="s">
        <v>230</v>
      </c>
      <c r="L577" t="n">
        <v>191</v>
      </c>
      <c r="M577" t="n">
        <v>0.07000000000000001</v>
      </c>
      <c r="N577" t="n">
        <v>33.7</v>
      </c>
      <c r="O577" t="s">
        <v>231</v>
      </c>
      <c r="P577" t="s">
        <v>232</v>
      </c>
      <c r="Q577" t="s">
        <v>232</v>
      </c>
      <c r="R577" t="s">
        <v>233</v>
      </c>
      <c r="S577" t="s">
        <v>229</v>
      </c>
      <c r="T577" t="n">
        <v>5</v>
      </c>
    </row>
    <row r="578" spans="1:20">
      <c r="A578" s="1" t="n">
        <v>33877</v>
      </c>
      <c r="B578" t="s">
        <v>227</v>
      </c>
      <c r="C578" t="n">
        <v>7</v>
      </c>
      <c r="D578" t="n">
        <v>20</v>
      </c>
      <c r="E578" t="s">
        <v>52</v>
      </c>
      <c r="F578" t="n">
        <v>3201</v>
      </c>
      <c r="G578" t="s">
        <v>228</v>
      </c>
      <c r="H578" t="s">
        <v>229</v>
      </c>
      <c r="I578" t="n">
        <v>5</v>
      </c>
      <c r="J578" t="n">
        <v>580</v>
      </c>
      <c r="K578" t="s">
        <v>248</v>
      </c>
      <c r="L578" t="n">
        <v>225</v>
      </c>
      <c r="M578" t="n">
        <v>0.02</v>
      </c>
      <c r="N578" t="n">
        <v>46.9</v>
      </c>
      <c r="O578" t="s">
        <v>231</v>
      </c>
      <c r="P578" t="s">
        <v>232</v>
      </c>
      <c r="Q578" t="s">
        <v>232</v>
      </c>
      <c r="R578" t="s">
        <v>233</v>
      </c>
      <c r="S578" t="s">
        <v>229</v>
      </c>
      <c r="T578" t="n">
        <v>5</v>
      </c>
    </row>
    <row r="579" spans="1:20">
      <c r="A579" s="1" t="n">
        <v>33877</v>
      </c>
      <c r="B579" t="s">
        <v>227</v>
      </c>
      <c r="C579" t="n">
        <v>8</v>
      </c>
      <c r="D579" t="n">
        <v>20</v>
      </c>
      <c r="E579" t="s">
        <v>52</v>
      </c>
      <c r="F579" t="n">
        <v>3201</v>
      </c>
      <c r="G579" t="s">
        <v>228</v>
      </c>
      <c r="H579" t="s">
        <v>229</v>
      </c>
      <c r="I579" t="n">
        <v>5</v>
      </c>
      <c r="J579" t="n">
        <v>940</v>
      </c>
      <c r="K579" t="s">
        <v>235</v>
      </c>
      <c r="L579" t="n">
        <v>66</v>
      </c>
      <c r="M579" t="n">
        <v>5.5</v>
      </c>
      <c r="N579" t="n">
        <v>9.699999999999999</v>
      </c>
      <c r="O579" t="s">
        <v>231</v>
      </c>
      <c r="P579" t="s">
        <v>232</v>
      </c>
      <c r="Q579" t="s">
        <v>232</v>
      </c>
      <c r="R579" t="s">
        <v>233</v>
      </c>
      <c r="S579" t="s">
        <v>229</v>
      </c>
      <c r="T579" t="n">
        <v>5</v>
      </c>
    </row>
    <row r="580" spans="1:20">
      <c r="A580" s="1" t="n">
        <v>33877</v>
      </c>
      <c r="B580" t="s">
        <v>254</v>
      </c>
      <c r="C580" t="n">
        <v>1</v>
      </c>
      <c r="D580" t="n">
        <v>20</v>
      </c>
      <c r="E580" t="s">
        <v>52</v>
      </c>
      <c r="F580" t="n">
        <v>3201</v>
      </c>
      <c r="G580" t="s">
        <v>228</v>
      </c>
      <c r="H580" t="s">
        <v>229</v>
      </c>
      <c r="I580" t="n">
        <v>5</v>
      </c>
      <c r="J580" t="n">
        <v>417</v>
      </c>
      <c r="K580" t="s">
        <v>274</v>
      </c>
      <c r="L580" t="n">
        <v>465</v>
      </c>
      <c r="M580" t="n">
        <v>0.02</v>
      </c>
      <c r="N580" t="n">
        <v>43.2</v>
      </c>
      <c r="O580" t="s">
        <v>252</v>
      </c>
      <c r="P580" t="s">
        <v>253</v>
      </c>
      <c r="Q580" t="s">
        <v>253</v>
      </c>
      <c r="R580" t="s">
        <v>233</v>
      </c>
      <c r="S580" t="s">
        <v>229</v>
      </c>
      <c r="T580" t="n">
        <v>5</v>
      </c>
    </row>
    <row r="581" spans="1:20">
      <c r="A581" s="1" t="n">
        <v>33877</v>
      </c>
      <c r="B581" t="s">
        <v>254</v>
      </c>
      <c r="C581" t="n">
        <v>2</v>
      </c>
      <c r="D581" t="n">
        <v>20</v>
      </c>
      <c r="E581" t="s">
        <v>52</v>
      </c>
      <c r="F581" t="n">
        <v>3201</v>
      </c>
      <c r="G581" t="s">
        <v>228</v>
      </c>
      <c r="H581" t="s">
        <v>229</v>
      </c>
      <c r="I581" t="n">
        <v>5</v>
      </c>
      <c r="J581" t="n">
        <v>458</v>
      </c>
      <c r="K581" t="s">
        <v>230</v>
      </c>
      <c r="L581" t="n">
        <v>266</v>
      </c>
      <c r="M581" t="n">
        <v>0.2</v>
      </c>
      <c r="N581" t="n">
        <v>20.7</v>
      </c>
      <c r="O581" t="s">
        <v>252</v>
      </c>
      <c r="P581" t="s">
        <v>253</v>
      </c>
      <c r="Q581" t="s">
        <v>253</v>
      </c>
      <c r="R581" t="s">
        <v>233</v>
      </c>
      <c r="S581" t="s">
        <v>229</v>
      </c>
      <c r="T581" t="n">
        <v>5</v>
      </c>
    </row>
    <row r="582" spans="1:20">
      <c r="A582" s="1" t="n">
        <v>33877</v>
      </c>
      <c r="B582" t="s">
        <v>254</v>
      </c>
      <c r="C582" t="n">
        <v>3</v>
      </c>
      <c r="D582" t="n">
        <v>20</v>
      </c>
      <c r="E582" t="s">
        <v>52</v>
      </c>
      <c r="F582" t="n">
        <v>3201</v>
      </c>
      <c r="G582" t="s">
        <v>228</v>
      </c>
      <c r="H582" t="s">
        <v>229</v>
      </c>
      <c r="I582" t="n">
        <v>5</v>
      </c>
      <c r="J582" t="n">
        <v>580</v>
      </c>
      <c r="K582" t="s">
        <v>248</v>
      </c>
      <c r="L582" t="n">
        <v>275</v>
      </c>
      <c r="M582" t="n">
        <v>0.01</v>
      </c>
      <c r="N582" t="n">
        <v>46</v>
      </c>
      <c r="O582" t="s">
        <v>252</v>
      </c>
      <c r="P582" t="s">
        <v>253</v>
      </c>
      <c r="Q582" t="s">
        <v>253</v>
      </c>
      <c r="R582" t="s">
        <v>233</v>
      </c>
      <c r="S582" t="s">
        <v>229</v>
      </c>
      <c r="T582" t="n">
        <v>5</v>
      </c>
    </row>
    <row r="583" spans="1:20">
      <c r="A583" s="1" t="n">
        <v>33908</v>
      </c>
      <c r="B583" t="s">
        <v>227</v>
      </c>
      <c r="C583" t="n">
        <v>1</v>
      </c>
      <c r="D583" t="n">
        <v>20</v>
      </c>
      <c r="E583" t="s">
        <v>52</v>
      </c>
      <c r="F583" t="n">
        <v>3201</v>
      </c>
      <c r="G583" t="s">
        <v>228</v>
      </c>
      <c r="H583" t="s">
        <v>229</v>
      </c>
      <c r="I583" t="n">
        <v>5</v>
      </c>
      <c r="J583" t="n">
        <v>458</v>
      </c>
      <c r="K583" t="s">
        <v>230</v>
      </c>
      <c r="L583" t="n">
        <v>250</v>
      </c>
      <c r="M583" t="n">
        <v>0.09</v>
      </c>
      <c r="N583" t="n">
        <v>37</v>
      </c>
      <c r="O583" t="s">
        <v>231</v>
      </c>
      <c r="P583" t="s">
        <v>232</v>
      </c>
      <c r="Q583" t="s">
        <v>232</v>
      </c>
      <c r="R583" t="s">
        <v>233</v>
      </c>
      <c r="S583" t="s">
        <v>229</v>
      </c>
      <c r="T583" t="n">
        <v>5</v>
      </c>
    </row>
    <row r="584" spans="1:20">
      <c r="A584" s="1" t="n">
        <v>33908</v>
      </c>
      <c r="B584" t="s">
        <v>227</v>
      </c>
      <c r="C584" t="n">
        <v>2</v>
      </c>
      <c r="D584" t="n">
        <v>20</v>
      </c>
      <c r="E584" t="s">
        <v>52</v>
      </c>
      <c r="F584" t="n">
        <v>3201</v>
      </c>
      <c r="G584" t="s">
        <v>228</v>
      </c>
      <c r="H584" t="s">
        <v>229</v>
      </c>
      <c r="I584" t="n">
        <v>5</v>
      </c>
      <c r="J584" t="n">
        <v>458</v>
      </c>
      <c r="K584" t="s">
        <v>230</v>
      </c>
      <c r="L584" t="n">
        <v>241</v>
      </c>
      <c r="M584" t="n">
        <v>0.14</v>
      </c>
      <c r="N584" t="n">
        <v>21.1</v>
      </c>
      <c r="O584" t="s">
        <v>231</v>
      </c>
      <c r="P584" t="s">
        <v>232</v>
      </c>
      <c r="Q584" t="s">
        <v>232</v>
      </c>
      <c r="R584" t="s">
        <v>233</v>
      </c>
      <c r="S584" t="s">
        <v>229</v>
      </c>
      <c r="T584" t="n">
        <v>5</v>
      </c>
    </row>
    <row r="585" spans="1:20">
      <c r="A585" s="1" t="n">
        <v>33908</v>
      </c>
      <c r="B585" t="s">
        <v>227</v>
      </c>
      <c r="C585" t="n">
        <v>3</v>
      </c>
      <c r="D585" t="n">
        <v>20</v>
      </c>
      <c r="E585" t="s">
        <v>52</v>
      </c>
      <c r="F585" t="n">
        <v>3201</v>
      </c>
      <c r="G585" t="s">
        <v>228</v>
      </c>
      <c r="H585" t="s">
        <v>229</v>
      </c>
      <c r="I585" t="n">
        <v>5</v>
      </c>
      <c r="J585" t="n">
        <v>458</v>
      </c>
      <c r="K585" t="s">
        <v>230</v>
      </c>
      <c r="L585" t="n">
        <v>214</v>
      </c>
      <c r="M585" t="n">
        <v>0.07000000000000001</v>
      </c>
      <c r="N585" t="n">
        <v>33.9</v>
      </c>
      <c r="O585" t="s">
        <v>231</v>
      </c>
      <c r="P585" t="s">
        <v>232</v>
      </c>
      <c r="Q585" t="s">
        <v>232</v>
      </c>
      <c r="R585" t="s">
        <v>233</v>
      </c>
      <c r="S585" t="s">
        <v>229</v>
      </c>
      <c r="T585" t="n">
        <v>5</v>
      </c>
    </row>
    <row r="586" spans="1:20">
      <c r="A586" s="1" t="n">
        <v>33908</v>
      </c>
      <c r="B586" t="s">
        <v>227</v>
      </c>
      <c r="C586" t="n">
        <v>4</v>
      </c>
      <c r="D586" t="n">
        <v>20</v>
      </c>
      <c r="E586" t="s">
        <v>52</v>
      </c>
      <c r="F586" t="n">
        <v>3201</v>
      </c>
      <c r="G586" t="s">
        <v>228</v>
      </c>
      <c r="H586" t="s">
        <v>229</v>
      </c>
      <c r="I586" t="n">
        <v>5</v>
      </c>
      <c r="J586" t="n">
        <v>458</v>
      </c>
      <c r="K586" t="s">
        <v>230</v>
      </c>
      <c r="L586" t="n">
        <v>193</v>
      </c>
      <c r="M586" t="n">
        <v>0.09</v>
      </c>
      <c r="N586" t="n">
        <v>37.3</v>
      </c>
      <c r="O586" t="s">
        <v>231</v>
      </c>
      <c r="P586" t="s">
        <v>232</v>
      </c>
      <c r="Q586" t="s">
        <v>232</v>
      </c>
      <c r="R586" t="s">
        <v>233</v>
      </c>
      <c r="S586" t="s">
        <v>229</v>
      </c>
      <c r="T586" t="n">
        <v>5</v>
      </c>
    </row>
    <row r="587" spans="1:20">
      <c r="A587" s="1" t="n">
        <v>33908</v>
      </c>
      <c r="B587" t="s">
        <v>227</v>
      </c>
      <c r="C587" t="n">
        <v>5</v>
      </c>
      <c r="D587" t="n">
        <v>20</v>
      </c>
      <c r="E587" t="s">
        <v>52</v>
      </c>
      <c r="F587" t="n">
        <v>3201</v>
      </c>
      <c r="G587" t="s">
        <v>228</v>
      </c>
      <c r="H587" t="s">
        <v>229</v>
      </c>
      <c r="I587" t="n">
        <v>5</v>
      </c>
      <c r="J587" t="n">
        <v>580</v>
      </c>
      <c r="K587" t="s">
        <v>248</v>
      </c>
      <c r="L587" t="n">
        <v>229</v>
      </c>
      <c r="M587" t="n">
        <v>0.02</v>
      </c>
      <c r="N587" t="n">
        <v>47</v>
      </c>
      <c r="O587" t="s">
        <v>231</v>
      </c>
      <c r="P587" t="s">
        <v>232</v>
      </c>
      <c r="Q587" t="s">
        <v>232</v>
      </c>
      <c r="R587" t="s">
        <v>233</v>
      </c>
      <c r="S587" t="s">
        <v>229</v>
      </c>
      <c r="T587" t="n">
        <v>5</v>
      </c>
    </row>
    <row r="588" spans="1:20">
      <c r="A588" s="1" t="n">
        <v>33908</v>
      </c>
      <c r="B588" t="s">
        <v>227</v>
      </c>
      <c r="C588" t="n">
        <v>6</v>
      </c>
      <c r="D588" t="n">
        <v>20</v>
      </c>
      <c r="E588" t="s">
        <v>52</v>
      </c>
      <c r="F588" t="n">
        <v>3201</v>
      </c>
      <c r="G588" t="s">
        <v>228</v>
      </c>
      <c r="H588" t="s">
        <v>229</v>
      </c>
      <c r="I588" t="n">
        <v>5</v>
      </c>
      <c r="J588" t="n">
        <v>458</v>
      </c>
      <c r="K588" t="s">
        <v>230</v>
      </c>
      <c r="L588" t="n">
        <v>130</v>
      </c>
      <c r="M588" t="n">
        <v>0.07000000000000001</v>
      </c>
      <c r="N588" t="n">
        <v>33.6</v>
      </c>
      <c r="O588" t="s">
        <v>231</v>
      </c>
      <c r="P588" t="s">
        <v>232</v>
      </c>
      <c r="Q588" t="s">
        <v>232</v>
      </c>
      <c r="R588" t="s">
        <v>233</v>
      </c>
      <c r="S588" t="s">
        <v>229</v>
      </c>
      <c r="T588" t="n">
        <v>5</v>
      </c>
    </row>
    <row r="589" spans="1:20">
      <c r="A589" s="1" t="n">
        <v>33908</v>
      </c>
      <c r="B589" t="s">
        <v>254</v>
      </c>
      <c r="C589" t="n">
        <v>2</v>
      </c>
      <c r="D589" t="n">
        <v>508</v>
      </c>
      <c r="E589" t="s">
        <v>246</v>
      </c>
      <c r="F589" t="n">
        <v>3201</v>
      </c>
      <c r="G589" t="s">
        <v>228</v>
      </c>
      <c r="H589" t="s">
        <v>229</v>
      </c>
      <c r="I589" t="n">
        <v>5</v>
      </c>
      <c r="J589" t="n">
        <v>458</v>
      </c>
      <c r="K589" t="s">
        <v>230</v>
      </c>
      <c r="L589" t="n">
        <v>94</v>
      </c>
      <c r="M589" t="n">
        <v>0.15</v>
      </c>
      <c r="N589" t="n">
        <v>0</v>
      </c>
    </row>
    <row r="590" spans="1:20">
      <c r="A590" s="1" t="n">
        <v>33908</v>
      </c>
      <c r="B590" t="s">
        <v>254</v>
      </c>
      <c r="C590" t="n">
        <v>3</v>
      </c>
      <c r="D590" t="n">
        <v>20</v>
      </c>
      <c r="E590" t="s">
        <v>52</v>
      </c>
      <c r="F590" t="n">
        <v>3201</v>
      </c>
      <c r="G590" t="s">
        <v>228</v>
      </c>
      <c r="H590" t="s">
        <v>229</v>
      </c>
      <c r="I590" t="n">
        <v>5</v>
      </c>
      <c r="J590" t="n">
        <v>160</v>
      </c>
      <c r="K590" t="s">
        <v>258</v>
      </c>
      <c r="L590" t="n">
        <v>350</v>
      </c>
      <c r="M590" t="n">
        <v>0.01</v>
      </c>
      <c r="N590" t="n">
        <v>42.1</v>
      </c>
      <c r="O590" t="s">
        <v>252</v>
      </c>
      <c r="P590" t="s">
        <v>253</v>
      </c>
      <c r="Q590" t="s">
        <v>253</v>
      </c>
      <c r="R590" t="s">
        <v>233</v>
      </c>
      <c r="S590" t="s">
        <v>229</v>
      </c>
      <c r="T590" t="n">
        <v>5</v>
      </c>
    </row>
    <row r="591" spans="1:20">
      <c r="A591" s="1" t="n">
        <v>33908</v>
      </c>
      <c r="B591" t="s">
        <v>254</v>
      </c>
      <c r="C591" t="n">
        <v>4</v>
      </c>
      <c r="D591" t="n">
        <v>20</v>
      </c>
      <c r="E591" t="s">
        <v>52</v>
      </c>
      <c r="F591" t="n">
        <v>3201</v>
      </c>
      <c r="G591" t="s">
        <v>228</v>
      </c>
      <c r="H591" t="s">
        <v>229</v>
      </c>
      <c r="I591" t="n">
        <v>5</v>
      </c>
      <c r="J591" t="n">
        <v>280</v>
      </c>
      <c r="K591" t="s">
        <v>251</v>
      </c>
      <c r="L591" t="n">
        <v>580</v>
      </c>
      <c r="M591" t="n">
        <v>0.6</v>
      </c>
      <c r="N591" t="n">
        <v>32.1</v>
      </c>
      <c r="O591" t="s">
        <v>252</v>
      </c>
      <c r="P591" t="s">
        <v>253</v>
      </c>
      <c r="Q591" t="s">
        <v>253</v>
      </c>
      <c r="R591" t="s">
        <v>233</v>
      </c>
      <c r="S591" t="s">
        <v>229</v>
      </c>
      <c r="T591" t="n">
        <v>5</v>
      </c>
    </row>
    <row r="592" spans="1:20">
      <c r="A592" s="1" t="n">
        <v>33908</v>
      </c>
      <c r="B592" t="s">
        <v>254</v>
      </c>
      <c r="C592" t="n">
        <v>5</v>
      </c>
      <c r="D592" t="n">
        <v>20</v>
      </c>
      <c r="E592" t="s">
        <v>52</v>
      </c>
      <c r="F592" t="n">
        <v>3201</v>
      </c>
      <c r="G592" t="s">
        <v>228</v>
      </c>
      <c r="H592" t="s">
        <v>229</v>
      </c>
      <c r="I592" t="n">
        <v>5</v>
      </c>
      <c r="J592" t="n">
        <v>458</v>
      </c>
      <c r="K592" t="s">
        <v>230</v>
      </c>
      <c r="L592" t="n">
        <v>318</v>
      </c>
      <c r="M592" t="n">
        <v>0.17</v>
      </c>
      <c r="N592" t="n">
        <v>20.9</v>
      </c>
      <c r="O592" t="s">
        <v>252</v>
      </c>
      <c r="P592" t="s">
        <v>253</v>
      </c>
      <c r="Q592" t="s">
        <v>253</v>
      </c>
      <c r="R592" t="s">
        <v>233</v>
      </c>
      <c r="S592" t="s">
        <v>229</v>
      </c>
      <c r="T592" t="n">
        <v>5</v>
      </c>
    </row>
    <row r="593" spans="1:20">
      <c r="A593" s="1" t="n">
        <v>33938</v>
      </c>
      <c r="B593" t="s">
        <v>227</v>
      </c>
      <c r="C593" t="n">
        <v>1</v>
      </c>
      <c r="D593" t="n">
        <v>20</v>
      </c>
      <c r="E593" t="s">
        <v>52</v>
      </c>
      <c r="F593" t="n">
        <v>3201</v>
      </c>
      <c r="G593" t="s">
        <v>228</v>
      </c>
      <c r="H593" t="s">
        <v>229</v>
      </c>
      <c r="I593" t="n">
        <v>5</v>
      </c>
      <c r="J593" t="n">
        <v>160</v>
      </c>
      <c r="K593" t="s">
        <v>258</v>
      </c>
      <c r="L593" t="n">
        <v>227</v>
      </c>
      <c r="M593" t="n">
        <v>0.02</v>
      </c>
      <c r="N593" t="n">
        <v>48.7</v>
      </c>
      <c r="O593" t="s">
        <v>231</v>
      </c>
      <c r="P593" t="s">
        <v>232</v>
      </c>
      <c r="Q593" t="s">
        <v>232</v>
      </c>
      <c r="R593" t="s">
        <v>233</v>
      </c>
      <c r="S593" t="s">
        <v>229</v>
      </c>
      <c r="T593" t="n">
        <v>5</v>
      </c>
    </row>
    <row r="594" spans="1:20">
      <c r="A594" s="1" t="n">
        <v>33938</v>
      </c>
      <c r="B594" t="s">
        <v>227</v>
      </c>
      <c r="C594" t="n">
        <v>3</v>
      </c>
      <c r="D594" t="n">
        <v>20</v>
      </c>
      <c r="E594" t="s">
        <v>52</v>
      </c>
      <c r="F594" t="n">
        <v>3201</v>
      </c>
      <c r="G594" t="s">
        <v>228</v>
      </c>
      <c r="H594" t="s">
        <v>229</v>
      </c>
      <c r="I594" t="n">
        <v>5</v>
      </c>
      <c r="J594" t="n">
        <v>458</v>
      </c>
      <c r="K594" t="s">
        <v>230</v>
      </c>
      <c r="L594" t="n">
        <v>223</v>
      </c>
      <c r="M594" t="n">
        <v>0.07000000000000001</v>
      </c>
      <c r="N594" t="n">
        <v>33.3</v>
      </c>
      <c r="O594" t="s">
        <v>231</v>
      </c>
      <c r="P594" t="s">
        <v>232</v>
      </c>
      <c r="Q594" t="s">
        <v>232</v>
      </c>
      <c r="R594" t="s">
        <v>233</v>
      </c>
      <c r="S594" t="s">
        <v>229</v>
      </c>
      <c r="T594" t="n">
        <v>5</v>
      </c>
    </row>
    <row r="595" spans="1:20">
      <c r="A595" s="1" t="n">
        <v>33938</v>
      </c>
      <c r="B595" t="s">
        <v>227</v>
      </c>
      <c r="C595" t="n">
        <v>4</v>
      </c>
      <c r="D595" t="n">
        <v>20</v>
      </c>
      <c r="E595" t="s">
        <v>52</v>
      </c>
      <c r="F595" t="n">
        <v>3201</v>
      </c>
      <c r="G595" t="s">
        <v>228</v>
      </c>
      <c r="H595" t="s">
        <v>229</v>
      </c>
      <c r="I595" t="n">
        <v>5</v>
      </c>
      <c r="J595" t="n">
        <v>458</v>
      </c>
      <c r="K595" t="s">
        <v>230</v>
      </c>
      <c r="L595" t="n">
        <v>454</v>
      </c>
      <c r="M595" t="n">
        <v>0.07000000000000001</v>
      </c>
      <c r="N595" t="n">
        <v>33</v>
      </c>
      <c r="O595" t="s">
        <v>231</v>
      </c>
      <c r="P595" t="s">
        <v>232</v>
      </c>
      <c r="Q595" t="s">
        <v>232</v>
      </c>
      <c r="R595" t="s">
        <v>233</v>
      </c>
      <c r="S595" t="s">
        <v>229</v>
      </c>
      <c r="T595" t="n">
        <v>5</v>
      </c>
    </row>
    <row r="596" spans="1:20">
      <c r="A596" s="1" t="n">
        <v>33938</v>
      </c>
      <c r="B596" t="s">
        <v>227</v>
      </c>
      <c r="C596" t="n">
        <v>5</v>
      </c>
      <c r="D596" t="n">
        <v>20</v>
      </c>
      <c r="E596" t="s">
        <v>52</v>
      </c>
      <c r="F596" t="n">
        <v>3201</v>
      </c>
      <c r="G596" t="s">
        <v>228</v>
      </c>
      <c r="H596" t="s">
        <v>229</v>
      </c>
      <c r="I596" t="n">
        <v>5</v>
      </c>
      <c r="J596" t="n">
        <v>458</v>
      </c>
      <c r="K596" t="s">
        <v>230</v>
      </c>
      <c r="L596" t="n">
        <v>13</v>
      </c>
      <c r="M596" t="n">
        <v>0.14</v>
      </c>
      <c r="N596" t="n">
        <v>21.5</v>
      </c>
      <c r="O596" t="s">
        <v>231</v>
      </c>
      <c r="P596" t="s">
        <v>232</v>
      </c>
      <c r="Q596" t="s">
        <v>232</v>
      </c>
      <c r="R596" t="s">
        <v>233</v>
      </c>
      <c r="S596" t="s">
        <v>229</v>
      </c>
      <c r="T596" t="n">
        <v>5</v>
      </c>
    </row>
    <row r="597" spans="1:20">
      <c r="A597" s="1" t="n">
        <v>33938</v>
      </c>
      <c r="B597" t="s">
        <v>254</v>
      </c>
      <c r="C597" t="n">
        <v>2</v>
      </c>
      <c r="D597" t="n">
        <v>509</v>
      </c>
      <c r="E597" t="s">
        <v>247</v>
      </c>
      <c r="F597" t="n">
        <v>3201</v>
      </c>
      <c r="G597" t="s">
        <v>228</v>
      </c>
      <c r="H597" t="s">
        <v>229</v>
      </c>
      <c r="I597" t="n">
        <v>5</v>
      </c>
      <c r="J597" t="n">
        <v>160</v>
      </c>
      <c r="K597" t="s">
        <v>258</v>
      </c>
      <c r="L597" t="n">
        <v>106</v>
      </c>
      <c r="M597" t="n">
        <v>0.76</v>
      </c>
      <c r="N597" t="n">
        <v>0</v>
      </c>
    </row>
    <row r="598" spans="1:20">
      <c r="A598" s="1" t="n">
        <v>33938</v>
      </c>
      <c r="B598" t="s">
        <v>254</v>
      </c>
      <c r="C598" t="n">
        <v>3</v>
      </c>
      <c r="D598" t="n">
        <v>20</v>
      </c>
      <c r="E598" t="s">
        <v>52</v>
      </c>
      <c r="F598" t="n">
        <v>3201</v>
      </c>
      <c r="G598" t="s">
        <v>228</v>
      </c>
      <c r="H598" t="s">
        <v>229</v>
      </c>
      <c r="I598" t="n">
        <v>5</v>
      </c>
      <c r="J598" t="n">
        <v>160</v>
      </c>
      <c r="K598" t="s">
        <v>258</v>
      </c>
      <c r="L598" t="n">
        <v>238</v>
      </c>
      <c r="M598" t="n">
        <v>0.04</v>
      </c>
      <c r="N598" t="n">
        <v>46.6</v>
      </c>
      <c r="O598" t="s">
        <v>252</v>
      </c>
      <c r="P598" t="s">
        <v>253</v>
      </c>
      <c r="Q598" t="s">
        <v>253</v>
      </c>
      <c r="R598" t="s">
        <v>233</v>
      </c>
      <c r="S598" t="s">
        <v>229</v>
      </c>
      <c r="T598" t="n">
        <v>5</v>
      </c>
    </row>
    <row r="599" spans="1:20">
      <c r="A599" s="1" t="n">
        <v>33938</v>
      </c>
      <c r="B599" t="s">
        <v>254</v>
      </c>
      <c r="C599" t="n">
        <v>4</v>
      </c>
      <c r="D599" t="n">
        <v>20</v>
      </c>
      <c r="E599" t="s">
        <v>52</v>
      </c>
      <c r="F599" t="n">
        <v>3201</v>
      </c>
      <c r="G599" t="s">
        <v>228</v>
      </c>
      <c r="H599" t="s">
        <v>229</v>
      </c>
      <c r="I599" t="n">
        <v>5</v>
      </c>
      <c r="J599" t="n">
        <v>160</v>
      </c>
      <c r="K599" t="s">
        <v>258</v>
      </c>
      <c r="L599" t="n">
        <v>287</v>
      </c>
      <c r="M599" t="n">
        <v>0.2</v>
      </c>
      <c r="N599" t="n">
        <v>46.9</v>
      </c>
      <c r="O599" t="s">
        <v>252</v>
      </c>
      <c r="P599" t="s">
        <v>253</v>
      </c>
      <c r="Q599" t="s">
        <v>253</v>
      </c>
      <c r="R599" t="s">
        <v>233</v>
      </c>
      <c r="S599" t="s">
        <v>229</v>
      </c>
      <c r="T599" t="n">
        <v>5</v>
      </c>
    </row>
    <row r="600" spans="1:20">
      <c r="A600" s="1" t="n">
        <v>33938</v>
      </c>
      <c r="B600" t="s">
        <v>254</v>
      </c>
      <c r="C600" t="n">
        <v>5</v>
      </c>
      <c r="D600" t="n">
        <v>20</v>
      </c>
      <c r="E600" t="s">
        <v>52</v>
      </c>
      <c r="F600" t="n">
        <v>3201</v>
      </c>
      <c r="G600" t="s">
        <v>228</v>
      </c>
      <c r="H600" t="s">
        <v>229</v>
      </c>
      <c r="I600" t="n">
        <v>5</v>
      </c>
      <c r="J600" t="n">
        <v>417</v>
      </c>
      <c r="K600" t="s">
        <v>274</v>
      </c>
      <c r="L600" t="n">
        <v>277</v>
      </c>
      <c r="M600" t="n">
        <v>0.01</v>
      </c>
      <c r="N600" t="n">
        <v>43.6</v>
      </c>
      <c r="O600" t="s">
        <v>252</v>
      </c>
      <c r="P600" t="s">
        <v>253</v>
      </c>
      <c r="Q600" t="s">
        <v>253</v>
      </c>
      <c r="R600" t="s">
        <v>233</v>
      </c>
      <c r="S600" t="s">
        <v>229</v>
      </c>
      <c r="T600" t="n">
        <v>5</v>
      </c>
    </row>
    <row r="601" spans="1:20">
      <c r="A601" s="1" t="n">
        <v>33969</v>
      </c>
      <c r="B601" t="s">
        <v>227</v>
      </c>
      <c r="C601" t="n">
        <v>3</v>
      </c>
      <c r="D601" t="n">
        <v>20</v>
      </c>
      <c r="E601" t="s">
        <v>52</v>
      </c>
      <c r="F601" t="n">
        <v>3201</v>
      </c>
      <c r="G601" t="s">
        <v>228</v>
      </c>
      <c r="H601" t="s">
        <v>229</v>
      </c>
      <c r="I601" t="n">
        <v>5</v>
      </c>
      <c r="J601" t="n">
        <v>150</v>
      </c>
      <c r="K601" t="s">
        <v>269</v>
      </c>
      <c r="L601" t="n">
        <v>375</v>
      </c>
      <c r="M601" t="n">
        <v>0.18</v>
      </c>
      <c r="N601" t="n">
        <v>27.3</v>
      </c>
      <c r="O601" t="s">
        <v>231</v>
      </c>
      <c r="P601" t="s">
        <v>232</v>
      </c>
      <c r="Q601" t="s">
        <v>232</v>
      </c>
      <c r="R601" t="s">
        <v>233</v>
      </c>
      <c r="S601" t="s">
        <v>229</v>
      </c>
      <c r="T601" t="n">
        <v>5</v>
      </c>
    </row>
    <row r="602" spans="1:20">
      <c r="A602" s="1" t="n">
        <v>33969</v>
      </c>
      <c r="B602" t="s">
        <v>227</v>
      </c>
      <c r="C602" t="n">
        <v>4</v>
      </c>
      <c r="D602" t="n">
        <v>20</v>
      </c>
      <c r="E602" t="s">
        <v>52</v>
      </c>
      <c r="F602" t="n">
        <v>3201</v>
      </c>
      <c r="G602" t="s">
        <v>228</v>
      </c>
      <c r="H602" t="s">
        <v>229</v>
      </c>
      <c r="I602" t="n">
        <v>5</v>
      </c>
      <c r="J602" t="n">
        <v>160</v>
      </c>
      <c r="K602" t="s">
        <v>258</v>
      </c>
      <c r="L602" t="n">
        <v>219</v>
      </c>
      <c r="M602" t="n">
        <v>0.02</v>
      </c>
      <c r="N602" t="n">
        <v>48.8</v>
      </c>
      <c r="O602" t="s">
        <v>231</v>
      </c>
      <c r="P602" t="s">
        <v>232</v>
      </c>
      <c r="Q602" t="s">
        <v>232</v>
      </c>
      <c r="R602" t="s">
        <v>233</v>
      </c>
      <c r="S602" t="s">
        <v>229</v>
      </c>
      <c r="T602" t="n">
        <v>5</v>
      </c>
    </row>
    <row r="603" spans="1:20">
      <c r="A603" s="1" t="n">
        <v>33969</v>
      </c>
      <c r="B603" t="s">
        <v>227</v>
      </c>
      <c r="C603" t="n">
        <v>5</v>
      </c>
      <c r="D603" t="n">
        <v>20</v>
      </c>
      <c r="E603" t="s">
        <v>52</v>
      </c>
      <c r="F603" t="n">
        <v>3201</v>
      </c>
      <c r="G603" t="s">
        <v>228</v>
      </c>
      <c r="H603" t="s">
        <v>229</v>
      </c>
      <c r="I603" t="n">
        <v>5</v>
      </c>
      <c r="J603" t="n">
        <v>260</v>
      </c>
      <c r="K603" t="s">
        <v>250</v>
      </c>
      <c r="L603" t="n">
        <v>174</v>
      </c>
      <c r="M603" t="n">
        <v>0.19</v>
      </c>
      <c r="N603" t="n">
        <v>38.2</v>
      </c>
      <c r="O603" t="s">
        <v>231</v>
      </c>
      <c r="P603" t="s">
        <v>232</v>
      </c>
      <c r="Q603" t="s">
        <v>232</v>
      </c>
      <c r="R603" t="s">
        <v>233</v>
      </c>
      <c r="S603" t="s">
        <v>229</v>
      </c>
      <c r="T603" t="n">
        <v>5</v>
      </c>
    </row>
    <row r="604" spans="1:20">
      <c r="A604" s="1" t="n">
        <v>33969</v>
      </c>
      <c r="B604" t="s">
        <v>227</v>
      </c>
      <c r="C604" t="n">
        <v>6</v>
      </c>
      <c r="D604" t="n">
        <v>20</v>
      </c>
      <c r="E604" t="s">
        <v>52</v>
      </c>
      <c r="F604" t="n">
        <v>3201</v>
      </c>
      <c r="G604" t="s">
        <v>228</v>
      </c>
      <c r="H604" t="s">
        <v>229</v>
      </c>
      <c r="I604" t="n">
        <v>5</v>
      </c>
      <c r="J604" t="n">
        <v>458</v>
      </c>
      <c r="K604" t="s">
        <v>230</v>
      </c>
      <c r="L604" t="n">
        <v>100</v>
      </c>
      <c r="M604" t="n">
        <v>0.04</v>
      </c>
      <c r="N604" t="n">
        <v>39</v>
      </c>
      <c r="O604" t="s">
        <v>231</v>
      </c>
      <c r="P604" t="s">
        <v>232</v>
      </c>
      <c r="Q604" t="s">
        <v>232</v>
      </c>
      <c r="R604" t="s">
        <v>233</v>
      </c>
      <c r="S604" t="s">
        <v>229</v>
      </c>
      <c r="T604" t="n">
        <v>5</v>
      </c>
    </row>
    <row r="605" spans="1:20">
      <c r="A605" s="1" t="n">
        <v>33969</v>
      </c>
      <c r="B605" t="s">
        <v>227</v>
      </c>
      <c r="C605" t="n">
        <v>7</v>
      </c>
      <c r="D605" t="n">
        <v>20</v>
      </c>
      <c r="E605" t="s">
        <v>52</v>
      </c>
      <c r="F605" t="n">
        <v>3201</v>
      </c>
      <c r="G605" t="s">
        <v>228</v>
      </c>
      <c r="H605" t="s">
        <v>229</v>
      </c>
      <c r="I605" t="n">
        <v>5</v>
      </c>
      <c r="J605" t="n">
        <v>458</v>
      </c>
      <c r="K605" t="s">
        <v>230</v>
      </c>
      <c r="L605" t="n">
        <v>327</v>
      </c>
      <c r="M605" t="n">
        <v>0.04</v>
      </c>
      <c r="N605" t="n">
        <v>37.2</v>
      </c>
      <c r="O605" t="s">
        <v>231</v>
      </c>
      <c r="P605" t="s">
        <v>232</v>
      </c>
      <c r="Q605" t="s">
        <v>232</v>
      </c>
      <c r="R605" t="s">
        <v>233</v>
      </c>
      <c r="S605" t="s">
        <v>229</v>
      </c>
      <c r="T605" t="n">
        <v>5</v>
      </c>
    </row>
    <row r="606" spans="1:20">
      <c r="A606" s="1" t="n">
        <v>33969</v>
      </c>
      <c r="B606" t="s">
        <v>227</v>
      </c>
      <c r="C606" t="n">
        <v>8</v>
      </c>
      <c r="D606" t="n">
        <v>20</v>
      </c>
      <c r="E606" t="s">
        <v>52</v>
      </c>
      <c r="F606" t="n">
        <v>3201</v>
      </c>
      <c r="G606" t="s">
        <v>228</v>
      </c>
      <c r="H606" t="s">
        <v>229</v>
      </c>
      <c r="I606" t="n">
        <v>5</v>
      </c>
      <c r="J606" t="n">
        <v>940</v>
      </c>
      <c r="K606" t="s">
        <v>235</v>
      </c>
      <c r="L606" t="n">
        <v>27</v>
      </c>
      <c r="M606" t="n">
        <v>5.4</v>
      </c>
      <c r="N606" t="n">
        <v>9.9</v>
      </c>
      <c r="O606" t="s">
        <v>231</v>
      </c>
      <c r="P606" t="s">
        <v>232</v>
      </c>
      <c r="Q606" t="s">
        <v>232</v>
      </c>
      <c r="R606" t="s">
        <v>233</v>
      </c>
      <c r="S606" t="s">
        <v>229</v>
      </c>
      <c r="T606" t="n">
        <v>5</v>
      </c>
    </row>
    <row r="607" spans="1:20">
      <c r="A607" s="1" t="n">
        <v>33969</v>
      </c>
      <c r="B607" t="s">
        <v>254</v>
      </c>
      <c r="C607" t="n">
        <v>1</v>
      </c>
      <c r="D607" t="n">
        <v>20</v>
      </c>
      <c r="E607" t="s">
        <v>52</v>
      </c>
      <c r="F607" t="n">
        <v>3201</v>
      </c>
      <c r="G607" t="s">
        <v>228</v>
      </c>
      <c r="H607" t="s">
        <v>229</v>
      </c>
      <c r="I607" t="n">
        <v>5</v>
      </c>
      <c r="J607" t="n">
        <v>160</v>
      </c>
      <c r="K607" t="s">
        <v>258</v>
      </c>
      <c r="L607" t="n">
        <v>325</v>
      </c>
      <c r="M607" t="n">
        <v>0.09</v>
      </c>
      <c r="N607" t="n">
        <v>47.1</v>
      </c>
      <c r="O607" t="s">
        <v>252</v>
      </c>
      <c r="P607" t="s">
        <v>253</v>
      </c>
      <c r="Q607" t="s">
        <v>253</v>
      </c>
      <c r="R607" t="s">
        <v>233</v>
      </c>
      <c r="S607" t="s">
        <v>229</v>
      </c>
      <c r="T607" t="n">
        <v>5</v>
      </c>
    </row>
    <row r="608" spans="1:20">
      <c r="A608" s="1" t="n">
        <v>33969</v>
      </c>
      <c r="B608" t="s">
        <v>254</v>
      </c>
      <c r="C608" t="n">
        <v>2</v>
      </c>
      <c r="D608" t="n">
        <v>20</v>
      </c>
      <c r="E608" t="s">
        <v>52</v>
      </c>
      <c r="F608" t="n">
        <v>3201</v>
      </c>
      <c r="G608" t="s">
        <v>228</v>
      </c>
      <c r="H608" t="s">
        <v>229</v>
      </c>
      <c r="I608" t="n">
        <v>5</v>
      </c>
      <c r="J608" t="n">
        <v>280</v>
      </c>
      <c r="K608" t="s">
        <v>251</v>
      </c>
      <c r="L608" t="n">
        <v>246</v>
      </c>
      <c r="M608" t="n">
        <v>0.02</v>
      </c>
      <c r="N608" t="n">
        <v>40.7</v>
      </c>
      <c r="O608" t="s">
        <v>252</v>
      </c>
      <c r="P608" t="s">
        <v>253</v>
      </c>
      <c r="Q608" t="s">
        <v>253</v>
      </c>
      <c r="R608" t="s">
        <v>233</v>
      </c>
      <c r="S608" t="s">
        <v>229</v>
      </c>
      <c r="T608" t="n">
        <v>5</v>
      </c>
    </row>
    <row r="609" spans="1:20">
      <c r="A609" s="1" t="n">
        <v>33969</v>
      </c>
      <c r="B609" t="s">
        <v>254</v>
      </c>
      <c r="C609" t="n">
        <v>3</v>
      </c>
      <c r="D609" t="n">
        <v>20</v>
      </c>
      <c r="E609" t="s">
        <v>52</v>
      </c>
      <c r="F609" t="n">
        <v>3201</v>
      </c>
      <c r="G609" t="s">
        <v>228</v>
      </c>
      <c r="H609" t="s">
        <v>229</v>
      </c>
      <c r="I609" t="n">
        <v>5</v>
      </c>
      <c r="J609" t="n">
        <v>458</v>
      </c>
      <c r="K609" t="s">
        <v>230</v>
      </c>
      <c r="L609" t="n">
        <v>437</v>
      </c>
      <c r="M609" t="n">
        <v>0.18</v>
      </c>
      <c r="N609" t="n">
        <v>21</v>
      </c>
      <c r="O609" t="s">
        <v>252</v>
      </c>
      <c r="P609" t="s">
        <v>253</v>
      </c>
      <c r="Q609" t="s">
        <v>253</v>
      </c>
      <c r="R609" t="s">
        <v>233</v>
      </c>
      <c r="S609" t="s">
        <v>229</v>
      </c>
      <c r="T609" t="n">
        <v>5</v>
      </c>
    </row>
    <row r="610" spans="1:20">
      <c r="A610" s="1" t="n">
        <v>33969</v>
      </c>
      <c r="B610" t="s">
        <v>254</v>
      </c>
      <c r="C610" t="n">
        <v>4</v>
      </c>
      <c r="D610" t="n">
        <v>20</v>
      </c>
      <c r="E610" t="s">
        <v>52</v>
      </c>
      <c r="F610" t="n">
        <v>3201</v>
      </c>
      <c r="G610" t="s">
        <v>228</v>
      </c>
      <c r="H610" t="s">
        <v>229</v>
      </c>
      <c r="I610" t="n">
        <v>5</v>
      </c>
      <c r="J610" t="n">
        <v>458</v>
      </c>
      <c r="K610" t="s">
        <v>230</v>
      </c>
      <c r="L610" t="n">
        <v>247</v>
      </c>
      <c r="M610" t="n">
        <v>0.21</v>
      </c>
      <c r="N610" t="n">
        <v>22.8</v>
      </c>
      <c r="O610" t="s">
        <v>252</v>
      </c>
      <c r="P610" t="s">
        <v>253</v>
      </c>
      <c r="Q610" t="s">
        <v>253</v>
      </c>
      <c r="R610" t="s">
        <v>233</v>
      </c>
      <c r="S610" t="s">
        <v>229</v>
      </c>
      <c r="T610" t="n">
        <v>5</v>
      </c>
    </row>
    <row r="611" spans="1:20">
      <c r="A611" s="1" t="n">
        <v>34000</v>
      </c>
      <c r="B611" t="s">
        <v>227</v>
      </c>
      <c r="C611" t="n">
        <v>1</v>
      </c>
      <c r="D611" t="n">
        <v>20</v>
      </c>
      <c r="E611" t="s">
        <v>52</v>
      </c>
      <c r="F611" t="n">
        <v>3201</v>
      </c>
      <c r="G611" t="s">
        <v>228</v>
      </c>
      <c r="H611" t="s">
        <v>229</v>
      </c>
      <c r="I611" t="n">
        <v>5</v>
      </c>
      <c r="J611" t="n">
        <v>458</v>
      </c>
      <c r="K611" t="s">
        <v>230</v>
      </c>
      <c r="L611" t="n">
        <v>377</v>
      </c>
      <c r="M611" t="n">
        <v>0.07000000000000001</v>
      </c>
      <c r="N611" t="n">
        <v>32.6</v>
      </c>
      <c r="O611" t="s">
        <v>231</v>
      </c>
      <c r="P611" t="s">
        <v>232</v>
      </c>
      <c r="Q611" t="s">
        <v>232</v>
      </c>
      <c r="R611" t="s">
        <v>233</v>
      </c>
      <c r="S611" t="s">
        <v>229</v>
      </c>
      <c r="T611" t="n">
        <v>5</v>
      </c>
    </row>
    <row r="612" spans="1:20">
      <c r="A612" s="1" t="n">
        <v>34000</v>
      </c>
      <c r="B612" t="s">
        <v>236</v>
      </c>
      <c r="C612" t="n">
        <v>1</v>
      </c>
      <c r="D612" t="n">
        <v>213</v>
      </c>
      <c r="E612" t="s">
        <v>234</v>
      </c>
      <c r="F612" t="n">
        <v>3202</v>
      </c>
      <c r="G612" t="s">
        <v>275</v>
      </c>
      <c r="H612" t="s">
        <v>229</v>
      </c>
      <c r="I612" t="n">
        <v>5</v>
      </c>
      <c r="J612" t="n">
        <v>160</v>
      </c>
      <c r="K612" t="s">
        <v>258</v>
      </c>
      <c r="L612" t="n">
        <v>1</v>
      </c>
      <c r="M612" t="n">
        <v>0</v>
      </c>
      <c r="N612" t="n">
        <v>0</v>
      </c>
    </row>
    <row r="613" spans="1:20">
      <c r="A613" s="1" t="n">
        <v>34000</v>
      </c>
      <c r="B613" t="s">
        <v>236</v>
      </c>
      <c r="C613" t="n">
        <v>2</v>
      </c>
      <c r="D613" t="n">
        <v>213</v>
      </c>
      <c r="E613" t="s">
        <v>234</v>
      </c>
      <c r="F613" t="n">
        <v>3202</v>
      </c>
      <c r="G613" t="s">
        <v>275</v>
      </c>
      <c r="H613" t="s">
        <v>229</v>
      </c>
      <c r="I613" t="n">
        <v>5</v>
      </c>
      <c r="J613" t="n">
        <v>785</v>
      </c>
      <c r="K613" t="s">
        <v>259</v>
      </c>
      <c r="L613" t="n">
        <v>1</v>
      </c>
      <c r="M613" t="n">
        <v>0</v>
      </c>
      <c r="N613" t="n">
        <v>0</v>
      </c>
    </row>
    <row r="614" spans="1:20">
      <c r="A614" s="1" t="n">
        <v>34000</v>
      </c>
      <c r="B614" t="s">
        <v>254</v>
      </c>
      <c r="C614" t="n">
        <v>1</v>
      </c>
      <c r="D614" t="n">
        <v>20</v>
      </c>
      <c r="E614" t="s">
        <v>52</v>
      </c>
      <c r="F614" t="n">
        <v>3201</v>
      </c>
      <c r="G614" t="s">
        <v>228</v>
      </c>
      <c r="H614" t="s">
        <v>229</v>
      </c>
      <c r="I614" t="n">
        <v>5</v>
      </c>
      <c r="J614" t="n">
        <v>325</v>
      </c>
      <c r="K614" t="s">
        <v>265</v>
      </c>
      <c r="L614" t="n">
        <v>703</v>
      </c>
      <c r="M614" t="n">
        <v>0.99</v>
      </c>
      <c r="N614" t="n">
        <v>28.8</v>
      </c>
      <c r="O614" t="s">
        <v>252</v>
      </c>
      <c r="P614" t="s">
        <v>253</v>
      </c>
      <c r="Q614" t="s">
        <v>253</v>
      </c>
      <c r="R614" t="s">
        <v>233</v>
      </c>
      <c r="S614" t="s">
        <v>229</v>
      </c>
      <c r="T614" t="n">
        <v>5</v>
      </c>
    </row>
    <row r="615" spans="1:20">
      <c r="A615" s="1" t="n">
        <v>34000</v>
      </c>
      <c r="B615" t="s">
        <v>254</v>
      </c>
      <c r="C615" t="n">
        <v>2</v>
      </c>
      <c r="D615" t="n">
        <v>20</v>
      </c>
      <c r="E615" t="s">
        <v>52</v>
      </c>
      <c r="F615" t="n">
        <v>3201</v>
      </c>
      <c r="G615" t="s">
        <v>228</v>
      </c>
      <c r="H615" t="s">
        <v>229</v>
      </c>
      <c r="I615" t="n">
        <v>5</v>
      </c>
      <c r="J615" t="n">
        <v>458</v>
      </c>
      <c r="K615" t="s">
        <v>230</v>
      </c>
      <c r="L615" t="n">
        <v>385</v>
      </c>
      <c r="M615" t="n">
        <v>0.2</v>
      </c>
      <c r="N615" t="n">
        <v>22.4</v>
      </c>
      <c r="O615" t="s">
        <v>252</v>
      </c>
      <c r="P615" t="s">
        <v>253</v>
      </c>
      <c r="Q615" t="s">
        <v>253</v>
      </c>
      <c r="R615" t="s">
        <v>233</v>
      </c>
      <c r="S615" t="s">
        <v>229</v>
      </c>
      <c r="T615" t="n">
        <v>5</v>
      </c>
    </row>
    <row r="616" spans="1:20">
      <c r="A616" s="1" t="n">
        <v>34028</v>
      </c>
      <c r="B616" t="s">
        <v>270</v>
      </c>
      <c r="C616" t="n">
        <v>1</v>
      </c>
      <c r="D616" t="n">
        <v>216</v>
      </c>
      <c r="E616" t="s">
        <v>264</v>
      </c>
      <c r="F616" t="n">
        <v>3201</v>
      </c>
      <c r="G616" t="s">
        <v>228</v>
      </c>
      <c r="H616" t="s">
        <v>229</v>
      </c>
      <c r="I616" t="n">
        <v>5</v>
      </c>
      <c r="J616" t="n">
        <v>595</v>
      </c>
      <c r="K616" t="s">
        <v>268</v>
      </c>
      <c r="L616" t="n">
        <v>194</v>
      </c>
      <c r="M616" t="n">
        <v>0</v>
      </c>
      <c r="N616" t="n">
        <v>0</v>
      </c>
    </row>
    <row r="617" spans="1:20">
      <c r="A617" s="1" t="n">
        <v>34028</v>
      </c>
      <c r="B617" t="s">
        <v>227</v>
      </c>
      <c r="C617" t="n">
        <v>2</v>
      </c>
      <c r="D617" t="n">
        <v>20</v>
      </c>
      <c r="E617" t="s">
        <v>52</v>
      </c>
      <c r="F617" t="n">
        <v>3201</v>
      </c>
      <c r="G617" t="s">
        <v>228</v>
      </c>
      <c r="H617" t="s">
        <v>229</v>
      </c>
      <c r="I617" t="n">
        <v>5</v>
      </c>
      <c r="J617" t="n">
        <v>260</v>
      </c>
      <c r="K617" t="s">
        <v>250</v>
      </c>
      <c r="L617" t="n">
        <v>128</v>
      </c>
      <c r="M617" t="n">
        <v>0.19</v>
      </c>
      <c r="N617" t="n">
        <v>38.4</v>
      </c>
      <c r="O617" t="s">
        <v>231</v>
      </c>
      <c r="P617" t="s">
        <v>232</v>
      </c>
      <c r="Q617" t="s">
        <v>232</v>
      </c>
      <c r="R617" t="s">
        <v>233</v>
      </c>
      <c r="S617" t="s">
        <v>229</v>
      </c>
      <c r="T617" t="n">
        <v>5</v>
      </c>
    </row>
    <row r="618" spans="1:20">
      <c r="A618" s="1" t="n">
        <v>34028</v>
      </c>
      <c r="B618" t="s">
        <v>227</v>
      </c>
      <c r="C618" t="n">
        <v>3</v>
      </c>
      <c r="D618" t="n">
        <v>20</v>
      </c>
      <c r="E618" t="s">
        <v>52</v>
      </c>
      <c r="F618" t="n">
        <v>3201</v>
      </c>
      <c r="G618" t="s">
        <v>228</v>
      </c>
      <c r="H618" t="s">
        <v>229</v>
      </c>
      <c r="I618" t="n">
        <v>5</v>
      </c>
      <c r="J618" t="n">
        <v>458</v>
      </c>
      <c r="K618" t="s">
        <v>230</v>
      </c>
      <c r="L618" t="n">
        <v>174</v>
      </c>
      <c r="M618" t="n">
        <v>0.2</v>
      </c>
      <c r="N618" t="n">
        <v>22.7</v>
      </c>
      <c r="O618" t="s">
        <v>231</v>
      </c>
      <c r="P618" t="s">
        <v>232</v>
      </c>
      <c r="Q618" t="s">
        <v>232</v>
      </c>
      <c r="R618" t="s">
        <v>233</v>
      </c>
      <c r="S618" t="s">
        <v>229</v>
      </c>
      <c r="T618" t="n">
        <v>5</v>
      </c>
    </row>
    <row r="619" spans="1:20">
      <c r="A619" s="1" t="n">
        <v>34028</v>
      </c>
      <c r="B619" t="s">
        <v>227</v>
      </c>
      <c r="C619" t="n">
        <v>4</v>
      </c>
      <c r="D619" t="n">
        <v>20</v>
      </c>
      <c r="E619" t="s">
        <v>52</v>
      </c>
      <c r="F619" t="n">
        <v>3201</v>
      </c>
      <c r="G619" t="s">
        <v>228</v>
      </c>
      <c r="H619" t="s">
        <v>229</v>
      </c>
      <c r="I619" t="n">
        <v>5</v>
      </c>
      <c r="J619" t="n">
        <v>458</v>
      </c>
      <c r="K619" t="s">
        <v>230</v>
      </c>
      <c r="L619" t="n">
        <v>149</v>
      </c>
      <c r="M619" t="n">
        <v>0.07000000000000001</v>
      </c>
      <c r="N619" t="n">
        <v>32.5</v>
      </c>
      <c r="O619" t="s">
        <v>231</v>
      </c>
      <c r="P619" t="s">
        <v>232</v>
      </c>
      <c r="Q619" t="s">
        <v>232</v>
      </c>
      <c r="R619" t="s">
        <v>233</v>
      </c>
      <c r="S619" t="s">
        <v>229</v>
      </c>
      <c r="T619" t="n">
        <v>5</v>
      </c>
    </row>
    <row r="620" spans="1:20">
      <c r="A620" s="1" t="n">
        <v>34028</v>
      </c>
      <c r="B620" t="s">
        <v>227</v>
      </c>
      <c r="C620" t="n">
        <v>5</v>
      </c>
      <c r="D620" t="n">
        <v>20</v>
      </c>
      <c r="E620" t="s">
        <v>52</v>
      </c>
      <c r="F620" t="n">
        <v>3201</v>
      </c>
      <c r="G620" t="s">
        <v>228</v>
      </c>
      <c r="H620" t="s">
        <v>229</v>
      </c>
      <c r="I620" t="n">
        <v>5</v>
      </c>
      <c r="J620" t="n">
        <v>458</v>
      </c>
      <c r="K620" t="s">
        <v>230</v>
      </c>
      <c r="L620" t="n">
        <v>318</v>
      </c>
      <c r="M620" t="n">
        <v>0.04</v>
      </c>
      <c r="N620" t="n">
        <v>38.1</v>
      </c>
      <c r="O620" t="s">
        <v>231</v>
      </c>
      <c r="P620" t="s">
        <v>232</v>
      </c>
      <c r="Q620" t="s">
        <v>232</v>
      </c>
      <c r="R620" t="s">
        <v>233</v>
      </c>
      <c r="S620" t="s">
        <v>229</v>
      </c>
      <c r="T620" t="n">
        <v>5</v>
      </c>
    </row>
    <row r="621" spans="1:20">
      <c r="A621" s="1" t="n">
        <v>34028</v>
      </c>
      <c r="B621" t="s">
        <v>227</v>
      </c>
      <c r="C621" t="n">
        <v>6</v>
      </c>
      <c r="D621" t="n">
        <v>20</v>
      </c>
      <c r="E621" t="s">
        <v>52</v>
      </c>
      <c r="F621" t="n">
        <v>3201</v>
      </c>
      <c r="G621" t="s">
        <v>228</v>
      </c>
      <c r="H621" t="s">
        <v>229</v>
      </c>
      <c r="I621" t="n">
        <v>5</v>
      </c>
      <c r="J621" t="n">
        <v>940</v>
      </c>
      <c r="K621" t="s">
        <v>235</v>
      </c>
      <c r="L621" t="n">
        <v>69</v>
      </c>
      <c r="M621" t="n">
        <v>5.5</v>
      </c>
      <c r="N621" t="n">
        <v>10.7</v>
      </c>
      <c r="O621" t="s">
        <v>231</v>
      </c>
      <c r="P621" t="s">
        <v>232</v>
      </c>
      <c r="Q621" t="s">
        <v>232</v>
      </c>
      <c r="R621" t="s">
        <v>233</v>
      </c>
      <c r="S621" t="s">
        <v>229</v>
      </c>
      <c r="T621" t="n">
        <v>5</v>
      </c>
    </row>
    <row r="622" spans="1:20">
      <c r="A622" s="1" t="n">
        <v>34028</v>
      </c>
      <c r="B622" t="s">
        <v>254</v>
      </c>
      <c r="C622" t="n">
        <v>1</v>
      </c>
      <c r="D622" t="n">
        <v>20</v>
      </c>
      <c r="E622" t="s">
        <v>52</v>
      </c>
      <c r="F622" t="n">
        <v>3201</v>
      </c>
      <c r="G622" t="s">
        <v>228</v>
      </c>
      <c r="H622" t="s">
        <v>229</v>
      </c>
      <c r="I622" t="n">
        <v>5</v>
      </c>
      <c r="J622" t="n">
        <v>280</v>
      </c>
      <c r="K622" t="s">
        <v>251</v>
      </c>
      <c r="L622" t="n">
        <v>282</v>
      </c>
      <c r="M622" t="n">
        <v>0.06</v>
      </c>
      <c r="N622" t="n">
        <v>41.6</v>
      </c>
      <c r="O622" t="s">
        <v>252</v>
      </c>
      <c r="P622" t="s">
        <v>253</v>
      </c>
      <c r="Q622" t="s">
        <v>253</v>
      </c>
      <c r="R622" t="s">
        <v>233</v>
      </c>
      <c r="S622" t="s">
        <v>229</v>
      </c>
      <c r="T622" t="n">
        <v>5</v>
      </c>
    </row>
    <row r="623" spans="1:20">
      <c r="A623" s="1" t="n">
        <v>34028</v>
      </c>
      <c r="B623" t="s">
        <v>254</v>
      </c>
      <c r="C623" t="n">
        <v>2</v>
      </c>
      <c r="D623" t="n">
        <v>20</v>
      </c>
      <c r="E623" t="s">
        <v>52</v>
      </c>
      <c r="F623" t="n">
        <v>3201</v>
      </c>
      <c r="G623" t="s">
        <v>228</v>
      </c>
      <c r="H623" t="s">
        <v>229</v>
      </c>
      <c r="I623" t="n">
        <v>5</v>
      </c>
      <c r="J623" t="n">
        <v>280</v>
      </c>
      <c r="K623" t="s">
        <v>251</v>
      </c>
      <c r="L623" t="n">
        <v>301</v>
      </c>
      <c r="M623" t="n">
        <v>0.06</v>
      </c>
      <c r="N623" t="n">
        <v>40.8</v>
      </c>
      <c r="O623" t="s">
        <v>252</v>
      </c>
      <c r="P623" t="s">
        <v>253</v>
      </c>
      <c r="Q623" t="s">
        <v>253</v>
      </c>
      <c r="R623" t="s">
        <v>233</v>
      </c>
      <c r="S623" t="s">
        <v>229</v>
      </c>
      <c r="T623" t="n">
        <v>5</v>
      </c>
    </row>
    <row r="624" spans="1:20">
      <c r="A624" s="1" t="n">
        <v>34028</v>
      </c>
      <c r="B624" t="s">
        <v>254</v>
      </c>
      <c r="C624" t="n">
        <v>3</v>
      </c>
      <c r="D624" t="n">
        <v>20</v>
      </c>
      <c r="E624" t="s">
        <v>52</v>
      </c>
      <c r="F624" t="n">
        <v>3201</v>
      </c>
      <c r="G624" t="s">
        <v>228</v>
      </c>
      <c r="H624" t="s">
        <v>229</v>
      </c>
      <c r="I624" t="n">
        <v>5</v>
      </c>
      <c r="J624" t="n">
        <v>458</v>
      </c>
      <c r="K624" t="s">
        <v>230</v>
      </c>
      <c r="L624" t="n">
        <v>349</v>
      </c>
      <c r="M624" t="n">
        <v>0.15</v>
      </c>
      <c r="N624" t="n">
        <v>22.8</v>
      </c>
      <c r="O624" t="s">
        <v>252</v>
      </c>
      <c r="P624" t="s">
        <v>253</v>
      </c>
      <c r="Q624" t="s">
        <v>253</v>
      </c>
      <c r="R624" t="s">
        <v>233</v>
      </c>
      <c r="S624" t="s">
        <v>229</v>
      </c>
      <c r="T624" t="n">
        <v>5</v>
      </c>
    </row>
    <row r="625" spans="1:20">
      <c r="A625" s="1" t="n">
        <v>34028</v>
      </c>
      <c r="B625" t="s">
        <v>254</v>
      </c>
      <c r="C625" t="n">
        <v>4</v>
      </c>
      <c r="D625" t="n">
        <v>20</v>
      </c>
      <c r="E625" t="s">
        <v>52</v>
      </c>
      <c r="F625" t="n">
        <v>3201</v>
      </c>
      <c r="G625" t="s">
        <v>228</v>
      </c>
      <c r="H625" t="s">
        <v>229</v>
      </c>
      <c r="I625" t="n">
        <v>5</v>
      </c>
      <c r="J625" t="n">
        <v>458</v>
      </c>
      <c r="K625" t="s">
        <v>230</v>
      </c>
      <c r="L625" t="n">
        <v>332</v>
      </c>
      <c r="M625" t="n">
        <v>0.21</v>
      </c>
      <c r="N625" t="n">
        <v>21</v>
      </c>
      <c r="O625" t="s">
        <v>252</v>
      </c>
      <c r="P625" t="s">
        <v>253</v>
      </c>
      <c r="Q625" t="s">
        <v>253</v>
      </c>
      <c r="R625" t="s">
        <v>233</v>
      </c>
      <c r="S625" t="s">
        <v>229</v>
      </c>
      <c r="T625" t="n">
        <v>5</v>
      </c>
    </row>
    <row r="626" spans="1:20">
      <c r="A626" s="1" t="n">
        <v>34059</v>
      </c>
      <c r="B626" t="s">
        <v>227</v>
      </c>
      <c r="C626" t="n">
        <v>1</v>
      </c>
      <c r="D626" t="n">
        <v>20</v>
      </c>
      <c r="E626" t="s">
        <v>52</v>
      </c>
      <c r="F626" t="n">
        <v>3201</v>
      </c>
      <c r="G626" t="s">
        <v>228</v>
      </c>
      <c r="H626" t="s">
        <v>229</v>
      </c>
      <c r="I626" t="n">
        <v>5</v>
      </c>
      <c r="J626" t="n">
        <v>458</v>
      </c>
      <c r="K626" t="s">
        <v>230</v>
      </c>
      <c r="L626" t="n">
        <v>165</v>
      </c>
      <c r="M626" t="n">
        <v>0.1</v>
      </c>
      <c r="N626" t="n">
        <v>35</v>
      </c>
      <c r="O626" t="s">
        <v>231</v>
      </c>
      <c r="P626" t="s">
        <v>232</v>
      </c>
      <c r="Q626" t="s">
        <v>232</v>
      </c>
      <c r="R626" t="s">
        <v>233</v>
      </c>
      <c r="S626" t="s">
        <v>229</v>
      </c>
      <c r="T626" t="n">
        <v>5</v>
      </c>
    </row>
    <row r="627" spans="1:20">
      <c r="A627" s="1" t="n">
        <v>34059</v>
      </c>
      <c r="B627" t="s">
        <v>227</v>
      </c>
      <c r="C627" t="n">
        <v>3</v>
      </c>
      <c r="D627" t="n">
        <v>508</v>
      </c>
      <c r="E627" t="s">
        <v>246</v>
      </c>
      <c r="F627" t="n">
        <v>3201</v>
      </c>
      <c r="G627" t="s">
        <v>228</v>
      </c>
      <c r="H627" t="s">
        <v>229</v>
      </c>
      <c r="I627" t="n">
        <v>5</v>
      </c>
      <c r="J627" t="n">
        <v>458</v>
      </c>
      <c r="K627" t="s">
        <v>230</v>
      </c>
      <c r="L627" t="n">
        <v>100</v>
      </c>
      <c r="M627" t="n">
        <v>0.09</v>
      </c>
      <c r="N627" t="n">
        <v>0</v>
      </c>
    </row>
    <row r="628" spans="1:20">
      <c r="A628" s="1" t="n">
        <v>34059</v>
      </c>
      <c r="B628" t="s">
        <v>227</v>
      </c>
      <c r="C628" t="n">
        <v>5</v>
      </c>
      <c r="D628" t="n">
        <v>20</v>
      </c>
      <c r="E628" t="s">
        <v>52</v>
      </c>
      <c r="F628" t="n">
        <v>3201</v>
      </c>
      <c r="G628" t="s">
        <v>228</v>
      </c>
      <c r="H628" t="s">
        <v>229</v>
      </c>
      <c r="I628" t="n">
        <v>5</v>
      </c>
      <c r="J628" t="n">
        <v>458</v>
      </c>
      <c r="K628" t="s">
        <v>230</v>
      </c>
      <c r="L628" t="n">
        <v>326</v>
      </c>
      <c r="M628" t="n">
        <v>0.04</v>
      </c>
      <c r="N628" t="n">
        <v>37.7</v>
      </c>
      <c r="O628" t="s">
        <v>231</v>
      </c>
      <c r="P628" t="s">
        <v>232</v>
      </c>
      <c r="Q628" t="s">
        <v>232</v>
      </c>
      <c r="R628" t="s">
        <v>233</v>
      </c>
      <c r="S628" t="s">
        <v>229</v>
      </c>
      <c r="T628" t="n">
        <v>5</v>
      </c>
    </row>
    <row r="629" spans="1:20">
      <c r="A629" s="1" t="n">
        <v>34059</v>
      </c>
      <c r="B629" t="s">
        <v>227</v>
      </c>
      <c r="C629" t="n">
        <v>6</v>
      </c>
      <c r="D629" t="n">
        <v>20</v>
      </c>
      <c r="E629" t="s">
        <v>52</v>
      </c>
      <c r="F629" t="n">
        <v>3201</v>
      </c>
      <c r="G629" t="s">
        <v>228</v>
      </c>
      <c r="H629" t="s">
        <v>229</v>
      </c>
      <c r="I629" t="n">
        <v>5</v>
      </c>
      <c r="J629" t="n">
        <v>458</v>
      </c>
      <c r="K629" t="s">
        <v>230</v>
      </c>
      <c r="L629" t="n">
        <v>241</v>
      </c>
      <c r="M629" t="n">
        <v>0.02</v>
      </c>
      <c r="N629" t="n">
        <v>46.2</v>
      </c>
      <c r="O629" t="s">
        <v>231</v>
      </c>
      <c r="P629" t="s">
        <v>232</v>
      </c>
      <c r="Q629" t="s">
        <v>232</v>
      </c>
      <c r="R629" t="s">
        <v>233</v>
      </c>
      <c r="S629" t="s">
        <v>229</v>
      </c>
      <c r="T629" t="n">
        <v>5</v>
      </c>
    </row>
    <row r="630" spans="1:20">
      <c r="A630" s="1" t="n">
        <v>34059</v>
      </c>
      <c r="B630" t="s">
        <v>227</v>
      </c>
      <c r="C630" t="n">
        <v>7</v>
      </c>
      <c r="D630" t="n">
        <v>20</v>
      </c>
      <c r="E630" t="s">
        <v>52</v>
      </c>
      <c r="F630" t="n">
        <v>3201</v>
      </c>
      <c r="G630" t="s">
        <v>228</v>
      </c>
      <c r="H630" t="s">
        <v>229</v>
      </c>
      <c r="I630" t="n">
        <v>5</v>
      </c>
      <c r="J630" t="n">
        <v>458</v>
      </c>
      <c r="K630" t="s">
        <v>230</v>
      </c>
      <c r="L630" t="n">
        <v>121</v>
      </c>
      <c r="M630" t="n">
        <v>0.2</v>
      </c>
      <c r="N630" t="n">
        <v>21.1</v>
      </c>
      <c r="O630" t="s">
        <v>231</v>
      </c>
      <c r="P630" t="s">
        <v>232</v>
      </c>
      <c r="Q630" t="s">
        <v>232</v>
      </c>
      <c r="R630" t="s">
        <v>233</v>
      </c>
      <c r="S630" t="s">
        <v>229</v>
      </c>
      <c r="T630" t="n">
        <v>5</v>
      </c>
    </row>
    <row r="631" spans="1:20">
      <c r="A631" s="1" t="n">
        <v>34059</v>
      </c>
      <c r="B631" t="s">
        <v>227</v>
      </c>
      <c r="C631" t="n">
        <v>8</v>
      </c>
      <c r="D631" t="n">
        <v>20</v>
      </c>
      <c r="E631" t="s">
        <v>52</v>
      </c>
      <c r="F631" t="n">
        <v>3201</v>
      </c>
      <c r="G631" t="s">
        <v>228</v>
      </c>
      <c r="H631" t="s">
        <v>229</v>
      </c>
      <c r="I631" t="n">
        <v>5</v>
      </c>
      <c r="J631" t="n">
        <v>458</v>
      </c>
      <c r="K631" t="s">
        <v>230</v>
      </c>
      <c r="L631" t="n">
        <v>104</v>
      </c>
      <c r="M631" t="n">
        <v>0.09</v>
      </c>
      <c r="N631" t="n">
        <v>35.4</v>
      </c>
      <c r="O631" t="s">
        <v>231</v>
      </c>
      <c r="P631" t="s">
        <v>232</v>
      </c>
      <c r="Q631" t="s">
        <v>232</v>
      </c>
      <c r="R631" t="s">
        <v>233</v>
      </c>
      <c r="S631" t="s">
        <v>229</v>
      </c>
      <c r="T631" t="n">
        <v>5</v>
      </c>
    </row>
    <row r="632" spans="1:20">
      <c r="A632" s="1" t="n">
        <v>34059</v>
      </c>
      <c r="B632" t="s">
        <v>236</v>
      </c>
      <c r="C632" t="n">
        <v>1</v>
      </c>
      <c r="D632" t="n">
        <v>213</v>
      </c>
      <c r="E632" t="s">
        <v>234</v>
      </c>
      <c r="F632" t="n">
        <v>3201</v>
      </c>
      <c r="G632" t="s">
        <v>228</v>
      </c>
      <c r="H632" t="s">
        <v>229</v>
      </c>
      <c r="I632" t="n">
        <v>5</v>
      </c>
      <c r="J632" t="n">
        <v>785</v>
      </c>
      <c r="K632" t="s">
        <v>259</v>
      </c>
      <c r="L632" t="n">
        <v>1</v>
      </c>
      <c r="M632" t="n">
        <v>0</v>
      </c>
      <c r="N632" t="n">
        <v>0</v>
      </c>
    </row>
    <row r="633" spans="1:20">
      <c r="A633" s="1" t="n">
        <v>34059</v>
      </c>
      <c r="B633" t="s">
        <v>254</v>
      </c>
      <c r="C633" t="n">
        <v>1</v>
      </c>
      <c r="D633" t="n">
        <v>20</v>
      </c>
      <c r="E633" t="s">
        <v>52</v>
      </c>
      <c r="F633" t="n">
        <v>3201</v>
      </c>
      <c r="G633" t="s">
        <v>228</v>
      </c>
      <c r="H633" t="s">
        <v>229</v>
      </c>
      <c r="I633" t="n">
        <v>5</v>
      </c>
      <c r="J633" t="n">
        <v>280</v>
      </c>
      <c r="K633" t="s">
        <v>251</v>
      </c>
      <c r="L633" t="n">
        <v>246</v>
      </c>
      <c r="M633" t="n">
        <v>0.01</v>
      </c>
      <c r="N633" t="n">
        <v>40</v>
      </c>
      <c r="O633" t="s">
        <v>252</v>
      </c>
      <c r="P633" t="s">
        <v>253</v>
      </c>
      <c r="Q633" t="s">
        <v>253</v>
      </c>
      <c r="R633" t="s">
        <v>233</v>
      </c>
      <c r="S633" t="s">
        <v>229</v>
      </c>
      <c r="T633" t="n">
        <v>5</v>
      </c>
    </row>
    <row r="634" spans="1:20">
      <c r="A634" s="1" t="n">
        <v>34059</v>
      </c>
      <c r="B634" t="s">
        <v>254</v>
      </c>
      <c r="C634" t="n">
        <v>2</v>
      </c>
      <c r="D634" t="n">
        <v>20</v>
      </c>
      <c r="E634" t="s">
        <v>52</v>
      </c>
      <c r="F634" t="n">
        <v>3201</v>
      </c>
      <c r="G634" t="s">
        <v>228</v>
      </c>
      <c r="H634" t="s">
        <v>229</v>
      </c>
      <c r="I634" t="n">
        <v>5</v>
      </c>
      <c r="J634" t="n">
        <v>458</v>
      </c>
      <c r="K634" t="s">
        <v>230</v>
      </c>
      <c r="L634" t="n">
        <v>427</v>
      </c>
      <c r="M634" t="n">
        <v>0.21</v>
      </c>
      <c r="N634" t="n">
        <v>20.8</v>
      </c>
      <c r="O634" t="s">
        <v>252</v>
      </c>
      <c r="P634" t="s">
        <v>253</v>
      </c>
      <c r="Q634" t="s">
        <v>253</v>
      </c>
      <c r="R634" t="s">
        <v>233</v>
      </c>
      <c r="S634" t="s">
        <v>229</v>
      </c>
      <c r="T634" t="n">
        <v>5</v>
      </c>
    </row>
    <row r="635" spans="1:20">
      <c r="A635" s="1" t="n">
        <v>34059</v>
      </c>
      <c r="B635" t="s">
        <v>254</v>
      </c>
      <c r="C635" t="n">
        <v>3</v>
      </c>
      <c r="D635" t="n">
        <v>20</v>
      </c>
      <c r="E635" t="s">
        <v>52</v>
      </c>
      <c r="F635" t="n">
        <v>3201</v>
      </c>
      <c r="G635" t="s">
        <v>228</v>
      </c>
      <c r="H635" t="s">
        <v>229</v>
      </c>
      <c r="I635" t="n">
        <v>5</v>
      </c>
      <c r="J635" t="n">
        <v>458</v>
      </c>
      <c r="K635" t="s">
        <v>230</v>
      </c>
      <c r="L635" t="n">
        <v>270</v>
      </c>
      <c r="M635" t="n">
        <v>0.04</v>
      </c>
      <c r="N635" t="n">
        <v>46.2</v>
      </c>
      <c r="O635" t="s">
        <v>252</v>
      </c>
      <c r="P635" t="s">
        <v>253</v>
      </c>
      <c r="Q635" t="s">
        <v>253</v>
      </c>
      <c r="R635" t="s">
        <v>233</v>
      </c>
      <c r="S635" t="s">
        <v>229</v>
      </c>
      <c r="T635" t="n">
        <v>5</v>
      </c>
    </row>
    <row r="636" spans="1:20">
      <c r="A636" s="1" t="n">
        <v>34059</v>
      </c>
      <c r="B636" t="s">
        <v>254</v>
      </c>
      <c r="C636" t="n">
        <v>4</v>
      </c>
      <c r="D636" t="n">
        <v>20</v>
      </c>
      <c r="E636" t="s">
        <v>52</v>
      </c>
      <c r="F636" t="n">
        <v>3201</v>
      </c>
      <c r="G636" t="s">
        <v>228</v>
      </c>
      <c r="H636" t="s">
        <v>229</v>
      </c>
      <c r="I636" t="n">
        <v>5</v>
      </c>
      <c r="J636" t="n">
        <v>458</v>
      </c>
      <c r="K636" t="s">
        <v>230</v>
      </c>
      <c r="L636" t="n">
        <v>332</v>
      </c>
      <c r="M636" t="n">
        <v>0.22</v>
      </c>
      <c r="N636" t="n">
        <v>20.5</v>
      </c>
      <c r="O636" t="s">
        <v>252</v>
      </c>
      <c r="P636" t="s">
        <v>253</v>
      </c>
      <c r="Q636" t="s">
        <v>253</v>
      </c>
      <c r="R636" t="s">
        <v>233</v>
      </c>
      <c r="S636" t="s">
        <v>229</v>
      </c>
      <c r="T636" t="n">
        <v>5</v>
      </c>
    </row>
    <row r="637" spans="1:20">
      <c r="A637" s="1" t="n">
        <v>34089</v>
      </c>
      <c r="B637" t="s">
        <v>227</v>
      </c>
      <c r="C637" t="n">
        <v>1</v>
      </c>
      <c r="D637" t="n">
        <v>20</v>
      </c>
      <c r="E637" t="s">
        <v>52</v>
      </c>
      <c r="F637" t="n">
        <v>3201</v>
      </c>
      <c r="G637" t="s">
        <v>228</v>
      </c>
      <c r="H637" t="s">
        <v>229</v>
      </c>
      <c r="I637" t="n">
        <v>5</v>
      </c>
      <c r="J637" t="n">
        <v>458</v>
      </c>
      <c r="K637" t="s">
        <v>230</v>
      </c>
      <c r="L637" t="n">
        <v>211</v>
      </c>
      <c r="M637" t="n">
        <v>0.04</v>
      </c>
      <c r="N637" t="n">
        <v>37.8</v>
      </c>
      <c r="O637" t="s">
        <v>231</v>
      </c>
      <c r="P637" t="s">
        <v>232</v>
      </c>
      <c r="Q637" t="s">
        <v>232</v>
      </c>
      <c r="R637" t="s">
        <v>233</v>
      </c>
      <c r="S637" t="s">
        <v>229</v>
      </c>
      <c r="T637" t="n">
        <v>5</v>
      </c>
    </row>
    <row r="638" spans="1:20">
      <c r="A638" s="1" t="n">
        <v>34089</v>
      </c>
      <c r="B638" t="s">
        <v>227</v>
      </c>
      <c r="C638" t="n">
        <v>4</v>
      </c>
      <c r="D638" t="n">
        <v>20</v>
      </c>
      <c r="E638" t="s">
        <v>52</v>
      </c>
      <c r="F638" t="n">
        <v>3201</v>
      </c>
      <c r="G638" t="s">
        <v>228</v>
      </c>
      <c r="H638" t="s">
        <v>229</v>
      </c>
      <c r="I638" t="n">
        <v>5</v>
      </c>
      <c r="J638" t="n">
        <v>458</v>
      </c>
      <c r="K638" t="s">
        <v>230</v>
      </c>
      <c r="L638" t="n">
        <v>347</v>
      </c>
      <c r="M638" t="n">
        <v>0.07000000000000001</v>
      </c>
      <c r="N638" t="n">
        <v>32.6</v>
      </c>
      <c r="O638" t="s">
        <v>231</v>
      </c>
      <c r="P638" t="s">
        <v>232</v>
      </c>
      <c r="Q638" t="s">
        <v>232</v>
      </c>
      <c r="R638" t="s">
        <v>233</v>
      </c>
      <c r="S638" t="s">
        <v>229</v>
      </c>
      <c r="T638" t="n">
        <v>5</v>
      </c>
    </row>
    <row r="639" spans="1:20">
      <c r="A639" s="1" t="n">
        <v>34089</v>
      </c>
      <c r="B639" t="s">
        <v>227</v>
      </c>
      <c r="C639" t="n">
        <v>5</v>
      </c>
      <c r="D639" t="n">
        <v>20</v>
      </c>
      <c r="E639" t="s">
        <v>52</v>
      </c>
      <c r="F639" t="n">
        <v>3201</v>
      </c>
      <c r="G639" t="s">
        <v>228</v>
      </c>
      <c r="H639" t="s">
        <v>229</v>
      </c>
      <c r="I639" t="n">
        <v>5</v>
      </c>
      <c r="J639" t="n">
        <v>458</v>
      </c>
      <c r="K639" t="s">
        <v>230</v>
      </c>
      <c r="L639" t="n">
        <v>247</v>
      </c>
      <c r="M639" t="n">
        <v>0.07000000000000001</v>
      </c>
      <c r="N639" t="n">
        <v>33</v>
      </c>
      <c r="O639" t="s">
        <v>231</v>
      </c>
      <c r="P639" t="s">
        <v>232</v>
      </c>
      <c r="Q639" t="s">
        <v>232</v>
      </c>
      <c r="R639" t="s">
        <v>233</v>
      </c>
      <c r="S639" t="s">
        <v>229</v>
      </c>
      <c r="T639" t="n">
        <v>5</v>
      </c>
    </row>
    <row r="640" spans="1:20">
      <c r="A640" s="1" t="n">
        <v>34089</v>
      </c>
      <c r="B640" t="s">
        <v>227</v>
      </c>
      <c r="C640" t="n">
        <v>6</v>
      </c>
      <c r="D640" t="n">
        <v>20</v>
      </c>
      <c r="E640" t="s">
        <v>52</v>
      </c>
      <c r="F640" t="n">
        <v>3201</v>
      </c>
      <c r="G640" t="s">
        <v>228</v>
      </c>
      <c r="H640" t="s">
        <v>229</v>
      </c>
      <c r="I640" t="n">
        <v>5</v>
      </c>
      <c r="J640" t="n">
        <v>458</v>
      </c>
      <c r="K640" t="s">
        <v>230</v>
      </c>
      <c r="L640" t="n">
        <v>80</v>
      </c>
      <c r="M640" t="n">
        <v>0.09</v>
      </c>
      <c r="N640" t="n">
        <v>35</v>
      </c>
      <c r="O640" t="s">
        <v>231</v>
      </c>
      <c r="P640" t="s">
        <v>232</v>
      </c>
      <c r="Q640" t="s">
        <v>232</v>
      </c>
      <c r="R640" t="s">
        <v>233</v>
      </c>
      <c r="S640" t="s">
        <v>229</v>
      </c>
      <c r="T640" t="n">
        <v>5</v>
      </c>
    </row>
    <row r="641" spans="1:20">
      <c r="A641" s="1" t="n">
        <v>34089</v>
      </c>
      <c r="B641" t="s">
        <v>227</v>
      </c>
      <c r="C641" t="n">
        <v>7</v>
      </c>
      <c r="D641" t="n">
        <v>20</v>
      </c>
      <c r="E641" t="s">
        <v>52</v>
      </c>
      <c r="F641" t="n">
        <v>3201</v>
      </c>
      <c r="G641" t="s">
        <v>228</v>
      </c>
      <c r="H641" t="s">
        <v>229</v>
      </c>
      <c r="I641" t="n">
        <v>5</v>
      </c>
      <c r="J641" t="n">
        <v>458</v>
      </c>
      <c r="K641" t="s">
        <v>230</v>
      </c>
      <c r="L641" t="n">
        <v>197</v>
      </c>
      <c r="M641" t="n">
        <v>0.04</v>
      </c>
      <c r="N641" t="n">
        <v>38.1</v>
      </c>
      <c r="O641" t="s">
        <v>231</v>
      </c>
      <c r="P641" t="s">
        <v>232</v>
      </c>
      <c r="Q641" t="s">
        <v>232</v>
      </c>
      <c r="R641" t="s">
        <v>233</v>
      </c>
      <c r="S641" t="s">
        <v>229</v>
      </c>
      <c r="T641" t="n">
        <v>5</v>
      </c>
    </row>
    <row r="642" spans="1:20">
      <c r="A642" s="1" t="n">
        <v>34089</v>
      </c>
      <c r="B642" t="s">
        <v>227</v>
      </c>
      <c r="C642" t="n">
        <v>8</v>
      </c>
      <c r="D642" t="n">
        <v>20</v>
      </c>
      <c r="E642" t="s">
        <v>52</v>
      </c>
      <c r="F642" t="n">
        <v>3201</v>
      </c>
      <c r="G642" t="s">
        <v>228</v>
      </c>
      <c r="H642" t="s">
        <v>229</v>
      </c>
      <c r="I642" t="n">
        <v>5</v>
      </c>
      <c r="J642" t="n">
        <v>580</v>
      </c>
      <c r="K642" t="s">
        <v>248</v>
      </c>
      <c r="L642" t="n">
        <v>246</v>
      </c>
      <c r="M642" t="n">
        <v>0.02</v>
      </c>
      <c r="N642" t="n">
        <v>46.5</v>
      </c>
      <c r="O642" t="s">
        <v>231</v>
      </c>
      <c r="P642" t="s">
        <v>232</v>
      </c>
      <c r="Q642" t="s">
        <v>232</v>
      </c>
      <c r="R642" t="s">
        <v>233</v>
      </c>
      <c r="S642" t="s">
        <v>229</v>
      </c>
      <c r="T642" t="n">
        <v>5</v>
      </c>
    </row>
    <row r="643" spans="1:20">
      <c r="A643" s="1" t="n">
        <v>34089</v>
      </c>
      <c r="B643" t="s">
        <v>241</v>
      </c>
      <c r="C643" t="n">
        <v>1</v>
      </c>
      <c r="D643" t="n">
        <v>311</v>
      </c>
      <c r="E643" t="s">
        <v>271</v>
      </c>
      <c r="F643" t="n">
        <v>3201</v>
      </c>
      <c r="G643" t="s">
        <v>228</v>
      </c>
      <c r="H643" t="s">
        <v>229</v>
      </c>
      <c r="I643" t="n">
        <v>5</v>
      </c>
      <c r="J643" t="n">
        <v>640</v>
      </c>
      <c r="K643" t="s">
        <v>276</v>
      </c>
      <c r="L643" t="n">
        <v>19</v>
      </c>
      <c r="M643" t="n">
        <v>0</v>
      </c>
      <c r="N643" t="n">
        <v>0</v>
      </c>
    </row>
    <row r="644" spans="1:20">
      <c r="A644" s="1" t="n">
        <v>34089</v>
      </c>
      <c r="B644" t="s">
        <v>254</v>
      </c>
      <c r="C644" t="n">
        <v>1</v>
      </c>
      <c r="D644" t="n">
        <v>20</v>
      </c>
      <c r="E644" t="s">
        <v>52</v>
      </c>
      <c r="F644" t="n">
        <v>3201</v>
      </c>
      <c r="G644" t="s">
        <v>228</v>
      </c>
      <c r="H644" t="s">
        <v>229</v>
      </c>
      <c r="I644" t="n">
        <v>5</v>
      </c>
      <c r="J644" t="n">
        <v>458</v>
      </c>
      <c r="K644" t="s">
        <v>230</v>
      </c>
      <c r="L644" t="n">
        <v>248</v>
      </c>
      <c r="M644" t="n">
        <v>0.04</v>
      </c>
      <c r="N644" t="n">
        <v>45.8</v>
      </c>
      <c r="O644" t="s">
        <v>252</v>
      </c>
      <c r="P644" t="s">
        <v>253</v>
      </c>
      <c r="Q644" t="s">
        <v>253</v>
      </c>
      <c r="R644" t="s">
        <v>233</v>
      </c>
      <c r="S644" t="s">
        <v>229</v>
      </c>
      <c r="T644" t="n">
        <v>5</v>
      </c>
    </row>
    <row r="645" spans="1:20">
      <c r="A645" s="1" t="n">
        <v>34089</v>
      </c>
      <c r="B645" t="s">
        <v>254</v>
      </c>
      <c r="C645" t="n">
        <v>2</v>
      </c>
      <c r="D645" t="n">
        <v>20</v>
      </c>
      <c r="E645" t="s">
        <v>52</v>
      </c>
      <c r="F645" t="n">
        <v>3201</v>
      </c>
      <c r="G645" t="s">
        <v>228</v>
      </c>
      <c r="H645" t="s">
        <v>229</v>
      </c>
      <c r="I645" t="n">
        <v>5</v>
      </c>
      <c r="J645" t="n">
        <v>458</v>
      </c>
      <c r="K645" t="s">
        <v>230</v>
      </c>
      <c r="L645" t="n">
        <v>411</v>
      </c>
      <c r="M645" t="n">
        <v>0.21</v>
      </c>
      <c r="N645" t="n">
        <v>21.3</v>
      </c>
      <c r="O645" t="s">
        <v>252</v>
      </c>
      <c r="P645" t="s">
        <v>253</v>
      </c>
      <c r="Q645" t="s">
        <v>253</v>
      </c>
      <c r="R645" t="s">
        <v>233</v>
      </c>
      <c r="S645" t="s">
        <v>229</v>
      </c>
      <c r="T645" t="n">
        <v>5</v>
      </c>
    </row>
    <row r="646" spans="1:20">
      <c r="A646" s="1" t="n">
        <v>34120</v>
      </c>
      <c r="B646" t="s">
        <v>227</v>
      </c>
      <c r="C646" t="n">
        <v>1</v>
      </c>
      <c r="D646" t="n">
        <v>20</v>
      </c>
      <c r="E646" t="s">
        <v>52</v>
      </c>
      <c r="F646" t="n">
        <v>3201</v>
      </c>
      <c r="G646" t="s">
        <v>228</v>
      </c>
      <c r="H646" t="s">
        <v>229</v>
      </c>
      <c r="I646" t="n">
        <v>5</v>
      </c>
      <c r="J646" t="n">
        <v>458</v>
      </c>
      <c r="K646" t="s">
        <v>230</v>
      </c>
      <c r="L646" t="n">
        <v>357</v>
      </c>
      <c r="M646" t="n">
        <v>0.14</v>
      </c>
      <c r="N646" t="n">
        <v>35.5</v>
      </c>
      <c r="O646" t="s">
        <v>231</v>
      </c>
      <c r="P646" t="s">
        <v>232</v>
      </c>
      <c r="Q646" t="s">
        <v>232</v>
      </c>
      <c r="R646" t="s">
        <v>233</v>
      </c>
      <c r="S646" t="s">
        <v>229</v>
      </c>
      <c r="T646" t="n">
        <v>5</v>
      </c>
    </row>
    <row r="647" spans="1:20">
      <c r="A647" s="1" t="n">
        <v>34120</v>
      </c>
      <c r="B647" t="s">
        <v>227</v>
      </c>
      <c r="C647" t="n">
        <v>5</v>
      </c>
      <c r="D647" t="n">
        <v>20</v>
      </c>
      <c r="E647" t="s">
        <v>52</v>
      </c>
      <c r="F647" t="n">
        <v>3201</v>
      </c>
      <c r="G647" t="s">
        <v>228</v>
      </c>
      <c r="H647" t="s">
        <v>229</v>
      </c>
      <c r="I647" t="n">
        <v>5</v>
      </c>
      <c r="J647" t="n">
        <v>458</v>
      </c>
      <c r="K647" t="s">
        <v>230</v>
      </c>
      <c r="L647" t="n">
        <v>179</v>
      </c>
      <c r="M647" t="n">
        <v>0.07000000000000001</v>
      </c>
      <c r="N647" t="n">
        <v>33.1</v>
      </c>
      <c r="O647" t="s">
        <v>231</v>
      </c>
      <c r="P647" t="s">
        <v>232</v>
      </c>
      <c r="Q647" t="s">
        <v>232</v>
      </c>
      <c r="R647" t="s">
        <v>233</v>
      </c>
      <c r="S647" t="s">
        <v>229</v>
      </c>
      <c r="T647" t="n">
        <v>5</v>
      </c>
    </row>
    <row r="648" spans="1:20">
      <c r="A648" s="1" t="n">
        <v>34120</v>
      </c>
      <c r="B648" t="s">
        <v>227</v>
      </c>
      <c r="C648" t="n">
        <v>6</v>
      </c>
      <c r="D648" t="n">
        <v>20</v>
      </c>
      <c r="E648" t="s">
        <v>52</v>
      </c>
      <c r="F648" t="n">
        <v>3201</v>
      </c>
      <c r="G648" t="s">
        <v>228</v>
      </c>
      <c r="H648" t="s">
        <v>229</v>
      </c>
      <c r="I648" t="n">
        <v>5</v>
      </c>
      <c r="J648" t="n">
        <v>458</v>
      </c>
      <c r="K648" t="s">
        <v>230</v>
      </c>
      <c r="L648" t="n">
        <v>184</v>
      </c>
      <c r="M648" t="n">
        <v>0.04</v>
      </c>
      <c r="N648" t="n">
        <v>37.5</v>
      </c>
      <c r="O648" t="s">
        <v>231</v>
      </c>
      <c r="P648" t="s">
        <v>232</v>
      </c>
      <c r="Q648" t="s">
        <v>232</v>
      </c>
      <c r="R648" t="s">
        <v>233</v>
      </c>
      <c r="S648" t="s">
        <v>229</v>
      </c>
      <c r="T648" t="n">
        <v>5</v>
      </c>
    </row>
    <row r="649" spans="1:20">
      <c r="A649" s="1" t="n">
        <v>34120</v>
      </c>
      <c r="B649" t="s">
        <v>227</v>
      </c>
      <c r="C649" t="n">
        <v>7</v>
      </c>
      <c r="D649" t="n">
        <v>20</v>
      </c>
      <c r="E649" t="s">
        <v>52</v>
      </c>
      <c r="F649" t="n">
        <v>3201</v>
      </c>
      <c r="G649" t="s">
        <v>228</v>
      </c>
      <c r="H649" t="s">
        <v>229</v>
      </c>
      <c r="I649" t="n">
        <v>5</v>
      </c>
      <c r="J649" t="n">
        <v>458</v>
      </c>
      <c r="K649" t="s">
        <v>230</v>
      </c>
      <c r="L649" t="n">
        <v>265</v>
      </c>
      <c r="M649" t="n">
        <v>0.09</v>
      </c>
      <c r="N649" t="n">
        <v>35.7</v>
      </c>
      <c r="O649" t="s">
        <v>231</v>
      </c>
      <c r="P649" t="s">
        <v>232</v>
      </c>
      <c r="Q649" t="s">
        <v>232</v>
      </c>
      <c r="R649" t="s">
        <v>233</v>
      </c>
      <c r="S649" t="s">
        <v>229</v>
      </c>
      <c r="T649" t="n">
        <v>5</v>
      </c>
    </row>
    <row r="650" spans="1:20">
      <c r="A650" s="1" t="n">
        <v>34120</v>
      </c>
      <c r="B650" t="s">
        <v>227</v>
      </c>
      <c r="C650" t="n">
        <v>8</v>
      </c>
      <c r="D650" t="n">
        <v>20</v>
      </c>
      <c r="E650" t="s">
        <v>52</v>
      </c>
      <c r="F650" t="n">
        <v>3201</v>
      </c>
      <c r="G650" t="s">
        <v>228</v>
      </c>
      <c r="H650" t="s">
        <v>229</v>
      </c>
      <c r="I650" t="n">
        <v>5</v>
      </c>
      <c r="J650" t="n">
        <v>458</v>
      </c>
      <c r="K650" t="s">
        <v>230</v>
      </c>
      <c r="L650" t="n">
        <v>100</v>
      </c>
      <c r="M650" t="n">
        <v>0.14</v>
      </c>
      <c r="N650" t="n">
        <v>21.4</v>
      </c>
      <c r="O650" t="s">
        <v>231</v>
      </c>
      <c r="P650" t="s">
        <v>232</v>
      </c>
      <c r="Q650" t="s">
        <v>232</v>
      </c>
      <c r="R650" t="s">
        <v>233</v>
      </c>
      <c r="S650" t="s">
        <v>229</v>
      </c>
      <c r="T650" t="n">
        <v>5</v>
      </c>
    </row>
    <row r="651" spans="1:20">
      <c r="A651" s="1" t="n">
        <v>34120</v>
      </c>
      <c r="B651" t="s">
        <v>227</v>
      </c>
      <c r="C651" t="n">
        <v>9</v>
      </c>
      <c r="D651" t="n">
        <v>20</v>
      </c>
      <c r="E651" t="s">
        <v>52</v>
      </c>
      <c r="F651" t="n">
        <v>3201</v>
      </c>
      <c r="G651" t="s">
        <v>228</v>
      </c>
      <c r="H651" t="s">
        <v>229</v>
      </c>
      <c r="I651" t="n">
        <v>5</v>
      </c>
      <c r="J651" t="n">
        <v>580</v>
      </c>
      <c r="K651" t="s">
        <v>248</v>
      </c>
      <c r="L651" t="n">
        <v>204</v>
      </c>
      <c r="M651" t="n">
        <v>0.02</v>
      </c>
      <c r="N651" t="n">
        <v>46.2</v>
      </c>
      <c r="O651" t="s">
        <v>231</v>
      </c>
      <c r="P651" t="s">
        <v>232</v>
      </c>
      <c r="Q651" t="s">
        <v>232</v>
      </c>
      <c r="R651" t="s">
        <v>233</v>
      </c>
      <c r="S651" t="s">
        <v>229</v>
      </c>
      <c r="T651" t="n">
        <v>5</v>
      </c>
    </row>
    <row r="652" spans="1:20">
      <c r="A652" s="1" t="n">
        <v>34120</v>
      </c>
      <c r="B652" t="s">
        <v>254</v>
      </c>
      <c r="C652" t="n">
        <v>1</v>
      </c>
      <c r="D652" t="n">
        <v>20</v>
      </c>
      <c r="E652" t="s">
        <v>52</v>
      </c>
      <c r="F652" t="n">
        <v>3201</v>
      </c>
      <c r="G652" t="s">
        <v>228</v>
      </c>
      <c r="H652" t="s">
        <v>229</v>
      </c>
      <c r="I652" t="n">
        <v>5</v>
      </c>
      <c r="J652" t="n">
        <v>160</v>
      </c>
      <c r="K652" t="s">
        <v>258</v>
      </c>
      <c r="L652" t="n">
        <v>407</v>
      </c>
      <c r="M652" t="n">
        <v>0.06</v>
      </c>
      <c r="N652" t="n">
        <v>41.1</v>
      </c>
      <c r="O652" t="s">
        <v>277</v>
      </c>
      <c r="P652" t="s">
        <v>253</v>
      </c>
      <c r="Q652" t="s">
        <v>253</v>
      </c>
      <c r="R652" t="s">
        <v>233</v>
      </c>
      <c r="S652" t="s">
        <v>229</v>
      </c>
      <c r="T652" t="n">
        <v>5</v>
      </c>
    </row>
    <row r="653" spans="1:20">
      <c r="A653" s="1" t="n">
        <v>34120</v>
      </c>
      <c r="B653" t="s">
        <v>254</v>
      </c>
      <c r="C653" t="n">
        <v>2</v>
      </c>
      <c r="D653" t="n">
        <v>20</v>
      </c>
      <c r="E653" t="s">
        <v>52</v>
      </c>
      <c r="F653" t="n">
        <v>3201</v>
      </c>
      <c r="G653" t="s">
        <v>228</v>
      </c>
      <c r="H653" t="s">
        <v>229</v>
      </c>
      <c r="I653" t="n">
        <v>5</v>
      </c>
      <c r="J653" t="n">
        <v>458</v>
      </c>
      <c r="K653" t="s">
        <v>230</v>
      </c>
      <c r="L653" t="n">
        <v>206</v>
      </c>
      <c r="M653" t="n">
        <v>0.05</v>
      </c>
      <c r="N653" t="n">
        <v>46</v>
      </c>
      <c r="O653" t="s">
        <v>277</v>
      </c>
      <c r="P653" t="s">
        <v>253</v>
      </c>
      <c r="Q653" t="s">
        <v>253</v>
      </c>
      <c r="R653" t="s">
        <v>233</v>
      </c>
      <c r="S653" t="s">
        <v>229</v>
      </c>
      <c r="T653" t="n">
        <v>5</v>
      </c>
    </row>
    <row r="654" spans="1:20">
      <c r="A654" s="1" t="n">
        <v>34120</v>
      </c>
      <c r="B654" t="s">
        <v>254</v>
      </c>
      <c r="C654" t="n">
        <v>3</v>
      </c>
      <c r="D654" t="n">
        <v>20</v>
      </c>
      <c r="E654" t="s">
        <v>52</v>
      </c>
      <c r="F654" t="n">
        <v>3201</v>
      </c>
      <c r="G654" t="s">
        <v>228</v>
      </c>
      <c r="H654" t="s">
        <v>229</v>
      </c>
      <c r="I654" t="n">
        <v>5</v>
      </c>
      <c r="J654" t="n">
        <v>458</v>
      </c>
      <c r="K654" t="s">
        <v>230</v>
      </c>
      <c r="L654" t="n">
        <v>166</v>
      </c>
      <c r="M654" t="n">
        <v>0.04</v>
      </c>
      <c r="N654" t="n">
        <v>45.9</v>
      </c>
      <c r="O654" t="s">
        <v>277</v>
      </c>
      <c r="P654" t="s">
        <v>253</v>
      </c>
      <c r="Q654" t="s">
        <v>253</v>
      </c>
      <c r="R654" t="s">
        <v>233</v>
      </c>
      <c r="S654" t="s">
        <v>229</v>
      </c>
      <c r="T654" t="n">
        <v>5</v>
      </c>
    </row>
    <row r="655" spans="1:20">
      <c r="A655" s="1" t="n">
        <v>34120</v>
      </c>
      <c r="B655" t="s">
        <v>254</v>
      </c>
      <c r="C655" t="n">
        <v>4</v>
      </c>
      <c r="D655" t="n">
        <v>20</v>
      </c>
      <c r="E655" t="s">
        <v>52</v>
      </c>
      <c r="F655" t="n">
        <v>3201</v>
      </c>
      <c r="G655" t="s">
        <v>228</v>
      </c>
      <c r="H655" t="s">
        <v>229</v>
      </c>
      <c r="I655" t="n">
        <v>5</v>
      </c>
      <c r="J655" t="n">
        <v>458</v>
      </c>
      <c r="K655" t="s">
        <v>230</v>
      </c>
      <c r="L655" t="n">
        <v>303</v>
      </c>
      <c r="M655" t="n">
        <v>0.21</v>
      </c>
      <c r="N655" t="n">
        <v>20.7</v>
      </c>
      <c r="O655" t="s">
        <v>277</v>
      </c>
      <c r="P655" t="s">
        <v>253</v>
      </c>
      <c r="Q655" t="s">
        <v>253</v>
      </c>
      <c r="R655" t="s">
        <v>233</v>
      </c>
      <c r="S655" t="s">
        <v>229</v>
      </c>
      <c r="T655" t="n">
        <v>5</v>
      </c>
    </row>
    <row r="656" spans="1:20">
      <c r="A656" s="1" t="n">
        <v>34120</v>
      </c>
      <c r="B656" t="s">
        <v>254</v>
      </c>
      <c r="C656" t="n">
        <v>5</v>
      </c>
      <c r="D656" t="n">
        <v>20</v>
      </c>
      <c r="E656" t="s">
        <v>52</v>
      </c>
      <c r="F656" t="n">
        <v>3201</v>
      </c>
      <c r="G656" t="s">
        <v>228</v>
      </c>
      <c r="H656" t="s">
        <v>229</v>
      </c>
      <c r="I656" t="n">
        <v>5</v>
      </c>
      <c r="J656" t="n">
        <v>458</v>
      </c>
      <c r="K656" t="s">
        <v>230</v>
      </c>
      <c r="L656" t="n">
        <v>294</v>
      </c>
      <c r="M656" t="n">
        <v>0.22</v>
      </c>
      <c r="N656" t="n">
        <v>20.8</v>
      </c>
      <c r="O656" t="s">
        <v>277</v>
      </c>
      <c r="P656" t="s">
        <v>253</v>
      </c>
      <c r="Q656" t="s">
        <v>253</v>
      </c>
      <c r="R656" t="s">
        <v>233</v>
      </c>
      <c r="S656" t="s">
        <v>229</v>
      </c>
      <c r="T656" t="n">
        <v>5</v>
      </c>
    </row>
    <row r="657" spans="1:20">
      <c r="A657" s="1" t="n">
        <v>34150</v>
      </c>
      <c r="B657" t="s">
        <v>227</v>
      </c>
      <c r="C657" t="n">
        <v>1</v>
      </c>
      <c r="D657" t="n">
        <v>20</v>
      </c>
      <c r="E657" t="s">
        <v>52</v>
      </c>
      <c r="F657" t="n">
        <v>3201</v>
      </c>
      <c r="G657" t="s">
        <v>228</v>
      </c>
      <c r="H657" t="s">
        <v>229</v>
      </c>
      <c r="I657" t="n">
        <v>5</v>
      </c>
      <c r="J657" t="n">
        <v>458</v>
      </c>
      <c r="K657" t="s">
        <v>230</v>
      </c>
      <c r="L657" t="n">
        <v>273</v>
      </c>
      <c r="M657" t="n">
        <v>0.04</v>
      </c>
      <c r="N657" t="n">
        <v>38</v>
      </c>
      <c r="O657" t="s">
        <v>231</v>
      </c>
      <c r="P657" t="s">
        <v>232</v>
      </c>
      <c r="Q657" t="s">
        <v>232</v>
      </c>
      <c r="R657" t="s">
        <v>233</v>
      </c>
      <c r="S657" t="s">
        <v>229</v>
      </c>
      <c r="T657" t="n">
        <v>5</v>
      </c>
    </row>
    <row r="658" spans="1:20">
      <c r="A658" s="1" t="n">
        <v>34150</v>
      </c>
      <c r="B658" t="s">
        <v>227</v>
      </c>
      <c r="C658" t="n">
        <v>4</v>
      </c>
      <c r="D658" t="n">
        <v>20</v>
      </c>
      <c r="E658" t="s">
        <v>52</v>
      </c>
      <c r="F658" t="n">
        <v>3201</v>
      </c>
      <c r="G658" t="s">
        <v>228</v>
      </c>
      <c r="H658" t="s">
        <v>229</v>
      </c>
      <c r="I658" t="n">
        <v>5</v>
      </c>
      <c r="J658" t="n">
        <v>458</v>
      </c>
      <c r="K658" t="s">
        <v>230</v>
      </c>
      <c r="L658" t="n">
        <v>159</v>
      </c>
      <c r="M658" t="n">
        <v>0.09</v>
      </c>
      <c r="N658" t="n">
        <v>35.2</v>
      </c>
      <c r="O658" t="s">
        <v>231</v>
      </c>
      <c r="P658" t="s">
        <v>232</v>
      </c>
      <c r="Q658" t="s">
        <v>232</v>
      </c>
      <c r="R658" t="s">
        <v>233</v>
      </c>
      <c r="S658" t="s">
        <v>229</v>
      </c>
      <c r="T658" t="n">
        <v>5</v>
      </c>
    </row>
    <row r="659" spans="1:20">
      <c r="A659" s="1" t="n">
        <v>34150</v>
      </c>
      <c r="B659" t="s">
        <v>227</v>
      </c>
      <c r="C659" t="n">
        <v>5</v>
      </c>
      <c r="D659" t="n">
        <v>20</v>
      </c>
      <c r="E659" t="s">
        <v>52</v>
      </c>
      <c r="F659" t="n">
        <v>3201</v>
      </c>
      <c r="G659" t="s">
        <v>228</v>
      </c>
      <c r="H659" t="s">
        <v>229</v>
      </c>
      <c r="I659" t="n">
        <v>5</v>
      </c>
      <c r="J659" t="n">
        <v>458</v>
      </c>
      <c r="K659" t="s">
        <v>230</v>
      </c>
      <c r="L659" t="n">
        <v>476</v>
      </c>
      <c r="M659" t="n">
        <v>0.07000000000000001</v>
      </c>
      <c r="N659" t="n">
        <v>32.4</v>
      </c>
      <c r="O659" t="s">
        <v>231</v>
      </c>
      <c r="P659" t="s">
        <v>232</v>
      </c>
      <c r="Q659" t="s">
        <v>232</v>
      </c>
      <c r="R659" t="s">
        <v>233</v>
      </c>
      <c r="S659" t="s">
        <v>229</v>
      </c>
      <c r="T659" t="n">
        <v>5</v>
      </c>
    </row>
    <row r="660" spans="1:20">
      <c r="A660" s="1" t="n">
        <v>34150</v>
      </c>
      <c r="B660" t="s">
        <v>227</v>
      </c>
      <c r="C660" t="n">
        <v>6</v>
      </c>
      <c r="D660" t="n">
        <v>20</v>
      </c>
      <c r="E660" t="s">
        <v>52</v>
      </c>
      <c r="F660" t="n">
        <v>3201</v>
      </c>
      <c r="G660" t="s">
        <v>228</v>
      </c>
      <c r="H660" t="s">
        <v>229</v>
      </c>
      <c r="I660" t="n">
        <v>5</v>
      </c>
      <c r="J660" t="n">
        <v>458</v>
      </c>
      <c r="K660" t="s">
        <v>230</v>
      </c>
      <c r="L660" t="n">
        <v>105</v>
      </c>
      <c r="M660" t="n">
        <v>0.14</v>
      </c>
      <c r="N660" t="n">
        <v>21.3</v>
      </c>
      <c r="O660" t="s">
        <v>231</v>
      </c>
      <c r="P660" t="s">
        <v>232</v>
      </c>
      <c r="Q660" t="s">
        <v>232</v>
      </c>
      <c r="R660" t="s">
        <v>233</v>
      </c>
      <c r="S660" t="s">
        <v>229</v>
      </c>
      <c r="T660" t="n">
        <v>5</v>
      </c>
    </row>
    <row r="661" spans="1:20">
      <c r="A661" s="1" t="n">
        <v>34150</v>
      </c>
      <c r="B661" t="s">
        <v>227</v>
      </c>
      <c r="C661" t="n">
        <v>7</v>
      </c>
      <c r="D661" t="n">
        <v>20</v>
      </c>
      <c r="E661" t="s">
        <v>52</v>
      </c>
      <c r="F661" t="n">
        <v>3201</v>
      </c>
      <c r="G661" t="s">
        <v>228</v>
      </c>
      <c r="H661" t="s">
        <v>229</v>
      </c>
      <c r="I661" t="n">
        <v>5</v>
      </c>
      <c r="J661" t="n">
        <v>712</v>
      </c>
      <c r="K661" t="s">
        <v>278</v>
      </c>
      <c r="L661" t="n">
        <v>177</v>
      </c>
      <c r="M661" t="n">
        <v>0.04</v>
      </c>
      <c r="N661" t="n">
        <v>44.5</v>
      </c>
      <c r="O661" t="s">
        <v>231</v>
      </c>
      <c r="P661" t="s">
        <v>232</v>
      </c>
      <c r="Q661" t="s">
        <v>232</v>
      </c>
      <c r="R661" t="s">
        <v>233</v>
      </c>
      <c r="S661" t="s">
        <v>229</v>
      </c>
      <c r="T661" t="n">
        <v>5</v>
      </c>
    </row>
    <row r="662" spans="1:20">
      <c r="A662" s="1" t="n">
        <v>34150</v>
      </c>
      <c r="B662" t="s">
        <v>227</v>
      </c>
      <c r="C662" t="n">
        <v>8</v>
      </c>
      <c r="D662" t="n">
        <v>20</v>
      </c>
      <c r="E662" t="s">
        <v>52</v>
      </c>
      <c r="F662" t="n">
        <v>3201</v>
      </c>
      <c r="G662" t="s">
        <v>228</v>
      </c>
      <c r="H662" t="s">
        <v>229</v>
      </c>
      <c r="I662" t="n">
        <v>5</v>
      </c>
      <c r="J662" t="n">
        <v>888</v>
      </c>
      <c r="K662" t="s">
        <v>273</v>
      </c>
      <c r="L662" t="n">
        <v>208</v>
      </c>
      <c r="M662" t="n">
        <v>0.8</v>
      </c>
      <c r="N662" t="n">
        <v>35.2</v>
      </c>
      <c r="O662" t="s">
        <v>231</v>
      </c>
      <c r="P662" t="s">
        <v>232</v>
      </c>
      <c r="Q662" t="s">
        <v>232</v>
      </c>
      <c r="R662" t="s">
        <v>233</v>
      </c>
      <c r="S662" t="s">
        <v>229</v>
      </c>
      <c r="T662" t="n">
        <v>5</v>
      </c>
    </row>
    <row r="663" spans="1:20">
      <c r="A663" s="1" t="n">
        <v>34150</v>
      </c>
      <c r="B663" t="s">
        <v>227</v>
      </c>
      <c r="C663" t="n">
        <v>9</v>
      </c>
      <c r="D663" t="n">
        <v>20</v>
      </c>
      <c r="E663" t="s">
        <v>52</v>
      </c>
      <c r="F663" t="n">
        <v>3201</v>
      </c>
      <c r="G663" t="s">
        <v>228</v>
      </c>
      <c r="H663" t="s">
        <v>229</v>
      </c>
      <c r="I663" t="n">
        <v>5</v>
      </c>
      <c r="J663" t="n">
        <v>940</v>
      </c>
      <c r="K663" t="s">
        <v>235</v>
      </c>
      <c r="L663" t="n">
        <v>123</v>
      </c>
      <c r="M663" t="n">
        <v>5.4</v>
      </c>
      <c r="N663" t="n">
        <v>10.2</v>
      </c>
      <c r="O663" t="s">
        <v>231</v>
      </c>
      <c r="P663" t="s">
        <v>232</v>
      </c>
      <c r="Q663" t="s">
        <v>232</v>
      </c>
      <c r="R663" t="s">
        <v>233</v>
      </c>
      <c r="S663" t="s">
        <v>229</v>
      </c>
      <c r="T663" t="n">
        <v>5</v>
      </c>
    </row>
    <row r="664" spans="1:20">
      <c r="A664" s="1" t="n">
        <v>34150</v>
      </c>
      <c r="B664" t="s">
        <v>254</v>
      </c>
      <c r="C664" t="n">
        <v>1</v>
      </c>
      <c r="D664" t="n">
        <v>20</v>
      </c>
      <c r="E664" t="s">
        <v>52</v>
      </c>
      <c r="F664" t="n">
        <v>3201</v>
      </c>
      <c r="G664" t="s">
        <v>228</v>
      </c>
      <c r="H664" t="s">
        <v>229</v>
      </c>
      <c r="I664" t="n">
        <v>5</v>
      </c>
      <c r="J664" t="n">
        <v>160</v>
      </c>
      <c r="K664" t="s">
        <v>258</v>
      </c>
      <c r="L664" t="n">
        <v>391</v>
      </c>
      <c r="M664" t="n">
        <v>0.04</v>
      </c>
      <c r="N664" t="n">
        <v>41.5</v>
      </c>
      <c r="O664" t="s">
        <v>277</v>
      </c>
      <c r="P664" t="s">
        <v>253</v>
      </c>
      <c r="Q664" t="s">
        <v>253</v>
      </c>
      <c r="R664" t="s">
        <v>233</v>
      </c>
      <c r="S664" t="s">
        <v>229</v>
      </c>
      <c r="T664" t="n">
        <v>5</v>
      </c>
    </row>
    <row r="665" spans="1:20">
      <c r="A665" s="1" t="n">
        <v>34150</v>
      </c>
      <c r="B665" t="s">
        <v>254</v>
      </c>
      <c r="C665" t="n">
        <v>2</v>
      </c>
      <c r="D665" t="n">
        <v>20</v>
      </c>
      <c r="E665" t="s">
        <v>52</v>
      </c>
      <c r="F665" t="n">
        <v>3201</v>
      </c>
      <c r="G665" t="s">
        <v>228</v>
      </c>
      <c r="H665" t="s">
        <v>229</v>
      </c>
      <c r="I665" t="n">
        <v>5</v>
      </c>
      <c r="J665" t="n">
        <v>458</v>
      </c>
      <c r="K665" t="s">
        <v>230</v>
      </c>
      <c r="L665" t="n">
        <v>292</v>
      </c>
      <c r="M665" t="n">
        <v>0.22</v>
      </c>
      <c r="N665" t="n">
        <v>20.8</v>
      </c>
      <c r="O665" t="s">
        <v>277</v>
      </c>
      <c r="P665" t="s">
        <v>253</v>
      </c>
      <c r="Q665" t="s">
        <v>253</v>
      </c>
      <c r="R665" t="s">
        <v>233</v>
      </c>
      <c r="S665" t="s">
        <v>229</v>
      </c>
      <c r="T665" t="n">
        <v>5</v>
      </c>
    </row>
    <row r="666" spans="1:20">
      <c r="A666" s="1" t="n">
        <v>34150</v>
      </c>
      <c r="B666" t="s">
        <v>254</v>
      </c>
      <c r="C666" t="n">
        <v>3</v>
      </c>
      <c r="D666" t="n">
        <v>20</v>
      </c>
      <c r="E666" t="s">
        <v>52</v>
      </c>
      <c r="F666" t="n">
        <v>3201</v>
      </c>
      <c r="G666" t="s">
        <v>228</v>
      </c>
      <c r="H666" t="s">
        <v>229</v>
      </c>
      <c r="I666" t="n">
        <v>5</v>
      </c>
      <c r="J666" t="n">
        <v>458</v>
      </c>
      <c r="K666" t="s">
        <v>230</v>
      </c>
      <c r="L666" t="n">
        <v>166</v>
      </c>
      <c r="M666" t="n">
        <v>0.21</v>
      </c>
      <c r="N666" t="n">
        <v>20.8</v>
      </c>
      <c r="O666" t="s">
        <v>277</v>
      </c>
      <c r="P666" t="s">
        <v>253</v>
      </c>
      <c r="Q666" t="s">
        <v>253</v>
      </c>
      <c r="R666" t="s">
        <v>233</v>
      </c>
      <c r="S666" t="s">
        <v>229</v>
      </c>
      <c r="T666" t="n">
        <v>5</v>
      </c>
    </row>
    <row r="667" spans="1:20">
      <c r="A667" s="1" t="n">
        <v>34150</v>
      </c>
      <c r="B667" t="s">
        <v>254</v>
      </c>
      <c r="C667" t="n">
        <v>4</v>
      </c>
      <c r="D667" t="n">
        <v>20</v>
      </c>
      <c r="E667" t="s">
        <v>52</v>
      </c>
      <c r="F667" t="n">
        <v>3201</v>
      </c>
      <c r="G667" t="s">
        <v>228</v>
      </c>
      <c r="H667" t="s">
        <v>229</v>
      </c>
      <c r="I667" t="n">
        <v>5</v>
      </c>
      <c r="J667" t="n">
        <v>712</v>
      </c>
      <c r="K667" t="s">
        <v>278</v>
      </c>
      <c r="L667" t="n">
        <v>351</v>
      </c>
      <c r="M667" t="n">
        <v>0.06</v>
      </c>
      <c r="N667" t="n">
        <v>43.9</v>
      </c>
      <c r="O667" t="s">
        <v>277</v>
      </c>
      <c r="P667" t="s">
        <v>253</v>
      </c>
      <c r="Q667" t="s">
        <v>253</v>
      </c>
      <c r="R667" t="s">
        <v>233</v>
      </c>
      <c r="S667" t="s">
        <v>229</v>
      </c>
      <c r="T667" t="n">
        <v>5</v>
      </c>
    </row>
    <row r="668" spans="1:20">
      <c r="A668" s="1" t="n">
        <v>34150</v>
      </c>
      <c r="B668" t="s">
        <v>254</v>
      </c>
      <c r="C668" t="n">
        <v>5</v>
      </c>
      <c r="D668" t="n">
        <v>20</v>
      </c>
      <c r="E668" t="s">
        <v>52</v>
      </c>
      <c r="F668" t="n">
        <v>3201</v>
      </c>
      <c r="G668" t="s">
        <v>228</v>
      </c>
      <c r="H668" t="s">
        <v>229</v>
      </c>
      <c r="I668" t="n">
        <v>5</v>
      </c>
      <c r="J668" t="n">
        <v>888</v>
      </c>
      <c r="K668" t="s">
        <v>273</v>
      </c>
      <c r="L668" t="n">
        <v>104</v>
      </c>
      <c r="M668" t="n">
        <v>1.03</v>
      </c>
      <c r="N668" t="n">
        <v>33.9</v>
      </c>
      <c r="O668" t="s">
        <v>277</v>
      </c>
      <c r="P668" t="s">
        <v>253</v>
      </c>
      <c r="Q668" t="s">
        <v>253</v>
      </c>
      <c r="R668" t="s">
        <v>233</v>
      </c>
      <c r="S668" t="s">
        <v>229</v>
      </c>
      <c r="T668" t="n">
        <v>5</v>
      </c>
    </row>
    <row r="669" spans="1:20">
      <c r="A669" s="1" t="n">
        <v>34181</v>
      </c>
      <c r="B669" t="s">
        <v>227</v>
      </c>
      <c r="C669" t="n">
        <v>1</v>
      </c>
      <c r="D669" t="n">
        <v>20</v>
      </c>
      <c r="E669" t="s">
        <v>52</v>
      </c>
      <c r="F669" t="n">
        <v>3201</v>
      </c>
      <c r="G669" t="s">
        <v>228</v>
      </c>
      <c r="H669" t="s">
        <v>229</v>
      </c>
      <c r="I669" t="n">
        <v>5</v>
      </c>
      <c r="J669" t="n">
        <v>458</v>
      </c>
      <c r="K669" t="s">
        <v>230</v>
      </c>
      <c r="L669" t="n">
        <v>504</v>
      </c>
      <c r="M669" t="n">
        <v>0.07000000000000001</v>
      </c>
      <c r="N669" t="n">
        <v>32.7</v>
      </c>
      <c r="O669" t="s">
        <v>231</v>
      </c>
      <c r="P669" t="s">
        <v>232</v>
      </c>
      <c r="Q669" t="s">
        <v>232</v>
      </c>
      <c r="R669" t="s">
        <v>233</v>
      </c>
      <c r="S669" t="s">
        <v>229</v>
      </c>
      <c r="T669" t="n">
        <v>5</v>
      </c>
    </row>
    <row r="670" spans="1:20">
      <c r="A670" s="1" t="n">
        <v>34181</v>
      </c>
      <c r="B670" t="s">
        <v>227</v>
      </c>
      <c r="C670" t="n">
        <v>5</v>
      </c>
      <c r="D670" t="n">
        <v>20</v>
      </c>
      <c r="E670" t="s">
        <v>52</v>
      </c>
      <c r="F670" t="n">
        <v>3201</v>
      </c>
      <c r="G670" t="s">
        <v>228</v>
      </c>
      <c r="H670" t="s">
        <v>229</v>
      </c>
      <c r="I670" t="n">
        <v>5</v>
      </c>
      <c r="J670" t="n">
        <v>458</v>
      </c>
      <c r="K670" t="s">
        <v>230</v>
      </c>
      <c r="L670" t="n">
        <v>246</v>
      </c>
      <c r="M670" t="n">
        <v>0.04</v>
      </c>
      <c r="N670" t="n">
        <v>38.2</v>
      </c>
      <c r="O670" t="s">
        <v>231</v>
      </c>
      <c r="P670" t="s">
        <v>232</v>
      </c>
      <c r="Q670" t="s">
        <v>232</v>
      </c>
      <c r="R670" t="s">
        <v>233</v>
      </c>
      <c r="S670" t="s">
        <v>229</v>
      </c>
      <c r="T670" t="n">
        <v>5</v>
      </c>
    </row>
    <row r="671" spans="1:20">
      <c r="A671" s="1" t="n">
        <v>34181</v>
      </c>
      <c r="B671" t="s">
        <v>227</v>
      </c>
      <c r="C671" t="n">
        <v>6</v>
      </c>
      <c r="D671" t="n">
        <v>20</v>
      </c>
      <c r="E671" t="s">
        <v>52</v>
      </c>
      <c r="F671" t="n">
        <v>3201</v>
      </c>
      <c r="G671" t="s">
        <v>228</v>
      </c>
      <c r="H671" t="s">
        <v>229</v>
      </c>
      <c r="I671" t="n">
        <v>5</v>
      </c>
      <c r="J671" t="n">
        <v>458</v>
      </c>
      <c r="K671" t="s">
        <v>230</v>
      </c>
      <c r="L671" t="n">
        <v>231</v>
      </c>
      <c r="M671" t="n">
        <v>0.1</v>
      </c>
      <c r="N671" t="n">
        <v>35.6</v>
      </c>
      <c r="O671" t="s">
        <v>231</v>
      </c>
      <c r="P671" t="s">
        <v>232</v>
      </c>
      <c r="Q671" t="s">
        <v>232</v>
      </c>
      <c r="R671" t="s">
        <v>233</v>
      </c>
      <c r="S671" t="s">
        <v>229</v>
      </c>
      <c r="T671" t="n">
        <v>5</v>
      </c>
    </row>
    <row r="672" spans="1:20">
      <c r="A672" s="1" t="n">
        <v>34181</v>
      </c>
      <c r="B672" t="s">
        <v>227</v>
      </c>
      <c r="C672" t="n">
        <v>7</v>
      </c>
      <c r="D672" t="n">
        <v>20</v>
      </c>
      <c r="E672" t="s">
        <v>52</v>
      </c>
      <c r="F672" t="n">
        <v>3201</v>
      </c>
      <c r="G672" t="s">
        <v>228</v>
      </c>
      <c r="H672" t="s">
        <v>229</v>
      </c>
      <c r="I672" t="n">
        <v>5</v>
      </c>
      <c r="J672" t="n">
        <v>580</v>
      </c>
      <c r="K672" t="s">
        <v>248</v>
      </c>
      <c r="L672" t="n">
        <v>217</v>
      </c>
      <c r="M672" t="n">
        <v>0.02</v>
      </c>
      <c r="N672" t="n">
        <v>45.7</v>
      </c>
      <c r="O672" t="s">
        <v>231</v>
      </c>
      <c r="P672" t="s">
        <v>232</v>
      </c>
      <c r="Q672" t="s">
        <v>232</v>
      </c>
      <c r="R672" t="s">
        <v>233</v>
      </c>
      <c r="S672" t="s">
        <v>229</v>
      </c>
      <c r="T672" t="n">
        <v>5</v>
      </c>
    </row>
    <row r="673" spans="1:20">
      <c r="A673" s="1" t="n">
        <v>34181</v>
      </c>
      <c r="B673" t="s">
        <v>227</v>
      </c>
      <c r="C673" t="n">
        <v>8</v>
      </c>
      <c r="D673" t="n">
        <v>20</v>
      </c>
      <c r="E673" t="s">
        <v>52</v>
      </c>
      <c r="F673" t="n">
        <v>3201</v>
      </c>
      <c r="G673" t="s">
        <v>228</v>
      </c>
      <c r="H673" t="s">
        <v>229</v>
      </c>
      <c r="I673" t="n">
        <v>5</v>
      </c>
      <c r="J673" t="n">
        <v>580</v>
      </c>
      <c r="K673" t="s">
        <v>248</v>
      </c>
      <c r="L673" t="n">
        <v>109</v>
      </c>
      <c r="M673" t="n">
        <v>0.02</v>
      </c>
      <c r="N673" t="n">
        <v>46.3</v>
      </c>
      <c r="O673" t="s">
        <v>231</v>
      </c>
      <c r="P673" t="s">
        <v>232</v>
      </c>
      <c r="Q673" t="s">
        <v>232</v>
      </c>
      <c r="R673" t="s">
        <v>233</v>
      </c>
      <c r="S673" t="s">
        <v>229</v>
      </c>
      <c r="T673" t="n">
        <v>5</v>
      </c>
    </row>
    <row r="674" spans="1:20">
      <c r="A674" s="1" t="n">
        <v>34181</v>
      </c>
      <c r="B674" t="s">
        <v>227</v>
      </c>
      <c r="C674" t="n">
        <v>9</v>
      </c>
      <c r="D674" t="n">
        <v>20</v>
      </c>
      <c r="E674" t="s">
        <v>52</v>
      </c>
      <c r="F674" t="n">
        <v>3201</v>
      </c>
      <c r="G674" t="s">
        <v>228</v>
      </c>
      <c r="H674" t="s">
        <v>229</v>
      </c>
      <c r="I674" t="n">
        <v>5</v>
      </c>
      <c r="J674" t="n">
        <v>888</v>
      </c>
      <c r="K674" t="s">
        <v>273</v>
      </c>
      <c r="L674" t="n">
        <v>200</v>
      </c>
      <c r="M674" t="n">
        <v>0.8</v>
      </c>
      <c r="N674" t="n">
        <v>33.9</v>
      </c>
      <c r="O674" t="s">
        <v>231</v>
      </c>
      <c r="P674" t="s">
        <v>232</v>
      </c>
      <c r="Q674" t="s">
        <v>232</v>
      </c>
      <c r="R674" t="s">
        <v>233</v>
      </c>
      <c r="S674" t="s">
        <v>229</v>
      </c>
      <c r="T674" t="n">
        <v>5</v>
      </c>
    </row>
    <row r="675" spans="1:20">
      <c r="A675" s="1" t="n">
        <v>34181</v>
      </c>
      <c r="B675" t="s">
        <v>236</v>
      </c>
      <c r="C675" t="n">
        <v>1</v>
      </c>
      <c r="D675" t="n">
        <v>213</v>
      </c>
      <c r="E675" t="s">
        <v>234</v>
      </c>
      <c r="F675" t="n">
        <v>3201</v>
      </c>
      <c r="G675" t="s">
        <v>228</v>
      </c>
      <c r="H675" t="s">
        <v>229</v>
      </c>
      <c r="I675" t="n">
        <v>5</v>
      </c>
      <c r="J675" t="n">
        <v>458</v>
      </c>
      <c r="K675" t="s">
        <v>230</v>
      </c>
      <c r="L675" t="n">
        <v>1</v>
      </c>
      <c r="M675" t="n">
        <v>0</v>
      </c>
      <c r="N675" t="n">
        <v>0</v>
      </c>
    </row>
    <row r="676" spans="1:20">
      <c r="A676" s="1" t="n">
        <v>34181</v>
      </c>
      <c r="B676" t="s">
        <v>254</v>
      </c>
      <c r="C676" t="n">
        <v>1</v>
      </c>
      <c r="D676" t="n">
        <v>20</v>
      </c>
      <c r="E676" t="s">
        <v>52</v>
      </c>
      <c r="F676" t="n">
        <v>3201</v>
      </c>
      <c r="G676" t="s">
        <v>228</v>
      </c>
      <c r="H676" t="s">
        <v>229</v>
      </c>
      <c r="I676" t="n">
        <v>5</v>
      </c>
      <c r="J676" t="n">
        <v>160</v>
      </c>
      <c r="K676" t="s">
        <v>258</v>
      </c>
      <c r="L676" t="n">
        <v>676</v>
      </c>
      <c r="M676" t="n">
        <v>0.09</v>
      </c>
      <c r="N676" t="n">
        <v>47.2</v>
      </c>
      <c r="O676" t="s">
        <v>277</v>
      </c>
      <c r="P676" t="s">
        <v>253</v>
      </c>
      <c r="Q676" t="s">
        <v>253</v>
      </c>
      <c r="R676" t="s">
        <v>233</v>
      </c>
      <c r="S676" t="s">
        <v>229</v>
      </c>
      <c r="T676" t="n">
        <v>5</v>
      </c>
    </row>
    <row r="677" spans="1:20">
      <c r="A677" s="1" t="n">
        <v>34181</v>
      </c>
      <c r="B677" t="s">
        <v>254</v>
      </c>
      <c r="C677" t="n">
        <v>2</v>
      </c>
      <c r="D677" t="n">
        <v>20</v>
      </c>
      <c r="E677" t="s">
        <v>52</v>
      </c>
      <c r="F677" t="n">
        <v>3201</v>
      </c>
      <c r="G677" t="s">
        <v>228</v>
      </c>
      <c r="H677" t="s">
        <v>229</v>
      </c>
      <c r="I677" t="n">
        <v>5</v>
      </c>
      <c r="J677" t="n">
        <v>458</v>
      </c>
      <c r="K677" t="s">
        <v>230</v>
      </c>
      <c r="L677" t="n">
        <v>420</v>
      </c>
      <c r="M677" t="n">
        <v>0.03</v>
      </c>
      <c r="N677" t="n">
        <v>46</v>
      </c>
      <c r="O677" t="s">
        <v>277</v>
      </c>
      <c r="P677" t="s">
        <v>253</v>
      </c>
      <c r="Q677" t="s">
        <v>253</v>
      </c>
      <c r="R677" t="s">
        <v>233</v>
      </c>
      <c r="S677" t="s">
        <v>229</v>
      </c>
      <c r="T677" t="n">
        <v>5</v>
      </c>
    </row>
    <row r="678" spans="1:20">
      <c r="A678" s="1" t="n">
        <v>34181</v>
      </c>
      <c r="B678" t="s">
        <v>254</v>
      </c>
      <c r="C678" t="n">
        <v>3</v>
      </c>
      <c r="D678" t="n">
        <v>20</v>
      </c>
      <c r="E678" t="s">
        <v>52</v>
      </c>
      <c r="F678" t="n">
        <v>3201</v>
      </c>
      <c r="G678" t="s">
        <v>228</v>
      </c>
      <c r="H678" t="s">
        <v>229</v>
      </c>
      <c r="I678" t="n">
        <v>5</v>
      </c>
      <c r="J678" t="n">
        <v>458</v>
      </c>
      <c r="K678" t="s">
        <v>230</v>
      </c>
      <c r="L678" t="n">
        <v>315</v>
      </c>
      <c r="M678" t="n">
        <v>0.2</v>
      </c>
      <c r="N678" t="n">
        <v>20.7</v>
      </c>
      <c r="O678" t="s">
        <v>277</v>
      </c>
      <c r="P678" t="s">
        <v>253</v>
      </c>
      <c r="Q678" t="s">
        <v>253</v>
      </c>
      <c r="R678" t="s">
        <v>233</v>
      </c>
      <c r="S678" t="s">
        <v>229</v>
      </c>
      <c r="T678" t="n">
        <v>5</v>
      </c>
    </row>
    <row r="679" spans="1:20">
      <c r="A679" s="1" t="n">
        <v>34181</v>
      </c>
      <c r="B679" t="s">
        <v>254</v>
      </c>
      <c r="C679" t="n">
        <v>4</v>
      </c>
      <c r="D679" t="n">
        <v>20</v>
      </c>
      <c r="E679" t="s">
        <v>52</v>
      </c>
      <c r="F679" t="n">
        <v>3201</v>
      </c>
      <c r="G679" t="s">
        <v>228</v>
      </c>
      <c r="H679" t="s">
        <v>229</v>
      </c>
      <c r="I679" t="n">
        <v>5</v>
      </c>
      <c r="J679" t="n">
        <v>888</v>
      </c>
      <c r="K679" t="s">
        <v>273</v>
      </c>
      <c r="L679" t="n">
        <v>99</v>
      </c>
      <c r="M679" t="n">
        <v>1.02</v>
      </c>
      <c r="N679" t="n">
        <v>33.9</v>
      </c>
      <c r="O679" t="s">
        <v>277</v>
      </c>
      <c r="P679" t="s">
        <v>253</v>
      </c>
      <c r="Q679" t="s">
        <v>253</v>
      </c>
      <c r="R679" t="s">
        <v>233</v>
      </c>
      <c r="S679" t="s">
        <v>229</v>
      </c>
      <c r="T679" t="n">
        <v>5</v>
      </c>
    </row>
    <row r="680" spans="1:20">
      <c r="A680" s="1" t="n">
        <v>34212</v>
      </c>
      <c r="B680" t="s">
        <v>227</v>
      </c>
      <c r="C680" t="n">
        <v>1</v>
      </c>
      <c r="D680" t="n">
        <v>20</v>
      </c>
      <c r="E680" t="s">
        <v>52</v>
      </c>
      <c r="F680" t="n">
        <v>3201</v>
      </c>
      <c r="G680" t="s">
        <v>228</v>
      </c>
      <c r="H680" t="s">
        <v>229</v>
      </c>
      <c r="I680" t="n">
        <v>5</v>
      </c>
      <c r="J680" t="n">
        <v>160</v>
      </c>
      <c r="K680" t="s">
        <v>258</v>
      </c>
      <c r="L680" t="n">
        <v>207</v>
      </c>
      <c r="M680" t="n">
        <v>0.02</v>
      </c>
      <c r="N680" t="n">
        <v>48.4</v>
      </c>
      <c r="O680" t="s">
        <v>231</v>
      </c>
      <c r="P680" t="s">
        <v>232</v>
      </c>
      <c r="Q680" t="s">
        <v>232</v>
      </c>
      <c r="R680" t="s">
        <v>233</v>
      </c>
      <c r="S680" t="s">
        <v>229</v>
      </c>
      <c r="T680" t="n">
        <v>5</v>
      </c>
    </row>
    <row r="681" spans="1:20">
      <c r="A681" s="1" t="n">
        <v>34212</v>
      </c>
      <c r="B681" t="s">
        <v>227</v>
      </c>
      <c r="C681" t="n">
        <v>2</v>
      </c>
      <c r="D681" t="n">
        <v>20</v>
      </c>
      <c r="E681" t="s">
        <v>52</v>
      </c>
      <c r="F681" t="n">
        <v>3201</v>
      </c>
      <c r="G681" t="s">
        <v>228</v>
      </c>
      <c r="H681" t="s">
        <v>229</v>
      </c>
      <c r="I681" t="n">
        <v>5</v>
      </c>
      <c r="J681" t="n">
        <v>458</v>
      </c>
      <c r="K681" t="s">
        <v>230</v>
      </c>
      <c r="L681" t="n">
        <v>171</v>
      </c>
      <c r="M681" t="n">
        <v>0.04</v>
      </c>
      <c r="N681" t="n">
        <v>37.9</v>
      </c>
      <c r="O681" t="s">
        <v>231</v>
      </c>
      <c r="P681" t="s">
        <v>232</v>
      </c>
      <c r="Q681" t="s">
        <v>232</v>
      </c>
      <c r="R681" t="s">
        <v>233</v>
      </c>
      <c r="S681" t="s">
        <v>229</v>
      </c>
      <c r="T681" t="n">
        <v>5</v>
      </c>
    </row>
    <row r="682" spans="1:20">
      <c r="A682" s="1" t="n">
        <v>34212</v>
      </c>
      <c r="B682" t="s">
        <v>227</v>
      </c>
      <c r="C682" t="n">
        <v>3</v>
      </c>
      <c r="D682" t="n">
        <v>20</v>
      </c>
      <c r="E682" t="s">
        <v>52</v>
      </c>
      <c r="F682" t="n">
        <v>3201</v>
      </c>
      <c r="G682" t="s">
        <v>228</v>
      </c>
      <c r="H682" t="s">
        <v>229</v>
      </c>
      <c r="I682" t="n">
        <v>5</v>
      </c>
      <c r="J682" t="n">
        <v>458</v>
      </c>
      <c r="K682" t="s">
        <v>230</v>
      </c>
      <c r="L682" t="n">
        <v>236</v>
      </c>
      <c r="M682" t="n">
        <v>0.07000000000000001</v>
      </c>
      <c r="N682" t="n">
        <v>32.6</v>
      </c>
      <c r="O682" t="s">
        <v>231</v>
      </c>
      <c r="P682" t="s">
        <v>232</v>
      </c>
      <c r="Q682" t="s">
        <v>232</v>
      </c>
      <c r="R682" t="s">
        <v>233</v>
      </c>
      <c r="S682" t="s">
        <v>229</v>
      </c>
      <c r="T682" t="n">
        <v>5</v>
      </c>
    </row>
    <row r="683" spans="1:20">
      <c r="A683" s="1" t="n">
        <v>34212</v>
      </c>
      <c r="B683" t="s">
        <v>227</v>
      </c>
      <c r="C683" t="n">
        <v>4</v>
      </c>
      <c r="D683" t="n">
        <v>20</v>
      </c>
      <c r="E683" t="s">
        <v>52</v>
      </c>
      <c r="F683" t="n">
        <v>3201</v>
      </c>
      <c r="G683" t="s">
        <v>228</v>
      </c>
      <c r="H683" t="s">
        <v>229</v>
      </c>
      <c r="I683" t="n">
        <v>5</v>
      </c>
      <c r="J683" t="n">
        <v>458</v>
      </c>
      <c r="K683" t="s">
        <v>230</v>
      </c>
      <c r="L683" t="n">
        <v>512</v>
      </c>
      <c r="M683" t="n">
        <v>0.07000000000000001</v>
      </c>
      <c r="N683" t="n">
        <v>31.5</v>
      </c>
      <c r="O683" t="s">
        <v>231</v>
      </c>
      <c r="P683" t="s">
        <v>232</v>
      </c>
      <c r="Q683" t="s">
        <v>232</v>
      </c>
      <c r="R683" t="s">
        <v>233</v>
      </c>
      <c r="S683" t="s">
        <v>229</v>
      </c>
      <c r="T683" t="n">
        <v>5</v>
      </c>
    </row>
    <row r="684" spans="1:20">
      <c r="A684" s="1" t="n">
        <v>34212</v>
      </c>
      <c r="B684" t="s">
        <v>254</v>
      </c>
      <c r="C684" t="n">
        <v>1</v>
      </c>
      <c r="D684" t="n">
        <v>20</v>
      </c>
      <c r="E684" t="s">
        <v>52</v>
      </c>
      <c r="F684" t="n">
        <v>3201</v>
      </c>
      <c r="G684" t="s">
        <v>228</v>
      </c>
      <c r="H684" t="s">
        <v>229</v>
      </c>
      <c r="I684" t="n">
        <v>5</v>
      </c>
      <c r="J684" t="n">
        <v>458</v>
      </c>
      <c r="K684" t="s">
        <v>230</v>
      </c>
      <c r="L684" t="n">
        <v>251</v>
      </c>
      <c r="M684" t="n">
        <v>0.19</v>
      </c>
      <c r="N684" t="n">
        <v>20.7</v>
      </c>
      <c r="O684" t="s">
        <v>277</v>
      </c>
      <c r="P684" t="s">
        <v>253</v>
      </c>
      <c r="Q684" t="s">
        <v>253</v>
      </c>
      <c r="R684" t="s">
        <v>233</v>
      </c>
      <c r="S684" t="s">
        <v>229</v>
      </c>
      <c r="T684" t="n">
        <v>5</v>
      </c>
    </row>
    <row r="685" spans="1:20">
      <c r="A685" s="1" t="n">
        <v>34212</v>
      </c>
      <c r="B685" t="s">
        <v>254</v>
      </c>
      <c r="C685" t="n">
        <v>2</v>
      </c>
      <c r="D685" t="n">
        <v>20</v>
      </c>
      <c r="E685" t="s">
        <v>52</v>
      </c>
      <c r="F685" t="n">
        <v>3201</v>
      </c>
      <c r="G685" t="s">
        <v>228</v>
      </c>
      <c r="H685" t="s">
        <v>229</v>
      </c>
      <c r="I685" t="n">
        <v>5</v>
      </c>
      <c r="J685" t="n">
        <v>458</v>
      </c>
      <c r="K685" t="s">
        <v>230</v>
      </c>
      <c r="L685" t="n">
        <v>351</v>
      </c>
      <c r="M685" t="n">
        <v>0.02</v>
      </c>
      <c r="N685" t="n">
        <v>46</v>
      </c>
      <c r="O685" t="s">
        <v>277</v>
      </c>
      <c r="P685" t="s">
        <v>253</v>
      </c>
      <c r="Q685" t="s">
        <v>253</v>
      </c>
      <c r="R685" t="s">
        <v>233</v>
      </c>
      <c r="S685" t="s">
        <v>229</v>
      </c>
      <c r="T685" t="n">
        <v>5</v>
      </c>
    </row>
    <row r="686" spans="1:20">
      <c r="A686" s="1" t="n">
        <v>34212</v>
      </c>
      <c r="B686" t="s">
        <v>254</v>
      </c>
      <c r="C686" t="n">
        <v>3</v>
      </c>
      <c r="D686" t="n">
        <v>20</v>
      </c>
      <c r="E686" t="s">
        <v>52</v>
      </c>
      <c r="F686" t="n">
        <v>3201</v>
      </c>
      <c r="G686" t="s">
        <v>228</v>
      </c>
      <c r="H686" t="s">
        <v>229</v>
      </c>
      <c r="I686" t="n">
        <v>5</v>
      </c>
      <c r="J686" t="n">
        <v>458</v>
      </c>
      <c r="K686" t="s">
        <v>230</v>
      </c>
      <c r="L686" t="n">
        <v>314</v>
      </c>
      <c r="M686" t="n">
        <v>0.21</v>
      </c>
      <c r="N686" t="n">
        <v>20.9</v>
      </c>
      <c r="O686" t="s">
        <v>277</v>
      </c>
      <c r="P686" t="s">
        <v>253</v>
      </c>
      <c r="Q686" t="s">
        <v>253</v>
      </c>
      <c r="R686" t="s">
        <v>233</v>
      </c>
      <c r="S686" t="s">
        <v>229</v>
      </c>
      <c r="T686" t="n">
        <v>5</v>
      </c>
    </row>
    <row r="687" spans="1:20">
      <c r="A687" s="1" t="n">
        <v>34212</v>
      </c>
      <c r="B687" t="s">
        <v>254</v>
      </c>
      <c r="C687" t="n">
        <v>4</v>
      </c>
      <c r="D687" t="n">
        <v>20</v>
      </c>
      <c r="E687" t="s">
        <v>52</v>
      </c>
      <c r="F687" t="n">
        <v>3201</v>
      </c>
      <c r="G687" t="s">
        <v>228</v>
      </c>
      <c r="H687" t="s">
        <v>229</v>
      </c>
      <c r="I687" t="n">
        <v>5</v>
      </c>
      <c r="J687" t="n">
        <v>712</v>
      </c>
      <c r="K687" t="s">
        <v>278</v>
      </c>
      <c r="L687" t="n">
        <v>465</v>
      </c>
      <c r="M687" t="n">
        <v>0.04</v>
      </c>
      <c r="N687" t="n">
        <v>44.1</v>
      </c>
      <c r="O687" t="s">
        <v>277</v>
      </c>
      <c r="P687" t="s">
        <v>253</v>
      </c>
      <c r="Q687" t="s">
        <v>253</v>
      </c>
      <c r="R687" t="s">
        <v>233</v>
      </c>
      <c r="S687" t="s">
        <v>229</v>
      </c>
      <c r="T687" t="n">
        <v>5</v>
      </c>
    </row>
    <row r="688" spans="1:20">
      <c r="A688" s="1" t="n">
        <v>34242</v>
      </c>
      <c r="B688" t="s">
        <v>227</v>
      </c>
      <c r="C688" t="n">
        <v>1</v>
      </c>
      <c r="D688" t="n">
        <v>20</v>
      </c>
      <c r="E688" t="s">
        <v>52</v>
      </c>
      <c r="F688" t="n">
        <v>3201</v>
      </c>
      <c r="G688" t="s">
        <v>228</v>
      </c>
      <c r="H688" t="s">
        <v>229</v>
      </c>
      <c r="I688" t="n">
        <v>5</v>
      </c>
      <c r="J688" t="n">
        <v>458</v>
      </c>
      <c r="K688" t="s">
        <v>230</v>
      </c>
      <c r="L688" t="n">
        <v>106</v>
      </c>
      <c r="M688" t="n">
        <v>0.2</v>
      </c>
      <c r="N688" t="n">
        <v>21.1</v>
      </c>
      <c r="O688" t="s">
        <v>231</v>
      </c>
      <c r="P688" t="s">
        <v>232</v>
      </c>
      <c r="Q688" t="s">
        <v>232</v>
      </c>
      <c r="R688" t="s">
        <v>233</v>
      </c>
      <c r="S688" t="s">
        <v>229</v>
      </c>
      <c r="T688" t="n">
        <v>5</v>
      </c>
    </row>
    <row r="689" spans="1:20">
      <c r="A689" s="1" t="n">
        <v>34242</v>
      </c>
      <c r="B689" t="s">
        <v>227</v>
      </c>
      <c r="C689" t="n">
        <v>3</v>
      </c>
      <c r="D689" t="n">
        <v>20</v>
      </c>
      <c r="E689" t="s">
        <v>52</v>
      </c>
      <c r="F689" t="n">
        <v>3201</v>
      </c>
      <c r="G689" t="s">
        <v>228</v>
      </c>
      <c r="H689" t="s">
        <v>229</v>
      </c>
      <c r="I689" t="n">
        <v>5</v>
      </c>
      <c r="J689" t="n">
        <v>458</v>
      </c>
      <c r="K689" t="s">
        <v>230</v>
      </c>
      <c r="L689" t="n">
        <v>224</v>
      </c>
      <c r="M689" t="n">
        <v>0.04</v>
      </c>
      <c r="N689" t="n">
        <v>37.8</v>
      </c>
      <c r="O689" t="s">
        <v>231</v>
      </c>
      <c r="P689" t="s">
        <v>232</v>
      </c>
      <c r="Q689" t="s">
        <v>232</v>
      </c>
      <c r="R689" t="s">
        <v>233</v>
      </c>
      <c r="S689" t="s">
        <v>229</v>
      </c>
      <c r="T689" t="n">
        <v>5</v>
      </c>
    </row>
    <row r="690" spans="1:20">
      <c r="A690" s="1" t="n">
        <v>34242</v>
      </c>
      <c r="B690" t="s">
        <v>227</v>
      </c>
      <c r="C690" t="n">
        <v>4</v>
      </c>
      <c r="D690" t="n">
        <v>20</v>
      </c>
      <c r="E690" t="s">
        <v>52</v>
      </c>
      <c r="F690" t="n">
        <v>3201</v>
      </c>
      <c r="G690" t="s">
        <v>228</v>
      </c>
      <c r="H690" t="s">
        <v>229</v>
      </c>
      <c r="I690" t="n">
        <v>5</v>
      </c>
      <c r="J690" t="n">
        <v>458</v>
      </c>
      <c r="K690" t="s">
        <v>230</v>
      </c>
      <c r="L690" t="n">
        <v>243</v>
      </c>
      <c r="M690" t="n">
        <v>0.02</v>
      </c>
      <c r="N690" t="n">
        <v>46.1</v>
      </c>
      <c r="O690" t="s">
        <v>231</v>
      </c>
      <c r="P690" t="s">
        <v>232</v>
      </c>
      <c r="Q690" t="s">
        <v>232</v>
      </c>
      <c r="R690" t="s">
        <v>233</v>
      </c>
      <c r="S690" t="s">
        <v>229</v>
      </c>
      <c r="T690" t="n">
        <v>5</v>
      </c>
    </row>
    <row r="691" spans="1:20">
      <c r="A691" s="1" t="n">
        <v>34242</v>
      </c>
      <c r="B691" t="s">
        <v>227</v>
      </c>
      <c r="C691" t="n">
        <v>5</v>
      </c>
      <c r="D691" t="n">
        <v>20</v>
      </c>
      <c r="E691" t="s">
        <v>52</v>
      </c>
      <c r="F691" t="n">
        <v>3201</v>
      </c>
      <c r="G691" t="s">
        <v>228</v>
      </c>
      <c r="H691" t="s">
        <v>229</v>
      </c>
      <c r="I691" t="n">
        <v>5</v>
      </c>
      <c r="J691" t="n">
        <v>940</v>
      </c>
      <c r="K691" t="s">
        <v>235</v>
      </c>
      <c r="L691" t="n">
        <v>41</v>
      </c>
      <c r="M691" t="n">
        <v>5.5</v>
      </c>
      <c r="N691" t="n">
        <v>10.6</v>
      </c>
      <c r="O691" t="s">
        <v>231</v>
      </c>
      <c r="P691" t="s">
        <v>232</v>
      </c>
      <c r="Q691" t="s">
        <v>232</v>
      </c>
      <c r="R691" t="s">
        <v>233</v>
      </c>
      <c r="S691" t="s">
        <v>229</v>
      </c>
      <c r="T691" t="n">
        <v>5</v>
      </c>
    </row>
    <row r="692" spans="1:20">
      <c r="A692" s="1" t="n">
        <v>34242</v>
      </c>
      <c r="B692" t="s">
        <v>254</v>
      </c>
      <c r="C692" t="n">
        <v>1</v>
      </c>
      <c r="D692" t="n">
        <v>20</v>
      </c>
      <c r="E692" t="s">
        <v>52</v>
      </c>
      <c r="F692" t="n">
        <v>3201</v>
      </c>
      <c r="G692" t="s">
        <v>228</v>
      </c>
      <c r="H692" t="s">
        <v>229</v>
      </c>
      <c r="I692" t="n">
        <v>5</v>
      </c>
      <c r="J692" t="n">
        <v>458</v>
      </c>
      <c r="K692" t="s">
        <v>230</v>
      </c>
      <c r="L692" t="n">
        <v>304</v>
      </c>
      <c r="M692" t="n">
        <v>0.02</v>
      </c>
      <c r="N692" t="n">
        <v>45.5</v>
      </c>
      <c r="O692" t="s">
        <v>277</v>
      </c>
      <c r="P692" t="s">
        <v>253</v>
      </c>
      <c r="Q692" t="s">
        <v>253</v>
      </c>
      <c r="R692" t="s">
        <v>233</v>
      </c>
      <c r="S692" t="s">
        <v>229</v>
      </c>
      <c r="T692" t="n">
        <v>5</v>
      </c>
    </row>
    <row r="693" spans="1:20">
      <c r="A693" s="1" t="n">
        <v>34242</v>
      </c>
      <c r="B693" t="s">
        <v>254</v>
      </c>
      <c r="C693" t="n">
        <v>2</v>
      </c>
      <c r="D693" t="n">
        <v>20</v>
      </c>
      <c r="E693" t="s">
        <v>52</v>
      </c>
      <c r="F693" t="n">
        <v>3201</v>
      </c>
      <c r="G693" t="s">
        <v>228</v>
      </c>
      <c r="H693" t="s">
        <v>229</v>
      </c>
      <c r="I693" t="n">
        <v>5</v>
      </c>
      <c r="J693" t="n">
        <v>458</v>
      </c>
      <c r="K693" t="s">
        <v>230</v>
      </c>
      <c r="L693" t="n">
        <v>315</v>
      </c>
      <c r="M693" t="n">
        <v>0.2</v>
      </c>
      <c r="N693" t="n">
        <v>20.7</v>
      </c>
      <c r="O693" t="s">
        <v>277</v>
      </c>
      <c r="P693" t="s">
        <v>253</v>
      </c>
      <c r="Q693" t="s">
        <v>253</v>
      </c>
      <c r="R693" t="s">
        <v>233</v>
      </c>
      <c r="S693" t="s">
        <v>229</v>
      </c>
      <c r="T693" t="n">
        <v>5</v>
      </c>
    </row>
    <row r="694" spans="1:20">
      <c r="A694" s="1" t="n">
        <v>34273</v>
      </c>
      <c r="B694" t="s">
        <v>279</v>
      </c>
      <c r="C694" t="n">
        <v>1</v>
      </c>
      <c r="D694" t="n">
        <v>20</v>
      </c>
      <c r="E694" t="s">
        <v>52</v>
      </c>
      <c r="F694" t="n">
        <v>3201</v>
      </c>
      <c r="G694" t="s">
        <v>228</v>
      </c>
      <c r="H694" t="s">
        <v>229</v>
      </c>
      <c r="I694" t="n">
        <v>5</v>
      </c>
      <c r="J694" t="n">
        <v>160</v>
      </c>
      <c r="K694" t="s">
        <v>258</v>
      </c>
      <c r="L694" t="n">
        <v>701</v>
      </c>
      <c r="M694" t="n">
        <v>0.09</v>
      </c>
      <c r="N694" t="n">
        <v>47</v>
      </c>
      <c r="O694" t="s">
        <v>277</v>
      </c>
      <c r="P694" t="s">
        <v>253</v>
      </c>
      <c r="Q694" t="s">
        <v>253</v>
      </c>
      <c r="R694" t="s">
        <v>233</v>
      </c>
      <c r="S694" t="s">
        <v>229</v>
      </c>
      <c r="T694" t="n">
        <v>5</v>
      </c>
    </row>
    <row r="695" spans="1:20">
      <c r="A695" s="1" t="n">
        <v>34273</v>
      </c>
      <c r="B695" t="s">
        <v>279</v>
      </c>
      <c r="C695" t="n">
        <v>2</v>
      </c>
      <c r="D695" t="n">
        <v>20</v>
      </c>
      <c r="E695" t="s">
        <v>52</v>
      </c>
      <c r="F695" t="n">
        <v>3201</v>
      </c>
      <c r="G695" t="s">
        <v>228</v>
      </c>
      <c r="H695" t="s">
        <v>229</v>
      </c>
      <c r="I695" t="n">
        <v>5</v>
      </c>
      <c r="J695" t="n">
        <v>160</v>
      </c>
      <c r="K695" t="s">
        <v>258</v>
      </c>
      <c r="L695" t="n">
        <v>437</v>
      </c>
      <c r="M695" t="n">
        <v>0.09</v>
      </c>
      <c r="N695" t="n">
        <v>46.9</v>
      </c>
      <c r="O695" t="s">
        <v>277</v>
      </c>
      <c r="P695" t="s">
        <v>253</v>
      </c>
      <c r="Q695" t="s">
        <v>253</v>
      </c>
      <c r="R695" t="s">
        <v>233</v>
      </c>
      <c r="S695" t="s">
        <v>229</v>
      </c>
      <c r="T695" t="n">
        <v>5</v>
      </c>
    </row>
    <row r="696" spans="1:20">
      <c r="A696" s="1" t="n">
        <v>34273</v>
      </c>
      <c r="B696" t="s">
        <v>279</v>
      </c>
      <c r="C696" t="n">
        <v>3</v>
      </c>
      <c r="D696" t="n">
        <v>20</v>
      </c>
      <c r="E696" t="s">
        <v>52</v>
      </c>
      <c r="F696" t="n">
        <v>3201</v>
      </c>
      <c r="G696" t="s">
        <v>228</v>
      </c>
      <c r="H696" t="s">
        <v>229</v>
      </c>
      <c r="I696" t="n">
        <v>5</v>
      </c>
      <c r="J696" t="n">
        <v>458</v>
      </c>
      <c r="K696" t="s">
        <v>230</v>
      </c>
      <c r="L696" t="n">
        <v>361</v>
      </c>
      <c r="M696" t="n">
        <v>0.19</v>
      </c>
      <c r="N696" t="n">
        <v>20.5</v>
      </c>
      <c r="O696" t="s">
        <v>277</v>
      </c>
      <c r="P696" t="s">
        <v>253</v>
      </c>
      <c r="Q696" t="s">
        <v>253</v>
      </c>
      <c r="R696" t="s">
        <v>233</v>
      </c>
      <c r="S696" t="s">
        <v>229</v>
      </c>
      <c r="T696" t="n">
        <v>5</v>
      </c>
    </row>
    <row r="697" spans="1:20">
      <c r="A697" s="1" t="n">
        <v>34273</v>
      </c>
      <c r="B697" t="s">
        <v>279</v>
      </c>
      <c r="C697" t="n">
        <v>4</v>
      </c>
      <c r="D697" t="n">
        <v>20</v>
      </c>
      <c r="E697" t="s">
        <v>52</v>
      </c>
      <c r="F697" t="n">
        <v>3201</v>
      </c>
      <c r="G697" t="s">
        <v>228</v>
      </c>
      <c r="H697" t="s">
        <v>229</v>
      </c>
      <c r="I697" t="n">
        <v>5</v>
      </c>
      <c r="J697" t="n">
        <v>458</v>
      </c>
      <c r="K697" t="s">
        <v>230</v>
      </c>
      <c r="L697" t="n">
        <v>308</v>
      </c>
      <c r="M697" t="n">
        <v>0.2</v>
      </c>
      <c r="N697" t="n">
        <v>20.8</v>
      </c>
      <c r="O697" t="s">
        <v>277</v>
      </c>
      <c r="P697" t="s">
        <v>253</v>
      </c>
      <c r="Q697" t="s">
        <v>253</v>
      </c>
      <c r="R697" t="s">
        <v>233</v>
      </c>
      <c r="S697" t="s">
        <v>229</v>
      </c>
      <c r="T697" t="n">
        <v>5</v>
      </c>
    </row>
    <row r="698" spans="1:20">
      <c r="A698" s="1" t="n">
        <v>34273</v>
      </c>
      <c r="B698" t="s">
        <v>279</v>
      </c>
      <c r="C698" t="n">
        <v>5</v>
      </c>
      <c r="D698" t="n">
        <v>20</v>
      </c>
      <c r="E698" t="s">
        <v>52</v>
      </c>
      <c r="F698" t="n">
        <v>3201</v>
      </c>
      <c r="G698" t="s">
        <v>228</v>
      </c>
      <c r="H698" t="s">
        <v>229</v>
      </c>
      <c r="I698" t="n">
        <v>5</v>
      </c>
      <c r="J698" t="n">
        <v>458</v>
      </c>
      <c r="K698" t="s">
        <v>230</v>
      </c>
      <c r="L698" t="n">
        <v>334</v>
      </c>
      <c r="M698" t="n">
        <v>0.02</v>
      </c>
      <c r="N698" t="n">
        <v>45.5</v>
      </c>
      <c r="O698" t="s">
        <v>277</v>
      </c>
      <c r="P698" t="s">
        <v>253</v>
      </c>
      <c r="Q698" t="s">
        <v>253</v>
      </c>
      <c r="R698" t="s">
        <v>233</v>
      </c>
      <c r="S698" t="s">
        <v>229</v>
      </c>
      <c r="T698" t="n">
        <v>5</v>
      </c>
    </row>
    <row r="699" spans="1:20">
      <c r="A699" s="1" t="n">
        <v>34273</v>
      </c>
      <c r="B699" t="s">
        <v>227</v>
      </c>
      <c r="C699" t="n">
        <v>1</v>
      </c>
      <c r="D699" t="n">
        <v>20</v>
      </c>
      <c r="E699" t="s">
        <v>52</v>
      </c>
      <c r="F699" t="n">
        <v>3201</v>
      </c>
      <c r="G699" t="s">
        <v>228</v>
      </c>
      <c r="H699" t="s">
        <v>229</v>
      </c>
      <c r="I699" t="n">
        <v>5</v>
      </c>
      <c r="J699" t="n">
        <v>458</v>
      </c>
      <c r="K699" t="s">
        <v>230</v>
      </c>
      <c r="L699" t="n">
        <v>246</v>
      </c>
      <c r="M699" t="n">
        <v>0.1</v>
      </c>
      <c r="N699" t="n">
        <v>35.4</v>
      </c>
      <c r="O699" t="s">
        <v>231</v>
      </c>
      <c r="P699" t="s">
        <v>232</v>
      </c>
      <c r="Q699" t="s">
        <v>232</v>
      </c>
      <c r="R699" t="s">
        <v>233</v>
      </c>
      <c r="S699" t="s">
        <v>229</v>
      </c>
      <c r="T699" t="n">
        <v>5</v>
      </c>
    </row>
    <row r="700" spans="1:20">
      <c r="A700" s="1" t="n">
        <v>34273</v>
      </c>
      <c r="B700" t="s">
        <v>227</v>
      </c>
      <c r="C700" t="n">
        <v>2</v>
      </c>
      <c r="D700" t="n">
        <v>213</v>
      </c>
      <c r="E700" t="s">
        <v>234</v>
      </c>
      <c r="F700" t="n">
        <v>3201</v>
      </c>
      <c r="G700" t="s">
        <v>228</v>
      </c>
      <c r="H700" t="s">
        <v>229</v>
      </c>
      <c r="I700" t="n">
        <v>5</v>
      </c>
      <c r="J700" t="n">
        <v>795</v>
      </c>
      <c r="K700" t="s">
        <v>240</v>
      </c>
      <c r="L700" t="n">
        <v>266</v>
      </c>
      <c r="M700" t="n">
        <v>0</v>
      </c>
      <c r="N700" t="n">
        <v>0</v>
      </c>
    </row>
    <row r="701" spans="1:20">
      <c r="A701" s="1" t="n">
        <v>34273</v>
      </c>
      <c r="B701" t="s">
        <v>227</v>
      </c>
      <c r="C701" t="n">
        <v>4</v>
      </c>
      <c r="D701" t="n">
        <v>20</v>
      </c>
      <c r="E701" t="s">
        <v>52</v>
      </c>
      <c r="F701" t="n">
        <v>3201</v>
      </c>
      <c r="G701" t="s">
        <v>228</v>
      </c>
      <c r="H701" t="s">
        <v>229</v>
      </c>
      <c r="I701" t="n">
        <v>5</v>
      </c>
      <c r="J701" t="n">
        <v>458</v>
      </c>
      <c r="K701" t="s">
        <v>230</v>
      </c>
      <c r="L701" t="n">
        <v>319</v>
      </c>
      <c r="M701" t="n">
        <v>0.07000000000000001</v>
      </c>
      <c r="N701" t="n">
        <v>34</v>
      </c>
      <c r="O701" t="s">
        <v>231</v>
      </c>
      <c r="P701" t="s">
        <v>232</v>
      </c>
      <c r="Q701" t="s">
        <v>232</v>
      </c>
      <c r="R701" t="s">
        <v>233</v>
      </c>
      <c r="S701" t="s">
        <v>229</v>
      </c>
      <c r="T701" t="n">
        <v>5</v>
      </c>
    </row>
    <row r="702" spans="1:20">
      <c r="A702" s="1" t="n">
        <v>34273</v>
      </c>
      <c r="B702" t="s">
        <v>227</v>
      </c>
      <c r="C702" t="n">
        <v>5</v>
      </c>
      <c r="D702" t="n">
        <v>20</v>
      </c>
      <c r="E702" t="s">
        <v>52</v>
      </c>
      <c r="F702" t="n">
        <v>3201</v>
      </c>
      <c r="G702" t="s">
        <v>228</v>
      </c>
      <c r="H702" t="s">
        <v>229</v>
      </c>
      <c r="I702" t="n">
        <v>5</v>
      </c>
      <c r="J702" t="n">
        <v>458</v>
      </c>
      <c r="K702" t="s">
        <v>230</v>
      </c>
      <c r="L702" t="n">
        <v>105</v>
      </c>
      <c r="M702" t="n">
        <v>0.2</v>
      </c>
      <c r="N702" t="n">
        <v>20.8</v>
      </c>
      <c r="O702" t="s">
        <v>231</v>
      </c>
      <c r="P702" t="s">
        <v>232</v>
      </c>
      <c r="Q702" t="s">
        <v>232</v>
      </c>
      <c r="R702" t="s">
        <v>233</v>
      </c>
      <c r="S702" t="s">
        <v>229</v>
      </c>
      <c r="T702" t="n">
        <v>5</v>
      </c>
    </row>
    <row r="703" spans="1:20">
      <c r="A703" s="1" t="n">
        <v>34273</v>
      </c>
      <c r="B703" t="s">
        <v>227</v>
      </c>
      <c r="C703" t="n">
        <v>6</v>
      </c>
      <c r="D703" t="n">
        <v>20</v>
      </c>
      <c r="E703" t="s">
        <v>52</v>
      </c>
      <c r="F703" t="n">
        <v>3201</v>
      </c>
      <c r="G703" t="s">
        <v>228</v>
      </c>
      <c r="H703" t="s">
        <v>229</v>
      </c>
      <c r="I703" t="n">
        <v>5</v>
      </c>
      <c r="J703" t="n">
        <v>458</v>
      </c>
      <c r="K703" t="s">
        <v>230</v>
      </c>
      <c r="L703" t="n">
        <v>221</v>
      </c>
      <c r="M703" t="n">
        <v>0.02</v>
      </c>
      <c r="N703" t="n">
        <v>45.5</v>
      </c>
      <c r="O703" t="s">
        <v>231</v>
      </c>
      <c r="P703" t="s">
        <v>232</v>
      </c>
      <c r="Q703" t="s">
        <v>232</v>
      </c>
      <c r="R703" t="s">
        <v>233</v>
      </c>
      <c r="S703" t="s">
        <v>229</v>
      </c>
      <c r="T703" t="n">
        <v>5</v>
      </c>
    </row>
    <row r="704" spans="1:20">
      <c r="A704" s="1" t="n">
        <v>34273</v>
      </c>
      <c r="B704" t="s">
        <v>227</v>
      </c>
      <c r="C704" t="n">
        <v>7</v>
      </c>
      <c r="D704" t="n">
        <v>20</v>
      </c>
      <c r="E704" t="s">
        <v>52</v>
      </c>
      <c r="F704" t="n">
        <v>3201</v>
      </c>
      <c r="G704" t="s">
        <v>228</v>
      </c>
      <c r="H704" t="s">
        <v>229</v>
      </c>
      <c r="I704" t="n">
        <v>5</v>
      </c>
      <c r="J704" t="n">
        <v>458</v>
      </c>
      <c r="K704" t="s">
        <v>230</v>
      </c>
      <c r="L704" t="n">
        <v>254</v>
      </c>
      <c r="M704" t="n">
        <v>0.07000000000000001</v>
      </c>
      <c r="N704" t="n">
        <v>32.3</v>
      </c>
      <c r="O704" t="s">
        <v>231</v>
      </c>
      <c r="P704" t="s">
        <v>232</v>
      </c>
      <c r="Q704" t="s">
        <v>232</v>
      </c>
      <c r="R704" t="s">
        <v>233</v>
      </c>
      <c r="S704" t="s">
        <v>229</v>
      </c>
      <c r="T704" t="n">
        <v>5</v>
      </c>
    </row>
    <row r="705" spans="1:20">
      <c r="A705" s="1" t="n">
        <v>34303</v>
      </c>
      <c r="B705" t="s">
        <v>279</v>
      </c>
      <c r="C705" t="n">
        <v>1</v>
      </c>
      <c r="D705" t="n">
        <v>20</v>
      </c>
      <c r="E705" t="s">
        <v>52</v>
      </c>
      <c r="F705" t="n">
        <v>3201</v>
      </c>
      <c r="G705" t="s">
        <v>228</v>
      </c>
      <c r="H705" t="s">
        <v>229</v>
      </c>
      <c r="I705" t="n">
        <v>5</v>
      </c>
      <c r="J705" t="n">
        <v>458</v>
      </c>
      <c r="K705" t="s">
        <v>230</v>
      </c>
      <c r="L705" t="n">
        <v>341</v>
      </c>
      <c r="M705" t="n">
        <v>0.23</v>
      </c>
      <c r="N705" t="n">
        <v>20.8</v>
      </c>
      <c r="O705" t="s">
        <v>277</v>
      </c>
      <c r="P705" t="s">
        <v>253</v>
      </c>
      <c r="Q705" t="s">
        <v>253</v>
      </c>
      <c r="R705" t="s">
        <v>233</v>
      </c>
      <c r="S705" t="s">
        <v>229</v>
      </c>
      <c r="T705" t="n">
        <v>5</v>
      </c>
    </row>
    <row r="706" spans="1:20">
      <c r="A706" s="1" t="n">
        <v>34303</v>
      </c>
      <c r="B706" t="s">
        <v>279</v>
      </c>
      <c r="C706" t="n">
        <v>2</v>
      </c>
      <c r="D706" t="n">
        <v>20</v>
      </c>
      <c r="E706" t="s">
        <v>52</v>
      </c>
      <c r="F706" t="n">
        <v>3201</v>
      </c>
      <c r="G706" t="s">
        <v>228</v>
      </c>
      <c r="H706" t="s">
        <v>229</v>
      </c>
      <c r="I706" t="n">
        <v>5</v>
      </c>
      <c r="J706" t="n">
        <v>458</v>
      </c>
      <c r="K706" t="s">
        <v>230</v>
      </c>
      <c r="L706" t="n">
        <v>245</v>
      </c>
      <c r="M706" t="n">
        <v>0.02</v>
      </c>
      <c r="N706" t="n">
        <v>45.6</v>
      </c>
      <c r="O706" t="s">
        <v>277</v>
      </c>
      <c r="P706" t="s">
        <v>253</v>
      </c>
      <c r="Q706" t="s">
        <v>253</v>
      </c>
      <c r="R706" t="s">
        <v>233</v>
      </c>
      <c r="S706" t="s">
        <v>229</v>
      </c>
      <c r="T706" t="n">
        <v>5</v>
      </c>
    </row>
    <row r="707" spans="1:20">
      <c r="A707" s="1" t="n">
        <v>34303</v>
      </c>
      <c r="B707" t="s">
        <v>227</v>
      </c>
      <c r="C707" t="n">
        <v>1</v>
      </c>
      <c r="D707" t="n">
        <v>20</v>
      </c>
      <c r="E707" t="s">
        <v>52</v>
      </c>
      <c r="F707" t="n">
        <v>3201</v>
      </c>
      <c r="G707" t="s">
        <v>228</v>
      </c>
      <c r="H707" t="s">
        <v>229</v>
      </c>
      <c r="I707" t="n">
        <v>5</v>
      </c>
      <c r="J707" t="n">
        <v>458</v>
      </c>
      <c r="K707" t="s">
        <v>230</v>
      </c>
      <c r="L707" t="n">
        <v>228</v>
      </c>
      <c r="M707" t="n">
        <v>0.04</v>
      </c>
      <c r="N707" t="n">
        <v>38.4</v>
      </c>
      <c r="O707" t="s">
        <v>231</v>
      </c>
      <c r="P707" t="s">
        <v>232</v>
      </c>
      <c r="Q707" t="s">
        <v>232</v>
      </c>
      <c r="R707" t="s">
        <v>233</v>
      </c>
      <c r="S707" t="s">
        <v>229</v>
      </c>
      <c r="T707" t="n">
        <v>5</v>
      </c>
    </row>
    <row r="708" spans="1:20">
      <c r="A708" s="1" t="n">
        <v>34303</v>
      </c>
      <c r="B708" t="s">
        <v>227</v>
      </c>
      <c r="C708" t="n">
        <v>2</v>
      </c>
      <c r="D708" t="n">
        <v>213</v>
      </c>
      <c r="E708" t="s">
        <v>234</v>
      </c>
      <c r="F708" t="n">
        <v>3201</v>
      </c>
      <c r="G708" t="s">
        <v>228</v>
      </c>
      <c r="H708" t="s">
        <v>229</v>
      </c>
      <c r="I708" t="n">
        <v>5</v>
      </c>
      <c r="J708" t="n">
        <v>795</v>
      </c>
      <c r="K708" t="s">
        <v>240</v>
      </c>
      <c r="L708" t="n">
        <v>295</v>
      </c>
      <c r="M708" t="n">
        <v>0</v>
      </c>
      <c r="N708" t="n">
        <v>0</v>
      </c>
    </row>
    <row r="709" spans="1:20">
      <c r="A709" s="1" t="n">
        <v>34303</v>
      </c>
      <c r="B709" t="s">
        <v>227</v>
      </c>
      <c r="C709" t="n">
        <v>4</v>
      </c>
      <c r="D709" t="n">
        <v>850</v>
      </c>
      <c r="E709" t="s">
        <v>280</v>
      </c>
      <c r="F709" t="n">
        <v>3201</v>
      </c>
      <c r="G709" t="s">
        <v>228</v>
      </c>
      <c r="H709" t="s">
        <v>229</v>
      </c>
      <c r="I709" t="n">
        <v>5</v>
      </c>
      <c r="J709" t="n">
        <v>458</v>
      </c>
      <c r="K709" t="s">
        <v>230</v>
      </c>
      <c r="L709" t="n">
        <v>219</v>
      </c>
      <c r="M709" t="n">
        <v>0</v>
      </c>
      <c r="N709" t="n">
        <v>0</v>
      </c>
      <c r="O709" t="s">
        <v>231</v>
      </c>
      <c r="P709" t="s">
        <v>232</v>
      </c>
      <c r="Q709" t="s">
        <v>232</v>
      </c>
      <c r="R709" t="s">
        <v>233</v>
      </c>
      <c r="S709" t="s">
        <v>229</v>
      </c>
      <c r="T709" t="n">
        <v>5</v>
      </c>
    </row>
    <row r="710" spans="1:20">
      <c r="A710" s="1" t="n">
        <v>34303</v>
      </c>
      <c r="B710" t="s">
        <v>241</v>
      </c>
      <c r="C710" t="n">
        <v>1</v>
      </c>
      <c r="D710" t="n">
        <v>213</v>
      </c>
      <c r="E710" t="s">
        <v>234</v>
      </c>
      <c r="F710" t="n">
        <v>3201</v>
      </c>
      <c r="G710" t="s">
        <v>228</v>
      </c>
      <c r="H710" t="s">
        <v>229</v>
      </c>
      <c r="I710" t="n">
        <v>5</v>
      </c>
      <c r="K710" t="s">
        <v>281</v>
      </c>
      <c r="L710" t="n">
        <v>20</v>
      </c>
      <c r="M710" t="n">
        <v>0</v>
      </c>
      <c r="N710" t="n">
        <v>0</v>
      </c>
    </row>
    <row r="711" spans="1:20">
      <c r="A711" s="1" t="n">
        <v>34334</v>
      </c>
      <c r="B711" t="s">
        <v>279</v>
      </c>
      <c r="C711" t="n">
        <v>1</v>
      </c>
      <c r="D711" t="n">
        <v>20</v>
      </c>
      <c r="E711" t="s">
        <v>52</v>
      </c>
      <c r="F711" t="n">
        <v>3201</v>
      </c>
      <c r="G711" t="s">
        <v>228</v>
      </c>
      <c r="H711" t="s">
        <v>229</v>
      </c>
      <c r="I711" t="n">
        <v>5</v>
      </c>
      <c r="J711" t="n">
        <v>458</v>
      </c>
      <c r="K711" t="s">
        <v>230</v>
      </c>
      <c r="L711" t="n">
        <v>260</v>
      </c>
      <c r="M711" t="n">
        <v>0.04</v>
      </c>
      <c r="N711" t="n">
        <v>45.4</v>
      </c>
      <c r="O711" t="s">
        <v>277</v>
      </c>
      <c r="P711" t="s">
        <v>253</v>
      </c>
      <c r="Q711" t="s">
        <v>253</v>
      </c>
      <c r="R711" t="s">
        <v>233</v>
      </c>
      <c r="S711" t="s">
        <v>229</v>
      </c>
      <c r="T711" t="n">
        <v>5</v>
      </c>
    </row>
    <row r="712" spans="1:20">
      <c r="A712" s="1" t="n">
        <v>34334</v>
      </c>
      <c r="B712" t="s">
        <v>279</v>
      </c>
      <c r="C712" t="n">
        <v>2</v>
      </c>
      <c r="D712" t="n">
        <v>20</v>
      </c>
      <c r="E712" t="s">
        <v>52</v>
      </c>
      <c r="F712" t="n">
        <v>3201</v>
      </c>
      <c r="G712" t="s">
        <v>228</v>
      </c>
      <c r="H712" t="s">
        <v>229</v>
      </c>
      <c r="I712" t="n">
        <v>5</v>
      </c>
      <c r="J712" t="n">
        <v>458</v>
      </c>
      <c r="K712" t="s">
        <v>230</v>
      </c>
      <c r="L712" t="n">
        <v>324</v>
      </c>
      <c r="M712" t="n">
        <v>0.2</v>
      </c>
      <c r="N712" t="n">
        <v>22.6</v>
      </c>
      <c r="O712" t="s">
        <v>277</v>
      </c>
      <c r="P712" t="s">
        <v>253</v>
      </c>
      <c r="Q712" t="s">
        <v>253</v>
      </c>
      <c r="R712" t="s">
        <v>233</v>
      </c>
      <c r="S712" t="s">
        <v>229</v>
      </c>
      <c r="T712" t="n">
        <v>5</v>
      </c>
    </row>
    <row r="713" spans="1:20">
      <c r="A713" s="1" t="n">
        <v>34334</v>
      </c>
      <c r="B713" t="s">
        <v>279</v>
      </c>
      <c r="C713" t="n">
        <v>3</v>
      </c>
      <c r="D713" t="n">
        <v>20</v>
      </c>
      <c r="E713" t="s">
        <v>52</v>
      </c>
      <c r="F713" t="n">
        <v>3201</v>
      </c>
      <c r="G713" t="s">
        <v>228</v>
      </c>
      <c r="H713" t="s">
        <v>229</v>
      </c>
      <c r="I713" t="n">
        <v>5</v>
      </c>
      <c r="J713" t="n">
        <v>458</v>
      </c>
      <c r="K713" t="s">
        <v>230</v>
      </c>
      <c r="L713" t="n">
        <v>113</v>
      </c>
      <c r="M713" t="n">
        <v>0.06</v>
      </c>
      <c r="N713" t="n">
        <v>42.5</v>
      </c>
      <c r="O713" t="s">
        <v>277</v>
      </c>
      <c r="P713" t="s">
        <v>253</v>
      </c>
      <c r="Q713" t="s">
        <v>253</v>
      </c>
      <c r="R713" t="s">
        <v>233</v>
      </c>
      <c r="S713" t="s">
        <v>229</v>
      </c>
      <c r="T713" t="n">
        <v>5</v>
      </c>
    </row>
    <row r="714" spans="1:20">
      <c r="A714" s="1" t="n">
        <v>34334</v>
      </c>
      <c r="B714" t="s">
        <v>279</v>
      </c>
      <c r="C714" t="n">
        <v>4</v>
      </c>
      <c r="D714" t="n">
        <v>20</v>
      </c>
      <c r="E714" t="s">
        <v>52</v>
      </c>
      <c r="F714" t="n">
        <v>3201</v>
      </c>
      <c r="G714" t="s">
        <v>228</v>
      </c>
      <c r="H714" t="s">
        <v>229</v>
      </c>
      <c r="I714" t="n">
        <v>5</v>
      </c>
      <c r="J714" t="n">
        <v>580</v>
      </c>
      <c r="K714" t="s">
        <v>248</v>
      </c>
      <c r="L714" t="n">
        <v>238</v>
      </c>
      <c r="M714" t="n">
        <v>0.03</v>
      </c>
      <c r="N714" t="n">
        <v>46.2</v>
      </c>
      <c r="O714" t="s">
        <v>277</v>
      </c>
      <c r="P714" t="s">
        <v>253</v>
      </c>
      <c r="Q714" t="s">
        <v>253</v>
      </c>
      <c r="R714" t="s">
        <v>233</v>
      </c>
      <c r="S714" t="s">
        <v>229</v>
      </c>
      <c r="T714" t="n">
        <v>5</v>
      </c>
    </row>
    <row r="715" spans="1:20">
      <c r="A715" s="1" t="n">
        <v>34334</v>
      </c>
      <c r="B715" t="s">
        <v>227</v>
      </c>
      <c r="C715" t="n">
        <v>1</v>
      </c>
      <c r="D715" t="n">
        <v>20</v>
      </c>
      <c r="E715" t="s">
        <v>52</v>
      </c>
      <c r="F715" t="n">
        <v>3201</v>
      </c>
      <c r="G715" t="s">
        <v>228</v>
      </c>
      <c r="H715" t="s">
        <v>229</v>
      </c>
      <c r="I715" t="n">
        <v>5</v>
      </c>
      <c r="J715" t="n">
        <v>458</v>
      </c>
      <c r="K715" t="s">
        <v>230</v>
      </c>
      <c r="L715" t="n">
        <v>249</v>
      </c>
      <c r="M715" t="n">
        <v>0.07000000000000001</v>
      </c>
      <c r="N715" t="n">
        <v>32.7</v>
      </c>
      <c r="O715" t="s">
        <v>231</v>
      </c>
      <c r="P715" t="s">
        <v>232</v>
      </c>
      <c r="Q715" t="s">
        <v>232</v>
      </c>
      <c r="R715" t="s">
        <v>233</v>
      </c>
      <c r="S715" t="s">
        <v>229</v>
      </c>
      <c r="T715" t="n">
        <v>5</v>
      </c>
    </row>
    <row r="716" spans="1:20">
      <c r="A716" s="1" t="n">
        <v>34334</v>
      </c>
      <c r="B716" t="s">
        <v>227</v>
      </c>
      <c r="C716" t="n">
        <v>2</v>
      </c>
      <c r="D716" t="n">
        <v>216</v>
      </c>
      <c r="E716" t="s">
        <v>264</v>
      </c>
      <c r="F716" t="n">
        <v>3201</v>
      </c>
      <c r="G716" t="s">
        <v>228</v>
      </c>
      <c r="H716" t="s">
        <v>229</v>
      </c>
      <c r="I716" t="n">
        <v>5</v>
      </c>
      <c r="J716" t="n">
        <v>795</v>
      </c>
      <c r="K716" t="s">
        <v>240</v>
      </c>
      <c r="L716" t="n">
        <v>33</v>
      </c>
      <c r="M716" t="n">
        <v>0</v>
      </c>
      <c r="N716" t="n">
        <v>0</v>
      </c>
    </row>
    <row r="717" spans="1:20">
      <c r="A717" s="1" t="n">
        <v>34334</v>
      </c>
      <c r="B717" t="s">
        <v>227</v>
      </c>
      <c r="C717" t="n">
        <v>3</v>
      </c>
      <c r="D717" t="n">
        <v>20</v>
      </c>
      <c r="E717" t="s">
        <v>52</v>
      </c>
      <c r="F717" t="n">
        <v>3201</v>
      </c>
      <c r="G717" t="s">
        <v>228</v>
      </c>
      <c r="H717" t="s">
        <v>229</v>
      </c>
      <c r="I717" t="n">
        <v>5</v>
      </c>
      <c r="J717" t="n">
        <v>458</v>
      </c>
      <c r="K717" t="s">
        <v>230</v>
      </c>
      <c r="L717" t="n">
        <v>218</v>
      </c>
      <c r="M717" t="n">
        <v>0.04</v>
      </c>
      <c r="N717" t="n">
        <v>38.6</v>
      </c>
      <c r="O717" t="s">
        <v>231</v>
      </c>
      <c r="P717" t="s">
        <v>232</v>
      </c>
      <c r="Q717" t="s">
        <v>232</v>
      </c>
      <c r="R717" t="s">
        <v>233</v>
      </c>
      <c r="S717" t="s">
        <v>229</v>
      </c>
      <c r="T717" t="n">
        <v>5</v>
      </c>
    </row>
    <row r="718" spans="1:20">
      <c r="A718" s="1" t="n">
        <v>34334</v>
      </c>
      <c r="B718" t="s">
        <v>227</v>
      </c>
      <c r="C718" t="n">
        <v>4</v>
      </c>
      <c r="D718" t="n">
        <v>20</v>
      </c>
      <c r="E718" t="s">
        <v>52</v>
      </c>
      <c r="F718" t="n">
        <v>3201</v>
      </c>
      <c r="G718" t="s">
        <v>228</v>
      </c>
      <c r="H718" t="s">
        <v>229</v>
      </c>
      <c r="I718" t="n">
        <v>5</v>
      </c>
      <c r="J718" t="n">
        <v>458</v>
      </c>
      <c r="K718" t="s">
        <v>230</v>
      </c>
      <c r="L718" t="n">
        <v>219</v>
      </c>
      <c r="M718" t="n">
        <v>0.02</v>
      </c>
      <c r="N718" t="n">
        <v>45.6</v>
      </c>
      <c r="O718" t="s">
        <v>231</v>
      </c>
      <c r="P718" t="s">
        <v>232</v>
      </c>
      <c r="Q718" t="s">
        <v>232</v>
      </c>
      <c r="R718" t="s">
        <v>233</v>
      </c>
      <c r="S718" t="s">
        <v>229</v>
      </c>
      <c r="T718" t="n">
        <v>5</v>
      </c>
    </row>
    <row r="719" spans="1:20">
      <c r="A719" s="1" t="n">
        <v>34334</v>
      </c>
      <c r="B719" t="s">
        <v>227</v>
      </c>
      <c r="C719" t="n">
        <v>5</v>
      </c>
      <c r="D719" t="n">
        <v>20</v>
      </c>
      <c r="E719" t="s">
        <v>52</v>
      </c>
      <c r="F719" t="n">
        <v>3201</v>
      </c>
      <c r="G719" t="s">
        <v>228</v>
      </c>
      <c r="H719" t="s">
        <v>229</v>
      </c>
      <c r="I719" t="n">
        <v>5</v>
      </c>
      <c r="J719" t="n">
        <v>458</v>
      </c>
      <c r="K719" t="s">
        <v>230</v>
      </c>
      <c r="L719" t="n">
        <v>189</v>
      </c>
      <c r="M719" t="n">
        <v>0.1</v>
      </c>
      <c r="N719" t="n">
        <v>35</v>
      </c>
      <c r="O719" t="s">
        <v>231</v>
      </c>
      <c r="P719" t="s">
        <v>232</v>
      </c>
      <c r="Q719" t="s">
        <v>232</v>
      </c>
      <c r="R719" t="s">
        <v>233</v>
      </c>
      <c r="S719" t="s">
        <v>229</v>
      </c>
      <c r="T719" t="n">
        <v>5</v>
      </c>
    </row>
    <row r="720" spans="1:20">
      <c r="A720" s="1" t="n">
        <v>34334</v>
      </c>
      <c r="B720" t="s">
        <v>227</v>
      </c>
      <c r="C720" t="n">
        <v>6</v>
      </c>
      <c r="D720" t="n">
        <v>20</v>
      </c>
      <c r="E720" t="s">
        <v>52</v>
      </c>
      <c r="F720" t="n">
        <v>3201</v>
      </c>
      <c r="G720" t="s">
        <v>228</v>
      </c>
      <c r="H720" t="s">
        <v>229</v>
      </c>
      <c r="I720" t="n">
        <v>5</v>
      </c>
      <c r="J720" t="n">
        <v>458</v>
      </c>
      <c r="K720" t="s">
        <v>230</v>
      </c>
      <c r="L720" t="n">
        <v>346</v>
      </c>
      <c r="M720" t="n">
        <v>0.1</v>
      </c>
      <c r="N720" t="n">
        <v>35.2</v>
      </c>
      <c r="O720" t="s">
        <v>231</v>
      </c>
      <c r="P720" t="s">
        <v>232</v>
      </c>
      <c r="Q720" t="s">
        <v>232</v>
      </c>
      <c r="R720" t="s">
        <v>233</v>
      </c>
      <c r="S720" t="s">
        <v>229</v>
      </c>
      <c r="T720" t="n">
        <v>5</v>
      </c>
    </row>
    <row r="721" spans="1:20">
      <c r="A721" s="1" t="n">
        <v>34334</v>
      </c>
      <c r="B721" t="s">
        <v>227</v>
      </c>
      <c r="C721" t="n">
        <v>7</v>
      </c>
      <c r="D721" t="n">
        <v>20</v>
      </c>
      <c r="E721" t="s">
        <v>52</v>
      </c>
      <c r="F721" t="n">
        <v>3201</v>
      </c>
      <c r="G721" t="s">
        <v>228</v>
      </c>
      <c r="H721" t="s">
        <v>229</v>
      </c>
      <c r="I721" t="n">
        <v>5</v>
      </c>
      <c r="J721" t="n">
        <v>458</v>
      </c>
      <c r="K721" t="s">
        <v>230</v>
      </c>
      <c r="L721" t="n">
        <v>92</v>
      </c>
      <c r="M721" t="n">
        <v>0.2</v>
      </c>
      <c r="N721" t="n">
        <v>21.4</v>
      </c>
      <c r="O721" t="s">
        <v>231</v>
      </c>
      <c r="P721" t="s">
        <v>232</v>
      </c>
      <c r="Q721" t="s">
        <v>232</v>
      </c>
      <c r="R721" t="s">
        <v>233</v>
      </c>
      <c r="S721" t="s">
        <v>229</v>
      </c>
      <c r="T721" t="n">
        <v>5</v>
      </c>
    </row>
    <row r="722" spans="1:20">
      <c r="A722" s="1" t="n">
        <v>34334</v>
      </c>
      <c r="B722" t="s">
        <v>227</v>
      </c>
      <c r="C722" t="n">
        <v>8</v>
      </c>
      <c r="D722" t="n">
        <v>20</v>
      </c>
      <c r="E722" t="s">
        <v>52</v>
      </c>
      <c r="F722" t="n">
        <v>3201</v>
      </c>
      <c r="G722" t="s">
        <v>228</v>
      </c>
      <c r="H722" t="s">
        <v>229</v>
      </c>
      <c r="I722" t="n">
        <v>5</v>
      </c>
      <c r="J722" t="n">
        <v>458</v>
      </c>
      <c r="K722" t="s">
        <v>230</v>
      </c>
      <c r="L722" t="n">
        <v>244</v>
      </c>
      <c r="M722" t="n">
        <v>0.07000000000000001</v>
      </c>
      <c r="N722" t="n">
        <v>32.5</v>
      </c>
      <c r="O722" t="s">
        <v>231</v>
      </c>
      <c r="P722" t="s">
        <v>232</v>
      </c>
      <c r="Q722" t="s">
        <v>232</v>
      </c>
      <c r="R722" t="s">
        <v>233</v>
      </c>
      <c r="S722" t="s">
        <v>229</v>
      </c>
      <c r="T722" t="n">
        <v>5</v>
      </c>
    </row>
    <row r="723" spans="1:20">
      <c r="A723" s="1" t="n">
        <v>34334</v>
      </c>
      <c r="B723" t="s">
        <v>227</v>
      </c>
      <c r="C723" t="n">
        <v>9</v>
      </c>
      <c r="D723" t="n">
        <v>20</v>
      </c>
      <c r="E723" t="s">
        <v>52</v>
      </c>
      <c r="F723" t="n">
        <v>3201</v>
      </c>
      <c r="G723" t="s">
        <v>228</v>
      </c>
      <c r="H723" t="s">
        <v>229</v>
      </c>
      <c r="I723" t="n">
        <v>5</v>
      </c>
      <c r="J723" t="n">
        <v>940</v>
      </c>
      <c r="K723" t="s">
        <v>235</v>
      </c>
      <c r="L723" t="n">
        <v>119</v>
      </c>
      <c r="M723" t="n">
        <v>5.5</v>
      </c>
      <c r="N723" t="n">
        <v>10.8</v>
      </c>
      <c r="O723" t="s">
        <v>231</v>
      </c>
      <c r="P723" t="s">
        <v>232</v>
      </c>
      <c r="Q723" t="s">
        <v>232</v>
      </c>
      <c r="R723" t="s">
        <v>233</v>
      </c>
      <c r="S723" t="s">
        <v>229</v>
      </c>
      <c r="T723" t="n">
        <v>5</v>
      </c>
    </row>
    <row r="724" spans="1:20">
      <c r="A724" s="1" t="n">
        <v>34365</v>
      </c>
      <c r="B724" t="s">
        <v>279</v>
      </c>
      <c r="C724" t="n">
        <v>1</v>
      </c>
      <c r="D724" t="n">
        <v>20</v>
      </c>
      <c r="E724" t="s">
        <v>52</v>
      </c>
      <c r="F724" t="n">
        <v>3201</v>
      </c>
      <c r="G724" t="s">
        <v>228</v>
      </c>
      <c r="H724" t="s">
        <v>229</v>
      </c>
      <c r="I724" t="n">
        <v>5</v>
      </c>
      <c r="J724" t="n">
        <v>325</v>
      </c>
      <c r="K724" t="s">
        <v>265</v>
      </c>
      <c r="L724" t="n">
        <v>672</v>
      </c>
      <c r="M724" t="n">
        <v>1.07</v>
      </c>
      <c r="N724" t="n">
        <v>27.9</v>
      </c>
      <c r="O724" t="s">
        <v>277</v>
      </c>
      <c r="P724" t="s">
        <v>253</v>
      </c>
      <c r="Q724" t="s">
        <v>253</v>
      </c>
      <c r="R724" t="s">
        <v>233</v>
      </c>
      <c r="S724" t="s">
        <v>229</v>
      </c>
      <c r="T724" t="n">
        <v>5</v>
      </c>
    </row>
    <row r="725" spans="1:20">
      <c r="A725" s="1" t="n">
        <v>34365</v>
      </c>
      <c r="B725" t="s">
        <v>279</v>
      </c>
      <c r="C725" t="n">
        <v>2</v>
      </c>
      <c r="D725" t="n">
        <v>20</v>
      </c>
      <c r="E725" t="s">
        <v>52</v>
      </c>
      <c r="F725" t="n">
        <v>3201</v>
      </c>
      <c r="G725" t="s">
        <v>228</v>
      </c>
      <c r="H725" t="s">
        <v>229</v>
      </c>
      <c r="I725" t="n">
        <v>5</v>
      </c>
      <c r="J725" t="n">
        <v>458</v>
      </c>
      <c r="K725" t="s">
        <v>230</v>
      </c>
      <c r="L725" t="n">
        <v>259</v>
      </c>
      <c r="M725" t="n">
        <v>0.21</v>
      </c>
      <c r="N725" t="n">
        <v>21.5</v>
      </c>
      <c r="O725" t="s">
        <v>277</v>
      </c>
      <c r="P725" t="s">
        <v>253</v>
      </c>
      <c r="Q725" t="s">
        <v>253</v>
      </c>
      <c r="R725" t="s">
        <v>233</v>
      </c>
      <c r="S725" t="s">
        <v>229</v>
      </c>
      <c r="T725" t="n">
        <v>5</v>
      </c>
    </row>
    <row r="726" spans="1:20">
      <c r="A726" s="1" t="n">
        <v>34365</v>
      </c>
      <c r="B726" t="s">
        <v>279</v>
      </c>
      <c r="C726" t="n">
        <v>3</v>
      </c>
      <c r="D726" t="n">
        <v>20</v>
      </c>
      <c r="E726" t="s">
        <v>52</v>
      </c>
      <c r="F726" t="n">
        <v>3201</v>
      </c>
      <c r="G726" t="s">
        <v>228</v>
      </c>
      <c r="H726" t="s">
        <v>229</v>
      </c>
      <c r="I726" t="n">
        <v>5</v>
      </c>
      <c r="J726" t="n">
        <v>458</v>
      </c>
      <c r="K726" t="s">
        <v>230</v>
      </c>
      <c r="L726" t="n">
        <v>352</v>
      </c>
      <c r="M726" t="n">
        <v>0.03</v>
      </c>
      <c r="N726" t="n">
        <v>45.2</v>
      </c>
      <c r="O726" t="s">
        <v>277</v>
      </c>
      <c r="P726" t="s">
        <v>253</v>
      </c>
      <c r="Q726" t="s">
        <v>253</v>
      </c>
      <c r="R726" t="s">
        <v>233</v>
      </c>
      <c r="S726" t="s">
        <v>229</v>
      </c>
      <c r="T726" t="n">
        <v>5</v>
      </c>
    </row>
    <row r="727" spans="1:20">
      <c r="A727" s="1" t="n">
        <v>34365</v>
      </c>
      <c r="B727" t="s">
        <v>279</v>
      </c>
      <c r="C727" t="n">
        <v>4</v>
      </c>
      <c r="D727" t="n">
        <v>20</v>
      </c>
      <c r="E727" t="s">
        <v>52</v>
      </c>
      <c r="F727" t="n">
        <v>3201</v>
      </c>
      <c r="G727" t="s">
        <v>228</v>
      </c>
      <c r="H727" t="s">
        <v>229</v>
      </c>
      <c r="I727" t="n">
        <v>5</v>
      </c>
      <c r="J727" t="n">
        <v>458</v>
      </c>
      <c r="K727" t="s">
        <v>230</v>
      </c>
      <c r="L727" t="n">
        <v>229</v>
      </c>
      <c r="M727" t="n">
        <v>0.31</v>
      </c>
      <c r="N727" t="n">
        <v>23</v>
      </c>
      <c r="O727" t="s">
        <v>277</v>
      </c>
      <c r="P727" t="s">
        <v>253</v>
      </c>
      <c r="Q727" t="s">
        <v>253</v>
      </c>
      <c r="R727" t="s">
        <v>233</v>
      </c>
      <c r="S727" t="s">
        <v>229</v>
      </c>
      <c r="T727" t="n">
        <v>5</v>
      </c>
    </row>
    <row r="728" spans="1:20">
      <c r="A728" s="1" t="n">
        <v>34365</v>
      </c>
      <c r="B728" t="s">
        <v>279</v>
      </c>
      <c r="C728" t="n">
        <v>5</v>
      </c>
      <c r="D728" t="n">
        <v>20</v>
      </c>
      <c r="E728" t="s">
        <v>52</v>
      </c>
      <c r="F728" t="n">
        <v>3201</v>
      </c>
      <c r="G728" t="s">
        <v>228</v>
      </c>
      <c r="H728" t="s">
        <v>229</v>
      </c>
      <c r="I728" t="n">
        <v>5</v>
      </c>
      <c r="J728" t="n">
        <v>458</v>
      </c>
      <c r="K728" t="s">
        <v>230</v>
      </c>
      <c r="L728" t="n">
        <v>105</v>
      </c>
      <c r="M728" t="n">
        <v>0.23</v>
      </c>
      <c r="N728" t="n">
        <v>21.2</v>
      </c>
      <c r="O728" t="s">
        <v>277</v>
      </c>
      <c r="P728" t="s">
        <v>253</v>
      </c>
      <c r="Q728" t="s">
        <v>253</v>
      </c>
      <c r="R728" t="s">
        <v>233</v>
      </c>
      <c r="S728" t="s">
        <v>229</v>
      </c>
      <c r="T728" t="n">
        <v>5</v>
      </c>
    </row>
    <row r="729" spans="1:20">
      <c r="A729" s="1" t="n">
        <v>34365</v>
      </c>
      <c r="B729" t="s">
        <v>279</v>
      </c>
      <c r="C729" t="n">
        <v>6</v>
      </c>
      <c r="D729" t="n">
        <v>20</v>
      </c>
      <c r="E729" t="s">
        <v>52</v>
      </c>
      <c r="F729" t="n">
        <v>3201</v>
      </c>
      <c r="G729" t="s">
        <v>228</v>
      </c>
      <c r="H729" t="s">
        <v>229</v>
      </c>
      <c r="I729" t="n">
        <v>5</v>
      </c>
      <c r="J729" t="n">
        <v>712</v>
      </c>
      <c r="K729" t="s">
        <v>278</v>
      </c>
      <c r="L729" t="n">
        <v>462</v>
      </c>
      <c r="M729" t="n">
        <v>0.04</v>
      </c>
      <c r="N729" t="n">
        <v>44.3</v>
      </c>
      <c r="O729" t="s">
        <v>277</v>
      </c>
      <c r="P729" t="s">
        <v>253</v>
      </c>
      <c r="Q729" t="s">
        <v>253</v>
      </c>
      <c r="R729" t="s">
        <v>233</v>
      </c>
      <c r="S729" t="s">
        <v>229</v>
      </c>
      <c r="T729" t="n">
        <v>5</v>
      </c>
    </row>
    <row r="730" spans="1:20">
      <c r="A730" s="1" t="n">
        <v>34365</v>
      </c>
      <c r="B730" t="s">
        <v>227</v>
      </c>
      <c r="C730" t="n">
        <v>1</v>
      </c>
      <c r="D730" t="n">
        <v>20</v>
      </c>
      <c r="E730" t="s">
        <v>52</v>
      </c>
      <c r="F730" t="n">
        <v>3201</v>
      </c>
      <c r="G730" t="s">
        <v>228</v>
      </c>
      <c r="H730" t="s">
        <v>229</v>
      </c>
      <c r="I730" t="n">
        <v>5</v>
      </c>
      <c r="J730" t="n">
        <v>458</v>
      </c>
      <c r="K730" t="s">
        <v>230</v>
      </c>
      <c r="L730" t="n">
        <v>99</v>
      </c>
      <c r="M730" t="n">
        <v>0.2</v>
      </c>
      <c r="N730" t="n">
        <v>21.7</v>
      </c>
      <c r="O730" t="s">
        <v>231</v>
      </c>
      <c r="P730" t="s">
        <v>232</v>
      </c>
      <c r="Q730" t="s">
        <v>232</v>
      </c>
      <c r="R730" t="s">
        <v>233</v>
      </c>
      <c r="S730" t="s">
        <v>229</v>
      </c>
      <c r="T730" t="n">
        <v>5</v>
      </c>
    </row>
    <row r="731" spans="1:20">
      <c r="A731" s="1" t="n">
        <v>34365</v>
      </c>
      <c r="B731" t="s">
        <v>227</v>
      </c>
      <c r="C731" t="n">
        <v>7</v>
      </c>
      <c r="D731" t="n">
        <v>20</v>
      </c>
      <c r="E731" t="s">
        <v>52</v>
      </c>
      <c r="F731" t="n">
        <v>3201</v>
      </c>
      <c r="G731" t="s">
        <v>228</v>
      </c>
      <c r="H731" t="s">
        <v>229</v>
      </c>
      <c r="I731" t="n">
        <v>5</v>
      </c>
      <c r="J731" t="n">
        <v>458</v>
      </c>
      <c r="K731" t="s">
        <v>230</v>
      </c>
      <c r="L731" t="n">
        <v>250</v>
      </c>
      <c r="M731" t="n">
        <v>0.07000000000000001</v>
      </c>
      <c r="N731" t="n">
        <v>32.9</v>
      </c>
      <c r="O731" t="s">
        <v>231</v>
      </c>
      <c r="P731" t="s">
        <v>232</v>
      </c>
      <c r="Q731" t="s">
        <v>232</v>
      </c>
      <c r="R731" t="s">
        <v>233</v>
      </c>
      <c r="S731" t="s">
        <v>229</v>
      </c>
      <c r="T731" t="n">
        <v>5</v>
      </c>
    </row>
    <row r="732" spans="1:20">
      <c r="A732" s="1" t="n">
        <v>34365</v>
      </c>
      <c r="B732" t="s">
        <v>227</v>
      </c>
      <c r="C732" t="n">
        <v>8</v>
      </c>
      <c r="D732" t="n">
        <v>20</v>
      </c>
      <c r="E732" t="s">
        <v>52</v>
      </c>
      <c r="F732" t="n">
        <v>3201</v>
      </c>
      <c r="G732" t="s">
        <v>228</v>
      </c>
      <c r="H732" t="s">
        <v>229</v>
      </c>
      <c r="I732" t="n">
        <v>5</v>
      </c>
      <c r="J732" t="n">
        <v>458</v>
      </c>
      <c r="K732" t="s">
        <v>230</v>
      </c>
      <c r="L732" t="n">
        <v>213</v>
      </c>
      <c r="M732" t="n">
        <v>0.04</v>
      </c>
      <c r="N732" t="n">
        <v>38</v>
      </c>
      <c r="O732" t="s">
        <v>231</v>
      </c>
      <c r="P732" t="s">
        <v>232</v>
      </c>
      <c r="Q732" t="s">
        <v>232</v>
      </c>
      <c r="R732" t="s">
        <v>233</v>
      </c>
      <c r="S732" t="s">
        <v>229</v>
      </c>
      <c r="T732" t="n">
        <v>5</v>
      </c>
    </row>
    <row r="733" spans="1:20">
      <c r="A733" s="1" t="n">
        <v>34365</v>
      </c>
      <c r="B733" t="s">
        <v>227</v>
      </c>
      <c r="C733" t="n">
        <v>9</v>
      </c>
      <c r="D733" t="n">
        <v>20</v>
      </c>
      <c r="E733" t="s">
        <v>52</v>
      </c>
      <c r="F733" t="n">
        <v>3201</v>
      </c>
      <c r="G733" t="s">
        <v>228</v>
      </c>
      <c r="H733" t="s">
        <v>229</v>
      </c>
      <c r="I733" t="n">
        <v>5</v>
      </c>
      <c r="J733" t="n">
        <v>458</v>
      </c>
      <c r="K733" t="s">
        <v>230</v>
      </c>
      <c r="L733" t="n">
        <v>183</v>
      </c>
      <c r="M733" t="n">
        <v>0.02</v>
      </c>
      <c r="N733" t="n">
        <v>45</v>
      </c>
      <c r="O733" t="s">
        <v>231</v>
      </c>
      <c r="P733" t="s">
        <v>232</v>
      </c>
      <c r="Q733" t="s">
        <v>232</v>
      </c>
      <c r="R733" t="s">
        <v>233</v>
      </c>
      <c r="S733" t="s">
        <v>229</v>
      </c>
      <c r="T733" t="n">
        <v>5</v>
      </c>
    </row>
    <row r="734" spans="1:20">
      <c r="A734" s="1" t="n">
        <v>34365</v>
      </c>
      <c r="B734" t="s">
        <v>227</v>
      </c>
      <c r="C734" t="n">
        <v>10</v>
      </c>
      <c r="D734" t="n">
        <v>20</v>
      </c>
      <c r="E734" t="s">
        <v>52</v>
      </c>
      <c r="F734" t="n">
        <v>3201</v>
      </c>
      <c r="G734" t="s">
        <v>228</v>
      </c>
      <c r="H734" t="s">
        <v>229</v>
      </c>
      <c r="I734" t="n">
        <v>5</v>
      </c>
      <c r="J734" t="n">
        <v>458</v>
      </c>
      <c r="K734" t="s">
        <v>230</v>
      </c>
      <c r="L734" t="n">
        <v>14</v>
      </c>
      <c r="M734" t="n">
        <v>0.02</v>
      </c>
      <c r="N734" t="n">
        <v>45.8</v>
      </c>
      <c r="O734" t="s">
        <v>231</v>
      </c>
      <c r="P734" t="s">
        <v>232</v>
      </c>
      <c r="Q734" t="s">
        <v>232</v>
      </c>
      <c r="R734" t="s">
        <v>233</v>
      </c>
      <c r="S734" t="s">
        <v>229</v>
      </c>
      <c r="T734" t="n">
        <v>5</v>
      </c>
    </row>
    <row r="735" spans="1:20">
      <c r="A735" s="1" t="n">
        <v>34365</v>
      </c>
      <c r="B735" t="s">
        <v>227</v>
      </c>
      <c r="C735" t="n">
        <v>11</v>
      </c>
      <c r="D735" t="n">
        <v>20</v>
      </c>
      <c r="E735" t="s">
        <v>52</v>
      </c>
      <c r="F735" t="n">
        <v>3201</v>
      </c>
      <c r="G735" t="s">
        <v>228</v>
      </c>
      <c r="H735" t="s">
        <v>229</v>
      </c>
      <c r="I735" t="n">
        <v>5</v>
      </c>
      <c r="J735" t="n">
        <v>458</v>
      </c>
      <c r="K735" t="s">
        <v>230</v>
      </c>
      <c r="L735" t="n">
        <v>410</v>
      </c>
      <c r="M735" t="n">
        <v>0.07000000000000001</v>
      </c>
      <c r="N735" t="n">
        <v>32.5</v>
      </c>
      <c r="O735" t="s">
        <v>231</v>
      </c>
      <c r="P735" t="s">
        <v>232</v>
      </c>
      <c r="Q735" t="s">
        <v>232</v>
      </c>
      <c r="R735" t="s">
        <v>233</v>
      </c>
      <c r="S735" t="s">
        <v>229</v>
      </c>
      <c r="T735" t="n">
        <v>5</v>
      </c>
    </row>
    <row r="736" spans="1:20">
      <c r="A736" s="1" t="n">
        <v>34365</v>
      </c>
      <c r="B736" t="s">
        <v>236</v>
      </c>
      <c r="C736" t="n">
        <v>1</v>
      </c>
      <c r="D736" t="n">
        <v>213</v>
      </c>
      <c r="E736" t="s">
        <v>234</v>
      </c>
      <c r="F736" t="n">
        <v>3201</v>
      </c>
      <c r="G736" t="s">
        <v>228</v>
      </c>
      <c r="H736" t="s">
        <v>229</v>
      </c>
      <c r="I736" t="n">
        <v>5</v>
      </c>
      <c r="J736" t="n">
        <v>160</v>
      </c>
      <c r="K736" t="s">
        <v>258</v>
      </c>
      <c r="L736" t="n">
        <v>1</v>
      </c>
      <c r="M736" t="n">
        <v>0</v>
      </c>
      <c r="N736" t="n">
        <v>0</v>
      </c>
    </row>
    <row r="737" spans="1:20">
      <c r="A737" s="1" t="n">
        <v>34365</v>
      </c>
      <c r="B737" t="s">
        <v>241</v>
      </c>
      <c r="C737" t="n">
        <v>1</v>
      </c>
      <c r="D737" t="n">
        <v>213</v>
      </c>
      <c r="E737" t="s">
        <v>234</v>
      </c>
      <c r="F737" t="n">
        <v>3201</v>
      </c>
      <c r="G737" t="s">
        <v>228</v>
      </c>
      <c r="H737" t="s">
        <v>229</v>
      </c>
      <c r="I737" t="n">
        <v>5</v>
      </c>
      <c r="J737" t="n">
        <v>785</v>
      </c>
      <c r="K737" t="s">
        <v>259</v>
      </c>
      <c r="L737" t="n">
        <v>25</v>
      </c>
      <c r="M737" t="n">
        <v>0</v>
      </c>
      <c r="N737" t="n">
        <v>0</v>
      </c>
    </row>
    <row r="738" spans="1:20">
      <c r="A738" s="1" t="n">
        <v>34393</v>
      </c>
      <c r="B738" t="s">
        <v>279</v>
      </c>
      <c r="C738" t="n">
        <v>1</v>
      </c>
      <c r="D738" t="n">
        <v>20</v>
      </c>
      <c r="E738" t="s">
        <v>52</v>
      </c>
      <c r="F738" t="n">
        <v>3201</v>
      </c>
      <c r="G738" t="s">
        <v>228</v>
      </c>
      <c r="H738" t="s">
        <v>229</v>
      </c>
      <c r="I738" t="n">
        <v>5</v>
      </c>
      <c r="J738" t="n">
        <v>458</v>
      </c>
      <c r="K738" t="s">
        <v>230</v>
      </c>
      <c r="L738" t="n">
        <v>292</v>
      </c>
      <c r="M738" t="n">
        <v>0.2</v>
      </c>
      <c r="N738" t="n">
        <v>20.7</v>
      </c>
      <c r="O738" t="s">
        <v>277</v>
      </c>
      <c r="P738" t="s">
        <v>253</v>
      </c>
      <c r="Q738" t="s">
        <v>253</v>
      </c>
      <c r="R738" t="s">
        <v>233</v>
      </c>
      <c r="S738" t="s">
        <v>229</v>
      </c>
      <c r="T738" t="n">
        <v>5</v>
      </c>
    </row>
    <row r="739" spans="1:20">
      <c r="A739" s="1" t="n">
        <v>34393</v>
      </c>
      <c r="B739" t="s">
        <v>279</v>
      </c>
      <c r="C739" t="n">
        <v>2</v>
      </c>
      <c r="D739" t="n">
        <v>20</v>
      </c>
      <c r="E739" t="s">
        <v>52</v>
      </c>
      <c r="F739" t="n">
        <v>3201</v>
      </c>
      <c r="G739" t="s">
        <v>228</v>
      </c>
      <c r="H739" t="s">
        <v>229</v>
      </c>
      <c r="I739" t="n">
        <v>5</v>
      </c>
      <c r="J739" t="n">
        <v>712</v>
      </c>
      <c r="K739" t="s">
        <v>278</v>
      </c>
      <c r="L739" t="n">
        <v>457</v>
      </c>
      <c r="M739" t="n">
        <v>0.05</v>
      </c>
      <c r="N739" t="n">
        <v>44</v>
      </c>
      <c r="O739" t="s">
        <v>277</v>
      </c>
      <c r="P739" t="s">
        <v>253</v>
      </c>
      <c r="Q739" t="s">
        <v>253</v>
      </c>
      <c r="R739" t="s">
        <v>233</v>
      </c>
      <c r="S739" t="s">
        <v>229</v>
      </c>
      <c r="T739" t="n">
        <v>5</v>
      </c>
    </row>
    <row r="740" spans="1:20">
      <c r="A740" s="1" t="n">
        <v>34393</v>
      </c>
      <c r="B740" t="s">
        <v>227</v>
      </c>
      <c r="C740" t="n">
        <v>3</v>
      </c>
      <c r="D740" t="n">
        <v>20</v>
      </c>
      <c r="E740" t="s">
        <v>52</v>
      </c>
      <c r="F740" t="n">
        <v>3201</v>
      </c>
      <c r="G740" t="s">
        <v>228</v>
      </c>
      <c r="H740" t="s">
        <v>229</v>
      </c>
      <c r="I740" t="n">
        <v>5</v>
      </c>
      <c r="J740" t="n">
        <v>458</v>
      </c>
      <c r="K740" t="s">
        <v>230</v>
      </c>
      <c r="L740" t="n">
        <v>200</v>
      </c>
      <c r="M740" t="n">
        <v>0.02</v>
      </c>
      <c r="N740" t="n">
        <v>43.5</v>
      </c>
      <c r="O740" t="s">
        <v>231</v>
      </c>
      <c r="P740" t="s">
        <v>232</v>
      </c>
      <c r="Q740" t="s">
        <v>232</v>
      </c>
      <c r="R740" t="s">
        <v>233</v>
      </c>
      <c r="S740" t="s">
        <v>229</v>
      </c>
      <c r="T740" t="n">
        <v>5</v>
      </c>
    </row>
    <row r="741" spans="1:20">
      <c r="A741" s="1" t="n">
        <v>34393</v>
      </c>
      <c r="B741" t="s">
        <v>227</v>
      </c>
      <c r="C741" t="n">
        <v>4</v>
      </c>
      <c r="D741" t="n">
        <v>20</v>
      </c>
      <c r="E741" t="s">
        <v>52</v>
      </c>
      <c r="F741" t="n">
        <v>3201</v>
      </c>
      <c r="G741" t="s">
        <v>228</v>
      </c>
      <c r="H741" t="s">
        <v>229</v>
      </c>
      <c r="I741" t="n">
        <v>5</v>
      </c>
      <c r="J741" t="n">
        <v>458</v>
      </c>
      <c r="K741" t="s">
        <v>230</v>
      </c>
      <c r="L741" t="n">
        <v>210</v>
      </c>
      <c r="M741" t="n">
        <v>0.1</v>
      </c>
      <c r="N741" t="n">
        <v>34.7</v>
      </c>
      <c r="O741" t="s">
        <v>231</v>
      </c>
      <c r="P741" t="s">
        <v>232</v>
      </c>
      <c r="Q741" t="s">
        <v>232</v>
      </c>
      <c r="R741" t="s">
        <v>233</v>
      </c>
      <c r="S741" t="s">
        <v>229</v>
      </c>
      <c r="T741" t="n">
        <v>5</v>
      </c>
    </row>
    <row r="742" spans="1:20">
      <c r="A742" s="1" t="n">
        <v>34393</v>
      </c>
      <c r="B742" t="s">
        <v>227</v>
      </c>
      <c r="C742" t="n">
        <v>5</v>
      </c>
      <c r="D742" t="n">
        <v>20</v>
      </c>
      <c r="E742" t="s">
        <v>52</v>
      </c>
      <c r="F742" t="n">
        <v>3201</v>
      </c>
      <c r="G742" t="s">
        <v>228</v>
      </c>
      <c r="H742" t="s">
        <v>229</v>
      </c>
      <c r="I742" t="n">
        <v>5</v>
      </c>
      <c r="J742" t="n">
        <v>458</v>
      </c>
      <c r="K742" t="s">
        <v>230</v>
      </c>
      <c r="L742" t="n">
        <v>229</v>
      </c>
      <c r="M742" t="n">
        <v>0.04</v>
      </c>
      <c r="N742" t="n">
        <v>38.1</v>
      </c>
      <c r="O742" t="s">
        <v>231</v>
      </c>
      <c r="P742" t="s">
        <v>232</v>
      </c>
      <c r="Q742" t="s">
        <v>232</v>
      </c>
      <c r="R742" t="s">
        <v>233</v>
      </c>
      <c r="S742" t="s">
        <v>229</v>
      </c>
      <c r="T742" t="n">
        <v>5</v>
      </c>
    </row>
    <row r="743" spans="1:20">
      <c r="A743" s="1" t="n">
        <v>34393</v>
      </c>
      <c r="B743" t="s">
        <v>227</v>
      </c>
      <c r="C743" t="n">
        <v>6</v>
      </c>
      <c r="D743" t="n">
        <v>20</v>
      </c>
      <c r="E743" t="s">
        <v>52</v>
      </c>
      <c r="F743" t="n">
        <v>3201</v>
      </c>
      <c r="G743" t="s">
        <v>228</v>
      </c>
      <c r="H743" t="s">
        <v>229</v>
      </c>
      <c r="I743" t="n">
        <v>5</v>
      </c>
      <c r="J743" t="n">
        <v>458</v>
      </c>
      <c r="K743" t="s">
        <v>230</v>
      </c>
      <c r="L743" t="n">
        <v>344</v>
      </c>
      <c r="M743" t="n">
        <v>0.07000000000000001</v>
      </c>
      <c r="N743" t="n">
        <v>33</v>
      </c>
      <c r="O743" t="s">
        <v>231</v>
      </c>
      <c r="P743" t="s">
        <v>232</v>
      </c>
      <c r="Q743" t="s">
        <v>232</v>
      </c>
      <c r="R743" t="s">
        <v>233</v>
      </c>
      <c r="S743" t="s">
        <v>229</v>
      </c>
      <c r="T743" t="n">
        <v>5</v>
      </c>
    </row>
    <row r="744" spans="1:20">
      <c r="A744" s="1" t="n">
        <v>34393</v>
      </c>
      <c r="B744" t="s">
        <v>227</v>
      </c>
      <c r="C744" t="n">
        <v>7</v>
      </c>
      <c r="D744" t="n">
        <v>20</v>
      </c>
      <c r="E744" t="s">
        <v>52</v>
      </c>
      <c r="F744" t="n">
        <v>3201</v>
      </c>
      <c r="G744" t="s">
        <v>228</v>
      </c>
      <c r="H744" t="s">
        <v>229</v>
      </c>
      <c r="I744" t="n">
        <v>5</v>
      </c>
      <c r="J744" t="n">
        <v>458</v>
      </c>
      <c r="K744" t="s">
        <v>230</v>
      </c>
      <c r="L744" t="n">
        <v>218</v>
      </c>
      <c r="M744" t="n">
        <v>0.02</v>
      </c>
      <c r="N744" t="n">
        <v>46.1</v>
      </c>
      <c r="O744" t="s">
        <v>231</v>
      </c>
      <c r="P744" t="s">
        <v>232</v>
      </c>
      <c r="Q744" t="s">
        <v>232</v>
      </c>
      <c r="R744" t="s">
        <v>233</v>
      </c>
      <c r="S744" t="s">
        <v>229</v>
      </c>
      <c r="T744" t="n">
        <v>5</v>
      </c>
    </row>
    <row r="745" spans="1:20">
      <c r="A745" s="1" t="n">
        <v>34393</v>
      </c>
      <c r="B745" t="s">
        <v>236</v>
      </c>
      <c r="C745" t="n">
        <v>1</v>
      </c>
      <c r="D745" t="n">
        <v>213</v>
      </c>
      <c r="E745" t="s">
        <v>234</v>
      </c>
      <c r="F745" t="n">
        <v>3201</v>
      </c>
      <c r="G745" t="s">
        <v>228</v>
      </c>
      <c r="H745" t="s">
        <v>229</v>
      </c>
      <c r="I745" t="n">
        <v>5</v>
      </c>
      <c r="J745" t="n">
        <v>458</v>
      </c>
      <c r="K745" t="s">
        <v>230</v>
      </c>
      <c r="L745" t="n">
        <v>1</v>
      </c>
      <c r="M745" t="n">
        <v>0</v>
      </c>
      <c r="N745" t="n">
        <v>0</v>
      </c>
    </row>
    <row r="746" spans="1:20">
      <c r="A746" s="1" t="n">
        <v>34393</v>
      </c>
      <c r="B746" t="s">
        <v>236</v>
      </c>
      <c r="C746" t="n">
        <v>2</v>
      </c>
      <c r="D746" t="n">
        <v>213</v>
      </c>
      <c r="E746" t="s">
        <v>234</v>
      </c>
      <c r="F746" t="n">
        <v>3201</v>
      </c>
      <c r="G746" t="s">
        <v>228</v>
      </c>
      <c r="H746" t="s">
        <v>229</v>
      </c>
      <c r="I746" t="n">
        <v>5</v>
      </c>
      <c r="J746" t="n">
        <v>595</v>
      </c>
      <c r="K746" t="s">
        <v>268</v>
      </c>
      <c r="L746" t="n">
        <v>1</v>
      </c>
      <c r="M746" t="n">
        <v>0</v>
      </c>
      <c r="N746" t="n">
        <v>0</v>
      </c>
    </row>
    <row r="747" spans="1:20">
      <c r="A747" s="1" t="n">
        <v>34393</v>
      </c>
      <c r="B747" t="s">
        <v>241</v>
      </c>
      <c r="C747" t="n">
        <v>1</v>
      </c>
      <c r="D747" t="n">
        <v>213</v>
      </c>
      <c r="E747" t="s">
        <v>234</v>
      </c>
      <c r="F747" t="n">
        <v>3201</v>
      </c>
      <c r="G747" t="s">
        <v>228</v>
      </c>
      <c r="H747" t="s">
        <v>229</v>
      </c>
      <c r="I747" t="n">
        <v>5</v>
      </c>
      <c r="J747" t="n">
        <v>595</v>
      </c>
      <c r="K747" t="s">
        <v>268</v>
      </c>
      <c r="L747" t="n">
        <v>23</v>
      </c>
      <c r="M747" t="n">
        <v>0</v>
      </c>
      <c r="N747" t="n">
        <v>0</v>
      </c>
    </row>
    <row r="748" spans="1:20">
      <c r="A748" s="1" t="n">
        <v>34424</v>
      </c>
      <c r="B748" t="s">
        <v>279</v>
      </c>
      <c r="C748" t="n">
        <v>1</v>
      </c>
      <c r="D748" t="n">
        <v>20</v>
      </c>
      <c r="E748" t="s">
        <v>52</v>
      </c>
      <c r="F748" t="n">
        <v>3201</v>
      </c>
      <c r="G748" t="s">
        <v>228</v>
      </c>
      <c r="H748" t="s">
        <v>229</v>
      </c>
      <c r="I748" t="n">
        <v>5</v>
      </c>
      <c r="J748" t="n">
        <v>160</v>
      </c>
      <c r="K748" t="s">
        <v>258</v>
      </c>
      <c r="L748" t="n">
        <v>343</v>
      </c>
      <c r="M748" t="n">
        <v>0.01</v>
      </c>
      <c r="N748" t="n">
        <v>54.1</v>
      </c>
      <c r="O748" t="s">
        <v>277</v>
      </c>
      <c r="P748" t="s">
        <v>253</v>
      </c>
      <c r="Q748" t="s">
        <v>253</v>
      </c>
      <c r="R748" t="s">
        <v>233</v>
      </c>
      <c r="S748" t="s">
        <v>229</v>
      </c>
      <c r="T748" t="n">
        <v>5</v>
      </c>
    </row>
    <row r="749" spans="1:20">
      <c r="A749" s="1" t="n">
        <v>34424</v>
      </c>
      <c r="B749" t="s">
        <v>279</v>
      </c>
      <c r="C749" t="n">
        <v>2</v>
      </c>
      <c r="D749" t="n">
        <v>20</v>
      </c>
      <c r="E749" t="s">
        <v>52</v>
      </c>
      <c r="F749" t="n">
        <v>3201</v>
      </c>
      <c r="G749" t="s">
        <v>228</v>
      </c>
      <c r="H749" t="s">
        <v>229</v>
      </c>
      <c r="I749" t="n">
        <v>5</v>
      </c>
      <c r="J749" t="n">
        <v>458</v>
      </c>
      <c r="K749" t="s">
        <v>230</v>
      </c>
      <c r="L749" t="n">
        <v>303</v>
      </c>
      <c r="M749" t="n">
        <v>0.2</v>
      </c>
      <c r="N749" t="n">
        <v>21.2</v>
      </c>
      <c r="O749" t="s">
        <v>277</v>
      </c>
      <c r="P749" t="s">
        <v>253</v>
      </c>
      <c r="Q749" t="s">
        <v>253</v>
      </c>
      <c r="R749" t="s">
        <v>233</v>
      </c>
      <c r="S749" t="s">
        <v>229</v>
      </c>
      <c r="T749" t="n">
        <v>5</v>
      </c>
    </row>
    <row r="750" spans="1:20">
      <c r="A750" s="1" t="n">
        <v>34424</v>
      </c>
      <c r="B750" t="s">
        <v>227</v>
      </c>
      <c r="C750" t="n">
        <v>1</v>
      </c>
      <c r="D750" t="n">
        <v>20</v>
      </c>
      <c r="E750" t="s">
        <v>52</v>
      </c>
      <c r="F750" t="n">
        <v>3201</v>
      </c>
      <c r="G750" t="s">
        <v>228</v>
      </c>
      <c r="H750" t="s">
        <v>229</v>
      </c>
      <c r="I750" t="n">
        <v>5</v>
      </c>
      <c r="J750" t="n">
        <v>458</v>
      </c>
      <c r="K750" t="s">
        <v>230</v>
      </c>
      <c r="L750" t="n">
        <v>415</v>
      </c>
      <c r="M750" t="n">
        <v>0.07000000000000001</v>
      </c>
      <c r="N750" t="n">
        <v>32.4</v>
      </c>
      <c r="O750" t="s">
        <v>231</v>
      </c>
      <c r="P750" t="s">
        <v>232</v>
      </c>
      <c r="Q750" t="s">
        <v>232</v>
      </c>
      <c r="R750" t="s">
        <v>233</v>
      </c>
      <c r="S750" t="s">
        <v>229</v>
      </c>
      <c r="T750" t="n">
        <v>5</v>
      </c>
    </row>
    <row r="751" spans="1:20">
      <c r="A751" s="1" t="n">
        <v>34424</v>
      </c>
      <c r="B751" t="s">
        <v>227</v>
      </c>
      <c r="C751" t="n">
        <v>4</v>
      </c>
      <c r="D751" t="n">
        <v>20</v>
      </c>
      <c r="E751" t="s">
        <v>52</v>
      </c>
      <c r="F751" t="n">
        <v>3201</v>
      </c>
      <c r="G751" t="s">
        <v>228</v>
      </c>
      <c r="H751" t="s">
        <v>229</v>
      </c>
      <c r="I751" t="n">
        <v>5</v>
      </c>
      <c r="J751" t="n">
        <v>458</v>
      </c>
      <c r="K751" t="s">
        <v>230</v>
      </c>
      <c r="L751" t="n">
        <v>410</v>
      </c>
      <c r="M751" t="n">
        <v>0.07000000000000001</v>
      </c>
      <c r="N751" t="n">
        <v>32.5</v>
      </c>
      <c r="O751" t="s">
        <v>231</v>
      </c>
      <c r="P751" t="s">
        <v>232</v>
      </c>
      <c r="Q751" t="s">
        <v>232</v>
      </c>
      <c r="R751" t="s">
        <v>233</v>
      </c>
      <c r="S751" t="s">
        <v>229</v>
      </c>
      <c r="T751" t="n">
        <v>5</v>
      </c>
    </row>
    <row r="752" spans="1:20">
      <c r="A752" s="1" t="n">
        <v>34424</v>
      </c>
      <c r="B752" t="s">
        <v>227</v>
      </c>
      <c r="C752" t="n">
        <v>5</v>
      </c>
      <c r="D752" t="n">
        <v>20</v>
      </c>
      <c r="E752" t="s">
        <v>52</v>
      </c>
      <c r="F752" t="n">
        <v>3201</v>
      </c>
      <c r="G752" t="s">
        <v>228</v>
      </c>
      <c r="H752" t="s">
        <v>229</v>
      </c>
      <c r="I752" t="n">
        <v>5</v>
      </c>
      <c r="J752" t="n">
        <v>458</v>
      </c>
      <c r="K752" t="s">
        <v>230</v>
      </c>
      <c r="L752" t="n">
        <v>216</v>
      </c>
      <c r="M752" t="n">
        <v>0.04</v>
      </c>
      <c r="N752" t="n">
        <v>37.2</v>
      </c>
      <c r="O752" t="s">
        <v>231</v>
      </c>
      <c r="P752" t="s">
        <v>232</v>
      </c>
      <c r="Q752" t="s">
        <v>232</v>
      </c>
      <c r="R752" t="s">
        <v>233</v>
      </c>
      <c r="S752" t="s">
        <v>229</v>
      </c>
      <c r="T752" t="n">
        <v>5</v>
      </c>
    </row>
    <row r="753" spans="1:20">
      <c r="A753" s="1" t="n">
        <v>34424</v>
      </c>
      <c r="B753" t="s">
        <v>227</v>
      </c>
      <c r="C753" t="n">
        <v>6</v>
      </c>
      <c r="D753" t="n">
        <v>20</v>
      </c>
      <c r="E753" t="s">
        <v>52</v>
      </c>
      <c r="F753" t="n">
        <v>3201</v>
      </c>
      <c r="G753" t="s">
        <v>228</v>
      </c>
      <c r="H753" t="s">
        <v>229</v>
      </c>
      <c r="I753" t="n">
        <v>5</v>
      </c>
      <c r="J753" t="n">
        <v>458</v>
      </c>
      <c r="K753" t="s">
        <v>230</v>
      </c>
      <c r="L753" t="n">
        <v>199</v>
      </c>
      <c r="M753" t="n">
        <v>0.02</v>
      </c>
      <c r="N753" t="n">
        <v>45.8</v>
      </c>
      <c r="O753" t="s">
        <v>231</v>
      </c>
      <c r="P753" t="s">
        <v>232</v>
      </c>
      <c r="Q753" t="s">
        <v>232</v>
      </c>
      <c r="R753" t="s">
        <v>233</v>
      </c>
      <c r="S753" t="s">
        <v>229</v>
      </c>
      <c r="T753" t="n">
        <v>5</v>
      </c>
    </row>
    <row r="754" spans="1:20">
      <c r="A754" s="1" t="n">
        <v>34424</v>
      </c>
      <c r="B754" t="s">
        <v>241</v>
      </c>
      <c r="C754" t="n">
        <v>1</v>
      </c>
      <c r="D754" t="n">
        <v>213</v>
      </c>
      <c r="E754" t="s">
        <v>234</v>
      </c>
      <c r="F754" t="n">
        <v>3201</v>
      </c>
      <c r="G754" t="s">
        <v>228</v>
      </c>
      <c r="H754" t="s">
        <v>229</v>
      </c>
      <c r="I754" t="n">
        <v>5</v>
      </c>
      <c r="J754" t="n">
        <v>640</v>
      </c>
      <c r="K754" t="s">
        <v>276</v>
      </c>
      <c r="L754" t="n">
        <v>20</v>
      </c>
      <c r="M754" t="n">
        <v>0</v>
      </c>
      <c r="N754" t="n">
        <v>0</v>
      </c>
    </row>
    <row r="755" spans="1:20">
      <c r="A755" s="1" t="n">
        <v>34454</v>
      </c>
      <c r="B755" t="s">
        <v>279</v>
      </c>
      <c r="C755" t="n">
        <v>1</v>
      </c>
      <c r="D755" t="n">
        <v>20</v>
      </c>
      <c r="E755" t="s">
        <v>52</v>
      </c>
      <c r="F755" t="n">
        <v>3201</v>
      </c>
      <c r="G755" t="s">
        <v>228</v>
      </c>
      <c r="H755" t="s">
        <v>229</v>
      </c>
      <c r="I755" t="n">
        <v>5</v>
      </c>
      <c r="J755" t="n">
        <v>458</v>
      </c>
      <c r="K755" t="s">
        <v>230</v>
      </c>
      <c r="L755" t="n">
        <v>276</v>
      </c>
      <c r="M755" t="n">
        <v>0.22</v>
      </c>
      <c r="N755" t="n">
        <v>21</v>
      </c>
      <c r="O755" t="s">
        <v>277</v>
      </c>
      <c r="P755" t="s">
        <v>253</v>
      </c>
      <c r="Q755" t="s">
        <v>253</v>
      </c>
      <c r="R755" t="s">
        <v>233</v>
      </c>
      <c r="S755" t="s">
        <v>229</v>
      </c>
      <c r="T755" t="n">
        <v>5</v>
      </c>
    </row>
    <row r="756" spans="1:20">
      <c r="A756" s="1" t="n">
        <v>34454</v>
      </c>
      <c r="B756" t="s">
        <v>279</v>
      </c>
      <c r="C756" t="n">
        <v>2</v>
      </c>
      <c r="D756" t="n">
        <v>20</v>
      </c>
      <c r="E756" t="s">
        <v>52</v>
      </c>
      <c r="F756" t="n">
        <v>3201</v>
      </c>
      <c r="G756" t="s">
        <v>228</v>
      </c>
      <c r="H756" t="s">
        <v>229</v>
      </c>
      <c r="I756" t="n">
        <v>5</v>
      </c>
      <c r="J756" t="n">
        <v>458</v>
      </c>
      <c r="K756" t="s">
        <v>230</v>
      </c>
      <c r="L756" t="n">
        <v>349</v>
      </c>
      <c r="M756" t="n">
        <v>0.24</v>
      </c>
      <c r="N756" t="n">
        <v>21.3</v>
      </c>
      <c r="O756" t="s">
        <v>277</v>
      </c>
      <c r="P756" t="s">
        <v>253</v>
      </c>
      <c r="Q756" t="s">
        <v>253</v>
      </c>
      <c r="R756" t="s">
        <v>233</v>
      </c>
      <c r="S756" t="s">
        <v>229</v>
      </c>
      <c r="T756" t="n">
        <v>5</v>
      </c>
    </row>
    <row r="757" spans="1:20">
      <c r="A757" s="1" t="n">
        <v>34454</v>
      </c>
      <c r="B757" t="s">
        <v>279</v>
      </c>
      <c r="C757" t="n">
        <v>3</v>
      </c>
      <c r="D757" t="n">
        <v>20</v>
      </c>
      <c r="E757" t="s">
        <v>52</v>
      </c>
      <c r="F757" t="n">
        <v>3201</v>
      </c>
      <c r="G757" t="s">
        <v>228</v>
      </c>
      <c r="H757" t="s">
        <v>229</v>
      </c>
      <c r="I757" t="n">
        <v>5</v>
      </c>
      <c r="J757" t="n">
        <v>458</v>
      </c>
      <c r="K757" t="s">
        <v>230</v>
      </c>
      <c r="L757" t="n">
        <v>362</v>
      </c>
      <c r="M757" t="n">
        <v>0.03</v>
      </c>
      <c r="N757" t="n">
        <v>45.2</v>
      </c>
      <c r="O757" t="s">
        <v>277</v>
      </c>
      <c r="P757" t="s">
        <v>253</v>
      </c>
      <c r="Q757" t="s">
        <v>253</v>
      </c>
      <c r="R757" t="s">
        <v>233</v>
      </c>
      <c r="S757" t="s">
        <v>229</v>
      </c>
      <c r="T757" t="n">
        <v>5</v>
      </c>
    </row>
    <row r="758" spans="1:20">
      <c r="A758" s="1" t="n">
        <v>34454</v>
      </c>
      <c r="B758" t="s">
        <v>279</v>
      </c>
      <c r="C758" t="n">
        <v>4</v>
      </c>
      <c r="D758" t="n">
        <v>20</v>
      </c>
      <c r="E758" t="s">
        <v>52</v>
      </c>
      <c r="F758" t="n">
        <v>3201</v>
      </c>
      <c r="G758" t="s">
        <v>228</v>
      </c>
      <c r="H758" t="s">
        <v>229</v>
      </c>
      <c r="I758" t="n">
        <v>5</v>
      </c>
      <c r="J758" t="n">
        <v>712</v>
      </c>
      <c r="K758" t="s">
        <v>278</v>
      </c>
      <c r="L758" t="n">
        <v>448</v>
      </c>
      <c r="M758" t="n">
        <v>0.06</v>
      </c>
      <c r="N758" t="n">
        <v>44.1</v>
      </c>
      <c r="O758" t="s">
        <v>277</v>
      </c>
      <c r="P758" t="s">
        <v>253</v>
      </c>
      <c r="Q758" t="s">
        <v>253</v>
      </c>
      <c r="R758" t="s">
        <v>233</v>
      </c>
      <c r="S758" t="s">
        <v>229</v>
      </c>
      <c r="T758" t="n">
        <v>5</v>
      </c>
    </row>
    <row r="759" spans="1:20">
      <c r="A759" s="1" t="n">
        <v>34454</v>
      </c>
      <c r="B759" t="s">
        <v>227</v>
      </c>
      <c r="C759" t="n">
        <v>1</v>
      </c>
      <c r="D759" t="n">
        <v>20</v>
      </c>
      <c r="E759" t="s">
        <v>52</v>
      </c>
      <c r="F759" t="n">
        <v>3201</v>
      </c>
      <c r="G759" t="s">
        <v>228</v>
      </c>
      <c r="H759" t="s">
        <v>229</v>
      </c>
      <c r="I759" t="n">
        <v>5</v>
      </c>
      <c r="J759" t="n">
        <v>458</v>
      </c>
      <c r="K759" t="s">
        <v>230</v>
      </c>
      <c r="L759" t="n">
        <v>297</v>
      </c>
      <c r="M759" t="n">
        <v>0.1</v>
      </c>
      <c r="N759" t="n">
        <v>35.1</v>
      </c>
      <c r="O759" t="s">
        <v>231</v>
      </c>
      <c r="P759" t="s">
        <v>232</v>
      </c>
      <c r="Q759" t="s">
        <v>232</v>
      </c>
      <c r="R759" t="s">
        <v>233</v>
      </c>
      <c r="S759" t="s">
        <v>229</v>
      </c>
      <c r="T759" t="n">
        <v>5</v>
      </c>
    </row>
    <row r="760" spans="1:20">
      <c r="A760" s="1" t="n">
        <v>34454</v>
      </c>
      <c r="B760" t="s">
        <v>227</v>
      </c>
      <c r="C760" t="n">
        <v>3</v>
      </c>
      <c r="D760" t="n">
        <v>20</v>
      </c>
      <c r="E760" t="s">
        <v>52</v>
      </c>
      <c r="F760" t="n">
        <v>3201</v>
      </c>
      <c r="G760" t="s">
        <v>228</v>
      </c>
      <c r="H760" t="s">
        <v>229</v>
      </c>
      <c r="I760" t="n">
        <v>5</v>
      </c>
      <c r="J760" t="n">
        <v>458</v>
      </c>
      <c r="K760" t="s">
        <v>230</v>
      </c>
      <c r="L760" t="n">
        <v>70</v>
      </c>
      <c r="M760" t="n">
        <v>0.2</v>
      </c>
      <c r="N760" t="n">
        <v>21.1</v>
      </c>
      <c r="O760" t="s">
        <v>231</v>
      </c>
      <c r="P760" t="s">
        <v>232</v>
      </c>
      <c r="Q760" t="s">
        <v>232</v>
      </c>
      <c r="R760" t="s">
        <v>233</v>
      </c>
      <c r="S760" t="s">
        <v>229</v>
      </c>
      <c r="T760" t="n">
        <v>5</v>
      </c>
    </row>
    <row r="761" spans="1:20">
      <c r="A761" s="1" t="n">
        <v>34454</v>
      </c>
      <c r="B761" t="s">
        <v>227</v>
      </c>
      <c r="C761" t="n">
        <v>4</v>
      </c>
      <c r="D761" t="n">
        <v>20</v>
      </c>
      <c r="E761" t="s">
        <v>52</v>
      </c>
      <c r="F761" t="n">
        <v>3201</v>
      </c>
      <c r="G761" t="s">
        <v>228</v>
      </c>
      <c r="H761" t="s">
        <v>229</v>
      </c>
      <c r="I761" t="n">
        <v>5</v>
      </c>
      <c r="J761" t="n">
        <v>458</v>
      </c>
      <c r="K761" t="s">
        <v>230</v>
      </c>
      <c r="L761" t="n">
        <v>99</v>
      </c>
      <c r="M761" t="n">
        <v>0.2</v>
      </c>
      <c r="N761" t="n">
        <v>21.4</v>
      </c>
      <c r="O761" t="s">
        <v>231</v>
      </c>
      <c r="P761" t="s">
        <v>232</v>
      </c>
      <c r="Q761" t="s">
        <v>232</v>
      </c>
      <c r="R761" t="s">
        <v>233</v>
      </c>
      <c r="S761" t="s">
        <v>229</v>
      </c>
      <c r="T761" t="n">
        <v>5</v>
      </c>
    </row>
    <row r="762" spans="1:20">
      <c r="A762" s="1" t="n">
        <v>34454</v>
      </c>
      <c r="B762" t="s">
        <v>227</v>
      </c>
      <c r="C762" t="n">
        <v>5</v>
      </c>
      <c r="D762" t="n">
        <v>20</v>
      </c>
      <c r="E762" t="s">
        <v>52</v>
      </c>
      <c r="F762" t="n">
        <v>3201</v>
      </c>
      <c r="G762" t="s">
        <v>228</v>
      </c>
      <c r="H762" t="s">
        <v>229</v>
      </c>
      <c r="I762" t="n">
        <v>5</v>
      </c>
      <c r="J762" t="n">
        <v>458</v>
      </c>
      <c r="K762" t="s">
        <v>230</v>
      </c>
      <c r="L762" t="n">
        <v>300</v>
      </c>
      <c r="M762" t="n">
        <v>0.07000000000000001</v>
      </c>
      <c r="N762" t="n">
        <v>32.4</v>
      </c>
      <c r="O762" t="s">
        <v>231</v>
      </c>
      <c r="P762" t="s">
        <v>232</v>
      </c>
      <c r="Q762" t="s">
        <v>232</v>
      </c>
      <c r="R762" t="s">
        <v>233</v>
      </c>
      <c r="S762" t="s">
        <v>229</v>
      </c>
      <c r="T762" t="n">
        <v>5</v>
      </c>
    </row>
    <row r="763" spans="1:20">
      <c r="A763" s="1" t="n">
        <v>34454</v>
      </c>
      <c r="B763" t="s">
        <v>227</v>
      </c>
      <c r="C763" t="n">
        <v>6</v>
      </c>
      <c r="D763" t="n">
        <v>20</v>
      </c>
      <c r="E763" t="s">
        <v>52</v>
      </c>
      <c r="F763" t="n">
        <v>3201</v>
      </c>
      <c r="G763" t="s">
        <v>228</v>
      </c>
      <c r="H763" t="s">
        <v>229</v>
      </c>
      <c r="I763" t="n">
        <v>5</v>
      </c>
      <c r="J763" t="n">
        <v>458</v>
      </c>
      <c r="K763" t="s">
        <v>230</v>
      </c>
      <c r="L763" t="n">
        <v>417</v>
      </c>
      <c r="M763" t="n">
        <v>0.07000000000000001</v>
      </c>
      <c r="N763" t="n">
        <v>32.6</v>
      </c>
      <c r="O763" t="s">
        <v>231</v>
      </c>
      <c r="P763" t="s">
        <v>232</v>
      </c>
      <c r="Q763" t="s">
        <v>232</v>
      </c>
      <c r="R763" t="s">
        <v>233</v>
      </c>
      <c r="S763" t="s">
        <v>229</v>
      </c>
      <c r="T763" t="n">
        <v>5</v>
      </c>
    </row>
    <row r="764" spans="1:20">
      <c r="A764" s="1" t="n">
        <v>34454</v>
      </c>
      <c r="B764" t="s">
        <v>227</v>
      </c>
      <c r="C764" t="n">
        <v>7</v>
      </c>
      <c r="D764" t="n">
        <v>20</v>
      </c>
      <c r="E764" t="s">
        <v>52</v>
      </c>
      <c r="F764" t="n">
        <v>3201</v>
      </c>
      <c r="G764" t="s">
        <v>228</v>
      </c>
      <c r="H764" t="s">
        <v>229</v>
      </c>
      <c r="I764" t="n">
        <v>5</v>
      </c>
      <c r="J764" t="n">
        <v>458</v>
      </c>
      <c r="K764" t="s">
        <v>230</v>
      </c>
      <c r="L764" t="n">
        <v>198</v>
      </c>
      <c r="M764" t="n">
        <v>0.02</v>
      </c>
      <c r="N764" t="n">
        <v>45.9</v>
      </c>
      <c r="O764" t="s">
        <v>231</v>
      </c>
      <c r="P764" t="s">
        <v>232</v>
      </c>
      <c r="Q764" t="s">
        <v>232</v>
      </c>
      <c r="R764" t="s">
        <v>233</v>
      </c>
      <c r="S764" t="s">
        <v>229</v>
      </c>
      <c r="T764" t="n">
        <v>5</v>
      </c>
    </row>
    <row r="765" spans="1:20">
      <c r="A765" s="1" t="n">
        <v>34454</v>
      </c>
      <c r="B765" t="s">
        <v>227</v>
      </c>
      <c r="C765" t="n">
        <v>8</v>
      </c>
      <c r="D765" t="n">
        <v>20</v>
      </c>
      <c r="E765" t="s">
        <v>52</v>
      </c>
      <c r="F765" t="n">
        <v>3201</v>
      </c>
      <c r="G765" t="s">
        <v>228</v>
      </c>
      <c r="H765" t="s">
        <v>229</v>
      </c>
      <c r="I765" t="n">
        <v>5</v>
      </c>
      <c r="J765" t="n">
        <v>458</v>
      </c>
      <c r="K765" t="s">
        <v>230</v>
      </c>
      <c r="L765" t="n">
        <v>132</v>
      </c>
      <c r="M765" t="n">
        <v>0.02</v>
      </c>
      <c r="N765" t="n">
        <v>45.9</v>
      </c>
      <c r="O765" t="s">
        <v>231</v>
      </c>
      <c r="P765" t="s">
        <v>232</v>
      </c>
      <c r="Q765" t="s">
        <v>232</v>
      </c>
      <c r="R765" t="s">
        <v>233</v>
      </c>
      <c r="S765" t="s">
        <v>229</v>
      </c>
      <c r="T765" t="n">
        <v>5</v>
      </c>
    </row>
    <row r="766" spans="1:20">
      <c r="A766" s="1" t="n">
        <v>34454</v>
      </c>
      <c r="B766" t="s">
        <v>227</v>
      </c>
      <c r="C766" t="n">
        <v>9</v>
      </c>
      <c r="D766" t="n">
        <v>20</v>
      </c>
      <c r="E766" t="s">
        <v>52</v>
      </c>
      <c r="F766" t="n">
        <v>3201</v>
      </c>
      <c r="G766" t="s">
        <v>228</v>
      </c>
      <c r="H766" t="s">
        <v>229</v>
      </c>
      <c r="I766" t="n">
        <v>5</v>
      </c>
      <c r="J766" t="n">
        <v>940</v>
      </c>
      <c r="K766" t="s">
        <v>235</v>
      </c>
      <c r="L766" t="n">
        <v>76</v>
      </c>
      <c r="M766" t="n">
        <v>5.5</v>
      </c>
      <c r="N766" t="n">
        <v>10.7</v>
      </c>
      <c r="O766" t="s">
        <v>231</v>
      </c>
      <c r="P766" t="s">
        <v>232</v>
      </c>
      <c r="Q766" t="s">
        <v>232</v>
      </c>
      <c r="R766" t="s">
        <v>233</v>
      </c>
      <c r="S766" t="s">
        <v>229</v>
      </c>
      <c r="T766" t="n">
        <v>5</v>
      </c>
    </row>
    <row r="767" spans="1:20">
      <c r="A767" s="1" t="n">
        <v>34454</v>
      </c>
      <c r="B767" t="s">
        <v>236</v>
      </c>
      <c r="C767" t="n">
        <v>1</v>
      </c>
      <c r="D767" t="n">
        <v>213</v>
      </c>
      <c r="E767" t="s">
        <v>234</v>
      </c>
      <c r="F767" t="n">
        <v>3201</v>
      </c>
      <c r="G767" t="s">
        <v>228</v>
      </c>
      <c r="H767" t="s">
        <v>229</v>
      </c>
      <c r="I767" t="n">
        <v>5</v>
      </c>
      <c r="J767" t="n">
        <v>785</v>
      </c>
      <c r="K767" t="s">
        <v>259</v>
      </c>
      <c r="L767" t="n">
        <v>1</v>
      </c>
      <c r="M767" t="n">
        <v>0</v>
      </c>
      <c r="N767" t="n">
        <v>0</v>
      </c>
    </row>
    <row r="768" spans="1:20">
      <c r="A768" s="1" t="n">
        <v>34454</v>
      </c>
      <c r="B768" t="s">
        <v>241</v>
      </c>
      <c r="C768" t="n">
        <v>1</v>
      </c>
      <c r="D768" t="n">
        <v>213</v>
      </c>
      <c r="E768" t="s">
        <v>234</v>
      </c>
      <c r="F768" t="n">
        <v>3201</v>
      </c>
      <c r="G768" t="s">
        <v>228</v>
      </c>
      <c r="H768" t="s">
        <v>229</v>
      </c>
      <c r="I768" t="n">
        <v>5</v>
      </c>
      <c r="J768" t="n">
        <v>795</v>
      </c>
      <c r="K768" t="s">
        <v>240</v>
      </c>
      <c r="L768" t="n">
        <v>40</v>
      </c>
      <c r="M768" t="n">
        <v>0</v>
      </c>
      <c r="N768" t="n">
        <v>0</v>
      </c>
    </row>
    <row r="769" spans="1:20">
      <c r="A769" s="1" t="n">
        <v>34485</v>
      </c>
      <c r="B769" t="s">
        <v>279</v>
      </c>
      <c r="C769" t="n">
        <v>1</v>
      </c>
      <c r="D769" t="n">
        <v>20</v>
      </c>
      <c r="E769" t="s">
        <v>52</v>
      </c>
      <c r="F769" t="n">
        <v>3201</v>
      </c>
      <c r="G769" t="s">
        <v>228</v>
      </c>
      <c r="H769" t="s">
        <v>229</v>
      </c>
      <c r="I769" t="n">
        <v>5</v>
      </c>
      <c r="J769" t="n">
        <v>160</v>
      </c>
      <c r="K769" t="s">
        <v>258</v>
      </c>
      <c r="L769" t="n">
        <v>399</v>
      </c>
      <c r="M769" t="n">
        <v>0.1</v>
      </c>
      <c r="N769" t="n">
        <v>45.9</v>
      </c>
      <c r="O769" t="s">
        <v>277</v>
      </c>
      <c r="P769" t="s">
        <v>253</v>
      </c>
      <c r="Q769" t="s">
        <v>253</v>
      </c>
      <c r="R769" t="s">
        <v>233</v>
      </c>
      <c r="S769" t="s">
        <v>229</v>
      </c>
      <c r="T769" t="n">
        <v>5</v>
      </c>
    </row>
    <row r="770" spans="1:20">
      <c r="A770" s="1" t="n">
        <v>34485</v>
      </c>
      <c r="B770" t="s">
        <v>279</v>
      </c>
      <c r="C770" t="n">
        <v>2</v>
      </c>
      <c r="D770" t="n">
        <v>20</v>
      </c>
      <c r="E770" t="s">
        <v>52</v>
      </c>
      <c r="F770" t="n">
        <v>3201</v>
      </c>
      <c r="G770" t="s">
        <v>228</v>
      </c>
      <c r="H770" t="s">
        <v>229</v>
      </c>
      <c r="I770" t="n">
        <v>5</v>
      </c>
      <c r="J770" t="n">
        <v>458</v>
      </c>
      <c r="K770" t="s">
        <v>230</v>
      </c>
      <c r="L770" t="n">
        <v>302</v>
      </c>
      <c r="M770" t="n">
        <v>0.21</v>
      </c>
      <c r="N770" t="n">
        <v>20.8</v>
      </c>
      <c r="O770" t="s">
        <v>277</v>
      </c>
      <c r="P770" t="s">
        <v>253</v>
      </c>
      <c r="Q770" t="s">
        <v>253</v>
      </c>
      <c r="R770" t="s">
        <v>233</v>
      </c>
      <c r="S770" t="s">
        <v>229</v>
      </c>
      <c r="T770" t="n">
        <v>5</v>
      </c>
    </row>
    <row r="771" spans="1:20">
      <c r="A771" s="1" t="n">
        <v>34485</v>
      </c>
      <c r="B771" t="s">
        <v>279</v>
      </c>
      <c r="C771" t="n">
        <v>3</v>
      </c>
      <c r="D771" t="n">
        <v>20</v>
      </c>
      <c r="E771" t="s">
        <v>52</v>
      </c>
      <c r="F771" t="n">
        <v>3201</v>
      </c>
      <c r="G771" t="s">
        <v>228</v>
      </c>
      <c r="H771" t="s">
        <v>229</v>
      </c>
      <c r="I771" t="n">
        <v>5</v>
      </c>
      <c r="J771" t="n">
        <v>458</v>
      </c>
      <c r="K771" t="s">
        <v>230</v>
      </c>
      <c r="L771" t="n">
        <v>336</v>
      </c>
      <c r="M771" t="n">
        <v>0.04</v>
      </c>
      <c r="N771" t="n">
        <v>45.3</v>
      </c>
      <c r="O771" t="s">
        <v>277</v>
      </c>
      <c r="P771" t="s">
        <v>253</v>
      </c>
      <c r="Q771" t="s">
        <v>253</v>
      </c>
      <c r="R771" t="s">
        <v>233</v>
      </c>
      <c r="S771" t="s">
        <v>229</v>
      </c>
      <c r="T771" t="n">
        <v>5</v>
      </c>
    </row>
    <row r="772" spans="1:20">
      <c r="A772" s="1" t="n">
        <v>34485</v>
      </c>
      <c r="B772" t="s">
        <v>279</v>
      </c>
      <c r="C772" t="n">
        <v>4</v>
      </c>
      <c r="D772" t="n">
        <v>20</v>
      </c>
      <c r="E772" t="s">
        <v>52</v>
      </c>
      <c r="F772" t="n">
        <v>3201</v>
      </c>
      <c r="G772" t="s">
        <v>228</v>
      </c>
      <c r="H772" t="s">
        <v>229</v>
      </c>
      <c r="I772" t="n">
        <v>5</v>
      </c>
      <c r="J772" t="n">
        <v>458</v>
      </c>
      <c r="K772" t="s">
        <v>230</v>
      </c>
      <c r="L772" t="n">
        <v>299</v>
      </c>
      <c r="M772" t="n">
        <v>0.21</v>
      </c>
      <c r="N772" t="n">
        <v>20.8</v>
      </c>
      <c r="O772" t="s">
        <v>277</v>
      </c>
      <c r="P772" t="s">
        <v>253</v>
      </c>
      <c r="Q772" t="s">
        <v>253</v>
      </c>
      <c r="R772" t="s">
        <v>233</v>
      </c>
      <c r="S772" t="s">
        <v>229</v>
      </c>
      <c r="T772" t="n">
        <v>5</v>
      </c>
    </row>
    <row r="773" spans="1:20">
      <c r="A773" s="1" t="n">
        <v>34485</v>
      </c>
      <c r="B773" t="s">
        <v>279</v>
      </c>
      <c r="C773" t="n">
        <v>5</v>
      </c>
      <c r="D773" t="n">
        <v>20</v>
      </c>
      <c r="E773" t="s">
        <v>52</v>
      </c>
      <c r="F773" t="n">
        <v>3201</v>
      </c>
      <c r="G773" t="s">
        <v>228</v>
      </c>
      <c r="H773" t="s">
        <v>229</v>
      </c>
      <c r="I773" t="n">
        <v>5</v>
      </c>
      <c r="J773" t="n">
        <v>458</v>
      </c>
      <c r="K773" t="s">
        <v>230</v>
      </c>
      <c r="L773" t="n">
        <v>118</v>
      </c>
      <c r="M773" t="n">
        <v>0.21</v>
      </c>
      <c r="N773" t="n">
        <v>20.9</v>
      </c>
      <c r="O773" t="s">
        <v>277</v>
      </c>
      <c r="P773" t="s">
        <v>253</v>
      </c>
      <c r="Q773" t="s">
        <v>253</v>
      </c>
      <c r="R773" t="s">
        <v>233</v>
      </c>
      <c r="S773" t="s">
        <v>229</v>
      </c>
      <c r="T773" t="n">
        <v>5</v>
      </c>
    </row>
    <row r="774" spans="1:20">
      <c r="A774" s="1" t="n">
        <v>34485</v>
      </c>
      <c r="B774" t="s">
        <v>279</v>
      </c>
      <c r="C774" t="n">
        <v>6</v>
      </c>
      <c r="D774" t="n">
        <v>20</v>
      </c>
      <c r="E774" t="s">
        <v>52</v>
      </c>
      <c r="F774" t="n">
        <v>3201</v>
      </c>
      <c r="G774" t="s">
        <v>228</v>
      </c>
      <c r="H774" t="s">
        <v>229</v>
      </c>
      <c r="I774" t="n">
        <v>5</v>
      </c>
      <c r="J774" t="n">
        <v>712</v>
      </c>
      <c r="K774" t="s">
        <v>278</v>
      </c>
      <c r="L774" t="n">
        <v>751</v>
      </c>
      <c r="M774" t="n">
        <v>0.04</v>
      </c>
      <c r="N774" t="n">
        <v>44</v>
      </c>
      <c r="O774" t="s">
        <v>277</v>
      </c>
      <c r="P774" t="s">
        <v>253</v>
      </c>
      <c r="Q774" t="s">
        <v>253</v>
      </c>
      <c r="R774" t="s">
        <v>233</v>
      </c>
      <c r="S774" t="s">
        <v>229</v>
      </c>
      <c r="T774" t="n">
        <v>5</v>
      </c>
    </row>
    <row r="775" spans="1:20">
      <c r="A775" s="1" t="n">
        <v>34485</v>
      </c>
      <c r="B775" t="s">
        <v>227</v>
      </c>
      <c r="C775" t="n">
        <v>1</v>
      </c>
      <c r="D775" t="n">
        <v>20</v>
      </c>
      <c r="E775" t="s">
        <v>52</v>
      </c>
      <c r="F775" t="n">
        <v>3201</v>
      </c>
      <c r="G775" t="s">
        <v>228</v>
      </c>
      <c r="H775" t="s">
        <v>229</v>
      </c>
      <c r="I775" t="n">
        <v>5</v>
      </c>
      <c r="J775" t="n">
        <v>458</v>
      </c>
      <c r="K775" t="s">
        <v>230</v>
      </c>
      <c r="L775" t="n">
        <v>44</v>
      </c>
      <c r="M775" t="n">
        <v>0.2</v>
      </c>
      <c r="N775" t="n">
        <v>21.1</v>
      </c>
      <c r="O775" t="s">
        <v>231</v>
      </c>
      <c r="P775" t="s">
        <v>232</v>
      </c>
      <c r="Q775" t="s">
        <v>232</v>
      </c>
      <c r="R775" t="s">
        <v>233</v>
      </c>
      <c r="S775" t="s">
        <v>229</v>
      </c>
      <c r="T775" t="n">
        <v>5</v>
      </c>
    </row>
    <row r="776" spans="1:20">
      <c r="A776" s="1" t="n">
        <v>34485</v>
      </c>
      <c r="B776" t="s">
        <v>227</v>
      </c>
      <c r="C776" t="n">
        <v>3</v>
      </c>
      <c r="D776" t="n">
        <v>850</v>
      </c>
      <c r="E776" t="s">
        <v>280</v>
      </c>
      <c r="F776" t="n">
        <v>3201</v>
      </c>
      <c r="G776" t="s">
        <v>228</v>
      </c>
      <c r="H776" t="s">
        <v>229</v>
      </c>
      <c r="I776" t="n">
        <v>5</v>
      </c>
      <c r="J776" t="n">
        <v>795</v>
      </c>
      <c r="K776" t="s">
        <v>240</v>
      </c>
      <c r="L776" t="n">
        <v>201</v>
      </c>
      <c r="M776" t="n">
        <v>0</v>
      </c>
      <c r="N776" t="n">
        <v>0</v>
      </c>
      <c r="O776" t="s">
        <v>231</v>
      </c>
      <c r="P776" t="s">
        <v>232</v>
      </c>
      <c r="Q776" t="s">
        <v>232</v>
      </c>
      <c r="R776" t="s">
        <v>233</v>
      </c>
      <c r="S776" t="s">
        <v>229</v>
      </c>
      <c r="T776" t="n">
        <v>5</v>
      </c>
    </row>
    <row r="777" spans="1:20">
      <c r="A777" s="1" t="n">
        <v>34485</v>
      </c>
      <c r="B777" t="s">
        <v>227</v>
      </c>
      <c r="C777" t="n">
        <v>5</v>
      </c>
      <c r="D777" t="n">
        <v>20</v>
      </c>
      <c r="E777" t="s">
        <v>52</v>
      </c>
      <c r="F777" t="n">
        <v>3201</v>
      </c>
      <c r="G777" t="s">
        <v>228</v>
      </c>
      <c r="H777" t="s">
        <v>229</v>
      </c>
      <c r="I777" t="n">
        <v>5</v>
      </c>
      <c r="J777" t="n">
        <v>458</v>
      </c>
      <c r="K777" t="s">
        <v>230</v>
      </c>
      <c r="L777" t="n">
        <v>382</v>
      </c>
      <c r="M777" t="n">
        <v>0.07000000000000001</v>
      </c>
      <c r="N777" t="n">
        <v>32.3</v>
      </c>
      <c r="O777" t="s">
        <v>231</v>
      </c>
      <c r="P777" t="s">
        <v>232</v>
      </c>
      <c r="Q777" t="s">
        <v>232</v>
      </c>
      <c r="R777" t="s">
        <v>233</v>
      </c>
      <c r="S777" t="s">
        <v>229</v>
      </c>
      <c r="T777" t="n">
        <v>5</v>
      </c>
    </row>
    <row r="778" spans="1:20">
      <c r="A778" s="1" t="n">
        <v>34485</v>
      </c>
      <c r="B778" t="s">
        <v>227</v>
      </c>
      <c r="C778" t="n">
        <v>6</v>
      </c>
      <c r="D778" t="n">
        <v>20</v>
      </c>
      <c r="E778" t="s">
        <v>52</v>
      </c>
      <c r="F778" t="n">
        <v>3201</v>
      </c>
      <c r="G778" t="s">
        <v>228</v>
      </c>
      <c r="H778" t="s">
        <v>229</v>
      </c>
      <c r="I778" t="n">
        <v>5</v>
      </c>
      <c r="J778" t="n">
        <v>458</v>
      </c>
      <c r="K778" t="s">
        <v>230</v>
      </c>
      <c r="L778" t="n">
        <v>110</v>
      </c>
      <c r="M778" t="n">
        <v>0.07000000000000001</v>
      </c>
      <c r="N778" t="n">
        <v>32.4</v>
      </c>
      <c r="O778" t="s">
        <v>231</v>
      </c>
      <c r="P778" t="s">
        <v>232</v>
      </c>
      <c r="Q778" t="s">
        <v>232</v>
      </c>
      <c r="R778" t="s">
        <v>233</v>
      </c>
      <c r="S778" t="s">
        <v>229</v>
      </c>
      <c r="T778" t="n">
        <v>5</v>
      </c>
    </row>
    <row r="779" spans="1:20">
      <c r="A779" s="1" t="n">
        <v>34485</v>
      </c>
      <c r="B779" t="s">
        <v>227</v>
      </c>
      <c r="C779" t="n">
        <v>7</v>
      </c>
      <c r="D779" t="n">
        <v>20</v>
      </c>
      <c r="E779" t="s">
        <v>52</v>
      </c>
      <c r="F779" t="n">
        <v>3201</v>
      </c>
      <c r="G779" t="s">
        <v>228</v>
      </c>
      <c r="H779" t="s">
        <v>229</v>
      </c>
      <c r="I779" t="n">
        <v>5</v>
      </c>
      <c r="J779" t="n">
        <v>458</v>
      </c>
      <c r="K779" t="s">
        <v>230</v>
      </c>
      <c r="L779" t="n">
        <v>137</v>
      </c>
      <c r="M779" t="n">
        <v>0.07000000000000001</v>
      </c>
      <c r="N779" t="n">
        <v>32.6</v>
      </c>
      <c r="O779" t="s">
        <v>231</v>
      </c>
      <c r="P779" t="s">
        <v>232</v>
      </c>
      <c r="Q779" t="s">
        <v>232</v>
      </c>
      <c r="R779" t="s">
        <v>233</v>
      </c>
      <c r="S779" t="s">
        <v>229</v>
      </c>
      <c r="T779" t="n">
        <v>5</v>
      </c>
    </row>
    <row r="780" spans="1:20">
      <c r="A780" s="1" t="n">
        <v>34485</v>
      </c>
      <c r="B780" t="s">
        <v>227</v>
      </c>
      <c r="C780" t="n">
        <v>8</v>
      </c>
      <c r="D780" t="n">
        <v>20</v>
      </c>
      <c r="E780" t="s">
        <v>52</v>
      </c>
      <c r="F780" t="n">
        <v>3201</v>
      </c>
      <c r="G780" t="s">
        <v>228</v>
      </c>
      <c r="H780" t="s">
        <v>229</v>
      </c>
      <c r="I780" t="n">
        <v>5</v>
      </c>
      <c r="J780" t="n">
        <v>458</v>
      </c>
      <c r="K780" t="s">
        <v>230</v>
      </c>
      <c r="L780" t="n">
        <v>210</v>
      </c>
      <c r="M780" t="n">
        <v>0.04</v>
      </c>
      <c r="N780" t="n">
        <v>37.9</v>
      </c>
      <c r="O780" t="s">
        <v>231</v>
      </c>
      <c r="P780" t="s">
        <v>232</v>
      </c>
      <c r="Q780" t="s">
        <v>232</v>
      </c>
      <c r="R780" t="s">
        <v>233</v>
      </c>
      <c r="S780" t="s">
        <v>229</v>
      </c>
      <c r="T780" t="n">
        <v>5</v>
      </c>
    </row>
    <row r="781" spans="1:20">
      <c r="A781" s="1" t="n">
        <v>34485</v>
      </c>
      <c r="B781" t="s">
        <v>227</v>
      </c>
      <c r="C781" t="n">
        <v>9</v>
      </c>
      <c r="D781" t="n">
        <v>20</v>
      </c>
      <c r="E781" t="s">
        <v>52</v>
      </c>
      <c r="F781" t="n">
        <v>3201</v>
      </c>
      <c r="G781" t="s">
        <v>228</v>
      </c>
      <c r="H781" t="s">
        <v>229</v>
      </c>
      <c r="I781" t="n">
        <v>5</v>
      </c>
      <c r="J781" t="n">
        <v>458</v>
      </c>
      <c r="K781" t="s">
        <v>230</v>
      </c>
      <c r="L781" t="n">
        <v>211</v>
      </c>
      <c r="M781" t="n">
        <v>0.02</v>
      </c>
      <c r="N781" t="n">
        <v>44.9</v>
      </c>
      <c r="O781" t="s">
        <v>231</v>
      </c>
      <c r="P781" t="s">
        <v>232</v>
      </c>
      <c r="Q781" t="s">
        <v>232</v>
      </c>
      <c r="R781" t="s">
        <v>233</v>
      </c>
      <c r="S781" t="s">
        <v>229</v>
      </c>
      <c r="T781" t="n">
        <v>5</v>
      </c>
    </row>
    <row r="782" spans="1:20">
      <c r="A782" s="1" t="n">
        <v>34485</v>
      </c>
      <c r="B782" t="s">
        <v>227</v>
      </c>
      <c r="C782" t="n">
        <v>10</v>
      </c>
      <c r="D782" t="n">
        <v>20</v>
      </c>
      <c r="E782" t="s">
        <v>52</v>
      </c>
      <c r="F782" t="n">
        <v>3201</v>
      </c>
      <c r="G782" t="s">
        <v>228</v>
      </c>
      <c r="H782" t="s">
        <v>229</v>
      </c>
      <c r="I782" t="n">
        <v>5</v>
      </c>
      <c r="J782" t="n">
        <v>458</v>
      </c>
      <c r="K782" t="s">
        <v>230</v>
      </c>
      <c r="L782" t="n">
        <v>195</v>
      </c>
      <c r="M782" t="n">
        <v>0.02</v>
      </c>
      <c r="N782" t="n">
        <v>45.3</v>
      </c>
      <c r="O782" t="s">
        <v>231</v>
      </c>
      <c r="P782" t="s">
        <v>232</v>
      </c>
      <c r="Q782" t="s">
        <v>232</v>
      </c>
      <c r="R782" t="s">
        <v>233</v>
      </c>
      <c r="S782" t="s">
        <v>229</v>
      </c>
      <c r="T782" t="n">
        <v>5</v>
      </c>
    </row>
    <row r="783" spans="1:20">
      <c r="A783" s="1" t="n">
        <v>34485</v>
      </c>
      <c r="B783" t="s">
        <v>236</v>
      </c>
      <c r="C783" t="n">
        <v>1</v>
      </c>
      <c r="D783" t="n">
        <v>213</v>
      </c>
      <c r="E783" t="s">
        <v>234</v>
      </c>
      <c r="F783" t="n">
        <v>3201</v>
      </c>
      <c r="G783" t="s">
        <v>228</v>
      </c>
      <c r="H783" t="s">
        <v>229</v>
      </c>
      <c r="I783" t="n">
        <v>5</v>
      </c>
      <c r="J783" t="n">
        <v>795</v>
      </c>
      <c r="K783" t="s">
        <v>240</v>
      </c>
      <c r="L783" t="n">
        <v>1</v>
      </c>
      <c r="M783" t="n">
        <v>0</v>
      </c>
      <c r="N783" t="n">
        <v>0</v>
      </c>
    </row>
    <row r="784" spans="1:20">
      <c r="A784" s="1" t="n">
        <v>34485</v>
      </c>
      <c r="B784" t="s">
        <v>241</v>
      </c>
      <c r="C784" t="n">
        <v>1</v>
      </c>
      <c r="D784" t="n">
        <v>213</v>
      </c>
      <c r="E784" t="s">
        <v>234</v>
      </c>
      <c r="F784" t="n">
        <v>3201</v>
      </c>
      <c r="G784" t="s">
        <v>228</v>
      </c>
      <c r="H784" t="s">
        <v>229</v>
      </c>
      <c r="I784" t="n">
        <v>5</v>
      </c>
      <c r="J784" t="n">
        <v>595</v>
      </c>
      <c r="K784" t="s">
        <v>268</v>
      </c>
      <c r="L784" t="n">
        <v>5</v>
      </c>
      <c r="M784" t="n">
        <v>0</v>
      </c>
      <c r="N784" t="n">
        <v>0</v>
      </c>
    </row>
    <row r="785" spans="1:20">
      <c r="A785" s="1" t="n">
        <v>34515</v>
      </c>
      <c r="B785" t="s">
        <v>279</v>
      </c>
      <c r="C785" t="n">
        <v>1</v>
      </c>
      <c r="D785" t="n">
        <v>20</v>
      </c>
      <c r="E785" t="s">
        <v>52</v>
      </c>
      <c r="F785" t="n">
        <v>3201</v>
      </c>
      <c r="G785" t="s">
        <v>228</v>
      </c>
      <c r="H785" t="s">
        <v>229</v>
      </c>
      <c r="I785" t="n">
        <v>5</v>
      </c>
      <c r="J785" t="n">
        <v>160</v>
      </c>
      <c r="K785" t="s">
        <v>258</v>
      </c>
      <c r="L785" t="n">
        <v>320</v>
      </c>
      <c r="M785" t="n">
        <v>0.03</v>
      </c>
      <c r="N785" t="n">
        <v>53.3</v>
      </c>
      <c r="O785" t="s">
        <v>277</v>
      </c>
      <c r="P785" t="s">
        <v>253</v>
      </c>
      <c r="Q785" t="s">
        <v>253</v>
      </c>
      <c r="R785" t="s">
        <v>233</v>
      </c>
      <c r="S785" t="s">
        <v>229</v>
      </c>
      <c r="T785" t="n">
        <v>5</v>
      </c>
    </row>
    <row r="786" spans="1:20">
      <c r="A786" s="1" t="n">
        <v>34515</v>
      </c>
      <c r="B786" t="s">
        <v>279</v>
      </c>
      <c r="C786" t="n">
        <v>2</v>
      </c>
      <c r="D786" t="n">
        <v>20</v>
      </c>
      <c r="E786" t="s">
        <v>52</v>
      </c>
      <c r="F786" t="n">
        <v>3201</v>
      </c>
      <c r="G786" t="s">
        <v>228</v>
      </c>
      <c r="H786" t="s">
        <v>229</v>
      </c>
      <c r="I786" t="n">
        <v>5</v>
      </c>
      <c r="J786" t="n">
        <v>458</v>
      </c>
      <c r="K786" t="s">
        <v>230</v>
      </c>
      <c r="L786" t="n">
        <v>85</v>
      </c>
      <c r="M786" t="n">
        <v>0.23</v>
      </c>
      <c r="N786" t="n">
        <v>20.4</v>
      </c>
      <c r="O786" t="s">
        <v>277</v>
      </c>
      <c r="P786" t="s">
        <v>253</v>
      </c>
      <c r="Q786" t="s">
        <v>253</v>
      </c>
      <c r="R786" t="s">
        <v>233</v>
      </c>
      <c r="S786" t="s">
        <v>229</v>
      </c>
      <c r="T786" t="n">
        <v>5</v>
      </c>
    </row>
    <row r="787" spans="1:20">
      <c r="A787" s="1" t="n">
        <v>34515</v>
      </c>
      <c r="B787" t="s">
        <v>279</v>
      </c>
      <c r="C787" t="n">
        <v>3</v>
      </c>
      <c r="D787" t="n">
        <v>20</v>
      </c>
      <c r="E787" t="s">
        <v>52</v>
      </c>
      <c r="F787" t="n">
        <v>3201</v>
      </c>
      <c r="G787" t="s">
        <v>228</v>
      </c>
      <c r="H787" t="s">
        <v>229</v>
      </c>
      <c r="I787" t="n">
        <v>5</v>
      </c>
      <c r="J787" t="n">
        <v>458</v>
      </c>
      <c r="K787" t="s">
        <v>230</v>
      </c>
      <c r="L787" t="n">
        <v>213</v>
      </c>
      <c r="M787" t="n">
        <v>0.02</v>
      </c>
      <c r="N787" t="n">
        <v>45.4</v>
      </c>
      <c r="O787" t="s">
        <v>277</v>
      </c>
      <c r="P787" t="s">
        <v>253</v>
      </c>
      <c r="Q787" t="s">
        <v>253</v>
      </c>
      <c r="R787" t="s">
        <v>233</v>
      </c>
      <c r="S787" t="s">
        <v>229</v>
      </c>
      <c r="T787" t="n">
        <v>5</v>
      </c>
    </row>
    <row r="788" spans="1:20">
      <c r="A788" s="1" t="n">
        <v>34515</v>
      </c>
      <c r="B788" t="s">
        <v>279</v>
      </c>
      <c r="C788" t="n">
        <v>4</v>
      </c>
      <c r="D788" t="n">
        <v>20</v>
      </c>
      <c r="E788" t="s">
        <v>52</v>
      </c>
      <c r="F788" t="n">
        <v>3201</v>
      </c>
      <c r="G788" t="s">
        <v>228</v>
      </c>
      <c r="H788" t="s">
        <v>229</v>
      </c>
      <c r="I788" t="n">
        <v>5</v>
      </c>
      <c r="J788" t="n">
        <v>458</v>
      </c>
      <c r="K788" t="s">
        <v>230</v>
      </c>
      <c r="L788" t="n">
        <v>468</v>
      </c>
      <c r="M788" t="n">
        <v>0.21</v>
      </c>
      <c r="N788" t="n">
        <v>20.8</v>
      </c>
      <c r="O788" t="s">
        <v>277</v>
      </c>
      <c r="P788" t="s">
        <v>253</v>
      </c>
      <c r="Q788" t="s">
        <v>253</v>
      </c>
      <c r="R788" t="s">
        <v>233</v>
      </c>
      <c r="S788" t="s">
        <v>229</v>
      </c>
      <c r="T788" t="n">
        <v>5</v>
      </c>
    </row>
    <row r="789" spans="1:20">
      <c r="A789" s="1" t="n">
        <v>34515</v>
      </c>
      <c r="B789" t="s">
        <v>279</v>
      </c>
      <c r="C789" t="n">
        <v>5</v>
      </c>
      <c r="D789" t="n">
        <v>20</v>
      </c>
      <c r="E789" t="s">
        <v>52</v>
      </c>
      <c r="F789" t="n">
        <v>3201</v>
      </c>
      <c r="G789" t="s">
        <v>228</v>
      </c>
      <c r="H789" t="s">
        <v>229</v>
      </c>
      <c r="I789" t="n">
        <v>5</v>
      </c>
      <c r="J789" t="n">
        <v>458</v>
      </c>
      <c r="K789" t="s">
        <v>230</v>
      </c>
      <c r="L789" t="n">
        <v>103</v>
      </c>
      <c r="M789" t="n">
        <v>0.04</v>
      </c>
      <c r="N789" t="n">
        <v>45.5</v>
      </c>
      <c r="O789" t="s">
        <v>277</v>
      </c>
      <c r="P789" t="s">
        <v>253</v>
      </c>
      <c r="Q789" t="s">
        <v>253</v>
      </c>
      <c r="R789" t="s">
        <v>233</v>
      </c>
      <c r="S789" t="s">
        <v>229</v>
      </c>
      <c r="T789" t="n">
        <v>5</v>
      </c>
    </row>
    <row r="790" spans="1:20">
      <c r="A790" s="1" t="n">
        <v>34515</v>
      </c>
      <c r="B790" t="s">
        <v>279</v>
      </c>
      <c r="C790" t="n">
        <v>6</v>
      </c>
      <c r="D790" t="n">
        <v>20</v>
      </c>
      <c r="E790" t="s">
        <v>52</v>
      </c>
      <c r="F790" t="n">
        <v>3201</v>
      </c>
      <c r="G790" t="s">
        <v>228</v>
      </c>
      <c r="H790" t="s">
        <v>229</v>
      </c>
      <c r="I790" t="n">
        <v>5</v>
      </c>
      <c r="J790" t="n">
        <v>458</v>
      </c>
      <c r="K790" t="s">
        <v>230</v>
      </c>
      <c r="L790" t="n">
        <v>339</v>
      </c>
      <c r="M790" t="n">
        <v>0.2</v>
      </c>
      <c r="N790" t="n">
        <v>20.8</v>
      </c>
      <c r="O790" t="s">
        <v>277</v>
      </c>
      <c r="P790" t="s">
        <v>253</v>
      </c>
      <c r="Q790" t="s">
        <v>253</v>
      </c>
      <c r="R790" t="s">
        <v>233</v>
      </c>
      <c r="S790" t="s">
        <v>229</v>
      </c>
      <c r="T790" t="n">
        <v>5</v>
      </c>
    </row>
    <row r="791" spans="1:20">
      <c r="A791" s="1" t="n">
        <v>34515</v>
      </c>
      <c r="B791" t="s">
        <v>227</v>
      </c>
      <c r="C791" t="n">
        <v>1</v>
      </c>
      <c r="D791" t="n">
        <v>213</v>
      </c>
      <c r="E791" t="s">
        <v>234</v>
      </c>
      <c r="F791" t="n">
        <v>3201</v>
      </c>
      <c r="G791" t="s">
        <v>228</v>
      </c>
      <c r="H791" t="s">
        <v>229</v>
      </c>
      <c r="I791" t="n">
        <v>5</v>
      </c>
      <c r="J791" t="n">
        <v>595</v>
      </c>
      <c r="K791" t="s">
        <v>268</v>
      </c>
      <c r="L791" t="n">
        <v>225</v>
      </c>
      <c r="M791" t="n">
        <v>0</v>
      </c>
      <c r="N791" t="n">
        <v>0</v>
      </c>
    </row>
    <row r="792" spans="1:20">
      <c r="A792" s="1" t="n">
        <v>34515</v>
      </c>
      <c r="B792" t="s">
        <v>227</v>
      </c>
      <c r="C792" t="n">
        <v>3</v>
      </c>
      <c r="D792" t="n">
        <v>20</v>
      </c>
      <c r="E792" t="s">
        <v>52</v>
      </c>
      <c r="F792" t="n">
        <v>3201</v>
      </c>
      <c r="G792" t="s">
        <v>228</v>
      </c>
      <c r="H792" t="s">
        <v>229</v>
      </c>
      <c r="I792" t="n">
        <v>5</v>
      </c>
      <c r="J792" t="n">
        <v>458</v>
      </c>
      <c r="K792" t="s">
        <v>230</v>
      </c>
      <c r="L792" t="n">
        <v>102</v>
      </c>
      <c r="M792" t="n">
        <v>0.2</v>
      </c>
      <c r="N792" t="n">
        <v>21.2</v>
      </c>
      <c r="O792" t="s">
        <v>231</v>
      </c>
      <c r="P792" t="s">
        <v>232</v>
      </c>
      <c r="Q792" t="s">
        <v>232</v>
      </c>
      <c r="R792" t="s">
        <v>233</v>
      </c>
      <c r="S792" t="s">
        <v>229</v>
      </c>
      <c r="T792" t="n">
        <v>5</v>
      </c>
    </row>
    <row r="793" spans="1:20">
      <c r="A793" s="1" t="n">
        <v>34515</v>
      </c>
      <c r="B793" t="s">
        <v>227</v>
      </c>
      <c r="C793" t="n">
        <v>4</v>
      </c>
      <c r="D793" t="n">
        <v>20</v>
      </c>
      <c r="E793" t="s">
        <v>52</v>
      </c>
      <c r="F793" t="n">
        <v>3201</v>
      </c>
      <c r="G793" t="s">
        <v>228</v>
      </c>
      <c r="H793" t="s">
        <v>229</v>
      </c>
      <c r="I793" t="n">
        <v>5</v>
      </c>
      <c r="J793" t="n">
        <v>458</v>
      </c>
      <c r="K793" t="s">
        <v>230</v>
      </c>
      <c r="L793" t="n">
        <v>266</v>
      </c>
      <c r="M793" t="n">
        <v>0.02</v>
      </c>
      <c r="N793" t="n">
        <v>45.6</v>
      </c>
      <c r="O793" t="s">
        <v>231</v>
      </c>
      <c r="P793" t="s">
        <v>232</v>
      </c>
      <c r="Q793" t="s">
        <v>232</v>
      </c>
      <c r="R793" t="s">
        <v>233</v>
      </c>
      <c r="S793" t="s">
        <v>229</v>
      </c>
      <c r="T793" t="n">
        <v>5</v>
      </c>
    </row>
    <row r="794" spans="1:20">
      <c r="A794" s="1" t="n">
        <v>34515</v>
      </c>
      <c r="B794" t="s">
        <v>227</v>
      </c>
      <c r="C794" t="n">
        <v>5</v>
      </c>
      <c r="D794" t="n">
        <v>20</v>
      </c>
      <c r="E794" t="s">
        <v>52</v>
      </c>
      <c r="F794" t="n">
        <v>3201</v>
      </c>
      <c r="G794" t="s">
        <v>228</v>
      </c>
      <c r="H794" t="s">
        <v>229</v>
      </c>
      <c r="I794" t="n">
        <v>5</v>
      </c>
      <c r="J794" t="n">
        <v>458</v>
      </c>
      <c r="K794" t="s">
        <v>230</v>
      </c>
      <c r="L794" t="n">
        <v>361</v>
      </c>
      <c r="M794" t="n">
        <v>0.07000000000000001</v>
      </c>
      <c r="N794" t="n">
        <v>32.2</v>
      </c>
      <c r="O794" t="s">
        <v>231</v>
      </c>
      <c r="P794" t="s">
        <v>232</v>
      </c>
      <c r="Q794" t="s">
        <v>232</v>
      </c>
      <c r="R794" t="s">
        <v>233</v>
      </c>
      <c r="S794" t="s">
        <v>229</v>
      </c>
      <c r="T794" t="n">
        <v>5</v>
      </c>
    </row>
    <row r="795" spans="1:20">
      <c r="A795" s="1" t="n">
        <v>34515</v>
      </c>
      <c r="B795" t="s">
        <v>227</v>
      </c>
      <c r="C795" t="n">
        <v>6</v>
      </c>
      <c r="D795" t="n">
        <v>20</v>
      </c>
      <c r="E795" t="s">
        <v>52</v>
      </c>
      <c r="F795" t="n">
        <v>3201</v>
      </c>
      <c r="G795" t="s">
        <v>228</v>
      </c>
      <c r="H795" t="s">
        <v>229</v>
      </c>
      <c r="I795" t="n">
        <v>5</v>
      </c>
      <c r="J795" t="n">
        <v>458</v>
      </c>
      <c r="K795" t="s">
        <v>230</v>
      </c>
      <c r="L795" t="n">
        <v>294</v>
      </c>
      <c r="M795" t="n">
        <v>0.07000000000000001</v>
      </c>
      <c r="N795" t="n">
        <v>32.4</v>
      </c>
      <c r="O795" t="s">
        <v>231</v>
      </c>
      <c r="P795" t="s">
        <v>232</v>
      </c>
      <c r="Q795" t="s">
        <v>232</v>
      </c>
      <c r="R795" t="s">
        <v>233</v>
      </c>
      <c r="S795" t="s">
        <v>229</v>
      </c>
      <c r="T795" t="n">
        <v>5</v>
      </c>
    </row>
    <row r="796" spans="1:20">
      <c r="A796" s="1" t="n">
        <v>34515</v>
      </c>
      <c r="B796" t="s">
        <v>227</v>
      </c>
      <c r="C796" t="n">
        <v>7</v>
      </c>
      <c r="D796" t="n">
        <v>20</v>
      </c>
      <c r="E796" t="s">
        <v>52</v>
      </c>
      <c r="F796" t="n">
        <v>3201</v>
      </c>
      <c r="G796" t="s">
        <v>228</v>
      </c>
      <c r="H796" t="s">
        <v>229</v>
      </c>
      <c r="I796" t="n">
        <v>5</v>
      </c>
      <c r="J796" t="n">
        <v>458</v>
      </c>
      <c r="K796" t="s">
        <v>230</v>
      </c>
      <c r="L796" t="n">
        <v>423</v>
      </c>
      <c r="M796" t="n">
        <v>0.04</v>
      </c>
      <c r="N796" t="n">
        <v>38.1</v>
      </c>
      <c r="O796" t="s">
        <v>231</v>
      </c>
      <c r="P796" t="s">
        <v>232</v>
      </c>
      <c r="Q796" t="s">
        <v>232</v>
      </c>
      <c r="R796" t="s">
        <v>233</v>
      </c>
      <c r="S796" t="s">
        <v>229</v>
      </c>
      <c r="T796" t="n">
        <v>5</v>
      </c>
    </row>
    <row r="797" spans="1:20">
      <c r="A797" s="1" t="n">
        <v>34546</v>
      </c>
      <c r="B797" t="s">
        <v>279</v>
      </c>
      <c r="C797" t="n">
        <v>1</v>
      </c>
      <c r="D797" t="n">
        <v>20</v>
      </c>
      <c r="E797" t="s">
        <v>52</v>
      </c>
      <c r="F797" t="n">
        <v>3201</v>
      </c>
      <c r="G797" t="s">
        <v>228</v>
      </c>
      <c r="H797" t="s">
        <v>229</v>
      </c>
      <c r="I797" t="n">
        <v>5</v>
      </c>
      <c r="J797" t="n">
        <v>160</v>
      </c>
      <c r="K797" t="s">
        <v>258</v>
      </c>
      <c r="L797" t="n">
        <v>651</v>
      </c>
      <c r="M797" t="n">
        <v>0.02</v>
      </c>
      <c r="N797" t="n">
        <v>54</v>
      </c>
      <c r="O797" t="s">
        <v>277</v>
      </c>
      <c r="P797" t="s">
        <v>253</v>
      </c>
      <c r="Q797" t="s">
        <v>253</v>
      </c>
      <c r="R797" t="s">
        <v>233</v>
      </c>
      <c r="S797" t="s">
        <v>229</v>
      </c>
      <c r="T797" t="n">
        <v>5</v>
      </c>
    </row>
    <row r="798" spans="1:20">
      <c r="A798" s="1" t="n">
        <v>34546</v>
      </c>
      <c r="B798" t="s">
        <v>279</v>
      </c>
      <c r="C798" t="n">
        <v>2</v>
      </c>
      <c r="D798" t="n">
        <v>20</v>
      </c>
      <c r="E798" t="s">
        <v>52</v>
      </c>
      <c r="F798" t="n">
        <v>3201</v>
      </c>
      <c r="G798" t="s">
        <v>228</v>
      </c>
      <c r="H798" t="s">
        <v>229</v>
      </c>
      <c r="I798" t="n">
        <v>5</v>
      </c>
      <c r="J798" t="n">
        <v>458</v>
      </c>
      <c r="K798" t="s">
        <v>230</v>
      </c>
      <c r="L798" t="n">
        <v>384</v>
      </c>
      <c r="M798" t="n">
        <v>0.03</v>
      </c>
      <c r="N798" t="n">
        <v>45.3</v>
      </c>
      <c r="O798" t="s">
        <v>277</v>
      </c>
      <c r="P798" t="s">
        <v>253</v>
      </c>
      <c r="Q798" t="s">
        <v>253</v>
      </c>
      <c r="R798" t="s">
        <v>233</v>
      </c>
      <c r="S798" t="s">
        <v>229</v>
      </c>
      <c r="T798" t="n">
        <v>5</v>
      </c>
    </row>
    <row r="799" spans="1:20">
      <c r="A799" s="1" t="n">
        <v>34546</v>
      </c>
      <c r="B799" t="s">
        <v>279</v>
      </c>
      <c r="C799" t="n">
        <v>3</v>
      </c>
      <c r="D799" t="n">
        <v>20</v>
      </c>
      <c r="E799" t="s">
        <v>52</v>
      </c>
      <c r="F799" t="n">
        <v>3201</v>
      </c>
      <c r="G799" t="s">
        <v>228</v>
      </c>
      <c r="H799" t="s">
        <v>229</v>
      </c>
      <c r="I799" t="n">
        <v>5</v>
      </c>
      <c r="J799" t="n">
        <v>458</v>
      </c>
      <c r="K799" t="s">
        <v>230</v>
      </c>
      <c r="L799" t="n">
        <v>349</v>
      </c>
      <c r="M799" t="n">
        <v>0.21</v>
      </c>
      <c r="N799" t="n">
        <v>20.8</v>
      </c>
      <c r="O799" t="s">
        <v>277</v>
      </c>
      <c r="P799" t="s">
        <v>253</v>
      </c>
      <c r="Q799" t="s">
        <v>253</v>
      </c>
      <c r="R799" t="s">
        <v>233</v>
      </c>
      <c r="S799" t="s">
        <v>229</v>
      </c>
      <c r="T799" t="n">
        <v>5</v>
      </c>
    </row>
    <row r="800" spans="1:20">
      <c r="A800" s="1" t="n">
        <v>34546</v>
      </c>
      <c r="B800" t="s">
        <v>279</v>
      </c>
      <c r="C800" t="n">
        <v>4</v>
      </c>
      <c r="D800" t="n">
        <v>20</v>
      </c>
      <c r="E800" t="s">
        <v>52</v>
      </c>
      <c r="F800" t="n">
        <v>3201</v>
      </c>
      <c r="G800" t="s">
        <v>228</v>
      </c>
      <c r="H800" t="s">
        <v>229</v>
      </c>
      <c r="I800" t="n">
        <v>5</v>
      </c>
      <c r="J800" t="n">
        <v>712</v>
      </c>
      <c r="K800" t="s">
        <v>278</v>
      </c>
      <c r="L800" t="n">
        <v>675</v>
      </c>
      <c r="M800" t="n">
        <v>0.06</v>
      </c>
      <c r="N800" t="n">
        <v>43.6</v>
      </c>
      <c r="O800" t="s">
        <v>277</v>
      </c>
      <c r="P800" t="s">
        <v>253</v>
      </c>
      <c r="Q800" t="s">
        <v>253</v>
      </c>
      <c r="R800" t="s">
        <v>233</v>
      </c>
      <c r="S800" t="s">
        <v>229</v>
      </c>
      <c r="T800" t="n">
        <v>5</v>
      </c>
    </row>
    <row r="801" spans="1:20">
      <c r="A801" s="1" t="n">
        <v>34546</v>
      </c>
      <c r="B801" t="s">
        <v>227</v>
      </c>
      <c r="C801" t="n">
        <v>1</v>
      </c>
      <c r="D801" t="n">
        <v>20</v>
      </c>
      <c r="E801" t="s">
        <v>52</v>
      </c>
      <c r="F801" t="n">
        <v>3201</v>
      </c>
      <c r="G801" t="s">
        <v>228</v>
      </c>
      <c r="H801" t="s">
        <v>229</v>
      </c>
      <c r="I801" t="n">
        <v>5</v>
      </c>
      <c r="J801" t="n">
        <v>458</v>
      </c>
      <c r="K801" t="s">
        <v>230</v>
      </c>
      <c r="L801" t="n">
        <v>99</v>
      </c>
      <c r="M801" t="n">
        <v>0.2</v>
      </c>
      <c r="N801" t="n">
        <v>21.1</v>
      </c>
      <c r="O801" t="s">
        <v>231</v>
      </c>
      <c r="P801" t="s">
        <v>232</v>
      </c>
      <c r="Q801" t="s">
        <v>232</v>
      </c>
      <c r="R801" t="s">
        <v>233</v>
      </c>
      <c r="S801" t="s">
        <v>229</v>
      </c>
      <c r="T801" t="n">
        <v>5</v>
      </c>
    </row>
    <row r="802" spans="1:20">
      <c r="A802" s="1" t="n">
        <v>34546</v>
      </c>
      <c r="B802" t="s">
        <v>227</v>
      </c>
      <c r="C802" t="n">
        <v>3</v>
      </c>
      <c r="D802" t="n">
        <v>20</v>
      </c>
      <c r="E802" t="s">
        <v>52</v>
      </c>
      <c r="F802" t="n">
        <v>3201</v>
      </c>
      <c r="G802" t="s">
        <v>228</v>
      </c>
      <c r="H802" t="s">
        <v>229</v>
      </c>
      <c r="I802" t="n">
        <v>5</v>
      </c>
      <c r="J802" t="n">
        <v>458</v>
      </c>
      <c r="K802" t="s">
        <v>230</v>
      </c>
      <c r="L802" t="n">
        <v>501</v>
      </c>
      <c r="M802" t="n">
        <v>0.07000000000000001</v>
      </c>
      <c r="N802" t="n">
        <v>32.6</v>
      </c>
      <c r="O802" t="s">
        <v>231</v>
      </c>
      <c r="P802" t="s">
        <v>232</v>
      </c>
      <c r="Q802" t="s">
        <v>232</v>
      </c>
      <c r="R802" t="s">
        <v>233</v>
      </c>
      <c r="S802" t="s">
        <v>229</v>
      </c>
      <c r="T802" t="n">
        <v>5</v>
      </c>
    </row>
    <row r="803" spans="1:20">
      <c r="A803" s="1" t="n">
        <v>34546</v>
      </c>
      <c r="B803" t="s">
        <v>227</v>
      </c>
      <c r="C803" t="n">
        <v>4</v>
      </c>
      <c r="D803" t="n">
        <v>20</v>
      </c>
      <c r="E803" t="s">
        <v>52</v>
      </c>
      <c r="F803" t="n">
        <v>3201</v>
      </c>
      <c r="G803" t="s">
        <v>228</v>
      </c>
      <c r="H803" t="s">
        <v>229</v>
      </c>
      <c r="I803" t="n">
        <v>5</v>
      </c>
      <c r="J803" t="n">
        <v>458</v>
      </c>
      <c r="K803" t="s">
        <v>230</v>
      </c>
      <c r="L803" t="n">
        <v>234</v>
      </c>
      <c r="M803" t="n">
        <v>0.04</v>
      </c>
      <c r="N803" t="n">
        <v>37.9</v>
      </c>
      <c r="O803" t="s">
        <v>231</v>
      </c>
      <c r="P803" t="s">
        <v>232</v>
      </c>
      <c r="Q803" t="s">
        <v>232</v>
      </c>
      <c r="R803" t="s">
        <v>233</v>
      </c>
      <c r="S803" t="s">
        <v>229</v>
      </c>
      <c r="T803" t="n">
        <v>5</v>
      </c>
    </row>
    <row r="804" spans="1:20">
      <c r="A804" s="1" t="n">
        <v>34546</v>
      </c>
      <c r="B804" t="s">
        <v>227</v>
      </c>
      <c r="C804" t="n">
        <v>5</v>
      </c>
      <c r="D804" t="n">
        <v>20</v>
      </c>
      <c r="E804" t="s">
        <v>52</v>
      </c>
      <c r="F804" t="n">
        <v>3201</v>
      </c>
      <c r="G804" t="s">
        <v>228</v>
      </c>
      <c r="H804" t="s">
        <v>229</v>
      </c>
      <c r="I804" t="n">
        <v>5</v>
      </c>
      <c r="J804" t="n">
        <v>458</v>
      </c>
      <c r="K804" t="s">
        <v>230</v>
      </c>
      <c r="L804" t="n">
        <v>231</v>
      </c>
      <c r="M804" t="n">
        <v>0.04</v>
      </c>
      <c r="N804" t="n">
        <v>38.3</v>
      </c>
      <c r="O804" t="s">
        <v>231</v>
      </c>
      <c r="P804" t="s">
        <v>232</v>
      </c>
      <c r="Q804" t="s">
        <v>232</v>
      </c>
      <c r="R804" t="s">
        <v>233</v>
      </c>
      <c r="S804" t="s">
        <v>229</v>
      </c>
      <c r="T804" t="n">
        <v>5</v>
      </c>
    </row>
    <row r="805" spans="1:20">
      <c r="A805" s="1" t="n">
        <v>34546</v>
      </c>
      <c r="B805" t="s">
        <v>227</v>
      </c>
      <c r="C805" t="n">
        <v>6</v>
      </c>
      <c r="D805" t="n">
        <v>20</v>
      </c>
      <c r="E805" t="s">
        <v>52</v>
      </c>
      <c r="F805" t="n">
        <v>3201</v>
      </c>
      <c r="G805" t="s">
        <v>228</v>
      </c>
      <c r="H805" t="s">
        <v>229</v>
      </c>
      <c r="I805" t="n">
        <v>5</v>
      </c>
      <c r="J805" t="n">
        <v>458</v>
      </c>
      <c r="K805" t="s">
        <v>230</v>
      </c>
      <c r="L805" t="n">
        <v>203</v>
      </c>
      <c r="M805" t="n">
        <v>0.02</v>
      </c>
      <c r="N805" t="n">
        <v>45.2</v>
      </c>
      <c r="O805" t="s">
        <v>231</v>
      </c>
      <c r="P805" t="s">
        <v>232</v>
      </c>
      <c r="Q805" t="s">
        <v>232</v>
      </c>
      <c r="R805" t="s">
        <v>233</v>
      </c>
      <c r="S805" t="s">
        <v>229</v>
      </c>
      <c r="T805" t="n">
        <v>5</v>
      </c>
    </row>
    <row r="806" spans="1:20">
      <c r="A806" s="1" t="n">
        <v>34546</v>
      </c>
      <c r="B806" t="s">
        <v>241</v>
      </c>
      <c r="C806" t="n">
        <v>1</v>
      </c>
      <c r="D806" t="n">
        <v>213</v>
      </c>
      <c r="E806" t="s">
        <v>234</v>
      </c>
      <c r="F806" t="n">
        <v>3201</v>
      </c>
      <c r="G806" t="s">
        <v>228</v>
      </c>
      <c r="H806" t="s">
        <v>229</v>
      </c>
      <c r="I806" t="n">
        <v>5</v>
      </c>
      <c r="J806" t="n">
        <v>785</v>
      </c>
      <c r="K806" t="s">
        <v>259</v>
      </c>
      <c r="L806" t="n">
        <v>40</v>
      </c>
      <c r="M806" t="n">
        <v>0</v>
      </c>
      <c r="N806" t="n">
        <v>0</v>
      </c>
    </row>
    <row r="807" spans="1:20">
      <c r="A807" s="1" t="n">
        <v>34577</v>
      </c>
      <c r="B807" t="s">
        <v>279</v>
      </c>
      <c r="C807" t="n">
        <v>1</v>
      </c>
      <c r="D807" t="n">
        <v>20</v>
      </c>
      <c r="E807" t="s">
        <v>52</v>
      </c>
      <c r="F807" t="n">
        <v>3201</v>
      </c>
      <c r="G807" t="s">
        <v>228</v>
      </c>
      <c r="H807" t="s">
        <v>229</v>
      </c>
      <c r="I807" t="n">
        <v>5</v>
      </c>
      <c r="J807" t="n">
        <v>458</v>
      </c>
      <c r="K807" t="s">
        <v>230</v>
      </c>
      <c r="L807" t="n">
        <v>399</v>
      </c>
      <c r="M807" t="n">
        <v>0.22</v>
      </c>
      <c r="N807" t="n">
        <v>20.8</v>
      </c>
      <c r="O807" t="s">
        <v>277</v>
      </c>
      <c r="P807" t="s">
        <v>253</v>
      </c>
      <c r="Q807" t="s">
        <v>253</v>
      </c>
      <c r="R807" t="s">
        <v>233</v>
      </c>
      <c r="S807" t="s">
        <v>229</v>
      </c>
      <c r="T807" t="n">
        <v>5</v>
      </c>
    </row>
    <row r="808" spans="1:20">
      <c r="A808" s="1" t="n">
        <v>34577</v>
      </c>
      <c r="B808" t="s">
        <v>279</v>
      </c>
      <c r="C808" t="n">
        <v>2</v>
      </c>
      <c r="D808" t="n">
        <v>20</v>
      </c>
      <c r="E808" t="s">
        <v>52</v>
      </c>
      <c r="F808" t="n">
        <v>3201</v>
      </c>
      <c r="G808" t="s">
        <v>228</v>
      </c>
      <c r="H808" t="s">
        <v>229</v>
      </c>
      <c r="I808" t="n">
        <v>5</v>
      </c>
      <c r="J808" t="n">
        <v>458</v>
      </c>
      <c r="K808" t="s">
        <v>230</v>
      </c>
      <c r="L808" t="n">
        <v>307</v>
      </c>
      <c r="M808" t="n">
        <v>0.19</v>
      </c>
      <c r="N808" t="n">
        <v>21.2</v>
      </c>
      <c r="O808" t="s">
        <v>277</v>
      </c>
      <c r="P808" t="s">
        <v>253</v>
      </c>
      <c r="Q808" t="s">
        <v>253</v>
      </c>
      <c r="R808" t="s">
        <v>233</v>
      </c>
      <c r="S808" t="s">
        <v>229</v>
      </c>
      <c r="T808" t="n">
        <v>5</v>
      </c>
    </row>
    <row r="809" spans="1:20">
      <c r="A809" s="1" t="n">
        <v>34577</v>
      </c>
      <c r="B809" t="s">
        <v>279</v>
      </c>
      <c r="C809" t="n">
        <v>3</v>
      </c>
      <c r="D809" t="n">
        <v>20</v>
      </c>
      <c r="E809" t="s">
        <v>52</v>
      </c>
      <c r="F809" t="n">
        <v>3201</v>
      </c>
      <c r="G809" t="s">
        <v>228</v>
      </c>
      <c r="H809" t="s">
        <v>229</v>
      </c>
      <c r="I809" t="n">
        <v>5</v>
      </c>
      <c r="J809" t="n">
        <v>458</v>
      </c>
      <c r="K809" t="s">
        <v>230</v>
      </c>
      <c r="L809" t="n">
        <v>404</v>
      </c>
      <c r="M809" t="n">
        <v>0.03</v>
      </c>
      <c r="N809" t="n">
        <v>54.6</v>
      </c>
      <c r="O809" t="s">
        <v>277</v>
      </c>
      <c r="P809" t="s">
        <v>253</v>
      </c>
      <c r="Q809" t="s">
        <v>253</v>
      </c>
      <c r="R809" t="s">
        <v>233</v>
      </c>
      <c r="S809" t="s">
        <v>229</v>
      </c>
      <c r="T809" t="n">
        <v>5</v>
      </c>
    </row>
    <row r="810" spans="1:20">
      <c r="A810" s="1" t="n">
        <v>34577</v>
      </c>
      <c r="B810" t="s">
        <v>227</v>
      </c>
      <c r="C810" t="n">
        <v>2</v>
      </c>
      <c r="D810" t="n">
        <v>20</v>
      </c>
      <c r="E810" t="s">
        <v>52</v>
      </c>
      <c r="F810" t="n">
        <v>3201</v>
      </c>
      <c r="G810" t="s">
        <v>228</v>
      </c>
      <c r="H810" t="s">
        <v>229</v>
      </c>
      <c r="I810" t="n">
        <v>5</v>
      </c>
      <c r="J810" t="n">
        <v>458</v>
      </c>
      <c r="K810" t="s">
        <v>230</v>
      </c>
      <c r="L810" t="n">
        <v>397</v>
      </c>
      <c r="M810" t="n">
        <v>0.07000000000000001</v>
      </c>
      <c r="N810" t="n">
        <v>32.5</v>
      </c>
      <c r="O810" t="s">
        <v>231</v>
      </c>
      <c r="P810" t="s">
        <v>232</v>
      </c>
      <c r="Q810" t="s">
        <v>232</v>
      </c>
      <c r="R810" t="s">
        <v>233</v>
      </c>
      <c r="S810" t="s">
        <v>229</v>
      </c>
      <c r="T810" t="n">
        <v>5</v>
      </c>
    </row>
    <row r="811" spans="1:20">
      <c r="A811" s="1" t="n">
        <v>34577</v>
      </c>
      <c r="B811" t="s">
        <v>227</v>
      </c>
      <c r="C811" t="n">
        <v>3</v>
      </c>
      <c r="D811" t="n">
        <v>20</v>
      </c>
      <c r="E811" t="s">
        <v>52</v>
      </c>
      <c r="F811" t="n">
        <v>3201</v>
      </c>
      <c r="G811" t="s">
        <v>228</v>
      </c>
      <c r="H811" t="s">
        <v>229</v>
      </c>
      <c r="I811" t="n">
        <v>5</v>
      </c>
      <c r="J811" t="n">
        <v>458</v>
      </c>
      <c r="K811" t="s">
        <v>230</v>
      </c>
      <c r="L811" t="n">
        <v>419</v>
      </c>
      <c r="M811" t="n">
        <v>0.07000000000000001</v>
      </c>
      <c r="N811" t="n">
        <v>32.6</v>
      </c>
      <c r="O811" t="s">
        <v>231</v>
      </c>
      <c r="P811" t="s">
        <v>232</v>
      </c>
      <c r="Q811" t="s">
        <v>232</v>
      </c>
      <c r="R811" t="s">
        <v>233</v>
      </c>
      <c r="S811" t="s">
        <v>229</v>
      </c>
      <c r="T811" t="n">
        <v>5</v>
      </c>
    </row>
    <row r="812" spans="1:20">
      <c r="A812" s="1" t="n">
        <v>34577</v>
      </c>
      <c r="B812" t="s">
        <v>227</v>
      </c>
      <c r="C812" t="n">
        <v>4</v>
      </c>
      <c r="D812" t="n">
        <v>20</v>
      </c>
      <c r="E812" t="s">
        <v>52</v>
      </c>
      <c r="F812" t="n">
        <v>3201</v>
      </c>
      <c r="G812" t="s">
        <v>228</v>
      </c>
      <c r="H812" t="s">
        <v>229</v>
      </c>
      <c r="I812" t="n">
        <v>5</v>
      </c>
      <c r="J812" t="n">
        <v>458</v>
      </c>
      <c r="K812" t="s">
        <v>230</v>
      </c>
      <c r="L812" t="n">
        <v>232</v>
      </c>
      <c r="M812" t="n">
        <v>0.04</v>
      </c>
      <c r="N812" t="n">
        <v>38.5</v>
      </c>
      <c r="O812" t="s">
        <v>231</v>
      </c>
      <c r="P812" t="s">
        <v>232</v>
      </c>
      <c r="Q812" t="s">
        <v>232</v>
      </c>
      <c r="R812" t="s">
        <v>233</v>
      </c>
      <c r="S812" t="s">
        <v>229</v>
      </c>
      <c r="T812" t="n">
        <v>5</v>
      </c>
    </row>
    <row r="813" spans="1:20">
      <c r="A813" s="1" t="n">
        <v>34577</v>
      </c>
      <c r="B813" t="s">
        <v>227</v>
      </c>
      <c r="C813" t="n">
        <v>5</v>
      </c>
      <c r="D813" t="n">
        <v>20</v>
      </c>
      <c r="E813" t="s">
        <v>52</v>
      </c>
      <c r="F813" t="n">
        <v>3201</v>
      </c>
      <c r="G813" t="s">
        <v>228</v>
      </c>
      <c r="H813" t="s">
        <v>229</v>
      </c>
      <c r="I813" t="n">
        <v>5</v>
      </c>
      <c r="J813" t="n">
        <v>458</v>
      </c>
      <c r="K813" t="s">
        <v>230</v>
      </c>
      <c r="L813" t="n">
        <v>153</v>
      </c>
      <c r="M813" t="n">
        <v>0.02</v>
      </c>
      <c r="N813" t="n">
        <v>45.8</v>
      </c>
      <c r="O813" t="s">
        <v>231</v>
      </c>
      <c r="P813" t="s">
        <v>232</v>
      </c>
      <c r="Q813" t="s">
        <v>232</v>
      </c>
      <c r="R813" t="s">
        <v>233</v>
      </c>
      <c r="S813" t="s">
        <v>229</v>
      </c>
      <c r="T813" t="n">
        <v>5</v>
      </c>
    </row>
    <row r="814" spans="1:20">
      <c r="A814" s="1" t="n">
        <v>34577</v>
      </c>
      <c r="B814" t="s">
        <v>227</v>
      </c>
      <c r="C814" t="n">
        <v>6</v>
      </c>
      <c r="D814" t="n">
        <v>20</v>
      </c>
      <c r="E814" t="s">
        <v>52</v>
      </c>
      <c r="F814" t="n">
        <v>3201</v>
      </c>
      <c r="G814" t="s">
        <v>228</v>
      </c>
      <c r="H814" t="s">
        <v>229</v>
      </c>
      <c r="I814" t="n">
        <v>5</v>
      </c>
      <c r="J814" t="n">
        <v>458</v>
      </c>
      <c r="K814" t="s">
        <v>230</v>
      </c>
      <c r="L814" t="n">
        <v>200</v>
      </c>
      <c r="M814" t="n">
        <v>0.02</v>
      </c>
      <c r="N814" t="n">
        <v>45.8</v>
      </c>
      <c r="O814" t="s">
        <v>231</v>
      </c>
      <c r="P814" t="s">
        <v>232</v>
      </c>
      <c r="Q814" t="s">
        <v>232</v>
      </c>
      <c r="R814" t="s">
        <v>233</v>
      </c>
      <c r="S814" t="s">
        <v>229</v>
      </c>
      <c r="T814" t="n">
        <v>5</v>
      </c>
    </row>
    <row r="815" spans="1:20">
      <c r="A815" s="1" t="n">
        <v>34577</v>
      </c>
      <c r="B815" t="s">
        <v>236</v>
      </c>
      <c r="C815" t="n">
        <v>1</v>
      </c>
      <c r="D815" t="n">
        <v>213</v>
      </c>
      <c r="E815" t="s">
        <v>234</v>
      </c>
      <c r="F815" t="n">
        <v>3201</v>
      </c>
      <c r="G815" t="s">
        <v>228</v>
      </c>
      <c r="H815" t="s">
        <v>229</v>
      </c>
      <c r="I815" t="n">
        <v>5</v>
      </c>
      <c r="J815" t="n">
        <v>785</v>
      </c>
      <c r="K815" t="s">
        <v>259</v>
      </c>
      <c r="L815" t="n">
        <v>1</v>
      </c>
      <c r="M815" t="n">
        <v>0</v>
      </c>
      <c r="N815" t="n">
        <v>0</v>
      </c>
    </row>
    <row r="816" spans="1:20">
      <c r="A816" s="1" t="n">
        <v>34607</v>
      </c>
      <c r="B816" t="s">
        <v>279</v>
      </c>
      <c r="C816" t="n">
        <v>1</v>
      </c>
      <c r="D816" t="n">
        <v>20</v>
      </c>
      <c r="E816" t="s">
        <v>52</v>
      </c>
      <c r="F816" t="n">
        <v>3201</v>
      </c>
      <c r="G816" t="s">
        <v>228</v>
      </c>
      <c r="H816" t="s">
        <v>229</v>
      </c>
      <c r="I816" t="n">
        <v>5</v>
      </c>
      <c r="J816" t="n">
        <v>160</v>
      </c>
      <c r="K816" t="s">
        <v>258</v>
      </c>
      <c r="L816" t="n">
        <v>309</v>
      </c>
      <c r="M816" t="n">
        <v>0.06</v>
      </c>
      <c r="N816" t="n">
        <v>35.4</v>
      </c>
      <c r="O816" t="s">
        <v>277</v>
      </c>
      <c r="P816" t="s">
        <v>253</v>
      </c>
      <c r="Q816" t="s">
        <v>253</v>
      </c>
      <c r="R816" t="s">
        <v>233</v>
      </c>
      <c r="S816" t="s">
        <v>229</v>
      </c>
      <c r="T816" t="n">
        <v>5</v>
      </c>
    </row>
    <row r="817" spans="1:20">
      <c r="A817" s="1" t="n">
        <v>34607</v>
      </c>
      <c r="B817" t="s">
        <v>279</v>
      </c>
      <c r="C817" t="n">
        <v>2</v>
      </c>
      <c r="D817" t="n">
        <v>20</v>
      </c>
      <c r="E817" t="s">
        <v>52</v>
      </c>
      <c r="F817" t="n">
        <v>3201</v>
      </c>
      <c r="G817" t="s">
        <v>228</v>
      </c>
      <c r="H817" t="s">
        <v>229</v>
      </c>
      <c r="I817" t="n">
        <v>5</v>
      </c>
      <c r="J817" t="n">
        <v>160</v>
      </c>
      <c r="K817" t="s">
        <v>258</v>
      </c>
      <c r="L817" t="n">
        <v>250</v>
      </c>
      <c r="M817" t="n">
        <v>0.05</v>
      </c>
      <c r="N817" t="n">
        <v>36.3</v>
      </c>
      <c r="O817" t="s">
        <v>277</v>
      </c>
      <c r="P817" t="s">
        <v>253</v>
      </c>
      <c r="Q817" t="s">
        <v>253</v>
      </c>
      <c r="R817" t="s">
        <v>233</v>
      </c>
      <c r="S817" t="s">
        <v>229</v>
      </c>
      <c r="T817" t="n">
        <v>5</v>
      </c>
    </row>
    <row r="818" spans="1:20">
      <c r="A818" s="1" t="n">
        <v>34607</v>
      </c>
      <c r="B818" t="s">
        <v>279</v>
      </c>
      <c r="C818" t="n">
        <v>3</v>
      </c>
      <c r="D818" t="n">
        <v>20</v>
      </c>
      <c r="E818" t="s">
        <v>52</v>
      </c>
      <c r="F818" t="n">
        <v>3201</v>
      </c>
      <c r="G818" t="s">
        <v>228</v>
      </c>
      <c r="H818" t="s">
        <v>229</v>
      </c>
      <c r="I818" t="n">
        <v>5</v>
      </c>
      <c r="J818" t="n">
        <v>160</v>
      </c>
      <c r="K818" t="s">
        <v>258</v>
      </c>
      <c r="L818" t="n">
        <v>504</v>
      </c>
      <c r="M818" t="n">
        <v>0.02</v>
      </c>
      <c r="N818" t="n">
        <v>53.3</v>
      </c>
      <c r="O818" t="s">
        <v>277</v>
      </c>
      <c r="P818" t="s">
        <v>253</v>
      </c>
      <c r="Q818" t="s">
        <v>253</v>
      </c>
      <c r="R818" t="s">
        <v>233</v>
      </c>
      <c r="S818" t="s">
        <v>229</v>
      </c>
      <c r="T818" t="n">
        <v>5</v>
      </c>
    </row>
    <row r="819" spans="1:20">
      <c r="A819" s="1" t="n">
        <v>34607</v>
      </c>
      <c r="B819" t="s">
        <v>279</v>
      </c>
      <c r="C819" t="n">
        <v>4</v>
      </c>
      <c r="D819" t="n">
        <v>20</v>
      </c>
      <c r="E819" t="s">
        <v>52</v>
      </c>
      <c r="F819" t="n">
        <v>3201</v>
      </c>
      <c r="G819" t="s">
        <v>228</v>
      </c>
      <c r="H819" t="s">
        <v>229</v>
      </c>
      <c r="I819" t="n">
        <v>5</v>
      </c>
      <c r="J819" t="n">
        <v>458</v>
      </c>
      <c r="K819" t="s">
        <v>230</v>
      </c>
      <c r="L819" t="n">
        <v>463</v>
      </c>
      <c r="M819" t="n">
        <v>0.22</v>
      </c>
      <c r="N819" t="n">
        <v>21</v>
      </c>
      <c r="O819" t="s">
        <v>277</v>
      </c>
      <c r="P819" t="s">
        <v>253</v>
      </c>
      <c r="Q819" t="s">
        <v>253</v>
      </c>
      <c r="R819" t="s">
        <v>233</v>
      </c>
      <c r="S819" t="s">
        <v>229</v>
      </c>
      <c r="T819" t="n">
        <v>5</v>
      </c>
    </row>
    <row r="820" spans="1:20">
      <c r="A820" s="1" t="n">
        <v>34607</v>
      </c>
      <c r="B820" t="s">
        <v>227</v>
      </c>
      <c r="C820" t="n">
        <v>2</v>
      </c>
      <c r="D820" t="n">
        <v>20</v>
      </c>
      <c r="E820" t="s">
        <v>52</v>
      </c>
      <c r="F820" t="n">
        <v>3201</v>
      </c>
      <c r="G820" t="s">
        <v>228</v>
      </c>
      <c r="H820" t="s">
        <v>229</v>
      </c>
      <c r="I820" t="n">
        <v>5</v>
      </c>
      <c r="J820" t="n">
        <v>458</v>
      </c>
      <c r="K820" t="s">
        <v>230</v>
      </c>
      <c r="L820" t="n">
        <v>409</v>
      </c>
      <c r="M820" t="n">
        <v>0.07000000000000001</v>
      </c>
      <c r="N820" t="n">
        <v>32.5</v>
      </c>
      <c r="O820" t="s">
        <v>231</v>
      </c>
      <c r="P820" t="s">
        <v>232</v>
      </c>
      <c r="Q820" t="s">
        <v>232</v>
      </c>
      <c r="R820" t="s">
        <v>233</v>
      </c>
      <c r="S820" t="s">
        <v>229</v>
      </c>
      <c r="T820" t="n">
        <v>5</v>
      </c>
    </row>
    <row r="821" spans="1:20">
      <c r="A821" s="1" t="n">
        <v>34607</v>
      </c>
      <c r="B821" t="s">
        <v>227</v>
      </c>
      <c r="C821" t="n">
        <v>3</v>
      </c>
      <c r="D821" t="n">
        <v>20</v>
      </c>
      <c r="E821" t="s">
        <v>52</v>
      </c>
      <c r="F821" t="n">
        <v>3201</v>
      </c>
      <c r="G821" t="s">
        <v>228</v>
      </c>
      <c r="H821" t="s">
        <v>229</v>
      </c>
      <c r="I821" t="n">
        <v>5</v>
      </c>
      <c r="J821" t="n">
        <v>458</v>
      </c>
      <c r="K821" t="s">
        <v>230</v>
      </c>
      <c r="L821" t="n">
        <v>408</v>
      </c>
      <c r="M821" t="n">
        <v>0.07000000000000001</v>
      </c>
      <c r="N821" t="n">
        <v>32.7</v>
      </c>
      <c r="O821" t="s">
        <v>231</v>
      </c>
      <c r="P821" t="s">
        <v>232</v>
      </c>
      <c r="Q821" t="s">
        <v>232</v>
      </c>
      <c r="R821" t="s">
        <v>233</v>
      </c>
      <c r="S821" t="s">
        <v>229</v>
      </c>
      <c r="T821" t="n">
        <v>5</v>
      </c>
    </row>
    <row r="822" spans="1:20">
      <c r="A822" s="1" t="n">
        <v>34607</v>
      </c>
      <c r="B822" t="s">
        <v>227</v>
      </c>
      <c r="C822" t="n">
        <v>4</v>
      </c>
      <c r="D822" t="n">
        <v>20</v>
      </c>
      <c r="E822" t="s">
        <v>52</v>
      </c>
      <c r="F822" t="n">
        <v>3201</v>
      </c>
      <c r="G822" t="s">
        <v>228</v>
      </c>
      <c r="H822" t="s">
        <v>229</v>
      </c>
      <c r="I822" t="n">
        <v>5</v>
      </c>
      <c r="J822" t="n">
        <v>458</v>
      </c>
      <c r="K822" t="s">
        <v>230</v>
      </c>
      <c r="L822" t="n">
        <v>231</v>
      </c>
      <c r="M822" t="n">
        <v>0.04</v>
      </c>
      <c r="N822" t="n">
        <v>38.2</v>
      </c>
      <c r="O822" t="s">
        <v>231</v>
      </c>
      <c r="P822" t="s">
        <v>232</v>
      </c>
      <c r="Q822" t="s">
        <v>232</v>
      </c>
      <c r="R822" t="s">
        <v>233</v>
      </c>
      <c r="S822" t="s">
        <v>229</v>
      </c>
      <c r="T822" t="n">
        <v>5</v>
      </c>
    </row>
    <row r="823" spans="1:20">
      <c r="A823" s="1" t="n">
        <v>34607</v>
      </c>
      <c r="B823" t="s">
        <v>227</v>
      </c>
      <c r="C823" t="n">
        <v>5</v>
      </c>
      <c r="D823" t="n">
        <v>20</v>
      </c>
      <c r="E823" t="s">
        <v>52</v>
      </c>
      <c r="F823" t="n">
        <v>3201</v>
      </c>
      <c r="G823" t="s">
        <v>228</v>
      </c>
      <c r="H823" t="s">
        <v>229</v>
      </c>
      <c r="I823" t="n">
        <v>5</v>
      </c>
      <c r="J823" t="n">
        <v>458</v>
      </c>
      <c r="K823" t="s">
        <v>230</v>
      </c>
      <c r="L823" t="n">
        <v>317</v>
      </c>
      <c r="M823" t="n">
        <v>0.02</v>
      </c>
      <c r="N823" t="n">
        <v>45.6</v>
      </c>
      <c r="O823" t="s">
        <v>231</v>
      </c>
      <c r="P823" t="s">
        <v>232</v>
      </c>
      <c r="Q823" t="s">
        <v>232</v>
      </c>
      <c r="R823" t="s">
        <v>233</v>
      </c>
      <c r="S823" t="s">
        <v>229</v>
      </c>
      <c r="T823" t="n">
        <v>5</v>
      </c>
    </row>
    <row r="824" spans="1:20">
      <c r="A824" s="1" t="n">
        <v>34607</v>
      </c>
      <c r="B824" t="s">
        <v>227</v>
      </c>
      <c r="C824" t="n">
        <v>6</v>
      </c>
      <c r="D824" t="n">
        <v>20</v>
      </c>
      <c r="E824" t="s">
        <v>52</v>
      </c>
      <c r="F824" t="n">
        <v>3201</v>
      </c>
      <c r="G824" t="s">
        <v>228</v>
      </c>
      <c r="H824" t="s">
        <v>229</v>
      </c>
      <c r="I824" t="n">
        <v>5</v>
      </c>
      <c r="J824" t="n">
        <v>940</v>
      </c>
      <c r="K824" t="s">
        <v>235</v>
      </c>
      <c r="L824" t="n">
        <v>90</v>
      </c>
      <c r="M824" t="n">
        <v>5.5</v>
      </c>
      <c r="N824" t="n">
        <v>10.9</v>
      </c>
      <c r="O824" t="s">
        <v>231</v>
      </c>
      <c r="P824" t="s">
        <v>232</v>
      </c>
      <c r="Q824" t="s">
        <v>232</v>
      </c>
      <c r="R824" t="s">
        <v>233</v>
      </c>
      <c r="S824" t="s">
        <v>229</v>
      </c>
      <c r="T824" t="n">
        <v>5</v>
      </c>
    </row>
    <row r="825" spans="1:20">
      <c r="A825" s="1" t="n">
        <v>34607</v>
      </c>
      <c r="B825" t="s">
        <v>236</v>
      </c>
      <c r="C825" t="n">
        <v>1</v>
      </c>
      <c r="D825" t="n">
        <v>213</v>
      </c>
      <c r="E825" t="s">
        <v>234</v>
      </c>
      <c r="F825" t="n">
        <v>3201</v>
      </c>
      <c r="G825" t="s">
        <v>228</v>
      </c>
      <c r="H825" t="s">
        <v>229</v>
      </c>
      <c r="I825" t="n">
        <v>5</v>
      </c>
      <c r="J825" t="n">
        <v>458</v>
      </c>
      <c r="K825" t="s">
        <v>230</v>
      </c>
      <c r="L825" t="n">
        <v>1</v>
      </c>
      <c r="M825" t="n">
        <v>0</v>
      </c>
      <c r="N825" t="n">
        <v>0</v>
      </c>
    </row>
    <row r="826" spans="1:20">
      <c r="A826" s="1" t="n">
        <v>34607</v>
      </c>
      <c r="B826" t="s">
        <v>236</v>
      </c>
      <c r="C826" t="n">
        <v>2</v>
      </c>
      <c r="D826" t="n">
        <v>213</v>
      </c>
      <c r="E826" t="s">
        <v>234</v>
      </c>
      <c r="F826" t="n">
        <v>3201</v>
      </c>
      <c r="G826" t="s">
        <v>228</v>
      </c>
      <c r="H826" t="s">
        <v>229</v>
      </c>
      <c r="I826" t="n">
        <v>5</v>
      </c>
      <c r="J826" t="n">
        <v>785</v>
      </c>
      <c r="K826" t="s">
        <v>259</v>
      </c>
      <c r="L826" t="n">
        <v>1</v>
      </c>
      <c r="M826" t="n">
        <v>0</v>
      </c>
      <c r="N826" t="n">
        <v>0</v>
      </c>
    </row>
    <row r="827" spans="1:20">
      <c r="A827" s="1" t="n">
        <v>34607</v>
      </c>
      <c r="B827" t="s">
        <v>236</v>
      </c>
      <c r="C827" t="n">
        <v>3</v>
      </c>
      <c r="D827" t="n">
        <v>213</v>
      </c>
      <c r="E827" t="s">
        <v>234</v>
      </c>
      <c r="F827" t="n">
        <v>3201</v>
      </c>
      <c r="G827" t="s">
        <v>228</v>
      </c>
      <c r="H827" t="s">
        <v>229</v>
      </c>
      <c r="I827" t="n">
        <v>5</v>
      </c>
      <c r="J827" t="n">
        <v>785</v>
      </c>
      <c r="K827" t="s">
        <v>259</v>
      </c>
      <c r="L827" t="n">
        <v>1</v>
      </c>
      <c r="M827" t="n">
        <v>0</v>
      </c>
      <c r="N827" t="n">
        <v>0</v>
      </c>
    </row>
    <row r="828" spans="1:20">
      <c r="A828" s="1" t="n">
        <v>34607</v>
      </c>
      <c r="B828" t="s">
        <v>236</v>
      </c>
      <c r="C828" t="n">
        <v>4</v>
      </c>
      <c r="D828" t="n">
        <v>213</v>
      </c>
      <c r="E828" t="s">
        <v>234</v>
      </c>
      <c r="F828" t="n">
        <v>3201</v>
      </c>
      <c r="G828" t="s">
        <v>228</v>
      </c>
      <c r="H828" t="s">
        <v>229</v>
      </c>
      <c r="I828" t="n">
        <v>5</v>
      </c>
      <c r="J828" t="n">
        <v>785</v>
      </c>
      <c r="K828" t="s">
        <v>259</v>
      </c>
      <c r="L828" t="n">
        <v>1</v>
      </c>
      <c r="M828" t="n">
        <v>0</v>
      </c>
      <c r="N828" t="n">
        <v>0</v>
      </c>
    </row>
    <row r="829" spans="1:20">
      <c r="A829" s="1" t="n">
        <v>34638</v>
      </c>
      <c r="B829" t="s">
        <v>279</v>
      </c>
      <c r="C829" t="n">
        <v>1</v>
      </c>
      <c r="D829" t="n">
        <v>20</v>
      </c>
      <c r="E829" t="s">
        <v>52</v>
      </c>
      <c r="F829" t="n">
        <v>3201</v>
      </c>
      <c r="G829" t="s">
        <v>228</v>
      </c>
      <c r="H829" t="s">
        <v>229</v>
      </c>
      <c r="I829" t="n">
        <v>5</v>
      </c>
      <c r="J829" t="n">
        <v>458</v>
      </c>
      <c r="K829" t="s">
        <v>230</v>
      </c>
      <c r="L829" t="n">
        <v>207</v>
      </c>
      <c r="M829" t="n">
        <v>0.03</v>
      </c>
      <c r="N829" t="n">
        <v>45.9</v>
      </c>
      <c r="O829" t="s">
        <v>277</v>
      </c>
      <c r="P829" t="s">
        <v>253</v>
      </c>
      <c r="Q829" t="s">
        <v>253</v>
      </c>
      <c r="R829" t="s">
        <v>233</v>
      </c>
      <c r="S829" t="s">
        <v>229</v>
      </c>
      <c r="T829" t="n">
        <v>5</v>
      </c>
    </row>
    <row r="830" spans="1:20">
      <c r="A830" s="1" t="n">
        <v>34638</v>
      </c>
      <c r="B830" t="s">
        <v>279</v>
      </c>
      <c r="C830" t="n">
        <v>2</v>
      </c>
      <c r="D830" t="n">
        <v>20</v>
      </c>
      <c r="E830" t="s">
        <v>52</v>
      </c>
      <c r="F830" t="n">
        <v>3201</v>
      </c>
      <c r="G830" t="s">
        <v>228</v>
      </c>
      <c r="H830" t="s">
        <v>229</v>
      </c>
      <c r="I830" t="n">
        <v>5</v>
      </c>
      <c r="J830" t="n">
        <v>458</v>
      </c>
      <c r="K830" t="s">
        <v>230</v>
      </c>
      <c r="L830" t="n">
        <v>422</v>
      </c>
      <c r="M830" t="n">
        <v>0.22</v>
      </c>
      <c r="N830" t="n">
        <v>20.7</v>
      </c>
      <c r="O830" t="s">
        <v>277</v>
      </c>
      <c r="P830" t="s">
        <v>253</v>
      </c>
      <c r="Q830" t="s">
        <v>253</v>
      </c>
      <c r="R830" t="s">
        <v>233</v>
      </c>
      <c r="S830" t="s">
        <v>229</v>
      </c>
      <c r="T830" t="n">
        <v>5</v>
      </c>
    </row>
    <row r="831" spans="1:20">
      <c r="A831" s="1" t="n">
        <v>34638</v>
      </c>
      <c r="B831" t="s">
        <v>279</v>
      </c>
      <c r="C831" t="n">
        <v>3</v>
      </c>
      <c r="D831" t="n">
        <v>20</v>
      </c>
      <c r="E831" t="s">
        <v>52</v>
      </c>
      <c r="F831" t="n">
        <v>3201</v>
      </c>
      <c r="G831" t="s">
        <v>228</v>
      </c>
      <c r="H831" t="s">
        <v>229</v>
      </c>
      <c r="I831" t="n">
        <v>5</v>
      </c>
      <c r="J831" t="n">
        <v>458</v>
      </c>
      <c r="K831" t="s">
        <v>230</v>
      </c>
      <c r="L831" t="n">
        <v>306</v>
      </c>
      <c r="M831" t="n">
        <v>0.03</v>
      </c>
      <c r="N831" t="n">
        <v>45</v>
      </c>
      <c r="O831" t="s">
        <v>277</v>
      </c>
      <c r="P831" t="s">
        <v>253</v>
      </c>
      <c r="Q831" t="s">
        <v>253</v>
      </c>
      <c r="R831" t="s">
        <v>233</v>
      </c>
      <c r="S831" t="s">
        <v>229</v>
      </c>
      <c r="T831" t="n">
        <v>5</v>
      </c>
    </row>
    <row r="832" spans="1:20">
      <c r="A832" s="1" t="n">
        <v>34638</v>
      </c>
      <c r="B832" t="s">
        <v>279</v>
      </c>
      <c r="C832" t="n">
        <v>4</v>
      </c>
      <c r="D832" t="n">
        <v>20</v>
      </c>
      <c r="E832" t="s">
        <v>52</v>
      </c>
      <c r="F832" t="n">
        <v>3201</v>
      </c>
      <c r="G832" t="s">
        <v>228</v>
      </c>
      <c r="H832" t="s">
        <v>229</v>
      </c>
      <c r="I832" t="n">
        <v>5</v>
      </c>
      <c r="J832" t="n">
        <v>160</v>
      </c>
      <c r="K832" t="s">
        <v>258</v>
      </c>
      <c r="L832" t="n">
        <v>668</v>
      </c>
      <c r="M832" t="n">
        <v>0.03</v>
      </c>
      <c r="N832" t="n">
        <v>54.7</v>
      </c>
      <c r="O832" t="s">
        <v>277</v>
      </c>
      <c r="P832" t="s">
        <v>253</v>
      </c>
      <c r="Q832" t="s">
        <v>253</v>
      </c>
      <c r="R832" t="s">
        <v>233</v>
      </c>
      <c r="S832" t="s">
        <v>229</v>
      </c>
      <c r="T832" t="n">
        <v>5</v>
      </c>
    </row>
    <row r="833" spans="1:20">
      <c r="A833" s="1" t="n">
        <v>34638</v>
      </c>
      <c r="B833" t="s">
        <v>279</v>
      </c>
      <c r="C833" t="n">
        <v>5</v>
      </c>
      <c r="D833" t="n">
        <v>20</v>
      </c>
      <c r="E833" t="s">
        <v>52</v>
      </c>
      <c r="F833" t="n">
        <v>3201</v>
      </c>
      <c r="G833" t="s">
        <v>228</v>
      </c>
      <c r="H833" t="s">
        <v>229</v>
      </c>
      <c r="I833" t="n">
        <v>5</v>
      </c>
      <c r="J833" t="n">
        <v>458</v>
      </c>
      <c r="K833" t="s">
        <v>230</v>
      </c>
      <c r="L833" t="n">
        <v>479</v>
      </c>
      <c r="M833" t="n">
        <v>0.2</v>
      </c>
      <c r="N833" t="n">
        <v>22</v>
      </c>
      <c r="O833" t="s">
        <v>277</v>
      </c>
      <c r="P833" t="s">
        <v>253</v>
      </c>
      <c r="Q833" t="s">
        <v>253</v>
      </c>
      <c r="R833" t="s">
        <v>233</v>
      </c>
      <c r="S833" t="s">
        <v>229</v>
      </c>
      <c r="T833" t="n">
        <v>5</v>
      </c>
    </row>
    <row r="834" spans="1:20">
      <c r="A834" s="1" t="n">
        <v>34638</v>
      </c>
      <c r="B834" t="s">
        <v>227</v>
      </c>
      <c r="C834" t="n">
        <v>1</v>
      </c>
      <c r="D834" t="n">
        <v>20</v>
      </c>
      <c r="E834" t="s">
        <v>52</v>
      </c>
      <c r="F834" t="n">
        <v>3201</v>
      </c>
      <c r="G834" t="s">
        <v>228</v>
      </c>
      <c r="H834" t="s">
        <v>229</v>
      </c>
      <c r="I834" t="n">
        <v>5</v>
      </c>
      <c r="J834" t="n">
        <v>458</v>
      </c>
      <c r="K834" t="s">
        <v>230</v>
      </c>
      <c r="L834" t="n">
        <v>362</v>
      </c>
      <c r="M834" t="n">
        <v>0.07000000000000001</v>
      </c>
      <c r="N834" t="n">
        <v>32.6</v>
      </c>
      <c r="O834" t="s">
        <v>231</v>
      </c>
      <c r="P834" t="s">
        <v>232</v>
      </c>
      <c r="Q834" t="s">
        <v>232</v>
      </c>
      <c r="R834" t="s">
        <v>233</v>
      </c>
      <c r="S834" t="s">
        <v>229</v>
      </c>
      <c r="T834" t="n">
        <v>5</v>
      </c>
    </row>
    <row r="835" spans="1:20">
      <c r="A835" s="1" t="n">
        <v>34638</v>
      </c>
      <c r="B835" t="s">
        <v>227</v>
      </c>
      <c r="C835" t="n">
        <v>3</v>
      </c>
      <c r="D835" t="n">
        <v>20</v>
      </c>
      <c r="E835" t="s">
        <v>52</v>
      </c>
      <c r="F835" t="n">
        <v>3201</v>
      </c>
      <c r="G835" t="s">
        <v>228</v>
      </c>
      <c r="H835" t="s">
        <v>229</v>
      </c>
      <c r="I835" t="n">
        <v>5</v>
      </c>
      <c r="J835" t="n">
        <v>458</v>
      </c>
      <c r="K835" t="s">
        <v>230</v>
      </c>
      <c r="L835" t="n">
        <v>209</v>
      </c>
      <c r="M835" t="n">
        <v>0.07000000000000001</v>
      </c>
      <c r="N835" t="n">
        <v>32.7</v>
      </c>
      <c r="O835" t="s">
        <v>231</v>
      </c>
      <c r="P835" t="s">
        <v>232</v>
      </c>
      <c r="Q835" t="s">
        <v>232</v>
      </c>
      <c r="R835" t="s">
        <v>233</v>
      </c>
      <c r="S835" t="s">
        <v>229</v>
      </c>
      <c r="T835" t="n">
        <v>5</v>
      </c>
    </row>
    <row r="836" spans="1:20">
      <c r="A836" s="1" t="n">
        <v>34638</v>
      </c>
      <c r="B836" t="s">
        <v>227</v>
      </c>
      <c r="C836" t="n">
        <v>5</v>
      </c>
      <c r="D836" t="n">
        <v>850</v>
      </c>
      <c r="E836" t="s">
        <v>280</v>
      </c>
      <c r="F836" t="n">
        <v>3201</v>
      </c>
      <c r="G836" t="s">
        <v>228</v>
      </c>
      <c r="H836" t="s">
        <v>229</v>
      </c>
      <c r="I836" t="n">
        <v>5</v>
      </c>
      <c r="J836" t="n">
        <v>458</v>
      </c>
      <c r="K836" t="s">
        <v>230</v>
      </c>
      <c r="L836" t="n">
        <v>211</v>
      </c>
      <c r="M836" t="n">
        <v>0</v>
      </c>
      <c r="N836" t="n">
        <v>0</v>
      </c>
      <c r="O836" t="s">
        <v>231</v>
      </c>
      <c r="P836" t="s">
        <v>232</v>
      </c>
      <c r="Q836" t="s">
        <v>232</v>
      </c>
      <c r="R836" t="s">
        <v>233</v>
      </c>
      <c r="S836" t="s">
        <v>229</v>
      </c>
      <c r="T836" t="n">
        <v>5</v>
      </c>
    </row>
    <row r="837" spans="1:20">
      <c r="A837" s="1" t="n">
        <v>34638</v>
      </c>
      <c r="B837" t="s">
        <v>227</v>
      </c>
      <c r="C837" t="n">
        <v>6</v>
      </c>
      <c r="D837" t="n">
        <v>20</v>
      </c>
      <c r="E837" t="s">
        <v>52</v>
      </c>
      <c r="F837" t="n">
        <v>3201</v>
      </c>
      <c r="G837" t="s">
        <v>228</v>
      </c>
      <c r="H837" t="s">
        <v>229</v>
      </c>
      <c r="I837" t="n">
        <v>5</v>
      </c>
      <c r="J837" t="n">
        <v>458</v>
      </c>
      <c r="K837" t="s">
        <v>230</v>
      </c>
      <c r="L837" t="n">
        <v>370</v>
      </c>
      <c r="M837" t="n">
        <v>0.02</v>
      </c>
      <c r="N837" t="n">
        <v>45.5</v>
      </c>
      <c r="O837" t="s">
        <v>231</v>
      </c>
      <c r="P837" t="s">
        <v>232</v>
      </c>
      <c r="Q837" t="s">
        <v>232</v>
      </c>
      <c r="R837" t="s">
        <v>233</v>
      </c>
      <c r="S837" t="s">
        <v>229</v>
      </c>
      <c r="T837" t="n">
        <v>5</v>
      </c>
    </row>
    <row r="838" spans="1:20">
      <c r="A838" s="1" t="n">
        <v>34638</v>
      </c>
      <c r="B838" t="s">
        <v>227</v>
      </c>
      <c r="C838" t="n">
        <v>7</v>
      </c>
      <c r="D838" t="n">
        <v>20</v>
      </c>
      <c r="E838" t="s">
        <v>52</v>
      </c>
      <c r="F838" t="n">
        <v>3201</v>
      </c>
      <c r="G838" t="s">
        <v>228</v>
      </c>
      <c r="H838" t="s">
        <v>229</v>
      </c>
      <c r="I838" t="n">
        <v>5</v>
      </c>
      <c r="J838" t="n">
        <v>458</v>
      </c>
      <c r="K838" t="s">
        <v>230</v>
      </c>
      <c r="L838" t="n">
        <v>395</v>
      </c>
      <c r="M838" t="n">
        <v>0.02</v>
      </c>
      <c r="N838" t="n">
        <v>46.6</v>
      </c>
      <c r="O838" t="s">
        <v>231</v>
      </c>
      <c r="P838" t="s">
        <v>232</v>
      </c>
      <c r="Q838" t="s">
        <v>232</v>
      </c>
      <c r="R838" t="s">
        <v>233</v>
      </c>
      <c r="S838" t="s">
        <v>229</v>
      </c>
      <c r="T838" t="n">
        <v>5</v>
      </c>
    </row>
    <row r="839" spans="1:20">
      <c r="A839" s="1" t="n">
        <v>34638</v>
      </c>
      <c r="B839" t="s">
        <v>241</v>
      </c>
      <c r="C839" t="n">
        <v>1</v>
      </c>
      <c r="D839" t="n">
        <v>213</v>
      </c>
      <c r="E839" t="s">
        <v>234</v>
      </c>
      <c r="F839" t="n">
        <v>3201</v>
      </c>
      <c r="G839" t="s">
        <v>228</v>
      </c>
      <c r="H839" t="s">
        <v>229</v>
      </c>
      <c r="I839" t="n">
        <v>5</v>
      </c>
      <c r="J839" t="n">
        <v>785</v>
      </c>
      <c r="K839" t="s">
        <v>259</v>
      </c>
      <c r="L839" t="n">
        <v>35</v>
      </c>
      <c r="M839" t="n">
        <v>0</v>
      </c>
      <c r="N839" t="n">
        <v>0</v>
      </c>
    </row>
    <row r="840" spans="1:20">
      <c r="A840" s="1" t="n">
        <v>34668</v>
      </c>
      <c r="B840" t="s">
        <v>279</v>
      </c>
      <c r="C840" t="n">
        <v>1</v>
      </c>
      <c r="D840" t="n">
        <v>20</v>
      </c>
      <c r="E840" t="s">
        <v>52</v>
      </c>
      <c r="F840" t="n">
        <v>3201</v>
      </c>
      <c r="G840" t="s">
        <v>228</v>
      </c>
      <c r="H840" t="s">
        <v>229</v>
      </c>
      <c r="I840" t="n">
        <v>5</v>
      </c>
      <c r="J840" t="n">
        <v>160</v>
      </c>
      <c r="K840" t="s">
        <v>258</v>
      </c>
      <c r="L840" t="n">
        <v>652</v>
      </c>
      <c r="M840" t="n">
        <v>0.03</v>
      </c>
      <c r="N840" t="n">
        <v>54.6</v>
      </c>
      <c r="O840" t="s">
        <v>277</v>
      </c>
      <c r="P840" t="s">
        <v>253</v>
      </c>
      <c r="Q840" t="s">
        <v>253</v>
      </c>
      <c r="R840" t="s">
        <v>233</v>
      </c>
      <c r="S840" t="s">
        <v>229</v>
      </c>
      <c r="T840" t="n">
        <v>5</v>
      </c>
    </row>
    <row r="841" spans="1:20">
      <c r="A841" s="1" t="n">
        <v>34668</v>
      </c>
      <c r="B841" t="s">
        <v>279</v>
      </c>
      <c r="C841" t="n">
        <v>2</v>
      </c>
      <c r="D841" t="n">
        <v>20</v>
      </c>
      <c r="E841" t="s">
        <v>52</v>
      </c>
      <c r="F841" t="n">
        <v>3201</v>
      </c>
      <c r="G841" t="s">
        <v>228</v>
      </c>
      <c r="H841" t="s">
        <v>229</v>
      </c>
      <c r="I841" t="n">
        <v>5</v>
      </c>
      <c r="J841" t="n">
        <v>458</v>
      </c>
      <c r="K841" t="s">
        <v>230</v>
      </c>
      <c r="L841" t="n">
        <v>248</v>
      </c>
      <c r="M841" t="n">
        <v>0.08</v>
      </c>
      <c r="N841" t="n">
        <v>32.7</v>
      </c>
      <c r="O841" t="s">
        <v>277</v>
      </c>
      <c r="P841" t="s">
        <v>253</v>
      </c>
      <c r="Q841" t="s">
        <v>253</v>
      </c>
      <c r="R841" t="s">
        <v>233</v>
      </c>
      <c r="S841" t="s">
        <v>229</v>
      </c>
      <c r="T841" t="n">
        <v>5</v>
      </c>
    </row>
    <row r="842" spans="1:20">
      <c r="A842" s="1" t="n">
        <v>34668</v>
      </c>
      <c r="B842" t="s">
        <v>279</v>
      </c>
      <c r="C842" t="n">
        <v>3</v>
      </c>
      <c r="D842" t="n">
        <v>20</v>
      </c>
      <c r="E842" t="s">
        <v>52</v>
      </c>
      <c r="F842" t="n">
        <v>3201</v>
      </c>
      <c r="G842" t="s">
        <v>228</v>
      </c>
      <c r="H842" t="s">
        <v>229</v>
      </c>
      <c r="I842" t="n">
        <v>5</v>
      </c>
      <c r="J842" t="n">
        <v>458</v>
      </c>
      <c r="K842" t="s">
        <v>230</v>
      </c>
      <c r="L842" t="n">
        <v>246</v>
      </c>
      <c r="M842" t="n">
        <v>0.04</v>
      </c>
      <c r="N842" t="n">
        <v>45.5</v>
      </c>
      <c r="O842" t="s">
        <v>277</v>
      </c>
      <c r="P842" t="s">
        <v>253</v>
      </c>
      <c r="Q842" t="s">
        <v>253</v>
      </c>
      <c r="R842" t="s">
        <v>233</v>
      </c>
      <c r="S842" t="s">
        <v>229</v>
      </c>
      <c r="T842" t="n">
        <v>5</v>
      </c>
    </row>
    <row r="843" spans="1:20">
      <c r="A843" s="1" t="n">
        <v>34668</v>
      </c>
      <c r="B843" t="s">
        <v>279</v>
      </c>
      <c r="C843" t="n">
        <v>4</v>
      </c>
      <c r="D843" t="n">
        <v>20</v>
      </c>
      <c r="E843" t="s">
        <v>52</v>
      </c>
      <c r="F843" t="n">
        <v>3201</v>
      </c>
      <c r="G843" t="s">
        <v>228</v>
      </c>
      <c r="H843" t="s">
        <v>229</v>
      </c>
      <c r="I843" t="n">
        <v>5</v>
      </c>
      <c r="J843" t="n">
        <v>712</v>
      </c>
      <c r="K843" t="s">
        <v>278</v>
      </c>
      <c r="L843" t="n">
        <v>682</v>
      </c>
      <c r="M843" t="n">
        <v>0.02</v>
      </c>
      <c r="N843" t="n">
        <v>44.5</v>
      </c>
      <c r="O843" t="s">
        <v>277</v>
      </c>
      <c r="P843" t="s">
        <v>253</v>
      </c>
      <c r="Q843" t="s">
        <v>253</v>
      </c>
      <c r="R843" t="s">
        <v>233</v>
      </c>
      <c r="S843" t="s">
        <v>229</v>
      </c>
      <c r="T843" t="n">
        <v>5</v>
      </c>
    </row>
    <row r="844" spans="1:20">
      <c r="A844" s="1" t="n">
        <v>34668</v>
      </c>
      <c r="B844" t="s">
        <v>227</v>
      </c>
      <c r="C844" t="n">
        <v>1</v>
      </c>
      <c r="D844" t="n">
        <v>20</v>
      </c>
      <c r="E844" t="s">
        <v>52</v>
      </c>
      <c r="F844" t="n">
        <v>3201</v>
      </c>
      <c r="G844" t="s">
        <v>228</v>
      </c>
      <c r="H844" t="s">
        <v>229</v>
      </c>
      <c r="I844" t="n">
        <v>5</v>
      </c>
      <c r="J844" t="n">
        <v>458</v>
      </c>
      <c r="K844" t="s">
        <v>230</v>
      </c>
      <c r="L844" t="n">
        <v>399</v>
      </c>
      <c r="M844" t="n">
        <v>0.07000000000000001</v>
      </c>
      <c r="N844" t="n">
        <v>32.6</v>
      </c>
      <c r="O844" t="s">
        <v>231</v>
      </c>
      <c r="P844" t="s">
        <v>232</v>
      </c>
      <c r="Q844" t="s">
        <v>232</v>
      </c>
      <c r="R844" t="s">
        <v>233</v>
      </c>
      <c r="S844" t="s">
        <v>229</v>
      </c>
      <c r="T844" t="n">
        <v>5</v>
      </c>
    </row>
    <row r="845" spans="1:20">
      <c r="A845" s="1" t="n">
        <v>34668</v>
      </c>
      <c r="B845" t="s">
        <v>227</v>
      </c>
      <c r="C845" t="n">
        <v>4</v>
      </c>
      <c r="D845" t="n">
        <v>20</v>
      </c>
      <c r="E845" t="s">
        <v>52</v>
      </c>
      <c r="F845" t="n">
        <v>3201</v>
      </c>
      <c r="G845" t="s">
        <v>228</v>
      </c>
      <c r="H845" t="s">
        <v>229</v>
      </c>
      <c r="I845" t="n">
        <v>5</v>
      </c>
      <c r="J845" t="n">
        <v>458</v>
      </c>
      <c r="K845" t="s">
        <v>230</v>
      </c>
      <c r="L845" t="n">
        <v>398</v>
      </c>
      <c r="M845" t="n">
        <v>0.02</v>
      </c>
      <c r="N845" t="n">
        <v>45.5</v>
      </c>
      <c r="O845" t="s">
        <v>231</v>
      </c>
      <c r="P845" t="s">
        <v>232</v>
      </c>
      <c r="Q845" t="s">
        <v>232</v>
      </c>
      <c r="R845" t="s">
        <v>233</v>
      </c>
      <c r="S845" t="s">
        <v>229</v>
      </c>
      <c r="T845" t="n">
        <v>5</v>
      </c>
    </row>
    <row r="846" spans="1:20">
      <c r="A846" s="1" t="n">
        <v>34668</v>
      </c>
      <c r="B846" t="s">
        <v>227</v>
      </c>
      <c r="C846" t="n">
        <v>5</v>
      </c>
      <c r="D846" t="n">
        <v>20</v>
      </c>
      <c r="E846" t="s">
        <v>52</v>
      </c>
      <c r="F846" t="n">
        <v>3201</v>
      </c>
      <c r="G846" t="s">
        <v>228</v>
      </c>
      <c r="H846" t="s">
        <v>229</v>
      </c>
      <c r="I846" t="n">
        <v>5</v>
      </c>
      <c r="J846" t="n">
        <v>458</v>
      </c>
      <c r="K846" t="s">
        <v>230</v>
      </c>
      <c r="L846" t="n">
        <v>151</v>
      </c>
      <c r="M846" t="n">
        <v>0.02</v>
      </c>
      <c r="N846" t="n">
        <v>45.7</v>
      </c>
      <c r="O846" t="s">
        <v>231</v>
      </c>
      <c r="P846" t="s">
        <v>232</v>
      </c>
      <c r="Q846" t="s">
        <v>232</v>
      </c>
      <c r="R846" t="s">
        <v>233</v>
      </c>
      <c r="S846" t="s">
        <v>229</v>
      </c>
      <c r="T846" t="n">
        <v>5</v>
      </c>
    </row>
    <row r="847" spans="1:20">
      <c r="A847" s="1" t="n">
        <v>34699</v>
      </c>
      <c r="B847" t="s">
        <v>279</v>
      </c>
      <c r="C847" t="n">
        <v>1</v>
      </c>
      <c r="D847" t="n">
        <v>20</v>
      </c>
      <c r="E847" t="s">
        <v>52</v>
      </c>
      <c r="F847" t="n">
        <v>3201</v>
      </c>
      <c r="G847" t="s">
        <v>228</v>
      </c>
      <c r="H847" t="s">
        <v>229</v>
      </c>
      <c r="I847" t="n">
        <v>5</v>
      </c>
      <c r="J847" t="n">
        <v>458</v>
      </c>
      <c r="K847" t="s">
        <v>230</v>
      </c>
      <c r="L847" t="n">
        <v>476</v>
      </c>
      <c r="M847" t="n">
        <v>0.03</v>
      </c>
      <c r="N847" t="n">
        <v>21.3</v>
      </c>
      <c r="O847" t="s">
        <v>277</v>
      </c>
      <c r="P847" t="s">
        <v>253</v>
      </c>
      <c r="Q847" t="s">
        <v>253</v>
      </c>
      <c r="R847" t="s">
        <v>233</v>
      </c>
      <c r="S847" t="s">
        <v>229</v>
      </c>
      <c r="T847" t="n">
        <v>5</v>
      </c>
    </row>
    <row r="848" spans="1:20">
      <c r="A848" s="1" t="n">
        <v>34699</v>
      </c>
      <c r="B848" t="s">
        <v>279</v>
      </c>
      <c r="C848" t="n">
        <v>2</v>
      </c>
      <c r="D848" t="n">
        <v>20</v>
      </c>
      <c r="E848" t="s">
        <v>52</v>
      </c>
      <c r="F848" t="n">
        <v>3201</v>
      </c>
      <c r="G848" t="s">
        <v>228</v>
      </c>
      <c r="H848" t="s">
        <v>229</v>
      </c>
      <c r="I848" t="n">
        <v>5</v>
      </c>
      <c r="J848" t="n">
        <v>458</v>
      </c>
      <c r="K848" t="s">
        <v>230</v>
      </c>
      <c r="L848" t="n">
        <v>180</v>
      </c>
      <c r="M848" t="n">
        <v>0.03</v>
      </c>
      <c r="N848" t="n">
        <v>45.5</v>
      </c>
      <c r="O848" t="s">
        <v>277</v>
      </c>
      <c r="P848" t="s">
        <v>253</v>
      </c>
      <c r="Q848" t="s">
        <v>253</v>
      </c>
      <c r="R848" t="s">
        <v>233</v>
      </c>
      <c r="S848" t="s">
        <v>229</v>
      </c>
      <c r="T848" t="n">
        <v>5</v>
      </c>
    </row>
    <row r="849" spans="1:20">
      <c r="A849" s="1" t="n">
        <v>34699</v>
      </c>
      <c r="B849" t="s">
        <v>279</v>
      </c>
      <c r="C849" t="n">
        <v>3</v>
      </c>
      <c r="D849" t="n">
        <v>20</v>
      </c>
      <c r="E849" t="s">
        <v>52</v>
      </c>
      <c r="F849" t="n">
        <v>3201</v>
      </c>
      <c r="G849" t="s">
        <v>228</v>
      </c>
      <c r="H849" t="s">
        <v>229</v>
      </c>
      <c r="I849" t="n">
        <v>5</v>
      </c>
      <c r="J849" t="n">
        <v>458</v>
      </c>
      <c r="K849" t="s">
        <v>230</v>
      </c>
      <c r="L849" t="n">
        <v>445</v>
      </c>
      <c r="M849" t="n">
        <v>0.03</v>
      </c>
      <c r="N849" t="n">
        <v>46.5</v>
      </c>
      <c r="O849" t="s">
        <v>277</v>
      </c>
      <c r="P849" t="s">
        <v>253</v>
      </c>
      <c r="Q849" t="s">
        <v>253</v>
      </c>
      <c r="R849" t="s">
        <v>233</v>
      </c>
      <c r="S849" t="s">
        <v>229</v>
      </c>
      <c r="T849" t="n">
        <v>5</v>
      </c>
    </row>
    <row r="850" spans="1:20">
      <c r="A850" s="1" t="n">
        <v>34699</v>
      </c>
      <c r="B850" t="s">
        <v>227</v>
      </c>
      <c r="C850" t="n">
        <v>1</v>
      </c>
      <c r="D850" t="n">
        <v>20</v>
      </c>
      <c r="E850" t="s">
        <v>52</v>
      </c>
      <c r="F850" t="n">
        <v>3201</v>
      </c>
      <c r="G850" t="s">
        <v>228</v>
      </c>
      <c r="H850" t="s">
        <v>229</v>
      </c>
      <c r="I850" t="n">
        <v>5</v>
      </c>
      <c r="J850" t="n">
        <v>458</v>
      </c>
      <c r="K850" t="s">
        <v>230</v>
      </c>
      <c r="L850" t="n">
        <v>329</v>
      </c>
      <c r="M850" t="n">
        <v>0.07000000000000001</v>
      </c>
      <c r="N850" t="n">
        <v>32.5</v>
      </c>
      <c r="O850" t="s">
        <v>231</v>
      </c>
      <c r="P850" t="s">
        <v>232</v>
      </c>
      <c r="Q850" t="s">
        <v>232</v>
      </c>
      <c r="R850" t="s">
        <v>233</v>
      </c>
      <c r="S850" t="s">
        <v>229</v>
      </c>
      <c r="T850" t="n">
        <v>5</v>
      </c>
    </row>
    <row r="851" spans="1:20">
      <c r="A851" s="1" t="n">
        <v>34699</v>
      </c>
      <c r="B851" t="s">
        <v>227</v>
      </c>
      <c r="C851" t="n">
        <v>3</v>
      </c>
      <c r="D851" t="n">
        <v>20</v>
      </c>
      <c r="E851" t="s">
        <v>52</v>
      </c>
      <c r="F851" t="n">
        <v>3201</v>
      </c>
      <c r="G851" t="s">
        <v>228</v>
      </c>
      <c r="H851" t="s">
        <v>229</v>
      </c>
      <c r="I851" t="n">
        <v>5</v>
      </c>
      <c r="J851" t="n">
        <v>458</v>
      </c>
      <c r="K851" t="s">
        <v>230</v>
      </c>
      <c r="L851" t="n">
        <v>396</v>
      </c>
      <c r="M851" t="n">
        <v>0.07000000000000001</v>
      </c>
      <c r="N851" t="n">
        <v>32.6</v>
      </c>
      <c r="O851" t="s">
        <v>231</v>
      </c>
      <c r="P851" t="s">
        <v>232</v>
      </c>
      <c r="Q851" t="s">
        <v>232</v>
      </c>
      <c r="R851" t="s">
        <v>233</v>
      </c>
      <c r="S851" t="s">
        <v>229</v>
      </c>
      <c r="T851" t="n">
        <v>5</v>
      </c>
    </row>
    <row r="852" spans="1:20">
      <c r="A852" s="1" t="n">
        <v>34699</v>
      </c>
      <c r="B852" t="s">
        <v>227</v>
      </c>
      <c r="C852" t="n">
        <v>4</v>
      </c>
      <c r="D852" t="n">
        <v>20</v>
      </c>
      <c r="E852" t="s">
        <v>52</v>
      </c>
      <c r="F852" t="n">
        <v>3201</v>
      </c>
      <c r="G852" t="s">
        <v>228</v>
      </c>
      <c r="H852" t="s">
        <v>229</v>
      </c>
      <c r="I852" t="n">
        <v>5</v>
      </c>
      <c r="J852" t="n">
        <v>458</v>
      </c>
      <c r="K852" t="s">
        <v>230</v>
      </c>
      <c r="L852" t="n">
        <v>398</v>
      </c>
      <c r="M852" t="n">
        <v>0.02</v>
      </c>
      <c r="N852" t="n">
        <v>45.4</v>
      </c>
      <c r="O852" t="s">
        <v>231</v>
      </c>
      <c r="P852" t="s">
        <v>232</v>
      </c>
      <c r="Q852" t="s">
        <v>232</v>
      </c>
      <c r="R852" t="s">
        <v>233</v>
      </c>
      <c r="S852" t="s">
        <v>229</v>
      </c>
      <c r="T852" t="n">
        <v>5</v>
      </c>
    </row>
    <row r="853" spans="1:20">
      <c r="A853" s="1" t="n">
        <v>34699</v>
      </c>
      <c r="B853" t="s">
        <v>227</v>
      </c>
      <c r="C853" t="n">
        <v>5</v>
      </c>
      <c r="D853" t="n">
        <v>20</v>
      </c>
      <c r="E853" t="s">
        <v>52</v>
      </c>
      <c r="F853" t="n">
        <v>3201</v>
      </c>
      <c r="G853" t="s">
        <v>228</v>
      </c>
      <c r="H853" t="s">
        <v>229</v>
      </c>
      <c r="I853" t="n">
        <v>5</v>
      </c>
      <c r="J853" t="n">
        <v>458</v>
      </c>
      <c r="K853" t="s">
        <v>230</v>
      </c>
      <c r="L853" t="n">
        <v>393</v>
      </c>
      <c r="M853" t="n">
        <v>0.02</v>
      </c>
      <c r="N853" t="n">
        <v>45.9</v>
      </c>
      <c r="O853" t="s">
        <v>231</v>
      </c>
      <c r="P853" t="s">
        <v>232</v>
      </c>
      <c r="Q853" t="s">
        <v>232</v>
      </c>
      <c r="R853" t="s">
        <v>233</v>
      </c>
      <c r="S853" t="s">
        <v>229</v>
      </c>
      <c r="T853" t="n">
        <v>5</v>
      </c>
    </row>
    <row r="854" spans="1:20">
      <c r="A854" s="1" t="n">
        <v>34730</v>
      </c>
      <c r="B854" t="s">
        <v>279</v>
      </c>
      <c r="C854" t="n">
        <v>1</v>
      </c>
      <c r="D854" t="n">
        <v>20</v>
      </c>
      <c r="E854" t="s">
        <v>52</v>
      </c>
      <c r="F854" t="n">
        <v>3201</v>
      </c>
      <c r="G854" t="s">
        <v>228</v>
      </c>
      <c r="H854" t="s">
        <v>229</v>
      </c>
      <c r="I854" t="n">
        <v>5</v>
      </c>
      <c r="J854" t="n">
        <v>160</v>
      </c>
      <c r="K854" t="s">
        <v>258</v>
      </c>
      <c r="L854" t="n">
        <v>652</v>
      </c>
      <c r="M854" t="n">
        <v>0.1</v>
      </c>
      <c r="N854" t="n">
        <v>46.2</v>
      </c>
      <c r="O854" t="s">
        <v>277</v>
      </c>
      <c r="P854" t="s">
        <v>253</v>
      </c>
      <c r="Q854" t="s">
        <v>253</v>
      </c>
      <c r="R854" t="s">
        <v>233</v>
      </c>
      <c r="S854" t="s">
        <v>229</v>
      </c>
      <c r="T854" t="n">
        <v>5</v>
      </c>
    </row>
    <row r="855" spans="1:20">
      <c r="A855" s="1" t="n">
        <v>34730</v>
      </c>
      <c r="B855" t="s">
        <v>279</v>
      </c>
      <c r="C855" t="n">
        <v>2</v>
      </c>
      <c r="D855" t="n">
        <v>20</v>
      </c>
      <c r="E855" t="s">
        <v>52</v>
      </c>
      <c r="F855" t="n">
        <v>3201</v>
      </c>
      <c r="G855" t="s">
        <v>228</v>
      </c>
      <c r="H855" t="s">
        <v>229</v>
      </c>
      <c r="I855" t="n">
        <v>5</v>
      </c>
      <c r="J855" t="n">
        <v>458</v>
      </c>
      <c r="K855" t="s">
        <v>230</v>
      </c>
      <c r="L855" t="n">
        <v>221</v>
      </c>
      <c r="M855" t="n">
        <v>0.21</v>
      </c>
      <c r="N855" t="n">
        <v>21</v>
      </c>
      <c r="O855" t="s">
        <v>277</v>
      </c>
      <c r="P855" t="s">
        <v>253</v>
      </c>
      <c r="Q855" t="s">
        <v>253</v>
      </c>
      <c r="R855" t="s">
        <v>233</v>
      </c>
      <c r="S855" t="s">
        <v>229</v>
      </c>
      <c r="T855" t="n">
        <v>5</v>
      </c>
    </row>
    <row r="856" spans="1:20">
      <c r="A856" s="1" t="n">
        <v>34730</v>
      </c>
      <c r="B856" t="s">
        <v>279</v>
      </c>
      <c r="C856" t="n">
        <v>3</v>
      </c>
      <c r="D856" t="n">
        <v>20</v>
      </c>
      <c r="E856" t="s">
        <v>52</v>
      </c>
      <c r="F856" t="n">
        <v>3201</v>
      </c>
      <c r="G856" t="s">
        <v>228</v>
      </c>
      <c r="H856" t="s">
        <v>229</v>
      </c>
      <c r="I856" t="n">
        <v>5</v>
      </c>
      <c r="J856" t="n">
        <v>458</v>
      </c>
      <c r="K856" t="s">
        <v>230</v>
      </c>
      <c r="L856" t="n">
        <v>73</v>
      </c>
      <c r="M856" t="n">
        <v>0.09</v>
      </c>
      <c r="N856" t="n">
        <v>33.1</v>
      </c>
      <c r="O856" t="s">
        <v>277</v>
      </c>
      <c r="P856" t="s">
        <v>253</v>
      </c>
      <c r="Q856" t="s">
        <v>253</v>
      </c>
      <c r="R856" t="s">
        <v>233</v>
      </c>
      <c r="S856" t="s">
        <v>229</v>
      </c>
      <c r="T856" t="n">
        <v>5</v>
      </c>
    </row>
    <row r="857" spans="1:20">
      <c r="A857" s="1" t="n">
        <v>34730</v>
      </c>
      <c r="B857" t="s">
        <v>279</v>
      </c>
      <c r="C857" t="n">
        <v>4</v>
      </c>
      <c r="D857" t="n">
        <v>20</v>
      </c>
      <c r="E857" t="s">
        <v>52</v>
      </c>
      <c r="F857" t="n">
        <v>3201</v>
      </c>
      <c r="G857" t="s">
        <v>228</v>
      </c>
      <c r="H857" t="s">
        <v>229</v>
      </c>
      <c r="I857" t="n">
        <v>5</v>
      </c>
      <c r="J857" t="n">
        <v>458</v>
      </c>
      <c r="K857" t="s">
        <v>230</v>
      </c>
      <c r="L857" t="n">
        <v>175</v>
      </c>
      <c r="M857" t="n">
        <v>0.21</v>
      </c>
      <c r="N857" t="n">
        <v>20.7</v>
      </c>
      <c r="O857" t="s">
        <v>277</v>
      </c>
      <c r="P857" t="s">
        <v>253</v>
      </c>
      <c r="Q857" t="s">
        <v>253</v>
      </c>
      <c r="R857" t="s">
        <v>233</v>
      </c>
      <c r="S857" t="s">
        <v>229</v>
      </c>
      <c r="T857" t="n">
        <v>5</v>
      </c>
    </row>
    <row r="858" spans="1:20">
      <c r="A858" s="1" t="n">
        <v>34730</v>
      </c>
      <c r="B858" t="s">
        <v>279</v>
      </c>
      <c r="C858" t="n">
        <v>5</v>
      </c>
      <c r="D858" t="n">
        <v>20</v>
      </c>
      <c r="E858" t="s">
        <v>52</v>
      </c>
      <c r="F858" t="n">
        <v>3201</v>
      </c>
      <c r="G858" t="s">
        <v>228</v>
      </c>
      <c r="H858" t="s">
        <v>229</v>
      </c>
      <c r="I858" t="n">
        <v>5</v>
      </c>
      <c r="J858" t="n">
        <v>712</v>
      </c>
      <c r="K858" t="s">
        <v>278</v>
      </c>
      <c r="L858" t="n">
        <v>702</v>
      </c>
      <c r="M858" t="n">
        <v>0.04</v>
      </c>
      <c r="N858" t="n">
        <v>44.5</v>
      </c>
      <c r="O858" t="s">
        <v>277</v>
      </c>
      <c r="P858" t="s">
        <v>253</v>
      </c>
      <c r="Q858" t="s">
        <v>253</v>
      </c>
      <c r="R858" t="s">
        <v>233</v>
      </c>
      <c r="S858" t="s">
        <v>229</v>
      </c>
      <c r="T858" t="n">
        <v>5</v>
      </c>
    </row>
    <row r="859" spans="1:20">
      <c r="A859" s="1" t="n">
        <v>34730</v>
      </c>
      <c r="B859" t="s">
        <v>227</v>
      </c>
      <c r="C859" t="n">
        <v>1</v>
      </c>
      <c r="D859" t="n">
        <v>20</v>
      </c>
      <c r="E859" t="s">
        <v>52</v>
      </c>
      <c r="F859" t="n">
        <v>3201</v>
      </c>
      <c r="G859" t="s">
        <v>228</v>
      </c>
      <c r="H859" t="s">
        <v>229</v>
      </c>
      <c r="I859" t="n">
        <v>5</v>
      </c>
      <c r="J859" t="n">
        <v>458</v>
      </c>
      <c r="K859" t="s">
        <v>230</v>
      </c>
      <c r="L859" t="n">
        <v>398</v>
      </c>
      <c r="M859" t="n">
        <v>0.07000000000000001</v>
      </c>
      <c r="N859" t="n">
        <v>32.5</v>
      </c>
      <c r="O859" t="s">
        <v>231</v>
      </c>
      <c r="P859" t="s">
        <v>232</v>
      </c>
      <c r="Q859" t="s">
        <v>232</v>
      </c>
      <c r="R859" t="s">
        <v>233</v>
      </c>
      <c r="S859" t="s">
        <v>229</v>
      </c>
      <c r="T859" t="n">
        <v>5</v>
      </c>
    </row>
    <row r="860" spans="1:20">
      <c r="A860" s="1" t="n">
        <v>34730</v>
      </c>
      <c r="B860" t="s">
        <v>227</v>
      </c>
      <c r="C860" t="n">
        <v>3</v>
      </c>
      <c r="D860" t="n">
        <v>20</v>
      </c>
      <c r="E860" t="s">
        <v>52</v>
      </c>
      <c r="F860" t="n">
        <v>3201</v>
      </c>
      <c r="G860" t="s">
        <v>228</v>
      </c>
      <c r="H860" t="s">
        <v>229</v>
      </c>
      <c r="I860" t="n">
        <v>5</v>
      </c>
      <c r="J860" t="n">
        <v>458</v>
      </c>
      <c r="K860" t="s">
        <v>230</v>
      </c>
      <c r="L860" t="n">
        <v>126</v>
      </c>
      <c r="M860" t="n">
        <v>0.04</v>
      </c>
      <c r="N860" t="n">
        <v>38.3</v>
      </c>
      <c r="O860" t="s">
        <v>231</v>
      </c>
      <c r="P860" t="s">
        <v>232</v>
      </c>
      <c r="Q860" t="s">
        <v>232</v>
      </c>
      <c r="R860" t="s">
        <v>233</v>
      </c>
      <c r="S860" t="s">
        <v>229</v>
      </c>
      <c r="T860" t="n">
        <v>5</v>
      </c>
    </row>
    <row r="861" spans="1:20">
      <c r="A861" s="1" t="n">
        <v>34730</v>
      </c>
      <c r="B861" t="s">
        <v>227</v>
      </c>
      <c r="C861" t="n">
        <v>4</v>
      </c>
      <c r="D861" t="n">
        <v>20</v>
      </c>
      <c r="E861" t="s">
        <v>52</v>
      </c>
      <c r="F861" t="n">
        <v>3201</v>
      </c>
      <c r="G861" t="s">
        <v>228</v>
      </c>
      <c r="H861" t="s">
        <v>229</v>
      </c>
      <c r="I861" t="n">
        <v>5</v>
      </c>
      <c r="J861" t="n">
        <v>458</v>
      </c>
      <c r="K861" t="s">
        <v>230</v>
      </c>
      <c r="L861" t="n">
        <v>198</v>
      </c>
      <c r="M861" t="n">
        <v>0.1</v>
      </c>
      <c r="N861" t="n">
        <v>46.1</v>
      </c>
      <c r="O861" t="s">
        <v>231</v>
      </c>
      <c r="P861" t="s">
        <v>232</v>
      </c>
      <c r="Q861" t="s">
        <v>232</v>
      </c>
      <c r="R861" t="s">
        <v>233</v>
      </c>
      <c r="S861" t="s">
        <v>229</v>
      </c>
      <c r="T861" t="n">
        <v>5</v>
      </c>
    </row>
    <row r="862" spans="1:20">
      <c r="A862" s="1" t="n">
        <v>34730</v>
      </c>
      <c r="B862" t="s">
        <v>236</v>
      </c>
      <c r="C862" t="n">
        <v>1</v>
      </c>
      <c r="D862" t="n">
        <v>213</v>
      </c>
      <c r="E862" t="s">
        <v>234</v>
      </c>
      <c r="F862" t="n">
        <v>3201</v>
      </c>
      <c r="G862" t="s">
        <v>228</v>
      </c>
      <c r="H862" t="s">
        <v>229</v>
      </c>
      <c r="I862" t="n">
        <v>5</v>
      </c>
      <c r="J862" t="n">
        <v>458</v>
      </c>
      <c r="K862" t="s">
        <v>230</v>
      </c>
      <c r="L862" t="n">
        <v>1</v>
      </c>
      <c r="M862" t="n">
        <v>0</v>
      </c>
      <c r="N862" t="n">
        <v>0</v>
      </c>
    </row>
    <row r="863" spans="1:20">
      <c r="A863" s="1" t="n">
        <v>34730</v>
      </c>
      <c r="B863" t="s">
        <v>241</v>
      </c>
      <c r="C863" t="n">
        <v>1</v>
      </c>
      <c r="D863" t="n">
        <v>213</v>
      </c>
      <c r="E863" t="s">
        <v>234</v>
      </c>
      <c r="F863" t="n">
        <v>3201</v>
      </c>
      <c r="G863" t="s">
        <v>228</v>
      </c>
      <c r="H863" t="s">
        <v>229</v>
      </c>
      <c r="I863" t="n">
        <v>5</v>
      </c>
      <c r="J863" t="n">
        <v>595</v>
      </c>
      <c r="K863" t="s">
        <v>268</v>
      </c>
      <c r="L863" t="n">
        <v>21</v>
      </c>
      <c r="M863" t="n">
        <v>0</v>
      </c>
      <c r="N863" t="n">
        <v>0</v>
      </c>
    </row>
    <row r="864" spans="1:20">
      <c r="A864" s="1" t="n">
        <v>34758</v>
      </c>
      <c r="B864" t="s">
        <v>279</v>
      </c>
      <c r="C864" t="n">
        <v>1</v>
      </c>
      <c r="D864" t="n">
        <v>20</v>
      </c>
      <c r="E864" t="s">
        <v>52</v>
      </c>
      <c r="F864" t="n">
        <v>3201</v>
      </c>
      <c r="G864" t="s">
        <v>228</v>
      </c>
      <c r="H864" t="s">
        <v>229</v>
      </c>
      <c r="I864" t="n">
        <v>5</v>
      </c>
      <c r="J864" t="n">
        <v>160</v>
      </c>
      <c r="K864" t="s">
        <v>258</v>
      </c>
      <c r="L864" t="n">
        <v>278</v>
      </c>
      <c r="M864" t="n">
        <v>0.02</v>
      </c>
      <c r="N864" t="n">
        <v>53.9</v>
      </c>
      <c r="O864" t="s">
        <v>277</v>
      </c>
      <c r="P864" t="s">
        <v>253</v>
      </c>
      <c r="Q864" t="s">
        <v>253</v>
      </c>
      <c r="R864" t="s">
        <v>233</v>
      </c>
      <c r="S864" t="s">
        <v>229</v>
      </c>
      <c r="T864" t="n">
        <v>5</v>
      </c>
    </row>
    <row r="865" spans="1:20">
      <c r="A865" s="1" t="n">
        <v>34758</v>
      </c>
      <c r="B865" t="s">
        <v>279</v>
      </c>
      <c r="C865" t="n">
        <v>2</v>
      </c>
      <c r="D865" t="n">
        <v>20</v>
      </c>
      <c r="E865" t="s">
        <v>52</v>
      </c>
      <c r="F865" t="n">
        <v>3201</v>
      </c>
      <c r="G865" t="s">
        <v>228</v>
      </c>
      <c r="H865" t="s">
        <v>229</v>
      </c>
      <c r="I865" t="n">
        <v>5</v>
      </c>
      <c r="J865" t="n">
        <v>160</v>
      </c>
      <c r="K865" t="s">
        <v>258</v>
      </c>
      <c r="L865" t="n">
        <v>348</v>
      </c>
      <c r="M865" t="n">
        <v>0.02</v>
      </c>
      <c r="N865" t="n">
        <v>54.6</v>
      </c>
      <c r="O865" t="s">
        <v>277</v>
      </c>
      <c r="P865" t="s">
        <v>253</v>
      </c>
      <c r="Q865" t="s">
        <v>253</v>
      </c>
      <c r="R865" t="s">
        <v>233</v>
      </c>
      <c r="S865" t="s">
        <v>229</v>
      </c>
      <c r="T865" t="n">
        <v>5</v>
      </c>
    </row>
    <row r="866" spans="1:20">
      <c r="A866" s="1" t="n">
        <v>34758</v>
      </c>
      <c r="B866" t="s">
        <v>279</v>
      </c>
      <c r="C866" t="n">
        <v>3</v>
      </c>
      <c r="D866" t="n">
        <v>20</v>
      </c>
      <c r="E866" t="s">
        <v>52</v>
      </c>
      <c r="F866" t="n">
        <v>3201</v>
      </c>
      <c r="G866" t="s">
        <v>228</v>
      </c>
      <c r="H866" t="s">
        <v>229</v>
      </c>
      <c r="I866" t="n">
        <v>5</v>
      </c>
      <c r="J866" t="n">
        <v>458</v>
      </c>
      <c r="K866" t="s">
        <v>230</v>
      </c>
      <c r="L866" t="n">
        <v>351</v>
      </c>
      <c r="M866" t="n">
        <v>0.03</v>
      </c>
      <c r="N866" t="n">
        <v>46.4</v>
      </c>
      <c r="O866" t="s">
        <v>277</v>
      </c>
      <c r="P866" t="s">
        <v>253</v>
      </c>
      <c r="Q866" t="s">
        <v>253</v>
      </c>
      <c r="R866" t="s">
        <v>233</v>
      </c>
      <c r="S866" t="s">
        <v>229</v>
      </c>
      <c r="T866" t="n">
        <v>5</v>
      </c>
    </row>
    <row r="867" spans="1:20">
      <c r="A867" s="1" t="n">
        <v>34758</v>
      </c>
      <c r="B867" t="s">
        <v>279</v>
      </c>
      <c r="C867" t="n">
        <v>4</v>
      </c>
      <c r="D867" t="n">
        <v>20</v>
      </c>
      <c r="E867" t="s">
        <v>52</v>
      </c>
      <c r="F867" t="n">
        <v>3201</v>
      </c>
      <c r="G867" t="s">
        <v>228</v>
      </c>
      <c r="H867" t="s">
        <v>229</v>
      </c>
      <c r="I867" t="n">
        <v>5</v>
      </c>
      <c r="J867" t="n">
        <v>458</v>
      </c>
      <c r="K867" t="s">
        <v>230</v>
      </c>
      <c r="L867" t="n">
        <v>368</v>
      </c>
      <c r="M867" t="n">
        <v>0.21</v>
      </c>
      <c r="N867" t="n">
        <v>20.1</v>
      </c>
      <c r="O867" t="s">
        <v>277</v>
      </c>
      <c r="P867" t="s">
        <v>253</v>
      </c>
      <c r="Q867" t="s">
        <v>253</v>
      </c>
      <c r="R867" t="s">
        <v>233</v>
      </c>
      <c r="S867" t="s">
        <v>229</v>
      </c>
      <c r="T867" t="n">
        <v>5</v>
      </c>
    </row>
    <row r="868" spans="1:20">
      <c r="A868" s="1" t="n">
        <v>34758</v>
      </c>
      <c r="B868" t="s">
        <v>227</v>
      </c>
      <c r="C868" t="n">
        <v>1</v>
      </c>
      <c r="D868" t="n">
        <v>20</v>
      </c>
      <c r="E868" t="s">
        <v>52</v>
      </c>
      <c r="F868" t="n">
        <v>3201</v>
      </c>
      <c r="G868" t="s">
        <v>228</v>
      </c>
      <c r="H868" t="s">
        <v>229</v>
      </c>
      <c r="I868" t="n">
        <v>5</v>
      </c>
      <c r="J868" t="n">
        <v>458</v>
      </c>
      <c r="K868" t="s">
        <v>230</v>
      </c>
      <c r="L868" t="n">
        <v>198</v>
      </c>
      <c r="M868" t="n">
        <v>0.1</v>
      </c>
      <c r="N868" t="n">
        <v>35.4</v>
      </c>
      <c r="O868" t="s">
        <v>231</v>
      </c>
      <c r="P868" t="s">
        <v>232</v>
      </c>
      <c r="Q868" t="s">
        <v>232</v>
      </c>
      <c r="R868" t="s">
        <v>233</v>
      </c>
      <c r="S868" t="s">
        <v>229</v>
      </c>
      <c r="T868" t="n">
        <v>5</v>
      </c>
    </row>
    <row r="869" spans="1:20">
      <c r="A869" s="1" t="n">
        <v>34758</v>
      </c>
      <c r="B869" t="s">
        <v>227</v>
      </c>
      <c r="C869" t="n">
        <v>4</v>
      </c>
      <c r="D869" t="n">
        <v>20</v>
      </c>
      <c r="E869" t="s">
        <v>52</v>
      </c>
      <c r="F869" t="n">
        <v>3201</v>
      </c>
      <c r="G869" t="s">
        <v>228</v>
      </c>
      <c r="H869" t="s">
        <v>229</v>
      </c>
      <c r="I869" t="n">
        <v>5</v>
      </c>
      <c r="J869" t="n">
        <v>458</v>
      </c>
      <c r="K869" t="s">
        <v>230</v>
      </c>
      <c r="L869" t="n">
        <v>149</v>
      </c>
      <c r="M869" t="n">
        <v>0.04</v>
      </c>
      <c r="N869" t="n">
        <v>38.4</v>
      </c>
      <c r="O869" t="s">
        <v>231</v>
      </c>
      <c r="P869" t="s">
        <v>232</v>
      </c>
      <c r="Q869" t="s">
        <v>232</v>
      </c>
      <c r="R869" t="s">
        <v>233</v>
      </c>
      <c r="S869" t="s">
        <v>229</v>
      </c>
      <c r="T869" t="n">
        <v>5</v>
      </c>
    </row>
    <row r="870" spans="1:20">
      <c r="A870" s="1" t="n">
        <v>34758</v>
      </c>
      <c r="B870" t="s">
        <v>227</v>
      </c>
      <c r="C870" t="n">
        <v>5</v>
      </c>
      <c r="D870" t="n">
        <v>20</v>
      </c>
      <c r="E870" t="s">
        <v>52</v>
      </c>
      <c r="F870" t="n">
        <v>3201</v>
      </c>
      <c r="G870" t="s">
        <v>228</v>
      </c>
      <c r="H870" t="s">
        <v>229</v>
      </c>
      <c r="I870" t="n">
        <v>5</v>
      </c>
      <c r="J870" t="n">
        <v>458</v>
      </c>
      <c r="K870" t="s">
        <v>230</v>
      </c>
      <c r="L870" t="n">
        <v>168</v>
      </c>
      <c r="M870" t="n">
        <v>0.04</v>
      </c>
      <c r="N870" t="n">
        <v>38.5</v>
      </c>
      <c r="O870" t="s">
        <v>231</v>
      </c>
      <c r="P870" t="s">
        <v>232</v>
      </c>
      <c r="Q870" t="s">
        <v>232</v>
      </c>
      <c r="R870" t="s">
        <v>233</v>
      </c>
      <c r="S870" t="s">
        <v>229</v>
      </c>
      <c r="T870" t="n">
        <v>5</v>
      </c>
    </row>
    <row r="871" spans="1:20">
      <c r="A871" s="1" t="n">
        <v>34758</v>
      </c>
      <c r="B871" t="s">
        <v>227</v>
      </c>
      <c r="C871" t="n">
        <v>6</v>
      </c>
      <c r="D871" t="n">
        <v>20</v>
      </c>
      <c r="E871" t="s">
        <v>52</v>
      </c>
      <c r="F871" t="n">
        <v>3201</v>
      </c>
      <c r="G871" t="s">
        <v>228</v>
      </c>
      <c r="H871" t="s">
        <v>229</v>
      </c>
      <c r="I871" t="n">
        <v>5</v>
      </c>
      <c r="J871" t="n">
        <v>458</v>
      </c>
      <c r="K871" t="s">
        <v>230</v>
      </c>
      <c r="L871" t="n">
        <v>196</v>
      </c>
      <c r="M871" t="n">
        <v>0.02</v>
      </c>
      <c r="N871" t="n">
        <v>45.5</v>
      </c>
      <c r="O871" t="s">
        <v>231</v>
      </c>
      <c r="P871" t="s">
        <v>232</v>
      </c>
      <c r="Q871" t="s">
        <v>232</v>
      </c>
      <c r="R871" t="s">
        <v>233</v>
      </c>
      <c r="S871" t="s">
        <v>229</v>
      </c>
      <c r="T871" t="n">
        <v>5</v>
      </c>
    </row>
    <row r="872" spans="1:20">
      <c r="A872" s="1" t="n">
        <v>34758</v>
      </c>
      <c r="B872" t="s">
        <v>227</v>
      </c>
      <c r="C872" t="n">
        <v>7</v>
      </c>
      <c r="D872" t="n">
        <v>20</v>
      </c>
      <c r="E872" t="s">
        <v>52</v>
      </c>
      <c r="F872" t="n">
        <v>3201</v>
      </c>
      <c r="G872" t="s">
        <v>228</v>
      </c>
      <c r="H872" t="s">
        <v>229</v>
      </c>
      <c r="I872" t="n">
        <v>5</v>
      </c>
      <c r="J872" t="n">
        <v>458</v>
      </c>
      <c r="K872" t="s">
        <v>230</v>
      </c>
      <c r="L872" t="n">
        <v>350</v>
      </c>
      <c r="M872" t="n">
        <v>0.07000000000000001</v>
      </c>
      <c r="N872" t="n">
        <v>32.5</v>
      </c>
      <c r="O872" t="s">
        <v>231</v>
      </c>
      <c r="P872" t="s">
        <v>232</v>
      </c>
      <c r="Q872" t="s">
        <v>232</v>
      </c>
      <c r="R872" t="s">
        <v>233</v>
      </c>
      <c r="S872" t="s">
        <v>229</v>
      </c>
      <c r="T872" t="n">
        <v>5</v>
      </c>
    </row>
    <row r="873" spans="1:20">
      <c r="A873" s="1" t="n">
        <v>34758</v>
      </c>
      <c r="B873" t="s">
        <v>227</v>
      </c>
      <c r="C873" t="n">
        <v>8</v>
      </c>
      <c r="D873" t="n">
        <v>20</v>
      </c>
      <c r="E873" t="s">
        <v>52</v>
      </c>
      <c r="F873" t="n">
        <v>3201</v>
      </c>
      <c r="G873" t="s">
        <v>228</v>
      </c>
      <c r="H873" t="s">
        <v>229</v>
      </c>
      <c r="I873" t="n">
        <v>5</v>
      </c>
      <c r="J873" t="n">
        <v>458</v>
      </c>
      <c r="K873" t="s">
        <v>230</v>
      </c>
      <c r="L873" t="n">
        <v>202</v>
      </c>
      <c r="M873" t="n">
        <v>0.07000000000000001</v>
      </c>
      <c r="N873" t="n">
        <v>32.6</v>
      </c>
      <c r="O873" t="s">
        <v>231</v>
      </c>
      <c r="P873" t="s">
        <v>232</v>
      </c>
      <c r="Q873" t="s">
        <v>232</v>
      </c>
      <c r="R873" t="s">
        <v>233</v>
      </c>
      <c r="S873" t="s">
        <v>229</v>
      </c>
      <c r="T873" t="n">
        <v>5</v>
      </c>
    </row>
    <row r="874" spans="1:20">
      <c r="A874" s="1" t="n">
        <v>34758</v>
      </c>
      <c r="B874" t="s">
        <v>236</v>
      </c>
      <c r="C874" t="n">
        <v>1</v>
      </c>
      <c r="D874" t="n">
        <v>213</v>
      </c>
      <c r="E874" t="s">
        <v>234</v>
      </c>
      <c r="F874" t="n">
        <v>3201</v>
      </c>
      <c r="G874" t="s">
        <v>228</v>
      </c>
      <c r="H874" t="s">
        <v>229</v>
      </c>
      <c r="I874" t="n">
        <v>5</v>
      </c>
      <c r="J874" t="n">
        <v>160</v>
      </c>
      <c r="K874" t="s">
        <v>258</v>
      </c>
      <c r="L874" t="n">
        <v>1</v>
      </c>
      <c r="M874" t="n">
        <v>0</v>
      </c>
      <c r="N874" t="n">
        <v>0</v>
      </c>
    </row>
    <row r="875" spans="1:20">
      <c r="A875" s="1" t="n">
        <v>34789</v>
      </c>
      <c r="B875" t="s">
        <v>279</v>
      </c>
      <c r="C875" t="n">
        <v>1</v>
      </c>
      <c r="D875" t="n">
        <v>20</v>
      </c>
      <c r="E875" t="s">
        <v>52</v>
      </c>
      <c r="F875" t="n">
        <v>3201</v>
      </c>
      <c r="G875" t="s">
        <v>228</v>
      </c>
      <c r="H875" t="s">
        <v>229</v>
      </c>
      <c r="I875" t="n">
        <v>5</v>
      </c>
      <c r="J875" t="n">
        <v>280</v>
      </c>
      <c r="K875" t="s">
        <v>251</v>
      </c>
      <c r="L875" t="n">
        <v>632</v>
      </c>
      <c r="M875" t="n">
        <v>0.05</v>
      </c>
      <c r="N875" t="n">
        <v>38.6</v>
      </c>
      <c r="O875" t="s">
        <v>277</v>
      </c>
      <c r="P875" t="s">
        <v>253</v>
      </c>
      <c r="Q875" t="s">
        <v>253</v>
      </c>
      <c r="R875" t="s">
        <v>233</v>
      </c>
      <c r="S875" t="s">
        <v>229</v>
      </c>
      <c r="T875" t="n">
        <v>5</v>
      </c>
    </row>
    <row r="876" spans="1:20">
      <c r="A876" s="1" t="n">
        <v>34789</v>
      </c>
      <c r="B876" t="s">
        <v>227</v>
      </c>
      <c r="C876" t="n">
        <v>1</v>
      </c>
      <c r="D876" t="n">
        <v>20</v>
      </c>
      <c r="E876" t="s">
        <v>52</v>
      </c>
      <c r="F876" t="n">
        <v>3201</v>
      </c>
      <c r="G876" t="s">
        <v>228</v>
      </c>
      <c r="H876" t="s">
        <v>229</v>
      </c>
      <c r="I876" t="n">
        <v>5</v>
      </c>
      <c r="J876" t="n">
        <v>280</v>
      </c>
      <c r="K876" t="s">
        <v>251</v>
      </c>
      <c r="L876" t="n">
        <v>381</v>
      </c>
      <c r="M876" t="n">
        <v>0.1</v>
      </c>
      <c r="N876" t="n">
        <v>39.5</v>
      </c>
      <c r="O876" t="s">
        <v>231</v>
      </c>
      <c r="P876" t="s">
        <v>232</v>
      </c>
      <c r="Q876" t="s">
        <v>232</v>
      </c>
      <c r="R876" t="s">
        <v>233</v>
      </c>
      <c r="S876" t="s">
        <v>229</v>
      </c>
      <c r="T876" t="n">
        <v>5</v>
      </c>
    </row>
    <row r="877" spans="1:20">
      <c r="A877" s="1" t="n">
        <v>34789</v>
      </c>
      <c r="B877" t="s">
        <v>227</v>
      </c>
      <c r="C877" t="n">
        <v>3</v>
      </c>
      <c r="D877" t="n">
        <v>20</v>
      </c>
      <c r="E877" t="s">
        <v>52</v>
      </c>
      <c r="F877" t="n">
        <v>3201</v>
      </c>
      <c r="G877" t="s">
        <v>228</v>
      </c>
      <c r="H877" t="s">
        <v>229</v>
      </c>
      <c r="I877" t="n">
        <v>5</v>
      </c>
      <c r="J877" t="n">
        <v>458</v>
      </c>
      <c r="K877" t="s">
        <v>230</v>
      </c>
      <c r="L877" t="n">
        <v>218</v>
      </c>
      <c r="M877" t="n">
        <v>0.07000000000000001</v>
      </c>
      <c r="N877" t="n">
        <v>32.5</v>
      </c>
      <c r="O877" t="s">
        <v>231</v>
      </c>
      <c r="P877" t="s">
        <v>232</v>
      </c>
      <c r="Q877" t="s">
        <v>232</v>
      </c>
      <c r="R877" t="s">
        <v>233</v>
      </c>
      <c r="S877" t="s">
        <v>229</v>
      </c>
      <c r="T877" t="n">
        <v>5</v>
      </c>
    </row>
    <row r="878" spans="1:20">
      <c r="A878" s="1" t="n">
        <v>34789</v>
      </c>
      <c r="B878" t="s">
        <v>227</v>
      </c>
      <c r="C878" t="n">
        <v>4</v>
      </c>
      <c r="D878" t="n">
        <v>20</v>
      </c>
      <c r="E878" t="s">
        <v>52</v>
      </c>
      <c r="F878" t="n">
        <v>3201</v>
      </c>
      <c r="G878" t="s">
        <v>228</v>
      </c>
      <c r="H878" t="s">
        <v>229</v>
      </c>
      <c r="I878" t="n">
        <v>5</v>
      </c>
      <c r="J878" t="n">
        <v>458</v>
      </c>
      <c r="K878" t="s">
        <v>230</v>
      </c>
      <c r="L878" t="n">
        <v>177</v>
      </c>
      <c r="M878" t="n">
        <v>0.07000000000000001</v>
      </c>
      <c r="N878" t="n">
        <v>32.6</v>
      </c>
      <c r="O878" t="s">
        <v>231</v>
      </c>
      <c r="P878" t="s">
        <v>232</v>
      </c>
      <c r="Q878" t="s">
        <v>232</v>
      </c>
      <c r="R878" t="s">
        <v>233</v>
      </c>
      <c r="S878" t="s">
        <v>229</v>
      </c>
      <c r="T878" t="n">
        <v>5</v>
      </c>
    </row>
    <row r="879" spans="1:20">
      <c r="A879" s="1" t="n">
        <v>34789</v>
      </c>
      <c r="B879" t="s">
        <v>227</v>
      </c>
      <c r="C879" t="n">
        <v>5</v>
      </c>
      <c r="D879" t="n">
        <v>20</v>
      </c>
      <c r="E879" t="s">
        <v>52</v>
      </c>
      <c r="F879" t="n">
        <v>3201</v>
      </c>
      <c r="G879" t="s">
        <v>228</v>
      </c>
      <c r="H879" t="s">
        <v>229</v>
      </c>
      <c r="I879" t="n">
        <v>5</v>
      </c>
      <c r="J879" t="n">
        <v>458</v>
      </c>
      <c r="K879" t="s">
        <v>230</v>
      </c>
      <c r="L879" t="n">
        <v>177</v>
      </c>
      <c r="M879" t="n">
        <v>0.04</v>
      </c>
      <c r="N879" t="n">
        <v>38.8</v>
      </c>
      <c r="O879" t="s">
        <v>231</v>
      </c>
      <c r="P879" t="s">
        <v>232</v>
      </c>
      <c r="Q879" t="s">
        <v>232</v>
      </c>
      <c r="R879" t="s">
        <v>233</v>
      </c>
      <c r="S879" t="s">
        <v>229</v>
      </c>
      <c r="T879" t="n">
        <v>5</v>
      </c>
    </row>
    <row r="880" spans="1:20">
      <c r="A880" s="1" t="n">
        <v>34789</v>
      </c>
      <c r="B880" t="s">
        <v>227</v>
      </c>
      <c r="C880" t="n">
        <v>6</v>
      </c>
      <c r="D880" t="n">
        <v>20</v>
      </c>
      <c r="E880" t="s">
        <v>52</v>
      </c>
      <c r="F880" t="n">
        <v>3201</v>
      </c>
      <c r="G880" t="s">
        <v>228</v>
      </c>
      <c r="H880" t="s">
        <v>229</v>
      </c>
      <c r="I880" t="n">
        <v>5</v>
      </c>
      <c r="J880" t="n">
        <v>458</v>
      </c>
      <c r="K880" t="s">
        <v>230</v>
      </c>
      <c r="L880" t="n">
        <v>180</v>
      </c>
      <c r="M880" t="n">
        <v>0.02</v>
      </c>
      <c r="N880" t="n">
        <v>46.5</v>
      </c>
      <c r="O880" t="s">
        <v>231</v>
      </c>
      <c r="P880" t="s">
        <v>232</v>
      </c>
      <c r="Q880" t="s">
        <v>232</v>
      </c>
      <c r="R880" t="s">
        <v>233</v>
      </c>
      <c r="S880" t="s">
        <v>229</v>
      </c>
      <c r="T880" t="n">
        <v>5</v>
      </c>
    </row>
    <row r="881" spans="1:20">
      <c r="A881" s="1" t="n">
        <v>34789</v>
      </c>
      <c r="B881" t="s">
        <v>227</v>
      </c>
      <c r="C881" t="n">
        <v>7</v>
      </c>
      <c r="D881" t="n">
        <v>20</v>
      </c>
      <c r="E881" t="s">
        <v>52</v>
      </c>
      <c r="F881" t="n">
        <v>3201</v>
      </c>
      <c r="G881" t="s">
        <v>228</v>
      </c>
      <c r="H881" t="s">
        <v>229</v>
      </c>
      <c r="I881" t="n">
        <v>5</v>
      </c>
      <c r="J881" t="n">
        <v>458</v>
      </c>
      <c r="K881" t="s">
        <v>230</v>
      </c>
      <c r="L881" t="n">
        <v>160</v>
      </c>
      <c r="M881" t="n">
        <v>0.01</v>
      </c>
      <c r="N881" t="n">
        <v>45.4</v>
      </c>
      <c r="O881" t="s">
        <v>231</v>
      </c>
      <c r="P881" t="s">
        <v>232</v>
      </c>
      <c r="Q881" t="s">
        <v>232</v>
      </c>
      <c r="R881" t="s">
        <v>233</v>
      </c>
      <c r="S881" t="s">
        <v>229</v>
      </c>
      <c r="T881" t="n">
        <v>5</v>
      </c>
    </row>
    <row r="882" spans="1:20">
      <c r="A882" s="1" t="n">
        <v>34789</v>
      </c>
      <c r="B882" t="s">
        <v>241</v>
      </c>
      <c r="C882" t="n">
        <v>1</v>
      </c>
      <c r="D882" t="n">
        <v>213</v>
      </c>
      <c r="E882" t="s">
        <v>234</v>
      </c>
      <c r="F882" t="n">
        <v>3201</v>
      </c>
      <c r="G882" t="s">
        <v>228</v>
      </c>
      <c r="H882" t="s">
        <v>229</v>
      </c>
      <c r="I882" t="n">
        <v>5</v>
      </c>
      <c r="J882" t="n">
        <v>595</v>
      </c>
      <c r="K882" t="s">
        <v>268</v>
      </c>
      <c r="L882" t="n">
        <v>23</v>
      </c>
      <c r="M882" t="n">
        <v>0</v>
      </c>
      <c r="N882" t="n">
        <v>0</v>
      </c>
    </row>
    <row r="883" spans="1:20">
      <c r="A883" s="1" t="n">
        <v>34819</v>
      </c>
      <c r="B883" t="s">
        <v>279</v>
      </c>
      <c r="C883" t="n">
        <v>1</v>
      </c>
      <c r="D883" t="n">
        <v>213</v>
      </c>
      <c r="E883" t="s">
        <v>234</v>
      </c>
      <c r="F883" t="n">
        <v>3201</v>
      </c>
      <c r="G883" t="s">
        <v>228</v>
      </c>
      <c r="H883" t="s">
        <v>229</v>
      </c>
      <c r="I883" t="n">
        <v>5</v>
      </c>
      <c r="J883" t="n">
        <v>795</v>
      </c>
      <c r="K883" t="s">
        <v>240</v>
      </c>
      <c r="L883" t="n">
        <v>54</v>
      </c>
      <c r="M883" t="n">
        <v>0</v>
      </c>
      <c r="N883" t="n">
        <v>0</v>
      </c>
    </row>
    <row r="884" spans="1:20">
      <c r="A884" s="1" t="n">
        <v>34819</v>
      </c>
      <c r="B884" t="s">
        <v>279</v>
      </c>
      <c r="C884" t="n">
        <v>2</v>
      </c>
      <c r="D884" t="n">
        <v>20</v>
      </c>
      <c r="E884" t="s">
        <v>52</v>
      </c>
      <c r="F884" t="n">
        <v>3201</v>
      </c>
      <c r="G884" t="s">
        <v>228</v>
      </c>
      <c r="H884" t="s">
        <v>229</v>
      </c>
      <c r="I884" t="n">
        <v>5</v>
      </c>
      <c r="J884" t="n">
        <v>160</v>
      </c>
      <c r="K884" t="s">
        <v>258</v>
      </c>
      <c r="L884" t="n">
        <v>326</v>
      </c>
      <c r="M884" t="n">
        <v>0.01</v>
      </c>
      <c r="N884" t="n">
        <v>54.5</v>
      </c>
      <c r="O884" t="s">
        <v>277</v>
      </c>
      <c r="P884" t="s">
        <v>253</v>
      </c>
      <c r="Q884" t="s">
        <v>253</v>
      </c>
      <c r="R884" t="s">
        <v>233</v>
      </c>
      <c r="S884" t="s">
        <v>229</v>
      </c>
      <c r="T884" t="n">
        <v>5</v>
      </c>
    </row>
    <row r="885" spans="1:20">
      <c r="A885" s="1" t="n">
        <v>34819</v>
      </c>
      <c r="B885" t="s">
        <v>279</v>
      </c>
      <c r="C885" t="n">
        <v>3</v>
      </c>
      <c r="D885" t="n">
        <v>20</v>
      </c>
      <c r="E885" t="s">
        <v>52</v>
      </c>
      <c r="F885" t="n">
        <v>3201</v>
      </c>
      <c r="G885" t="s">
        <v>228</v>
      </c>
      <c r="H885" t="s">
        <v>229</v>
      </c>
      <c r="I885" t="n">
        <v>5</v>
      </c>
      <c r="J885" t="n">
        <v>160</v>
      </c>
      <c r="K885" t="s">
        <v>258</v>
      </c>
      <c r="L885" t="n">
        <v>343</v>
      </c>
      <c r="M885" t="n">
        <v>0.05</v>
      </c>
      <c r="N885" t="n">
        <v>51.6</v>
      </c>
      <c r="O885" t="s">
        <v>277</v>
      </c>
      <c r="P885" t="s">
        <v>253</v>
      </c>
      <c r="Q885" t="s">
        <v>253</v>
      </c>
      <c r="R885" t="s">
        <v>233</v>
      </c>
      <c r="S885" t="s">
        <v>229</v>
      </c>
      <c r="T885" t="n">
        <v>5</v>
      </c>
    </row>
    <row r="886" spans="1:20">
      <c r="A886" s="1" t="n">
        <v>34819</v>
      </c>
      <c r="B886" t="s">
        <v>279</v>
      </c>
      <c r="C886" t="n">
        <v>4</v>
      </c>
      <c r="D886" t="n">
        <v>20</v>
      </c>
      <c r="E886" t="s">
        <v>52</v>
      </c>
      <c r="F886" t="n">
        <v>3201</v>
      </c>
      <c r="G886" t="s">
        <v>228</v>
      </c>
      <c r="H886" t="s">
        <v>229</v>
      </c>
      <c r="I886" t="n">
        <v>5</v>
      </c>
      <c r="J886" t="n">
        <v>160</v>
      </c>
      <c r="K886" t="s">
        <v>258</v>
      </c>
      <c r="L886" t="n">
        <v>327</v>
      </c>
      <c r="M886" t="n">
        <v>0.04</v>
      </c>
      <c r="N886" t="n">
        <v>38.5</v>
      </c>
      <c r="O886" t="s">
        <v>277</v>
      </c>
      <c r="P886" t="s">
        <v>253</v>
      </c>
      <c r="Q886" t="s">
        <v>253</v>
      </c>
      <c r="R886" t="s">
        <v>233</v>
      </c>
      <c r="S886" t="s">
        <v>229</v>
      </c>
      <c r="T886" t="n">
        <v>5</v>
      </c>
    </row>
    <row r="887" spans="1:20">
      <c r="A887" s="1" t="n">
        <v>34819</v>
      </c>
      <c r="B887" t="s">
        <v>279</v>
      </c>
      <c r="C887" t="n">
        <v>5</v>
      </c>
      <c r="D887" t="n">
        <v>20</v>
      </c>
      <c r="E887" t="s">
        <v>52</v>
      </c>
      <c r="F887" t="n">
        <v>3201</v>
      </c>
      <c r="G887" t="s">
        <v>228</v>
      </c>
      <c r="H887" t="s">
        <v>229</v>
      </c>
      <c r="I887" t="n">
        <v>5</v>
      </c>
      <c r="J887" t="n">
        <v>458</v>
      </c>
      <c r="K887" t="s">
        <v>230</v>
      </c>
      <c r="L887" t="n">
        <v>385</v>
      </c>
      <c r="M887" t="n">
        <v>0.21</v>
      </c>
      <c r="N887" t="n">
        <v>20.8</v>
      </c>
      <c r="O887" t="s">
        <v>277</v>
      </c>
      <c r="P887" t="s">
        <v>253</v>
      </c>
      <c r="Q887" t="s">
        <v>253</v>
      </c>
      <c r="R887" t="s">
        <v>233</v>
      </c>
      <c r="S887" t="s">
        <v>229</v>
      </c>
      <c r="T887" t="n">
        <v>5</v>
      </c>
    </row>
    <row r="888" spans="1:20">
      <c r="A888" s="1" t="n">
        <v>34819</v>
      </c>
      <c r="B888" t="s">
        <v>279</v>
      </c>
      <c r="C888" t="n">
        <v>6</v>
      </c>
      <c r="D888" t="n">
        <v>20</v>
      </c>
      <c r="E888" t="s">
        <v>52</v>
      </c>
      <c r="F888" t="n">
        <v>3201</v>
      </c>
      <c r="G888" t="s">
        <v>228</v>
      </c>
      <c r="H888" t="s">
        <v>229</v>
      </c>
      <c r="I888" t="n">
        <v>5</v>
      </c>
      <c r="J888" t="n">
        <v>458</v>
      </c>
      <c r="K888" t="s">
        <v>230</v>
      </c>
      <c r="L888" t="n">
        <v>215</v>
      </c>
      <c r="M888" t="n">
        <v>0.21</v>
      </c>
      <c r="N888" t="n">
        <v>20.7</v>
      </c>
      <c r="O888" t="s">
        <v>277</v>
      </c>
      <c r="P888" t="s">
        <v>253</v>
      </c>
      <c r="Q888" t="s">
        <v>253</v>
      </c>
      <c r="R888" t="s">
        <v>233</v>
      </c>
      <c r="S888" t="s">
        <v>229</v>
      </c>
      <c r="T888" t="n">
        <v>5</v>
      </c>
    </row>
    <row r="889" spans="1:20">
      <c r="A889" s="1" t="n">
        <v>34819</v>
      </c>
      <c r="B889" t="s">
        <v>227</v>
      </c>
      <c r="C889" t="n">
        <v>2</v>
      </c>
      <c r="D889" t="n">
        <v>20</v>
      </c>
      <c r="E889" t="s">
        <v>52</v>
      </c>
      <c r="F889" t="n">
        <v>3201</v>
      </c>
      <c r="G889" t="s">
        <v>228</v>
      </c>
      <c r="H889" t="s">
        <v>229</v>
      </c>
      <c r="I889" t="n">
        <v>5</v>
      </c>
      <c r="J889" t="n">
        <v>458</v>
      </c>
      <c r="K889" t="s">
        <v>230</v>
      </c>
      <c r="L889" t="n">
        <v>206</v>
      </c>
      <c r="M889" t="n">
        <v>0.01</v>
      </c>
      <c r="N889" t="n">
        <v>45.7</v>
      </c>
      <c r="O889" t="s">
        <v>231</v>
      </c>
      <c r="P889" t="s">
        <v>232</v>
      </c>
      <c r="Q889" t="s">
        <v>232</v>
      </c>
      <c r="R889" t="s">
        <v>233</v>
      </c>
      <c r="S889" t="s">
        <v>229</v>
      </c>
      <c r="T889" t="n">
        <v>5</v>
      </c>
    </row>
    <row r="890" spans="1:20">
      <c r="A890" s="1" t="n">
        <v>34819</v>
      </c>
      <c r="B890" t="s">
        <v>227</v>
      </c>
      <c r="C890" t="n">
        <v>3</v>
      </c>
      <c r="D890" t="n">
        <v>20</v>
      </c>
      <c r="E890" t="s">
        <v>52</v>
      </c>
      <c r="F890" t="n">
        <v>3201</v>
      </c>
      <c r="G890" t="s">
        <v>228</v>
      </c>
      <c r="H890" t="s">
        <v>229</v>
      </c>
      <c r="I890" t="n">
        <v>5</v>
      </c>
      <c r="J890" t="n">
        <v>458</v>
      </c>
      <c r="K890" t="s">
        <v>230</v>
      </c>
      <c r="L890" t="n">
        <v>299</v>
      </c>
      <c r="M890" t="n">
        <v>0.07000000000000001</v>
      </c>
      <c r="N890" t="n">
        <v>32.4</v>
      </c>
      <c r="O890" t="s">
        <v>231</v>
      </c>
      <c r="P890" t="s">
        <v>232</v>
      </c>
      <c r="Q890" t="s">
        <v>232</v>
      </c>
      <c r="R890" t="s">
        <v>233</v>
      </c>
      <c r="S890" t="s">
        <v>229</v>
      </c>
      <c r="T890" t="n">
        <v>5</v>
      </c>
    </row>
    <row r="891" spans="1:20">
      <c r="A891" s="1" t="n">
        <v>34819</v>
      </c>
      <c r="B891" t="s">
        <v>227</v>
      </c>
      <c r="C891" t="n">
        <v>4</v>
      </c>
      <c r="D891" t="n">
        <v>20</v>
      </c>
      <c r="E891" t="s">
        <v>52</v>
      </c>
      <c r="F891" t="n">
        <v>3201</v>
      </c>
      <c r="G891" t="s">
        <v>228</v>
      </c>
      <c r="H891" t="s">
        <v>229</v>
      </c>
      <c r="I891" t="n">
        <v>5</v>
      </c>
      <c r="J891" t="n">
        <v>458</v>
      </c>
      <c r="K891" t="s">
        <v>230</v>
      </c>
      <c r="L891" t="n">
        <v>414</v>
      </c>
      <c r="M891" t="n">
        <v>0.07000000000000001</v>
      </c>
      <c r="N891" t="n">
        <v>32.5</v>
      </c>
      <c r="O891" t="s">
        <v>231</v>
      </c>
      <c r="P891" t="s">
        <v>232</v>
      </c>
      <c r="Q891" t="s">
        <v>232</v>
      </c>
      <c r="R891" t="s">
        <v>233</v>
      </c>
      <c r="S891" t="s">
        <v>229</v>
      </c>
      <c r="T891" t="n">
        <v>5</v>
      </c>
    </row>
    <row r="892" spans="1:20">
      <c r="A892" s="1" t="n">
        <v>34819</v>
      </c>
      <c r="B892" t="s">
        <v>227</v>
      </c>
      <c r="C892" t="n">
        <v>5</v>
      </c>
      <c r="D892" t="n">
        <v>20</v>
      </c>
      <c r="E892" t="s">
        <v>52</v>
      </c>
      <c r="F892" t="n">
        <v>3201</v>
      </c>
      <c r="G892" t="s">
        <v>228</v>
      </c>
      <c r="H892" t="s">
        <v>229</v>
      </c>
      <c r="I892" t="n">
        <v>5</v>
      </c>
      <c r="J892" t="n">
        <v>458</v>
      </c>
      <c r="K892" t="s">
        <v>230</v>
      </c>
      <c r="L892" t="n">
        <v>193</v>
      </c>
      <c r="M892" t="n">
        <v>0.04</v>
      </c>
      <c r="N892" t="n">
        <v>38.6</v>
      </c>
      <c r="O892" t="s">
        <v>231</v>
      </c>
      <c r="P892" t="s">
        <v>232</v>
      </c>
      <c r="Q892" t="s">
        <v>232</v>
      </c>
      <c r="R892" t="s">
        <v>233</v>
      </c>
      <c r="S892" t="s">
        <v>229</v>
      </c>
      <c r="T892" t="n">
        <v>5</v>
      </c>
    </row>
    <row r="893" spans="1:20">
      <c r="A893" s="1" t="n">
        <v>34819</v>
      </c>
      <c r="B893" t="s">
        <v>227</v>
      </c>
      <c r="C893" t="n">
        <v>6</v>
      </c>
      <c r="D893" t="n">
        <v>20</v>
      </c>
      <c r="E893" t="s">
        <v>52</v>
      </c>
      <c r="F893" t="n">
        <v>3201</v>
      </c>
      <c r="G893" t="s">
        <v>228</v>
      </c>
      <c r="H893" t="s">
        <v>229</v>
      </c>
      <c r="I893" t="n">
        <v>5</v>
      </c>
      <c r="J893" t="n">
        <v>458</v>
      </c>
      <c r="K893" t="s">
        <v>230</v>
      </c>
      <c r="L893" t="n">
        <v>395</v>
      </c>
      <c r="M893" t="n">
        <v>0.02</v>
      </c>
      <c r="N893" t="n">
        <v>46.3</v>
      </c>
      <c r="O893" t="s">
        <v>231</v>
      </c>
      <c r="P893" t="s">
        <v>232</v>
      </c>
      <c r="Q893" t="s">
        <v>232</v>
      </c>
      <c r="R893" t="s">
        <v>233</v>
      </c>
      <c r="S893" t="s">
        <v>229</v>
      </c>
      <c r="T893" t="n">
        <v>5</v>
      </c>
    </row>
    <row r="894" spans="1:20">
      <c r="A894" s="1" t="n">
        <v>34819</v>
      </c>
      <c r="B894" t="s">
        <v>227</v>
      </c>
      <c r="C894" t="n">
        <v>7</v>
      </c>
      <c r="D894" t="n">
        <v>20</v>
      </c>
      <c r="E894" t="s">
        <v>52</v>
      </c>
      <c r="F894" t="n">
        <v>3201</v>
      </c>
      <c r="G894" t="s">
        <v>228</v>
      </c>
      <c r="H894" t="s">
        <v>229</v>
      </c>
      <c r="I894" t="n">
        <v>5</v>
      </c>
      <c r="J894" t="n">
        <v>940</v>
      </c>
      <c r="K894" t="s">
        <v>235</v>
      </c>
      <c r="L894" t="n">
        <v>105</v>
      </c>
      <c r="M894" t="n">
        <v>5.5</v>
      </c>
      <c r="N894" t="n">
        <v>10.6</v>
      </c>
      <c r="O894" t="s">
        <v>231</v>
      </c>
      <c r="P894" t="s">
        <v>232</v>
      </c>
      <c r="Q894" t="s">
        <v>232</v>
      </c>
      <c r="R894" t="s">
        <v>233</v>
      </c>
      <c r="S894" t="s">
        <v>229</v>
      </c>
      <c r="T894" t="n">
        <v>5</v>
      </c>
    </row>
    <row r="895" spans="1:20">
      <c r="A895" s="1" t="n">
        <v>34850</v>
      </c>
      <c r="B895" t="s">
        <v>279</v>
      </c>
      <c r="C895" t="n">
        <v>1</v>
      </c>
      <c r="D895" t="n">
        <v>20</v>
      </c>
      <c r="E895" t="s">
        <v>52</v>
      </c>
      <c r="F895" t="n">
        <v>3201</v>
      </c>
      <c r="G895" t="s">
        <v>228</v>
      </c>
      <c r="H895" t="s">
        <v>229</v>
      </c>
      <c r="I895" t="n">
        <v>5</v>
      </c>
      <c r="J895" t="n">
        <v>160</v>
      </c>
      <c r="K895" t="s">
        <v>258</v>
      </c>
      <c r="L895" t="n">
        <v>318</v>
      </c>
      <c r="M895" t="n">
        <v>0.02</v>
      </c>
      <c r="N895" t="n">
        <v>54.7</v>
      </c>
      <c r="O895" t="s">
        <v>277</v>
      </c>
      <c r="P895" t="s">
        <v>253</v>
      </c>
      <c r="Q895" t="s">
        <v>253</v>
      </c>
      <c r="R895" t="s">
        <v>233</v>
      </c>
      <c r="S895" t="s">
        <v>229</v>
      </c>
      <c r="T895" t="n">
        <v>5</v>
      </c>
    </row>
    <row r="896" spans="1:20">
      <c r="A896" s="1" t="n">
        <v>34850</v>
      </c>
      <c r="B896" t="s">
        <v>279</v>
      </c>
      <c r="C896" t="n">
        <v>2</v>
      </c>
      <c r="D896" t="n">
        <v>20</v>
      </c>
      <c r="E896" t="s">
        <v>52</v>
      </c>
      <c r="F896" t="n">
        <v>3201</v>
      </c>
      <c r="G896" t="s">
        <v>228</v>
      </c>
      <c r="H896" t="s">
        <v>229</v>
      </c>
      <c r="I896" t="n">
        <v>5</v>
      </c>
      <c r="J896" t="n">
        <v>160</v>
      </c>
      <c r="K896" t="s">
        <v>258</v>
      </c>
      <c r="L896" t="n">
        <v>331</v>
      </c>
      <c r="M896" t="n">
        <v>0.04</v>
      </c>
      <c r="N896" t="n">
        <v>37.6</v>
      </c>
      <c r="O896" t="s">
        <v>277</v>
      </c>
      <c r="P896" t="s">
        <v>253</v>
      </c>
      <c r="Q896" t="s">
        <v>253</v>
      </c>
      <c r="R896" t="s">
        <v>233</v>
      </c>
      <c r="S896" t="s">
        <v>229</v>
      </c>
      <c r="T896" t="n">
        <v>5</v>
      </c>
    </row>
    <row r="897" spans="1:20">
      <c r="A897" s="1" t="n">
        <v>34850</v>
      </c>
      <c r="B897" t="s">
        <v>279</v>
      </c>
      <c r="C897" t="n">
        <v>3</v>
      </c>
      <c r="D897" t="n">
        <v>20</v>
      </c>
      <c r="E897" t="s">
        <v>52</v>
      </c>
      <c r="F897" t="n">
        <v>3201</v>
      </c>
      <c r="G897" t="s">
        <v>228</v>
      </c>
      <c r="H897" t="s">
        <v>229</v>
      </c>
      <c r="I897" t="n">
        <v>5</v>
      </c>
      <c r="J897" t="n">
        <v>458</v>
      </c>
      <c r="K897" t="s">
        <v>230</v>
      </c>
      <c r="L897" t="n">
        <v>426</v>
      </c>
      <c r="M897" t="n">
        <v>0.19</v>
      </c>
      <c r="N897" t="n">
        <v>21.8</v>
      </c>
      <c r="O897" t="s">
        <v>277</v>
      </c>
      <c r="P897" t="s">
        <v>253</v>
      </c>
      <c r="Q897" t="s">
        <v>253</v>
      </c>
      <c r="R897" t="s">
        <v>233</v>
      </c>
      <c r="S897" t="s">
        <v>229</v>
      </c>
      <c r="T897" t="n">
        <v>5</v>
      </c>
    </row>
    <row r="898" spans="1:20">
      <c r="A898" s="1" t="n">
        <v>34850</v>
      </c>
      <c r="B898" t="s">
        <v>279</v>
      </c>
      <c r="C898" t="n">
        <v>4</v>
      </c>
      <c r="D898" t="n">
        <v>20</v>
      </c>
      <c r="E898" t="s">
        <v>52</v>
      </c>
      <c r="F898" t="n">
        <v>3201</v>
      </c>
      <c r="G898" t="s">
        <v>228</v>
      </c>
      <c r="H898" t="s">
        <v>229</v>
      </c>
      <c r="I898" t="n">
        <v>5</v>
      </c>
      <c r="J898" t="n">
        <v>712</v>
      </c>
      <c r="K898" t="s">
        <v>278</v>
      </c>
      <c r="L898" t="n">
        <v>292</v>
      </c>
      <c r="M898" t="n">
        <v>0.05</v>
      </c>
      <c r="N898" t="n">
        <v>44.4</v>
      </c>
      <c r="O898" t="s">
        <v>277</v>
      </c>
      <c r="P898" t="s">
        <v>253</v>
      </c>
      <c r="Q898" t="s">
        <v>253</v>
      </c>
      <c r="R898" t="s">
        <v>233</v>
      </c>
      <c r="S898" t="s">
        <v>229</v>
      </c>
      <c r="T898" t="n">
        <v>5</v>
      </c>
    </row>
    <row r="899" spans="1:20">
      <c r="A899" s="1" t="n">
        <v>34850</v>
      </c>
      <c r="B899" t="s">
        <v>227</v>
      </c>
      <c r="C899" t="n">
        <v>1</v>
      </c>
      <c r="D899" t="n">
        <v>20</v>
      </c>
      <c r="E899" t="s">
        <v>52</v>
      </c>
      <c r="F899" t="n">
        <v>3201</v>
      </c>
      <c r="G899" t="s">
        <v>228</v>
      </c>
      <c r="H899" t="s">
        <v>229</v>
      </c>
      <c r="I899" t="n">
        <v>5</v>
      </c>
      <c r="J899" t="n">
        <v>458</v>
      </c>
      <c r="K899" t="s">
        <v>230</v>
      </c>
      <c r="L899" t="n">
        <v>346</v>
      </c>
      <c r="M899" t="n">
        <v>0.07000000000000001</v>
      </c>
      <c r="N899" t="n">
        <v>32.6</v>
      </c>
      <c r="O899" t="s">
        <v>231</v>
      </c>
      <c r="P899" t="s">
        <v>232</v>
      </c>
      <c r="Q899" t="s">
        <v>232</v>
      </c>
      <c r="R899" t="s">
        <v>233</v>
      </c>
      <c r="S899" t="s">
        <v>229</v>
      </c>
      <c r="T899" t="n">
        <v>5</v>
      </c>
    </row>
    <row r="900" spans="1:20">
      <c r="A900" s="1" t="n">
        <v>34850</v>
      </c>
      <c r="B900" t="s">
        <v>227</v>
      </c>
      <c r="C900" t="n">
        <v>5</v>
      </c>
      <c r="D900" t="n">
        <v>20</v>
      </c>
      <c r="E900" t="s">
        <v>52</v>
      </c>
      <c r="F900" t="n">
        <v>3201</v>
      </c>
      <c r="G900" t="s">
        <v>228</v>
      </c>
      <c r="H900" t="s">
        <v>229</v>
      </c>
      <c r="I900" t="n">
        <v>5</v>
      </c>
      <c r="J900" t="n">
        <v>458</v>
      </c>
      <c r="K900" t="s">
        <v>230</v>
      </c>
      <c r="L900" t="n">
        <v>356</v>
      </c>
      <c r="M900" t="n">
        <v>0.02</v>
      </c>
      <c r="N900" t="n">
        <v>46.3</v>
      </c>
      <c r="O900" t="s">
        <v>231</v>
      </c>
      <c r="P900" t="s">
        <v>232</v>
      </c>
      <c r="Q900" t="s">
        <v>232</v>
      </c>
      <c r="R900" t="s">
        <v>233</v>
      </c>
      <c r="S900" t="s">
        <v>229</v>
      </c>
      <c r="T900" t="n">
        <v>5</v>
      </c>
    </row>
    <row r="901" spans="1:20">
      <c r="A901" s="1" t="n">
        <v>34880</v>
      </c>
      <c r="B901" t="s">
        <v>279</v>
      </c>
      <c r="C901" t="n">
        <v>1</v>
      </c>
      <c r="D901" t="n">
        <v>20</v>
      </c>
      <c r="E901" t="s">
        <v>52</v>
      </c>
      <c r="F901" t="n">
        <v>3201</v>
      </c>
      <c r="G901" t="s">
        <v>228</v>
      </c>
      <c r="H901" t="s">
        <v>229</v>
      </c>
      <c r="I901" t="n">
        <v>5</v>
      </c>
      <c r="J901" t="n">
        <v>160</v>
      </c>
      <c r="K901" t="s">
        <v>258</v>
      </c>
      <c r="L901" t="n">
        <v>301</v>
      </c>
      <c r="M901" t="n">
        <v>0.01</v>
      </c>
      <c r="N901" t="n">
        <v>54</v>
      </c>
      <c r="O901" t="s">
        <v>277</v>
      </c>
      <c r="P901" t="s">
        <v>253</v>
      </c>
      <c r="Q901" t="s">
        <v>253</v>
      </c>
      <c r="R901" t="s">
        <v>233</v>
      </c>
      <c r="S901" t="s">
        <v>229</v>
      </c>
      <c r="T901" t="n">
        <v>5</v>
      </c>
    </row>
    <row r="902" spans="1:20">
      <c r="A902" s="1" t="n">
        <v>34880</v>
      </c>
      <c r="B902" t="s">
        <v>279</v>
      </c>
      <c r="C902" t="n">
        <v>2</v>
      </c>
      <c r="D902" t="n">
        <v>20</v>
      </c>
      <c r="E902" t="s">
        <v>52</v>
      </c>
      <c r="F902" t="n">
        <v>3201</v>
      </c>
      <c r="G902" t="s">
        <v>228</v>
      </c>
      <c r="H902" t="s">
        <v>229</v>
      </c>
      <c r="I902" t="n">
        <v>5</v>
      </c>
      <c r="J902" t="n">
        <v>458</v>
      </c>
      <c r="K902" t="s">
        <v>230</v>
      </c>
      <c r="L902" t="n">
        <v>192</v>
      </c>
      <c r="M902" t="n">
        <v>0.21</v>
      </c>
      <c r="N902" t="n">
        <v>20.8</v>
      </c>
      <c r="O902" t="s">
        <v>277</v>
      </c>
      <c r="P902" t="s">
        <v>253</v>
      </c>
      <c r="Q902" t="s">
        <v>253</v>
      </c>
      <c r="R902" t="s">
        <v>233</v>
      </c>
      <c r="S902" t="s">
        <v>229</v>
      </c>
      <c r="T902" t="n">
        <v>5</v>
      </c>
    </row>
    <row r="903" spans="1:20">
      <c r="A903" s="1" t="n">
        <v>34880</v>
      </c>
      <c r="B903" t="s">
        <v>227</v>
      </c>
      <c r="C903" t="n">
        <v>1</v>
      </c>
      <c r="D903" t="n">
        <v>20</v>
      </c>
      <c r="E903" t="s">
        <v>52</v>
      </c>
      <c r="F903" t="n">
        <v>3201</v>
      </c>
      <c r="G903" t="s">
        <v>228</v>
      </c>
      <c r="H903" t="s">
        <v>229</v>
      </c>
      <c r="I903" t="n">
        <v>5</v>
      </c>
      <c r="J903" t="n">
        <v>458</v>
      </c>
      <c r="K903" t="s">
        <v>230</v>
      </c>
      <c r="L903" t="n">
        <v>370</v>
      </c>
      <c r="M903" t="n">
        <v>0.07000000000000001</v>
      </c>
      <c r="N903" t="n">
        <v>32.3</v>
      </c>
      <c r="O903" t="s">
        <v>231</v>
      </c>
      <c r="P903" t="s">
        <v>232</v>
      </c>
      <c r="Q903" t="s">
        <v>232</v>
      </c>
      <c r="R903" t="s">
        <v>233</v>
      </c>
      <c r="S903" t="s">
        <v>229</v>
      </c>
      <c r="T903" t="n">
        <v>5</v>
      </c>
    </row>
    <row r="904" spans="1:20">
      <c r="A904" s="1" t="n">
        <v>34880</v>
      </c>
      <c r="B904" t="s">
        <v>227</v>
      </c>
      <c r="C904" t="n">
        <v>3</v>
      </c>
      <c r="D904" t="n">
        <v>20</v>
      </c>
      <c r="E904" t="s">
        <v>52</v>
      </c>
      <c r="F904" t="n">
        <v>3201</v>
      </c>
      <c r="G904" t="s">
        <v>228</v>
      </c>
      <c r="H904" t="s">
        <v>229</v>
      </c>
      <c r="I904" t="n">
        <v>5</v>
      </c>
      <c r="J904" t="n">
        <v>458</v>
      </c>
      <c r="K904" t="s">
        <v>230</v>
      </c>
      <c r="L904" t="n">
        <v>485</v>
      </c>
      <c r="M904" t="n">
        <v>0.02</v>
      </c>
      <c r="N904" t="n">
        <v>46.1</v>
      </c>
      <c r="O904" t="s">
        <v>231</v>
      </c>
      <c r="P904" t="s">
        <v>232</v>
      </c>
      <c r="Q904" t="s">
        <v>232</v>
      </c>
      <c r="R904" t="s">
        <v>233</v>
      </c>
      <c r="S904" t="s">
        <v>229</v>
      </c>
      <c r="T904" t="n">
        <v>5</v>
      </c>
    </row>
    <row r="905" spans="1:20">
      <c r="A905" s="1" t="n">
        <v>34880</v>
      </c>
      <c r="B905" t="s">
        <v>241</v>
      </c>
      <c r="C905" t="n">
        <v>1</v>
      </c>
      <c r="D905" t="n">
        <v>213</v>
      </c>
      <c r="E905" t="s">
        <v>234</v>
      </c>
      <c r="F905" t="n">
        <v>3201</v>
      </c>
      <c r="G905" t="s">
        <v>228</v>
      </c>
      <c r="H905" t="s">
        <v>229</v>
      </c>
      <c r="I905" t="n">
        <v>5</v>
      </c>
      <c r="J905" t="n">
        <v>520</v>
      </c>
      <c r="K905" t="s">
        <v>261</v>
      </c>
      <c r="L905" t="n">
        <v>31</v>
      </c>
      <c r="M905" t="n">
        <v>0</v>
      </c>
      <c r="N905" t="n">
        <v>0</v>
      </c>
    </row>
    <row r="906" spans="1:20">
      <c r="A906" s="1" t="n">
        <v>34880</v>
      </c>
      <c r="B906" t="s">
        <v>241</v>
      </c>
      <c r="C906" t="n">
        <v>2</v>
      </c>
      <c r="D906" t="n">
        <v>213</v>
      </c>
      <c r="E906" t="s">
        <v>234</v>
      </c>
      <c r="F906" t="n">
        <v>3201</v>
      </c>
      <c r="G906" t="s">
        <v>228</v>
      </c>
      <c r="H906" t="s">
        <v>229</v>
      </c>
      <c r="I906" t="n">
        <v>5</v>
      </c>
      <c r="J906" t="n">
        <v>595</v>
      </c>
      <c r="K906" t="s">
        <v>268</v>
      </c>
      <c r="L906" t="n">
        <v>30</v>
      </c>
      <c r="M906" t="n">
        <v>0</v>
      </c>
      <c r="N906" t="n">
        <v>0</v>
      </c>
    </row>
    <row r="907" spans="1:20">
      <c r="A907" s="1" t="n">
        <v>34911</v>
      </c>
      <c r="B907" t="s">
        <v>279</v>
      </c>
      <c r="C907" t="n">
        <v>1</v>
      </c>
      <c r="D907" t="n">
        <v>20</v>
      </c>
      <c r="E907" t="s">
        <v>52</v>
      </c>
      <c r="F907" t="n">
        <v>3201</v>
      </c>
      <c r="G907" t="s">
        <v>228</v>
      </c>
      <c r="H907" t="s">
        <v>229</v>
      </c>
      <c r="I907" t="n">
        <v>5</v>
      </c>
      <c r="J907" t="n">
        <v>160</v>
      </c>
      <c r="K907" t="s">
        <v>258</v>
      </c>
      <c r="L907" t="n">
        <v>647</v>
      </c>
      <c r="M907" t="n">
        <v>0.05</v>
      </c>
      <c r="N907" t="n">
        <v>54.4</v>
      </c>
      <c r="O907" t="s">
        <v>277</v>
      </c>
      <c r="P907" t="s">
        <v>253</v>
      </c>
      <c r="Q907" t="s">
        <v>253</v>
      </c>
      <c r="R907" t="s">
        <v>233</v>
      </c>
      <c r="S907" t="s">
        <v>229</v>
      </c>
      <c r="T907" t="n">
        <v>5</v>
      </c>
    </row>
    <row r="908" spans="1:20">
      <c r="A908" s="1" t="n">
        <v>34911</v>
      </c>
      <c r="B908" t="s">
        <v>279</v>
      </c>
      <c r="C908" t="n">
        <v>2</v>
      </c>
      <c r="D908" t="n">
        <v>20</v>
      </c>
      <c r="E908" t="s">
        <v>52</v>
      </c>
      <c r="F908" t="n">
        <v>3201</v>
      </c>
      <c r="G908" t="s">
        <v>228</v>
      </c>
      <c r="H908" t="s">
        <v>229</v>
      </c>
      <c r="I908" t="n">
        <v>5</v>
      </c>
      <c r="J908" t="n">
        <v>458</v>
      </c>
      <c r="K908" t="s">
        <v>230</v>
      </c>
      <c r="L908" t="n">
        <v>468</v>
      </c>
      <c r="M908" t="n">
        <v>0.03</v>
      </c>
      <c r="N908" t="n">
        <v>46.7</v>
      </c>
      <c r="O908" t="s">
        <v>277</v>
      </c>
      <c r="P908" t="s">
        <v>253</v>
      </c>
      <c r="Q908" t="s">
        <v>253</v>
      </c>
      <c r="R908" t="s">
        <v>233</v>
      </c>
      <c r="S908" t="s">
        <v>229</v>
      </c>
      <c r="T908" t="n">
        <v>5</v>
      </c>
    </row>
    <row r="909" spans="1:20">
      <c r="A909" s="1" t="n">
        <v>34911</v>
      </c>
      <c r="B909" t="s">
        <v>279</v>
      </c>
      <c r="C909" t="n">
        <v>3</v>
      </c>
      <c r="D909" t="n">
        <v>20</v>
      </c>
      <c r="E909" t="s">
        <v>52</v>
      </c>
      <c r="F909" t="n">
        <v>3201</v>
      </c>
      <c r="G909" t="s">
        <v>228</v>
      </c>
      <c r="H909" t="s">
        <v>229</v>
      </c>
      <c r="I909" t="n">
        <v>5</v>
      </c>
      <c r="J909" t="n">
        <v>458</v>
      </c>
      <c r="K909" t="s">
        <v>230</v>
      </c>
      <c r="L909" t="n">
        <v>268</v>
      </c>
      <c r="M909" t="n">
        <v>0.21</v>
      </c>
      <c r="N909" t="n">
        <v>21.2</v>
      </c>
      <c r="O909" t="s">
        <v>277</v>
      </c>
      <c r="P909" t="s">
        <v>253</v>
      </c>
      <c r="Q909" t="s">
        <v>253</v>
      </c>
      <c r="R909" t="s">
        <v>233</v>
      </c>
      <c r="S909" t="s">
        <v>229</v>
      </c>
      <c r="T909" t="n">
        <v>5</v>
      </c>
    </row>
    <row r="910" spans="1:20">
      <c r="A910" s="1" t="n">
        <v>34911</v>
      </c>
      <c r="B910" t="s">
        <v>279</v>
      </c>
      <c r="C910" t="n">
        <v>4</v>
      </c>
      <c r="D910" t="n">
        <v>20</v>
      </c>
      <c r="E910" t="s">
        <v>52</v>
      </c>
      <c r="F910" t="n">
        <v>3201</v>
      </c>
      <c r="G910" t="s">
        <v>228</v>
      </c>
      <c r="H910" t="s">
        <v>229</v>
      </c>
      <c r="I910" t="n">
        <v>5</v>
      </c>
      <c r="J910" t="n">
        <v>458</v>
      </c>
      <c r="K910" t="s">
        <v>230</v>
      </c>
      <c r="L910" t="n">
        <v>257</v>
      </c>
      <c r="M910" t="n">
        <v>0.21</v>
      </c>
      <c r="N910" t="n">
        <v>20.7</v>
      </c>
      <c r="O910" t="s">
        <v>277</v>
      </c>
      <c r="P910" t="s">
        <v>253</v>
      </c>
      <c r="Q910" t="s">
        <v>253</v>
      </c>
      <c r="R910" t="s">
        <v>233</v>
      </c>
      <c r="S910" t="s">
        <v>229</v>
      </c>
      <c r="T910" t="n">
        <v>5</v>
      </c>
    </row>
    <row r="911" spans="1:20">
      <c r="A911" s="1" t="n">
        <v>34911</v>
      </c>
      <c r="B911" t="s">
        <v>279</v>
      </c>
      <c r="C911" t="n">
        <v>5</v>
      </c>
      <c r="D911" t="n">
        <v>20</v>
      </c>
      <c r="E911" t="s">
        <v>52</v>
      </c>
      <c r="F911" t="n">
        <v>3201</v>
      </c>
      <c r="G911" t="s">
        <v>228</v>
      </c>
      <c r="H911" t="s">
        <v>229</v>
      </c>
      <c r="I911" t="n">
        <v>5</v>
      </c>
      <c r="J911" t="n">
        <v>458</v>
      </c>
      <c r="K911" t="s">
        <v>230</v>
      </c>
      <c r="L911" t="n">
        <v>421</v>
      </c>
      <c r="M911" t="n">
        <v>0.04</v>
      </c>
      <c r="N911" t="n">
        <v>45.4</v>
      </c>
      <c r="O911" t="s">
        <v>277</v>
      </c>
      <c r="P911" t="s">
        <v>253</v>
      </c>
      <c r="Q911" t="s">
        <v>253</v>
      </c>
      <c r="R911" t="s">
        <v>233</v>
      </c>
      <c r="S911" t="s">
        <v>229</v>
      </c>
      <c r="T911" t="n">
        <v>5</v>
      </c>
    </row>
    <row r="912" spans="1:20">
      <c r="A912" s="1" t="n">
        <v>34911</v>
      </c>
      <c r="B912" t="s">
        <v>279</v>
      </c>
      <c r="C912" t="n">
        <v>6</v>
      </c>
      <c r="D912" t="n">
        <v>20</v>
      </c>
      <c r="E912" t="s">
        <v>52</v>
      </c>
      <c r="F912" t="n">
        <v>3201</v>
      </c>
      <c r="G912" t="s">
        <v>228</v>
      </c>
      <c r="H912" t="s">
        <v>229</v>
      </c>
      <c r="I912" t="n">
        <v>5</v>
      </c>
      <c r="J912" t="n">
        <v>888</v>
      </c>
      <c r="K912" t="s">
        <v>273</v>
      </c>
      <c r="L912" t="n">
        <v>289</v>
      </c>
      <c r="M912" t="n">
        <v>1.06</v>
      </c>
      <c r="N912" t="n">
        <v>33.5</v>
      </c>
      <c r="O912" t="s">
        <v>277</v>
      </c>
      <c r="P912" t="s">
        <v>253</v>
      </c>
      <c r="Q912" t="s">
        <v>253</v>
      </c>
      <c r="R912" t="s">
        <v>233</v>
      </c>
      <c r="S912" t="s">
        <v>229</v>
      </c>
      <c r="T912" t="n">
        <v>5</v>
      </c>
    </row>
    <row r="913" spans="1:20">
      <c r="A913" s="1" t="n">
        <v>34911</v>
      </c>
      <c r="B913" t="s">
        <v>227</v>
      </c>
      <c r="C913" t="n">
        <v>1</v>
      </c>
      <c r="D913" t="n">
        <v>20</v>
      </c>
      <c r="E913" t="s">
        <v>52</v>
      </c>
      <c r="F913" t="n">
        <v>3201</v>
      </c>
      <c r="G913" t="s">
        <v>228</v>
      </c>
      <c r="H913" t="s">
        <v>229</v>
      </c>
      <c r="I913" t="n">
        <v>5</v>
      </c>
      <c r="J913" t="n">
        <v>458</v>
      </c>
      <c r="K913" t="s">
        <v>230</v>
      </c>
      <c r="L913" t="n">
        <v>184</v>
      </c>
      <c r="M913" t="n">
        <v>0.07000000000000001</v>
      </c>
      <c r="N913" t="n">
        <v>32.4</v>
      </c>
      <c r="O913" t="s">
        <v>231</v>
      </c>
      <c r="P913" t="s">
        <v>232</v>
      </c>
      <c r="Q913" t="s">
        <v>232</v>
      </c>
      <c r="R913" t="s">
        <v>233</v>
      </c>
      <c r="S913" t="s">
        <v>229</v>
      </c>
      <c r="T913" t="n">
        <v>5</v>
      </c>
    </row>
    <row r="914" spans="1:20">
      <c r="A914" s="1" t="n">
        <v>34911</v>
      </c>
      <c r="B914" t="s">
        <v>227</v>
      </c>
      <c r="C914" t="n">
        <v>3</v>
      </c>
      <c r="D914" t="n">
        <v>20</v>
      </c>
      <c r="E914" t="s">
        <v>52</v>
      </c>
      <c r="F914" t="n">
        <v>3201</v>
      </c>
      <c r="G914" t="s">
        <v>228</v>
      </c>
      <c r="H914" t="s">
        <v>229</v>
      </c>
      <c r="I914" t="n">
        <v>5</v>
      </c>
      <c r="J914" t="n">
        <v>458</v>
      </c>
      <c r="K914" t="s">
        <v>230</v>
      </c>
      <c r="L914" t="n">
        <v>162</v>
      </c>
      <c r="M914" t="n">
        <v>0.07000000000000001</v>
      </c>
      <c r="N914" t="n">
        <v>32.4</v>
      </c>
      <c r="O914" t="s">
        <v>231</v>
      </c>
      <c r="P914" t="s">
        <v>232</v>
      </c>
      <c r="Q914" t="s">
        <v>232</v>
      </c>
      <c r="R914" t="s">
        <v>233</v>
      </c>
      <c r="S914" t="s">
        <v>229</v>
      </c>
      <c r="T914" t="n">
        <v>5</v>
      </c>
    </row>
    <row r="915" spans="1:20">
      <c r="A915" s="1" t="n">
        <v>34911</v>
      </c>
      <c r="B915" t="s">
        <v>227</v>
      </c>
      <c r="C915" t="n">
        <v>5</v>
      </c>
      <c r="D915" t="n">
        <v>850</v>
      </c>
      <c r="E915" t="s">
        <v>280</v>
      </c>
      <c r="F915" t="n">
        <v>3201</v>
      </c>
      <c r="G915" t="s">
        <v>228</v>
      </c>
      <c r="H915" t="s">
        <v>229</v>
      </c>
      <c r="I915" t="n">
        <v>5</v>
      </c>
      <c r="J915" t="n">
        <v>458</v>
      </c>
      <c r="K915" t="s">
        <v>230</v>
      </c>
      <c r="L915" t="n">
        <v>249</v>
      </c>
      <c r="M915" t="n">
        <v>0</v>
      </c>
      <c r="N915" t="n">
        <v>0</v>
      </c>
      <c r="O915" t="s">
        <v>231</v>
      </c>
      <c r="P915" t="s">
        <v>232</v>
      </c>
      <c r="Q915" t="s">
        <v>232</v>
      </c>
      <c r="R915" t="s">
        <v>233</v>
      </c>
      <c r="S915" t="s">
        <v>229</v>
      </c>
      <c r="T915" t="n">
        <v>5</v>
      </c>
    </row>
    <row r="916" spans="1:20">
      <c r="A916" s="1" t="n">
        <v>34911</v>
      </c>
      <c r="B916" t="s">
        <v>227</v>
      </c>
      <c r="C916" t="n">
        <v>6</v>
      </c>
      <c r="D916" t="n">
        <v>20</v>
      </c>
      <c r="E916" t="s">
        <v>52</v>
      </c>
      <c r="F916" t="n">
        <v>3201</v>
      </c>
      <c r="G916" t="s">
        <v>228</v>
      </c>
      <c r="H916" t="s">
        <v>229</v>
      </c>
      <c r="I916" t="n">
        <v>5</v>
      </c>
      <c r="J916" t="n">
        <v>458</v>
      </c>
      <c r="K916" t="s">
        <v>230</v>
      </c>
      <c r="L916" t="n">
        <v>343</v>
      </c>
      <c r="M916" t="n">
        <v>0.07000000000000001</v>
      </c>
      <c r="N916" t="n">
        <v>32.5</v>
      </c>
      <c r="O916" t="s">
        <v>231</v>
      </c>
      <c r="P916" t="s">
        <v>232</v>
      </c>
      <c r="Q916" t="s">
        <v>232</v>
      </c>
      <c r="R916" t="s">
        <v>233</v>
      </c>
      <c r="S916" t="s">
        <v>229</v>
      </c>
      <c r="T916" t="n">
        <v>5</v>
      </c>
    </row>
    <row r="917" spans="1:20">
      <c r="A917" s="1" t="n">
        <v>34911</v>
      </c>
      <c r="B917" t="s">
        <v>227</v>
      </c>
      <c r="C917" t="n">
        <v>7</v>
      </c>
      <c r="D917" t="n">
        <v>20</v>
      </c>
      <c r="E917" t="s">
        <v>52</v>
      </c>
      <c r="F917" t="n">
        <v>3201</v>
      </c>
      <c r="G917" t="s">
        <v>228</v>
      </c>
      <c r="H917" t="s">
        <v>229</v>
      </c>
      <c r="I917" t="n">
        <v>5</v>
      </c>
      <c r="J917" t="n">
        <v>458</v>
      </c>
      <c r="K917" t="s">
        <v>230</v>
      </c>
      <c r="L917" t="n">
        <v>345</v>
      </c>
      <c r="M917" t="n">
        <v>0.02</v>
      </c>
      <c r="N917" t="n">
        <v>46.5</v>
      </c>
      <c r="O917" t="s">
        <v>231</v>
      </c>
      <c r="P917" t="s">
        <v>232</v>
      </c>
      <c r="Q917" t="s">
        <v>232</v>
      </c>
      <c r="R917" t="s">
        <v>233</v>
      </c>
      <c r="S917" t="s">
        <v>229</v>
      </c>
      <c r="T917" t="n">
        <v>5</v>
      </c>
    </row>
    <row r="918" spans="1:20">
      <c r="A918" s="1" t="n">
        <v>34911</v>
      </c>
      <c r="B918" t="s">
        <v>227</v>
      </c>
      <c r="C918" t="n">
        <v>8</v>
      </c>
      <c r="D918" t="n">
        <v>20</v>
      </c>
      <c r="E918" t="s">
        <v>52</v>
      </c>
      <c r="F918" t="n">
        <v>3201</v>
      </c>
      <c r="G918" t="s">
        <v>228</v>
      </c>
      <c r="H918" t="s">
        <v>229</v>
      </c>
      <c r="I918" t="n">
        <v>5</v>
      </c>
      <c r="J918" t="n">
        <v>458</v>
      </c>
      <c r="K918" t="s">
        <v>230</v>
      </c>
      <c r="L918" t="n">
        <v>178</v>
      </c>
      <c r="M918" t="n">
        <v>0.02</v>
      </c>
      <c r="N918" t="n">
        <v>46.6</v>
      </c>
      <c r="O918" t="s">
        <v>231</v>
      </c>
      <c r="P918" t="s">
        <v>232</v>
      </c>
      <c r="Q918" t="s">
        <v>232</v>
      </c>
      <c r="R918" t="s">
        <v>233</v>
      </c>
      <c r="S918" t="s">
        <v>229</v>
      </c>
      <c r="T918" t="n">
        <v>5</v>
      </c>
    </row>
    <row r="919" spans="1:20">
      <c r="A919" s="1" t="n">
        <v>34911</v>
      </c>
      <c r="B919" t="s">
        <v>227</v>
      </c>
      <c r="C919" t="n">
        <v>9</v>
      </c>
      <c r="D919" t="n">
        <v>20</v>
      </c>
      <c r="E919" t="s">
        <v>52</v>
      </c>
      <c r="F919" t="n">
        <v>3201</v>
      </c>
      <c r="G919" t="s">
        <v>228</v>
      </c>
      <c r="H919" t="s">
        <v>229</v>
      </c>
      <c r="I919" t="n">
        <v>5</v>
      </c>
      <c r="J919" t="n">
        <v>458</v>
      </c>
      <c r="K919" t="s">
        <v>230</v>
      </c>
      <c r="L919" t="n">
        <v>197</v>
      </c>
      <c r="M919" t="n">
        <v>0.02</v>
      </c>
      <c r="N919" t="n">
        <v>46.6</v>
      </c>
      <c r="O919" t="s">
        <v>231</v>
      </c>
      <c r="P919" t="s">
        <v>232</v>
      </c>
      <c r="Q919" t="s">
        <v>232</v>
      </c>
      <c r="R919" t="s">
        <v>233</v>
      </c>
      <c r="S919" t="s">
        <v>229</v>
      </c>
      <c r="T919" t="n">
        <v>5</v>
      </c>
    </row>
    <row r="920" spans="1:20">
      <c r="A920" s="1" t="n">
        <v>34911</v>
      </c>
      <c r="B920" t="s">
        <v>227</v>
      </c>
      <c r="C920" t="n">
        <v>10</v>
      </c>
      <c r="D920" t="n">
        <v>20</v>
      </c>
      <c r="E920" t="s">
        <v>52</v>
      </c>
      <c r="F920" t="n">
        <v>3201</v>
      </c>
      <c r="G920" t="s">
        <v>228</v>
      </c>
      <c r="H920" t="s">
        <v>229</v>
      </c>
      <c r="I920" t="n">
        <v>5</v>
      </c>
      <c r="J920" t="n">
        <v>945</v>
      </c>
      <c r="K920" t="s">
        <v>282</v>
      </c>
      <c r="L920" t="n">
        <v>346</v>
      </c>
      <c r="M920" t="n">
        <v>0.1</v>
      </c>
      <c r="N920" t="n">
        <v>40.1</v>
      </c>
      <c r="O920" t="s">
        <v>231</v>
      </c>
      <c r="P920" t="s">
        <v>232</v>
      </c>
      <c r="Q920" t="s">
        <v>232</v>
      </c>
      <c r="R920" t="s">
        <v>233</v>
      </c>
      <c r="S920" t="s">
        <v>229</v>
      </c>
      <c r="T920" t="n">
        <v>5</v>
      </c>
    </row>
    <row r="921" spans="1:20">
      <c r="A921" s="1" t="n">
        <v>34942</v>
      </c>
      <c r="B921" t="s">
        <v>279</v>
      </c>
      <c r="C921" t="n">
        <v>1</v>
      </c>
      <c r="D921" t="n">
        <v>20</v>
      </c>
      <c r="E921" t="s">
        <v>52</v>
      </c>
      <c r="F921" t="n">
        <v>3201</v>
      </c>
      <c r="G921" t="s">
        <v>228</v>
      </c>
      <c r="H921" t="s">
        <v>229</v>
      </c>
      <c r="I921" t="n">
        <v>5</v>
      </c>
      <c r="J921" t="n">
        <v>458</v>
      </c>
      <c r="K921" t="s">
        <v>230</v>
      </c>
      <c r="L921" t="n">
        <v>235</v>
      </c>
      <c r="M921" t="n">
        <v>0.22</v>
      </c>
      <c r="N921" t="n">
        <v>21</v>
      </c>
      <c r="O921" t="s">
        <v>277</v>
      </c>
      <c r="P921" t="s">
        <v>253</v>
      </c>
      <c r="Q921" t="s">
        <v>253</v>
      </c>
      <c r="R921" t="s">
        <v>233</v>
      </c>
      <c r="S921" t="s">
        <v>229</v>
      </c>
      <c r="T921" t="n">
        <v>5</v>
      </c>
    </row>
    <row r="922" spans="1:20">
      <c r="A922" s="1" t="n">
        <v>34942</v>
      </c>
      <c r="B922" t="s">
        <v>279</v>
      </c>
      <c r="C922" t="n">
        <v>2</v>
      </c>
      <c r="D922" t="n">
        <v>20</v>
      </c>
      <c r="E922" t="s">
        <v>52</v>
      </c>
      <c r="F922" t="n">
        <v>3201</v>
      </c>
      <c r="G922" t="s">
        <v>228</v>
      </c>
      <c r="H922" t="s">
        <v>229</v>
      </c>
      <c r="I922" t="n">
        <v>5</v>
      </c>
      <c r="J922" t="n">
        <v>458</v>
      </c>
      <c r="K922" t="s">
        <v>230</v>
      </c>
      <c r="L922" t="n">
        <v>475</v>
      </c>
      <c r="M922" t="n">
        <v>0.04</v>
      </c>
      <c r="N922" t="n">
        <v>43.7</v>
      </c>
      <c r="O922" t="s">
        <v>277</v>
      </c>
      <c r="P922" t="s">
        <v>253</v>
      </c>
      <c r="Q922" t="s">
        <v>253</v>
      </c>
      <c r="R922" t="s">
        <v>233</v>
      </c>
      <c r="S922" t="s">
        <v>229</v>
      </c>
      <c r="T922" t="n">
        <v>5</v>
      </c>
    </row>
    <row r="923" spans="1:20">
      <c r="A923" s="1" t="n">
        <v>34942</v>
      </c>
      <c r="B923" t="s">
        <v>279</v>
      </c>
      <c r="C923" t="n">
        <v>3</v>
      </c>
      <c r="D923" t="n">
        <v>20</v>
      </c>
      <c r="E923" t="s">
        <v>52</v>
      </c>
      <c r="F923" t="n">
        <v>3201</v>
      </c>
      <c r="G923" t="s">
        <v>228</v>
      </c>
      <c r="H923" t="s">
        <v>229</v>
      </c>
      <c r="I923" t="n">
        <v>5</v>
      </c>
      <c r="J923" t="n">
        <v>458</v>
      </c>
      <c r="K923" t="s">
        <v>230</v>
      </c>
      <c r="L923" t="n">
        <v>200</v>
      </c>
      <c r="M923" t="n">
        <v>0.21</v>
      </c>
      <c r="N923" t="n">
        <v>20.7</v>
      </c>
      <c r="O923" t="s">
        <v>277</v>
      </c>
      <c r="P923" t="s">
        <v>253</v>
      </c>
      <c r="Q923" t="s">
        <v>253</v>
      </c>
      <c r="R923" t="s">
        <v>233</v>
      </c>
      <c r="S923" t="s">
        <v>229</v>
      </c>
      <c r="T923" t="n">
        <v>5</v>
      </c>
    </row>
    <row r="924" spans="1:20">
      <c r="A924" s="1" t="n">
        <v>34942</v>
      </c>
      <c r="B924" t="s">
        <v>279</v>
      </c>
      <c r="C924" t="n">
        <v>4</v>
      </c>
      <c r="D924" t="n">
        <v>20</v>
      </c>
      <c r="E924" t="s">
        <v>52</v>
      </c>
      <c r="F924" t="n">
        <v>3201</v>
      </c>
      <c r="G924" t="s">
        <v>228</v>
      </c>
      <c r="H924" t="s">
        <v>229</v>
      </c>
      <c r="I924" t="n">
        <v>5</v>
      </c>
      <c r="J924" t="n">
        <v>458</v>
      </c>
      <c r="K924" t="s">
        <v>230</v>
      </c>
      <c r="L924" t="n">
        <v>459</v>
      </c>
      <c r="M924" t="n">
        <v>0.01</v>
      </c>
      <c r="N924" t="n">
        <v>46.3</v>
      </c>
      <c r="O924" t="s">
        <v>277</v>
      </c>
      <c r="P924" t="s">
        <v>253</v>
      </c>
      <c r="Q924" t="s">
        <v>253</v>
      </c>
      <c r="R924" t="s">
        <v>233</v>
      </c>
      <c r="S924" t="s">
        <v>229</v>
      </c>
      <c r="T924" t="n">
        <v>5</v>
      </c>
    </row>
    <row r="925" spans="1:20">
      <c r="A925" s="1" t="n">
        <v>34942</v>
      </c>
      <c r="B925" t="s">
        <v>279</v>
      </c>
      <c r="C925" t="n">
        <v>5</v>
      </c>
      <c r="D925" t="n">
        <v>20</v>
      </c>
      <c r="E925" t="s">
        <v>52</v>
      </c>
      <c r="F925" t="n">
        <v>3201</v>
      </c>
      <c r="G925" t="s">
        <v>228</v>
      </c>
      <c r="H925" t="s">
        <v>229</v>
      </c>
      <c r="I925" t="n">
        <v>5</v>
      </c>
      <c r="J925" t="n">
        <v>888</v>
      </c>
      <c r="K925" t="s">
        <v>273</v>
      </c>
      <c r="L925" t="n">
        <v>402</v>
      </c>
      <c r="M925" t="n">
        <v>1.06</v>
      </c>
      <c r="N925" t="n">
        <v>33.4</v>
      </c>
      <c r="O925" t="s">
        <v>277</v>
      </c>
      <c r="P925" t="s">
        <v>253</v>
      </c>
      <c r="Q925" t="s">
        <v>253</v>
      </c>
      <c r="R925" t="s">
        <v>233</v>
      </c>
      <c r="S925" t="s">
        <v>229</v>
      </c>
      <c r="T925" t="n">
        <v>5</v>
      </c>
    </row>
    <row r="926" spans="1:20">
      <c r="A926" s="1" t="n">
        <v>34942</v>
      </c>
      <c r="B926" t="s">
        <v>227</v>
      </c>
      <c r="C926" t="n">
        <v>1</v>
      </c>
      <c r="D926" t="n">
        <v>20</v>
      </c>
      <c r="E926" t="s">
        <v>52</v>
      </c>
      <c r="F926" t="n">
        <v>3201</v>
      </c>
      <c r="G926" t="s">
        <v>228</v>
      </c>
      <c r="H926" t="s">
        <v>229</v>
      </c>
      <c r="I926" t="n">
        <v>5</v>
      </c>
      <c r="J926" t="n">
        <v>458</v>
      </c>
      <c r="K926" t="s">
        <v>230</v>
      </c>
      <c r="L926" t="n">
        <v>188</v>
      </c>
      <c r="M926" t="n">
        <v>0.02</v>
      </c>
      <c r="N926" t="n">
        <v>46.3</v>
      </c>
      <c r="O926" t="s">
        <v>231</v>
      </c>
      <c r="P926" t="s">
        <v>232</v>
      </c>
      <c r="Q926" t="s">
        <v>232</v>
      </c>
      <c r="R926" t="s">
        <v>233</v>
      </c>
      <c r="S926" t="s">
        <v>229</v>
      </c>
      <c r="T926" t="n">
        <v>5</v>
      </c>
    </row>
    <row r="927" spans="1:20">
      <c r="A927" s="1" t="n">
        <v>34942</v>
      </c>
      <c r="B927" t="s">
        <v>227</v>
      </c>
      <c r="C927" t="n">
        <v>3</v>
      </c>
      <c r="D927" t="n">
        <v>508</v>
      </c>
      <c r="E927" t="s">
        <v>246</v>
      </c>
      <c r="F927" t="n">
        <v>3201</v>
      </c>
      <c r="G927" t="s">
        <v>228</v>
      </c>
      <c r="H927" t="s">
        <v>229</v>
      </c>
      <c r="I927" t="n">
        <v>5</v>
      </c>
      <c r="J927" t="n">
        <v>458</v>
      </c>
      <c r="K927" t="s">
        <v>230</v>
      </c>
      <c r="L927" t="n">
        <v>200</v>
      </c>
      <c r="M927" t="n">
        <v>0.1</v>
      </c>
      <c r="N927" t="n">
        <v>0</v>
      </c>
    </row>
    <row r="928" spans="1:20">
      <c r="A928" s="1" t="n">
        <v>34942</v>
      </c>
      <c r="B928" t="s">
        <v>227</v>
      </c>
      <c r="C928" t="n">
        <v>5</v>
      </c>
      <c r="D928" t="n">
        <v>20</v>
      </c>
      <c r="E928" t="s">
        <v>52</v>
      </c>
      <c r="F928" t="n">
        <v>3201</v>
      </c>
      <c r="G928" t="s">
        <v>228</v>
      </c>
      <c r="H928" t="s">
        <v>229</v>
      </c>
      <c r="I928" t="n">
        <v>5</v>
      </c>
      <c r="J928" t="n">
        <v>458</v>
      </c>
      <c r="K928" t="s">
        <v>230</v>
      </c>
      <c r="L928" t="n">
        <v>200</v>
      </c>
      <c r="M928" t="n">
        <v>0.07000000000000001</v>
      </c>
      <c r="N928" t="n">
        <v>32.4</v>
      </c>
      <c r="O928" t="s">
        <v>231</v>
      </c>
      <c r="P928" t="s">
        <v>232</v>
      </c>
      <c r="Q928" t="s">
        <v>232</v>
      </c>
      <c r="R928" t="s">
        <v>233</v>
      </c>
      <c r="S928" t="s">
        <v>229</v>
      </c>
      <c r="T928" t="n">
        <v>5</v>
      </c>
    </row>
    <row r="929" spans="1:20">
      <c r="A929" s="1" t="n">
        <v>34942</v>
      </c>
      <c r="B929" t="s">
        <v>227</v>
      </c>
      <c r="C929" t="n">
        <v>6</v>
      </c>
      <c r="D929" t="n">
        <v>20</v>
      </c>
      <c r="E929" t="s">
        <v>52</v>
      </c>
      <c r="F929" t="n">
        <v>3201</v>
      </c>
      <c r="G929" t="s">
        <v>228</v>
      </c>
      <c r="H929" t="s">
        <v>229</v>
      </c>
      <c r="I929" t="n">
        <v>5</v>
      </c>
      <c r="J929" t="n">
        <v>458</v>
      </c>
      <c r="K929" t="s">
        <v>230</v>
      </c>
      <c r="L929" t="n">
        <v>358</v>
      </c>
      <c r="M929" t="n">
        <v>0.07000000000000001</v>
      </c>
      <c r="N929" t="n">
        <v>33.2</v>
      </c>
      <c r="O929" t="s">
        <v>231</v>
      </c>
      <c r="P929" t="s">
        <v>232</v>
      </c>
      <c r="Q929" t="s">
        <v>232</v>
      </c>
      <c r="R929" t="s">
        <v>233</v>
      </c>
      <c r="S929" t="s">
        <v>229</v>
      </c>
      <c r="T929" t="n">
        <v>5</v>
      </c>
    </row>
    <row r="930" spans="1:20">
      <c r="A930" s="1" t="n">
        <v>34942</v>
      </c>
      <c r="B930" t="s">
        <v>227</v>
      </c>
      <c r="C930" t="n">
        <v>7</v>
      </c>
      <c r="D930" t="n">
        <v>20</v>
      </c>
      <c r="E930" t="s">
        <v>52</v>
      </c>
      <c r="F930" t="n">
        <v>3201</v>
      </c>
      <c r="G930" t="s">
        <v>228</v>
      </c>
      <c r="H930" t="s">
        <v>229</v>
      </c>
      <c r="I930" t="n">
        <v>5</v>
      </c>
      <c r="J930" t="n">
        <v>458</v>
      </c>
      <c r="K930" t="s">
        <v>230</v>
      </c>
      <c r="L930" t="n">
        <v>209</v>
      </c>
      <c r="M930" t="n">
        <v>0.1</v>
      </c>
      <c r="N930" t="n">
        <v>32.3</v>
      </c>
      <c r="O930" t="s">
        <v>231</v>
      </c>
      <c r="P930" t="s">
        <v>232</v>
      </c>
      <c r="Q930" t="s">
        <v>232</v>
      </c>
      <c r="R930" t="s">
        <v>233</v>
      </c>
      <c r="S930" t="s">
        <v>229</v>
      </c>
      <c r="T930" t="n">
        <v>5</v>
      </c>
    </row>
    <row r="931" spans="1:20">
      <c r="A931" s="1" t="n">
        <v>34942</v>
      </c>
      <c r="B931" t="s">
        <v>227</v>
      </c>
      <c r="C931" t="n">
        <v>8</v>
      </c>
      <c r="D931" t="n">
        <v>20</v>
      </c>
      <c r="E931" t="s">
        <v>52</v>
      </c>
      <c r="F931" t="n">
        <v>3201</v>
      </c>
      <c r="G931" t="s">
        <v>228</v>
      </c>
      <c r="H931" t="s">
        <v>229</v>
      </c>
      <c r="I931" t="n">
        <v>5</v>
      </c>
      <c r="J931" t="n">
        <v>458</v>
      </c>
      <c r="K931" t="s">
        <v>230</v>
      </c>
      <c r="L931" t="n">
        <v>169</v>
      </c>
      <c r="M931" t="n">
        <v>0.04</v>
      </c>
      <c r="N931" t="n">
        <v>38.5</v>
      </c>
      <c r="O931" t="s">
        <v>231</v>
      </c>
      <c r="P931" t="s">
        <v>232</v>
      </c>
      <c r="Q931" t="s">
        <v>232</v>
      </c>
      <c r="R931" t="s">
        <v>233</v>
      </c>
      <c r="S931" t="s">
        <v>229</v>
      </c>
      <c r="T931" t="n">
        <v>5</v>
      </c>
    </row>
    <row r="932" spans="1:20">
      <c r="A932" s="1" t="n">
        <v>34942</v>
      </c>
      <c r="B932" t="s">
        <v>227</v>
      </c>
      <c r="C932" t="n">
        <v>9</v>
      </c>
      <c r="D932" t="n">
        <v>20</v>
      </c>
      <c r="E932" t="s">
        <v>52</v>
      </c>
      <c r="F932" t="n">
        <v>3201</v>
      </c>
      <c r="G932" t="s">
        <v>228</v>
      </c>
      <c r="H932" t="s">
        <v>229</v>
      </c>
      <c r="I932" t="n">
        <v>5</v>
      </c>
      <c r="J932" t="n">
        <v>458</v>
      </c>
      <c r="K932" t="s">
        <v>230</v>
      </c>
      <c r="L932" t="n">
        <v>217</v>
      </c>
      <c r="M932" t="n">
        <v>0.02</v>
      </c>
      <c r="N932" t="n">
        <v>46.1</v>
      </c>
      <c r="O932" t="s">
        <v>231</v>
      </c>
      <c r="P932" t="s">
        <v>232</v>
      </c>
      <c r="Q932" t="s">
        <v>232</v>
      </c>
      <c r="R932" t="s">
        <v>233</v>
      </c>
      <c r="S932" t="s">
        <v>229</v>
      </c>
      <c r="T932" t="n">
        <v>5</v>
      </c>
    </row>
    <row r="933" spans="1:20">
      <c r="A933" s="1" t="n">
        <v>34972</v>
      </c>
      <c r="B933" t="s">
        <v>279</v>
      </c>
      <c r="C933" t="n">
        <v>1</v>
      </c>
      <c r="D933" t="n">
        <v>20</v>
      </c>
      <c r="E933" t="s">
        <v>52</v>
      </c>
      <c r="F933" t="n">
        <v>3201</v>
      </c>
      <c r="G933" t="s">
        <v>228</v>
      </c>
      <c r="H933" t="s">
        <v>229</v>
      </c>
      <c r="I933" t="n">
        <v>5</v>
      </c>
      <c r="J933" t="n">
        <v>458</v>
      </c>
      <c r="K933" t="s">
        <v>230</v>
      </c>
      <c r="L933" t="n">
        <v>26</v>
      </c>
      <c r="M933" t="n">
        <v>0.01</v>
      </c>
      <c r="N933" t="n">
        <v>46.3</v>
      </c>
      <c r="O933" t="s">
        <v>277</v>
      </c>
      <c r="P933" t="s">
        <v>253</v>
      </c>
      <c r="Q933" t="s">
        <v>253</v>
      </c>
      <c r="R933" t="s">
        <v>233</v>
      </c>
      <c r="S933" t="s">
        <v>229</v>
      </c>
      <c r="T933" t="n">
        <v>5</v>
      </c>
    </row>
    <row r="934" spans="1:20">
      <c r="A934" s="1" t="n">
        <v>34972</v>
      </c>
      <c r="B934" t="s">
        <v>279</v>
      </c>
      <c r="C934" t="n">
        <v>2</v>
      </c>
      <c r="D934" t="n">
        <v>20</v>
      </c>
      <c r="E934" t="s">
        <v>52</v>
      </c>
      <c r="F934" t="n">
        <v>3201</v>
      </c>
      <c r="G934" t="s">
        <v>228</v>
      </c>
      <c r="H934" t="s">
        <v>229</v>
      </c>
      <c r="I934" t="n">
        <v>5</v>
      </c>
      <c r="J934" t="n">
        <v>458</v>
      </c>
      <c r="K934" t="s">
        <v>230</v>
      </c>
      <c r="L934" t="n">
        <v>100</v>
      </c>
      <c r="M934" t="n">
        <v>0.07000000000000001</v>
      </c>
      <c r="N934" t="n">
        <v>32.5</v>
      </c>
      <c r="O934" t="s">
        <v>277</v>
      </c>
      <c r="P934" t="s">
        <v>253</v>
      </c>
      <c r="Q934" t="s">
        <v>253</v>
      </c>
      <c r="R934" t="s">
        <v>233</v>
      </c>
      <c r="S934" t="s">
        <v>229</v>
      </c>
      <c r="T934" t="n">
        <v>5</v>
      </c>
    </row>
    <row r="935" spans="1:20">
      <c r="A935" s="1" t="n">
        <v>34972</v>
      </c>
      <c r="B935" t="s">
        <v>279</v>
      </c>
      <c r="C935" t="n">
        <v>3</v>
      </c>
      <c r="D935" t="n">
        <v>20</v>
      </c>
      <c r="E935" t="s">
        <v>52</v>
      </c>
      <c r="F935" t="n">
        <v>3201</v>
      </c>
      <c r="G935" t="s">
        <v>228</v>
      </c>
      <c r="H935" t="s">
        <v>229</v>
      </c>
      <c r="I935" t="n">
        <v>5</v>
      </c>
      <c r="J935" t="n">
        <v>458</v>
      </c>
      <c r="K935" t="s">
        <v>230</v>
      </c>
      <c r="L935" t="n">
        <v>99</v>
      </c>
      <c r="M935" t="n">
        <v>0.11</v>
      </c>
      <c r="N935" t="n">
        <v>35</v>
      </c>
      <c r="O935" t="s">
        <v>277</v>
      </c>
      <c r="P935" t="s">
        <v>253</v>
      </c>
      <c r="Q935" t="s">
        <v>253</v>
      </c>
      <c r="R935" t="s">
        <v>233</v>
      </c>
      <c r="S935" t="s">
        <v>229</v>
      </c>
      <c r="T935" t="n">
        <v>5</v>
      </c>
    </row>
    <row r="936" spans="1:20">
      <c r="A936" s="1" t="n">
        <v>34972</v>
      </c>
      <c r="B936" t="s">
        <v>279</v>
      </c>
      <c r="C936" t="n">
        <v>4</v>
      </c>
      <c r="D936" t="n">
        <v>20</v>
      </c>
      <c r="E936" t="s">
        <v>52</v>
      </c>
      <c r="F936" t="n">
        <v>3201</v>
      </c>
      <c r="G936" t="s">
        <v>228</v>
      </c>
      <c r="H936" t="s">
        <v>229</v>
      </c>
      <c r="I936" t="n">
        <v>5</v>
      </c>
      <c r="J936" t="n">
        <v>458</v>
      </c>
      <c r="K936" t="s">
        <v>230</v>
      </c>
      <c r="L936" t="n">
        <v>212</v>
      </c>
      <c r="M936" t="n">
        <v>0.22</v>
      </c>
      <c r="N936" t="n">
        <v>21</v>
      </c>
      <c r="O936" t="s">
        <v>277</v>
      </c>
      <c r="P936" t="s">
        <v>253</v>
      </c>
      <c r="Q936" t="s">
        <v>253</v>
      </c>
      <c r="R936" t="s">
        <v>233</v>
      </c>
      <c r="S936" t="s">
        <v>229</v>
      </c>
      <c r="T936" t="n">
        <v>5</v>
      </c>
    </row>
    <row r="937" spans="1:20">
      <c r="A937" s="1" t="n">
        <v>34972</v>
      </c>
      <c r="B937" t="s">
        <v>279</v>
      </c>
      <c r="C937" t="n">
        <v>5</v>
      </c>
      <c r="D937" t="n">
        <v>20</v>
      </c>
      <c r="E937" t="s">
        <v>52</v>
      </c>
      <c r="F937" t="n">
        <v>3201</v>
      </c>
      <c r="G937" t="s">
        <v>228</v>
      </c>
      <c r="H937" t="s">
        <v>229</v>
      </c>
      <c r="I937" t="n">
        <v>5</v>
      </c>
      <c r="J937" t="n">
        <v>458</v>
      </c>
      <c r="K937" t="s">
        <v>230</v>
      </c>
      <c r="L937" t="n">
        <v>401</v>
      </c>
      <c r="M937" t="n">
        <v>0.01</v>
      </c>
      <c r="N937" t="n">
        <v>45.4</v>
      </c>
      <c r="O937" t="s">
        <v>277</v>
      </c>
      <c r="P937" t="s">
        <v>253</v>
      </c>
      <c r="Q937" t="s">
        <v>253</v>
      </c>
      <c r="R937" t="s">
        <v>233</v>
      </c>
      <c r="S937" t="s">
        <v>229</v>
      </c>
      <c r="T937" t="n">
        <v>5</v>
      </c>
    </row>
    <row r="938" spans="1:20">
      <c r="A938" s="1" t="n">
        <v>34972</v>
      </c>
      <c r="B938" t="s">
        <v>279</v>
      </c>
      <c r="C938" t="n">
        <v>6</v>
      </c>
      <c r="D938" t="n">
        <v>20</v>
      </c>
      <c r="E938" t="s">
        <v>52</v>
      </c>
      <c r="F938" t="n">
        <v>3201</v>
      </c>
      <c r="G938" t="s">
        <v>228</v>
      </c>
      <c r="H938" t="s">
        <v>229</v>
      </c>
      <c r="I938" t="n">
        <v>5</v>
      </c>
      <c r="J938" t="n">
        <v>458</v>
      </c>
      <c r="K938" t="s">
        <v>230</v>
      </c>
      <c r="L938" t="n">
        <v>115</v>
      </c>
      <c r="M938" t="n">
        <v>0.02</v>
      </c>
      <c r="N938" t="n">
        <v>45.2</v>
      </c>
      <c r="O938" t="s">
        <v>277</v>
      </c>
      <c r="P938" t="s">
        <v>253</v>
      </c>
      <c r="Q938" t="s">
        <v>253</v>
      </c>
      <c r="R938" t="s">
        <v>233</v>
      </c>
      <c r="S938" t="s">
        <v>229</v>
      </c>
      <c r="T938" t="n">
        <v>5</v>
      </c>
    </row>
    <row r="939" spans="1:20">
      <c r="A939" s="1" t="n">
        <v>34972</v>
      </c>
      <c r="B939" t="s">
        <v>279</v>
      </c>
      <c r="C939" t="n">
        <v>7</v>
      </c>
      <c r="D939" t="n">
        <v>20</v>
      </c>
      <c r="E939" t="s">
        <v>52</v>
      </c>
      <c r="F939" t="n">
        <v>3201</v>
      </c>
      <c r="G939" t="s">
        <v>228</v>
      </c>
      <c r="H939" t="s">
        <v>229</v>
      </c>
      <c r="I939" t="n">
        <v>5</v>
      </c>
      <c r="J939" t="n">
        <v>888</v>
      </c>
      <c r="K939" t="s">
        <v>273</v>
      </c>
      <c r="L939" t="n">
        <v>700</v>
      </c>
      <c r="M939" t="n">
        <v>1.06</v>
      </c>
      <c r="N939" t="n">
        <v>33.5</v>
      </c>
      <c r="O939" t="s">
        <v>277</v>
      </c>
      <c r="P939" t="s">
        <v>253</v>
      </c>
      <c r="Q939" t="s">
        <v>253</v>
      </c>
      <c r="R939" t="s">
        <v>233</v>
      </c>
      <c r="S939" t="s">
        <v>229</v>
      </c>
      <c r="T939" t="n">
        <v>5</v>
      </c>
    </row>
    <row r="940" spans="1:20">
      <c r="A940" s="1" t="n">
        <v>34972</v>
      </c>
      <c r="B940" t="s">
        <v>227</v>
      </c>
      <c r="C940" t="n">
        <v>1</v>
      </c>
      <c r="D940" t="n">
        <v>20</v>
      </c>
      <c r="E940" t="s">
        <v>52</v>
      </c>
      <c r="F940" t="n">
        <v>3201</v>
      </c>
      <c r="G940" t="s">
        <v>228</v>
      </c>
      <c r="H940" t="s">
        <v>229</v>
      </c>
      <c r="I940" t="n">
        <v>5</v>
      </c>
      <c r="J940" t="n">
        <v>458</v>
      </c>
      <c r="K940" t="s">
        <v>230</v>
      </c>
      <c r="L940" t="n">
        <v>196</v>
      </c>
      <c r="M940" t="n">
        <v>0.01</v>
      </c>
      <c r="N940" t="n">
        <v>45.5</v>
      </c>
      <c r="O940" t="s">
        <v>231</v>
      </c>
      <c r="P940" t="s">
        <v>232</v>
      </c>
      <c r="Q940" t="s">
        <v>232</v>
      </c>
      <c r="R940" t="s">
        <v>233</v>
      </c>
      <c r="S940" t="s">
        <v>229</v>
      </c>
      <c r="T940" t="n">
        <v>5</v>
      </c>
    </row>
    <row r="941" spans="1:20">
      <c r="A941" s="1" t="n">
        <v>34972</v>
      </c>
      <c r="B941" t="s">
        <v>227</v>
      </c>
      <c r="C941" t="n">
        <v>6</v>
      </c>
      <c r="D941" t="n">
        <v>850</v>
      </c>
      <c r="E941" t="s">
        <v>280</v>
      </c>
      <c r="F941" t="n">
        <v>3201</v>
      </c>
      <c r="G941" t="s">
        <v>228</v>
      </c>
      <c r="H941" t="s">
        <v>229</v>
      </c>
      <c r="I941" t="n">
        <v>5</v>
      </c>
      <c r="J941" t="n">
        <v>458</v>
      </c>
      <c r="K941" t="s">
        <v>230</v>
      </c>
      <c r="L941" t="n">
        <v>340</v>
      </c>
      <c r="M941" t="n">
        <v>0</v>
      </c>
      <c r="N941" t="n">
        <v>32.3</v>
      </c>
      <c r="O941" t="s">
        <v>231</v>
      </c>
      <c r="P941" t="s">
        <v>232</v>
      </c>
      <c r="Q941" t="s">
        <v>232</v>
      </c>
      <c r="R941" t="s">
        <v>233</v>
      </c>
      <c r="S941" t="s">
        <v>229</v>
      </c>
      <c r="T941" t="n">
        <v>5</v>
      </c>
    </row>
    <row r="942" spans="1:20">
      <c r="A942" s="1" t="n">
        <v>34972</v>
      </c>
      <c r="B942" t="s">
        <v>227</v>
      </c>
      <c r="C942" t="n">
        <v>7</v>
      </c>
      <c r="D942" t="n">
        <v>20</v>
      </c>
      <c r="E942" t="s">
        <v>52</v>
      </c>
      <c r="F942" t="n">
        <v>3201</v>
      </c>
      <c r="G942" t="s">
        <v>228</v>
      </c>
      <c r="H942" t="s">
        <v>229</v>
      </c>
      <c r="I942" t="n">
        <v>5</v>
      </c>
      <c r="J942" t="n">
        <v>458</v>
      </c>
      <c r="K942" t="s">
        <v>230</v>
      </c>
      <c r="L942" t="n">
        <v>252</v>
      </c>
      <c r="M942" t="n">
        <v>0.07000000000000001</v>
      </c>
      <c r="N942" t="n">
        <v>32.2</v>
      </c>
      <c r="O942" t="s">
        <v>231</v>
      </c>
      <c r="P942" t="s">
        <v>232</v>
      </c>
      <c r="Q942" t="s">
        <v>232</v>
      </c>
      <c r="R942" t="s">
        <v>233</v>
      </c>
      <c r="S942" t="s">
        <v>229</v>
      </c>
      <c r="T942" t="n">
        <v>5</v>
      </c>
    </row>
    <row r="943" spans="1:20">
      <c r="A943" s="1" t="n">
        <v>34972</v>
      </c>
      <c r="B943" t="s">
        <v>227</v>
      </c>
      <c r="C943" t="n">
        <v>8</v>
      </c>
      <c r="D943" t="n">
        <v>20</v>
      </c>
      <c r="E943" t="s">
        <v>52</v>
      </c>
      <c r="F943" t="n">
        <v>3201</v>
      </c>
      <c r="G943" t="s">
        <v>228</v>
      </c>
      <c r="H943" t="s">
        <v>229</v>
      </c>
      <c r="I943" t="n">
        <v>5</v>
      </c>
      <c r="J943" t="n">
        <v>458</v>
      </c>
      <c r="K943" t="s">
        <v>230</v>
      </c>
      <c r="L943" t="n">
        <v>102</v>
      </c>
      <c r="M943" t="n">
        <v>0.1</v>
      </c>
      <c r="N943" t="n">
        <v>35.5</v>
      </c>
      <c r="O943" t="s">
        <v>231</v>
      </c>
      <c r="P943" t="s">
        <v>232</v>
      </c>
      <c r="Q943" t="s">
        <v>232</v>
      </c>
      <c r="R943" t="s">
        <v>233</v>
      </c>
      <c r="S943" t="s">
        <v>229</v>
      </c>
      <c r="T943" t="n">
        <v>5</v>
      </c>
    </row>
    <row r="944" spans="1:20">
      <c r="A944" s="1" t="n">
        <v>34972</v>
      </c>
      <c r="B944" t="s">
        <v>227</v>
      </c>
      <c r="C944" t="n">
        <v>9</v>
      </c>
      <c r="D944" t="n">
        <v>20</v>
      </c>
      <c r="E944" t="s">
        <v>52</v>
      </c>
      <c r="F944" t="n">
        <v>3201</v>
      </c>
      <c r="G944" t="s">
        <v>228</v>
      </c>
      <c r="H944" t="s">
        <v>229</v>
      </c>
      <c r="I944" t="n">
        <v>5</v>
      </c>
      <c r="J944" t="n">
        <v>580</v>
      </c>
      <c r="K944" t="s">
        <v>248</v>
      </c>
      <c r="L944" t="n">
        <v>407</v>
      </c>
      <c r="M944" t="n">
        <v>0.1</v>
      </c>
      <c r="N944" t="n">
        <v>46.1</v>
      </c>
      <c r="O944" t="s">
        <v>231</v>
      </c>
      <c r="P944" t="s">
        <v>232</v>
      </c>
      <c r="Q944" t="s">
        <v>232</v>
      </c>
      <c r="R944" t="s">
        <v>233</v>
      </c>
      <c r="S944" t="s">
        <v>229</v>
      </c>
      <c r="T944" t="n">
        <v>5</v>
      </c>
    </row>
    <row r="945" spans="1:20">
      <c r="A945" s="1" t="n">
        <v>35003</v>
      </c>
      <c r="B945" t="s">
        <v>279</v>
      </c>
      <c r="C945" t="n">
        <v>1</v>
      </c>
      <c r="D945" t="n">
        <v>20</v>
      </c>
      <c r="E945" t="s">
        <v>52</v>
      </c>
      <c r="F945" t="n">
        <v>3201</v>
      </c>
      <c r="G945" t="s">
        <v>228</v>
      </c>
      <c r="H945" t="s">
        <v>229</v>
      </c>
      <c r="I945" t="n">
        <v>5</v>
      </c>
      <c r="J945" t="n">
        <v>160</v>
      </c>
      <c r="K945" t="s">
        <v>258</v>
      </c>
      <c r="L945" t="n">
        <v>470</v>
      </c>
      <c r="M945" t="n">
        <v>0.01</v>
      </c>
      <c r="N945" t="n">
        <v>52.3</v>
      </c>
      <c r="O945" t="s">
        <v>277</v>
      </c>
      <c r="P945" t="s">
        <v>253</v>
      </c>
      <c r="Q945" t="s">
        <v>253</v>
      </c>
      <c r="R945" t="s">
        <v>233</v>
      </c>
      <c r="S945" t="s">
        <v>229</v>
      </c>
      <c r="T945" t="n">
        <v>5</v>
      </c>
    </row>
    <row r="946" spans="1:20">
      <c r="A946" s="1" t="n">
        <v>35003</v>
      </c>
      <c r="B946" t="s">
        <v>279</v>
      </c>
      <c r="C946" t="n">
        <v>2</v>
      </c>
      <c r="D946" t="n">
        <v>20</v>
      </c>
      <c r="E946" t="s">
        <v>52</v>
      </c>
      <c r="F946" t="n">
        <v>3201</v>
      </c>
      <c r="G946" t="s">
        <v>228</v>
      </c>
      <c r="H946" t="s">
        <v>229</v>
      </c>
      <c r="I946" t="n">
        <v>5</v>
      </c>
      <c r="J946" t="n">
        <v>458</v>
      </c>
      <c r="K946" t="s">
        <v>230</v>
      </c>
      <c r="L946" t="n">
        <v>231</v>
      </c>
      <c r="M946" t="n">
        <v>0.21</v>
      </c>
      <c r="N946" t="n">
        <v>21</v>
      </c>
      <c r="O946" t="s">
        <v>277</v>
      </c>
      <c r="P946" t="s">
        <v>253</v>
      </c>
      <c r="Q946" t="s">
        <v>253</v>
      </c>
      <c r="R946" t="s">
        <v>233</v>
      </c>
      <c r="S946" t="s">
        <v>229</v>
      </c>
      <c r="T946" t="n">
        <v>5</v>
      </c>
    </row>
    <row r="947" spans="1:20">
      <c r="A947" s="1" t="n">
        <v>35003</v>
      </c>
      <c r="B947" t="s">
        <v>279</v>
      </c>
      <c r="C947" t="n">
        <v>3</v>
      </c>
      <c r="D947" t="n">
        <v>20</v>
      </c>
      <c r="E947" t="s">
        <v>52</v>
      </c>
      <c r="F947" t="n">
        <v>3201</v>
      </c>
      <c r="G947" t="s">
        <v>228</v>
      </c>
      <c r="H947" t="s">
        <v>229</v>
      </c>
      <c r="I947" t="n">
        <v>5</v>
      </c>
      <c r="J947" t="n">
        <v>458</v>
      </c>
      <c r="K947" t="s">
        <v>230</v>
      </c>
      <c r="L947" t="n">
        <v>681</v>
      </c>
      <c r="M947" t="n">
        <v>0.02</v>
      </c>
      <c r="N947" t="n">
        <v>46.4</v>
      </c>
      <c r="O947" t="s">
        <v>277</v>
      </c>
      <c r="P947" t="s">
        <v>253</v>
      </c>
      <c r="Q947" t="s">
        <v>253</v>
      </c>
      <c r="R947" t="s">
        <v>233</v>
      </c>
      <c r="S947" t="s">
        <v>229</v>
      </c>
      <c r="T947" t="n">
        <v>5</v>
      </c>
    </row>
    <row r="948" spans="1:20">
      <c r="A948" s="1" t="n">
        <v>35003</v>
      </c>
      <c r="B948" t="s">
        <v>279</v>
      </c>
      <c r="C948" t="n">
        <v>4</v>
      </c>
      <c r="D948" t="n">
        <v>20</v>
      </c>
      <c r="E948" t="s">
        <v>52</v>
      </c>
      <c r="F948" t="n">
        <v>3201</v>
      </c>
      <c r="G948" t="s">
        <v>228</v>
      </c>
      <c r="H948" t="s">
        <v>229</v>
      </c>
      <c r="I948" t="n">
        <v>5</v>
      </c>
      <c r="J948" t="n">
        <v>458</v>
      </c>
      <c r="K948" t="s">
        <v>230</v>
      </c>
      <c r="L948" t="n">
        <v>221</v>
      </c>
      <c r="M948" t="n">
        <v>0.21</v>
      </c>
      <c r="N948" t="n">
        <v>20.8</v>
      </c>
      <c r="O948" t="s">
        <v>277</v>
      </c>
      <c r="P948" t="s">
        <v>253</v>
      </c>
      <c r="Q948" t="s">
        <v>253</v>
      </c>
      <c r="R948" t="s">
        <v>233</v>
      </c>
      <c r="S948" t="s">
        <v>229</v>
      </c>
      <c r="T948" t="n">
        <v>5</v>
      </c>
    </row>
    <row r="949" spans="1:20">
      <c r="A949" s="1" t="n">
        <v>35003</v>
      </c>
      <c r="B949" t="s">
        <v>279</v>
      </c>
      <c r="C949" t="n">
        <v>5</v>
      </c>
      <c r="D949" t="n">
        <v>20</v>
      </c>
      <c r="E949" t="s">
        <v>52</v>
      </c>
      <c r="F949" t="n">
        <v>3201</v>
      </c>
      <c r="G949" t="s">
        <v>228</v>
      </c>
      <c r="H949" t="s">
        <v>229</v>
      </c>
      <c r="I949" t="n">
        <v>5</v>
      </c>
      <c r="J949" t="n">
        <v>712</v>
      </c>
      <c r="K949" t="s">
        <v>278</v>
      </c>
      <c r="L949" t="n">
        <v>675</v>
      </c>
      <c r="M949" t="n">
        <v>0.04</v>
      </c>
      <c r="N949" t="n">
        <v>44.2</v>
      </c>
      <c r="O949" t="s">
        <v>277</v>
      </c>
      <c r="P949" t="s">
        <v>253</v>
      </c>
      <c r="Q949" t="s">
        <v>253</v>
      </c>
      <c r="R949" t="s">
        <v>233</v>
      </c>
      <c r="S949" t="s">
        <v>229</v>
      </c>
      <c r="T949" t="n">
        <v>5</v>
      </c>
    </row>
    <row r="950" spans="1:20">
      <c r="A950" s="1" t="n">
        <v>35003</v>
      </c>
      <c r="B950" t="s">
        <v>227</v>
      </c>
      <c r="C950" t="n">
        <v>1</v>
      </c>
      <c r="D950" t="n">
        <v>20</v>
      </c>
      <c r="E950" t="s">
        <v>52</v>
      </c>
      <c r="F950" t="n">
        <v>3201</v>
      </c>
      <c r="G950" t="s">
        <v>228</v>
      </c>
      <c r="H950" t="s">
        <v>229</v>
      </c>
      <c r="I950" t="n">
        <v>5</v>
      </c>
      <c r="J950" t="n">
        <v>458</v>
      </c>
      <c r="K950" t="s">
        <v>230</v>
      </c>
      <c r="L950" t="n">
        <v>172</v>
      </c>
      <c r="M950" t="n">
        <v>0.07000000000000001</v>
      </c>
      <c r="N950" t="n">
        <v>32.2</v>
      </c>
      <c r="O950" t="s">
        <v>231</v>
      </c>
      <c r="P950" t="s">
        <v>232</v>
      </c>
      <c r="Q950" t="s">
        <v>232</v>
      </c>
      <c r="R950" t="s">
        <v>233</v>
      </c>
      <c r="S950" t="s">
        <v>229</v>
      </c>
      <c r="T950" t="n">
        <v>5</v>
      </c>
    </row>
    <row r="951" spans="1:20">
      <c r="A951" s="1" t="n">
        <v>35003</v>
      </c>
      <c r="B951" t="s">
        <v>227</v>
      </c>
      <c r="C951" t="n">
        <v>2</v>
      </c>
      <c r="D951" t="n">
        <v>213</v>
      </c>
      <c r="E951" t="s">
        <v>234</v>
      </c>
      <c r="F951" t="n">
        <v>3201</v>
      </c>
      <c r="G951" t="s">
        <v>228</v>
      </c>
      <c r="H951" t="s">
        <v>229</v>
      </c>
      <c r="I951" t="n">
        <v>5</v>
      </c>
      <c r="J951" t="n">
        <v>515</v>
      </c>
      <c r="K951" t="s">
        <v>239</v>
      </c>
      <c r="L951" t="n">
        <v>75</v>
      </c>
      <c r="M951" t="n">
        <v>0</v>
      </c>
      <c r="N951" t="n">
        <v>0</v>
      </c>
    </row>
    <row r="952" spans="1:20">
      <c r="A952" s="1" t="n">
        <v>35003</v>
      </c>
      <c r="B952" t="s">
        <v>227</v>
      </c>
      <c r="C952" t="n">
        <v>3</v>
      </c>
      <c r="D952" t="n">
        <v>213</v>
      </c>
      <c r="E952" t="s">
        <v>234</v>
      </c>
      <c r="F952" t="n">
        <v>3201</v>
      </c>
      <c r="G952" t="s">
        <v>228</v>
      </c>
      <c r="H952" t="s">
        <v>229</v>
      </c>
      <c r="I952" t="n">
        <v>5</v>
      </c>
      <c r="J952" t="n">
        <v>515</v>
      </c>
      <c r="K952" t="s">
        <v>239</v>
      </c>
      <c r="L952" t="n">
        <v>20</v>
      </c>
      <c r="M952" t="n">
        <v>0</v>
      </c>
      <c r="N952" t="n">
        <v>0</v>
      </c>
    </row>
    <row r="953" spans="1:20">
      <c r="A953" s="1" t="n">
        <v>35003</v>
      </c>
      <c r="B953" t="s">
        <v>227</v>
      </c>
      <c r="C953" t="n">
        <v>5</v>
      </c>
      <c r="D953" t="n">
        <v>20</v>
      </c>
      <c r="E953" t="s">
        <v>52</v>
      </c>
      <c r="F953" t="n">
        <v>3201</v>
      </c>
      <c r="G953" t="s">
        <v>228</v>
      </c>
      <c r="H953" t="s">
        <v>229</v>
      </c>
      <c r="I953" t="n">
        <v>5</v>
      </c>
      <c r="J953" t="n">
        <v>458</v>
      </c>
      <c r="K953" t="s">
        <v>230</v>
      </c>
      <c r="L953" t="n">
        <v>397</v>
      </c>
      <c r="M953" t="n">
        <v>0.02</v>
      </c>
      <c r="N953" t="n">
        <v>46</v>
      </c>
      <c r="O953" t="s">
        <v>231</v>
      </c>
      <c r="P953" t="s">
        <v>232</v>
      </c>
      <c r="Q953" t="s">
        <v>232</v>
      </c>
      <c r="R953" t="s">
        <v>233</v>
      </c>
      <c r="S953" t="s">
        <v>229</v>
      </c>
      <c r="T953" t="n">
        <v>5</v>
      </c>
    </row>
    <row r="954" spans="1:20">
      <c r="A954" s="1" t="n">
        <v>35003</v>
      </c>
      <c r="B954" t="s">
        <v>227</v>
      </c>
      <c r="C954" t="n">
        <v>6</v>
      </c>
      <c r="D954" t="n">
        <v>20</v>
      </c>
      <c r="E954" t="s">
        <v>52</v>
      </c>
      <c r="F954" t="n">
        <v>3201</v>
      </c>
      <c r="G954" t="s">
        <v>228</v>
      </c>
      <c r="H954" t="s">
        <v>229</v>
      </c>
      <c r="I954" t="n">
        <v>5</v>
      </c>
      <c r="J954" t="n">
        <v>458</v>
      </c>
      <c r="K954" t="s">
        <v>230</v>
      </c>
      <c r="L954" t="n">
        <v>396</v>
      </c>
      <c r="M954" t="n">
        <v>0.07000000000000001</v>
      </c>
      <c r="N954" t="n">
        <v>32.1</v>
      </c>
      <c r="O954" t="s">
        <v>231</v>
      </c>
      <c r="P954" t="s">
        <v>232</v>
      </c>
      <c r="Q954" t="s">
        <v>232</v>
      </c>
      <c r="R954" t="s">
        <v>233</v>
      </c>
      <c r="S954" t="s">
        <v>229</v>
      </c>
      <c r="T954" t="n">
        <v>5</v>
      </c>
    </row>
    <row r="955" spans="1:20">
      <c r="A955" s="1" t="n">
        <v>35003</v>
      </c>
      <c r="B955" t="s">
        <v>227</v>
      </c>
      <c r="C955" t="n">
        <v>7</v>
      </c>
      <c r="D955" t="n">
        <v>20</v>
      </c>
      <c r="E955" t="s">
        <v>52</v>
      </c>
      <c r="F955" t="n">
        <v>3201</v>
      </c>
      <c r="G955" t="s">
        <v>228</v>
      </c>
      <c r="H955" t="s">
        <v>229</v>
      </c>
      <c r="I955" t="n">
        <v>5</v>
      </c>
      <c r="J955" t="n">
        <v>580</v>
      </c>
      <c r="K955" t="s">
        <v>248</v>
      </c>
      <c r="L955" t="n">
        <v>170</v>
      </c>
      <c r="M955" t="n">
        <v>0.1</v>
      </c>
      <c r="N955" t="n">
        <v>46.1</v>
      </c>
      <c r="O955" t="s">
        <v>231</v>
      </c>
      <c r="P955" t="s">
        <v>232</v>
      </c>
      <c r="Q955" t="s">
        <v>232</v>
      </c>
      <c r="R955" t="s">
        <v>233</v>
      </c>
      <c r="S955" t="s">
        <v>229</v>
      </c>
      <c r="T955" t="n">
        <v>5</v>
      </c>
    </row>
    <row r="956" spans="1:20">
      <c r="A956" s="1" t="n">
        <v>35003</v>
      </c>
      <c r="B956" t="s">
        <v>227</v>
      </c>
      <c r="C956" t="n">
        <v>8</v>
      </c>
      <c r="D956" t="n">
        <v>20</v>
      </c>
      <c r="E956" t="s">
        <v>52</v>
      </c>
      <c r="F956" t="n">
        <v>3201</v>
      </c>
      <c r="G956" t="s">
        <v>228</v>
      </c>
      <c r="H956" t="s">
        <v>229</v>
      </c>
      <c r="I956" t="n">
        <v>5</v>
      </c>
      <c r="J956" t="n">
        <v>940</v>
      </c>
      <c r="K956" t="s">
        <v>235</v>
      </c>
      <c r="L956" t="n">
        <v>95</v>
      </c>
      <c r="M956" t="n">
        <v>5.5</v>
      </c>
      <c r="N956" t="n">
        <v>10.2</v>
      </c>
      <c r="O956" t="s">
        <v>231</v>
      </c>
      <c r="P956" t="s">
        <v>232</v>
      </c>
      <c r="Q956" t="s">
        <v>232</v>
      </c>
      <c r="R956" t="s">
        <v>233</v>
      </c>
      <c r="S956" t="s">
        <v>229</v>
      </c>
      <c r="T956" t="n">
        <v>5</v>
      </c>
    </row>
    <row r="957" spans="1:20">
      <c r="A957" s="1" t="n">
        <v>35033</v>
      </c>
      <c r="B957" t="s">
        <v>279</v>
      </c>
      <c r="C957" t="n">
        <v>1</v>
      </c>
      <c r="D957" t="n">
        <v>20</v>
      </c>
      <c r="E957" t="s">
        <v>52</v>
      </c>
      <c r="F957" t="n">
        <v>3201</v>
      </c>
      <c r="G957" t="s">
        <v>228</v>
      </c>
      <c r="H957" t="s">
        <v>229</v>
      </c>
      <c r="I957" t="n">
        <v>5</v>
      </c>
      <c r="J957" t="n">
        <v>458</v>
      </c>
      <c r="K957" t="s">
        <v>230</v>
      </c>
      <c r="L957" t="n">
        <v>251</v>
      </c>
      <c r="M957" t="n">
        <v>0.18</v>
      </c>
      <c r="N957" t="n">
        <v>22.2</v>
      </c>
      <c r="O957" t="s">
        <v>277</v>
      </c>
      <c r="P957" t="s">
        <v>253</v>
      </c>
      <c r="Q957" t="s">
        <v>253</v>
      </c>
      <c r="R957" t="s">
        <v>233</v>
      </c>
      <c r="S957" t="s">
        <v>229</v>
      </c>
      <c r="T957" t="n">
        <v>5</v>
      </c>
    </row>
    <row r="958" spans="1:20">
      <c r="A958" s="1" t="n">
        <v>35033</v>
      </c>
      <c r="B958" t="s">
        <v>279</v>
      </c>
      <c r="C958" t="n">
        <v>2</v>
      </c>
      <c r="D958" t="n">
        <v>20</v>
      </c>
      <c r="E958" t="s">
        <v>52</v>
      </c>
      <c r="F958" t="n">
        <v>3201</v>
      </c>
      <c r="G958" t="s">
        <v>228</v>
      </c>
      <c r="H958" t="s">
        <v>229</v>
      </c>
      <c r="I958" t="n">
        <v>5</v>
      </c>
      <c r="J958" t="n">
        <v>458</v>
      </c>
      <c r="K958" t="s">
        <v>230</v>
      </c>
      <c r="L958" t="n">
        <v>377</v>
      </c>
      <c r="M958" t="n">
        <v>0.02</v>
      </c>
      <c r="N958" t="n">
        <v>46.4</v>
      </c>
      <c r="O958" t="s">
        <v>277</v>
      </c>
      <c r="P958" t="s">
        <v>253</v>
      </c>
      <c r="Q958" t="s">
        <v>253</v>
      </c>
      <c r="R958" t="s">
        <v>233</v>
      </c>
      <c r="S958" t="s">
        <v>229</v>
      </c>
      <c r="T958" t="n">
        <v>5</v>
      </c>
    </row>
    <row r="959" spans="1:20">
      <c r="A959" s="1" t="n">
        <v>35033</v>
      </c>
      <c r="B959" t="s">
        <v>279</v>
      </c>
      <c r="C959" t="n">
        <v>3</v>
      </c>
      <c r="D959" t="n">
        <v>20</v>
      </c>
      <c r="E959" t="s">
        <v>52</v>
      </c>
      <c r="F959" t="n">
        <v>3201</v>
      </c>
      <c r="G959" t="s">
        <v>228</v>
      </c>
      <c r="H959" t="s">
        <v>229</v>
      </c>
      <c r="I959" t="n">
        <v>5</v>
      </c>
      <c r="J959" t="n">
        <v>458</v>
      </c>
      <c r="K959" t="s">
        <v>230</v>
      </c>
      <c r="L959" t="n">
        <v>241</v>
      </c>
      <c r="M959" t="n">
        <v>0.21</v>
      </c>
      <c r="N959" t="n">
        <v>21</v>
      </c>
      <c r="O959" t="s">
        <v>277</v>
      </c>
      <c r="P959" t="s">
        <v>253</v>
      </c>
      <c r="Q959" t="s">
        <v>253</v>
      </c>
      <c r="R959" t="s">
        <v>233</v>
      </c>
      <c r="S959" t="s">
        <v>229</v>
      </c>
      <c r="T959" t="n">
        <v>5</v>
      </c>
    </row>
    <row r="960" spans="1:20">
      <c r="A960" s="1" t="n">
        <v>35033</v>
      </c>
      <c r="B960" t="s">
        <v>279</v>
      </c>
      <c r="C960" t="n">
        <v>4</v>
      </c>
      <c r="D960" t="n">
        <v>20</v>
      </c>
      <c r="E960" t="s">
        <v>52</v>
      </c>
      <c r="F960" t="n">
        <v>3201</v>
      </c>
      <c r="G960" t="s">
        <v>228</v>
      </c>
      <c r="H960" t="s">
        <v>229</v>
      </c>
      <c r="I960" t="n">
        <v>5</v>
      </c>
      <c r="J960" t="n">
        <v>458</v>
      </c>
      <c r="K960" t="s">
        <v>230</v>
      </c>
      <c r="L960" t="n">
        <v>99</v>
      </c>
      <c r="M960" t="n">
        <v>0.03</v>
      </c>
      <c r="N960" t="n">
        <v>45.8</v>
      </c>
      <c r="O960" t="s">
        <v>277</v>
      </c>
      <c r="P960" t="s">
        <v>253</v>
      </c>
      <c r="Q960" t="s">
        <v>253</v>
      </c>
      <c r="R960" t="s">
        <v>233</v>
      </c>
      <c r="S960" t="s">
        <v>229</v>
      </c>
      <c r="T960" t="n">
        <v>5</v>
      </c>
    </row>
    <row r="961" spans="1:20">
      <c r="A961" s="1" t="n">
        <v>35033</v>
      </c>
      <c r="B961" t="s">
        <v>279</v>
      </c>
      <c r="C961" t="n">
        <v>5</v>
      </c>
      <c r="D961" t="n">
        <v>20</v>
      </c>
      <c r="E961" t="s">
        <v>52</v>
      </c>
      <c r="F961" t="n">
        <v>3201</v>
      </c>
      <c r="G961" t="s">
        <v>228</v>
      </c>
      <c r="H961" t="s">
        <v>229</v>
      </c>
      <c r="I961" t="n">
        <v>5</v>
      </c>
      <c r="J961" t="n">
        <v>580</v>
      </c>
      <c r="K961" t="s">
        <v>248</v>
      </c>
      <c r="L961" t="n">
        <v>472</v>
      </c>
      <c r="M961" t="n">
        <v>0.03</v>
      </c>
      <c r="N961" t="n">
        <v>45.9</v>
      </c>
      <c r="O961" t="s">
        <v>277</v>
      </c>
      <c r="P961" t="s">
        <v>253</v>
      </c>
      <c r="Q961" t="s">
        <v>253</v>
      </c>
      <c r="R961" t="s">
        <v>233</v>
      </c>
      <c r="S961" t="s">
        <v>229</v>
      </c>
      <c r="T961" t="n">
        <v>5</v>
      </c>
    </row>
    <row r="962" spans="1:20">
      <c r="A962" s="1" t="n">
        <v>35033</v>
      </c>
      <c r="B962" t="s">
        <v>227</v>
      </c>
      <c r="C962" t="n">
        <v>1</v>
      </c>
      <c r="D962" t="n">
        <v>20</v>
      </c>
      <c r="E962" t="s">
        <v>52</v>
      </c>
      <c r="F962" t="n">
        <v>3201</v>
      </c>
      <c r="G962" t="s">
        <v>228</v>
      </c>
      <c r="H962" t="s">
        <v>229</v>
      </c>
      <c r="I962" t="n">
        <v>5</v>
      </c>
      <c r="J962" t="n">
        <v>458</v>
      </c>
      <c r="K962" t="s">
        <v>230</v>
      </c>
      <c r="L962" t="n">
        <v>230</v>
      </c>
      <c r="M962" t="n">
        <v>0.07000000000000001</v>
      </c>
      <c r="N962" t="n">
        <v>32.4</v>
      </c>
      <c r="O962" t="s">
        <v>231</v>
      </c>
      <c r="P962" t="s">
        <v>232</v>
      </c>
      <c r="Q962" t="s">
        <v>232</v>
      </c>
      <c r="R962" t="s">
        <v>233</v>
      </c>
      <c r="S962" t="s">
        <v>229</v>
      </c>
      <c r="T962" t="n">
        <v>5</v>
      </c>
    </row>
    <row r="963" spans="1:20">
      <c r="A963" s="1" t="n">
        <v>35033</v>
      </c>
      <c r="B963" t="s">
        <v>227</v>
      </c>
      <c r="C963" t="n">
        <v>3</v>
      </c>
      <c r="D963" t="n">
        <v>20</v>
      </c>
      <c r="E963" t="s">
        <v>52</v>
      </c>
      <c r="F963" t="n">
        <v>3201</v>
      </c>
      <c r="G963" t="s">
        <v>228</v>
      </c>
      <c r="H963" t="s">
        <v>229</v>
      </c>
      <c r="I963" t="n">
        <v>5</v>
      </c>
      <c r="J963" t="n">
        <v>458</v>
      </c>
      <c r="K963" t="s">
        <v>230</v>
      </c>
      <c r="L963" t="n">
        <v>374</v>
      </c>
      <c r="M963" t="n">
        <v>0.07000000000000001</v>
      </c>
      <c r="N963" t="n">
        <v>32.9</v>
      </c>
      <c r="O963" t="s">
        <v>231</v>
      </c>
      <c r="P963" t="s">
        <v>232</v>
      </c>
      <c r="Q963" t="s">
        <v>232</v>
      </c>
      <c r="R963" t="s">
        <v>233</v>
      </c>
      <c r="S963" t="s">
        <v>229</v>
      </c>
      <c r="T963" t="n">
        <v>5</v>
      </c>
    </row>
    <row r="964" spans="1:20">
      <c r="A964" s="1" t="n">
        <v>35033</v>
      </c>
      <c r="B964" t="s">
        <v>227</v>
      </c>
      <c r="C964" t="n">
        <v>4</v>
      </c>
      <c r="D964" t="n">
        <v>20</v>
      </c>
      <c r="E964" t="s">
        <v>52</v>
      </c>
      <c r="F964" t="n">
        <v>3201</v>
      </c>
      <c r="G964" t="s">
        <v>228</v>
      </c>
      <c r="H964" t="s">
        <v>229</v>
      </c>
      <c r="I964" t="n">
        <v>5</v>
      </c>
      <c r="J964" t="n">
        <v>458</v>
      </c>
      <c r="K964" t="s">
        <v>230</v>
      </c>
      <c r="L964" t="n">
        <v>227</v>
      </c>
      <c r="M964" t="n">
        <v>0.02</v>
      </c>
      <c r="N964" t="n">
        <v>46.5</v>
      </c>
      <c r="O964" t="s">
        <v>231</v>
      </c>
      <c r="P964" t="s">
        <v>232</v>
      </c>
      <c r="Q964" t="s">
        <v>232</v>
      </c>
      <c r="R964" t="s">
        <v>233</v>
      </c>
      <c r="S964" t="s">
        <v>229</v>
      </c>
      <c r="T964" t="n">
        <v>5</v>
      </c>
    </row>
    <row r="965" spans="1:20">
      <c r="A965" s="1" t="n">
        <v>35033</v>
      </c>
      <c r="B965" t="s">
        <v>227</v>
      </c>
      <c r="C965" t="n">
        <v>5</v>
      </c>
      <c r="D965" t="n">
        <v>20</v>
      </c>
      <c r="E965" t="s">
        <v>52</v>
      </c>
      <c r="F965" t="n">
        <v>3201</v>
      </c>
      <c r="G965" t="s">
        <v>228</v>
      </c>
      <c r="H965" t="s">
        <v>229</v>
      </c>
      <c r="I965" t="n">
        <v>5</v>
      </c>
      <c r="J965" t="n">
        <v>458</v>
      </c>
      <c r="K965" t="s">
        <v>230</v>
      </c>
      <c r="L965" t="n">
        <v>301</v>
      </c>
      <c r="M965" t="n">
        <v>0.02</v>
      </c>
      <c r="N965" t="n">
        <v>46.5</v>
      </c>
      <c r="O965" t="s">
        <v>231</v>
      </c>
      <c r="P965" t="s">
        <v>232</v>
      </c>
      <c r="Q965" t="s">
        <v>232</v>
      </c>
      <c r="R965" t="s">
        <v>233</v>
      </c>
      <c r="S965" t="s">
        <v>229</v>
      </c>
      <c r="T965" t="n">
        <v>5</v>
      </c>
    </row>
    <row r="966" spans="1:20">
      <c r="A966" s="1" t="n">
        <v>35033</v>
      </c>
      <c r="B966" t="s">
        <v>227</v>
      </c>
      <c r="C966" t="n">
        <v>6</v>
      </c>
      <c r="D966" t="n">
        <v>20</v>
      </c>
      <c r="E966" t="s">
        <v>52</v>
      </c>
      <c r="F966" t="n">
        <v>3201</v>
      </c>
      <c r="G966" t="s">
        <v>228</v>
      </c>
      <c r="H966" t="s">
        <v>229</v>
      </c>
      <c r="I966" t="n">
        <v>5</v>
      </c>
      <c r="J966" t="n">
        <v>458</v>
      </c>
      <c r="K966" t="s">
        <v>230</v>
      </c>
      <c r="L966" t="n">
        <v>99</v>
      </c>
      <c r="M966" t="n">
        <v>0.02</v>
      </c>
      <c r="N966" t="n">
        <v>46.8</v>
      </c>
      <c r="O966" t="s">
        <v>231</v>
      </c>
      <c r="P966" t="s">
        <v>232</v>
      </c>
      <c r="Q966" t="s">
        <v>232</v>
      </c>
      <c r="R966" t="s">
        <v>233</v>
      </c>
      <c r="S966" t="s">
        <v>229</v>
      </c>
      <c r="T966" t="n">
        <v>5</v>
      </c>
    </row>
    <row r="967" spans="1:20">
      <c r="A967" s="1" t="n">
        <v>35033</v>
      </c>
      <c r="B967" t="s">
        <v>236</v>
      </c>
      <c r="C967" t="n">
        <v>1</v>
      </c>
      <c r="D967" t="n">
        <v>213</v>
      </c>
      <c r="E967" t="s">
        <v>234</v>
      </c>
      <c r="F967" t="n">
        <v>3201</v>
      </c>
      <c r="G967" t="s">
        <v>228</v>
      </c>
      <c r="H967" t="s">
        <v>229</v>
      </c>
      <c r="I967" t="n">
        <v>5</v>
      </c>
      <c r="J967" t="n">
        <v>160</v>
      </c>
      <c r="K967" t="s">
        <v>258</v>
      </c>
      <c r="L967" t="n">
        <v>1</v>
      </c>
      <c r="M967" t="n">
        <v>0</v>
      </c>
      <c r="N967" t="n">
        <v>0</v>
      </c>
    </row>
    <row r="968" spans="1:20">
      <c r="A968" s="1" t="n">
        <v>35033</v>
      </c>
      <c r="B968" t="s">
        <v>236</v>
      </c>
      <c r="C968" t="n">
        <v>2</v>
      </c>
      <c r="D968" t="n">
        <v>213</v>
      </c>
      <c r="E968" t="s">
        <v>234</v>
      </c>
      <c r="F968" t="n">
        <v>3201</v>
      </c>
      <c r="G968" t="s">
        <v>228</v>
      </c>
      <c r="H968" t="s">
        <v>229</v>
      </c>
      <c r="I968" t="n">
        <v>5</v>
      </c>
      <c r="J968" t="n">
        <v>458</v>
      </c>
      <c r="K968" t="s">
        <v>230</v>
      </c>
      <c r="L968" t="n">
        <v>1</v>
      </c>
      <c r="M968" t="n">
        <v>0</v>
      </c>
      <c r="N968" t="n">
        <v>0</v>
      </c>
    </row>
    <row r="969" spans="1:20">
      <c r="A969" s="1" t="n">
        <v>35064</v>
      </c>
      <c r="B969" t="s">
        <v>279</v>
      </c>
      <c r="C969" t="n">
        <v>1</v>
      </c>
      <c r="D969" t="n">
        <v>20</v>
      </c>
      <c r="E969" t="s">
        <v>52</v>
      </c>
      <c r="F969" t="n">
        <v>3201</v>
      </c>
      <c r="G969" t="s">
        <v>228</v>
      </c>
      <c r="H969" t="s">
        <v>229</v>
      </c>
      <c r="I969" t="n">
        <v>5</v>
      </c>
      <c r="J969" t="n">
        <v>160</v>
      </c>
      <c r="K969" t="s">
        <v>258</v>
      </c>
      <c r="L969" t="n">
        <v>277</v>
      </c>
      <c r="M969" t="n">
        <v>0.04</v>
      </c>
      <c r="N969" t="n">
        <v>35.8</v>
      </c>
      <c r="O969" t="s">
        <v>277</v>
      </c>
      <c r="P969" t="s">
        <v>253</v>
      </c>
      <c r="Q969" t="s">
        <v>253</v>
      </c>
      <c r="R969" t="s">
        <v>233</v>
      </c>
      <c r="S969" t="s">
        <v>229</v>
      </c>
      <c r="T969" t="n">
        <v>5</v>
      </c>
    </row>
    <row r="970" spans="1:20">
      <c r="A970" s="1" t="n">
        <v>35064</v>
      </c>
      <c r="B970" t="s">
        <v>279</v>
      </c>
      <c r="C970" t="n">
        <v>2</v>
      </c>
      <c r="D970" t="n">
        <v>20</v>
      </c>
      <c r="E970" t="s">
        <v>52</v>
      </c>
      <c r="F970" t="n">
        <v>3201</v>
      </c>
      <c r="G970" t="s">
        <v>228</v>
      </c>
      <c r="H970" t="s">
        <v>229</v>
      </c>
      <c r="I970" t="n">
        <v>5</v>
      </c>
      <c r="J970" t="n">
        <v>160</v>
      </c>
      <c r="K970" t="s">
        <v>258</v>
      </c>
      <c r="L970" t="n">
        <v>450</v>
      </c>
      <c r="M970" t="n">
        <v>0.01</v>
      </c>
      <c r="N970" t="n">
        <v>54.2</v>
      </c>
      <c r="O970" t="s">
        <v>277</v>
      </c>
      <c r="P970" t="s">
        <v>253</v>
      </c>
      <c r="Q970" t="s">
        <v>253</v>
      </c>
      <c r="R970" t="s">
        <v>233</v>
      </c>
      <c r="S970" t="s">
        <v>229</v>
      </c>
      <c r="T970" t="n">
        <v>5</v>
      </c>
    </row>
    <row r="971" spans="1:20">
      <c r="A971" s="1" t="n">
        <v>35064</v>
      </c>
      <c r="B971" t="s">
        <v>279</v>
      </c>
      <c r="C971" t="n">
        <v>3</v>
      </c>
      <c r="D971" t="n">
        <v>20</v>
      </c>
      <c r="E971" t="s">
        <v>52</v>
      </c>
      <c r="F971" t="n">
        <v>3201</v>
      </c>
      <c r="G971" t="s">
        <v>228</v>
      </c>
      <c r="H971" t="s">
        <v>229</v>
      </c>
      <c r="I971" t="n">
        <v>5</v>
      </c>
      <c r="J971" t="n">
        <v>458</v>
      </c>
      <c r="K971" t="s">
        <v>230</v>
      </c>
      <c r="L971" t="n">
        <v>291</v>
      </c>
      <c r="M971" t="n">
        <v>0.22</v>
      </c>
      <c r="N971" t="n">
        <v>21</v>
      </c>
      <c r="O971" t="s">
        <v>277</v>
      </c>
      <c r="P971" t="s">
        <v>253</v>
      </c>
      <c r="Q971" t="s">
        <v>253</v>
      </c>
      <c r="R971" t="s">
        <v>233</v>
      </c>
      <c r="S971" t="s">
        <v>229</v>
      </c>
      <c r="T971" t="n">
        <v>5</v>
      </c>
    </row>
    <row r="972" spans="1:20">
      <c r="A972" s="1" t="n">
        <v>35064</v>
      </c>
      <c r="B972" t="s">
        <v>279</v>
      </c>
      <c r="C972" t="n">
        <v>4</v>
      </c>
      <c r="D972" t="n">
        <v>20</v>
      </c>
      <c r="E972" t="s">
        <v>52</v>
      </c>
      <c r="F972" t="n">
        <v>3201</v>
      </c>
      <c r="G972" t="s">
        <v>228</v>
      </c>
      <c r="H972" t="s">
        <v>229</v>
      </c>
      <c r="I972" t="n">
        <v>5</v>
      </c>
      <c r="J972" t="n">
        <v>580</v>
      </c>
      <c r="K972" t="s">
        <v>248</v>
      </c>
      <c r="L972" t="n">
        <v>351</v>
      </c>
      <c r="M972" t="n">
        <v>0.04</v>
      </c>
      <c r="N972" t="n">
        <v>38.4</v>
      </c>
      <c r="O972" t="s">
        <v>277</v>
      </c>
      <c r="P972" t="s">
        <v>253</v>
      </c>
      <c r="Q972" t="s">
        <v>253</v>
      </c>
      <c r="R972" t="s">
        <v>233</v>
      </c>
      <c r="S972" t="s">
        <v>229</v>
      </c>
      <c r="T972" t="n">
        <v>5</v>
      </c>
    </row>
    <row r="973" spans="1:20">
      <c r="A973" s="1" t="n">
        <v>35064</v>
      </c>
      <c r="B973" t="s">
        <v>227</v>
      </c>
      <c r="C973" t="n">
        <v>1</v>
      </c>
      <c r="D973" t="n">
        <v>20</v>
      </c>
      <c r="E973" t="s">
        <v>52</v>
      </c>
      <c r="F973" t="n">
        <v>3201</v>
      </c>
      <c r="G973" t="s">
        <v>228</v>
      </c>
      <c r="H973" t="s">
        <v>229</v>
      </c>
      <c r="I973" t="n">
        <v>5</v>
      </c>
      <c r="J973" t="n">
        <v>458</v>
      </c>
      <c r="K973" t="s">
        <v>230</v>
      </c>
      <c r="L973" t="n">
        <v>400</v>
      </c>
      <c r="M973" t="n">
        <v>0.07000000000000001</v>
      </c>
      <c r="N973" t="n">
        <v>32.2</v>
      </c>
      <c r="O973" t="s">
        <v>231</v>
      </c>
      <c r="P973" t="s">
        <v>232</v>
      </c>
      <c r="Q973" t="s">
        <v>232</v>
      </c>
      <c r="R973" t="s">
        <v>233</v>
      </c>
      <c r="S973" t="s">
        <v>229</v>
      </c>
      <c r="T973" t="n">
        <v>5</v>
      </c>
    </row>
    <row r="974" spans="1:20">
      <c r="A974" s="1" t="n">
        <v>35064</v>
      </c>
      <c r="B974" t="s">
        <v>227</v>
      </c>
      <c r="C974" t="n">
        <v>3</v>
      </c>
      <c r="D974" t="n">
        <v>20</v>
      </c>
      <c r="E974" t="s">
        <v>52</v>
      </c>
      <c r="F974" t="n">
        <v>3201</v>
      </c>
      <c r="G974" t="s">
        <v>228</v>
      </c>
      <c r="H974" t="s">
        <v>229</v>
      </c>
      <c r="I974" t="n">
        <v>5</v>
      </c>
      <c r="J974" t="n">
        <v>458</v>
      </c>
      <c r="K974" t="s">
        <v>230</v>
      </c>
      <c r="L974" t="n">
        <v>592</v>
      </c>
      <c r="M974" t="n">
        <v>0.02</v>
      </c>
      <c r="N974" t="n">
        <v>46.5</v>
      </c>
      <c r="O974" t="s">
        <v>231</v>
      </c>
      <c r="P974" t="s">
        <v>232</v>
      </c>
      <c r="Q974" t="s">
        <v>232</v>
      </c>
      <c r="R974" t="s">
        <v>233</v>
      </c>
      <c r="S974" t="s">
        <v>229</v>
      </c>
      <c r="T974" t="n">
        <v>5</v>
      </c>
    </row>
    <row r="975" spans="1:20">
      <c r="A975" s="1" t="n">
        <v>35095</v>
      </c>
      <c r="B975" t="s">
        <v>279</v>
      </c>
      <c r="C975" t="n">
        <v>1</v>
      </c>
      <c r="D975" t="n">
        <v>20</v>
      </c>
      <c r="E975" t="s">
        <v>52</v>
      </c>
      <c r="F975" t="n">
        <v>3201</v>
      </c>
      <c r="G975" t="s">
        <v>228</v>
      </c>
      <c r="H975" t="s">
        <v>229</v>
      </c>
      <c r="I975" t="n">
        <v>5</v>
      </c>
      <c r="J975" t="n">
        <v>160</v>
      </c>
      <c r="K975" t="s">
        <v>258</v>
      </c>
      <c r="L975" t="n">
        <v>263</v>
      </c>
      <c r="M975" t="n">
        <v>0.04</v>
      </c>
      <c r="N975" t="n">
        <v>36</v>
      </c>
      <c r="O975" t="s">
        <v>277</v>
      </c>
      <c r="P975" t="s">
        <v>253</v>
      </c>
      <c r="Q975" t="s">
        <v>253</v>
      </c>
      <c r="R975" t="s">
        <v>233</v>
      </c>
      <c r="S975" t="s">
        <v>229</v>
      </c>
      <c r="T975" t="n">
        <v>5</v>
      </c>
    </row>
    <row r="976" spans="1:20">
      <c r="A976" s="1" t="n">
        <v>35095</v>
      </c>
      <c r="B976" t="s">
        <v>279</v>
      </c>
      <c r="C976" t="n">
        <v>2</v>
      </c>
      <c r="D976" t="n">
        <v>20</v>
      </c>
      <c r="E976" t="s">
        <v>52</v>
      </c>
      <c r="F976" t="n">
        <v>3201</v>
      </c>
      <c r="G976" t="s">
        <v>228</v>
      </c>
      <c r="H976" t="s">
        <v>229</v>
      </c>
      <c r="I976" t="n">
        <v>5</v>
      </c>
      <c r="J976" t="n">
        <v>160</v>
      </c>
      <c r="K976" t="s">
        <v>258</v>
      </c>
      <c r="L976" t="n">
        <v>398</v>
      </c>
      <c r="M976" t="n">
        <v>0.04</v>
      </c>
      <c r="N976" t="n">
        <v>46.9</v>
      </c>
      <c r="O976" t="s">
        <v>277</v>
      </c>
      <c r="P976" t="s">
        <v>253</v>
      </c>
      <c r="Q976" t="s">
        <v>253</v>
      </c>
      <c r="R976" t="s">
        <v>233</v>
      </c>
      <c r="S976" t="s">
        <v>229</v>
      </c>
      <c r="T976" t="n">
        <v>5</v>
      </c>
    </row>
    <row r="977" spans="1:20">
      <c r="A977" s="1" t="n">
        <v>35095</v>
      </c>
      <c r="B977" t="s">
        <v>279</v>
      </c>
      <c r="C977" t="n">
        <v>3</v>
      </c>
      <c r="D977" t="n">
        <v>20</v>
      </c>
      <c r="E977" t="s">
        <v>52</v>
      </c>
      <c r="F977" t="n">
        <v>3201</v>
      </c>
      <c r="G977" t="s">
        <v>228</v>
      </c>
      <c r="H977" t="s">
        <v>229</v>
      </c>
      <c r="I977" t="n">
        <v>5</v>
      </c>
      <c r="J977" t="n">
        <v>280</v>
      </c>
      <c r="K977" t="s">
        <v>251</v>
      </c>
      <c r="L977" t="n">
        <v>685</v>
      </c>
      <c r="M977" t="n">
        <v>0.07000000000000001</v>
      </c>
      <c r="N977" t="n">
        <v>39</v>
      </c>
      <c r="O977" t="s">
        <v>277</v>
      </c>
      <c r="P977" t="s">
        <v>253</v>
      </c>
      <c r="Q977" t="s">
        <v>253</v>
      </c>
      <c r="R977" t="s">
        <v>233</v>
      </c>
      <c r="S977" t="s">
        <v>229</v>
      </c>
      <c r="T977" t="n">
        <v>5</v>
      </c>
    </row>
    <row r="978" spans="1:20">
      <c r="A978" s="1" t="n">
        <v>35095</v>
      </c>
      <c r="B978" t="s">
        <v>279</v>
      </c>
      <c r="C978" t="n">
        <v>4</v>
      </c>
      <c r="D978" t="n">
        <v>20</v>
      </c>
      <c r="E978" t="s">
        <v>52</v>
      </c>
      <c r="F978" t="n">
        <v>3201</v>
      </c>
      <c r="G978" t="s">
        <v>228</v>
      </c>
      <c r="H978" t="s">
        <v>229</v>
      </c>
      <c r="I978" t="n">
        <v>5</v>
      </c>
      <c r="J978" t="n">
        <v>458</v>
      </c>
      <c r="K978" t="s">
        <v>230</v>
      </c>
      <c r="L978" t="n">
        <v>172</v>
      </c>
      <c r="M978" t="n">
        <v>0.21</v>
      </c>
      <c r="N978" t="n">
        <v>20.8</v>
      </c>
      <c r="O978" t="s">
        <v>277</v>
      </c>
      <c r="P978" t="s">
        <v>253</v>
      </c>
      <c r="Q978" t="s">
        <v>253</v>
      </c>
      <c r="R978" t="s">
        <v>233</v>
      </c>
      <c r="S978" t="s">
        <v>229</v>
      </c>
      <c r="T978" t="n">
        <v>5</v>
      </c>
    </row>
    <row r="979" spans="1:20">
      <c r="A979" s="1" t="n">
        <v>35095</v>
      </c>
      <c r="B979" t="s">
        <v>279</v>
      </c>
      <c r="C979" t="n">
        <v>5</v>
      </c>
      <c r="D979" t="n">
        <v>20</v>
      </c>
      <c r="E979" t="s">
        <v>52</v>
      </c>
      <c r="F979" t="n">
        <v>3201</v>
      </c>
      <c r="G979" t="s">
        <v>228</v>
      </c>
      <c r="H979" t="s">
        <v>229</v>
      </c>
      <c r="I979" t="n">
        <v>5</v>
      </c>
      <c r="J979" t="n">
        <v>458</v>
      </c>
      <c r="K979" t="s">
        <v>230</v>
      </c>
      <c r="L979" t="n">
        <v>208</v>
      </c>
      <c r="M979" t="n">
        <v>0.21</v>
      </c>
      <c r="N979" t="n">
        <v>20.7</v>
      </c>
      <c r="O979" t="s">
        <v>277</v>
      </c>
      <c r="P979" t="s">
        <v>253</v>
      </c>
      <c r="Q979" t="s">
        <v>253</v>
      </c>
      <c r="R979" t="s">
        <v>233</v>
      </c>
      <c r="S979" t="s">
        <v>229</v>
      </c>
      <c r="T979" t="n">
        <v>5</v>
      </c>
    </row>
    <row r="980" spans="1:20">
      <c r="A980" s="1" t="n">
        <v>35095</v>
      </c>
      <c r="B980" t="s">
        <v>227</v>
      </c>
      <c r="C980" t="n">
        <v>1</v>
      </c>
      <c r="D980" t="n">
        <v>20</v>
      </c>
      <c r="E980" t="s">
        <v>52</v>
      </c>
      <c r="F980" t="n">
        <v>3201</v>
      </c>
      <c r="G980" t="s">
        <v>228</v>
      </c>
      <c r="H980" t="s">
        <v>229</v>
      </c>
      <c r="I980" t="n">
        <v>5</v>
      </c>
      <c r="J980" t="n">
        <v>458</v>
      </c>
      <c r="K980" t="s">
        <v>230</v>
      </c>
      <c r="L980" t="n">
        <v>395</v>
      </c>
      <c r="M980" t="n">
        <v>0.07000000000000001</v>
      </c>
      <c r="N980" t="n">
        <v>33.1</v>
      </c>
      <c r="O980" t="s">
        <v>231</v>
      </c>
      <c r="P980" t="s">
        <v>232</v>
      </c>
      <c r="Q980" t="s">
        <v>232</v>
      </c>
      <c r="R980" t="s">
        <v>233</v>
      </c>
      <c r="S980" t="s">
        <v>229</v>
      </c>
      <c r="T980" t="n">
        <v>5</v>
      </c>
    </row>
    <row r="981" spans="1:20">
      <c r="A981" s="1" t="n">
        <v>35095</v>
      </c>
      <c r="B981" t="s">
        <v>227</v>
      </c>
      <c r="C981" t="n">
        <v>4</v>
      </c>
      <c r="D981" t="n">
        <v>20</v>
      </c>
      <c r="E981" t="s">
        <v>52</v>
      </c>
      <c r="F981" t="n">
        <v>3201</v>
      </c>
      <c r="G981" t="s">
        <v>228</v>
      </c>
      <c r="H981" t="s">
        <v>229</v>
      </c>
      <c r="I981" t="n">
        <v>5</v>
      </c>
      <c r="J981" t="n">
        <v>458</v>
      </c>
      <c r="K981" t="s">
        <v>230</v>
      </c>
      <c r="L981" t="n">
        <v>237</v>
      </c>
      <c r="M981" t="n">
        <v>0.04</v>
      </c>
      <c r="N981" t="n">
        <v>38.5</v>
      </c>
      <c r="O981" t="s">
        <v>231</v>
      </c>
      <c r="P981" t="s">
        <v>232</v>
      </c>
      <c r="Q981" t="s">
        <v>232</v>
      </c>
      <c r="R981" t="s">
        <v>233</v>
      </c>
      <c r="S981" t="s">
        <v>229</v>
      </c>
      <c r="T981" t="n">
        <v>5</v>
      </c>
    </row>
    <row r="982" spans="1:20">
      <c r="A982" s="1" t="n">
        <v>35095</v>
      </c>
      <c r="B982" t="s">
        <v>227</v>
      </c>
      <c r="C982" t="n">
        <v>5</v>
      </c>
      <c r="D982" t="n">
        <v>850</v>
      </c>
      <c r="E982" t="s">
        <v>280</v>
      </c>
      <c r="F982" t="n">
        <v>3201</v>
      </c>
      <c r="G982" t="s">
        <v>228</v>
      </c>
      <c r="H982" t="s">
        <v>229</v>
      </c>
      <c r="I982" t="n">
        <v>5</v>
      </c>
      <c r="J982" t="n">
        <v>458</v>
      </c>
      <c r="K982" t="s">
        <v>230</v>
      </c>
      <c r="L982" t="n">
        <v>171</v>
      </c>
      <c r="M982" t="n">
        <v>0</v>
      </c>
      <c r="N982" t="n">
        <v>0</v>
      </c>
      <c r="O982" t="s">
        <v>231</v>
      </c>
      <c r="P982" t="s">
        <v>232</v>
      </c>
      <c r="Q982" t="s">
        <v>232</v>
      </c>
      <c r="R982" t="s">
        <v>233</v>
      </c>
      <c r="S982" t="s">
        <v>229</v>
      </c>
      <c r="T982" t="n">
        <v>5</v>
      </c>
    </row>
    <row r="983" spans="1:20">
      <c r="A983" s="1" t="n">
        <v>35095</v>
      </c>
      <c r="B983" t="s">
        <v>227</v>
      </c>
      <c r="C983" t="n">
        <v>7</v>
      </c>
      <c r="D983" t="n">
        <v>850</v>
      </c>
      <c r="E983" t="s">
        <v>280</v>
      </c>
      <c r="F983" t="n">
        <v>3201</v>
      </c>
      <c r="G983" t="s">
        <v>228</v>
      </c>
      <c r="H983" t="s">
        <v>229</v>
      </c>
      <c r="I983" t="n">
        <v>5</v>
      </c>
      <c r="J983" t="n">
        <v>458</v>
      </c>
      <c r="K983" t="s">
        <v>230</v>
      </c>
      <c r="L983" t="n">
        <v>98</v>
      </c>
      <c r="M983" t="n">
        <v>0</v>
      </c>
      <c r="N983" t="n">
        <v>0</v>
      </c>
      <c r="O983" t="s">
        <v>231</v>
      </c>
      <c r="P983" t="s">
        <v>232</v>
      </c>
      <c r="Q983" t="s">
        <v>232</v>
      </c>
      <c r="R983" t="s">
        <v>233</v>
      </c>
      <c r="S983" t="s">
        <v>229</v>
      </c>
      <c r="T983" t="n">
        <v>5</v>
      </c>
    </row>
    <row r="984" spans="1:20">
      <c r="A984" s="1" t="n">
        <v>35095</v>
      </c>
      <c r="B984" t="s">
        <v>227</v>
      </c>
      <c r="C984" t="n">
        <v>8</v>
      </c>
      <c r="D984" t="n">
        <v>20</v>
      </c>
      <c r="E984" t="s">
        <v>52</v>
      </c>
      <c r="F984" t="n">
        <v>3201</v>
      </c>
      <c r="G984" t="s">
        <v>228</v>
      </c>
      <c r="H984" t="s">
        <v>229</v>
      </c>
      <c r="I984" t="n">
        <v>5</v>
      </c>
      <c r="J984" t="n">
        <v>458</v>
      </c>
      <c r="K984" t="s">
        <v>230</v>
      </c>
      <c r="L984" t="n">
        <v>331</v>
      </c>
      <c r="M984" t="n">
        <v>0.02</v>
      </c>
      <c r="N984" t="n">
        <v>46.4</v>
      </c>
      <c r="O984" t="s">
        <v>231</v>
      </c>
      <c r="P984" t="s">
        <v>232</v>
      </c>
      <c r="Q984" t="s">
        <v>232</v>
      </c>
      <c r="R984" t="s">
        <v>233</v>
      </c>
      <c r="S984" t="s">
        <v>229</v>
      </c>
      <c r="T984" t="n">
        <v>5</v>
      </c>
    </row>
    <row r="985" spans="1:20">
      <c r="A985" s="1" t="n">
        <v>35095</v>
      </c>
      <c r="B985" t="s">
        <v>227</v>
      </c>
      <c r="C985" t="n">
        <v>9</v>
      </c>
      <c r="D985" t="n">
        <v>20</v>
      </c>
      <c r="E985" t="s">
        <v>52</v>
      </c>
      <c r="F985" t="n">
        <v>3201</v>
      </c>
      <c r="G985" t="s">
        <v>228</v>
      </c>
      <c r="H985" t="s">
        <v>229</v>
      </c>
      <c r="I985" t="n">
        <v>5</v>
      </c>
      <c r="J985" t="n">
        <v>945</v>
      </c>
      <c r="K985" t="s">
        <v>282</v>
      </c>
      <c r="L985" t="n">
        <v>391</v>
      </c>
      <c r="M985" t="n">
        <v>0.1</v>
      </c>
      <c r="N985" t="n">
        <v>40.5</v>
      </c>
      <c r="O985" t="s">
        <v>231</v>
      </c>
      <c r="P985" t="s">
        <v>232</v>
      </c>
      <c r="Q985" t="s">
        <v>232</v>
      </c>
      <c r="R985" t="s">
        <v>233</v>
      </c>
      <c r="S985" t="s">
        <v>229</v>
      </c>
      <c r="T985" t="n">
        <v>5</v>
      </c>
    </row>
    <row r="986" spans="1:20">
      <c r="A986" s="1" t="n">
        <v>35124</v>
      </c>
      <c r="B986" t="s">
        <v>279</v>
      </c>
      <c r="C986" t="n">
        <v>1</v>
      </c>
      <c r="D986" t="n">
        <v>20</v>
      </c>
      <c r="E986" t="s">
        <v>52</v>
      </c>
      <c r="F986" t="n">
        <v>3201</v>
      </c>
      <c r="G986" t="s">
        <v>228</v>
      </c>
      <c r="H986" t="s">
        <v>229</v>
      </c>
      <c r="I986" t="n">
        <v>5</v>
      </c>
      <c r="J986" t="n">
        <v>458</v>
      </c>
      <c r="K986" t="s">
        <v>230</v>
      </c>
      <c r="L986" t="n">
        <v>192</v>
      </c>
      <c r="M986" t="n">
        <v>0.29</v>
      </c>
      <c r="N986" t="n">
        <v>20.7</v>
      </c>
      <c r="O986" t="s">
        <v>277</v>
      </c>
      <c r="P986" t="s">
        <v>253</v>
      </c>
      <c r="Q986" t="s">
        <v>253</v>
      </c>
      <c r="R986" t="s">
        <v>233</v>
      </c>
      <c r="S986" t="s">
        <v>229</v>
      </c>
      <c r="T986" t="n">
        <v>5</v>
      </c>
    </row>
    <row r="987" spans="1:20">
      <c r="A987" s="1" t="n">
        <v>35124</v>
      </c>
      <c r="B987" t="s">
        <v>279</v>
      </c>
      <c r="C987" t="n">
        <v>2</v>
      </c>
      <c r="D987" t="n">
        <v>20</v>
      </c>
      <c r="E987" t="s">
        <v>52</v>
      </c>
      <c r="F987" t="n">
        <v>3201</v>
      </c>
      <c r="G987" t="s">
        <v>228</v>
      </c>
      <c r="H987" t="s">
        <v>229</v>
      </c>
      <c r="I987" t="n">
        <v>5</v>
      </c>
      <c r="J987" t="n">
        <v>458</v>
      </c>
      <c r="K987" t="s">
        <v>230</v>
      </c>
      <c r="L987" t="n">
        <v>183</v>
      </c>
      <c r="M987" t="n">
        <v>0.21</v>
      </c>
      <c r="N987" t="n">
        <v>20.7</v>
      </c>
      <c r="O987" t="s">
        <v>277</v>
      </c>
      <c r="P987" t="s">
        <v>253</v>
      </c>
      <c r="Q987" t="s">
        <v>253</v>
      </c>
      <c r="R987" t="s">
        <v>233</v>
      </c>
      <c r="S987" t="s">
        <v>229</v>
      </c>
      <c r="T987" t="n">
        <v>5</v>
      </c>
    </row>
    <row r="988" spans="1:20">
      <c r="A988" s="1" t="n">
        <v>35124</v>
      </c>
      <c r="B988" t="s">
        <v>279</v>
      </c>
      <c r="C988" t="n">
        <v>3</v>
      </c>
      <c r="D988" t="n">
        <v>20</v>
      </c>
      <c r="E988" t="s">
        <v>52</v>
      </c>
      <c r="F988" t="n">
        <v>3201</v>
      </c>
      <c r="G988" t="s">
        <v>228</v>
      </c>
      <c r="H988" t="s">
        <v>229</v>
      </c>
      <c r="I988" t="n">
        <v>5</v>
      </c>
      <c r="J988" t="n">
        <v>580</v>
      </c>
      <c r="K988" t="s">
        <v>248</v>
      </c>
      <c r="L988" t="n">
        <v>502</v>
      </c>
      <c r="M988" t="n">
        <v>0.03</v>
      </c>
      <c r="N988" t="n">
        <v>46.2</v>
      </c>
      <c r="O988" t="s">
        <v>277</v>
      </c>
      <c r="P988" t="s">
        <v>253</v>
      </c>
      <c r="Q988" t="s">
        <v>253</v>
      </c>
      <c r="R988" t="s">
        <v>233</v>
      </c>
      <c r="S988" t="s">
        <v>229</v>
      </c>
      <c r="T988" t="n">
        <v>5</v>
      </c>
    </row>
    <row r="989" spans="1:20">
      <c r="A989" s="1" t="n">
        <v>35124</v>
      </c>
      <c r="B989" t="s">
        <v>227</v>
      </c>
      <c r="C989" t="n">
        <v>1</v>
      </c>
      <c r="D989" t="n">
        <v>20</v>
      </c>
      <c r="E989" t="s">
        <v>52</v>
      </c>
      <c r="F989" t="n">
        <v>3201</v>
      </c>
      <c r="G989" t="s">
        <v>228</v>
      </c>
      <c r="H989" t="s">
        <v>229</v>
      </c>
      <c r="I989" t="n">
        <v>5</v>
      </c>
      <c r="J989" t="n">
        <v>458</v>
      </c>
      <c r="K989" t="s">
        <v>230</v>
      </c>
      <c r="L989" t="n">
        <v>200</v>
      </c>
      <c r="M989" t="n">
        <v>0.1</v>
      </c>
      <c r="N989" t="n">
        <v>35.7</v>
      </c>
      <c r="O989" t="s">
        <v>231</v>
      </c>
      <c r="P989" t="s">
        <v>232</v>
      </c>
      <c r="Q989" t="s">
        <v>232</v>
      </c>
      <c r="R989" t="s">
        <v>233</v>
      </c>
      <c r="S989" t="s">
        <v>229</v>
      </c>
      <c r="T989" t="n">
        <v>5</v>
      </c>
    </row>
    <row r="990" spans="1:20">
      <c r="A990" s="1" t="n">
        <v>35124</v>
      </c>
      <c r="B990" t="s">
        <v>227</v>
      </c>
      <c r="C990" t="n">
        <v>2</v>
      </c>
      <c r="D990" t="n">
        <v>20</v>
      </c>
      <c r="E990" t="s">
        <v>52</v>
      </c>
      <c r="F990" t="n">
        <v>3201</v>
      </c>
      <c r="G990" t="s">
        <v>228</v>
      </c>
      <c r="H990" t="s">
        <v>229</v>
      </c>
      <c r="I990" t="n">
        <v>5</v>
      </c>
      <c r="J990" t="n">
        <v>458</v>
      </c>
      <c r="K990" t="s">
        <v>230</v>
      </c>
      <c r="L990" t="n">
        <v>386</v>
      </c>
      <c r="M990" t="n">
        <v>0.07000000000000001</v>
      </c>
      <c r="N990" t="n">
        <v>32.45</v>
      </c>
      <c r="O990" t="s">
        <v>231</v>
      </c>
      <c r="P990" t="s">
        <v>232</v>
      </c>
      <c r="Q990" t="s">
        <v>232</v>
      </c>
      <c r="R990" t="s">
        <v>233</v>
      </c>
      <c r="S990" t="s">
        <v>229</v>
      </c>
      <c r="T990" t="n">
        <v>5</v>
      </c>
    </row>
    <row r="991" spans="1:20">
      <c r="A991" s="1" t="n">
        <v>35124</v>
      </c>
      <c r="B991" t="s">
        <v>227</v>
      </c>
      <c r="C991" t="n">
        <v>6</v>
      </c>
      <c r="D991" t="n">
        <v>20</v>
      </c>
      <c r="E991" t="s">
        <v>52</v>
      </c>
      <c r="F991" t="n">
        <v>3201</v>
      </c>
      <c r="G991" t="s">
        <v>228</v>
      </c>
      <c r="H991" t="s">
        <v>229</v>
      </c>
      <c r="I991" t="n">
        <v>5</v>
      </c>
      <c r="J991" t="n">
        <v>458</v>
      </c>
      <c r="K991" t="s">
        <v>230</v>
      </c>
      <c r="L991" t="n">
        <v>298</v>
      </c>
      <c r="M991" t="n">
        <v>0.02</v>
      </c>
      <c r="N991" t="n">
        <v>46.4</v>
      </c>
      <c r="O991" t="s">
        <v>231</v>
      </c>
      <c r="P991" t="s">
        <v>232</v>
      </c>
      <c r="Q991" t="s">
        <v>232</v>
      </c>
      <c r="R991" t="s">
        <v>233</v>
      </c>
      <c r="S991" t="s">
        <v>229</v>
      </c>
      <c r="T991" t="n">
        <v>5</v>
      </c>
    </row>
    <row r="992" spans="1:20">
      <c r="A992" s="1" t="n">
        <v>35124</v>
      </c>
      <c r="B992" t="s">
        <v>227</v>
      </c>
      <c r="C992" t="n">
        <v>7</v>
      </c>
      <c r="D992" t="n">
        <v>20</v>
      </c>
      <c r="E992" t="s">
        <v>52</v>
      </c>
      <c r="F992" t="n">
        <v>3201</v>
      </c>
      <c r="G992" t="s">
        <v>228</v>
      </c>
      <c r="H992" t="s">
        <v>229</v>
      </c>
      <c r="I992" t="n">
        <v>5</v>
      </c>
      <c r="J992" t="n">
        <v>945</v>
      </c>
      <c r="K992" t="s">
        <v>282</v>
      </c>
      <c r="L992" t="n">
        <v>394</v>
      </c>
      <c r="M992" t="n">
        <v>0.1</v>
      </c>
      <c r="N992" t="n">
        <v>40.6</v>
      </c>
      <c r="O992" t="s">
        <v>231</v>
      </c>
      <c r="P992" t="s">
        <v>232</v>
      </c>
      <c r="Q992" t="s">
        <v>232</v>
      </c>
      <c r="R992" t="s">
        <v>233</v>
      </c>
      <c r="S992" t="s">
        <v>229</v>
      </c>
      <c r="T992" t="n">
        <v>5</v>
      </c>
    </row>
    <row r="993" spans="1:20">
      <c r="A993" s="1" t="n">
        <v>35124</v>
      </c>
      <c r="B993" t="s">
        <v>236</v>
      </c>
      <c r="C993" t="n">
        <v>1</v>
      </c>
      <c r="D993" t="n">
        <v>213</v>
      </c>
      <c r="E993" t="s">
        <v>234</v>
      </c>
      <c r="F993" t="n">
        <v>3201</v>
      </c>
      <c r="G993" t="s">
        <v>228</v>
      </c>
      <c r="H993" t="s">
        <v>229</v>
      </c>
      <c r="I993" t="n">
        <v>5</v>
      </c>
      <c r="J993" t="n">
        <v>640</v>
      </c>
      <c r="K993" t="s">
        <v>276</v>
      </c>
      <c r="L993" t="n">
        <v>1</v>
      </c>
      <c r="M993" t="n">
        <v>0</v>
      </c>
      <c r="N993" t="n">
        <v>0</v>
      </c>
    </row>
    <row r="994" spans="1:20">
      <c r="A994" s="1" t="n">
        <v>35155</v>
      </c>
      <c r="B994" t="s">
        <v>279</v>
      </c>
      <c r="C994" t="n">
        <v>1</v>
      </c>
      <c r="D994" t="n">
        <v>20</v>
      </c>
      <c r="E994" t="s">
        <v>52</v>
      </c>
      <c r="F994" t="n">
        <v>3201</v>
      </c>
      <c r="G994" t="s">
        <v>228</v>
      </c>
      <c r="H994" t="s">
        <v>229</v>
      </c>
      <c r="I994" t="n">
        <v>5</v>
      </c>
      <c r="J994" t="n">
        <v>458</v>
      </c>
      <c r="K994" t="s">
        <v>230</v>
      </c>
      <c r="L994" t="n">
        <v>351</v>
      </c>
      <c r="M994" t="n">
        <v>0.03</v>
      </c>
      <c r="N994" t="n">
        <v>45.6</v>
      </c>
      <c r="O994" t="s">
        <v>277</v>
      </c>
      <c r="P994" t="s">
        <v>253</v>
      </c>
      <c r="Q994" t="s">
        <v>253</v>
      </c>
      <c r="R994" t="s">
        <v>233</v>
      </c>
      <c r="S994" t="s">
        <v>229</v>
      </c>
      <c r="T994" t="n">
        <v>5</v>
      </c>
    </row>
    <row r="995" spans="1:20">
      <c r="A995" s="1" t="n">
        <v>35155</v>
      </c>
      <c r="B995" t="s">
        <v>279</v>
      </c>
      <c r="C995" t="n">
        <v>2</v>
      </c>
      <c r="D995" t="n">
        <v>20</v>
      </c>
      <c r="E995" t="s">
        <v>52</v>
      </c>
      <c r="F995" t="n">
        <v>3201</v>
      </c>
      <c r="G995" t="s">
        <v>228</v>
      </c>
      <c r="H995" t="s">
        <v>229</v>
      </c>
      <c r="I995" t="n">
        <v>5</v>
      </c>
      <c r="J995" t="n">
        <v>458</v>
      </c>
      <c r="K995" t="s">
        <v>230</v>
      </c>
      <c r="L995" t="n">
        <v>362</v>
      </c>
      <c r="M995" t="n">
        <v>0.21</v>
      </c>
      <c r="N995" t="n">
        <v>20.7</v>
      </c>
      <c r="O995" t="s">
        <v>277</v>
      </c>
      <c r="P995" t="s">
        <v>253</v>
      </c>
      <c r="Q995" t="s">
        <v>253</v>
      </c>
      <c r="R995" t="s">
        <v>233</v>
      </c>
      <c r="S995" t="s">
        <v>229</v>
      </c>
      <c r="T995" t="n">
        <v>5</v>
      </c>
    </row>
    <row r="996" spans="1:20">
      <c r="A996" s="1" t="n">
        <v>35155</v>
      </c>
      <c r="B996" t="s">
        <v>227</v>
      </c>
      <c r="C996" t="n">
        <v>1</v>
      </c>
      <c r="D996" t="n">
        <v>20</v>
      </c>
      <c r="E996" t="s">
        <v>52</v>
      </c>
      <c r="F996" t="n">
        <v>3201</v>
      </c>
      <c r="G996" t="s">
        <v>228</v>
      </c>
      <c r="H996" t="s">
        <v>229</v>
      </c>
      <c r="I996" t="n">
        <v>5</v>
      </c>
      <c r="J996" t="n">
        <v>458</v>
      </c>
      <c r="K996" t="s">
        <v>230</v>
      </c>
      <c r="L996" t="n">
        <v>447</v>
      </c>
      <c r="M996" t="n">
        <v>0.07000000000000001</v>
      </c>
      <c r="N996" t="n">
        <v>32.3</v>
      </c>
      <c r="O996" t="s">
        <v>231</v>
      </c>
      <c r="P996" t="s">
        <v>232</v>
      </c>
      <c r="Q996" t="s">
        <v>232</v>
      </c>
      <c r="R996" t="s">
        <v>233</v>
      </c>
      <c r="S996" t="s">
        <v>229</v>
      </c>
      <c r="T996" t="n">
        <v>5</v>
      </c>
    </row>
    <row r="997" spans="1:20">
      <c r="A997" s="1" t="n">
        <v>35155</v>
      </c>
      <c r="B997" t="s">
        <v>227</v>
      </c>
      <c r="C997" t="n">
        <v>6</v>
      </c>
      <c r="D997" t="n">
        <v>20</v>
      </c>
      <c r="E997" t="s">
        <v>52</v>
      </c>
      <c r="F997" t="n">
        <v>3201</v>
      </c>
      <c r="G997" t="s">
        <v>228</v>
      </c>
      <c r="H997" t="s">
        <v>229</v>
      </c>
      <c r="I997" t="n">
        <v>5</v>
      </c>
      <c r="J997" t="n">
        <v>458</v>
      </c>
      <c r="K997" t="s">
        <v>230</v>
      </c>
      <c r="L997" t="n">
        <v>238</v>
      </c>
      <c r="M997" t="n">
        <v>0.04</v>
      </c>
      <c r="N997" t="n">
        <v>38.5</v>
      </c>
      <c r="O997" t="s">
        <v>231</v>
      </c>
      <c r="P997" t="s">
        <v>232</v>
      </c>
      <c r="Q997" t="s">
        <v>232</v>
      </c>
      <c r="R997" t="s">
        <v>233</v>
      </c>
      <c r="S997" t="s">
        <v>229</v>
      </c>
      <c r="T997" t="n">
        <v>5</v>
      </c>
    </row>
    <row r="998" spans="1:20">
      <c r="A998" s="1" t="n">
        <v>35155</v>
      </c>
      <c r="B998" t="s">
        <v>227</v>
      </c>
      <c r="C998" t="n">
        <v>7</v>
      </c>
      <c r="D998" t="n">
        <v>850</v>
      </c>
      <c r="E998" t="s">
        <v>280</v>
      </c>
      <c r="F998" t="n">
        <v>3201</v>
      </c>
      <c r="G998" t="s">
        <v>228</v>
      </c>
      <c r="H998" t="s">
        <v>229</v>
      </c>
      <c r="I998" t="n">
        <v>5</v>
      </c>
      <c r="J998" t="n">
        <v>458</v>
      </c>
      <c r="K998" t="s">
        <v>230</v>
      </c>
      <c r="L998" t="n">
        <v>97</v>
      </c>
      <c r="M998" t="n">
        <v>0</v>
      </c>
      <c r="N998" t="n">
        <v>0</v>
      </c>
      <c r="O998" t="s">
        <v>231</v>
      </c>
      <c r="P998" t="s">
        <v>232</v>
      </c>
      <c r="Q998" t="s">
        <v>232</v>
      </c>
      <c r="R998" t="s">
        <v>233</v>
      </c>
      <c r="S998" t="s">
        <v>229</v>
      </c>
      <c r="T998" t="n">
        <v>5</v>
      </c>
    </row>
    <row r="999" spans="1:20">
      <c r="A999" s="1" t="n">
        <v>35155</v>
      </c>
      <c r="B999" t="s">
        <v>227</v>
      </c>
      <c r="C999" t="n">
        <v>9</v>
      </c>
      <c r="D999" t="n">
        <v>20</v>
      </c>
      <c r="E999" t="s">
        <v>52</v>
      </c>
      <c r="F999" t="n">
        <v>3201</v>
      </c>
      <c r="G999" t="s">
        <v>228</v>
      </c>
      <c r="H999" t="s">
        <v>229</v>
      </c>
      <c r="I999" t="n">
        <v>5</v>
      </c>
      <c r="J999" t="n">
        <v>458</v>
      </c>
      <c r="K999" t="s">
        <v>230</v>
      </c>
      <c r="L999" t="n">
        <v>298</v>
      </c>
      <c r="M999" t="n">
        <v>0.1</v>
      </c>
      <c r="N999" t="n">
        <v>45.5</v>
      </c>
      <c r="O999" t="s">
        <v>231</v>
      </c>
      <c r="P999" t="s">
        <v>232</v>
      </c>
      <c r="Q999" t="s">
        <v>232</v>
      </c>
      <c r="R999" t="s">
        <v>233</v>
      </c>
      <c r="S999" t="s">
        <v>229</v>
      </c>
      <c r="T999" t="n">
        <v>5</v>
      </c>
    </row>
    <row r="1000" spans="1:20">
      <c r="A1000" s="1" t="n">
        <v>35155</v>
      </c>
      <c r="B1000" t="s">
        <v>227</v>
      </c>
      <c r="C1000" t="n">
        <v>10</v>
      </c>
      <c r="D1000" t="n">
        <v>20</v>
      </c>
      <c r="E1000" t="s">
        <v>52</v>
      </c>
      <c r="F1000" t="n">
        <v>3201</v>
      </c>
      <c r="G1000" t="s">
        <v>228</v>
      </c>
      <c r="H1000" t="s">
        <v>229</v>
      </c>
      <c r="I1000" t="n">
        <v>5</v>
      </c>
      <c r="J1000" t="n">
        <v>940</v>
      </c>
      <c r="K1000" t="s">
        <v>235</v>
      </c>
      <c r="L1000" t="n">
        <v>86</v>
      </c>
      <c r="M1000" t="n">
        <v>5.5</v>
      </c>
      <c r="N1000" t="n">
        <v>10</v>
      </c>
      <c r="O1000" t="s">
        <v>231</v>
      </c>
      <c r="P1000" t="s">
        <v>232</v>
      </c>
      <c r="Q1000" t="s">
        <v>232</v>
      </c>
      <c r="R1000" t="s">
        <v>233</v>
      </c>
      <c r="S1000" t="s">
        <v>229</v>
      </c>
      <c r="T1000" t="n">
        <v>5</v>
      </c>
    </row>
    <row r="1001" spans="1:20">
      <c r="A1001" s="1" t="n">
        <v>35155</v>
      </c>
      <c r="B1001" t="s">
        <v>227</v>
      </c>
      <c r="C1001" t="n">
        <v>11</v>
      </c>
      <c r="D1001" t="n">
        <v>20</v>
      </c>
      <c r="E1001" t="s">
        <v>52</v>
      </c>
      <c r="F1001" t="n">
        <v>3201</v>
      </c>
      <c r="G1001" t="s">
        <v>228</v>
      </c>
      <c r="H1001" t="s">
        <v>229</v>
      </c>
      <c r="I1001" t="n">
        <v>5</v>
      </c>
      <c r="J1001" t="n">
        <v>945</v>
      </c>
      <c r="K1001" t="s">
        <v>282</v>
      </c>
      <c r="L1001" t="n">
        <v>465</v>
      </c>
      <c r="M1001" t="n">
        <v>0.1</v>
      </c>
      <c r="N1001" t="n">
        <v>40.9</v>
      </c>
      <c r="O1001" t="s">
        <v>231</v>
      </c>
      <c r="P1001" t="s">
        <v>232</v>
      </c>
      <c r="Q1001" t="s">
        <v>232</v>
      </c>
      <c r="R1001" t="s">
        <v>233</v>
      </c>
      <c r="S1001" t="s">
        <v>229</v>
      </c>
      <c r="T1001" t="n">
        <v>5</v>
      </c>
    </row>
    <row r="1002" spans="1:20">
      <c r="A1002" s="1" t="n">
        <v>35185</v>
      </c>
      <c r="B1002" t="s">
        <v>279</v>
      </c>
      <c r="C1002" t="n">
        <v>1</v>
      </c>
      <c r="D1002" t="n">
        <v>20</v>
      </c>
      <c r="E1002" t="s">
        <v>52</v>
      </c>
      <c r="F1002" t="n">
        <v>3201</v>
      </c>
      <c r="G1002" t="s">
        <v>228</v>
      </c>
      <c r="H1002" t="s">
        <v>229</v>
      </c>
      <c r="I1002" t="n">
        <v>5</v>
      </c>
      <c r="J1002" t="n">
        <v>160</v>
      </c>
      <c r="K1002" t="s">
        <v>258</v>
      </c>
      <c r="L1002" t="n">
        <v>672</v>
      </c>
      <c r="M1002" t="n">
        <v>0.05</v>
      </c>
      <c r="N1002" t="n">
        <v>52.7</v>
      </c>
      <c r="O1002" t="s">
        <v>277</v>
      </c>
      <c r="P1002" t="s">
        <v>253</v>
      </c>
      <c r="Q1002" t="s">
        <v>253</v>
      </c>
      <c r="R1002" t="s">
        <v>233</v>
      </c>
      <c r="S1002" t="s">
        <v>229</v>
      </c>
      <c r="T1002" t="n">
        <v>5</v>
      </c>
    </row>
    <row r="1003" spans="1:20">
      <c r="A1003" s="1" t="n">
        <v>35185</v>
      </c>
      <c r="B1003" t="s">
        <v>279</v>
      </c>
      <c r="C1003" t="n">
        <v>2</v>
      </c>
      <c r="D1003" t="n">
        <v>20</v>
      </c>
      <c r="E1003" t="s">
        <v>52</v>
      </c>
      <c r="F1003" t="n">
        <v>3201</v>
      </c>
      <c r="G1003" t="s">
        <v>228</v>
      </c>
      <c r="H1003" t="s">
        <v>229</v>
      </c>
      <c r="I1003" t="n">
        <v>5</v>
      </c>
      <c r="J1003" t="n">
        <v>458</v>
      </c>
      <c r="K1003" t="s">
        <v>230</v>
      </c>
      <c r="L1003" t="n">
        <v>344</v>
      </c>
      <c r="M1003" t="n">
        <v>0.21</v>
      </c>
      <c r="N1003" t="n">
        <v>20.5</v>
      </c>
      <c r="O1003" t="s">
        <v>277</v>
      </c>
      <c r="P1003" t="s">
        <v>253</v>
      </c>
      <c r="Q1003" t="s">
        <v>253</v>
      </c>
      <c r="R1003" t="s">
        <v>233</v>
      </c>
      <c r="S1003" t="s">
        <v>229</v>
      </c>
      <c r="T1003" t="n">
        <v>5</v>
      </c>
    </row>
    <row r="1004" spans="1:20">
      <c r="A1004" s="1" t="n">
        <v>35185</v>
      </c>
      <c r="B1004" t="s">
        <v>279</v>
      </c>
      <c r="C1004" t="n">
        <v>3</v>
      </c>
      <c r="D1004" t="n">
        <v>20</v>
      </c>
      <c r="E1004" t="s">
        <v>52</v>
      </c>
      <c r="F1004" t="n">
        <v>3201</v>
      </c>
      <c r="G1004" t="s">
        <v>228</v>
      </c>
      <c r="H1004" t="s">
        <v>229</v>
      </c>
      <c r="I1004" t="n">
        <v>5</v>
      </c>
      <c r="J1004" t="n">
        <v>458</v>
      </c>
      <c r="K1004" t="s">
        <v>230</v>
      </c>
      <c r="L1004" t="n">
        <v>347</v>
      </c>
      <c r="M1004" t="n">
        <v>0.22</v>
      </c>
      <c r="N1004" t="n">
        <v>20.5</v>
      </c>
      <c r="O1004" t="s">
        <v>277</v>
      </c>
      <c r="P1004" t="s">
        <v>253</v>
      </c>
      <c r="Q1004" t="s">
        <v>253</v>
      </c>
      <c r="R1004" t="s">
        <v>233</v>
      </c>
      <c r="S1004" t="s">
        <v>229</v>
      </c>
      <c r="T1004" t="n">
        <v>5</v>
      </c>
    </row>
    <row r="1005" spans="1:20">
      <c r="A1005" s="1" t="n">
        <v>35185</v>
      </c>
      <c r="B1005" t="s">
        <v>279</v>
      </c>
      <c r="C1005" t="n">
        <v>4</v>
      </c>
      <c r="D1005" t="n">
        <v>20</v>
      </c>
      <c r="E1005" t="s">
        <v>52</v>
      </c>
      <c r="F1005" t="n">
        <v>3201</v>
      </c>
      <c r="G1005" t="s">
        <v>228</v>
      </c>
      <c r="H1005" t="s">
        <v>229</v>
      </c>
      <c r="I1005" t="n">
        <v>5</v>
      </c>
      <c r="J1005" t="n">
        <v>458</v>
      </c>
      <c r="K1005" t="s">
        <v>230</v>
      </c>
      <c r="L1005" t="n">
        <v>336</v>
      </c>
      <c r="M1005" t="n">
        <v>0.02</v>
      </c>
      <c r="N1005" t="n">
        <v>45.3</v>
      </c>
      <c r="O1005" t="s">
        <v>277</v>
      </c>
      <c r="P1005" t="s">
        <v>253</v>
      </c>
      <c r="Q1005" t="s">
        <v>253</v>
      </c>
      <c r="R1005" t="s">
        <v>233</v>
      </c>
      <c r="S1005" t="s">
        <v>229</v>
      </c>
      <c r="T1005" t="n">
        <v>5</v>
      </c>
    </row>
    <row r="1006" spans="1:20">
      <c r="A1006" s="1" t="n">
        <v>35185</v>
      </c>
      <c r="B1006" t="s">
        <v>227</v>
      </c>
      <c r="C1006" t="n">
        <v>1</v>
      </c>
      <c r="D1006" t="n">
        <v>20</v>
      </c>
      <c r="E1006" t="s">
        <v>52</v>
      </c>
      <c r="F1006" t="n">
        <v>3201</v>
      </c>
      <c r="G1006" t="s">
        <v>228</v>
      </c>
      <c r="H1006" t="s">
        <v>229</v>
      </c>
      <c r="I1006" t="n">
        <v>5</v>
      </c>
      <c r="J1006" t="n">
        <v>458</v>
      </c>
      <c r="K1006" t="s">
        <v>230</v>
      </c>
      <c r="L1006" t="n">
        <v>397</v>
      </c>
      <c r="M1006" t="n">
        <v>0.07000000000000001</v>
      </c>
      <c r="N1006" t="n">
        <v>32.2</v>
      </c>
      <c r="O1006" t="s">
        <v>231</v>
      </c>
      <c r="P1006" t="s">
        <v>232</v>
      </c>
      <c r="Q1006" t="s">
        <v>232</v>
      </c>
      <c r="R1006" t="s">
        <v>233</v>
      </c>
      <c r="S1006" t="s">
        <v>229</v>
      </c>
      <c r="T1006" t="n">
        <v>5</v>
      </c>
    </row>
    <row r="1007" spans="1:20">
      <c r="A1007" s="1" t="n">
        <v>35185</v>
      </c>
      <c r="B1007" t="s">
        <v>227</v>
      </c>
      <c r="C1007" t="n">
        <v>4</v>
      </c>
      <c r="D1007" t="n">
        <v>20</v>
      </c>
      <c r="E1007" t="s">
        <v>52</v>
      </c>
      <c r="F1007" t="n">
        <v>3201</v>
      </c>
      <c r="G1007" t="s">
        <v>228</v>
      </c>
      <c r="H1007" t="s">
        <v>229</v>
      </c>
      <c r="I1007" t="n">
        <v>5</v>
      </c>
      <c r="J1007" t="n">
        <v>458</v>
      </c>
      <c r="K1007" t="s">
        <v>230</v>
      </c>
      <c r="L1007" t="n">
        <v>200</v>
      </c>
      <c r="M1007" t="n">
        <v>0.02</v>
      </c>
      <c r="N1007" t="n">
        <v>45.9</v>
      </c>
      <c r="O1007" t="s">
        <v>231</v>
      </c>
      <c r="P1007" t="s">
        <v>232</v>
      </c>
      <c r="Q1007" t="s">
        <v>232</v>
      </c>
      <c r="R1007" t="s">
        <v>233</v>
      </c>
      <c r="S1007" t="s">
        <v>229</v>
      </c>
      <c r="T1007" t="n">
        <v>5</v>
      </c>
    </row>
    <row r="1008" spans="1:20">
      <c r="A1008" s="1" t="n">
        <v>35185</v>
      </c>
      <c r="B1008" t="s">
        <v>227</v>
      </c>
      <c r="C1008" t="n">
        <v>5</v>
      </c>
      <c r="D1008" t="n">
        <v>20</v>
      </c>
      <c r="E1008" t="s">
        <v>52</v>
      </c>
      <c r="F1008" t="n">
        <v>3201</v>
      </c>
      <c r="G1008" t="s">
        <v>228</v>
      </c>
      <c r="H1008" t="s">
        <v>229</v>
      </c>
      <c r="I1008" t="n">
        <v>5</v>
      </c>
      <c r="J1008" t="n">
        <v>458</v>
      </c>
      <c r="K1008" t="s">
        <v>230</v>
      </c>
      <c r="L1008" t="n">
        <v>98</v>
      </c>
      <c r="M1008" t="n">
        <v>0.02</v>
      </c>
      <c r="N1008" t="n">
        <v>45.9</v>
      </c>
      <c r="O1008" t="s">
        <v>231</v>
      </c>
      <c r="P1008" t="s">
        <v>232</v>
      </c>
      <c r="Q1008" t="s">
        <v>232</v>
      </c>
      <c r="R1008" t="s">
        <v>233</v>
      </c>
      <c r="S1008" t="s">
        <v>229</v>
      </c>
      <c r="T1008" t="n">
        <v>5</v>
      </c>
    </row>
    <row r="1009" spans="1:20">
      <c r="A1009" s="1" t="n">
        <v>35216</v>
      </c>
      <c r="B1009" t="s">
        <v>279</v>
      </c>
      <c r="C1009" t="n">
        <v>1</v>
      </c>
      <c r="D1009" t="n">
        <v>20</v>
      </c>
      <c r="E1009" t="s">
        <v>52</v>
      </c>
      <c r="F1009" t="n">
        <v>3201</v>
      </c>
      <c r="G1009" t="s">
        <v>228</v>
      </c>
      <c r="H1009" t="s">
        <v>229</v>
      </c>
      <c r="I1009" t="n">
        <v>5</v>
      </c>
      <c r="J1009" t="n">
        <v>160</v>
      </c>
      <c r="K1009" t="s">
        <v>258</v>
      </c>
      <c r="L1009" t="n">
        <v>491</v>
      </c>
      <c r="M1009" t="n">
        <v>0.05</v>
      </c>
      <c r="N1009" t="n">
        <v>47</v>
      </c>
      <c r="O1009" t="s">
        <v>277</v>
      </c>
      <c r="P1009" t="s">
        <v>253</v>
      </c>
      <c r="Q1009" t="s">
        <v>253</v>
      </c>
      <c r="R1009" t="s">
        <v>233</v>
      </c>
      <c r="S1009" t="s">
        <v>229</v>
      </c>
      <c r="T1009" t="n">
        <v>5</v>
      </c>
    </row>
    <row r="1010" spans="1:20">
      <c r="A1010" s="1" t="n">
        <v>35216</v>
      </c>
      <c r="B1010" t="s">
        <v>279</v>
      </c>
      <c r="C1010" t="n">
        <v>2</v>
      </c>
      <c r="D1010" t="n">
        <v>20</v>
      </c>
      <c r="E1010" t="s">
        <v>52</v>
      </c>
      <c r="F1010" t="n">
        <v>3201</v>
      </c>
      <c r="G1010" t="s">
        <v>228</v>
      </c>
      <c r="H1010" t="s">
        <v>229</v>
      </c>
      <c r="I1010" t="n">
        <v>5</v>
      </c>
      <c r="J1010" t="n">
        <v>280</v>
      </c>
      <c r="K1010" t="s">
        <v>251</v>
      </c>
      <c r="L1010" t="n">
        <v>575</v>
      </c>
      <c r="M1010" t="n">
        <v>0.12</v>
      </c>
      <c r="N1010" t="n">
        <v>31.9</v>
      </c>
      <c r="O1010" t="s">
        <v>277</v>
      </c>
      <c r="P1010" t="s">
        <v>253</v>
      </c>
      <c r="Q1010" t="s">
        <v>253</v>
      </c>
      <c r="R1010" t="s">
        <v>233</v>
      </c>
      <c r="S1010" t="s">
        <v>229</v>
      </c>
      <c r="T1010" t="n">
        <v>5</v>
      </c>
    </row>
    <row r="1011" spans="1:20">
      <c r="A1011" s="1" t="n">
        <v>35216</v>
      </c>
      <c r="B1011" t="s">
        <v>279</v>
      </c>
      <c r="C1011" t="n">
        <v>3</v>
      </c>
      <c r="D1011" t="n">
        <v>20</v>
      </c>
      <c r="E1011" t="s">
        <v>52</v>
      </c>
      <c r="F1011" t="n">
        <v>3201</v>
      </c>
      <c r="G1011" t="s">
        <v>228</v>
      </c>
      <c r="H1011" t="s">
        <v>229</v>
      </c>
      <c r="I1011" t="n">
        <v>5</v>
      </c>
      <c r="J1011" t="n">
        <v>712</v>
      </c>
      <c r="K1011" t="s">
        <v>278</v>
      </c>
      <c r="L1011" t="n">
        <v>701</v>
      </c>
      <c r="M1011" t="n">
        <v>0.04</v>
      </c>
      <c r="N1011" t="n">
        <v>44.4</v>
      </c>
      <c r="O1011" t="s">
        <v>277</v>
      </c>
      <c r="P1011" t="s">
        <v>253</v>
      </c>
      <c r="Q1011" t="s">
        <v>253</v>
      </c>
      <c r="R1011" t="s">
        <v>233</v>
      </c>
      <c r="S1011" t="s">
        <v>229</v>
      </c>
      <c r="T1011" t="n">
        <v>5</v>
      </c>
    </row>
    <row r="1012" spans="1:20">
      <c r="A1012" s="1" t="n">
        <v>35216</v>
      </c>
      <c r="B1012" t="s">
        <v>227</v>
      </c>
      <c r="C1012" t="n">
        <v>2</v>
      </c>
      <c r="D1012" t="n">
        <v>509</v>
      </c>
      <c r="E1012" t="s">
        <v>247</v>
      </c>
      <c r="F1012" t="n">
        <v>3201</v>
      </c>
      <c r="G1012" t="s">
        <v>228</v>
      </c>
      <c r="H1012" t="s">
        <v>229</v>
      </c>
      <c r="I1012" t="n">
        <v>5</v>
      </c>
      <c r="J1012" t="n">
        <v>458</v>
      </c>
      <c r="K1012" t="s">
        <v>230</v>
      </c>
      <c r="L1012" t="n">
        <v>227</v>
      </c>
      <c r="M1012" t="n">
        <v>1</v>
      </c>
      <c r="N1012" t="n">
        <v>0</v>
      </c>
    </row>
    <row r="1013" spans="1:20">
      <c r="A1013" s="1" t="n">
        <v>35216</v>
      </c>
      <c r="B1013" t="s">
        <v>227</v>
      </c>
      <c r="C1013" t="n">
        <v>7</v>
      </c>
      <c r="D1013" t="n">
        <v>20</v>
      </c>
      <c r="E1013" t="s">
        <v>52</v>
      </c>
      <c r="F1013" t="n">
        <v>3201</v>
      </c>
      <c r="G1013" t="s">
        <v>228</v>
      </c>
      <c r="H1013" t="s">
        <v>229</v>
      </c>
      <c r="I1013" t="n">
        <v>5</v>
      </c>
      <c r="J1013" t="n">
        <v>160</v>
      </c>
      <c r="K1013" t="s">
        <v>258</v>
      </c>
      <c r="L1013" t="n">
        <v>198</v>
      </c>
      <c r="M1013" t="n">
        <v>0.1</v>
      </c>
      <c r="N1013" t="n">
        <v>46.9</v>
      </c>
      <c r="O1013" t="s">
        <v>231</v>
      </c>
      <c r="P1013" t="s">
        <v>232</v>
      </c>
      <c r="Q1013" t="s">
        <v>232</v>
      </c>
      <c r="R1013" t="s">
        <v>233</v>
      </c>
      <c r="S1013" t="s">
        <v>229</v>
      </c>
      <c r="T1013" t="n">
        <v>5</v>
      </c>
    </row>
    <row r="1014" spans="1:20">
      <c r="A1014" s="1" t="n">
        <v>35216</v>
      </c>
      <c r="B1014" t="s">
        <v>227</v>
      </c>
      <c r="C1014" t="n">
        <v>8</v>
      </c>
      <c r="D1014" t="n">
        <v>20</v>
      </c>
      <c r="E1014" t="s">
        <v>52</v>
      </c>
      <c r="F1014" t="n">
        <v>3201</v>
      </c>
      <c r="G1014" t="s">
        <v>228</v>
      </c>
      <c r="H1014" t="s">
        <v>229</v>
      </c>
      <c r="I1014" t="n">
        <v>5</v>
      </c>
      <c r="J1014" t="n">
        <v>458</v>
      </c>
      <c r="K1014" t="s">
        <v>230</v>
      </c>
      <c r="L1014" t="n">
        <v>252</v>
      </c>
      <c r="M1014" t="n">
        <v>0.1</v>
      </c>
      <c r="N1014" t="n">
        <v>35.2</v>
      </c>
      <c r="O1014" t="s">
        <v>231</v>
      </c>
      <c r="P1014" t="s">
        <v>232</v>
      </c>
      <c r="Q1014" t="s">
        <v>232</v>
      </c>
      <c r="R1014" t="s">
        <v>233</v>
      </c>
      <c r="S1014" t="s">
        <v>229</v>
      </c>
      <c r="T1014" t="n">
        <v>5</v>
      </c>
    </row>
    <row r="1015" spans="1:20">
      <c r="A1015" s="1" t="n">
        <v>35216</v>
      </c>
      <c r="B1015" t="s">
        <v>227</v>
      </c>
      <c r="C1015" t="n">
        <v>9</v>
      </c>
      <c r="D1015" t="n">
        <v>20</v>
      </c>
      <c r="E1015" t="s">
        <v>52</v>
      </c>
      <c r="F1015" t="n">
        <v>3201</v>
      </c>
      <c r="G1015" t="s">
        <v>228</v>
      </c>
      <c r="H1015" t="s">
        <v>229</v>
      </c>
      <c r="I1015" t="n">
        <v>5</v>
      </c>
      <c r="J1015" t="n">
        <v>458</v>
      </c>
      <c r="K1015" t="s">
        <v>230</v>
      </c>
      <c r="L1015" t="n">
        <v>224</v>
      </c>
      <c r="M1015" t="n">
        <v>0.04</v>
      </c>
      <c r="N1015" t="n">
        <v>38.2</v>
      </c>
      <c r="O1015" t="s">
        <v>231</v>
      </c>
      <c r="P1015" t="s">
        <v>232</v>
      </c>
      <c r="Q1015" t="s">
        <v>232</v>
      </c>
      <c r="R1015" t="s">
        <v>233</v>
      </c>
      <c r="S1015" t="s">
        <v>229</v>
      </c>
      <c r="T1015" t="n">
        <v>5</v>
      </c>
    </row>
    <row r="1016" spans="1:20">
      <c r="A1016" s="1" t="n">
        <v>35216</v>
      </c>
      <c r="B1016" t="s">
        <v>227</v>
      </c>
      <c r="C1016" t="n">
        <v>10</v>
      </c>
      <c r="D1016" t="n">
        <v>20</v>
      </c>
      <c r="E1016" t="s">
        <v>52</v>
      </c>
      <c r="F1016" t="n">
        <v>3201</v>
      </c>
      <c r="G1016" t="s">
        <v>228</v>
      </c>
      <c r="H1016" t="s">
        <v>229</v>
      </c>
      <c r="I1016" t="n">
        <v>5</v>
      </c>
      <c r="J1016" t="n">
        <v>945</v>
      </c>
      <c r="K1016" t="s">
        <v>282</v>
      </c>
      <c r="L1016" t="n">
        <v>300</v>
      </c>
      <c r="M1016" t="n">
        <v>0.1</v>
      </c>
      <c r="N1016" t="n">
        <v>40.3</v>
      </c>
      <c r="O1016" t="s">
        <v>231</v>
      </c>
      <c r="P1016" t="s">
        <v>232</v>
      </c>
      <c r="Q1016" t="s">
        <v>232</v>
      </c>
      <c r="R1016" t="s">
        <v>233</v>
      </c>
      <c r="S1016" t="s">
        <v>229</v>
      </c>
      <c r="T1016" t="n">
        <v>5</v>
      </c>
    </row>
    <row r="1017" spans="1:20">
      <c r="A1017" s="1" t="n">
        <v>35216</v>
      </c>
      <c r="B1017" t="s">
        <v>227</v>
      </c>
      <c r="C1017" t="n">
        <v>11</v>
      </c>
      <c r="D1017" t="n">
        <v>20</v>
      </c>
      <c r="E1017" t="s">
        <v>52</v>
      </c>
      <c r="F1017" t="n">
        <v>3201</v>
      </c>
      <c r="G1017" t="s">
        <v>228</v>
      </c>
      <c r="H1017" t="s">
        <v>229</v>
      </c>
      <c r="I1017" t="n">
        <v>5</v>
      </c>
      <c r="J1017" t="n">
        <v>945</v>
      </c>
      <c r="K1017" t="s">
        <v>282</v>
      </c>
      <c r="L1017" t="n">
        <v>350</v>
      </c>
      <c r="M1017" t="n">
        <v>0.1</v>
      </c>
      <c r="N1017" t="n">
        <v>40.3</v>
      </c>
      <c r="O1017" t="s">
        <v>231</v>
      </c>
      <c r="P1017" t="s">
        <v>232</v>
      </c>
      <c r="Q1017" t="s">
        <v>232</v>
      </c>
      <c r="R1017" t="s">
        <v>233</v>
      </c>
      <c r="S1017" t="s">
        <v>229</v>
      </c>
      <c r="T1017" t="n">
        <v>5</v>
      </c>
    </row>
    <row r="1018" spans="1:20">
      <c r="A1018" s="1" t="n">
        <v>35216</v>
      </c>
      <c r="B1018" t="s">
        <v>236</v>
      </c>
      <c r="C1018" t="n">
        <v>1</v>
      </c>
      <c r="D1018" t="n">
        <v>213</v>
      </c>
      <c r="E1018" t="s">
        <v>234</v>
      </c>
      <c r="F1018" t="n">
        <v>3201</v>
      </c>
      <c r="G1018" t="s">
        <v>228</v>
      </c>
      <c r="H1018" t="s">
        <v>229</v>
      </c>
      <c r="I1018" t="n">
        <v>5</v>
      </c>
      <c r="J1018" t="n">
        <v>795</v>
      </c>
      <c r="K1018" t="s">
        <v>240</v>
      </c>
      <c r="L1018" t="n">
        <v>1</v>
      </c>
      <c r="M1018" t="n">
        <v>0</v>
      </c>
      <c r="N1018" t="n">
        <v>0</v>
      </c>
    </row>
    <row r="1019" spans="1:20">
      <c r="A1019" s="1" t="n">
        <v>35216</v>
      </c>
      <c r="B1019" t="s">
        <v>236</v>
      </c>
      <c r="C1019" t="n">
        <v>2</v>
      </c>
      <c r="D1019" t="n">
        <v>213</v>
      </c>
      <c r="E1019" t="s">
        <v>234</v>
      </c>
      <c r="F1019" t="n">
        <v>3201</v>
      </c>
      <c r="G1019" t="s">
        <v>228</v>
      </c>
      <c r="H1019" t="s">
        <v>229</v>
      </c>
      <c r="I1019" t="n">
        <v>5</v>
      </c>
      <c r="J1019" t="n">
        <v>795</v>
      </c>
      <c r="K1019" t="s">
        <v>240</v>
      </c>
      <c r="L1019" t="n">
        <v>1</v>
      </c>
      <c r="M1019" t="n">
        <v>0</v>
      </c>
      <c r="N1019" t="n">
        <v>0</v>
      </c>
    </row>
    <row r="1020" spans="1:20">
      <c r="A1020" s="1" t="n">
        <v>35246</v>
      </c>
      <c r="B1020" t="s">
        <v>279</v>
      </c>
      <c r="C1020" t="n">
        <v>1</v>
      </c>
      <c r="D1020" t="n">
        <v>20</v>
      </c>
      <c r="E1020" t="s">
        <v>52</v>
      </c>
      <c r="F1020" t="n">
        <v>3201</v>
      </c>
      <c r="G1020" t="s">
        <v>228</v>
      </c>
      <c r="H1020" t="s">
        <v>229</v>
      </c>
      <c r="I1020" t="n">
        <v>5</v>
      </c>
      <c r="J1020" t="n">
        <v>160</v>
      </c>
      <c r="K1020" t="s">
        <v>258</v>
      </c>
      <c r="L1020" t="n">
        <v>702</v>
      </c>
      <c r="M1020" t="n">
        <v>0.04</v>
      </c>
      <c r="N1020" t="n">
        <v>47.3</v>
      </c>
      <c r="O1020" t="s">
        <v>277</v>
      </c>
      <c r="P1020" t="s">
        <v>253</v>
      </c>
      <c r="Q1020" t="s">
        <v>253</v>
      </c>
      <c r="R1020" t="s">
        <v>233</v>
      </c>
      <c r="S1020" t="s">
        <v>229</v>
      </c>
      <c r="T1020" t="n">
        <v>5</v>
      </c>
    </row>
    <row r="1021" spans="1:20">
      <c r="A1021" s="1" t="n">
        <v>35246</v>
      </c>
      <c r="B1021" t="s">
        <v>279</v>
      </c>
      <c r="C1021" t="n">
        <v>2</v>
      </c>
      <c r="D1021" t="n">
        <v>20</v>
      </c>
      <c r="E1021" t="s">
        <v>52</v>
      </c>
      <c r="F1021" t="n">
        <v>3201</v>
      </c>
      <c r="G1021" t="s">
        <v>228</v>
      </c>
      <c r="H1021" t="s">
        <v>229</v>
      </c>
      <c r="I1021" t="n">
        <v>5</v>
      </c>
      <c r="J1021" t="n">
        <v>160</v>
      </c>
      <c r="K1021" t="s">
        <v>258</v>
      </c>
      <c r="L1021" t="n">
        <v>709</v>
      </c>
      <c r="M1021" t="n">
        <v>0.03</v>
      </c>
      <c r="N1021" t="n">
        <v>47.1</v>
      </c>
      <c r="O1021" t="s">
        <v>277</v>
      </c>
      <c r="P1021" t="s">
        <v>253</v>
      </c>
      <c r="Q1021" t="s">
        <v>253</v>
      </c>
      <c r="R1021" t="s">
        <v>233</v>
      </c>
      <c r="S1021" t="s">
        <v>229</v>
      </c>
      <c r="T1021" t="n">
        <v>5</v>
      </c>
    </row>
    <row r="1022" spans="1:20">
      <c r="A1022" s="1" t="n">
        <v>35246</v>
      </c>
      <c r="B1022" t="s">
        <v>279</v>
      </c>
      <c r="C1022" t="n">
        <v>3</v>
      </c>
      <c r="D1022" t="n">
        <v>20</v>
      </c>
      <c r="E1022" t="s">
        <v>52</v>
      </c>
      <c r="F1022" t="n">
        <v>3201</v>
      </c>
      <c r="G1022" t="s">
        <v>228</v>
      </c>
      <c r="H1022" t="s">
        <v>229</v>
      </c>
      <c r="I1022" t="n">
        <v>5</v>
      </c>
      <c r="J1022" t="n">
        <v>280</v>
      </c>
      <c r="K1022" t="s">
        <v>251</v>
      </c>
      <c r="L1022" t="n">
        <v>451</v>
      </c>
      <c r="M1022" t="n">
        <v>0.11</v>
      </c>
      <c r="N1022" t="n">
        <v>32.5</v>
      </c>
      <c r="O1022" t="s">
        <v>277</v>
      </c>
      <c r="P1022" t="s">
        <v>253</v>
      </c>
      <c r="Q1022" t="s">
        <v>253</v>
      </c>
      <c r="R1022" t="s">
        <v>233</v>
      </c>
      <c r="S1022" t="s">
        <v>229</v>
      </c>
      <c r="T1022" t="n">
        <v>5</v>
      </c>
    </row>
    <row r="1023" spans="1:20">
      <c r="A1023" s="1" t="n">
        <v>35246</v>
      </c>
      <c r="B1023" t="s">
        <v>279</v>
      </c>
      <c r="C1023" t="n">
        <v>4</v>
      </c>
      <c r="D1023" t="n">
        <v>20</v>
      </c>
      <c r="E1023" t="s">
        <v>52</v>
      </c>
      <c r="F1023" t="n">
        <v>3201</v>
      </c>
      <c r="G1023" t="s">
        <v>228</v>
      </c>
      <c r="H1023" t="s">
        <v>229</v>
      </c>
      <c r="I1023" t="n">
        <v>5</v>
      </c>
      <c r="J1023" t="n">
        <v>458</v>
      </c>
      <c r="K1023" t="s">
        <v>230</v>
      </c>
      <c r="L1023" t="n">
        <v>231</v>
      </c>
      <c r="M1023" t="n">
        <v>0.03</v>
      </c>
      <c r="N1023" t="n">
        <v>42.1</v>
      </c>
      <c r="O1023" t="s">
        <v>277</v>
      </c>
      <c r="P1023" t="s">
        <v>253</v>
      </c>
      <c r="Q1023" t="s">
        <v>253</v>
      </c>
      <c r="R1023" t="s">
        <v>233</v>
      </c>
      <c r="S1023" t="s">
        <v>229</v>
      </c>
      <c r="T1023" t="n">
        <v>5</v>
      </c>
    </row>
    <row r="1024" spans="1:20">
      <c r="A1024" s="1" t="n">
        <v>35246</v>
      </c>
      <c r="B1024" t="s">
        <v>227</v>
      </c>
      <c r="C1024" t="n">
        <v>1</v>
      </c>
      <c r="D1024" t="n">
        <v>508</v>
      </c>
      <c r="E1024" t="s">
        <v>246</v>
      </c>
      <c r="F1024" t="n">
        <v>3201</v>
      </c>
      <c r="G1024" t="s">
        <v>228</v>
      </c>
      <c r="H1024" t="s">
        <v>229</v>
      </c>
      <c r="I1024" t="n">
        <v>5</v>
      </c>
      <c r="J1024" t="n">
        <v>458</v>
      </c>
      <c r="K1024" t="s">
        <v>230</v>
      </c>
      <c r="L1024" t="n">
        <v>200</v>
      </c>
      <c r="M1024" t="n">
        <v>0.1</v>
      </c>
      <c r="N1024" t="n">
        <v>0</v>
      </c>
    </row>
    <row r="1025" spans="1:20">
      <c r="A1025" s="1" t="n">
        <v>35246</v>
      </c>
      <c r="B1025" t="s">
        <v>227</v>
      </c>
      <c r="C1025" t="n">
        <v>5</v>
      </c>
      <c r="D1025" t="n">
        <v>20</v>
      </c>
      <c r="E1025" t="s">
        <v>52</v>
      </c>
      <c r="F1025" t="n">
        <v>3201</v>
      </c>
      <c r="G1025" t="s">
        <v>228</v>
      </c>
      <c r="H1025" t="s">
        <v>229</v>
      </c>
      <c r="I1025" t="n">
        <v>5</v>
      </c>
      <c r="J1025" t="n">
        <v>325</v>
      </c>
      <c r="K1025" t="s">
        <v>265</v>
      </c>
      <c r="L1025" t="n">
        <v>200</v>
      </c>
      <c r="M1025" t="n">
        <v>1</v>
      </c>
      <c r="N1025" t="n">
        <v>26</v>
      </c>
      <c r="O1025" t="s">
        <v>231</v>
      </c>
      <c r="P1025" t="s">
        <v>232</v>
      </c>
      <c r="Q1025" t="s">
        <v>232</v>
      </c>
      <c r="R1025" t="s">
        <v>233</v>
      </c>
      <c r="S1025" t="s">
        <v>229</v>
      </c>
      <c r="T1025" t="n">
        <v>5</v>
      </c>
    </row>
    <row r="1026" spans="1:20">
      <c r="A1026" s="1" t="n">
        <v>35246</v>
      </c>
      <c r="B1026" t="s">
        <v>227</v>
      </c>
      <c r="C1026" t="n">
        <v>6</v>
      </c>
      <c r="D1026" t="n">
        <v>20</v>
      </c>
      <c r="E1026" t="s">
        <v>52</v>
      </c>
      <c r="F1026" t="n">
        <v>3201</v>
      </c>
      <c r="G1026" t="s">
        <v>228</v>
      </c>
      <c r="H1026" t="s">
        <v>229</v>
      </c>
      <c r="I1026" t="n">
        <v>5</v>
      </c>
      <c r="J1026" t="n">
        <v>458</v>
      </c>
      <c r="K1026" t="s">
        <v>230</v>
      </c>
      <c r="L1026" t="n">
        <v>212</v>
      </c>
      <c r="M1026" t="n">
        <v>0.07000000000000001</v>
      </c>
      <c r="N1026" t="n">
        <v>32.2</v>
      </c>
      <c r="O1026" t="s">
        <v>231</v>
      </c>
      <c r="P1026" t="s">
        <v>232</v>
      </c>
      <c r="Q1026" t="s">
        <v>232</v>
      </c>
      <c r="R1026" t="s">
        <v>233</v>
      </c>
      <c r="S1026" t="s">
        <v>229</v>
      </c>
      <c r="T1026" t="n">
        <v>5</v>
      </c>
    </row>
    <row r="1027" spans="1:20">
      <c r="A1027" s="1" t="n">
        <v>35246</v>
      </c>
      <c r="B1027" t="s">
        <v>227</v>
      </c>
      <c r="C1027" t="n">
        <v>7</v>
      </c>
      <c r="D1027" t="n">
        <v>20</v>
      </c>
      <c r="E1027" t="s">
        <v>52</v>
      </c>
      <c r="F1027" t="n">
        <v>3201</v>
      </c>
      <c r="G1027" t="s">
        <v>228</v>
      </c>
      <c r="H1027" t="s">
        <v>229</v>
      </c>
      <c r="I1027" t="n">
        <v>5</v>
      </c>
      <c r="J1027" t="n">
        <v>945</v>
      </c>
      <c r="K1027" t="s">
        <v>282</v>
      </c>
      <c r="L1027" t="n">
        <v>200</v>
      </c>
      <c r="M1027" t="n">
        <v>0.1</v>
      </c>
      <c r="N1027" t="n">
        <v>40</v>
      </c>
      <c r="O1027" t="s">
        <v>231</v>
      </c>
      <c r="P1027" t="s">
        <v>232</v>
      </c>
      <c r="Q1027" t="s">
        <v>232</v>
      </c>
      <c r="R1027" t="s">
        <v>233</v>
      </c>
      <c r="S1027" t="s">
        <v>229</v>
      </c>
      <c r="T1027" t="n">
        <v>5</v>
      </c>
    </row>
    <row r="1028" spans="1:20">
      <c r="A1028" s="1" t="n">
        <v>35246</v>
      </c>
      <c r="B1028" t="s">
        <v>227</v>
      </c>
      <c r="C1028" t="n">
        <v>8</v>
      </c>
      <c r="D1028" t="n">
        <v>20</v>
      </c>
      <c r="E1028" t="s">
        <v>52</v>
      </c>
      <c r="F1028" t="n">
        <v>3201</v>
      </c>
      <c r="G1028" t="s">
        <v>228</v>
      </c>
      <c r="H1028" t="s">
        <v>229</v>
      </c>
      <c r="I1028" t="n">
        <v>5</v>
      </c>
      <c r="J1028" t="n">
        <v>945</v>
      </c>
      <c r="K1028" t="s">
        <v>282</v>
      </c>
      <c r="L1028" t="n">
        <v>229</v>
      </c>
      <c r="M1028" t="n">
        <v>0.1</v>
      </c>
      <c r="N1028" t="n">
        <v>40</v>
      </c>
      <c r="O1028" t="s">
        <v>231</v>
      </c>
      <c r="P1028" t="s">
        <v>232</v>
      </c>
      <c r="Q1028" t="s">
        <v>232</v>
      </c>
      <c r="R1028" t="s">
        <v>233</v>
      </c>
      <c r="S1028" t="s">
        <v>229</v>
      </c>
      <c r="T1028" t="n">
        <v>5</v>
      </c>
    </row>
    <row r="1029" spans="1:20">
      <c r="A1029" s="1" t="n">
        <v>35246</v>
      </c>
      <c r="B1029" t="s">
        <v>227</v>
      </c>
      <c r="C1029" t="n">
        <v>9</v>
      </c>
      <c r="D1029" t="n">
        <v>20</v>
      </c>
      <c r="E1029" t="s">
        <v>52</v>
      </c>
      <c r="F1029" t="n">
        <v>3201</v>
      </c>
      <c r="G1029" t="s">
        <v>228</v>
      </c>
      <c r="H1029" t="s">
        <v>229</v>
      </c>
      <c r="I1029" t="n">
        <v>5</v>
      </c>
      <c r="J1029" t="n">
        <v>945</v>
      </c>
      <c r="K1029" t="s">
        <v>282</v>
      </c>
      <c r="L1029" t="n">
        <v>75</v>
      </c>
      <c r="M1029" t="n">
        <v>0.1</v>
      </c>
      <c r="N1029" t="n">
        <v>40.5</v>
      </c>
      <c r="O1029" t="s">
        <v>231</v>
      </c>
      <c r="P1029" t="s">
        <v>232</v>
      </c>
      <c r="Q1029" t="s">
        <v>232</v>
      </c>
      <c r="R1029" t="s">
        <v>233</v>
      </c>
      <c r="S1029" t="s">
        <v>229</v>
      </c>
      <c r="T1029" t="n">
        <v>5</v>
      </c>
    </row>
    <row r="1030" spans="1:20">
      <c r="A1030" s="1" t="n">
        <v>35246</v>
      </c>
      <c r="B1030" t="s">
        <v>227</v>
      </c>
      <c r="C1030" t="n">
        <v>10</v>
      </c>
      <c r="D1030" t="n">
        <v>20</v>
      </c>
      <c r="E1030" t="s">
        <v>52</v>
      </c>
      <c r="F1030" t="n">
        <v>3201</v>
      </c>
      <c r="G1030" t="s">
        <v>228</v>
      </c>
      <c r="H1030" t="s">
        <v>229</v>
      </c>
      <c r="I1030" t="n">
        <v>5</v>
      </c>
      <c r="J1030" t="n">
        <v>945</v>
      </c>
      <c r="K1030" t="s">
        <v>282</v>
      </c>
      <c r="L1030" t="n">
        <v>418</v>
      </c>
      <c r="M1030" t="n">
        <v>0.1</v>
      </c>
      <c r="N1030" t="n">
        <v>40.5</v>
      </c>
      <c r="O1030" t="s">
        <v>231</v>
      </c>
      <c r="P1030" t="s">
        <v>232</v>
      </c>
      <c r="Q1030" t="s">
        <v>232</v>
      </c>
      <c r="R1030" t="s">
        <v>233</v>
      </c>
      <c r="S1030" t="s">
        <v>229</v>
      </c>
      <c r="T1030" t="n">
        <v>5</v>
      </c>
    </row>
    <row r="1031" spans="1:20">
      <c r="A1031" s="1" t="n">
        <v>35277</v>
      </c>
      <c r="B1031" t="s">
        <v>279</v>
      </c>
      <c r="C1031" t="n">
        <v>1</v>
      </c>
      <c r="D1031" t="n">
        <v>20</v>
      </c>
      <c r="E1031" t="s">
        <v>52</v>
      </c>
      <c r="F1031" t="n">
        <v>3201</v>
      </c>
      <c r="G1031" t="s">
        <v>228</v>
      </c>
      <c r="H1031" t="s">
        <v>229</v>
      </c>
      <c r="I1031" t="n">
        <v>5</v>
      </c>
      <c r="J1031" t="n">
        <v>280</v>
      </c>
      <c r="K1031" t="s">
        <v>251</v>
      </c>
      <c r="L1031" t="n">
        <v>710</v>
      </c>
      <c r="M1031" t="n">
        <v>0.1</v>
      </c>
      <c r="N1031" t="n">
        <v>31.5</v>
      </c>
      <c r="O1031" t="s">
        <v>277</v>
      </c>
      <c r="P1031" t="s">
        <v>253</v>
      </c>
      <c r="Q1031" t="s">
        <v>253</v>
      </c>
      <c r="R1031" t="s">
        <v>233</v>
      </c>
      <c r="S1031" t="s">
        <v>229</v>
      </c>
      <c r="T1031" t="n">
        <v>5</v>
      </c>
    </row>
    <row r="1032" spans="1:20">
      <c r="A1032" s="1" t="n">
        <v>35277</v>
      </c>
      <c r="B1032" t="s">
        <v>279</v>
      </c>
      <c r="C1032" t="n">
        <v>2</v>
      </c>
      <c r="D1032" t="n">
        <v>20</v>
      </c>
      <c r="E1032" t="s">
        <v>52</v>
      </c>
      <c r="F1032" t="n">
        <v>3201</v>
      </c>
      <c r="G1032" t="s">
        <v>228</v>
      </c>
      <c r="H1032" t="s">
        <v>229</v>
      </c>
      <c r="I1032" t="n">
        <v>5</v>
      </c>
      <c r="J1032" t="n">
        <v>458</v>
      </c>
      <c r="K1032" t="s">
        <v>230</v>
      </c>
      <c r="L1032" t="n">
        <v>252</v>
      </c>
      <c r="M1032" t="n">
        <v>0.21</v>
      </c>
      <c r="N1032" t="n">
        <v>20.2</v>
      </c>
      <c r="O1032" t="s">
        <v>277</v>
      </c>
      <c r="P1032" t="s">
        <v>253</v>
      </c>
      <c r="Q1032" t="s">
        <v>253</v>
      </c>
      <c r="R1032" t="s">
        <v>233</v>
      </c>
      <c r="S1032" t="s">
        <v>229</v>
      </c>
      <c r="T1032" t="n">
        <v>5</v>
      </c>
    </row>
    <row r="1033" spans="1:20">
      <c r="A1033" s="1" t="n">
        <v>35277</v>
      </c>
      <c r="B1033" t="s">
        <v>279</v>
      </c>
      <c r="C1033" t="n">
        <v>3</v>
      </c>
      <c r="D1033" t="n">
        <v>20</v>
      </c>
      <c r="E1033" t="s">
        <v>52</v>
      </c>
      <c r="F1033" t="n">
        <v>3201</v>
      </c>
      <c r="G1033" t="s">
        <v>228</v>
      </c>
      <c r="H1033" t="s">
        <v>229</v>
      </c>
      <c r="I1033" t="n">
        <v>5</v>
      </c>
      <c r="J1033" t="n">
        <v>712</v>
      </c>
      <c r="K1033" t="s">
        <v>278</v>
      </c>
      <c r="L1033" t="n">
        <v>778</v>
      </c>
      <c r="M1033" t="n">
        <v>0.06</v>
      </c>
      <c r="N1033" t="n">
        <v>44.4</v>
      </c>
      <c r="O1033" t="s">
        <v>277</v>
      </c>
      <c r="P1033" t="s">
        <v>253</v>
      </c>
      <c r="Q1033" t="s">
        <v>253</v>
      </c>
      <c r="R1033" t="s">
        <v>233</v>
      </c>
      <c r="S1033" t="s">
        <v>229</v>
      </c>
      <c r="T1033" t="n">
        <v>5</v>
      </c>
    </row>
    <row r="1034" spans="1:20">
      <c r="A1034" s="1" t="n">
        <v>35277</v>
      </c>
      <c r="B1034" t="s">
        <v>227</v>
      </c>
      <c r="C1034" t="n">
        <v>1</v>
      </c>
      <c r="D1034" t="n">
        <v>20</v>
      </c>
      <c r="E1034" t="s">
        <v>52</v>
      </c>
      <c r="F1034" t="n">
        <v>3201</v>
      </c>
      <c r="G1034" t="s">
        <v>228</v>
      </c>
      <c r="H1034" t="s">
        <v>229</v>
      </c>
      <c r="I1034" t="n">
        <v>5</v>
      </c>
      <c r="J1034" t="n">
        <v>280</v>
      </c>
      <c r="K1034" t="s">
        <v>251</v>
      </c>
      <c r="L1034" t="n">
        <v>426</v>
      </c>
      <c r="M1034" t="n">
        <v>0.1</v>
      </c>
      <c r="N1034" t="n">
        <v>38.3</v>
      </c>
      <c r="O1034" t="s">
        <v>231</v>
      </c>
      <c r="P1034" t="s">
        <v>232</v>
      </c>
      <c r="Q1034" t="s">
        <v>232</v>
      </c>
      <c r="R1034" t="s">
        <v>233</v>
      </c>
      <c r="S1034" t="s">
        <v>229</v>
      </c>
      <c r="T1034" t="n">
        <v>5</v>
      </c>
    </row>
    <row r="1035" spans="1:20">
      <c r="A1035" s="1" t="n">
        <v>35277</v>
      </c>
      <c r="B1035" t="s">
        <v>227</v>
      </c>
      <c r="C1035" t="n">
        <v>2</v>
      </c>
      <c r="D1035" t="n">
        <v>508</v>
      </c>
      <c r="E1035" t="s">
        <v>246</v>
      </c>
      <c r="F1035" t="n">
        <v>3201</v>
      </c>
      <c r="G1035" t="s">
        <v>228</v>
      </c>
      <c r="H1035" t="s">
        <v>229</v>
      </c>
      <c r="I1035" t="n">
        <v>5</v>
      </c>
      <c r="J1035" t="n">
        <v>458</v>
      </c>
      <c r="K1035" t="s">
        <v>230</v>
      </c>
      <c r="L1035" t="n">
        <v>103</v>
      </c>
      <c r="M1035" t="n">
        <v>0.1</v>
      </c>
      <c r="N1035" t="n">
        <v>0</v>
      </c>
    </row>
    <row r="1036" spans="1:20">
      <c r="A1036" s="1" t="n">
        <v>35277</v>
      </c>
      <c r="B1036" t="s">
        <v>227</v>
      </c>
      <c r="C1036" t="n">
        <v>3</v>
      </c>
      <c r="D1036" t="n">
        <v>508</v>
      </c>
      <c r="E1036" t="s">
        <v>246</v>
      </c>
      <c r="F1036" t="n">
        <v>3201</v>
      </c>
      <c r="G1036" t="s">
        <v>228</v>
      </c>
      <c r="H1036" t="s">
        <v>229</v>
      </c>
      <c r="I1036" t="n">
        <v>5</v>
      </c>
      <c r="J1036" t="n">
        <v>458</v>
      </c>
      <c r="K1036" t="s">
        <v>230</v>
      </c>
      <c r="L1036" t="n">
        <v>148</v>
      </c>
      <c r="M1036" t="n">
        <v>0.1</v>
      </c>
      <c r="N1036" t="n">
        <v>0</v>
      </c>
    </row>
    <row r="1037" spans="1:20">
      <c r="A1037" s="1" t="n">
        <v>35277</v>
      </c>
      <c r="B1037" t="s">
        <v>227</v>
      </c>
      <c r="C1037" t="n">
        <v>6</v>
      </c>
      <c r="D1037" t="n">
        <v>20</v>
      </c>
      <c r="E1037" t="s">
        <v>52</v>
      </c>
      <c r="F1037" t="n">
        <v>3201</v>
      </c>
      <c r="G1037" t="s">
        <v>228</v>
      </c>
      <c r="H1037" t="s">
        <v>229</v>
      </c>
      <c r="I1037" t="n">
        <v>5</v>
      </c>
      <c r="J1037" t="n">
        <v>458</v>
      </c>
      <c r="K1037" t="s">
        <v>230</v>
      </c>
      <c r="L1037" t="n">
        <v>321</v>
      </c>
      <c r="M1037" t="n">
        <v>0.07000000000000001</v>
      </c>
      <c r="N1037" t="n">
        <v>32.2</v>
      </c>
      <c r="O1037" t="s">
        <v>231</v>
      </c>
      <c r="P1037" t="s">
        <v>232</v>
      </c>
      <c r="Q1037" t="s">
        <v>232</v>
      </c>
      <c r="R1037" t="s">
        <v>233</v>
      </c>
      <c r="S1037" t="s">
        <v>229</v>
      </c>
      <c r="T1037" t="n">
        <v>5</v>
      </c>
    </row>
    <row r="1038" spans="1:20">
      <c r="A1038" s="1" t="n">
        <v>35277</v>
      </c>
      <c r="B1038" t="s">
        <v>227</v>
      </c>
      <c r="C1038" t="n">
        <v>7</v>
      </c>
      <c r="D1038" t="n">
        <v>20</v>
      </c>
      <c r="E1038" t="s">
        <v>52</v>
      </c>
      <c r="F1038" t="n">
        <v>3201</v>
      </c>
      <c r="G1038" t="s">
        <v>228</v>
      </c>
      <c r="H1038" t="s">
        <v>229</v>
      </c>
      <c r="I1038" t="n">
        <v>5</v>
      </c>
      <c r="J1038" t="n">
        <v>945</v>
      </c>
      <c r="K1038" t="s">
        <v>282</v>
      </c>
      <c r="L1038" t="n">
        <v>409</v>
      </c>
      <c r="M1038" t="n">
        <v>0.1</v>
      </c>
      <c r="N1038" t="n">
        <v>40.3</v>
      </c>
      <c r="O1038" t="s">
        <v>231</v>
      </c>
      <c r="P1038" t="s">
        <v>232</v>
      </c>
      <c r="Q1038" t="s">
        <v>232</v>
      </c>
      <c r="R1038" t="s">
        <v>233</v>
      </c>
      <c r="S1038" t="s">
        <v>229</v>
      </c>
      <c r="T1038" t="n">
        <v>5</v>
      </c>
    </row>
    <row r="1039" spans="1:20">
      <c r="A1039" s="1" t="n">
        <v>35277</v>
      </c>
      <c r="B1039" t="s">
        <v>236</v>
      </c>
      <c r="C1039" t="n">
        <v>1</v>
      </c>
      <c r="D1039" t="n">
        <v>213</v>
      </c>
      <c r="E1039" t="s">
        <v>234</v>
      </c>
      <c r="F1039" t="n">
        <v>3201</v>
      </c>
      <c r="G1039" t="s">
        <v>228</v>
      </c>
      <c r="H1039" t="s">
        <v>229</v>
      </c>
      <c r="I1039" t="n">
        <v>5</v>
      </c>
      <c r="J1039" t="n">
        <v>595</v>
      </c>
      <c r="K1039" t="s">
        <v>268</v>
      </c>
      <c r="L1039" t="n">
        <v>1</v>
      </c>
      <c r="M1039" t="n">
        <v>0</v>
      </c>
      <c r="N1039" t="n">
        <v>0</v>
      </c>
    </row>
    <row r="1040" spans="1:20">
      <c r="A1040" s="1" t="n">
        <v>35308</v>
      </c>
      <c r="B1040" t="s">
        <v>279</v>
      </c>
      <c r="C1040" t="n">
        <v>1</v>
      </c>
      <c r="D1040" t="n">
        <v>20</v>
      </c>
      <c r="E1040" t="s">
        <v>52</v>
      </c>
      <c r="F1040" t="n">
        <v>3201</v>
      </c>
      <c r="G1040" t="s">
        <v>228</v>
      </c>
      <c r="H1040" t="s">
        <v>229</v>
      </c>
      <c r="I1040" t="n">
        <v>5</v>
      </c>
      <c r="J1040" t="n">
        <v>160</v>
      </c>
      <c r="K1040" t="s">
        <v>258</v>
      </c>
      <c r="L1040" t="n">
        <v>700</v>
      </c>
      <c r="M1040" t="n">
        <v>0.03</v>
      </c>
      <c r="N1040" t="n">
        <v>54.2</v>
      </c>
      <c r="O1040" t="s">
        <v>277</v>
      </c>
      <c r="P1040" t="s">
        <v>253</v>
      </c>
      <c r="Q1040" t="s">
        <v>253</v>
      </c>
      <c r="R1040" t="s">
        <v>233</v>
      </c>
      <c r="S1040" t="s">
        <v>229</v>
      </c>
      <c r="T1040" t="n">
        <v>5</v>
      </c>
    </row>
    <row r="1041" spans="1:20">
      <c r="A1041" s="1" t="n">
        <v>35308</v>
      </c>
      <c r="B1041" t="s">
        <v>279</v>
      </c>
      <c r="C1041" t="n">
        <v>2</v>
      </c>
      <c r="D1041" t="n">
        <v>20</v>
      </c>
      <c r="E1041" t="s">
        <v>52</v>
      </c>
      <c r="F1041" t="n">
        <v>3201</v>
      </c>
      <c r="G1041" t="s">
        <v>228</v>
      </c>
      <c r="H1041" t="s">
        <v>229</v>
      </c>
      <c r="I1041" t="n">
        <v>5</v>
      </c>
      <c r="J1041" t="n">
        <v>280</v>
      </c>
      <c r="K1041" t="s">
        <v>251</v>
      </c>
      <c r="L1041" t="n">
        <v>486</v>
      </c>
      <c r="M1041" t="n">
        <v>0.11</v>
      </c>
      <c r="N1041" t="n">
        <v>31.1</v>
      </c>
      <c r="O1041" t="s">
        <v>277</v>
      </c>
      <c r="P1041" t="s">
        <v>253</v>
      </c>
      <c r="Q1041" t="s">
        <v>253</v>
      </c>
      <c r="R1041" t="s">
        <v>233</v>
      </c>
      <c r="S1041" t="s">
        <v>229</v>
      </c>
      <c r="T1041" t="n">
        <v>5</v>
      </c>
    </row>
    <row r="1042" spans="1:20">
      <c r="A1042" s="1" t="n">
        <v>35308</v>
      </c>
      <c r="B1042" t="s">
        <v>279</v>
      </c>
      <c r="C1042" t="n">
        <v>3</v>
      </c>
      <c r="D1042" t="n">
        <v>20</v>
      </c>
      <c r="E1042" t="s">
        <v>52</v>
      </c>
      <c r="F1042" t="n">
        <v>3201</v>
      </c>
      <c r="G1042" t="s">
        <v>228</v>
      </c>
      <c r="H1042" t="s">
        <v>229</v>
      </c>
      <c r="I1042" t="n">
        <v>5</v>
      </c>
      <c r="J1042" t="n">
        <v>280</v>
      </c>
      <c r="K1042" t="s">
        <v>251</v>
      </c>
      <c r="L1042" t="n">
        <v>194</v>
      </c>
      <c r="M1042" t="n">
        <v>0.09</v>
      </c>
      <c r="N1042" t="n">
        <v>31.7</v>
      </c>
      <c r="O1042" t="s">
        <v>277</v>
      </c>
      <c r="P1042" t="s">
        <v>253</v>
      </c>
      <c r="Q1042" t="s">
        <v>253</v>
      </c>
      <c r="R1042" t="s">
        <v>233</v>
      </c>
      <c r="S1042" t="s">
        <v>229</v>
      </c>
      <c r="T1042" t="n">
        <v>5</v>
      </c>
    </row>
    <row r="1043" spans="1:20">
      <c r="A1043" s="1" t="n">
        <v>35308</v>
      </c>
      <c r="B1043" t="s">
        <v>279</v>
      </c>
      <c r="C1043" t="n">
        <v>4</v>
      </c>
      <c r="D1043" t="n">
        <v>20</v>
      </c>
      <c r="E1043" t="s">
        <v>52</v>
      </c>
      <c r="F1043" t="n">
        <v>3201</v>
      </c>
      <c r="G1043" t="s">
        <v>228</v>
      </c>
      <c r="H1043" t="s">
        <v>229</v>
      </c>
      <c r="I1043" t="n">
        <v>5</v>
      </c>
      <c r="J1043" t="n">
        <v>458</v>
      </c>
      <c r="K1043" t="s">
        <v>230</v>
      </c>
      <c r="L1043" t="n">
        <v>351</v>
      </c>
      <c r="M1043" t="n">
        <v>0.21</v>
      </c>
      <c r="N1043" t="n">
        <v>20.2</v>
      </c>
      <c r="O1043" t="s">
        <v>277</v>
      </c>
      <c r="P1043" t="s">
        <v>253</v>
      </c>
      <c r="Q1043" t="s">
        <v>253</v>
      </c>
      <c r="R1043" t="s">
        <v>233</v>
      </c>
      <c r="S1043" t="s">
        <v>229</v>
      </c>
      <c r="T1043" t="n">
        <v>5</v>
      </c>
    </row>
    <row r="1044" spans="1:20">
      <c r="A1044" s="1" t="n">
        <v>35308</v>
      </c>
      <c r="B1044" t="s">
        <v>279</v>
      </c>
      <c r="C1044" t="n">
        <v>5</v>
      </c>
      <c r="D1044" t="n">
        <v>20</v>
      </c>
      <c r="E1044" t="s">
        <v>52</v>
      </c>
      <c r="F1044" t="n">
        <v>3201</v>
      </c>
      <c r="G1044" t="s">
        <v>228</v>
      </c>
      <c r="H1044" t="s">
        <v>229</v>
      </c>
      <c r="I1044" t="n">
        <v>5</v>
      </c>
      <c r="J1044" t="n">
        <v>712</v>
      </c>
      <c r="K1044" t="s">
        <v>278</v>
      </c>
      <c r="L1044" t="n">
        <v>1228</v>
      </c>
      <c r="M1044" t="n">
        <v>0.05</v>
      </c>
      <c r="N1044" t="n">
        <v>44.3</v>
      </c>
      <c r="O1044" t="s">
        <v>277</v>
      </c>
      <c r="P1044" t="s">
        <v>253</v>
      </c>
      <c r="Q1044" t="s">
        <v>253</v>
      </c>
      <c r="R1044" t="s">
        <v>233</v>
      </c>
      <c r="S1044" t="s">
        <v>229</v>
      </c>
      <c r="T1044" t="n">
        <v>5</v>
      </c>
    </row>
    <row r="1045" spans="1:20">
      <c r="A1045" s="1" t="n">
        <v>35308</v>
      </c>
      <c r="B1045" t="s">
        <v>227</v>
      </c>
      <c r="C1045" t="n">
        <v>1</v>
      </c>
      <c r="D1045" t="n">
        <v>508</v>
      </c>
      <c r="E1045" t="s">
        <v>246</v>
      </c>
      <c r="F1045" t="n">
        <v>3201</v>
      </c>
      <c r="G1045" t="s">
        <v>228</v>
      </c>
      <c r="H1045" t="s">
        <v>229</v>
      </c>
      <c r="I1045" t="n">
        <v>5</v>
      </c>
      <c r="J1045" t="n">
        <v>940</v>
      </c>
      <c r="K1045" t="s">
        <v>235</v>
      </c>
      <c r="L1045" t="n">
        <v>248</v>
      </c>
      <c r="M1045" t="n">
        <v>0.18</v>
      </c>
      <c r="N1045" t="n">
        <v>0</v>
      </c>
    </row>
    <row r="1046" spans="1:20">
      <c r="A1046" s="1" t="n">
        <v>35308</v>
      </c>
      <c r="B1046" t="s">
        <v>227</v>
      </c>
      <c r="C1046" t="n">
        <v>6</v>
      </c>
      <c r="D1046" t="n">
        <v>20</v>
      </c>
      <c r="E1046" t="s">
        <v>52</v>
      </c>
      <c r="F1046" t="n">
        <v>3201</v>
      </c>
      <c r="G1046" t="s">
        <v>228</v>
      </c>
      <c r="H1046" t="s">
        <v>229</v>
      </c>
      <c r="I1046" t="n">
        <v>5</v>
      </c>
      <c r="J1046" t="n">
        <v>280</v>
      </c>
      <c r="K1046" t="s">
        <v>251</v>
      </c>
      <c r="L1046" t="n">
        <v>195</v>
      </c>
      <c r="M1046" t="n">
        <v>0.01</v>
      </c>
      <c r="N1046" t="n">
        <v>31.9</v>
      </c>
      <c r="O1046" t="s">
        <v>231</v>
      </c>
      <c r="P1046" t="s">
        <v>232</v>
      </c>
      <c r="Q1046" t="s">
        <v>232</v>
      </c>
      <c r="R1046" t="s">
        <v>233</v>
      </c>
      <c r="S1046" t="s">
        <v>229</v>
      </c>
      <c r="T1046" t="n">
        <v>5</v>
      </c>
    </row>
    <row r="1047" spans="1:20">
      <c r="A1047" s="1" t="n">
        <v>35308</v>
      </c>
      <c r="B1047" t="s">
        <v>227</v>
      </c>
      <c r="C1047" t="n">
        <v>7</v>
      </c>
      <c r="D1047" t="n">
        <v>20</v>
      </c>
      <c r="E1047" t="s">
        <v>52</v>
      </c>
      <c r="F1047" t="n">
        <v>3201</v>
      </c>
      <c r="G1047" t="s">
        <v>228</v>
      </c>
      <c r="H1047" t="s">
        <v>229</v>
      </c>
      <c r="I1047" t="n">
        <v>5</v>
      </c>
      <c r="J1047" t="n">
        <v>280</v>
      </c>
      <c r="K1047" t="s">
        <v>251</v>
      </c>
      <c r="L1047" t="n">
        <v>397</v>
      </c>
      <c r="M1047" t="n">
        <v>0.1</v>
      </c>
      <c r="N1047" t="n">
        <v>38.4</v>
      </c>
      <c r="O1047" t="s">
        <v>231</v>
      </c>
      <c r="P1047" t="s">
        <v>232</v>
      </c>
      <c r="Q1047" t="s">
        <v>232</v>
      </c>
      <c r="R1047" t="s">
        <v>233</v>
      </c>
      <c r="S1047" t="s">
        <v>229</v>
      </c>
      <c r="T1047" t="n">
        <v>5</v>
      </c>
    </row>
    <row r="1048" spans="1:20">
      <c r="A1048" s="1" t="n">
        <v>35308</v>
      </c>
      <c r="B1048" t="s">
        <v>227</v>
      </c>
      <c r="C1048" t="n">
        <v>8</v>
      </c>
      <c r="D1048" t="n">
        <v>20</v>
      </c>
      <c r="E1048" t="s">
        <v>52</v>
      </c>
      <c r="F1048" t="n">
        <v>3201</v>
      </c>
      <c r="G1048" t="s">
        <v>228</v>
      </c>
      <c r="H1048" t="s">
        <v>229</v>
      </c>
      <c r="I1048" t="n">
        <v>5</v>
      </c>
      <c r="J1048" t="n">
        <v>280</v>
      </c>
      <c r="K1048" t="s">
        <v>251</v>
      </c>
      <c r="L1048" t="n">
        <v>313</v>
      </c>
      <c r="M1048" t="n">
        <v>0.1</v>
      </c>
      <c r="N1048" t="n">
        <v>38.6</v>
      </c>
      <c r="O1048" t="s">
        <v>231</v>
      </c>
      <c r="P1048" t="s">
        <v>232</v>
      </c>
      <c r="Q1048" t="s">
        <v>232</v>
      </c>
      <c r="R1048" t="s">
        <v>233</v>
      </c>
      <c r="S1048" t="s">
        <v>229</v>
      </c>
      <c r="T1048" t="n">
        <v>5</v>
      </c>
    </row>
    <row r="1049" spans="1:20">
      <c r="A1049" s="1" t="n">
        <v>35308</v>
      </c>
      <c r="B1049" t="s">
        <v>227</v>
      </c>
      <c r="C1049" t="n">
        <v>9</v>
      </c>
      <c r="D1049" t="n">
        <v>20</v>
      </c>
      <c r="E1049" t="s">
        <v>52</v>
      </c>
      <c r="F1049" t="n">
        <v>3201</v>
      </c>
      <c r="G1049" t="s">
        <v>228</v>
      </c>
      <c r="H1049" t="s">
        <v>229</v>
      </c>
      <c r="I1049" t="n">
        <v>5</v>
      </c>
      <c r="J1049" t="n">
        <v>458</v>
      </c>
      <c r="K1049" t="s">
        <v>230</v>
      </c>
      <c r="L1049" t="n">
        <v>397</v>
      </c>
      <c r="M1049" t="n">
        <v>0.07000000000000001</v>
      </c>
      <c r="N1049" t="n">
        <v>32.3</v>
      </c>
      <c r="O1049" t="s">
        <v>231</v>
      </c>
      <c r="P1049" t="s">
        <v>232</v>
      </c>
      <c r="Q1049" t="s">
        <v>232</v>
      </c>
      <c r="R1049" t="s">
        <v>233</v>
      </c>
      <c r="S1049" t="s">
        <v>229</v>
      </c>
      <c r="T1049" t="n">
        <v>5</v>
      </c>
    </row>
    <row r="1050" spans="1:20">
      <c r="A1050" s="1" t="n">
        <v>35308</v>
      </c>
      <c r="B1050" t="s">
        <v>227</v>
      </c>
      <c r="C1050" t="n">
        <v>10</v>
      </c>
      <c r="D1050" t="n">
        <v>20</v>
      </c>
      <c r="E1050" t="s">
        <v>52</v>
      </c>
      <c r="F1050" t="n">
        <v>3201</v>
      </c>
      <c r="G1050" t="s">
        <v>228</v>
      </c>
      <c r="H1050" t="s">
        <v>229</v>
      </c>
      <c r="I1050" t="n">
        <v>5</v>
      </c>
      <c r="J1050" t="n">
        <v>458</v>
      </c>
      <c r="K1050" t="s">
        <v>230</v>
      </c>
      <c r="L1050" t="n">
        <v>197</v>
      </c>
      <c r="M1050" t="n">
        <v>0.1</v>
      </c>
      <c r="N1050" t="n">
        <v>32.5</v>
      </c>
      <c r="O1050" t="s">
        <v>231</v>
      </c>
      <c r="P1050" t="s">
        <v>232</v>
      </c>
      <c r="Q1050" t="s">
        <v>232</v>
      </c>
      <c r="R1050" t="s">
        <v>233</v>
      </c>
      <c r="S1050" t="s">
        <v>229</v>
      </c>
      <c r="T1050" t="n">
        <v>5</v>
      </c>
    </row>
    <row r="1051" spans="1:20">
      <c r="A1051" s="1" t="n">
        <v>35308</v>
      </c>
      <c r="B1051" t="s">
        <v>236</v>
      </c>
      <c r="C1051" t="n">
        <v>1</v>
      </c>
      <c r="D1051" t="n">
        <v>213</v>
      </c>
      <c r="E1051" t="s">
        <v>234</v>
      </c>
      <c r="F1051" t="n">
        <v>3201</v>
      </c>
      <c r="G1051" t="s">
        <v>228</v>
      </c>
      <c r="H1051" t="s">
        <v>229</v>
      </c>
      <c r="I1051" t="n">
        <v>5</v>
      </c>
      <c r="J1051" t="n">
        <v>595</v>
      </c>
      <c r="K1051" t="s">
        <v>268</v>
      </c>
      <c r="L1051" t="n">
        <v>1</v>
      </c>
      <c r="M1051" t="n">
        <v>0</v>
      </c>
      <c r="N1051" t="n">
        <v>0</v>
      </c>
    </row>
    <row r="1052" spans="1:20">
      <c r="A1052" s="1" t="n">
        <v>35308</v>
      </c>
      <c r="B1052" t="s">
        <v>236</v>
      </c>
      <c r="C1052" t="n">
        <v>2</v>
      </c>
      <c r="D1052" t="n">
        <v>213</v>
      </c>
      <c r="E1052" t="s">
        <v>234</v>
      </c>
      <c r="F1052" t="n">
        <v>3201</v>
      </c>
      <c r="G1052" t="s">
        <v>228</v>
      </c>
      <c r="H1052" t="s">
        <v>229</v>
      </c>
      <c r="I1052" t="n">
        <v>5</v>
      </c>
      <c r="J1052" t="n">
        <v>595</v>
      </c>
      <c r="K1052" t="s">
        <v>268</v>
      </c>
      <c r="L1052" t="n">
        <v>1</v>
      </c>
      <c r="M1052" t="n">
        <v>0</v>
      </c>
      <c r="N1052" t="n">
        <v>0</v>
      </c>
    </row>
    <row r="1053" spans="1:20">
      <c r="A1053" s="1" t="n">
        <v>35338</v>
      </c>
      <c r="B1053" t="s">
        <v>279</v>
      </c>
      <c r="C1053" t="n">
        <v>1</v>
      </c>
      <c r="D1053" t="n">
        <v>20</v>
      </c>
      <c r="E1053" t="s">
        <v>52</v>
      </c>
      <c r="F1053" t="n">
        <v>3201</v>
      </c>
      <c r="G1053" t="s">
        <v>228</v>
      </c>
      <c r="H1053" t="s">
        <v>229</v>
      </c>
      <c r="I1053" t="n">
        <v>5</v>
      </c>
      <c r="J1053" t="n">
        <v>160</v>
      </c>
      <c r="K1053" t="s">
        <v>258</v>
      </c>
      <c r="L1053" t="n">
        <v>702</v>
      </c>
      <c r="M1053" t="n">
        <v>0.01</v>
      </c>
      <c r="N1053" t="n">
        <v>54.8</v>
      </c>
      <c r="O1053" t="s">
        <v>277</v>
      </c>
      <c r="P1053" t="s">
        <v>253</v>
      </c>
      <c r="Q1053" t="s">
        <v>253</v>
      </c>
      <c r="R1053" t="s">
        <v>233</v>
      </c>
      <c r="S1053" t="s">
        <v>229</v>
      </c>
      <c r="T1053" t="n">
        <v>5</v>
      </c>
    </row>
    <row r="1054" spans="1:20">
      <c r="A1054" s="1" t="n">
        <v>35338</v>
      </c>
      <c r="B1054" t="s">
        <v>279</v>
      </c>
      <c r="C1054" t="n">
        <v>2</v>
      </c>
      <c r="D1054" t="n">
        <v>20</v>
      </c>
      <c r="E1054" t="s">
        <v>52</v>
      </c>
      <c r="F1054" t="n">
        <v>3201</v>
      </c>
      <c r="G1054" t="s">
        <v>228</v>
      </c>
      <c r="H1054" t="s">
        <v>229</v>
      </c>
      <c r="I1054" t="n">
        <v>5</v>
      </c>
      <c r="J1054" t="n">
        <v>458</v>
      </c>
      <c r="K1054" t="s">
        <v>230</v>
      </c>
      <c r="L1054" t="n">
        <v>200</v>
      </c>
      <c r="M1054" t="n">
        <v>0.09</v>
      </c>
      <c r="N1054" t="n">
        <v>41.3</v>
      </c>
      <c r="O1054" t="s">
        <v>277</v>
      </c>
      <c r="P1054" t="s">
        <v>253</v>
      </c>
      <c r="Q1054" t="s">
        <v>253</v>
      </c>
      <c r="R1054" t="s">
        <v>233</v>
      </c>
      <c r="S1054" t="s">
        <v>229</v>
      </c>
      <c r="T1054" t="n">
        <v>5</v>
      </c>
    </row>
    <row r="1055" spans="1:20">
      <c r="A1055" s="1" t="n">
        <v>35338</v>
      </c>
      <c r="B1055" t="s">
        <v>279</v>
      </c>
      <c r="C1055" t="n">
        <v>3</v>
      </c>
      <c r="D1055" t="n">
        <v>20</v>
      </c>
      <c r="E1055" t="s">
        <v>52</v>
      </c>
      <c r="F1055" t="n">
        <v>3201</v>
      </c>
      <c r="G1055" t="s">
        <v>228</v>
      </c>
      <c r="H1055" t="s">
        <v>229</v>
      </c>
      <c r="I1055" t="n">
        <v>5</v>
      </c>
      <c r="J1055" t="n">
        <v>458</v>
      </c>
      <c r="K1055" t="s">
        <v>230</v>
      </c>
      <c r="L1055" t="n">
        <v>268</v>
      </c>
      <c r="M1055" t="n">
        <v>0.22</v>
      </c>
      <c r="N1055" t="n">
        <v>20.4</v>
      </c>
      <c r="O1055" t="s">
        <v>277</v>
      </c>
      <c r="P1055" t="s">
        <v>253</v>
      </c>
      <c r="Q1055" t="s">
        <v>253</v>
      </c>
      <c r="R1055" t="s">
        <v>233</v>
      </c>
      <c r="S1055" t="s">
        <v>229</v>
      </c>
      <c r="T1055" t="n">
        <v>5</v>
      </c>
    </row>
    <row r="1056" spans="1:20">
      <c r="A1056" s="1" t="n">
        <v>35338</v>
      </c>
      <c r="B1056" t="s">
        <v>227</v>
      </c>
      <c r="C1056" t="n">
        <v>1</v>
      </c>
      <c r="D1056" t="n">
        <v>20</v>
      </c>
      <c r="E1056" t="s">
        <v>52</v>
      </c>
      <c r="F1056" t="n">
        <v>3201</v>
      </c>
      <c r="G1056" t="s">
        <v>228</v>
      </c>
      <c r="H1056" t="s">
        <v>229</v>
      </c>
      <c r="I1056" t="n">
        <v>5</v>
      </c>
      <c r="J1056" t="n">
        <v>280</v>
      </c>
      <c r="K1056" t="s">
        <v>251</v>
      </c>
      <c r="L1056" t="n">
        <v>201</v>
      </c>
      <c r="M1056" t="n">
        <v>0.01</v>
      </c>
      <c r="N1056" t="n">
        <v>31.5</v>
      </c>
      <c r="O1056" t="s">
        <v>231</v>
      </c>
      <c r="P1056" t="s">
        <v>232</v>
      </c>
      <c r="Q1056" t="s">
        <v>232</v>
      </c>
      <c r="R1056" t="s">
        <v>233</v>
      </c>
      <c r="S1056" t="s">
        <v>229</v>
      </c>
      <c r="T1056" t="n">
        <v>5</v>
      </c>
    </row>
    <row r="1057" spans="1:20">
      <c r="A1057" s="1" t="n">
        <v>35338</v>
      </c>
      <c r="B1057" t="s">
        <v>227</v>
      </c>
      <c r="C1057" t="n">
        <v>2</v>
      </c>
      <c r="D1057" t="n">
        <v>20</v>
      </c>
      <c r="E1057" t="s">
        <v>52</v>
      </c>
      <c r="F1057" t="n">
        <v>3201</v>
      </c>
      <c r="G1057" t="s">
        <v>228</v>
      </c>
      <c r="H1057" t="s">
        <v>229</v>
      </c>
      <c r="I1057" t="n">
        <v>5</v>
      </c>
      <c r="J1057" t="n">
        <v>280</v>
      </c>
      <c r="K1057" t="s">
        <v>251</v>
      </c>
      <c r="L1057" t="n">
        <v>397</v>
      </c>
      <c r="M1057" t="n">
        <v>0.1</v>
      </c>
      <c r="N1057" t="n">
        <v>38.7</v>
      </c>
      <c r="O1057" t="s">
        <v>231</v>
      </c>
      <c r="P1057" t="s">
        <v>232</v>
      </c>
      <c r="Q1057" t="s">
        <v>232</v>
      </c>
      <c r="R1057" t="s">
        <v>233</v>
      </c>
      <c r="S1057" t="s">
        <v>229</v>
      </c>
      <c r="T1057" t="n">
        <v>5</v>
      </c>
    </row>
    <row r="1058" spans="1:20">
      <c r="A1058" s="1" t="n">
        <v>35338</v>
      </c>
      <c r="B1058" t="s">
        <v>227</v>
      </c>
      <c r="C1058" t="n">
        <v>3</v>
      </c>
      <c r="D1058" t="n">
        <v>20</v>
      </c>
      <c r="E1058" t="s">
        <v>52</v>
      </c>
      <c r="F1058" t="n">
        <v>3201</v>
      </c>
      <c r="G1058" t="s">
        <v>228</v>
      </c>
      <c r="H1058" t="s">
        <v>229</v>
      </c>
      <c r="I1058" t="n">
        <v>5</v>
      </c>
      <c r="J1058" t="n">
        <v>458</v>
      </c>
      <c r="K1058" t="s">
        <v>230</v>
      </c>
      <c r="L1058" t="n">
        <v>300</v>
      </c>
      <c r="M1058" t="n">
        <v>0.07000000000000001</v>
      </c>
      <c r="N1058" t="n">
        <v>32.4</v>
      </c>
      <c r="O1058" t="s">
        <v>231</v>
      </c>
      <c r="P1058" t="s">
        <v>232</v>
      </c>
      <c r="Q1058" t="s">
        <v>232</v>
      </c>
      <c r="R1058" t="s">
        <v>233</v>
      </c>
      <c r="S1058" t="s">
        <v>229</v>
      </c>
      <c r="T1058" t="n">
        <v>5</v>
      </c>
    </row>
    <row r="1059" spans="1:20">
      <c r="A1059" s="1" t="n">
        <v>35338</v>
      </c>
      <c r="B1059" t="s">
        <v>227</v>
      </c>
      <c r="C1059" t="n">
        <v>4</v>
      </c>
      <c r="D1059" t="n">
        <v>20</v>
      </c>
      <c r="E1059" t="s">
        <v>52</v>
      </c>
      <c r="F1059" t="n">
        <v>3201</v>
      </c>
      <c r="G1059" t="s">
        <v>228</v>
      </c>
      <c r="H1059" t="s">
        <v>229</v>
      </c>
      <c r="I1059" t="n">
        <v>5</v>
      </c>
      <c r="J1059" t="n">
        <v>940</v>
      </c>
      <c r="K1059" t="s">
        <v>235</v>
      </c>
      <c r="L1059" t="n">
        <v>96</v>
      </c>
      <c r="M1059" t="n">
        <v>5.5</v>
      </c>
      <c r="N1059" t="n">
        <v>10</v>
      </c>
      <c r="O1059" t="s">
        <v>231</v>
      </c>
      <c r="P1059" t="s">
        <v>232</v>
      </c>
      <c r="Q1059" t="s">
        <v>232</v>
      </c>
      <c r="R1059" t="s">
        <v>233</v>
      </c>
      <c r="S1059" t="s">
        <v>229</v>
      </c>
      <c r="T1059" t="n">
        <v>5</v>
      </c>
    </row>
    <row r="1060" spans="1:20">
      <c r="A1060" s="1" t="n">
        <v>35338</v>
      </c>
      <c r="B1060" t="s">
        <v>241</v>
      </c>
      <c r="C1060" t="n">
        <v>1</v>
      </c>
      <c r="D1060" t="n">
        <v>213</v>
      </c>
      <c r="E1060" t="s">
        <v>234</v>
      </c>
      <c r="F1060" t="n">
        <v>3201</v>
      </c>
      <c r="G1060" t="s">
        <v>228</v>
      </c>
      <c r="H1060" t="s">
        <v>229</v>
      </c>
      <c r="I1060" t="n">
        <v>5</v>
      </c>
      <c r="J1060" t="n">
        <v>640</v>
      </c>
      <c r="K1060" t="s">
        <v>276</v>
      </c>
      <c r="L1060" t="n">
        <v>22</v>
      </c>
      <c r="M1060" t="n">
        <v>0</v>
      </c>
      <c r="N1060" t="n">
        <v>0</v>
      </c>
    </row>
    <row r="1061" spans="1:20">
      <c r="A1061" s="1" t="n">
        <v>35369</v>
      </c>
      <c r="B1061" t="s">
        <v>279</v>
      </c>
      <c r="C1061" t="n">
        <v>1</v>
      </c>
      <c r="D1061" t="n">
        <v>20</v>
      </c>
      <c r="E1061" t="s">
        <v>52</v>
      </c>
      <c r="F1061" t="n">
        <v>3201</v>
      </c>
      <c r="G1061" t="s">
        <v>228</v>
      </c>
      <c r="H1061" t="s">
        <v>229</v>
      </c>
      <c r="I1061" t="n">
        <v>5</v>
      </c>
      <c r="J1061" t="n">
        <v>160</v>
      </c>
      <c r="K1061" t="s">
        <v>258</v>
      </c>
      <c r="L1061" t="n">
        <v>727</v>
      </c>
      <c r="M1061" t="n">
        <v>0.04</v>
      </c>
      <c r="N1061" t="n">
        <v>47.4</v>
      </c>
      <c r="O1061" t="s">
        <v>277</v>
      </c>
      <c r="P1061" t="s">
        <v>253</v>
      </c>
      <c r="Q1061" t="s">
        <v>253</v>
      </c>
      <c r="R1061" t="s">
        <v>233</v>
      </c>
      <c r="S1061" t="s">
        <v>229</v>
      </c>
      <c r="T1061" t="n">
        <v>5</v>
      </c>
    </row>
    <row r="1062" spans="1:20">
      <c r="A1062" s="1" t="n">
        <v>35369</v>
      </c>
      <c r="B1062" t="s">
        <v>279</v>
      </c>
      <c r="C1062" t="n">
        <v>2</v>
      </c>
      <c r="D1062" t="n">
        <v>20</v>
      </c>
      <c r="E1062" t="s">
        <v>52</v>
      </c>
      <c r="F1062" t="n">
        <v>3201</v>
      </c>
      <c r="G1062" t="s">
        <v>228</v>
      </c>
      <c r="H1062" t="s">
        <v>229</v>
      </c>
      <c r="I1062" t="n">
        <v>5</v>
      </c>
      <c r="J1062" t="n">
        <v>160</v>
      </c>
      <c r="K1062" t="s">
        <v>258</v>
      </c>
      <c r="L1062" t="n">
        <v>140</v>
      </c>
      <c r="M1062" t="n">
        <v>0.04</v>
      </c>
      <c r="N1062" t="n">
        <v>42.3</v>
      </c>
      <c r="O1062" t="s">
        <v>277</v>
      </c>
      <c r="P1062" t="s">
        <v>253</v>
      </c>
      <c r="Q1062" t="s">
        <v>253</v>
      </c>
      <c r="R1062" t="s">
        <v>233</v>
      </c>
      <c r="S1062" t="s">
        <v>229</v>
      </c>
      <c r="T1062" t="n">
        <v>5</v>
      </c>
    </row>
    <row r="1063" spans="1:20">
      <c r="A1063" s="1" t="n">
        <v>35369</v>
      </c>
      <c r="B1063" t="s">
        <v>279</v>
      </c>
      <c r="C1063" t="n">
        <v>3</v>
      </c>
      <c r="D1063" t="n">
        <v>20</v>
      </c>
      <c r="E1063" t="s">
        <v>52</v>
      </c>
      <c r="F1063" t="n">
        <v>3201</v>
      </c>
      <c r="G1063" t="s">
        <v>228</v>
      </c>
      <c r="H1063" t="s">
        <v>229</v>
      </c>
      <c r="I1063" t="n">
        <v>5</v>
      </c>
      <c r="J1063" t="n">
        <v>160</v>
      </c>
      <c r="K1063" t="s">
        <v>258</v>
      </c>
      <c r="L1063" t="n">
        <v>525</v>
      </c>
      <c r="M1063" t="n">
        <v>0.03</v>
      </c>
      <c r="N1063" t="n">
        <v>54.7</v>
      </c>
      <c r="O1063" t="s">
        <v>277</v>
      </c>
      <c r="P1063" t="s">
        <v>253</v>
      </c>
      <c r="Q1063" t="s">
        <v>253</v>
      </c>
      <c r="R1063" t="s">
        <v>233</v>
      </c>
      <c r="S1063" t="s">
        <v>229</v>
      </c>
      <c r="T1063" t="n">
        <v>5</v>
      </c>
    </row>
    <row r="1064" spans="1:20">
      <c r="A1064" s="1" t="n">
        <v>35369</v>
      </c>
      <c r="B1064" t="s">
        <v>279</v>
      </c>
      <c r="C1064" t="n">
        <v>4</v>
      </c>
      <c r="D1064" t="n">
        <v>20</v>
      </c>
      <c r="E1064" t="s">
        <v>52</v>
      </c>
      <c r="F1064" t="n">
        <v>3201</v>
      </c>
      <c r="G1064" t="s">
        <v>228</v>
      </c>
      <c r="H1064" t="s">
        <v>229</v>
      </c>
      <c r="I1064" t="n">
        <v>5</v>
      </c>
      <c r="J1064" t="n">
        <v>280</v>
      </c>
      <c r="K1064" t="s">
        <v>251</v>
      </c>
      <c r="L1064" t="n">
        <v>660</v>
      </c>
      <c r="M1064" t="n">
        <v>0.1</v>
      </c>
      <c r="N1064" t="n">
        <v>31.5</v>
      </c>
      <c r="O1064" t="s">
        <v>277</v>
      </c>
      <c r="P1064" t="s">
        <v>253</v>
      </c>
      <c r="Q1064" t="s">
        <v>253</v>
      </c>
      <c r="R1064" t="s">
        <v>233</v>
      </c>
      <c r="S1064" t="s">
        <v>229</v>
      </c>
      <c r="T1064" t="n">
        <v>5</v>
      </c>
    </row>
    <row r="1065" spans="1:20">
      <c r="A1065" s="1" t="n">
        <v>35369</v>
      </c>
      <c r="B1065" t="s">
        <v>279</v>
      </c>
      <c r="C1065" t="n">
        <v>5</v>
      </c>
      <c r="D1065" t="n">
        <v>20</v>
      </c>
      <c r="E1065" t="s">
        <v>52</v>
      </c>
      <c r="F1065" t="n">
        <v>3201</v>
      </c>
      <c r="G1065" t="s">
        <v>228</v>
      </c>
      <c r="H1065" t="s">
        <v>229</v>
      </c>
      <c r="I1065" t="n">
        <v>5</v>
      </c>
      <c r="J1065" t="n">
        <v>458</v>
      </c>
      <c r="K1065" t="s">
        <v>230</v>
      </c>
      <c r="L1065" t="n">
        <v>264</v>
      </c>
      <c r="M1065" t="n">
        <v>0.22</v>
      </c>
      <c r="N1065" t="n">
        <v>20.1</v>
      </c>
      <c r="O1065" t="s">
        <v>277</v>
      </c>
      <c r="P1065" t="s">
        <v>253</v>
      </c>
      <c r="Q1065" t="s">
        <v>253</v>
      </c>
      <c r="R1065" t="s">
        <v>233</v>
      </c>
      <c r="S1065" t="s">
        <v>229</v>
      </c>
      <c r="T1065" t="n">
        <v>5</v>
      </c>
    </row>
    <row r="1066" spans="1:20">
      <c r="A1066" s="1" t="n">
        <v>35369</v>
      </c>
      <c r="B1066" t="s">
        <v>227</v>
      </c>
      <c r="C1066" t="n">
        <v>1</v>
      </c>
      <c r="D1066" t="n">
        <v>20</v>
      </c>
      <c r="E1066" t="s">
        <v>52</v>
      </c>
      <c r="F1066" t="n">
        <v>3201</v>
      </c>
      <c r="G1066" t="s">
        <v>228</v>
      </c>
      <c r="H1066" t="s">
        <v>229</v>
      </c>
      <c r="I1066" t="n">
        <v>5</v>
      </c>
      <c r="J1066" t="n">
        <v>458</v>
      </c>
      <c r="K1066" t="s">
        <v>230</v>
      </c>
      <c r="L1066" t="n">
        <v>487</v>
      </c>
      <c r="M1066" t="n">
        <v>0.1</v>
      </c>
      <c r="N1066" t="n">
        <v>34.6</v>
      </c>
      <c r="O1066" t="s">
        <v>231</v>
      </c>
      <c r="P1066" t="s">
        <v>232</v>
      </c>
      <c r="Q1066" t="s">
        <v>232</v>
      </c>
      <c r="R1066" t="s">
        <v>233</v>
      </c>
      <c r="S1066" t="s">
        <v>229</v>
      </c>
      <c r="T1066" t="n">
        <v>5</v>
      </c>
    </row>
    <row r="1067" spans="1:20">
      <c r="A1067" s="1" t="n">
        <v>35369</v>
      </c>
      <c r="B1067" t="s">
        <v>227</v>
      </c>
      <c r="C1067" t="n">
        <v>2</v>
      </c>
      <c r="D1067" t="n">
        <v>20</v>
      </c>
      <c r="E1067" t="s">
        <v>52</v>
      </c>
      <c r="F1067" t="n">
        <v>3201</v>
      </c>
      <c r="G1067" t="s">
        <v>228</v>
      </c>
      <c r="H1067" t="s">
        <v>229</v>
      </c>
      <c r="I1067" t="n">
        <v>5</v>
      </c>
      <c r="J1067" t="n">
        <v>458</v>
      </c>
      <c r="K1067" t="s">
        <v>230</v>
      </c>
      <c r="L1067" t="n">
        <v>240</v>
      </c>
      <c r="M1067" t="n">
        <v>0.1</v>
      </c>
      <c r="N1067" t="n">
        <v>34.7</v>
      </c>
      <c r="O1067" t="s">
        <v>231</v>
      </c>
      <c r="P1067" t="s">
        <v>232</v>
      </c>
      <c r="Q1067" t="s">
        <v>232</v>
      </c>
      <c r="R1067" t="s">
        <v>233</v>
      </c>
      <c r="S1067" t="s">
        <v>229</v>
      </c>
      <c r="T1067" t="n">
        <v>5</v>
      </c>
    </row>
    <row r="1068" spans="1:20">
      <c r="A1068" s="1" t="n">
        <v>35369</v>
      </c>
      <c r="B1068" t="s">
        <v>227</v>
      </c>
      <c r="C1068" t="n">
        <v>3</v>
      </c>
      <c r="D1068" t="n">
        <v>20</v>
      </c>
      <c r="E1068" t="s">
        <v>52</v>
      </c>
      <c r="F1068" t="n">
        <v>3201</v>
      </c>
      <c r="G1068" t="s">
        <v>228</v>
      </c>
      <c r="H1068" t="s">
        <v>229</v>
      </c>
      <c r="I1068" t="n">
        <v>5</v>
      </c>
      <c r="J1068" t="n">
        <v>945</v>
      </c>
      <c r="K1068" t="s">
        <v>282</v>
      </c>
      <c r="L1068" t="n">
        <v>189</v>
      </c>
      <c r="M1068" t="n">
        <v>0.1</v>
      </c>
      <c r="N1068" t="n">
        <v>40.3</v>
      </c>
      <c r="O1068" t="s">
        <v>231</v>
      </c>
      <c r="P1068" t="s">
        <v>232</v>
      </c>
      <c r="Q1068" t="s">
        <v>232</v>
      </c>
      <c r="R1068" t="s">
        <v>233</v>
      </c>
      <c r="S1068" t="s">
        <v>229</v>
      </c>
      <c r="T1068" t="n">
        <v>5</v>
      </c>
    </row>
    <row r="1069" spans="1:20">
      <c r="A1069" s="1" t="n">
        <v>35369</v>
      </c>
      <c r="B1069" t="s">
        <v>227</v>
      </c>
      <c r="C1069" t="n">
        <v>4</v>
      </c>
      <c r="D1069" t="n">
        <v>20</v>
      </c>
      <c r="E1069" t="s">
        <v>52</v>
      </c>
      <c r="F1069" t="n">
        <v>3201</v>
      </c>
      <c r="G1069" t="s">
        <v>228</v>
      </c>
      <c r="H1069" t="s">
        <v>229</v>
      </c>
      <c r="I1069" t="n">
        <v>5</v>
      </c>
      <c r="J1069" t="n">
        <v>945</v>
      </c>
      <c r="K1069" t="s">
        <v>282</v>
      </c>
      <c r="L1069" t="n">
        <v>200</v>
      </c>
      <c r="M1069" t="n">
        <v>0.1</v>
      </c>
      <c r="N1069" t="n">
        <v>40.3</v>
      </c>
      <c r="O1069" t="s">
        <v>231</v>
      </c>
      <c r="P1069" t="s">
        <v>232</v>
      </c>
      <c r="Q1069" t="s">
        <v>232</v>
      </c>
      <c r="R1069" t="s">
        <v>233</v>
      </c>
      <c r="S1069" t="s">
        <v>229</v>
      </c>
      <c r="T1069" t="n">
        <v>5</v>
      </c>
    </row>
    <row r="1070" spans="1:20">
      <c r="A1070" s="1" t="n">
        <v>35369</v>
      </c>
      <c r="B1070" t="s">
        <v>227</v>
      </c>
      <c r="C1070" t="n">
        <v>5</v>
      </c>
      <c r="D1070" t="n">
        <v>20</v>
      </c>
      <c r="E1070" t="s">
        <v>52</v>
      </c>
      <c r="F1070" t="n">
        <v>3201</v>
      </c>
      <c r="G1070" t="s">
        <v>228</v>
      </c>
      <c r="H1070" t="s">
        <v>229</v>
      </c>
      <c r="I1070" t="n">
        <v>5</v>
      </c>
      <c r="J1070" t="n">
        <v>945</v>
      </c>
      <c r="K1070" t="s">
        <v>282</v>
      </c>
      <c r="L1070" t="n">
        <v>187</v>
      </c>
      <c r="M1070" t="n">
        <v>0.1</v>
      </c>
      <c r="N1070" t="n">
        <v>40.3</v>
      </c>
      <c r="O1070" t="s">
        <v>231</v>
      </c>
      <c r="P1070" t="s">
        <v>232</v>
      </c>
      <c r="Q1070" t="s">
        <v>232</v>
      </c>
      <c r="R1070" t="s">
        <v>233</v>
      </c>
      <c r="S1070" t="s">
        <v>229</v>
      </c>
      <c r="T1070" t="n">
        <v>5</v>
      </c>
    </row>
    <row r="1071" spans="1:20">
      <c r="A1071" s="1" t="n">
        <v>35399</v>
      </c>
      <c r="B1071" t="s">
        <v>279</v>
      </c>
      <c r="C1071" t="n">
        <v>1</v>
      </c>
      <c r="D1071" t="n">
        <v>20</v>
      </c>
      <c r="E1071" t="s">
        <v>52</v>
      </c>
      <c r="F1071" t="n">
        <v>3201</v>
      </c>
      <c r="G1071" t="s">
        <v>228</v>
      </c>
      <c r="H1071" t="s">
        <v>229</v>
      </c>
      <c r="I1071" t="n">
        <v>5</v>
      </c>
      <c r="J1071" t="n">
        <v>160</v>
      </c>
      <c r="K1071" t="s">
        <v>258</v>
      </c>
      <c r="L1071" t="n">
        <v>739</v>
      </c>
      <c r="M1071" t="n">
        <v>0.01</v>
      </c>
      <c r="N1071" t="n">
        <v>54.8</v>
      </c>
      <c r="O1071" t="s">
        <v>277</v>
      </c>
      <c r="P1071" t="s">
        <v>253</v>
      </c>
      <c r="Q1071" t="s">
        <v>253</v>
      </c>
      <c r="R1071" t="s">
        <v>233</v>
      </c>
      <c r="S1071" t="s">
        <v>229</v>
      </c>
      <c r="T1071" t="n">
        <v>5</v>
      </c>
    </row>
    <row r="1072" spans="1:20">
      <c r="A1072" s="1" t="n">
        <v>35399</v>
      </c>
      <c r="B1072" t="s">
        <v>279</v>
      </c>
      <c r="C1072" t="n">
        <v>2</v>
      </c>
      <c r="D1072" t="n">
        <v>20</v>
      </c>
      <c r="E1072" t="s">
        <v>52</v>
      </c>
      <c r="F1072" t="n">
        <v>3201</v>
      </c>
      <c r="G1072" t="s">
        <v>228</v>
      </c>
      <c r="H1072" t="s">
        <v>229</v>
      </c>
      <c r="I1072" t="n">
        <v>5</v>
      </c>
      <c r="J1072" t="n">
        <v>458</v>
      </c>
      <c r="K1072" t="s">
        <v>230</v>
      </c>
      <c r="L1072" t="n">
        <v>112</v>
      </c>
      <c r="M1072" t="n">
        <v>0.21</v>
      </c>
      <c r="N1072" t="n">
        <v>20.6</v>
      </c>
      <c r="O1072" t="s">
        <v>277</v>
      </c>
      <c r="P1072" t="s">
        <v>253</v>
      </c>
      <c r="Q1072" t="s">
        <v>253</v>
      </c>
      <c r="R1072" t="s">
        <v>233</v>
      </c>
      <c r="S1072" t="s">
        <v>229</v>
      </c>
      <c r="T1072" t="n">
        <v>5</v>
      </c>
    </row>
    <row r="1073" spans="1:20">
      <c r="A1073" s="1" t="n">
        <v>35399</v>
      </c>
      <c r="B1073" t="s">
        <v>279</v>
      </c>
      <c r="C1073" t="n">
        <v>3</v>
      </c>
      <c r="D1073" t="n">
        <v>20</v>
      </c>
      <c r="E1073" t="s">
        <v>52</v>
      </c>
      <c r="F1073" t="n">
        <v>3201</v>
      </c>
      <c r="G1073" t="s">
        <v>228</v>
      </c>
      <c r="H1073" t="s">
        <v>229</v>
      </c>
      <c r="I1073" t="n">
        <v>5</v>
      </c>
      <c r="J1073" t="n">
        <v>458</v>
      </c>
      <c r="K1073" t="s">
        <v>230</v>
      </c>
      <c r="L1073" t="n">
        <v>243</v>
      </c>
      <c r="M1073" t="n">
        <v>0.22</v>
      </c>
      <c r="N1073" t="n">
        <v>20.2</v>
      </c>
      <c r="O1073" t="s">
        <v>277</v>
      </c>
      <c r="P1073" t="s">
        <v>253</v>
      </c>
      <c r="Q1073" t="s">
        <v>253</v>
      </c>
      <c r="R1073" t="s">
        <v>233</v>
      </c>
      <c r="S1073" t="s">
        <v>229</v>
      </c>
      <c r="T1073" t="n">
        <v>5</v>
      </c>
    </row>
    <row r="1074" spans="1:20">
      <c r="A1074" s="1" t="n">
        <v>35399</v>
      </c>
      <c r="B1074" t="s">
        <v>227</v>
      </c>
      <c r="C1074" t="n">
        <v>1</v>
      </c>
      <c r="D1074" t="n">
        <v>20</v>
      </c>
      <c r="E1074" t="s">
        <v>52</v>
      </c>
      <c r="F1074" t="n">
        <v>3201</v>
      </c>
      <c r="G1074" t="s">
        <v>228</v>
      </c>
      <c r="H1074" t="s">
        <v>229</v>
      </c>
      <c r="I1074" t="n">
        <v>5</v>
      </c>
      <c r="J1074" t="n">
        <v>945</v>
      </c>
      <c r="K1074" t="s">
        <v>282</v>
      </c>
      <c r="L1074" t="n">
        <v>400</v>
      </c>
      <c r="M1074" t="n">
        <v>0.1</v>
      </c>
      <c r="N1074" t="n">
        <v>40.5</v>
      </c>
      <c r="O1074" t="s">
        <v>231</v>
      </c>
      <c r="P1074" t="s">
        <v>232</v>
      </c>
      <c r="Q1074" t="s">
        <v>232</v>
      </c>
      <c r="R1074" t="s">
        <v>233</v>
      </c>
      <c r="S1074" t="s">
        <v>229</v>
      </c>
      <c r="T1074" t="n">
        <v>5</v>
      </c>
    </row>
    <row r="1075" spans="1:20">
      <c r="A1075" s="1" t="n">
        <v>35399</v>
      </c>
      <c r="B1075" t="s">
        <v>227</v>
      </c>
      <c r="C1075" t="n">
        <v>2</v>
      </c>
      <c r="D1075" t="n">
        <v>20</v>
      </c>
      <c r="E1075" t="s">
        <v>52</v>
      </c>
      <c r="F1075" t="n">
        <v>3201</v>
      </c>
      <c r="G1075" t="s">
        <v>228</v>
      </c>
      <c r="H1075" t="s">
        <v>229</v>
      </c>
      <c r="I1075" t="n">
        <v>5</v>
      </c>
      <c r="J1075" t="n">
        <v>945</v>
      </c>
      <c r="K1075" t="s">
        <v>282</v>
      </c>
      <c r="L1075" t="n">
        <v>197</v>
      </c>
      <c r="M1075" t="n">
        <v>0.1</v>
      </c>
      <c r="N1075" t="n">
        <v>40.5</v>
      </c>
      <c r="O1075" t="s">
        <v>231</v>
      </c>
      <c r="P1075" t="s">
        <v>232</v>
      </c>
      <c r="Q1075" t="s">
        <v>232</v>
      </c>
      <c r="R1075" t="s">
        <v>233</v>
      </c>
      <c r="S1075" t="s">
        <v>229</v>
      </c>
      <c r="T1075" t="n">
        <v>5</v>
      </c>
    </row>
    <row r="1076" spans="1:20">
      <c r="A1076" s="1" t="n">
        <v>35399</v>
      </c>
      <c r="B1076" t="s">
        <v>227</v>
      </c>
      <c r="C1076" t="n">
        <v>3</v>
      </c>
      <c r="D1076" t="n">
        <v>20</v>
      </c>
      <c r="E1076" t="s">
        <v>52</v>
      </c>
      <c r="F1076" t="n">
        <v>3201</v>
      </c>
      <c r="G1076" t="s">
        <v>228</v>
      </c>
      <c r="H1076" t="s">
        <v>229</v>
      </c>
      <c r="I1076" t="n">
        <v>5</v>
      </c>
      <c r="J1076" t="n">
        <v>945</v>
      </c>
      <c r="K1076" t="s">
        <v>282</v>
      </c>
      <c r="L1076" t="n">
        <v>100</v>
      </c>
      <c r="M1076" t="n">
        <v>0.1</v>
      </c>
      <c r="N1076" t="n">
        <v>40.7</v>
      </c>
      <c r="O1076" t="s">
        <v>231</v>
      </c>
      <c r="P1076" t="s">
        <v>232</v>
      </c>
      <c r="Q1076" t="s">
        <v>232</v>
      </c>
      <c r="R1076" t="s">
        <v>233</v>
      </c>
      <c r="S1076" t="s">
        <v>229</v>
      </c>
      <c r="T1076" t="n">
        <v>5</v>
      </c>
    </row>
    <row r="1077" spans="1:20">
      <c r="A1077" s="1" t="n">
        <v>35399</v>
      </c>
      <c r="B1077" t="s">
        <v>227</v>
      </c>
      <c r="C1077" t="n">
        <v>4</v>
      </c>
      <c r="D1077" t="n">
        <v>20</v>
      </c>
      <c r="E1077" t="s">
        <v>52</v>
      </c>
      <c r="F1077" t="n">
        <v>3201</v>
      </c>
      <c r="G1077" t="s">
        <v>228</v>
      </c>
      <c r="H1077" t="s">
        <v>229</v>
      </c>
      <c r="I1077" t="n">
        <v>5</v>
      </c>
      <c r="J1077" t="n">
        <v>945</v>
      </c>
      <c r="K1077" t="s">
        <v>282</v>
      </c>
      <c r="L1077" t="n">
        <v>495</v>
      </c>
      <c r="M1077" t="n">
        <v>0.1</v>
      </c>
      <c r="N1077" t="n">
        <v>40.7</v>
      </c>
      <c r="O1077" t="s">
        <v>231</v>
      </c>
      <c r="P1077" t="s">
        <v>232</v>
      </c>
      <c r="Q1077" t="s">
        <v>232</v>
      </c>
      <c r="R1077" t="s">
        <v>233</v>
      </c>
      <c r="S1077" t="s">
        <v>229</v>
      </c>
      <c r="T1077" t="n">
        <v>5</v>
      </c>
    </row>
    <row r="1078" spans="1:20">
      <c r="A1078" s="1" t="n">
        <v>35430</v>
      </c>
      <c r="B1078" t="s">
        <v>279</v>
      </c>
      <c r="C1078" t="n">
        <v>1</v>
      </c>
      <c r="D1078" t="n">
        <v>20</v>
      </c>
      <c r="E1078" t="s">
        <v>52</v>
      </c>
      <c r="F1078" t="n">
        <v>3201</v>
      </c>
      <c r="G1078" t="s">
        <v>228</v>
      </c>
      <c r="H1078" t="s">
        <v>229</v>
      </c>
      <c r="I1078" t="n">
        <v>5</v>
      </c>
      <c r="J1078" t="n">
        <v>160</v>
      </c>
      <c r="K1078" t="s">
        <v>258</v>
      </c>
      <c r="L1078" t="n">
        <v>651</v>
      </c>
      <c r="M1078" t="n">
        <v>0.04</v>
      </c>
      <c r="N1078" t="n">
        <v>47.3</v>
      </c>
      <c r="O1078" t="s">
        <v>277</v>
      </c>
      <c r="P1078" t="s">
        <v>253</v>
      </c>
      <c r="Q1078" t="s">
        <v>253</v>
      </c>
      <c r="R1078" t="s">
        <v>233</v>
      </c>
      <c r="S1078" t="s">
        <v>229</v>
      </c>
      <c r="T1078" t="n">
        <v>5</v>
      </c>
    </row>
    <row r="1079" spans="1:20">
      <c r="A1079" s="1" t="n">
        <v>35430</v>
      </c>
      <c r="B1079" t="s">
        <v>279</v>
      </c>
      <c r="C1079" t="n">
        <v>2</v>
      </c>
      <c r="D1079" t="n">
        <v>20</v>
      </c>
      <c r="E1079" t="s">
        <v>52</v>
      </c>
      <c r="F1079" t="n">
        <v>3201</v>
      </c>
      <c r="G1079" t="s">
        <v>228</v>
      </c>
      <c r="H1079" t="s">
        <v>229</v>
      </c>
      <c r="I1079" t="n">
        <v>5</v>
      </c>
      <c r="J1079" t="n">
        <v>280</v>
      </c>
      <c r="K1079" t="s">
        <v>251</v>
      </c>
      <c r="L1079" t="n">
        <v>465</v>
      </c>
      <c r="M1079" t="n">
        <v>0.1</v>
      </c>
      <c r="N1079" t="n">
        <v>37</v>
      </c>
      <c r="O1079" t="s">
        <v>277</v>
      </c>
      <c r="P1079" t="s">
        <v>253</v>
      </c>
      <c r="Q1079" t="s">
        <v>253</v>
      </c>
      <c r="R1079" t="s">
        <v>233</v>
      </c>
      <c r="S1079" t="s">
        <v>229</v>
      </c>
      <c r="T1079" t="n">
        <v>5</v>
      </c>
    </row>
    <row r="1080" spans="1:20">
      <c r="A1080" s="1" t="n">
        <v>35430</v>
      </c>
      <c r="B1080" t="s">
        <v>279</v>
      </c>
      <c r="C1080" t="n">
        <v>3</v>
      </c>
      <c r="D1080" t="n">
        <v>20</v>
      </c>
      <c r="E1080" t="s">
        <v>52</v>
      </c>
      <c r="F1080" t="n">
        <v>3201</v>
      </c>
      <c r="G1080" t="s">
        <v>228</v>
      </c>
      <c r="H1080" t="s">
        <v>229</v>
      </c>
      <c r="I1080" t="n">
        <v>5</v>
      </c>
      <c r="J1080" t="n">
        <v>458</v>
      </c>
      <c r="K1080" t="s">
        <v>230</v>
      </c>
      <c r="L1080" t="n">
        <v>250</v>
      </c>
      <c r="M1080" t="n">
        <v>0.22</v>
      </c>
      <c r="N1080" t="n">
        <v>21</v>
      </c>
      <c r="O1080" t="s">
        <v>277</v>
      </c>
      <c r="P1080" t="s">
        <v>253</v>
      </c>
      <c r="Q1080" t="s">
        <v>253</v>
      </c>
      <c r="R1080" t="s">
        <v>233</v>
      </c>
      <c r="S1080" t="s">
        <v>229</v>
      </c>
      <c r="T1080" t="n">
        <v>5</v>
      </c>
    </row>
    <row r="1081" spans="1:20">
      <c r="A1081" s="1" t="n">
        <v>35430</v>
      </c>
      <c r="B1081" t="s">
        <v>227</v>
      </c>
      <c r="C1081" t="n">
        <v>1</v>
      </c>
      <c r="D1081" t="n">
        <v>20</v>
      </c>
      <c r="E1081" t="s">
        <v>52</v>
      </c>
      <c r="F1081" t="n">
        <v>3201</v>
      </c>
      <c r="G1081" t="s">
        <v>228</v>
      </c>
      <c r="H1081" t="s">
        <v>229</v>
      </c>
      <c r="I1081" t="n">
        <v>5</v>
      </c>
      <c r="J1081" t="n">
        <v>458</v>
      </c>
      <c r="K1081" t="s">
        <v>230</v>
      </c>
      <c r="L1081" t="n">
        <v>544</v>
      </c>
      <c r="M1081" t="n">
        <v>0.1</v>
      </c>
      <c r="N1081" t="n">
        <v>35.5</v>
      </c>
      <c r="O1081" t="s">
        <v>231</v>
      </c>
      <c r="P1081" t="s">
        <v>232</v>
      </c>
      <c r="Q1081" t="s">
        <v>232</v>
      </c>
      <c r="R1081" t="s">
        <v>233</v>
      </c>
      <c r="S1081" t="s">
        <v>229</v>
      </c>
      <c r="T1081" t="n">
        <v>5</v>
      </c>
    </row>
    <row r="1082" spans="1:20">
      <c r="A1082" s="1" t="n">
        <v>35430</v>
      </c>
      <c r="B1082" t="s">
        <v>227</v>
      </c>
      <c r="C1082" t="n">
        <v>2</v>
      </c>
      <c r="D1082" t="n">
        <v>213</v>
      </c>
      <c r="E1082" t="s">
        <v>234</v>
      </c>
      <c r="F1082" t="n">
        <v>3201</v>
      </c>
      <c r="G1082" t="s">
        <v>228</v>
      </c>
      <c r="H1082" t="s">
        <v>229</v>
      </c>
      <c r="I1082" t="n">
        <v>5</v>
      </c>
      <c r="J1082" t="n">
        <v>795</v>
      </c>
      <c r="K1082" t="s">
        <v>240</v>
      </c>
      <c r="L1082" t="n">
        <v>21</v>
      </c>
      <c r="M1082" t="n">
        <v>0</v>
      </c>
      <c r="N1082" t="n">
        <v>0</v>
      </c>
    </row>
    <row r="1083" spans="1:20">
      <c r="A1083" s="1" t="n">
        <v>35430</v>
      </c>
      <c r="B1083" t="s">
        <v>227</v>
      </c>
      <c r="C1083" t="n">
        <v>3</v>
      </c>
      <c r="D1083" t="n">
        <v>20</v>
      </c>
      <c r="E1083" t="s">
        <v>52</v>
      </c>
      <c r="F1083" t="n">
        <v>3201</v>
      </c>
      <c r="G1083" t="s">
        <v>228</v>
      </c>
      <c r="H1083" t="s">
        <v>229</v>
      </c>
      <c r="I1083" t="n">
        <v>5</v>
      </c>
      <c r="J1083" t="n">
        <v>458</v>
      </c>
      <c r="K1083" t="s">
        <v>230</v>
      </c>
      <c r="L1083" t="n">
        <v>212</v>
      </c>
      <c r="M1083" t="n">
        <v>0.02</v>
      </c>
      <c r="N1083" t="n">
        <v>45.2</v>
      </c>
      <c r="O1083" t="s">
        <v>231</v>
      </c>
      <c r="P1083" t="s">
        <v>232</v>
      </c>
      <c r="Q1083" t="s">
        <v>232</v>
      </c>
      <c r="R1083" t="s">
        <v>233</v>
      </c>
      <c r="S1083" t="s">
        <v>229</v>
      </c>
      <c r="T1083" t="n">
        <v>5</v>
      </c>
    </row>
    <row r="1084" spans="1:20">
      <c r="A1084" s="1" t="n">
        <v>35430</v>
      </c>
      <c r="B1084" t="s">
        <v>227</v>
      </c>
      <c r="C1084" t="n">
        <v>4</v>
      </c>
      <c r="D1084" t="n">
        <v>850</v>
      </c>
      <c r="E1084" t="s">
        <v>280</v>
      </c>
      <c r="F1084" t="n">
        <v>3201</v>
      </c>
      <c r="G1084" t="s">
        <v>228</v>
      </c>
      <c r="H1084" t="s">
        <v>229</v>
      </c>
      <c r="I1084" t="n">
        <v>5</v>
      </c>
      <c r="J1084" t="n">
        <v>458</v>
      </c>
      <c r="K1084" t="s">
        <v>230</v>
      </c>
      <c r="L1084" t="n">
        <v>197</v>
      </c>
      <c r="M1084" t="n">
        <v>0</v>
      </c>
      <c r="N1084" t="n">
        <v>0</v>
      </c>
      <c r="O1084" t="s">
        <v>231</v>
      </c>
      <c r="P1084" t="s">
        <v>232</v>
      </c>
      <c r="Q1084" t="s">
        <v>232</v>
      </c>
      <c r="R1084" t="s">
        <v>233</v>
      </c>
      <c r="S1084" t="s">
        <v>229</v>
      </c>
      <c r="T1084" t="n">
        <v>5</v>
      </c>
    </row>
    <row r="1085" spans="1:20">
      <c r="A1085" s="1" t="n">
        <v>35430</v>
      </c>
      <c r="B1085" t="s">
        <v>227</v>
      </c>
      <c r="C1085" t="n">
        <v>5</v>
      </c>
      <c r="D1085" t="n">
        <v>850</v>
      </c>
      <c r="E1085" t="s">
        <v>280</v>
      </c>
      <c r="F1085" t="n">
        <v>3201</v>
      </c>
      <c r="G1085" t="s">
        <v>228</v>
      </c>
      <c r="H1085" t="s">
        <v>229</v>
      </c>
      <c r="I1085" t="n">
        <v>5</v>
      </c>
      <c r="J1085" t="n">
        <v>458</v>
      </c>
      <c r="K1085" t="s">
        <v>230</v>
      </c>
      <c r="L1085" t="n">
        <v>106</v>
      </c>
      <c r="M1085" t="n">
        <v>0</v>
      </c>
      <c r="N1085" t="n">
        <v>0</v>
      </c>
      <c r="O1085" t="s">
        <v>231</v>
      </c>
      <c r="P1085" t="s">
        <v>232</v>
      </c>
      <c r="Q1085" t="s">
        <v>232</v>
      </c>
      <c r="R1085" t="s">
        <v>233</v>
      </c>
      <c r="S1085" t="s">
        <v>229</v>
      </c>
      <c r="T1085" t="n">
        <v>5</v>
      </c>
    </row>
    <row r="1086" spans="1:20">
      <c r="A1086" s="1" t="n">
        <v>35461</v>
      </c>
      <c r="B1086" t="s">
        <v>279</v>
      </c>
      <c r="C1086" t="n">
        <v>1</v>
      </c>
      <c r="D1086" t="n">
        <v>20</v>
      </c>
      <c r="E1086" t="s">
        <v>52</v>
      </c>
      <c r="F1086" t="n">
        <v>3201</v>
      </c>
      <c r="G1086" t="s">
        <v>228</v>
      </c>
      <c r="H1086" t="s">
        <v>229</v>
      </c>
      <c r="I1086" t="n">
        <v>5</v>
      </c>
      <c r="J1086" t="n">
        <v>160</v>
      </c>
      <c r="K1086" t="s">
        <v>258</v>
      </c>
      <c r="L1086" t="n">
        <v>654</v>
      </c>
      <c r="M1086" t="n">
        <v>0.01</v>
      </c>
      <c r="N1086" t="n">
        <v>54.5</v>
      </c>
      <c r="O1086" t="s">
        <v>277</v>
      </c>
      <c r="P1086" t="s">
        <v>253</v>
      </c>
      <c r="Q1086" t="s">
        <v>253</v>
      </c>
      <c r="R1086" t="s">
        <v>233</v>
      </c>
      <c r="S1086" t="s">
        <v>229</v>
      </c>
      <c r="T1086" t="n">
        <v>5</v>
      </c>
    </row>
    <row r="1087" spans="1:20">
      <c r="A1087" s="1" t="n">
        <v>35461</v>
      </c>
      <c r="B1087" t="s">
        <v>279</v>
      </c>
      <c r="C1087" t="n">
        <v>2</v>
      </c>
      <c r="D1087" t="n">
        <v>20</v>
      </c>
      <c r="E1087" t="s">
        <v>52</v>
      </c>
      <c r="F1087" t="n">
        <v>3201</v>
      </c>
      <c r="G1087" t="s">
        <v>228</v>
      </c>
      <c r="H1087" t="s">
        <v>229</v>
      </c>
      <c r="I1087" t="n">
        <v>5</v>
      </c>
      <c r="J1087" t="n">
        <v>458</v>
      </c>
      <c r="K1087" t="s">
        <v>230</v>
      </c>
      <c r="L1087" t="n">
        <v>364</v>
      </c>
      <c r="M1087" t="n">
        <v>0.22</v>
      </c>
      <c r="N1087" t="n">
        <v>19.7</v>
      </c>
      <c r="O1087" t="s">
        <v>277</v>
      </c>
      <c r="P1087" t="s">
        <v>253</v>
      </c>
      <c r="Q1087" t="s">
        <v>253</v>
      </c>
      <c r="R1087" t="s">
        <v>233</v>
      </c>
      <c r="S1087" t="s">
        <v>229</v>
      </c>
      <c r="T1087" t="n">
        <v>5</v>
      </c>
    </row>
    <row r="1088" spans="1:20">
      <c r="A1088" s="1" t="n">
        <v>35461</v>
      </c>
      <c r="B1088" t="s">
        <v>279</v>
      </c>
      <c r="C1088" t="n">
        <v>3</v>
      </c>
      <c r="D1088" t="n">
        <v>20</v>
      </c>
      <c r="E1088" t="s">
        <v>52</v>
      </c>
      <c r="F1088" t="n">
        <v>3201</v>
      </c>
      <c r="G1088" t="s">
        <v>228</v>
      </c>
      <c r="H1088" t="s">
        <v>229</v>
      </c>
      <c r="I1088" t="n">
        <v>5</v>
      </c>
      <c r="J1088" t="n">
        <v>280</v>
      </c>
      <c r="K1088" t="s">
        <v>251</v>
      </c>
      <c r="L1088" t="n">
        <v>660</v>
      </c>
      <c r="M1088" t="n">
        <v>0.11</v>
      </c>
      <c r="N1088" t="n">
        <v>30.5</v>
      </c>
      <c r="O1088" t="s">
        <v>277</v>
      </c>
      <c r="P1088" t="s">
        <v>253</v>
      </c>
      <c r="Q1088" t="s">
        <v>253</v>
      </c>
      <c r="R1088" t="s">
        <v>233</v>
      </c>
      <c r="S1088" t="s">
        <v>229</v>
      </c>
      <c r="T1088" t="n">
        <v>5</v>
      </c>
    </row>
    <row r="1089" spans="1:20">
      <c r="A1089" s="1" t="n">
        <v>35461</v>
      </c>
      <c r="B1089" t="s">
        <v>227</v>
      </c>
      <c r="C1089" t="n">
        <v>1</v>
      </c>
      <c r="D1089" t="n">
        <v>20</v>
      </c>
      <c r="E1089" t="s">
        <v>52</v>
      </c>
      <c r="F1089" t="n">
        <v>3201</v>
      </c>
      <c r="G1089" t="s">
        <v>228</v>
      </c>
      <c r="H1089" t="s">
        <v>229</v>
      </c>
      <c r="I1089" t="n">
        <v>5</v>
      </c>
      <c r="J1089" t="n">
        <v>458</v>
      </c>
      <c r="K1089" t="s">
        <v>230</v>
      </c>
      <c r="L1089" t="n">
        <v>91</v>
      </c>
      <c r="M1089" t="n">
        <v>0.2</v>
      </c>
      <c r="N1089" t="n">
        <v>21.1</v>
      </c>
      <c r="O1089" t="s">
        <v>231</v>
      </c>
      <c r="P1089" t="s">
        <v>232</v>
      </c>
      <c r="Q1089" t="s">
        <v>232</v>
      </c>
      <c r="R1089" t="s">
        <v>233</v>
      </c>
      <c r="S1089" t="s">
        <v>229</v>
      </c>
      <c r="T1089" t="n">
        <v>5</v>
      </c>
    </row>
    <row r="1090" spans="1:20">
      <c r="A1090" s="1" t="n">
        <v>35461</v>
      </c>
      <c r="B1090" t="s">
        <v>227</v>
      </c>
      <c r="C1090" t="n">
        <v>2</v>
      </c>
      <c r="D1090" t="n">
        <v>20</v>
      </c>
      <c r="E1090" t="s">
        <v>52</v>
      </c>
      <c r="F1090" t="n">
        <v>3201</v>
      </c>
      <c r="G1090" t="s">
        <v>228</v>
      </c>
      <c r="H1090" t="s">
        <v>229</v>
      </c>
      <c r="I1090" t="n">
        <v>5</v>
      </c>
      <c r="J1090" t="n">
        <v>458</v>
      </c>
      <c r="K1090" t="s">
        <v>230</v>
      </c>
      <c r="L1090" t="n">
        <v>329</v>
      </c>
      <c r="M1090" t="n">
        <v>0.1</v>
      </c>
      <c r="N1090" t="n">
        <v>34.7</v>
      </c>
      <c r="O1090" t="s">
        <v>231</v>
      </c>
      <c r="P1090" t="s">
        <v>232</v>
      </c>
      <c r="Q1090" t="s">
        <v>232</v>
      </c>
      <c r="R1090" t="s">
        <v>233</v>
      </c>
      <c r="S1090" t="s">
        <v>229</v>
      </c>
      <c r="T1090" t="n">
        <v>5</v>
      </c>
    </row>
    <row r="1091" spans="1:20">
      <c r="A1091" s="1" t="n">
        <v>35461</v>
      </c>
      <c r="B1091" t="s">
        <v>227</v>
      </c>
      <c r="C1091" t="n">
        <v>3</v>
      </c>
      <c r="D1091" t="n">
        <v>20</v>
      </c>
      <c r="E1091" t="s">
        <v>52</v>
      </c>
      <c r="F1091" t="n">
        <v>3201</v>
      </c>
      <c r="G1091" t="s">
        <v>228</v>
      </c>
      <c r="H1091" t="s">
        <v>229</v>
      </c>
      <c r="I1091" t="n">
        <v>5</v>
      </c>
      <c r="J1091" t="n">
        <v>458</v>
      </c>
      <c r="K1091" t="s">
        <v>230</v>
      </c>
      <c r="L1091" t="n">
        <v>166</v>
      </c>
      <c r="M1091" t="n">
        <v>0.01</v>
      </c>
      <c r="N1091" t="n">
        <v>45.7</v>
      </c>
      <c r="O1091" t="s">
        <v>231</v>
      </c>
      <c r="P1091" t="s">
        <v>232</v>
      </c>
      <c r="Q1091" t="s">
        <v>232</v>
      </c>
      <c r="R1091" t="s">
        <v>233</v>
      </c>
      <c r="S1091" t="s">
        <v>229</v>
      </c>
      <c r="T1091" t="n">
        <v>5</v>
      </c>
    </row>
    <row r="1092" spans="1:20">
      <c r="A1092" s="1" t="n">
        <v>35461</v>
      </c>
      <c r="B1092" t="s">
        <v>227</v>
      </c>
      <c r="C1092" t="n">
        <v>4</v>
      </c>
      <c r="D1092" t="n">
        <v>20</v>
      </c>
      <c r="E1092" t="s">
        <v>52</v>
      </c>
      <c r="F1092" t="n">
        <v>3201</v>
      </c>
      <c r="G1092" t="s">
        <v>228</v>
      </c>
      <c r="H1092" t="s">
        <v>229</v>
      </c>
      <c r="I1092" t="n">
        <v>5</v>
      </c>
      <c r="J1092" t="n">
        <v>458</v>
      </c>
      <c r="K1092" t="s">
        <v>230</v>
      </c>
      <c r="L1092" t="n">
        <v>218</v>
      </c>
      <c r="M1092" t="n">
        <v>0.07000000000000001</v>
      </c>
      <c r="N1092" t="n">
        <v>32.1</v>
      </c>
      <c r="O1092" t="s">
        <v>231</v>
      </c>
      <c r="P1092" t="s">
        <v>232</v>
      </c>
      <c r="Q1092" t="s">
        <v>232</v>
      </c>
      <c r="R1092" t="s">
        <v>233</v>
      </c>
      <c r="S1092" t="s">
        <v>229</v>
      </c>
      <c r="T1092" t="n">
        <v>5</v>
      </c>
    </row>
    <row r="1093" spans="1:20">
      <c r="A1093" s="1" t="n">
        <v>35461</v>
      </c>
      <c r="B1093" t="s">
        <v>227</v>
      </c>
      <c r="C1093" t="n">
        <v>5</v>
      </c>
      <c r="D1093" t="n">
        <v>20</v>
      </c>
      <c r="E1093" t="s">
        <v>52</v>
      </c>
      <c r="F1093" t="n">
        <v>3201</v>
      </c>
      <c r="G1093" t="s">
        <v>228</v>
      </c>
      <c r="H1093" t="s">
        <v>229</v>
      </c>
      <c r="I1093" t="n">
        <v>5</v>
      </c>
      <c r="J1093" t="n">
        <v>945</v>
      </c>
      <c r="K1093" t="s">
        <v>282</v>
      </c>
      <c r="L1093" t="n">
        <v>526</v>
      </c>
      <c r="M1093" t="n">
        <v>0.1</v>
      </c>
      <c r="N1093" t="n">
        <v>40.7</v>
      </c>
      <c r="O1093" t="s">
        <v>231</v>
      </c>
      <c r="P1093" t="s">
        <v>232</v>
      </c>
      <c r="Q1093" t="s">
        <v>232</v>
      </c>
      <c r="R1093" t="s">
        <v>233</v>
      </c>
      <c r="S1093" t="s">
        <v>229</v>
      </c>
      <c r="T1093" t="n">
        <v>5</v>
      </c>
    </row>
    <row r="1094" spans="1:20">
      <c r="A1094" s="1" t="n">
        <v>35461</v>
      </c>
      <c r="B1094" t="s">
        <v>236</v>
      </c>
      <c r="C1094" t="n">
        <v>1</v>
      </c>
      <c r="D1094" t="n">
        <v>213</v>
      </c>
      <c r="E1094" t="s">
        <v>234</v>
      </c>
      <c r="F1094" t="n">
        <v>3201</v>
      </c>
      <c r="G1094" t="s">
        <v>228</v>
      </c>
      <c r="H1094" t="s">
        <v>229</v>
      </c>
      <c r="I1094" t="n">
        <v>5</v>
      </c>
      <c r="J1094" t="n">
        <v>940</v>
      </c>
      <c r="K1094" t="s">
        <v>235</v>
      </c>
      <c r="L1094" t="n">
        <v>1</v>
      </c>
      <c r="M1094" t="n">
        <v>0</v>
      </c>
      <c r="N1094" t="n">
        <v>0</v>
      </c>
    </row>
    <row r="1095" spans="1:20">
      <c r="A1095" s="1" t="n">
        <v>35461</v>
      </c>
      <c r="B1095" t="s">
        <v>236</v>
      </c>
      <c r="C1095" t="n">
        <v>2</v>
      </c>
      <c r="D1095" t="n">
        <v>213</v>
      </c>
      <c r="E1095" t="s">
        <v>234</v>
      </c>
      <c r="F1095" t="n">
        <v>3201</v>
      </c>
      <c r="G1095" t="s">
        <v>228</v>
      </c>
      <c r="H1095" t="s">
        <v>229</v>
      </c>
      <c r="I1095" t="n">
        <v>5</v>
      </c>
      <c r="J1095" t="n">
        <v>940</v>
      </c>
      <c r="K1095" t="s">
        <v>235</v>
      </c>
      <c r="L1095" t="n">
        <v>1</v>
      </c>
      <c r="M1095" t="n">
        <v>0</v>
      </c>
      <c r="N1095" t="n">
        <v>0</v>
      </c>
    </row>
    <row r="1096" spans="1:20">
      <c r="A1096" s="1" t="n">
        <v>35461</v>
      </c>
      <c r="B1096" t="s">
        <v>236</v>
      </c>
      <c r="C1096" t="n">
        <v>3</v>
      </c>
      <c r="D1096" t="n">
        <v>213</v>
      </c>
      <c r="E1096" t="s">
        <v>234</v>
      </c>
      <c r="F1096" t="n">
        <v>3201</v>
      </c>
      <c r="G1096" t="s">
        <v>228</v>
      </c>
      <c r="H1096" t="s">
        <v>229</v>
      </c>
      <c r="I1096" t="n">
        <v>5</v>
      </c>
      <c r="J1096" t="n">
        <v>940</v>
      </c>
      <c r="K1096" t="s">
        <v>235</v>
      </c>
      <c r="L1096" t="n">
        <v>1</v>
      </c>
      <c r="M1096" t="n">
        <v>0</v>
      </c>
      <c r="N1096" t="n">
        <v>0</v>
      </c>
    </row>
    <row r="1097" spans="1:20">
      <c r="A1097" s="1" t="n">
        <v>35461</v>
      </c>
      <c r="B1097" t="s">
        <v>236</v>
      </c>
      <c r="C1097" t="n">
        <v>4</v>
      </c>
      <c r="D1097" t="n">
        <v>213</v>
      </c>
      <c r="E1097" t="s">
        <v>234</v>
      </c>
      <c r="F1097" t="n">
        <v>3201</v>
      </c>
      <c r="G1097" t="s">
        <v>228</v>
      </c>
      <c r="H1097" t="s">
        <v>229</v>
      </c>
      <c r="I1097" t="n">
        <v>5</v>
      </c>
      <c r="J1097" t="n">
        <v>940</v>
      </c>
      <c r="K1097" t="s">
        <v>235</v>
      </c>
      <c r="L1097" t="n">
        <v>1</v>
      </c>
      <c r="M1097" t="n">
        <v>0</v>
      </c>
      <c r="N1097" t="n">
        <v>0</v>
      </c>
    </row>
    <row r="1098" spans="1:20">
      <c r="A1098" s="1" t="n">
        <v>35489</v>
      </c>
      <c r="B1098" t="s">
        <v>279</v>
      </c>
      <c r="C1098" t="n">
        <v>1</v>
      </c>
      <c r="D1098" t="n">
        <v>216</v>
      </c>
      <c r="E1098" t="s">
        <v>264</v>
      </c>
      <c r="F1098" t="n">
        <v>3201</v>
      </c>
      <c r="G1098" t="s">
        <v>228</v>
      </c>
      <c r="H1098" t="s">
        <v>229</v>
      </c>
      <c r="I1098" t="n">
        <v>5</v>
      </c>
      <c r="J1098" t="n">
        <v>78</v>
      </c>
      <c r="K1098" t="s">
        <v>249</v>
      </c>
      <c r="L1098" t="n">
        <v>136</v>
      </c>
      <c r="M1098" t="n">
        <v>0</v>
      </c>
      <c r="N1098" t="n">
        <v>0</v>
      </c>
    </row>
    <row r="1099" spans="1:20">
      <c r="A1099" s="1" t="n">
        <v>35489</v>
      </c>
      <c r="B1099" t="s">
        <v>279</v>
      </c>
      <c r="C1099" t="n">
        <v>2</v>
      </c>
      <c r="D1099" t="n">
        <v>20</v>
      </c>
      <c r="E1099" t="s">
        <v>52</v>
      </c>
      <c r="F1099" t="n">
        <v>3201</v>
      </c>
      <c r="G1099" t="s">
        <v>228</v>
      </c>
      <c r="H1099" t="s">
        <v>229</v>
      </c>
      <c r="I1099" t="n">
        <v>5</v>
      </c>
      <c r="J1099" t="n">
        <v>280</v>
      </c>
      <c r="K1099" t="s">
        <v>251</v>
      </c>
      <c r="L1099" t="n">
        <v>708</v>
      </c>
      <c r="M1099" t="n">
        <v>0.11</v>
      </c>
      <c r="N1099" t="n">
        <v>30.1</v>
      </c>
      <c r="O1099" t="s">
        <v>277</v>
      </c>
      <c r="P1099" t="s">
        <v>253</v>
      </c>
      <c r="Q1099" t="s">
        <v>253</v>
      </c>
      <c r="R1099" t="s">
        <v>233</v>
      </c>
      <c r="S1099" t="s">
        <v>229</v>
      </c>
      <c r="T1099" t="n">
        <v>5</v>
      </c>
    </row>
    <row r="1100" spans="1:20">
      <c r="A1100" s="1" t="n">
        <v>35489</v>
      </c>
      <c r="B1100" t="s">
        <v>279</v>
      </c>
      <c r="C1100" t="n">
        <v>3</v>
      </c>
      <c r="D1100" t="n">
        <v>20</v>
      </c>
      <c r="E1100" t="s">
        <v>52</v>
      </c>
      <c r="F1100" t="n">
        <v>3201</v>
      </c>
      <c r="G1100" t="s">
        <v>228</v>
      </c>
      <c r="H1100" t="s">
        <v>229</v>
      </c>
      <c r="I1100" t="n">
        <v>5</v>
      </c>
      <c r="J1100" t="n">
        <v>458</v>
      </c>
      <c r="K1100" t="s">
        <v>230</v>
      </c>
      <c r="L1100" t="n">
        <v>323</v>
      </c>
      <c r="M1100" t="n">
        <v>0.21</v>
      </c>
      <c r="N1100" t="n">
        <v>20.2</v>
      </c>
      <c r="O1100" t="s">
        <v>277</v>
      </c>
      <c r="P1100" t="s">
        <v>253</v>
      </c>
      <c r="Q1100" t="s">
        <v>253</v>
      </c>
      <c r="R1100" t="s">
        <v>233</v>
      </c>
      <c r="S1100" t="s">
        <v>229</v>
      </c>
      <c r="T1100" t="n">
        <v>5</v>
      </c>
    </row>
    <row r="1101" spans="1:20">
      <c r="A1101" s="1" t="n">
        <v>35489</v>
      </c>
      <c r="B1101" t="s">
        <v>279</v>
      </c>
      <c r="C1101" t="n">
        <v>4</v>
      </c>
      <c r="D1101" t="n">
        <v>20</v>
      </c>
      <c r="E1101" t="s">
        <v>52</v>
      </c>
      <c r="F1101" t="n">
        <v>3201</v>
      </c>
      <c r="G1101" t="s">
        <v>228</v>
      </c>
      <c r="H1101" t="s">
        <v>229</v>
      </c>
      <c r="I1101" t="n">
        <v>5</v>
      </c>
      <c r="J1101" t="n">
        <v>458</v>
      </c>
      <c r="K1101" t="s">
        <v>230</v>
      </c>
      <c r="L1101" t="n">
        <v>180</v>
      </c>
      <c r="M1101" t="n">
        <v>0.11</v>
      </c>
      <c r="N1101" t="n">
        <v>38</v>
      </c>
      <c r="O1101" t="s">
        <v>277</v>
      </c>
      <c r="P1101" t="s">
        <v>253</v>
      </c>
      <c r="Q1101" t="s">
        <v>253</v>
      </c>
      <c r="R1101" t="s">
        <v>233</v>
      </c>
      <c r="S1101" t="s">
        <v>229</v>
      </c>
      <c r="T1101" t="n">
        <v>5</v>
      </c>
    </row>
    <row r="1102" spans="1:20">
      <c r="A1102" s="1" t="n">
        <v>35489</v>
      </c>
      <c r="B1102" t="s">
        <v>279</v>
      </c>
      <c r="C1102" t="n">
        <v>5</v>
      </c>
      <c r="D1102" t="n">
        <v>20</v>
      </c>
      <c r="E1102" t="s">
        <v>52</v>
      </c>
      <c r="F1102" t="n">
        <v>3201</v>
      </c>
      <c r="G1102" t="s">
        <v>228</v>
      </c>
      <c r="H1102" t="s">
        <v>229</v>
      </c>
      <c r="I1102" t="n">
        <v>5</v>
      </c>
      <c r="J1102" t="n">
        <v>580</v>
      </c>
      <c r="K1102" t="s">
        <v>248</v>
      </c>
      <c r="L1102" t="n">
        <v>208</v>
      </c>
      <c r="M1102" t="n">
        <v>0.03</v>
      </c>
      <c r="N1102" t="n">
        <v>45.7</v>
      </c>
      <c r="O1102" t="s">
        <v>277</v>
      </c>
      <c r="P1102" t="s">
        <v>253</v>
      </c>
      <c r="Q1102" t="s">
        <v>253</v>
      </c>
      <c r="R1102" t="s">
        <v>233</v>
      </c>
      <c r="S1102" t="s">
        <v>229</v>
      </c>
      <c r="T1102" t="n">
        <v>5</v>
      </c>
    </row>
    <row r="1103" spans="1:20">
      <c r="A1103" s="1" t="n">
        <v>35489</v>
      </c>
      <c r="B1103" t="s">
        <v>227</v>
      </c>
      <c r="C1103" t="n">
        <v>1</v>
      </c>
      <c r="D1103" t="n">
        <v>20</v>
      </c>
      <c r="E1103" t="s">
        <v>52</v>
      </c>
      <c r="F1103" t="n">
        <v>3201</v>
      </c>
      <c r="G1103" t="s">
        <v>228</v>
      </c>
      <c r="H1103" t="s">
        <v>229</v>
      </c>
      <c r="I1103" t="n">
        <v>5</v>
      </c>
      <c r="J1103" t="n">
        <v>458</v>
      </c>
      <c r="K1103" t="s">
        <v>230</v>
      </c>
      <c r="L1103" t="n">
        <v>400</v>
      </c>
      <c r="M1103" t="n">
        <v>0.1</v>
      </c>
      <c r="N1103" t="n">
        <v>35.1</v>
      </c>
      <c r="O1103" t="s">
        <v>231</v>
      </c>
      <c r="P1103" t="s">
        <v>232</v>
      </c>
      <c r="Q1103" t="s">
        <v>232</v>
      </c>
      <c r="R1103" t="s">
        <v>233</v>
      </c>
      <c r="S1103" t="s">
        <v>229</v>
      </c>
      <c r="T1103" t="n">
        <v>5</v>
      </c>
    </row>
    <row r="1104" spans="1:20">
      <c r="A1104" s="1" t="n">
        <v>35489</v>
      </c>
      <c r="B1104" t="s">
        <v>227</v>
      </c>
      <c r="C1104" t="n">
        <v>2</v>
      </c>
      <c r="D1104" t="n">
        <v>508</v>
      </c>
      <c r="E1104" t="s">
        <v>246</v>
      </c>
      <c r="F1104" t="n">
        <v>3201</v>
      </c>
      <c r="G1104" t="s">
        <v>228</v>
      </c>
      <c r="H1104" t="s">
        <v>229</v>
      </c>
      <c r="I1104" t="n">
        <v>5</v>
      </c>
      <c r="J1104" t="n">
        <v>458</v>
      </c>
      <c r="K1104" t="s">
        <v>230</v>
      </c>
      <c r="L1104" t="n">
        <v>158</v>
      </c>
      <c r="M1104" t="n">
        <v>0.18</v>
      </c>
      <c r="N1104" t="n">
        <v>0</v>
      </c>
    </row>
    <row r="1105" spans="1:20">
      <c r="A1105" s="1" t="n">
        <v>35489</v>
      </c>
      <c r="B1105" t="s">
        <v>227</v>
      </c>
      <c r="C1105" t="n">
        <v>3</v>
      </c>
      <c r="D1105" t="n">
        <v>20</v>
      </c>
      <c r="E1105" t="s">
        <v>52</v>
      </c>
      <c r="F1105" t="n">
        <v>3201</v>
      </c>
      <c r="G1105" t="s">
        <v>228</v>
      </c>
      <c r="H1105" t="s">
        <v>229</v>
      </c>
      <c r="I1105" t="n">
        <v>5</v>
      </c>
      <c r="J1105" t="n">
        <v>458</v>
      </c>
      <c r="K1105" t="s">
        <v>230</v>
      </c>
      <c r="L1105" t="n">
        <v>178</v>
      </c>
      <c r="M1105" t="n">
        <v>0.02</v>
      </c>
      <c r="N1105" t="n">
        <v>46.4</v>
      </c>
      <c r="O1105" t="s">
        <v>231</v>
      </c>
      <c r="P1105" t="s">
        <v>232</v>
      </c>
      <c r="Q1105" t="s">
        <v>232</v>
      </c>
      <c r="R1105" t="s">
        <v>233</v>
      </c>
      <c r="S1105" t="s">
        <v>229</v>
      </c>
      <c r="T1105" t="n">
        <v>5</v>
      </c>
    </row>
    <row r="1106" spans="1:20">
      <c r="A1106" s="1" t="n">
        <v>35489</v>
      </c>
      <c r="B1106" t="s">
        <v>227</v>
      </c>
      <c r="C1106" t="n">
        <v>4</v>
      </c>
      <c r="D1106" t="n">
        <v>20</v>
      </c>
      <c r="E1106" t="s">
        <v>52</v>
      </c>
      <c r="F1106" t="n">
        <v>3201</v>
      </c>
      <c r="G1106" t="s">
        <v>228</v>
      </c>
      <c r="H1106" t="s">
        <v>229</v>
      </c>
      <c r="I1106" t="n">
        <v>5</v>
      </c>
      <c r="J1106" t="n">
        <v>940</v>
      </c>
      <c r="K1106" t="s">
        <v>235</v>
      </c>
      <c r="L1106" t="n">
        <v>99</v>
      </c>
      <c r="M1106" t="n">
        <v>5.5</v>
      </c>
      <c r="N1106" t="n">
        <v>10.4</v>
      </c>
      <c r="O1106" t="s">
        <v>231</v>
      </c>
      <c r="P1106" t="s">
        <v>232</v>
      </c>
      <c r="Q1106" t="s">
        <v>232</v>
      </c>
      <c r="R1106" t="s">
        <v>233</v>
      </c>
      <c r="S1106" t="s">
        <v>229</v>
      </c>
      <c r="T1106" t="n">
        <v>5</v>
      </c>
    </row>
    <row r="1107" spans="1:20">
      <c r="A1107" s="1" t="n">
        <v>35489</v>
      </c>
      <c r="B1107" t="s">
        <v>227</v>
      </c>
      <c r="C1107" t="n">
        <v>5</v>
      </c>
      <c r="D1107" t="n">
        <v>20</v>
      </c>
      <c r="E1107" t="s">
        <v>52</v>
      </c>
      <c r="F1107" t="n">
        <v>3201</v>
      </c>
      <c r="G1107" t="s">
        <v>228</v>
      </c>
      <c r="H1107" t="s">
        <v>229</v>
      </c>
      <c r="I1107" t="n">
        <v>5</v>
      </c>
      <c r="J1107" t="n">
        <v>945</v>
      </c>
      <c r="K1107" t="s">
        <v>282</v>
      </c>
      <c r="L1107" t="n">
        <v>519</v>
      </c>
      <c r="M1107" t="n">
        <v>0.1</v>
      </c>
      <c r="N1107" t="n">
        <v>40.8</v>
      </c>
      <c r="O1107" t="s">
        <v>231</v>
      </c>
      <c r="P1107" t="s">
        <v>232</v>
      </c>
      <c r="Q1107" t="s">
        <v>232</v>
      </c>
      <c r="R1107" t="s">
        <v>233</v>
      </c>
      <c r="S1107" t="s">
        <v>229</v>
      </c>
      <c r="T1107" t="n">
        <v>5</v>
      </c>
    </row>
    <row r="1108" spans="1:20">
      <c r="A1108" s="1" t="n">
        <v>35489</v>
      </c>
      <c r="B1108" t="s">
        <v>283</v>
      </c>
      <c r="C1108" t="n">
        <v>1</v>
      </c>
      <c r="D1108" t="n">
        <v>213</v>
      </c>
      <c r="E1108" t="s">
        <v>234</v>
      </c>
      <c r="F1108" t="n">
        <v>3201</v>
      </c>
      <c r="G1108" t="s">
        <v>228</v>
      </c>
      <c r="H1108" t="s">
        <v>229</v>
      </c>
      <c r="I1108" t="n">
        <v>5</v>
      </c>
      <c r="J1108" t="n">
        <v>78</v>
      </c>
      <c r="K1108" t="s">
        <v>249</v>
      </c>
      <c r="L1108" t="n">
        <v>310</v>
      </c>
      <c r="M1108" t="n">
        <v>0</v>
      </c>
      <c r="N1108" t="n">
        <v>0</v>
      </c>
    </row>
    <row r="1109" spans="1:20">
      <c r="A1109" s="1" t="n">
        <v>35489</v>
      </c>
      <c r="B1109" t="s">
        <v>236</v>
      </c>
      <c r="C1109" t="n">
        <v>707</v>
      </c>
      <c r="D1109" t="n">
        <v>213</v>
      </c>
      <c r="E1109" t="s">
        <v>234</v>
      </c>
      <c r="F1109" t="n">
        <v>3201</v>
      </c>
      <c r="G1109" t="s">
        <v>228</v>
      </c>
      <c r="H1109" t="s">
        <v>229</v>
      </c>
      <c r="I1109" t="n">
        <v>5</v>
      </c>
      <c r="J1109" t="n">
        <v>595</v>
      </c>
      <c r="K1109" t="s">
        <v>268</v>
      </c>
      <c r="L1109" t="n">
        <v>1</v>
      </c>
      <c r="M1109" t="n">
        <v>0</v>
      </c>
      <c r="N1109" t="n">
        <v>0</v>
      </c>
    </row>
    <row r="1110" spans="1:20">
      <c r="A1110" s="1" t="n">
        <v>35489</v>
      </c>
      <c r="B1110" t="s">
        <v>236</v>
      </c>
      <c r="C1110" t="n">
        <v>708</v>
      </c>
      <c r="D1110" t="n">
        <v>213</v>
      </c>
      <c r="E1110" t="s">
        <v>234</v>
      </c>
      <c r="F1110" t="n">
        <v>3201</v>
      </c>
      <c r="G1110" t="s">
        <v>228</v>
      </c>
      <c r="H1110" t="s">
        <v>229</v>
      </c>
      <c r="I1110" t="n">
        <v>5</v>
      </c>
      <c r="J1110" t="n">
        <v>640</v>
      </c>
      <c r="K1110" t="s">
        <v>276</v>
      </c>
      <c r="L1110" t="n">
        <v>1</v>
      </c>
      <c r="M1110" t="n">
        <v>0</v>
      </c>
      <c r="N1110" t="n">
        <v>0</v>
      </c>
    </row>
    <row r="1111" spans="1:20">
      <c r="A1111" s="1" t="n">
        <v>35520</v>
      </c>
      <c r="B1111" t="s">
        <v>279</v>
      </c>
      <c r="C1111" t="n">
        <v>1</v>
      </c>
      <c r="D1111" t="n">
        <v>20</v>
      </c>
      <c r="E1111" t="s">
        <v>52</v>
      </c>
      <c r="F1111" t="n">
        <v>3201</v>
      </c>
      <c r="G1111" t="s">
        <v>228</v>
      </c>
      <c r="H1111" t="s">
        <v>229</v>
      </c>
      <c r="I1111" t="n">
        <v>5</v>
      </c>
      <c r="J1111" t="n">
        <v>160</v>
      </c>
      <c r="K1111" t="s">
        <v>258</v>
      </c>
      <c r="L1111" t="n">
        <v>624</v>
      </c>
      <c r="M1111" t="n">
        <v>0.04</v>
      </c>
      <c r="N1111" t="n">
        <v>47.6</v>
      </c>
      <c r="O1111" t="s">
        <v>277</v>
      </c>
      <c r="P1111" t="s">
        <v>253</v>
      </c>
      <c r="Q1111" t="s">
        <v>253</v>
      </c>
      <c r="R1111" t="s">
        <v>233</v>
      </c>
      <c r="S1111" t="s">
        <v>229</v>
      </c>
      <c r="T1111" t="n">
        <v>5</v>
      </c>
    </row>
    <row r="1112" spans="1:20">
      <c r="A1112" s="1" t="n">
        <v>35520</v>
      </c>
      <c r="B1112" t="s">
        <v>279</v>
      </c>
      <c r="C1112" t="n">
        <v>2</v>
      </c>
      <c r="D1112" t="n">
        <v>20</v>
      </c>
      <c r="E1112" t="s">
        <v>52</v>
      </c>
      <c r="F1112" t="n">
        <v>3201</v>
      </c>
      <c r="G1112" t="s">
        <v>228</v>
      </c>
      <c r="H1112" t="s">
        <v>229</v>
      </c>
      <c r="I1112" t="n">
        <v>5</v>
      </c>
      <c r="J1112" t="n">
        <v>160</v>
      </c>
      <c r="K1112" t="s">
        <v>258</v>
      </c>
      <c r="L1112" t="n">
        <v>71</v>
      </c>
      <c r="M1112" t="n">
        <v>0.05</v>
      </c>
      <c r="N1112" t="n">
        <v>39.8</v>
      </c>
      <c r="O1112" t="s">
        <v>277</v>
      </c>
      <c r="P1112" t="s">
        <v>253</v>
      </c>
      <c r="Q1112" t="s">
        <v>253</v>
      </c>
      <c r="R1112" t="s">
        <v>233</v>
      </c>
      <c r="S1112" t="s">
        <v>229</v>
      </c>
      <c r="T1112" t="n">
        <v>5</v>
      </c>
    </row>
    <row r="1113" spans="1:20">
      <c r="A1113" s="1" t="n">
        <v>35520</v>
      </c>
      <c r="B1113" t="s">
        <v>279</v>
      </c>
      <c r="C1113" t="n">
        <v>3</v>
      </c>
      <c r="D1113" t="n">
        <v>20</v>
      </c>
      <c r="E1113" t="s">
        <v>52</v>
      </c>
      <c r="F1113" t="n">
        <v>3201</v>
      </c>
      <c r="G1113" t="s">
        <v>228</v>
      </c>
      <c r="H1113" t="s">
        <v>229</v>
      </c>
      <c r="I1113" t="n">
        <v>5</v>
      </c>
      <c r="J1113" t="n">
        <v>160</v>
      </c>
      <c r="K1113" t="s">
        <v>258</v>
      </c>
      <c r="L1113" t="n">
        <v>452</v>
      </c>
      <c r="M1113" t="n">
        <v>0.01</v>
      </c>
      <c r="N1113" t="n">
        <v>54.1</v>
      </c>
      <c r="O1113" t="s">
        <v>277</v>
      </c>
      <c r="P1113" t="s">
        <v>253</v>
      </c>
      <c r="Q1113" t="s">
        <v>253</v>
      </c>
      <c r="R1113" t="s">
        <v>233</v>
      </c>
      <c r="S1113" t="s">
        <v>229</v>
      </c>
      <c r="T1113" t="n">
        <v>5</v>
      </c>
    </row>
    <row r="1114" spans="1:20">
      <c r="A1114" s="1" t="n">
        <v>35520</v>
      </c>
      <c r="B1114" t="s">
        <v>279</v>
      </c>
      <c r="C1114" t="n">
        <v>4</v>
      </c>
      <c r="D1114" t="n">
        <v>20</v>
      </c>
      <c r="E1114" t="s">
        <v>52</v>
      </c>
      <c r="F1114" t="n">
        <v>3201</v>
      </c>
      <c r="G1114" t="s">
        <v>228</v>
      </c>
      <c r="H1114" t="s">
        <v>229</v>
      </c>
      <c r="I1114" t="n">
        <v>5</v>
      </c>
      <c r="J1114" t="n">
        <v>280</v>
      </c>
      <c r="K1114" t="s">
        <v>251</v>
      </c>
      <c r="L1114" t="n">
        <v>708</v>
      </c>
      <c r="M1114" t="n">
        <v>0.12</v>
      </c>
      <c r="N1114" t="n">
        <v>30</v>
      </c>
      <c r="O1114" t="s">
        <v>277</v>
      </c>
      <c r="P1114" t="s">
        <v>253</v>
      </c>
      <c r="Q1114" t="s">
        <v>253</v>
      </c>
      <c r="R1114" t="s">
        <v>233</v>
      </c>
      <c r="S1114" t="s">
        <v>229</v>
      </c>
      <c r="T1114" t="n">
        <v>5</v>
      </c>
    </row>
    <row r="1115" spans="1:20">
      <c r="A1115" s="1" t="n">
        <v>35520</v>
      </c>
      <c r="B1115" t="s">
        <v>279</v>
      </c>
      <c r="C1115" t="n">
        <v>5</v>
      </c>
      <c r="D1115" t="n">
        <v>20</v>
      </c>
      <c r="E1115" t="s">
        <v>52</v>
      </c>
      <c r="F1115" t="n">
        <v>3201</v>
      </c>
      <c r="G1115" t="s">
        <v>228</v>
      </c>
      <c r="H1115" t="s">
        <v>229</v>
      </c>
      <c r="I1115" t="n">
        <v>5</v>
      </c>
      <c r="J1115" t="n">
        <v>458</v>
      </c>
      <c r="K1115" t="s">
        <v>230</v>
      </c>
      <c r="L1115" t="n">
        <v>263</v>
      </c>
      <c r="M1115" t="n">
        <v>0.02</v>
      </c>
      <c r="N1115" t="n">
        <v>47.1</v>
      </c>
      <c r="O1115" t="s">
        <v>277</v>
      </c>
      <c r="P1115" t="s">
        <v>253</v>
      </c>
      <c r="Q1115" t="s">
        <v>253</v>
      </c>
      <c r="R1115" t="s">
        <v>233</v>
      </c>
      <c r="S1115" t="s">
        <v>229</v>
      </c>
      <c r="T1115" t="n">
        <v>5</v>
      </c>
    </row>
    <row r="1116" spans="1:20">
      <c r="A1116" s="1" t="n">
        <v>35520</v>
      </c>
      <c r="B1116" t="s">
        <v>227</v>
      </c>
      <c r="C1116" t="n">
        <v>1</v>
      </c>
      <c r="D1116" t="n">
        <v>20</v>
      </c>
      <c r="E1116" t="s">
        <v>52</v>
      </c>
      <c r="F1116" t="n">
        <v>3201</v>
      </c>
      <c r="G1116" t="s">
        <v>228</v>
      </c>
      <c r="H1116" t="s">
        <v>229</v>
      </c>
      <c r="I1116" t="n">
        <v>5</v>
      </c>
      <c r="J1116" t="n">
        <v>280</v>
      </c>
      <c r="K1116" t="s">
        <v>251</v>
      </c>
      <c r="L1116" t="n">
        <v>646</v>
      </c>
      <c r="M1116" t="n">
        <v>0.1</v>
      </c>
      <c r="N1116" t="n">
        <v>30</v>
      </c>
      <c r="O1116" t="s">
        <v>231</v>
      </c>
      <c r="P1116" t="s">
        <v>232</v>
      </c>
      <c r="Q1116" t="s">
        <v>232</v>
      </c>
      <c r="R1116" t="s">
        <v>233</v>
      </c>
      <c r="S1116" t="s">
        <v>229</v>
      </c>
      <c r="T1116" t="n">
        <v>5</v>
      </c>
    </row>
    <row r="1117" spans="1:20">
      <c r="A1117" s="1" t="n">
        <v>35520</v>
      </c>
      <c r="B1117" t="s">
        <v>227</v>
      </c>
      <c r="C1117" t="n">
        <v>3</v>
      </c>
      <c r="D1117" t="n">
        <v>20</v>
      </c>
      <c r="E1117" t="s">
        <v>52</v>
      </c>
      <c r="F1117" t="n">
        <v>3201</v>
      </c>
      <c r="G1117" t="s">
        <v>228</v>
      </c>
      <c r="H1117" t="s">
        <v>229</v>
      </c>
      <c r="I1117" t="n">
        <v>5</v>
      </c>
      <c r="J1117" t="n">
        <v>280</v>
      </c>
      <c r="K1117" t="s">
        <v>251</v>
      </c>
      <c r="L1117" t="n">
        <v>250</v>
      </c>
      <c r="M1117" t="n">
        <v>0.1</v>
      </c>
      <c r="N1117" t="n">
        <v>30.8</v>
      </c>
      <c r="O1117" t="s">
        <v>231</v>
      </c>
      <c r="P1117" t="s">
        <v>232</v>
      </c>
      <c r="Q1117" t="s">
        <v>232</v>
      </c>
      <c r="R1117" t="s">
        <v>233</v>
      </c>
      <c r="S1117" t="s">
        <v>229</v>
      </c>
      <c r="T1117" t="n">
        <v>5</v>
      </c>
    </row>
    <row r="1118" spans="1:20">
      <c r="A1118" s="1" t="n">
        <v>35520</v>
      </c>
      <c r="B1118" t="s">
        <v>227</v>
      </c>
      <c r="C1118" t="n">
        <v>4</v>
      </c>
      <c r="D1118" t="n">
        <v>20</v>
      </c>
      <c r="E1118" t="s">
        <v>52</v>
      </c>
      <c r="F1118" t="n">
        <v>3201</v>
      </c>
      <c r="G1118" t="s">
        <v>228</v>
      </c>
      <c r="H1118" t="s">
        <v>229</v>
      </c>
      <c r="I1118" t="n">
        <v>5</v>
      </c>
      <c r="J1118" t="n">
        <v>280</v>
      </c>
      <c r="K1118" t="s">
        <v>251</v>
      </c>
      <c r="L1118" t="n">
        <v>352</v>
      </c>
      <c r="M1118" t="n">
        <v>0.1</v>
      </c>
      <c r="N1118" t="n">
        <v>30.8</v>
      </c>
      <c r="O1118" t="s">
        <v>231</v>
      </c>
      <c r="P1118" t="s">
        <v>232</v>
      </c>
      <c r="Q1118" t="s">
        <v>232</v>
      </c>
      <c r="R1118" t="s">
        <v>233</v>
      </c>
      <c r="S1118" t="s">
        <v>229</v>
      </c>
      <c r="T1118" t="n">
        <v>5</v>
      </c>
    </row>
    <row r="1119" spans="1:20">
      <c r="A1119" s="1" t="n">
        <v>35520</v>
      </c>
      <c r="B1119" t="s">
        <v>227</v>
      </c>
      <c r="C1119" t="n">
        <v>5</v>
      </c>
      <c r="D1119" t="n">
        <v>20</v>
      </c>
      <c r="E1119" t="s">
        <v>52</v>
      </c>
      <c r="F1119" t="n">
        <v>3201</v>
      </c>
      <c r="G1119" t="s">
        <v>228</v>
      </c>
      <c r="H1119" t="s">
        <v>229</v>
      </c>
      <c r="I1119" t="n">
        <v>5</v>
      </c>
      <c r="J1119" t="n">
        <v>458</v>
      </c>
      <c r="K1119" t="s">
        <v>230</v>
      </c>
      <c r="L1119" t="n">
        <v>199</v>
      </c>
      <c r="M1119" t="n">
        <v>0.02</v>
      </c>
      <c r="N1119" t="n">
        <v>46.4</v>
      </c>
      <c r="O1119" t="s">
        <v>231</v>
      </c>
      <c r="P1119" t="s">
        <v>232</v>
      </c>
      <c r="Q1119" t="s">
        <v>232</v>
      </c>
      <c r="R1119" t="s">
        <v>233</v>
      </c>
      <c r="S1119" t="s">
        <v>229</v>
      </c>
      <c r="T1119" t="n">
        <v>5</v>
      </c>
    </row>
    <row r="1120" spans="1:20">
      <c r="A1120" s="1" t="n">
        <v>35520</v>
      </c>
      <c r="B1120" t="s">
        <v>236</v>
      </c>
      <c r="C1120" t="n">
        <v>767</v>
      </c>
      <c r="D1120" t="n">
        <v>213</v>
      </c>
      <c r="E1120" t="s">
        <v>234</v>
      </c>
      <c r="F1120" t="n">
        <v>3201</v>
      </c>
      <c r="G1120" t="s">
        <v>228</v>
      </c>
      <c r="H1120" t="s">
        <v>229</v>
      </c>
      <c r="I1120" t="n">
        <v>5</v>
      </c>
      <c r="J1120" t="n">
        <v>940</v>
      </c>
      <c r="K1120" t="s">
        <v>235</v>
      </c>
      <c r="L1120" t="n">
        <v>1</v>
      </c>
      <c r="M1120" t="n">
        <v>0</v>
      </c>
      <c r="N1120" t="n">
        <v>0</v>
      </c>
    </row>
    <row r="1121" spans="1:20">
      <c r="A1121" s="1" t="n">
        <v>35550</v>
      </c>
      <c r="B1121" t="s">
        <v>279</v>
      </c>
      <c r="C1121" t="n">
        <v>1</v>
      </c>
      <c r="D1121" t="n">
        <v>20</v>
      </c>
      <c r="E1121" t="s">
        <v>52</v>
      </c>
      <c r="F1121" t="n">
        <v>3201</v>
      </c>
      <c r="G1121" t="s">
        <v>228</v>
      </c>
      <c r="H1121" t="s">
        <v>229</v>
      </c>
      <c r="I1121" t="n">
        <v>5</v>
      </c>
      <c r="J1121" t="n">
        <v>458</v>
      </c>
      <c r="K1121" t="s">
        <v>230</v>
      </c>
      <c r="L1121" t="n">
        <v>273</v>
      </c>
      <c r="M1121" t="n">
        <v>0.2</v>
      </c>
      <c r="N1121" t="n">
        <v>20.2</v>
      </c>
      <c r="O1121" t="s">
        <v>277</v>
      </c>
      <c r="P1121" t="s">
        <v>253</v>
      </c>
      <c r="Q1121" t="s">
        <v>253</v>
      </c>
      <c r="R1121" t="s">
        <v>233</v>
      </c>
      <c r="S1121" t="s">
        <v>229</v>
      </c>
      <c r="T1121" t="n">
        <v>5</v>
      </c>
    </row>
    <row r="1122" spans="1:20">
      <c r="A1122" s="1" t="n">
        <v>35550</v>
      </c>
      <c r="B1122" t="s">
        <v>279</v>
      </c>
      <c r="C1122" t="n">
        <v>2</v>
      </c>
      <c r="D1122" t="n">
        <v>20</v>
      </c>
      <c r="E1122" t="s">
        <v>52</v>
      </c>
      <c r="F1122" t="n">
        <v>3201</v>
      </c>
      <c r="G1122" t="s">
        <v>228</v>
      </c>
      <c r="H1122" t="s">
        <v>229</v>
      </c>
      <c r="I1122" t="n">
        <v>5</v>
      </c>
      <c r="J1122" t="n">
        <v>712</v>
      </c>
      <c r="K1122" t="s">
        <v>278</v>
      </c>
      <c r="L1122" t="n">
        <v>675</v>
      </c>
      <c r="M1122" t="n">
        <v>0.04</v>
      </c>
      <c r="N1122" t="n">
        <v>44.1</v>
      </c>
      <c r="O1122" t="s">
        <v>277</v>
      </c>
      <c r="P1122" t="s">
        <v>253</v>
      </c>
      <c r="Q1122" t="s">
        <v>253</v>
      </c>
      <c r="R1122" t="s">
        <v>233</v>
      </c>
      <c r="S1122" t="s">
        <v>229</v>
      </c>
      <c r="T1122" t="n">
        <v>5</v>
      </c>
    </row>
    <row r="1123" spans="1:20">
      <c r="A1123" s="1" t="n">
        <v>35550</v>
      </c>
      <c r="B1123" t="s">
        <v>279</v>
      </c>
      <c r="C1123" t="n">
        <v>3</v>
      </c>
      <c r="D1123" t="n">
        <v>20</v>
      </c>
      <c r="E1123" t="s">
        <v>52</v>
      </c>
      <c r="F1123" t="n">
        <v>3201</v>
      </c>
      <c r="G1123" t="s">
        <v>228</v>
      </c>
      <c r="H1123" t="s">
        <v>229</v>
      </c>
      <c r="I1123" t="n">
        <v>5</v>
      </c>
      <c r="J1123" t="n">
        <v>712</v>
      </c>
      <c r="K1123" t="s">
        <v>278</v>
      </c>
      <c r="L1123" t="n">
        <v>700</v>
      </c>
      <c r="M1123" t="n">
        <v>0.04</v>
      </c>
      <c r="N1123" t="n">
        <v>44.4</v>
      </c>
      <c r="O1123" t="s">
        <v>277</v>
      </c>
      <c r="P1123" t="s">
        <v>253</v>
      </c>
      <c r="Q1123" t="s">
        <v>253</v>
      </c>
      <c r="R1123" t="s">
        <v>233</v>
      </c>
      <c r="S1123" t="s">
        <v>229</v>
      </c>
      <c r="T1123" t="n">
        <v>5</v>
      </c>
    </row>
    <row r="1124" spans="1:20">
      <c r="A1124" s="1" t="n">
        <v>35550</v>
      </c>
      <c r="B1124" t="s">
        <v>227</v>
      </c>
      <c r="C1124" t="n">
        <v>1</v>
      </c>
      <c r="D1124" t="n">
        <v>508</v>
      </c>
      <c r="E1124" t="s">
        <v>246</v>
      </c>
      <c r="F1124" t="n">
        <v>3201</v>
      </c>
      <c r="G1124" t="s">
        <v>228</v>
      </c>
      <c r="H1124" t="s">
        <v>229</v>
      </c>
      <c r="I1124" t="n">
        <v>5</v>
      </c>
      <c r="J1124" t="n">
        <v>458</v>
      </c>
      <c r="K1124" t="s">
        <v>230</v>
      </c>
      <c r="L1124" t="n">
        <v>140</v>
      </c>
      <c r="M1124" t="n">
        <v>0.1</v>
      </c>
      <c r="N1124" t="n">
        <v>0</v>
      </c>
    </row>
    <row r="1125" spans="1:20">
      <c r="A1125" s="1" t="n">
        <v>35550</v>
      </c>
      <c r="B1125" t="s">
        <v>227</v>
      </c>
      <c r="C1125" t="n">
        <v>3</v>
      </c>
      <c r="D1125" t="n">
        <v>20</v>
      </c>
      <c r="E1125" t="s">
        <v>52</v>
      </c>
      <c r="F1125" t="n">
        <v>3201</v>
      </c>
      <c r="G1125" t="s">
        <v>228</v>
      </c>
      <c r="H1125" t="s">
        <v>229</v>
      </c>
      <c r="I1125" t="n">
        <v>5</v>
      </c>
      <c r="J1125" t="n">
        <v>280</v>
      </c>
      <c r="K1125" t="s">
        <v>251</v>
      </c>
      <c r="L1125" t="n">
        <v>698</v>
      </c>
      <c r="M1125" t="n">
        <v>0.1</v>
      </c>
      <c r="N1125" t="n">
        <v>30.1</v>
      </c>
      <c r="O1125" t="s">
        <v>231</v>
      </c>
      <c r="P1125" t="s">
        <v>232</v>
      </c>
      <c r="Q1125" t="s">
        <v>232</v>
      </c>
      <c r="R1125" t="s">
        <v>233</v>
      </c>
      <c r="S1125" t="s">
        <v>229</v>
      </c>
      <c r="T1125" t="n">
        <v>5</v>
      </c>
    </row>
    <row r="1126" spans="1:20">
      <c r="A1126" s="1" t="n">
        <v>35550</v>
      </c>
      <c r="B1126" t="s">
        <v>227</v>
      </c>
      <c r="C1126" t="n">
        <v>4</v>
      </c>
      <c r="D1126" t="n">
        <v>20</v>
      </c>
      <c r="E1126" t="s">
        <v>52</v>
      </c>
      <c r="F1126" t="n">
        <v>3201</v>
      </c>
      <c r="G1126" t="s">
        <v>228</v>
      </c>
      <c r="H1126" t="s">
        <v>229</v>
      </c>
      <c r="I1126" t="n">
        <v>5</v>
      </c>
      <c r="J1126" t="n">
        <v>458</v>
      </c>
      <c r="K1126" t="s">
        <v>230</v>
      </c>
      <c r="L1126" t="n">
        <v>360</v>
      </c>
      <c r="M1126" t="n">
        <v>0.1</v>
      </c>
      <c r="N1126" t="n">
        <v>34.4</v>
      </c>
      <c r="O1126" t="s">
        <v>231</v>
      </c>
      <c r="P1126" t="s">
        <v>232</v>
      </c>
      <c r="Q1126" t="s">
        <v>232</v>
      </c>
      <c r="R1126" t="s">
        <v>233</v>
      </c>
      <c r="S1126" t="s">
        <v>229</v>
      </c>
      <c r="T1126" t="n">
        <v>5</v>
      </c>
    </row>
    <row r="1127" spans="1:20">
      <c r="A1127" s="1" t="n">
        <v>35550</v>
      </c>
      <c r="B1127" t="s">
        <v>227</v>
      </c>
      <c r="C1127" t="n">
        <v>5</v>
      </c>
      <c r="D1127" t="n">
        <v>20</v>
      </c>
      <c r="E1127" t="s">
        <v>52</v>
      </c>
      <c r="F1127" t="n">
        <v>3201</v>
      </c>
      <c r="G1127" t="s">
        <v>228</v>
      </c>
      <c r="H1127" t="s">
        <v>229</v>
      </c>
      <c r="I1127" t="n">
        <v>5</v>
      </c>
      <c r="J1127" t="n">
        <v>945</v>
      </c>
      <c r="K1127" t="s">
        <v>282</v>
      </c>
      <c r="L1127" t="n">
        <v>512</v>
      </c>
      <c r="M1127" t="n">
        <v>0.1</v>
      </c>
      <c r="N1127" t="n">
        <v>40.8</v>
      </c>
      <c r="O1127" t="s">
        <v>231</v>
      </c>
      <c r="P1127" t="s">
        <v>232</v>
      </c>
      <c r="Q1127" t="s">
        <v>232</v>
      </c>
      <c r="R1127" t="s">
        <v>233</v>
      </c>
      <c r="S1127" t="s">
        <v>229</v>
      </c>
      <c r="T1127" t="n">
        <v>5</v>
      </c>
    </row>
    <row r="1128" spans="1:20">
      <c r="A1128" s="1" t="n">
        <v>35550</v>
      </c>
      <c r="B1128" t="s">
        <v>236</v>
      </c>
      <c r="C1128" t="n">
        <v>839</v>
      </c>
      <c r="D1128" t="n">
        <v>213</v>
      </c>
      <c r="E1128" t="s">
        <v>234</v>
      </c>
      <c r="F1128" t="n">
        <v>3201</v>
      </c>
      <c r="G1128" t="s">
        <v>228</v>
      </c>
      <c r="H1128" t="s">
        <v>229</v>
      </c>
      <c r="I1128" t="n">
        <v>5</v>
      </c>
      <c r="J1128" t="n">
        <v>78</v>
      </c>
      <c r="K1128" t="s">
        <v>249</v>
      </c>
      <c r="L1128" t="n">
        <v>1</v>
      </c>
      <c r="M1128" t="n">
        <v>0</v>
      </c>
      <c r="N1128" t="n">
        <v>0</v>
      </c>
    </row>
    <row r="1129" spans="1:20">
      <c r="A1129" s="1" t="n">
        <v>35581</v>
      </c>
      <c r="B1129" t="s">
        <v>279</v>
      </c>
      <c r="C1129" t="n">
        <v>1</v>
      </c>
      <c r="D1129" t="n">
        <v>20</v>
      </c>
      <c r="E1129" t="s">
        <v>52</v>
      </c>
      <c r="F1129" t="n">
        <v>3201</v>
      </c>
      <c r="G1129" t="s">
        <v>228</v>
      </c>
      <c r="H1129" t="s">
        <v>229</v>
      </c>
      <c r="I1129" t="n">
        <v>5</v>
      </c>
      <c r="J1129" t="n">
        <v>160</v>
      </c>
      <c r="K1129" t="s">
        <v>258</v>
      </c>
      <c r="L1129" t="n">
        <v>611</v>
      </c>
      <c r="M1129" t="n">
        <v>0.02</v>
      </c>
      <c r="N1129" t="n">
        <v>54.8</v>
      </c>
      <c r="O1129" t="s">
        <v>277</v>
      </c>
      <c r="P1129" t="s">
        <v>253</v>
      </c>
      <c r="Q1129" t="s">
        <v>253</v>
      </c>
      <c r="R1129" t="s">
        <v>233</v>
      </c>
      <c r="S1129" t="s">
        <v>229</v>
      </c>
      <c r="T1129" t="n">
        <v>5</v>
      </c>
    </row>
    <row r="1130" spans="1:20">
      <c r="A1130" s="1" t="n">
        <v>35581</v>
      </c>
      <c r="B1130" t="s">
        <v>279</v>
      </c>
      <c r="C1130" t="n">
        <v>2</v>
      </c>
      <c r="D1130" t="n">
        <v>20</v>
      </c>
      <c r="E1130" t="s">
        <v>52</v>
      </c>
      <c r="F1130" t="n">
        <v>3201</v>
      </c>
      <c r="G1130" t="s">
        <v>228</v>
      </c>
      <c r="H1130" t="s">
        <v>229</v>
      </c>
      <c r="I1130" t="n">
        <v>5</v>
      </c>
      <c r="J1130" t="n">
        <v>160</v>
      </c>
      <c r="K1130" t="s">
        <v>258</v>
      </c>
      <c r="L1130" t="n">
        <v>118</v>
      </c>
      <c r="M1130" t="n">
        <v>0.04</v>
      </c>
      <c r="N1130" t="n">
        <v>38.5</v>
      </c>
      <c r="O1130" t="s">
        <v>277</v>
      </c>
      <c r="P1130" t="s">
        <v>253</v>
      </c>
      <c r="Q1130" t="s">
        <v>253</v>
      </c>
      <c r="R1130" t="s">
        <v>233</v>
      </c>
      <c r="S1130" t="s">
        <v>229</v>
      </c>
      <c r="T1130" t="n">
        <v>5</v>
      </c>
    </row>
    <row r="1131" spans="1:20">
      <c r="A1131" s="1" t="n">
        <v>35581</v>
      </c>
      <c r="B1131" t="s">
        <v>279</v>
      </c>
      <c r="C1131" t="n">
        <v>3</v>
      </c>
      <c r="D1131" t="n">
        <v>20</v>
      </c>
      <c r="E1131" t="s">
        <v>52</v>
      </c>
      <c r="F1131" t="n">
        <v>3201</v>
      </c>
      <c r="G1131" t="s">
        <v>228</v>
      </c>
      <c r="H1131" t="s">
        <v>229</v>
      </c>
      <c r="I1131" t="n">
        <v>5</v>
      </c>
      <c r="J1131" t="n">
        <v>458</v>
      </c>
      <c r="K1131" t="s">
        <v>230</v>
      </c>
      <c r="L1131" t="n">
        <v>382</v>
      </c>
      <c r="M1131" t="n">
        <v>0.02</v>
      </c>
      <c r="N1131" t="n">
        <v>45.6</v>
      </c>
      <c r="O1131" t="s">
        <v>277</v>
      </c>
      <c r="P1131" t="s">
        <v>253</v>
      </c>
      <c r="Q1131" t="s">
        <v>253</v>
      </c>
      <c r="R1131" t="s">
        <v>233</v>
      </c>
      <c r="S1131" t="s">
        <v>229</v>
      </c>
      <c r="T1131" t="n">
        <v>5</v>
      </c>
    </row>
    <row r="1132" spans="1:20">
      <c r="A1132" s="1" t="n">
        <v>35581</v>
      </c>
      <c r="B1132" t="s">
        <v>279</v>
      </c>
      <c r="C1132" t="n">
        <v>4</v>
      </c>
      <c r="D1132" t="n">
        <v>20</v>
      </c>
      <c r="E1132" t="s">
        <v>52</v>
      </c>
      <c r="F1132" t="n">
        <v>3201</v>
      </c>
      <c r="G1132" t="s">
        <v>228</v>
      </c>
      <c r="H1132" t="s">
        <v>229</v>
      </c>
      <c r="I1132" t="n">
        <v>5</v>
      </c>
      <c r="J1132" t="n">
        <v>458</v>
      </c>
      <c r="K1132" t="s">
        <v>230</v>
      </c>
      <c r="L1132" t="n">
        <v>333</v>
      </c>
      <c r="M1132" t="n">
        <v>0.2</v>
      </c>
      <c r="N1132" t="n">
        <v>20.7</v>
      </c>
      <c r="O1132" t="s">
        <v>277</v>
      </c>
      <c r="P1132" t="s">
        <v>253</v>
      </c>
      <c r="Q1132" t="s">
        <v>253</v>
      </c>
      <c r="R1132" t="s">
        <v>233</v>
      </c>
      <c r="S1132" t="s">
        <v>229</v>
      </c>
      <c r="T1132" t="n">
        <v>5</v>
      </c>
    </row>
    <row r="1133" spans="1:20">
      <c r="A1133" s="1" t="n">
        <v>35581</v>
      </c>
      <c r="B1133" t="s">
        <v>227</v>
      </c>
      <c r="C1133" t="n">
        <v>1</v>
      </c>
      <c r="D1133" t="n">
        <v>20</v>
      </c>
      <c r="E1133" t="s">
        <v>52</v>
      </c>
      <c r="F1133" t="n">
        <v>3201</v>
      </c>
      <c r="G1133" t="s">
        <v>228</v>
      </c>
      <c r="H1133" t="s">
        <v>229</v>
      </c>
      <c r="I1133" t="n">
        <v>5</v>
      </c>
      <c r="J1133" t="n">
        <v>458</v>
      </c>
      <c r="K1133" t="s">
        <v>230</v>
      </c>
      <c r="L1133" t="n">
        <v>588</v>
      </c>
      <c r="M1133" t="n">
        <v>0.1</v>
      </c>
      <c r="N1133" t="n">
        <v>34.7</v>
      </c>
      <c r="O1133" t="s">
        <v>231</v>
      </c>
      <c r="P1133" t="s">
        <v>232</v>
      </c>
      <c r="Q1133" t="s">
        <v>232</v>
      </c>
      <c r="R1133" t="s">
        <v>233</v>
      </c>
      <c r="S1133" t="s">
        <v>229</v>
      </c>
      <c r="T1133" t="n">
        <v>5</v>
      </c>
    </row>
    <row r="1134" spans="1:20">
      <c r="A1134" s="1" t="n">
        <v>35581</v>
      </c>
      <c r="B1134" t="s">
        <v>227</v>
      </c>
      <c r="C1134" t="n">
        <v>2</v>
      </c>
      <c r="D1134" t="n">
        <v>20</v>
      </c>
      <c r="E1134" t="s">
        <v>52</v>
      </c>
      <c r="F1134" t="n">
        <v>3201</v>
      </c>
      <c r="G1134" t="s">
        <v>228</v>
      </c>
      <c r="H1134" t="s">
        <v>229</v>
      </c>
      <c r="I1134" t="n">
        <v>5</v>
      </c>
      <c r="J1134" t="n">
        <v>458</v>
      </c>
      <c r="K1134" t="s">
        <v>230</v>
      </c>
      <c r="L1134" t="n">
        <v>458</v>
      </c>
      <c r="M1134" t="n">
        <v>0.1</v>
      </c>
      <c r="N1134" t="n">
        <v>34.8</v>
      </c>
      <c r="O1134" t="s">
        <v>231</v>
      </c>
      <c r="P1134" t="s">
        <v>232</v>
      </c>
      <c r="Q1134" t="s">
        <v>232</v>
      </c>
      <c r="R1134" t="s">
        <v>233</v>
      </c>
      <c r="S1134" t="s">
        <v>229</v>
      </c>
      <c r="T1134" t="n">
        <v>5</v>
      </c>
    </row>
    <row r="1135" spans="1:20">
      <c r="A1135" s="1" t="n">
        <v>35581</v>
      </c>
      <c r="B1135" t="s">
        <v>227</v>
      </c>
      <c r="C1135" t="n">
        <v>3</v>
      </c>
      <c r="D1135" t="n">
        <v>20</v>
      </c>
      <c r="E1135" t="s">
        <v>52</v>
      </c>
      <c r="F1135" t="n">
        <v>3201</v>
      </c>
      <c r="G1135" t="s">
        <v>228</v>
      </c>
      <c r="H1135" t="s">
        <v>229</v>
      </c>
      <c r="I1135" t="n">
        <v>5</v>
      </c>
      <c r="J1135" t="n">
        <v>458</v>
      </c>
      <c r="K1135" t="s">
        <v>230</v>
      </c>
      <c r="L1135" t="n">
        <v>197</v>
      </c>
      <c r="M1135" t="n">
        <v>0.02</v>
      </c>
      <c r="N1135" t="n">
        <v>45.8</v>
      </c>
      <c r="O1135" t="s">
        <v>231</v>
      </c>
      <c r="P1135" t="s">
        <v>232</v>
      </c>
      <c r="Q1135" t="s">
        <v>232</v>
      </c>
      <c r="R1135" t="s">
        <v>233</v>
      </c>
      <c r="S1135" t="s">
        <v>229</v>
      </c>
      <c r="T1135" t="n">
        <v>5</v>
      </c>
    </row>
    <row r="1136" spans="1:20">
      <c r="A1136" s="1" t="n">
        <v>35581</v>
      </c>
      <c r="B1136" t="s">
        <v>227</v>
      </c>
      <c r="C1136" t="n">
        <v>4</v>
      </c>
      <c r="D1136" t="n">
        <v>20</v>
      </c>
      <c r="E1136" t="s">
        <v>52</v>
      </c>
      <c r="F1136" t="n">
        <v>3201</v>
      </c>
      <c r="G1136" t="s">
        <v>228</v>
      </c>
      <c r="H1136" t="s">
        <v>229</v>
      </c>
      <c r="I1136" t="n">
        <v>5</v>
      </c>
      <c r="J1136" t="n">
        <v>888</v>
      </c>
      <c r="K1136" t="s">
        <v>273</v>
      </c>
      <c r="L1136" t="n">
        <v>240</v>
      </c>
      <c r="M1136" t="n">
        <v>0.8</v>
      </c>
      <c r="N1136" t="n">
        <v>33.4</v>
      </c>
      <c r="O1136" t="s">
        <v>231</v>
      </c>
      <c r="P1136" t="s">
        <v>232</v>
      </c>
      <c r="Q1136" t="s">
        <v>232</v>
      </c>
      <c r="R1136" t="s">
        <v>233</v>
      </c>
      <c r="S1136" t="s">
        <v>229</v>
      </c>
      <c r="T1136" t="n">
        <v>5</v>
      </c>
    </row>
    <row r="1137" spans="1:20">
      <c r="A1137" s="1" t="n">
        <v>35611</v>
      </c>
      <c r="B1137" t="s">
        <v>279</v>
      </c>
      <c r="C1137" t="n">
        <v>1</v>
      </c>
      <c r="D1137" t="n">
        <v>20</v>
      </c>
      <c r="E1137" t="s">
        <v>52</v>
      </c>
      <c r="F1137" t="n">
        <v>3201</v>
      </c>
      <c r="G1137" t="s">
        <v>228</v>
      </c>
      <c r="H1137" t="s">
        <v>229</v>
      </c>
      <c r="I1137" t="n">
        <v>5</v>
      </c>
      <c r="J1137" t="n">
        <v>160</v>
      </c>
      <c r="K1137" t="s">
        <v>258</v>
      </c>
      <c r="L1137" t="n">
        <v>678</v>
      </c>
      <c r="M1137" t="n">
        <v>0.1</v>
      </c>
      <c r="N1137" t="n">
        <v>46.8</v>
      </c>
      <c r="O1137" t="s">
        <v>277</v>
      </c>
      <c r="P1137" t="s">
        <v>253</v>
      </c>
      <c r="Q1137" t="s">
        <v>253</v>
      </c>
      <c r="R1137" t="s">
        <v>233</v>
      </c>
      <c r="S1137" t="s">
        <v>229</v>
      </c>
      <c r="T1137" t="n">
        <v>5</v>
      </c>
    </row>
    <row r="1138" spans="1:20">
      <c r="A1138" s="1" t="n">
        <v>35611</v>
      </c>
      <c r="B1138" t="s">
        <v>279</v>
      </c>
      <c r="C1138" t="n">
        <v>2</v>
      </c>
      <c r="D1138" t="n">
        <v>20</v>
      </c>
      <c r="E1138" t="s">
        <v>52</v>
      </c>
      <c r="F1138" t="n">
        <v>3201</v>
      </c>
      <c r="G1138" t="s">
        <v>228</v>
      </c>
      <c r="H1138" t="s">
        <v>229</v>
      </c>
      <c r="I1138" t="n">
        <v>5</v>
      </c>
      <c r="J1138" t="n">
        <v>458</v>
      </c>
      <c r="K1138" t="s">
        <v>230</v>
      </c>
      <c r="L1138" t="n">
        <v>298</v>
      </c>
      <c r="M1138" t="n">
        <v>0.21</v>
      </c>
      <c r="N1138" t="n">
        <v>20.6</v>
      </c>
      <c r="O1138" t="s">
        <v>277</v>
      </c>
      <c r="P1138" t="s">
        <v>253</v>
      </c>
      <c r="Q1138" t="s">
        <v>253</v>
      </c>
      <c r="R1138" t="s">
        <v>233</v>
      </c>
      <c r="S1138" t="s">
        <v>229</v>
      </c>
      <c r="T1138" t="n">
        <v>5</v>
      </c>
    </row>
    <row r="1139" spans="1:20">
      <c r="A1139" s="1" t="n">
        <v>35611</v>
      </c>
      <c r="B1139" t="s">
        <v>279</v>
      </c>
      <c r="C1139" t="n">
        <v>3</v>
      </c>
      <c r="D1139" t="n">
        <v>20</v>
      </c>
      <c r="E1139" t="s">
        <v>52</v>
      </c>
      <c r="F1139" t="n">
        <v>3201</v>
      </c>
      <c r="G1139" t="s">
        <v>228</v>
      </c>
      <c r="H1139" t="s">
        <v>229</v>
      </c>
      <c r="I1139" t="n">
        <v>5</v>
      </c>
      <c r="J1139" t="n">
        <v>580</v>
      </c>
      <c r="K1139" t="s">
        <v>248</v>
      </c>
      <c r="L1139" t="n">
        <v>441</v>
      </c>
      <c r="M1139" t="n">
        <v>0.03</v>
      </c>
      <c r="N1139" t="n">
        <v>46</v>
      </c>
      <c r="O1139" t="s">
        <v>277</v>
      </c>
      <c r="P1139" t="s">
        <v>253</v>
      </c>
      <c r="Q1139" t="s">
        <v>253</v>
      </c>
      <c r="R1139" t="s">
        <v>233</v>
      </c>
      <c r="S1139" t="s">
        <v>229</v>
      </c>
      <c r="T1139" t="n">
        <v>5</v>
      </c>
    </row>
    <row r="1140" spans="1:20">
      <c r="A1140" s="1" t="n">
        <v>35611</v>
      </c>
      <c r="B1140" t="s">
        <v>227</v>
      </c>
      <c r="C1140" t="n">
        <v>1</v>
      </c>
      <c r="D1140" t="n">
        <v>20</v>
      </c>
      <c r="E1140" t="s">
        <v>52</v>
      </c>
      <c r="F1140" t="n">
        <v>3201</v>
      </c>
      <c r="G1140" t="s">
        <v>228</v>
      </c>
      <c r="H1140" t="s">
        <v>229</v>
      </c>
      <c r="I1140" t="n">
        <v>5</v>
      </c>
      <c r="J1140" t="n">
        <v>280</v>
      </c>
      <c r="K1140" t="s">
        <v>251</v>
      </c>
      <c r="L1140" t="n">
        <v>639</v>
      </c>
      <c r="M1140" t="n">
        <v>0.1</v>
      </c>
      <c r="N1140" t="n">
        <v>38.9</v>
      </c>
      <c r="O1140" t="s">
        <v>231</v>
      </c>
      <c r="P1140" t="s">
        <v>232</v>
      </c>
      <c r="Q1140" t="s">
        <v>232</v>
      </c>
      <c r="R1140" t="s">
        <v>233</v>
      </c>
      <c r="S1140" t="s">
        <v>229</v>
      </c>
      <c r="T1140" t="n">
        <v>5</v>
      </c>
    </row>
    <row r="1141" spans="1:20">
      <c r="A1141" s="1" t="n">
        <v>35611</v>
      </c>
      <c r="B1141" t="s">
        <v>227</v>
      </c>
      <c r="C1141" t="n">
        <v>2</v>
      </c>
      <c r="D1141" t="n">
        <v>508</v>
      </c>
      <c r="E1141" t="s">
        <v>246</v>
      </c>
      <c r="F1141" t="n">
        <v>3201</v>
      </c>
      <c r="G1141" t="s">
        <v>228</v>
      </c>
      <c r="H1141" t="s">
        <v>229</v>
      </c>
      <c r="I1141" t="n">
        <v>5</v>
      </c>
      <c r="J1141" t="n">
        <v>458</v>
      </c>
      <c r="K1141" t="s">
        <v>230</v>
      </c>
      <c r="L1141" t="n">
        <v>140</v>
      </c>
      <c r="M1141" t="n">
        <v>0.18</v>
      </c>
      <c r="N1141" t="n">
        <v>0</v>
      </c>
    </row>
    <row r="1142" spans="1:20">
      <c r="A1142" s="1" t="n">
        <v>35611</v>
      </c>
      <c r="B1142" t="s">
        <v>227</v>
      </c>
      <c r="C1142" t="n">
        <v>3</v>
      </c>
      <c r="D1142" t="n">
        <v>20</v>
      </c>
      <c r="E1142" t="s">
        <v>52</v>
      </c>
      <c r="F1142" t="n">
        <v>3201</v>
      </c>
      <c r="G1142" t="s">
        <v>228</v>
      </c>
      <c r="H1142" t="s">
        <v>229</v>
      </c>
      <c r="I1142" t="n">
        <v>5</v>
      </c>
      <c r="J1142" t="n">
        <v>458</v>
      </c>
      <c r="K1142" t="s">
        <v>230</v>
      </c>
      <c r="L1142" t="n">
        <v>210</v>
      </c>
      <c r="M1142" t="n">
        <v>0.07000000000000001</v>
      </c>
      <c r="N1142" t="n">
        <v>31.9</v>
      </c>
      <c r="O1142" t="s">
        <v>231</v>
      </c>
      <c r="P1142" t="s">
        <v>232</v>
      </c>
      <c r="Q1142" t="s">
        <v>232</v>
      </c>
      <c r="R1142" t="s">
        <v>233</v>
      </c>
      <c r="S1142" t="s">
        <v>229</v>
      </c>
      <c r="T1142" t="n">
        <v>5</v>
      </c>
    </row>
    <row r="1143" spans="1:20">
      <c r="A1143" s="1" t="n">
        <v>35642</v>
      </c>
      <c r="B1143" t="s">
        <v>279</v>
      </c>
      <c r="C1143" t="n">
        <v>1</v>
      </c>
      <c r="D1143" t="n">
        <v>20</v>
      </c>
      <c r="E1143" t="s">
        <v>52</v>
      </c>
      <c r="F1143" t="n">
        <v>3201</v>
      </c>
      <c r="G1143" t="s">
        <v>228</v>
      </c>
      <c r="H1143" t="s">
        <v>229</v>
      </c>
      <c r="I1143" t="n">
        <v>5</v>
      </c>
      <c r="J1143" t="n">
        <v>160</v>
      </c>
      <c r="K1143" t="s">
        <v>258</v>
      </c>
      <c r="L1143" t="n">
        <v>757</v>
      </c>
      <c r="M1143" t="n">
        <v>0.11</v>
      </c>
      <c r="N1143" t="n">
        <v>47.3</v>
      </c>
      <c r="O1143" t="s">
        <v>277</v>
      </c>
      <c r="P1143" t="s">
        <v>253</v>
      </c>
      <c r="Q1143" t="s">
        <v>253</v>
      </c>
      <c r="R1143" t="s">
        <v>233</v>
      </c>
      <c r="S1143" t="s">
        <v>229</v>
      </c>
      <c r="T1143" t="n">
        <v>5</v>
      </c>
    </row>
    <row r="1144" spans="1:20">
      <c r="A1144" s="1" t="n">
        <v>35642</v>
      </c>
      <c r="B1144" t="s">
        <v>279</v>
      </c>
      <c r="C1144" t="n">
        <v>2</v>
      </c>
      <c r="D1144" t="n">
        <v>20</v>
      </c>
      <c r="E1144" t="s">
        <v>52</v>
      </c>
      <c r="F1144" t="n">
        <v>3201</v>
      </c>
      <c r="G1144" t="s">
        <v>228</v>
      </c>
      <c r="H1144" t="s">
        <v>229</v>
      </c>
      <c r="I1144" t="n">
        <v>5</v>
      </c>
      <c r="J1144" t="n">
        <v>160</v>
      </c>
      <c r="K1144" t="s">
        <v>258</v>
      </c>
      <c r="L1144" t="n">
        <v>720</v>
      </c>
      <c r="M1144" t="n">
        <v>0.1</v>
      </c>
      <c r="N1144" t="n">
        <v>47.6</v>
      </c>
      <c r="O1144" t="s">
        <v>277</v>
      </c>
      <c r="P1144" t="s">
        <v>253</v>
      </c>
      <c r="Q1144" t="s">
        <v>253</v>
      </c>
      <c r="R1144" t="s">
        <v>233</v>
      </c>
      <c r="S1144" t="s">
        <v>229</v>
      </c>
      <c r="T1144" t="n">
        <v>5</v>
      </c>
    </row>
    <row r="1145" spans="1:20">
      <c r="A1145" s="1" t="n">
        <v>35642</v>
      </c>
      <c r="B1145" t="s">
        <v>279</v>
      </c>
      <c r="C1145" t="n">
        <v>3</v>
      </c>
      <c r="D1145" t="n">
        <v>20</v>
      </c>
      <c r="E1145" t="s">
        <v>52</v>
      </c>
      <c r="F1145" t="n">
        <v>3201</v>
      </c>
      <c r="G1145" t="s">
        <v>228</v>
      </c>
      <c r="H1145" t="s">
        <v>229</v>
      </c>
      <c r="I1145" t="n">
        <v>5</v>
      </c>
      <c r="J1145" t="n">
        <v>458</v>
      </c>
      <c r="K1145" t="s">
        <v>230</v>
      </c>
      <c r="L1145" t="n">
        <v>285</v>
      </c>
      <c r="M1145" t="n">
        <v>0.21</v>
      </c>
      <c r="N1145" t="n">
        <v>20.2</v>
      </c>
      <c r="O1145" t="s">
        <v>277</v>
      </c>
      <c r="P1145" t="s">
        <v>253</v>
      </c>
      <c r="Q1145" t="s">
        <v>253</v>
      </c>
      <c r="R1145" t="s">
        <v>233</v>
      </c>
      <c r="S1145" t="s">
        <v>229</v>
      </c>
      <c r="T1145" t="n">
        <v>5</v>
      </c>
    </row>
    <row r="1146" spans="1:20">
      <c r="A1146" s="1" t="n">
        <v>35642</v>
      </c>
      <c r="B1146" t="s">
        <v>227</v>
      </c>
      <c r="C1146" t="n">
        <v>1</v>
      </c>
      <c r="D1146" t="n">
        <v>508</v>
      </c>
      <c r="E1146" t="s">
        <v>246</v>
      </c>
      <c r="F1146" t="n">
        <v>3201</v>
      </c>
      <c r="G1146" t="s">
        <v>228</v>
      </c>
      <c r="H1146" t="s">
        <v>229</v>
      </c>
      <c r="I1146" t="n">
        <v>5</v>
      </c>
      <c r="J1146" t="n">
        <v>458</v>
      </c>
      <c r="K1146" t="s">
        <v>230</v>
      </c>
      <c r="L1146" t="n">
        <v>237</v>
      </c>
      <c r="M1146" t="n">
        <v>0.18</v>
      </c>
      <c r="N1146" t="n">
        <v>0</v>
      </c>
    </row>
    <row r="1147" spans="1:20">
      <c r="A1147" s="1" t="n">
        <v>35642</v>
      </c>
      <c r="B1147" t="s">
        <v>227</v>
      </c>
      <c r="C1147" t="n">
        <v>2</v>
      </c>
      <c r="D1147" t="n">
        <v>20</v>
      </c>
      <c r="E1147" t="s">
        <v>52</v>
      </c>
      <c r="F1147" t="n">
        <v>3201</v>
      </c>
      <c r="G1147" t="s">
        <v>228</v>
      </c>
      <c r="H1147" t="s">
        <v>229</v>
      </c>
      <c r="I1147" t="n">
        <v>5</v>
      </c>
      <c r="J1147" t="n">
        <v>458</v>
      </c>
      <c r="K1147" t="s">
        <v>230</v>
      </c>
      <c r="L1147" t="n">
        <v>158</v>
      </c>
      <c r="M1147" t="n">
        <v>0.2</v>
      </c>
      <c r="N1147" t="n">
        <v>20.6</v>
      </c>
      <c r="O1147" t="s">
        <v>231</v>
      </c>
      <c r="P1147" t="s">
        <v>232</v>
      </c>
      <c r="Q1147" t="s">
        <v>232</v>
      </c>
      <c r="R1147" t="s">
        <v>233</v>
      </c>
      <c r="S1147" t="s">
        <v>229</v>
      </c>
      <c r="T1147" t="n">
        <v>5</v>
      </c>
    </row>
    <row r="1148" spans="1:20">
      <c r="A1148" s="1" t="n">
        <v>35642</v>
      </c>
      <c r="B1148" t="s">
        <v>227</v>
      </c>
      <c r="C1148" t="n">
        <v>3</v>
      </c>
      <c r="D1148" t="n">
        <v>20</v>
      </c>
      <c r="E1148" t="s">
        <v>52</v>
      </c>
      <c r="F1148" t="n">
        <v>3201</v>
      </c>
      <c r="G1148" t="s">
        <v>228</v>
      </c>
      <c r="H1148" t="s">
        <v>229</v>
      </c>
      <c r="I1148" t="n">
        <v>5</v>
      </c>
      <c r="J1148" t="n">
        <v>458</v>
      </c>
      <c r="K1148" t="s">
        <v>230</v>
      </c>
      <c r="L1148" t="n">
        <v>481</v>
      </c>
      <c r="M1148" t="n">
        <v>0.1</v>
      </c>
      <c r="N1148" t="n">
        <v>34.9</v>
      </c>
      <c r="O1148" t="s">
        <v>231</v>
      </c>
      <c r="P1148" t="s">
        <v>232</v>
      </c>
      <c r="Q1148" t="s">
        <v>232</v>
      </c>
      <c r="R1148" t="s">
        <v>233</v>
      </c>
      <c r="S1148" t="s">
        <v>229</v>
      </c>
      <c r="T1148" t="n">
        <v>5</v>
      </c>
    </row>
    <row r="1149" spans="1:20">
      <c r="A1149" s="1" t="n">
        <v>35642</v>
      </c>
      <c r="B1149" t="s">
        <v>227</v>
      </c>
      <c r="C1149" t="n">
        <v>4</v>
      </c>
      <c r="D1149" t="n">
        <v>20</v>
      </c>
      <c r="E1149" t="s">
        <v>52</v>
      </c>
      <c r="F1149" t="n">
        <v>3201</v>
      </c>
      <c r="G1149" t="s">
        <v>228</v>
      </c>
      <c r="H1149" t="s">
        <v>229</v>
      </c>
      <c r="I1149" t="n">
        <v>5</v>
      </c>
      <c r="J1149" t="n">
        <v>458</v>
      </c>
      <c r="K1149" t="s">
        <v>230</v>
      </c>
      <c r="L1149" t="n">
        <v>483</v>
      </c>
      <c r="M1149" t="n">
        <v>0.04</v>
      </c>
      <c r="N1149" t="n">
        <v>38.5</v>
      </c>
      <c r="O1149" t="s">
        <v>231</v>
      </c>
      <c r="P1149" t="s">
        <v>232</v>
      </c>
      <c r="Q1149" t="s">
        <v>232</v>
      </c>
      <c r="R1149" t="s">
        <v>233</v>
      </c>
      <c r="S1149" t="s">
        <v>229</v>
      </c>
      <c r="T1149" t="n">
        <v>5</v>
      </c>
    </row>
    <row r="1150" spans="1:20">
      <c r="A1150" s="1" t="n">
        <v>35642</v>
      </c>
      <c r="B1150" t="s">
        <v>227</v>
      </c>
      <c r="C1150" t="n">
        <v>5</v>
      </c>
      <c r="D1150" t="n">
        <v>20</v>
      </c>
      <c r="E1150" t="s">
        <v>52</v>
      </c>
      <c r="F1150" t="n">
        <v>3201</v>
      </c>
      <c r="G1150" t="s">
        <v>228</v>
      </c>
      <c r="H1150" t="s">
        <v>229</v>
      </c>
      <c r="I1150" t="n">
        <v>5</v>
      </c>
      <c r="J1150" t="n">
        <v>458</v>
      </c>
      <c r="K1150" t="s">
        <v>230</v>
      </c>
      <c r="L1150" t="n">
        <v>205</v>
      </c>
      <c r="M1150" t="n">
        <v>0.02</v>
      </c>
      <c r="N1150" t="n">
        <v>46.3</v>
      </c>
      <c r="O1150" t="s">
        <v>231</v>
      </c>
      <c r="P1150" t="s">
        <v>232</v>
      </c>
      <c r="Q1150" t="s">
        <v>232</v>
      </c>
      <c r="R1150" t="s">
        <v>233</v>
      </c>
      <c r="S1150" t="s">
        <v>229</v>
      </c>
      <c r="T1150" t="n">
        <v>5</v>
      </c>
    </row>
    <row r="1151" spans="1:20">
      <c r="A1151" s="1" t="n">
        <v>35673</v>
      </c>
      <c r="B1151" t="s">
        <v>279</v>
      </c>
      <c r="C1151" t="n">
        <v>1</v>
      </c>
      <c r="D1151" t="n">
        <v>20</v>
      </c>
      <c r="E1151" t="s">
        <v>52</v>
      </c>
      <c r="F1151" t="n">
        <v>3201</v>
      </c>
      <c r="G1151" t="s">
        <v>228</v>
      </c>
      <c r="H1151" t="s">
        <v>229</v>
      </c>
      <c r="I1151" t="n">
        <v>5</v>
      </c>
      <c r="J1151" t="n">
        <v>160</v>
      </c>
      <c r="K1151" t="s">
        <v>258</v>
      </c>
      <c r="L1151" t="n">
        <v>403</v>
      </c>
      <c r="M1151" t="n">
        <v>0.1</v>
      </c>
      <c r="N1151" t="n">
        <v>48</v>
      </c>
      <c r="O1151" t="s">
        <v>277</v>
      </c>
      <c r="P1151" t="s">
        <v>253</v>
      </c>
      <c r="Q1151" t="s">
        <v>253</v>
      </c>
      <c r="R1151" t="s">
        <v>233</v>
      </c>
      <c r="S1151" t="s">
        <v>229</v>
      </c>
      <c r="T1151" t="n">
        <v>5</v>
      </c>
    </row>
    <row r="1152" spans="1:20">
      <c r="A1152" s="1" t="n">
        <v>35673</v>
      </c>
      <c r="B1152" t="s">
        <v>279</v>
      </c>
      <c r="C1152" t="n">
        <v>2</v>
      </c>
      <c r="D1152" t="n">
        <v>20</v>
      </c>
      <c r="E1152" t="s">
        <v>52</v>
      </c>
      <c r="F1152" t="n">
        <v>3201</v>
      </c>
      <c r="G1152" t="s">
        <v>228</v>
      </c>
      <c r="H1152" t="s">
        <v>229</v>
      </c>
      <c r="I1152" t="n">
        <v>5</v>
      </c>
      <c r="J1152" t="n">
        <v>160</v>
      </c>
      <c r="K1152" t="s">
        <v>258</v>
      </c>
      <c r="L1152" t="n">
        <v>680</v>
      </c>
      <c r="M1152" t="n">
        <v>0.01</v>
      </c>
      <c r="N1152" t="n">
        <v>54.6</v>
      </c>
      <c r="O1152" t="s">
        <v>277</v>
      </c>
      <c r="P1152" t="s">
        <v>253</v>
      </c>
      <c r="Q1152" t="s">
        <v>253</v>
      </c>
      <c r="R1152" t="s">
        <v>233</v>
      </c>
      <c r="S1152" t="s">
        <v>229</v>
      </c>
      <c r="T1152" t="n">
        <v>5</v>
      </c>
    </row>
    <row r="1153" spans="1:20">
      <c r="A1153" s="1" t="n">
        <v>35673</v>
      </c>
      <c r="B1153" t="s">
        <v>279</v>
      </c>
      <c r="C1153" t="n">
        <v>3</v>
      </c>
      <c r="D1153" t="n">
        <v>20</v>
      </c>
      <c r="E1153" t="s">
        <v>52</v>
      </c>
      <c r="F1153" t="n">
        <v>3201</v>
      </c>
      <c r="G1153" t="s">
        <v>228</v>
      </c>
      <c r="H1153" t="s">
        <v>229</v>
      </c>
      <c r="I1153" t="n">
        <v>5</v>
      </c>
      <c r="J1153" t="n">
        <v>458</v>
      </c>
      <c r="K1153" t="s">
        <v>230</v>
      </c>
      <c r="L1153" t="n">
        <v>326</v>
      </c>
      <c r="M1153" t="n">
        <v>0.24</v>
      </c>
      <c r="N1153" t="n">
        <v>20.6</v>
      </c>
      <c r="O1153" t="s">
        <v>277</v>
      </c>
      <c r="P1153" t="s">
        <v>253</v>
      </c>
      <c r="Q1153" t="s">
        <v>253</v>
      </c>
      <c r="R1153" t="s">
        <v>233</v>
      </c>
      <c r="S1153" t="s">
        <v>229</v>
      </c>
      <c r="T1153" t="n">
        <v>5</v>
      </c>
    </row>
    <row r="1154" spans="1:20">
      <c r="A1154" s="1" t="n">
        <v>35673</v>
      </c>
      <c r="B1154" t="s">
        <v>279</v>
      </c>
      <c r="C1154" t="n">
        <v>4</v>
      </c>
      <c r="D1154" t="n">
        <v>20</v>
      </c>
      <c r="E1154" t="s">
        <v>52</v>
      </c>
      <c r="F1154" t="n">
        <v>3201</v>
      </c>
      <c r="G1154" t="s">
        <v>228</v>
      </c>
      <c r="H1154" t="s">
        <v>229</v>
      </c>
      <c r="I1154" t="n">
        <v>5</v>
      </c>
      <c r="J1154" t="n">
        <v>160</v>
      </c>
      <c r="K1154" t="s">
        <v>258</v>
      </c>
      <c r="L1154" t="n">
        <v>261</v>
      </c>
      <c r="M1154" t="n">
        <v>0.05</v>
      </c>
      <c r="N1154" t="n">
        <v>37.8</v>
      </c>
      <c r="O1154" t="s">
        <v>277</v>
      </c>
      <c r="P1154" t="s">
        <v>253</v>
      </c>
      <c r="Q1154" t="s">
        <v>253</v>
      </c>
      <c r="R1154" t="s">
        <v>233</v>
      </c>
      <c r="S1154" t="s">
        <v>229</v>
      </c>
      <c r="T1154" t="n">
        <v>5</v>
      </c>
    </row>
    <row r="1155" spans="1:20">
      <c r="A1155" s="1" t="n">
        <v>35673</v>
      </c>
      <c r="B1155" t="s">
        <v>279</v>
      </c>
      <c r="C1155" t="n">
        <v>5</v>
      </c>
      <c r="D1155" t="n">
        <v>20</v>
      </c>
      <c r="E1155" t="s">
        <v>52</v>
      </c>
      <c r="F1155" t="n">
        <v>3201</v>
      </c>
      <c r="G1155" t="s">
        <v>228</v>
      </c>
      <c r="H1155" t="s">
        <v>229</v>
      </c>
      <c r="I1155" t="n">
        <v>5</v>
      </c>
      <c r="J1155" t="n">
        <v>160</v>
      </c>
      <c r="K1155" t="s">
        <v>258</v>
      </c>
      <c r="L1155" t="n">
        <v>123</v>
      </c>
      <c r="M1155" t="n">
        <v>0.04</v>
      </c>
      <c r="N1155" t="n">
        <v>41.8</v>
      </c>
      <c r="O1155" t="s">
        <v>277</v>
      </c>
      <c r="P1155" t="s">
        <v>253</v>
      </c>
      <c r="Q1155" t="s">
        <v>253</v>
      </c>
      <c r="R1155" t="s">
        <v>233</v>
      </c>
      <c r="S1155" t="s">
        <v>229</v>
      </c>
      <c r="T1155" t="n">
        <v>5</v>
      </c>
    </row>
    <row r="1156" spans="1:20">
      <c r="A1156" s="1" t="n">
        <v>35673</v>
      </c>
      <c r="B1156" t="s">
        <v>227</v>
      </c>
      <c r="C1156" t="n">
        <v>6</v>
      </c>
      <c r="D1156" t="n">
        <v>20</v>
      </c>
      <c r="E1156" t="s">
        <v>52</v>
      </c>
      <c r="F1156" t="n">
        <v>3201</v>
      </c>
      <c r="G1156" t="s">
        <v>228</v>
      </c>
      <c r="H1156" t="s">
        <v>229</v>
      </c>
      <c r="I1156" t="n">
        <v>5</v>
      </c>
      <c r="J1156" t="n">
        <v>285</v>
      </c>
      <c r="K1156" t="s">
        <v>284</v>
      </c>
      <c r="L1156" t="n">
        <v>218</v>
      </c>
      <c r="M1156" t="n">
        <v>2</v>
      </c>
      <c r="N1156" t="n">
        <v>28.7</v>
      </c>
      <c r="O1156" t="s">
        <v>231</v>
      </c>
      <c r="P1156" t="s">
        <v>232</v>
      </c>
      <c r="Q1156" t="s">
        <v>232</v>
      </c>
      <c r="R1156" t="s">
        <v>233</v>
      </c>
      <c r="S1156" t="s">
        <v>229</v>
      </c>
      <c r="T1156" t="n">
        <v>5</v>
      </c>
    </row>
    <row r="1157" spans="1:20">
      <c r="A1157" s="1" t="n">
        <v>35673</v>
      </c>
      <c r="B1157" t="s">
        <v>227</v>
      </c>
      <c r="C1157" t="n">
        <v>7</v>
      </c>
      <c r="D1157" t="n">
        <v>20</v>
      </c>
      <c r="E1157" t="s">
        <v>52</v>
      </c>
      <c r="F1157" t="n">
        <v>3201</v>
      </c>
      <c r="G1157" t="s">
        <v>228</v>
      </c>
      <c r="H1157" t="s">
        <v>229</v>
      </c>
      <c r="I1157" t="n">
        <v>5</v>
      </c>
      <c r="J1157" t="n">
        <v>280</v>
      </c>
      <c r="K1157" t="s">
        <v>251</v>
      </c>
      <c r="L1157" t="n">
        <v>599</v>
      </c>
      <c r="M1157" t="n">
        <v>1</v>
      </c>
      <c r="N1157" t="n">
        <v>39.1</v>
      </c>
      <c r="O1157" t="s">
        <v>231</v>
      </c>
      <c r="P1157" t="s">
        <v>232</v>
      </c>
      <c r="Q1157" t="s">
        <v>232</v>
      </c>
      <c r="R1157" t="s">
        <v>233</v>
      </c>
      <c r="S1157" t="s">
        <v>229</v>
      </c>
      <c r="T1157" t="n">
        <v>5</v>
      </c>
    </row>
    <row r="1158" spans="1:20">
      <c r="A1158" s="1" t="n">
        <v>35673</v>
      </c>
      <c r="B1158" t="s">
        <v>227</v>
      </c>
      <c r="C1158" t="n">
        <v>8</v>
      </c>
      <c r="D1158" t="n">
        <v>20</v>
      </c>
      <c r="E1158" t="s">
        <v>52</v>
      </c>
      <c r="F1158" t="n">
        <v>3201</v>
      </c>
      <c r="G1158" t="s">
        <v>228</v>
      </c>
      <c r="H1158" t="s">
        <v>229</v>
      </c>
      <c r="I1158" t="n">
        <v>5</v>
      </c>
      <c r="J1158" t="n">
        <v>940</v>
      </c>
      <c r="K1158" t="s">
        <v>235</v>
      </c>
      <c r="L1158" t="n">
        <v>98</v>
      </c>
      <c r="M1158" t="n">
        <v>5.5</v>
      </c>
      <c r="N1158" t="n">
        <v>10.1</v>
      </c>
      <c r="O1158" t="s">
        <v>231</v>
      </c>
      <c r="P1158" t="s">
        <v>232</v>
      </c>
      <c r="Q1158" t="s">
        <v>232</v>
      </c>
      <c r="R1158" t="s">
        <v>233</v>
      </c>
      <c r="S1158" t="s">
        <v>229</v>
      </c>
      <c r="T1158" t="n">
        <v>5</v>
      </c>
    </row>
    <row r="1159" spans="1:20">
      <c r="A1159" s="1" t="n">
        <v>35703</v>
      </c>
      <c r="B1159" t="s">
        <v>279</v>
      </c>
      <c r="C1159" t="n">
        <v>1</v>
      </c>
      <c r="D1159" t="n">
        <v>20</v>
      </c>
      <c r="E1159" t="s">
        <v>52</v>
      </c>
      <c r="F1159" t="n">
        <v>3201</v>
      </c>
      <c r="G1159" t="s">
        <v>228</v>
      </c>
      <c r="H1159" t="s">
        <v>229</v>
      </c>
      <c r="I1159" t="n">
        <v>5</v>
      </c>
      <c r="J1159" t="n">
        <v>458</v>
      </c>
      <c r="K1159" t="s">
        <v>230</v>
      </c>
      <c r="L1159" t="n">
        <v>300</v>
      </c>
      <c r="M1159" t="n">
        <v>0.21</v>
      </c>
      <c r="N1159" t="n">
        <v>20</v>
      </c>
      <c r="O1159" t="s">
        <v>277</v>
      </c>
      <c r="P1159" t="s">
        <v>253</v>
      </c>
      <c r="Q1159" t="s">
        <v>253</v>
      </c>
      <c r="R1159" t="s">
        <v>233</v>
      </c>
      <c r="S1159" t="s">
        <v>229</v>
      </c>
      <c r="T1159" t="n">
        <v>5</v>
      </c>
    </row>
    <row r="1160" spans="1:20">
      <c r="A1160" s="1" t="n">
        <v>35703</v>
      </c>
      <c r="B1160" t="s">
        <v>279</v>
      </c>
      <c r="C1160" t="n">
        <v>2</v>
      </c>
      <c r="D1160" t="n">
        <v>20</v>
      </c>
      <c r="E1160" t="s">
        <v>52</v>
      </c>
      <c r="F1160" t="n">
        <v>3201</v>
      </c>
      <c r="G1160" t="s">
        <v>228</v>
      </c>
      <c r="H1160" t="s">
        <v>229</v>
      </c>
      <c r="I1160" t="n">
        <v>5</v>
      </c>
      <c r="J1160" t="n">
        <v>458</v>
      </c>
      <c r="K1160" t="s">
        <v>230</v>
      </c>
      <c r="L1160" t="n">
        <v>401</v>
      </c>
      <c r="M1160" t="n">
        <v>0.03</v>
      </c>
      <c r="N1160" t="n">
        <v>45.6</v>
      </c>
      <c r="O1160" t="s">
        <v>277</v>
      </c>
      <c r="P1160" t="s">
        <v>253</v>
      </c>
      <c r="Q1160" t="s">
        <v>253</v>
      </c>
      <c r="R1160" t="s">
        <v>233</v>
      </c>
      <c r="S1160" t="s">
        <v>229</v>
      </c>
      <c r="T1160" t="n">
        <v>5</v>
      </c>
    </row>
    <row r="1161" spans="1:20">
      <c r="A1161" s="1" t="n">
        <v>35703</v>
      </c>
      <c r="B1161" t="s">
        <v>279</v>
      </c>
      <c r="C1161" t="n">
        <v>3</v>
      </c>
      <c r="D1161" t="n">
        <v>20</v>
      </c>
      <c r="E1161" t="s">
        <v>52</v>
      </c>
      <c r="F1161" t="n">
        <v>3201</v>
      </c>
      <c r="G1161" t="s">
        <v>228</v>
      </c>
      <c r="H1161" t="s">
        <v>229</v>
      </c>
      <c r="I1161" t="n">
        <v>5</v>
      </c>
      <c r="J1161" t="n">
        <v>160</v>
      </c>
      <c r="K1161" t="s">
        <v>258</v>
      </c>
      <c r="L1161" t="n">
        <v>352</v>
      </c>
      <c r="M1161" t="n">
        <v>0.09</v>
      </c>
      <c r="N1161" t="n">
        <v>47.4</v>
      </c>
      <c r="O1161" t="s">
        <v>277</v>
      </c>
      <c r="P1161" t="s">
        <v>253</v>
      </c>
      <c r="Q1161" t="s">
        <v>253</v>
      </c>
      <c r="R1161" t="s">
        <v>233</v>
      </c>
      <c r="S1161" t="s">
        <v>229</v>
      </c>
      <c r="T1161" t="n">
        <v>5</v>
      </c>
    </row>
    <row r="1162" spans="1:20">
      <c r="A1162" s="1" t="n">
        <v>35703</v>
      </c>
      <c r="B1162" t="s">
        <v>279</v>
      </c>
      <c r="C1162" t="n">
        <v>4</v>
      </c>
      <c r="D1162" t="n">
        <v>20</v>
      </c>
      <c r="E1162" t="s">
        <v>52</v>
      </c>
      <c r="F1162" t="n">
        <v>3201</v>
      </c>
      <c r="G1162" t="s">
        <v>228</v>
      </c>
      <c r="H1162" t="s">
        <v>229</v>
      </c>
      <c r="I1162" t="n">
        <v>5</v>
      </c>
      <c r="J1162" t="n">
        <v>150</v>
      </c>
      <c r="K1162" t="s">
        <v>269</v>
      </c>
      <c r="L1162" t="n">
        <v>721</v>
      </c>
      <c r="M1162" t="n">
        <v>0.35</v>
      </c>
      <c r="N1162" t="n">
        <v>35.8</v>
      </c>
      <c r="O1162" t="s">
        <v>277</v>
      </c>
      <c r="P1162" t="s">
        <v>253</v>
      </c>
      <c r="Q1162" t="s">
        <v>253</v>
      </c>
      <c r="R1162" t="s">
        <v>233</v>
      </c>
      <c r="S1162" t="s">
        <v>229</v>
      </c>
      <c r="T1162" t="n">
        <v>5</v>
      </c>
    </row>
    <row r="1163" spans="1:20">
      <c r="A1163" s="1" t="n">
        <v>35703</v>
      </c>
      <c r="B1163" t="s">
        <v>279</v>
      </c>
      <c r="C1163" t="n">
        <v>5</v>
      </c>
      <c r="D1163" t="n">
        <v>20</v>
      </c>
      <c r="E1163" t="s">
        <v>52</v>
      </c>
      <c r="F1163" t="n">
        <v>3201</v>
      </c>
      <c r="G1163" t="s">
        <v>228</v>
      </c>
      <c r="H1163" t="s">
        <v>229</v>
      </c>
      <c r="I1163" t="n">
        <v>5</v>
      </c>
      <c r="J1163" t="n">
        <v>458</v>
      </c>
      <c r="K1163" t="s">
        <v>230</v>
      </c>
      <c r="L1163" t="n">
        <v>333</v>
      </c>
      <c r="M1163" t="n">
        <v>0.11</v>
      </c>
      <c r="N1163" t="n">
        <v>32.3</v>
      </c>
      <c r="O1163" t="s">
        <v>277</v>
      </c>
      <c r="P1163" t="s">
        <v>253</v>
      </c>
      <c r="Q1163" t="s">
        <v>253</v>
      </c>
      <c r="R1163" t="s">
        <v>233</v>
      </c>
      <c r="S1163" t="s">
        <v>229</v>
      </c>
      <c r="T1163" t="n">
        <v>5</v>
      </c>
    </row>
    <row r="1164" spans="1:20">
      <c r="A1164" s="1" t="n">
        <v>35703</v>
      </c>
      <c r="B1164" t="s">
        <v>279</v>
      </c>
      <c r="C1164" t="n">
        <v>6</v>
      </c>
      <c r="D1164" t="n">
        <v>20</v>
      </c>
      <c r="E1164" t="s">
        <v>52</v>
      </c>
      <c r="F1164" t="n">
        <v>3201</v>
      </c>
      <c r="G1164" t="s">
        <v>228</v>
      </c>
      <c r="H1164" t="s">
        <v>229</v>
      </c>
      <c r="I1164" t="n">
        <v>5</v>
      </c>
      <c r="J1164" t="n">
        <v>458</v>
      </c>
      <c r="K1164" t="s">
        <v>230</v>
      </c>
      <c r="L1164" t="n">
        <v>249</v>
      </c>
      <c r="M1164" t="n">
        <v>0.03</v>
      </c>
      <c r="N1164" t="n">
        <v>43.7</v>
      </c>
      <c r="O1164" t="s">
        <v>277</v>
      </c>
      <c r="P1164" t="s">
        <v>253</v>
      </c>
      <c r="Q1164" t="s">
        <v>253</v>
      </c>
      <c r="R1164" t="s">
        <v>233</v>
      </c>
      <c r="S1164" t="s">
        <v>229</v>
      </c>
      <c r="T1164" t="n">
        <v>5</v>
      </c>
    </row>
    <row r="1165" spans="1:20">
      <c r="A1165" s="1" t="n">
        <v>35703</v>
      </c>
      <c r="B1165" t="s">
        <v>227</v>
      </c>
      <c r="C1165" t="n">
        <v>6</v>
      </c>
      <c r="D1165" t="n">
        <v>20</v>
      </c>
      <c r="E1165" t="s">
        <v>52</v>
      </c>
      <c r="F1165" t="n">
        <v>3201</v>
      </c>
      <c r="G1165" t="s">
        <v>228</v>
      </c>
      <c r="H1165" t="s">
        <v>229</v>
      </c>
      <c r="I1165" t="n">
        <v>5</v>
      </c>
      <c r="J1165" t="n">
        <v>458</v>
      </c>
      <c r="K1165" t="s">
        <v>230</v>
      </c>
      <c r="L1165" t="n">
        <v>166</v>
      </c>
      <c r="M1165" t="n">
        <v>0.1</v>
      </c>
      <c r="N1165" t="n">
        <v>24.9</v>
      </c>
      <c r="O1165" t="s">
        <v>231</v>
      </c>
      <c r="P1165" t="s">
        <v>232</v>
      </c>
      <c r="Q1165" t="s">
        <v>232</v>
      </c>
      <c r="R1165" t="s">
        <v>233</v>
      </c>
      <c r="S1165" t="s">
        <v>229</v>
      </c>
      <c r="T1165" t="n">
        <v>5</v>
      </c>
    </row>
    <row r="1166" spans="1:20">
      <c r="A1166" s="1" t="n">
        <v>35703</v>
      </c>
      <c r="B1166" t="s">
        <v>227</v>
      </c>
      <c r="C1166" t="n">
        <v>7</v>
      </c>
      <c r="D1166" t="n">
        <v>20</v>
      </c>
      <c r="E1166" t="s">
        <v>52</v>
      </c>
      <c r="F1166" t="n">
        <v>3201</v>
      </c>
      <c r="G1166" t="s">
        <v>228</v>
      </c>
      <c r="H1166" t="s">
        <v>229</v>
      </c>
      <c r="I1166" t="n">
        <v>5</v>
      </c>
      <c r="J1166" t="n">
        <v>280</v>
      </c>
      <c r="K1166" t="s">
        <v>251</v>
      </c>
      <c r="L1166" t="n">
        <v>586</v>
      </c>
      <c r="M1166" t="n">
        <v>1</v>
      </c>
      <c r="N1166" t="n">
        <v>39.3</v>
      </c>
      <c r="O1166" t="s">
        <v>231</v>
      </c>
      <c r="P1166" t="s">
        <v>232</v>
      </c>
      <c r="Q1166" t="s">
        <v>232</v>
      </c>
      <c r="R1166" t="s">
        <v>233</v>
      </c>
      <c r="S1166" t="s">
        <v>229</v>
      </c>
      <c r="T1166" t="n">
        <v>5</v>
      </c>
    </row>
    <row r="1167" spans="1:20">
      <c r="A1167" s="1" t="n">
        <v>35703</v>
      </c>
      <c r="B1167" t="s">
        <v>227</v>
      </c>
      <c r="C1167" t="n">
        <v>8</v>
      </c>
      <c r="D1167" t="n">
        <v>20</v>
      </c>
      <c r="E1167" t="s">
        <v>52</v>
      </c>
      <c r="F1167" t="n">
        <v>3201</v>
      </c>
      <c r="G1167" t="s">
        <v>228</v>
      </c>
      <c r="H1167" t="s">
        <v>229</v>
      </c>
      <c r="I1167" t="n">
        <v>5</v>
      </c>
      <c r="J1167" t="n">
        <v>458</v>
      </c>
      <c r="K1167" t="s">
        <v>230</v>
      </c>
      <c r="L1167" t="n">
        <v>349</v>
      </c>
      <c r="M1167" t="n">
        <v>0.1</v>
      </c>
      <c r="N1167" t="n">
        <v>45.2</v>
      </c>
      <c r="O1167" t="s">
        <v>231</v>
      </c>
      <c r="P1167" t="s">
        <v>232</v>
      </c>
      <c r="Q1167" t="s">
        <v>232</v>
      </c>
      <c r="R1167" t="s">
        <v>233</v>
      </c>
      <c r="S1167" t="s">
        <v>229</v>
      </c>
      <c r="T1167" t="n">
        <v>5</v>
      </c>
    </row>
    <row r="1168" spans="1:20">
      <c r="A1168" s="1" t="n">
        <v>35703</v>
      </c>
      <c r="B1168" t="s">
        <v>227</v>
      </c>
      <c r="C1168" t="n">
        <v>9</v>
      </c>
      <c r="D1168" t="n">
        <v>20</v>
      </c>
      <c r="E1168" t="s">
        <v>52</v>
      </c>
      <c r="F1168" t="n">
        <v>3201</v>
      </c>
      <c r="G1168" t="s">
        <v>228</v>
      </c>
      <c r="H1168" t="s">
        <v>229</v>
      </c>
      <c r="I1168" t="n">
        <v>5</v>
      </c>
      <c r="J1168" t="n">
        <v>458</v>
      </c>
      <c r="K1168" t="s">
        <v>230</v>
      </c>
      <c r="L1168" t="n">
        <v>438</v>
      </c>
      <c r="M1168" t="n">
        <v>0.1</v>
      </c>
      <c r="N1168" t="n">
        <v>32.1</v>
      </c>
      <c r="O1168" t="s">
        <v>231</v>
      </c>
      <c r="P1168" t="s">
        <v>232</v>
      </c>
      <c r="Q1168" t="s">
        <v>232</v>
      </c>
      <c r="R1168" t="s">
        <v>233</v>
      </c>
      <c r="S1168" t="s">
        <v>229</v>
      </c>
      <c r="T1168" t="n">
        <v>5</v>
      </c>
    </row>
    <row r="1169" spans="1:20">
      <c r="A1169" s="1" t="n">
        <v>35703</v>
      </c>
      <c r="B1169" t="s">
        <v>227</v>
      </c>
      <c r="C1169" t="n">
        <v>40</v>
      </c>
      <c r="D1169" t="n">
        <v>508</v>
      </c>
      <c r="E1169" t="s">
        <v>246</v>
      </c>
      <c r="F1169" t="n">
        <v>3201</v>
      </c>
      <c r="G1169" t="s">
        <v>228</v>
      </c>
      <c r="H1169" t="s">
        <v>229</v>
      </c>
      <c r="I1169" t="n">
        <v>5</v>
      </c>
      <c r="J1169" t="n">
        <v>458</v>
      </c>
      <c r="K1169" t="s">
        <v>230</v>
      </c>
      <c r="L1169" t="n">
        <v>87</v>
      </c>
      <c r="M1169" t="n">
        <v>0.18</v>
      </c>
      <c r="N1169" t="n">
        <v>0</v>
      </c>
    </row>
    <row r="1170" spans="1:20">
      <c r="A1170" s="1" t="n">
        <v>35703</v>
      </c>
      <c r="B1170" t="s">
        <v>236</v>
      </c>
      <c r="C1170" t="n">
        <v>882</v>
      </c>
      <c r="D1170" t="n">
        <v>213</v>
      </c>
      <c r="E1170" t="s">
        <v>234</v>
      </c>
      <c r="F1170" t="n">
        <v>3201</v>
      </c>
      <c r="G1170" t="s">
        <v>228</v>
      </c>
      <c r="H1170" t="s">
        <v>229</v>
      </c>
      <c r="I1170" t="n">
        <v>5</v>
      </c>
      <c r="J1170" t="n">
        <v>490</v>
      </c>
      <c r="K1170" t="s">
        <v>244</v>
      </c>
      <c r="L1170" t="n">
        <v>1</v>
      </c>
      <c r="M1170" t="n">
        <v>0</v>
      </c>
      <c r="N1170" t="n">
        <v>0</v>
      </c>
    </row>
    <row r="1171" spans="1:20">
      <c r="A1171" s="1" t="n">
        <v>35734</v>
      </c>
      <c r="B1171" t="s">
        <v>279</v>
      </c>
      <c r="C1171" t="n">
        <v>1</v>
      </c>
      <c r="D1171" t="n">
        <v>20</v>
      </c>
      <c r="E1171" t="s">
        <v>52</v>
      </c>
      <c r="F1171" t="n">
        <v>3201</v>
      </c>
      <c r="G1171" t="s">
        <v>228</v>
      </c>
      <c r="H1171" t="s">
        <v>229</v>
      </c>
      <c r="I1171" t="n">
        <v>5</v>
      </c>
      <c r="J1171" t="n">
        <v>160</v>
      </c>
      <c r="K1171" t="s">
        <v>258</v>
      </c>
      <c r="L1171" t="n">
        <v>327</v>
      </c>
      <c r="M1171" t="n">
        <v>0.09</v>
      </c>
      <c r="N1171" t="n">
        <v>47.4</v>
      </c>
      <c r="O1171" t="s">
        <v>277</v>
      </c>
      <c r="P1171" t="s">
        <v>253</v>
      </c>
      <c r="Q1171" t="s">
        <v>253</v>
      </c>
      <c r="R1171" t="s">
        <v>233</v>
      </c>
      <c r="S1171" t="s">
        <v>229</v>
      </c>
      <c r="T1171" t="n">
        <v>5</v>
      </c>
    </row>
    <row r="1172" spans="1:20">
      <c r="A1172" s="1" t="n">
        <v>35734</v>
      </c>
      <c r="B1172" t="s">
        <v>279</v>
      </c>
      <c r="C1172" t="n">
        <v>2</v>
      </c>
      <c r="D1172" t="n">
        <v>20</v>
      </c>
      <c r="E1172" t="s">
        <v>52</v>
      </c>
      <c r="F1172" t="n">
        <v>3201</v>
      </c>
      <c r="G1172" t="s">
        <v>228</v>
      </c>
      <c r="H1172" t="s">
        <v>229</v>
      </c>
      <c r="I1172" t="n">
        <v>5</v>
      </c>
      <c r="J1172" t="n">
        <v>458</v>
      </c>
      <c r="K1172" t="s">
        <v>230</v>
      </c>
      <c r="L1172" t="n">
        <v>287</v>
      </c>
      <c r="M1172" t="n">
        <v>0.22</v>
      </c>
      <c r="N1172" t="n">
        <v>20.6</v>
      </c>
      <c r="O1172" t="s">
        <v>277</v>
      </c>
      <c r="P1172" t="s">
        <v>253</v>
      </c>
      <c r="Q1172" t="s">
        <v>253</v>
      </c>
      <c r="R1172" t="s">
        <v>233</v>
      </c>
      <c r="S1172" t="s">
        <v>229</v>
      </c>
      <c r="T1172" t="n">
        <v>5</v>
      </c>
    </row>
    <row r="1173" spans="1:20">
      <c r="A1173" s="1" t="n">
        <v>35734</v>
      </c>
      <c r="B1173" t="s">
        <v>279</v>
      </c>
      <c r="C1173" t="n">
        <v>3</v>
      </c>
      <c r="D1173" t="n">
        <v>20</v>
      </c>
      <c r="E1173" t="s">
        <v>52</v>
      </c>
      <c r="F1173" t="n">
        <v>3201</v>
      </c>
      <c r="G1173" t="s">
        <v>228</v>
      </c>
      <c r="H1173" t="s">
        <v>229</v>
      </c>
      <c r="I1173" t="n">
        <v>5</v>
      </c>
      <c r="J1173" t="n">
        <v>160</v>
      </c>
      <c r="K1173" t="s">
        <v>258</v>
      </c>
      <c r="L1173" t="n">
        <v>430</v>
      </c>
      <c r="M1173" t="n">
        <v>0.01</v>
      </c>
      <c r="N1173" t="n">
        <v>54.7</v>
      </c>
      <c r="O1173" t="s">
        <v>277</v>
      </c>
      <c r="P1173" t="s">
        <v>253</v>
      </c>
      <c r="Q1173" t="s">
        <v>253</v>
      </c>
      <c r="R1173" t="s">
        <v>233</v>
      </c>
      <c r="S1173" t="s">
        <v>229</v>
      </c>
      <c r="T1173" t="n">
        <v>5</v>
      </c>
    </row>
    <row r="1174" spans="1:20">
      <c r="A1174" s="1" t="n">
        <v>35734</v>
      </c>
      <c r="B1174" t="s">
        <v>279</v>
      </c>
      <c r="C1174" t="n">
        <v>4</v>
      </c>
      <c r="D1174" t="n">
        <v>20</v>
      </c>
      <c r="E1174" t="s">
        <v>52</v>
      </c>
      <c r="F1174" t="n">
        <v>3201</v>
      </c>
      <c r="G1174" t="s">
        <v>228</v>
      </c>
      <c r="H1174" t="s">
        <v>229</v>
      </c>
      <c r="I1174" t="n">
        <v>5</v>
      </c>
      <c r="J1174" t="n">
        <v>160</v>
      </c>
      <c r="K1174" t="s">
        <v>258</v>
      </c>
      <c r="L1174" t="n">
        <v>647</v>
      </c>
      <c r="M1174" t="n">
        <v>0.05</v>
      </c>
      <c r="N1174" t="n">
        <v>47.8</v>
      </c>
      <c r="O1174" t="s">
        <v>277</v>
      </c>
      <c r="P1174" t="s">
        <v>253</v>
      </c>
      <c r="Q1174" t="s">
        <v>253</v>
      </c>
      <c r="R1174" t="s">
        <v>233</v>
      </c>
      <c r="S1174" t="s">
        <v>229</v>
      </c>
      <c r="T1174" t="n">
        <v>5</v>
      </c>
    </row>
    <row r="1175" spans="1:20">
      <c r="A1175" s="1" t="n">
        <v>35734</v>
      </c>
      <c r="B1175" t="s">
        <v>227</v>
      </c>
      <c r="C1175" t="n">
        <v>6</v>
      </c>
      <c r="D1175" t="n">
        <v>20</v>
      </c>
      <c r="E1175" t="s">
        <v>52</v>
      </c>
      <c r="F1175" t="n">
        <v>3201</v>
      </c>
      <c r="G1175" t="s">
        <v>228</v>
      </c>
      <c r="H1175" t="s">
        <v>229</v>
      </c>
      <c r="I1175" t="n">
        <v>5</v>
      </c>
      <c r="J1175" t="n">
        <v>458</v>
      </c>
      <c r="K1175" t="s">
        <v>230</v>
      </c>
      <c r="L1175" t="n">
        <v>198</v>
      </c>
      <c r="M1175" t="n">
        <v>0.1</v>
      </c>
      <c r="N1175" t="n">
        <v>34.9</v>
      </c>
      <c r="O1175" t="s">
        <v>231</v>
      </c>
      <c r="P1175" t="s">
        <v>232</v>
      </c>
      <c r="Q1175" t="s">
        <v>232</v>
      </c>
      <c r="R1175" t="s">
        <v>233</v>
      </c>
      <c r="S1175" t="s">
        <v>229</v>
      </c>
      <c r="T1175" t="n">
        <v>5</v>
      </c>
    </row>
    <row r="1176" spans="1:20">
      <c r="A1176" s="1" t="n">
        <v>35734</v>
      </c>
      <c r="B1176" t="s">
        <v>227</v>
      </c>
      <c r="C1176" t="n">
        <v>7</v>
      </c>
      <c r="D1176" t="n">
        <v>20</v>
      </c>
      <c r="E1176" t="s">
        <v>52</v>
      </c>
      <c r="F1176" t="n">
        <v>3201</v>
      </c>
      <c r="G1176" t="s">
        <v>228</v>
      </c>
      <c r="H1176" t="s">
        <v>229</v>
      </c>
      <c r="I1176" t="n">
        <v>5</v>
      </c>
      <c r="J1176" t="n">
        <v>458</v>
      </c>
      <c r="K1176" t="s">
        <v>230</v>
      </c>
      <c r="L1176" t="n">
        <v>222</v>
      </c>
      <c r="M1176" t="n">
        <v>0.07000000000000001</v>
      </c>
      <c r="N1176" t="n">
        <v>32.1</v>
      </c>
      <c r="O1176" t="s">
        <v>231</v>
      </c>
      <c r="P1176" t="s">
        <v>232</v>
      </c>
      <c r="Q1176" t="s">
        <v>232</v>
      </c>
      <c r="R1176" t="s">
        <v>233</v>
      </c>
      <c r="S1176" t="s">
        <v>229</v>
      </c>
      <c r="T1176" t="n">
        <v>5</v>
      </c>
    </row>
    <row r="1177" spans="1:20">
      <c r="A1177" s="1" t="n">
        <v>35734</v>
      </c>
      <c r="B1177" t="s">
        <v>227</v>
      </c>
      <c r="C1177" t="n">
        <v>8</v>
      </c>
      <c r="D1177" t="n">
        <v>20</v>
      </c>
      <c r="E1177" t="s">
        <v>52</v>
      </c>
      <c r="F1177" t="n">
        <v>3201</v>
      </c>
      <c r="G1177" t="s">
        <v>228</v>
      </c>
      <c r="H1177" t="s">
        <v>229</v>
      </c>
      <c r="I1177" t="n">
        <v>5</v>
      </c>
      <c r="J1177" t="n">
        <v>458</v>
      </c>
      <c r="K1177" t="s">
        <v>230</v>
      </c>
      <c r="L1177" t="n">
        <v>403</v>
      </c>
      <c r="M1177" t="n">
        <v>0.04</v>
      </c>
      <c r="N1177" t="n">
        <v>38.5</v>
      </c>
      <c r="O1177" t="s">
        <v>231</v>
      </c>
      <c r="P1177" t="s">
        <v>232</v>
      </c>
      <c r="Q1177" t="s">
        <v>232</v>
      </c>
      <c r="R1177" t="s">
        <v>233</v>
      </c>
      <c r="S1177" t="s">
        <v>229</v>
      </c>
      <c r="T1177" t="n">
        <v>5</v>
      </c>
    </row>
    <row r="1178" spans="1:20">
      <c r="A1178" s="1" t="n">
        <v>35734</v>
      </c>
      <c r="B1178" t="s">
        <v>227</v>
      </c>
      <c r="C1178" t="n">
        <v>9</v>
      </c>
      <c r="D1178" t="n">
        <v>20</v>
      </c>
      <c r="E1178" t="s">
        <v>52</v>
      </c>
      <c r="F1178" t="n">
        <v>3201</v>
      </c>
      <c r="G1178" t="s">
        <v>228</v>
      </c>
      <c r="H1178" t="s">
        <v>229</v>
      </c>
      <c r="I1178" t="n">
        <v>5</v>
      </c>
      <c r="J1178" t="n">
        <v>458</v>
      </c>
      <c r="K1178" t="s">
        <v>230</v>
      </c>
      <c r="L1178" t="n">
        <v>193</v>
      </c>
      <c r="M1178" t="n">
        <v>0.02</v>
      </c>
      <c r="N1178" t="n">
        <v>46.6</v>
      </c>
      <c r="O1178" t="s">
        <v>231</v>
      </c>
      <c r="P1178" t="s">
        <v>232</v>
      </c>
      <c r="Q1178" t="s">
        <v>232</v>
      </c>
      <c r="R1178" t="s">
        <v>233</v>
      </c>
      <c r="S1178" t="s">
        <v>229</v>
      </c>
      <c r="T1178" t="n">
        <v>5</v>
      </c>
    </row>
    <row r="1179" spans="1:20">
      <c r="A1179" s="1" t="n">
        <v>35734</v>
      </c>
      <c r="B1179" t="s">
        <v>227</v>
      </c>
      <c r="C1179" t="n">
        <v>10</v>
      </c>
      <c r="D1179" t="n">
        <v>20</v>
      </c>
      <c r="E1179" t="s">
        <v>52</v>
      </c>
      <c r="F1179" t="n">
        <v>3201</v>
      </c>
      <c r="G1179" t="s">
        <v>228</v>
      </c>
      <c r="H1179" t="s">
        <v>229</v>
      </c>
      <c r="I1179" t="n">
        <v>5</v>
      </c>
      <c r="J1179" t="n">
        <v>458</v>
      </c>
      <c r="K1179" t="s">
        <v>230</v>
      </c>
      <c r="L1179" t="n">
        <v>14</v>
      </c>
      <c r="M1179" t="n">
        <v>0.02</v>
      </c>
      <c r="N1179" t="n">
        <v>46.6</v>
      </c>
      <c r="O1179" t="s">
        <v>231</v>
      </c>
      <c r="P1179" t="s">
        <v>232</v>
      </c>
      <c r="Q1179" t="s">
        <v>232</v>
      </c>
      <c r="R1179" t="s">
        <v>233</v>
      </c>
      <c r="S1179" t="s">
        <v>229</v>
      </c>
      <c r="T1179" t="n">
        <v>5</v>
      </c>
    </row>
    <row r="1180" spans="1:20">
      <c r="A1180" s="1" t="n">
        <v>35764</v>
      </c>
      <c r="B1180" t="s">
        <v>279</v>
      </c>
      <c r="C1180" t="n">
        <v>1</v>
      </c>
      <c r="D1180" t="n">
        <v>20</v>
      </c>
      <c r="E1180" t="s">
        <v>52</v>
      </c>
      <c r="F1180" t="n">
        <v>3201</v>
      </c>
      <c r="G1180" t="s">
        <v>228</v>
      </c>
      <c r="H1180" t="s">
        <v>229</v>
      </c>
      <c r="I1180" t="n">
        <v>5</v>
      </c>
      <c r="J1180" t="n">
        <v>458</v>
      </c>
      <c r="K1180" t="s">
        <v>230</v>
      </c>
      <c r="L1180" t="n">
        <v>293</v>
      </c>
      <c r="M1180" t="n">
        <v>0.21</v>
      </c>
      <c r="N1180" t="n">
        <v>20.4</v>
      </c>
      <c r="O1180" t="s">
        <v>277</v>
      </c>
      <c r="P1180" t="s">
        <v>253</v>
      </c>
      <c r="Q1180" t="s">
        <v>253</v>
      </c>
      <c r="R1180" t="s">
        <v>233</v>
      </c>
      <c r="S1180" t="s">
        <v>229</v>
      </c>
      <c r="T1180" t="n">
        <v>5</v>
      </c>
    </row>
    <row r="1181" spans="1:20">
      <c r="A1181" s="1" t="n">
        <v>35764</v>
      </c>
      <c r="B1181" t="s">
        <v>279</v>
      </c>
      <c r="C1181" t="n">
        <v>2</v>
      </c>
      <c r="D1181" t="n">
        <v>20</v>
      </c>
      <c r="E1181" t="s">
        <v>52</v>
      </c>
      <c r="F1181" t="n">
        <v>3201</v>
      </c>
      <c r="G1181" t="s">
        <v>228</v>
      </c>
      <c r="H1181" t="s">
        <v>229</v>
      </c>
      <c r="I1181" t="n">
        <v>5</v>
      </c>
      <c r="J1181" t="n">
        <v>458</v>
      </c>
      <c r="K1181" t="s">
        <v>230</v>
      </c>
      <c r="L1181" t="n">
        <v>299</v>
      </c>
      <c r="M1181" t="n">
        <v>0.03</v>
      </c>
      <c r="N1181" t="n">
        <v>46.3</v>
      </c>
      <c r="O1181" t="s">
        <v>277</v>
      </c>
      <c r="P1181" t="s">
        <v>253</v>
      </c>
      <c r="Q1181" t="s">
        <v>253</v>
      </c>
      <c r="R1181" t="s">
        <v>233</v>
      </c>
      <c r="S1181" t="s">
        <v>229</v>
      </c>
      <c r="T1181" t="n">
        <v>5</v>
      </c>
    </row>
    <row r="1182" spans="1:20">
      <c r="A1182" s="1" t="n">
        <v>35764</v>
      </c>
      <c r="B1182" t="s">
        <v>279</v>
      </c>
      <c r="C1182" t="n">
        <v>3</v>
      </c>
      <c r="D1182" t="n">
        <v>20</v>
      </c>
      <c r="E1182" t="s">
        <v>52</v>
      </c>
      <c r="F1182" t="n">
        <v>3201</v>
      </c>
      <c r="G1182" t="s">
        <v>228</v>
      </c>
      <c r="H1182" t="s">
        <v>229</v>
      </c>
      <c r="I1182" t="n">
        <v>5</v>
      </c>
      <c r="J1182" t="n">
        <v>458</v>
      </c>
      <c r="K1182" t="s">
        <v>230</v>
      </c>
      <c r="L1182" t="n">
        <v>170</v>
      </c>
      <c r="M1182" t="n">
        <v>0.11</v>
      </c>
      <c r="N1182" t="n">
        <v>41.8</v>
      </c>
      <c r="O1182" t="s">
        <v>277</v>
      </c>
      <c r="P1182" t="s">
        <v>253</v>
      </c>
      <c r="Q1182" t="s">
        <v>253</v>
      </c>
      <c r="R1182" t="s">
        <v>233</v>
      </c>
      <c r="S1182" t="s">
        <v>229</v>
      </c>
      <c r="T1182" t="n">
        <v>5</v>
      </c>
    </row>
    <row r="1183" spans="1:20">
      <c r="A1183" s="1" t="n">
        <v>35764</v>
      </c>
      <c r="B1183" t="s">
        <v>279</v>
      </c>
      <c r="C1183" t="n">
        <v>4</v>
      </c>
      <c r="D1183" t="n">
        <v>20</v>
      </c>
      <c r="E1183" t="s">
        <v>52</v>
      </c>
      <c r="F1183" t="n">
        <v>3201</v>
      </c>
      <c r="G1183" t="s">
        <v>228</v>
      </c>
      <c r="H1183" t="s">
        <v>229</v>
      </c>
      <c r="I1183" t="n">
        <v>5</v>
      </c>
      <c r="J1183" t="n">
        <v>458</v>
      </c>
      <c r="K1183" t="s">
        <v>230</v>
      </c>
      <c r="L1183" t="n">
        <v>228</v>
      </c>
      <c r="M1183" t="n">
        <v>0.22</v>
      </c>
      <c r="N1183" t="n">
        <v>20.8</v>
      </c>
      <c r="O1183" t="s">
        <v>277</v>
      </c>
      <c r="P1183" t="s">
        <v>253</v>
      </c>
      <c r="Q1183" t="s">
        <v>253</v>
      </c>
      <c r="R1183" t="s">
        <v>233</v>
      </c>
      <c r="S1183" t="s">
        <v>229</v>
      </c>
      <c r="T1183" t="n">
        <v>5</v>
      </c>
    </row>
    <row r="1184" spans="1:20">
      <c r="A1184" s="1" t="n">
        <v>35764</v>
      </c>
      <c r="B1184" t="s">
        <v>279</v>
      </c>
      <c r="C1184" t="n">
        <v>5</v>
      </c>
      <c r="D1184" t="n">
        <v>20</v>
      </c>
      <c r="E1184" t="s">
        <v>52</v>
      </c>
      <c r="F1184" t="n">
        <v>3201</v>
      </c>
      <c r="G1184" t="s">
        <v>228</v>
      </c>
      <c r="H1184" t="s">
        <v>229</v>
      </c>
      <c r="I1184" t="n">
        <v>5</v>
      </c>
      <c r="J1184" t="n">
        <v>160</v>
      </c>
      <c r="K1184" t="s">
        <v>258</v>
      </c>
      <c r="L1184" t="n">
        <v>675</v>
      </c>
      <c r="M1184" t="n">
        <v>0.11</v>
      </c>
      <c r="N1184" t="n">
        <v>46.7</v>
      </c>
      <c r="O1184" t="s">
        <v>277</v>
      </c>
      <c r="P1184" t="s">
        <v>253</v>
      </c>
      <c r="Q1184" t="s">
        <v>253</v>
      </c>
      <c r="R1184" t="s">
        <v>233</v>
      </c>
      <c r="S1184" t="s">
        <v>229</v>
      </c>
      <c r="T1184" t="n">
        <v>5</v>
      </c>
    </row>
    <row r="1185" spans="1:20">
      <c r="A1185" s="1" t="n">
        <v>35764</v>
      </c>
      <c r="B1185" t="s">
        <v>227</v>
      </c>
      <c r="C1185" t="n">
        <v>5</v>
      </c>
      <c r="D1185" t="n">
        <v>20</v>
      </c>
      <c r="E1185" t="s">
        <v>52</v>
      </c>
      <c r="F1185" t="n">
        <v>3201</v>
      </c>
      <c r="G1185" t="s">
        <v>228</v>
      </c>
      <c r="H1185" t="s">
        <v>229</v>
      </c>
      <c r="I1185" t="n">
        <v>5</v>
      </c>
      <c r="J1185" t="n">
        <v>458</v>
      </c>
      <c r="K1185" t="s">
        <v>230</v>
      </c>
      <c r="L1185" t="n">
        <v>59</v>
      </c>
      <c r="M1185" t="n">
        <v>0.07000000000000001</v>
      </c>
      <c r="N1185" t="n">
        <v>21</v>
      </c>
      <c r="O1185" t="s">
        <v>231</v>
      </c>
      <c r="P1185" t="s">
        <v>232</v>
      </c>
      <c r="Q1185" t="s">
        <v>232</v>
      </c>
      <c r="R1185" t="s">
        <v>233</v>
      </c>
      <c r="S1185" t="s">
        <v>229</v>
      </c>
      <c r="T1185" t="n">
        <v>5</v>
      </c>
    </row>
    <row r="1186" spans="1:20">
      <c r="A1186" s="1" t="n">
        <v>35764</v>
      </c>
      <c r="B1186" t="s">
        <v>227</v>
      </c>
      <c r="C1186" t="n">
        <v>6</v>
      </c>
      <c r="D1186" t="n">
        <v>20</v>
      </c>
      <c r="E1186" t="s">
        <v>52</v>
      </c>
      <c r="F1186" t="n">
        <v>3201</v>
      </c>
      <c r="G1186" t="s">
        <v>228</v>
      </c>
      <c r="H1186" t="s">
        <v>229</v>
      </c>
      <c r="I1186" t="n">
        <v>5</v>
      </c>
      <c r="J1186" t="n">
        <v>458</v>
      </c>
      <c r="K1186" t="s">
        <v>230</v>
      </c>
      <c r="L1186" t="n">
        <v>400</v>
      </c>
      <c r="M1186" t="n">
        <v>0.07000000000000001</v>
      </c>
      <c r="N1186" t="n">
        <v>31.8</v>
      </c>
      <c r="O1186" t="s">
        <v>231</v>
      </c>
      <c r="P1186" t="s">
        <v>232</v>
      </c>
      <c r="Q1186" t="s">
        <v>232</v>
      </c>
      <c r="R1186" t="s">
        <v>233</v>
      </c>
      <c r="S1186" t="s">
        <v>229</v>
      </c>
      <c r="T1186" t="n">
        <v>5</v>
      </c>
    </row>
    <row r="1187" spans="1:20">
      <c r="A1187" s="1" t="n">
        <v>35764</v>
      </c>
      <c r="B1187" t="s">
        <v>227</v>
      </c>
      <c r="C1187" t="n">
        <v>7</v>
      </c>
      <c r="D1187" t="n">
        <v>20</v>
      </c>
      <c r="E1187" t="s">
        <v>52</v>
      </c>
      <c r="F1187" t="n">
        <v>3201</v>
      </c>
      <c r="G1187" t="s">
        <v>228</v>
      </c>
      <c r="H1187" t="s">
        <v>229</v>
      </c>
      <c r="I1187" t="n">
        <v>5</v>
      </c>
      <c r="J1187" t="n">
        <v>458</v>
      </c>
      <c r="K1187" t="s">
        <v>230</v>
      </c>
      <c r="L1187" t="n">
        <v>335</v>
      </c>
      <c r="M1187" t="n">
        <v>0.07000000000000001</v>
      </c>
      <c r="N1187" t="n">
        <v>32.3</v>
      </c>
      <c r="O1187" t="s">
        <v>231</v>
      </c>
      <c r="P1187" t="s">
        <v>232</v>
      </c>
      <c r="Q1187" t="s">
        <v>232</v>
      </c>
      <c r="R1187" t="s">
        <v>233</v>
      </c>
      <c r="S1187" t="s">
        <v>229</v>
      </c>
      <c r="T1187" t="n">
        <v>5</v>
      </c>
    </row>
    <row r="1188" spans="1:20">
      <c r="A1188" s="1" t="n">
        <v>35764</v>
      </c>
      <c r="B1188" t="s">
        <v>227</v>
      </c>
      <c r="C1188" t="n">
        <v>8</v>
      </c>
      <c r="D1188" t="n">
        <v>20</v>
      </c>
      <c r="E1188" t="s">
        <v>52</v>
      </c>
      <c r="F1188" t="n">
        <v>3201</v>
      </c>
      <c r="G1188" t="s">
        <v>228</v>
      </c>
      <c r="H1188" t="s">
        <v>229</v>
      </c>
      <c r="I1188" t="n">
        <v>5</v>
      </c>
      <c r="J1188" t="n">
        <v>458</v>
      </c>
      <c r="K1188" t="s">
        <v>230</v>
      </c>
      <c r="L1188" t="n">
        <v>242</v>
      </c>
      <c r="M1188" t="n">
        <v>0.02</v>
      </c>
      <c r="N1188" t="n">
        <v>32.3</v>
      </c>
      <c r="O1188" t="s">
        <v>231</v>
      </c>
      <c r="P1188" t="s">
        <v>232</v>
      </c>
      <c r="Q1188" t="s">
        <v>232</v>
      </c>
      <c r="R1188" t="s">
        <v>233</v>
      </c>
      <c r="S1188" t="s">
        <v>229</v>
      </c>
      <c r="T1188" t="n">
        <v>5</v>
      </c>
    </row>
    <row r="1189" spans="1:20">
      <c r="A1189" s="1" t="n">
        <v>35764</v>
      </c>
      <c r="B1189" t="s">
        <v>227</v>
      </c>
      <c r="C1189" t="n">
        <v>9</v>
      </c>
      <c r="D1189" t="n">
        <v>20</v>
      </c>
      <c r="E1189" t="s">
        <v>52</v>
      </c>
      <c r="F1189" t="n">
        <v>3201</v>
      </c>
      <c r="G1189" t="s">
        <v>228</v>
      </c>
      <c r="H1189" t="s">
        <v>229</v>
      </c>
      <c r="I1189" t="n">
        <v>5</v>
      </c>
      <c r="J1189" t="n">
        <v>458</v>
      </c>
      <c r="K1189" t="s">
        <v>230</v>
      </c>
      <c r="L1189" t="n">
        <v>206</v>
      </c>
      <c r="M1189" t="n">
        <v>0.02</v>
      </c>
      <c r="N1189" t="n">
        <v>46.5</v>
      </c>
      <c r="O1189" t="s">
        <v>231</v>
      </c>
      <c r="P1189" t="s">
        <v>232</v>
      </c>
      <c r="Q1189" t="s">
        <v>232</v>
      </c>
      <c r="R1189" t="s">
        <v>233</v>
      </c>
      <c r="S1189" t="s">
        <v>229</v>
      </c>
      <c r="T1189" t="n">
        <v>5</v>
      </c>
    </row>
    <row r="1190" spans="1:20">
      <c r="A1190" s="1" t="n">
        <v>35764</v>
      </c>
      <c r="B1190" t="s">
        <v>236</v>
      </c>
      <c r="C1190" t="n">
        <v>981</v>
      </c>
      <c r="D1190" t="n">
        <v>213</v>
      </c>
      <c r="E1190" t="s">
        <v>234</v>
      </c>
      <c r="F1190" t="n">
        <v>3201</v>
      </c>
      <c r="G1190" t="s">
        <v>228</v>
      </c>
      <c r="H1190" t="s">
        <v>229</v>
      </c>
      <c r="I1190" t="n">
        <v>5</v>
      </c>
      <c r="J1190" t="n">
        <v>515</v>
      </c>
      <c r="K1190" t="s">
        <v>239</v>
      </c>
      <c r="L1190" t="n">
        <v>1</v>
      </c>
      <c r="M1190" t="n">
        <v>0</v>
      </c>
      <c r="N1190" t="n">
        <v>0</v>
      </c>
    </row>
    <row r="1191" spans="1:20">
      <c r="A1191" s="1" t="n">
        <v>35795</v>
      </c>
      <c r="B1191" t="s">
        <v>277</v>
      </c>
      <c r="C1191" t="n">
        <v>1</v>
      </c>
      <c r="D1191" t="n">
        <v>20</v>
      </c>
      <c r="E1191" t="s">
        <v>52</v>
      </c>
      <c r="F1191" t="n">
        <v>3201</v>
      </c>
      <c r="G1191" t="s">
        <v>228</v>
      </c>
      <c r="H1191" t="s">
        <v>229</v>
      </c>
      <c r="I1191" t="n">
        <v>5</v>
      </c>
      <c r="J1191" t="n">
        <v>160</v>
      </c>
      <c r="K1191" t="s">
        <v>258</v>
      </c>
      <c r="L1191" t="n">
        <v>439</v>
      </c>
      <c r="M1191" t="n">
        <v>0.01</v>
      </c>
      <c r="N1191" t="n">
        <v>55</v>
      </c>
      <c r="O1191" t="s">
        <v>277</v>
      </c>
      <c r="P1191" t="s">
        <v>253</v>
      </c>
      <c r="Q1191" t="s">
        <v>253</v>
      </c>
      <c r="R1191" t="s">
        <v>233</v>
      </c>
      <c r="S1191" t="s">
        <v>229</v>
      </c>
      <c r="T1191" t="n">
        <v>5</v>
      </c>
    </row>
    <row r="1192" spans="1:20">
      <c r="A1192" s="1" t="n">
        <v>35795</v>
      </c>
      <c r="B1192" t="s">
        <v>277</v>
      </c>
      <c r="C1192" t="n">
        <v>2</v>
      </c>
      <c r="D1192" t="n">
        <v>20</v>
      </c>
      <c r="E1192" t="s">
        <v>52</v>
      </c>
      <c r="F1192" t="n">
        <v>3201</v>
      </c>
      <c r="G1192" t="s">
        <v>228</v>
      </c>
      <c r="H1192" t="s">
        <v>229</v>
      </c>
      <c r="I1192" t="n">
        <v>5</v>
      </c>
      <c r="J1192" t="n">
        <v>458</v>
      </c>
      <c r="K1192" t="s">
        <v>230</v>
      </c>
      <c r="L1192" t="n">
        <v>303</v>
      </c>
      <c r="M1192" t="n">
        <v>0.21</v>
      </c>
      <c r="N1192" t="n">
        <v>22.8</v>
      </c>
      <c r="O1192" t="s">
        <v>277</v>
      </c>
      <c r="P1192" t="s">
        <v>253</v>
      </c>
      <c r="Q1192" t="s">
        <v>253</v>
      </c>
      <c r="R1192" t="s">
        <v>233</v>
      </c>
      <c r="S1192" t="s">
        <v>229</v>
      </c>
      <c r="T1192" t="n">
        <v>5</v>
      </c>
    </row>
    <row r="1193" spans="1:20">
      <c r="A1193" s="1" t="n">
        <v>35795</v>
      </c>
      <c r="B1193" t="s">
        <v>277</v>
      </c>
      <c r="C1193" t="n">
        <v>3</v>
      </c>
      <c r="D1193" t="n">
        <v>20</v>
      </c>
      <c r="E1193" t="s">
        <v>52</v>
      </c>
      <c r="F1193" t="n">
        <v>3201</v>
      </c>
      <c r="G1193" t="s">
        <v>228</v>
      </c>
      <c r="H1193" t="s">
        <v>229</v>
      </c>
      <c r="I1193" t="n">
        <v>5</v>
      </c>
      <c r="J1193" t="n">
        <v>458</v>
      </c>
      <c r="K1193" t="s">
        <v>230</v>
      </c>
      <c r="L1193" t="n">
        <v>191</v>
      </c>
      <c r="M1193" t="n">
        <v>0.07000000000000001</v>
      </c>
      <c r="N1193" t="n">
        <v>35.2</v>
      </c>
      <c r="O1193" t="s">
        <v>277</v>
      </c>
      <c r="P1193" t="s">
        <v>253</v>
      </c>
      <c r="Q1193" t="s">
        <v>253</v>
      </c>
      <c r="R1193" t="s">
        <v>233</v>
      </c>
      <c r="S1193" t="s">
        <v>229</v>
      </c>
      <c r="T1193" t="n">
        <v>5</v>
      </c>
    </row>
    <row r="1194" spans="1:20">
      <c r="A1194" s="1" t="n">
        <v>35795</v>
      </c>
      <c r="B1194" t="s">
        <v>277</v>
      </c>
      <c r="C1194" t="n">
        <v>4</v>
      </c>
      <c r="D1194" t="n">
        <v>20</v>
      </c>
      <c r="E1194" t="s">
        <v>52</v>
      </c>
      <c r="F1194" t="n">
        <v>3201</v>
      </c>
      <c r="G1194" t="s">
        <v>228</v>
      </c>
      <c r="H1194" t="s">
        <v>229</v>
      </c>
      <c r="I1194" t="n">
        <v>5</v>
      </c>
      <c r="J1194" t="n">
        <v>458</v>
      </c>
      <c r="K1194" t="s">
        <v>230</v>
      </c>
      <c r="L1194" t="n">
        <v>182</v>
      </c>
      <c r="M1194" t="n">
        <v>0.09</v>
      </c>
      <c r="N1194" t="n">
        <v>33.2</v>
      </c>
      <c r="O1194" t="s">
        <v>277</v>
      </c>
      <c r="P1194" t="s">
        <v>253</v>
      </c>
      <c r="Q1194" t="s">
        <v>253</v>
      </c>
      <c r="R1194" t="s">
        <v>233</v>
      </c>
      <c r="S1194" t="s">
        <v>229</v>
      </c>
      <c r="T1194" t="n">
        <v>5</v>
      </c>
    </row>
    <row r="1195" spans="1:20">
      <c r="A1195" s="1" t="n">
        <v>35795</v>
      </c>
      <c r="B1195" t="s">
        <v>277</v>
      </c>
      <c r="C1195" t="n">
        <v>5</v>
      </c>
      <c r="D1195" t="n">
        <v>20</v>
      </c>
      <c r="E1195" t="s">
        <v>52</v>
      </c>
      <c r="F1195" t="n">
        <v>3201</v>
      </c>
      <c r="G1195" t="s">
        <v>228</v>
      </c>
      <c r="H1195" t="s">
        <v>229</v>
      </c>
      <c r="I1195" t="n">
        <v>5</v>
      </c>
      <c r="J1195" t="n">
        <v>458</v>
      </c>
      <c r="K1195" t="s">
        <v>230</v>
      </c>
      <c r="L1195" t="n">
        <v>300</v>
      </c>
      <c r="M1195" t="n">
        <v>0.03</v>
      </c>
      <c r="N1195" t="n">
        <v>45.8</v>
      </c>
      <c r="O1195" t="s">
        <v>277</v>
      </c>
      <c r="P1195" t="s">
        <v>253</v>
      </c>
      <c r="Q1195" t="s">
        <v>253</v>
      </c>
      <c r="R1195" t="s">
        <v>233</v>
      </c>
      <c r="S1195" t="s">
        <v>229</v>
      </c>
      <c r="T1195" t="n">
        <v>5</v>
      </c>
    </row>
    <row r="1196" spans="1:20">
      <c r="A1196" s="1" t="n">
        <v>35795</v>
      </c>
      <c r="B1196" t="s">
        <v>227</v>
      </c>
      <c r="C1196" t="n">
        <v>8</v>
      </c>
      <c r="D1196" t="n">
        <v>20</v>
      </c>
      <c r="E1196" t="s">
        <v>52</v>
      </c>
      <c r="F1196" t="n">
        <v>3201</v>
      </c>
      <c r="G1196" t="s">
        <v>228</v>
      </c>
      <c r="H1196" t="s">
        <v>229</v>
      </c>
      <c r="I1196" t="n">
        <v>5</v>
      </c>
      <c r="J1196" t="n">
        <v>260</v>
      </c>
      <c r="K1196" t="s">
        <v>250</v>
      </c>
      <c r="L1196" t="n">
        <v>151</v>
      </c>
      <c r="M1196" t="n">
        <v>0.2</v>
      </c>
      <c r="N1196" t="n">
        <v>39.8</v>
      </c>
      <c r="O1196" t="s">
        <v>231</v>
      </c>
      <c r="P1196" t="s">
        <v>232</v>
      </c>
      <c r="Q1196" t="s">
        <v>232</v>
      </c>
      <c r="R1196" t="s">
        <v>233</v>
      </c>
      <c r="S1196" t="s">
        <v>229</v>
      </c>
      <c r="T1196" t="n">
        <v>5</v>
      </c>
    </row>
    <row r="1197" spans="1:20">
      <c r="A1197" s="1" t="n">
        <v>35795</v>
      </c>
      <c r="B1197" t="s">
        <v>227</v>
      </c>
      <c r="C1197" t="n">
        <v>9</v>
      </c>
      <c r="D1197" t="n">
        <v>20</v>
      </c>
      <c r="E1197" t="s">
        <v>52</v>
      </c>
      <c r="F1197" t="n">
        <v>3201</v>
      </c>
      <c r="G1197" t="s">
        <v>228</v>
      </c>
      <c r="H1197" t="s">
        <v>229</v>
      </c>
      <c r="I1197" t="n">
        <v>5</v>
      </c>
      <c r="J1197" t="n">
        <v>260</v>
      </c>
      <c r="K1197" t="s">
        <v>250</v>
      </c>
      <c r="L1197" t="n">
        <v>239</v>
      </c>
      <c r="M1197" t="n">
        <v>0.2</v>
      </c>
      <c r="N1197" t="n">
        <v>40</v>
      </c>
      <c r="O1197" t="s">
        <v>231</v>
      </c>
      <c r="P1197" t="s">
        <v>232</v>
      </c>
      <c r="Q1197" t="s">
        <v>232</v>
      </c>
      <c r="R1197" t="s">
        <v>233</v>
      </c>
      <c r="S1197" t="s">
        <v>229</v>
      </c>
      <c r="T1197" t="n">
        <v>5</v>
      </c>
    </row>
    <row r="1198" spans="1:20">
      <c r="A1198" s="1" t="n">
        <v>35795</v>
      </c>
      <c r="B1198" t="s">
        <v>227</v>
      </c>
      <c r="C1198" t="n">
        <v>10</v>
      </c>
      <c r="D1198" t="n">
        <v>20</v>
      </c>
      <c r="E1198" t="s">
        <v>52</v>
      </c>
      <c r="F1198" t="n">
        <v>3201</v>
      </c>
      <c r="G1198" t="s">
        <v>228</v>
      </c>
      <c r="H1198" t="s">
        <v>229</v>
      </c>
      <c r="I1198" t="n">
        <v>5</v>
      </c>
      <c r="J1198" t="n">
        <v>458</v>
      </c>
      <c r="K1198" t="s">
        <v>230</v>
      </c>
      <c r="L1198" t="n">
        <v>385</v>
      </c>
      <c r="M1198" t="n">
        <v>0.1</v>
      </c>
      <c r="N1198" t="n">
        <v>34.9</v>
      </c>
      <c r="O1198" t="s">
        <v>231</v>
      </c>
      <c r="P1198" t="s">
        <v>232</v>
      </c>
      <c r="Q1198" t="s">
        <v>232</v>
      </c>
      <c r="R1198" t="s">
        <v>233</v>
      </c>
      <c r="S1198" t="s">
        <v>229</v>
      </c>
      <c r="T1198" t="n">
        <v>5</v>
      </c>
    </row>
    <row r="1199" spans="1:20">
      <c r="A1199" s="1" t="n">
        <v>35795</v>
      </c>
      <c r="B1199" t="s">
        <v>227</v>
      </c>
      <c r="C1199" t="n">
        <v>11</v>
      </c>
      <c r="D1199" t="n">
        <v>20</v>
      </c>
      <c r="E1199" t="s">
        <v>52</v>
      </c>
      <c r="F1199" t="n">
        <v>3201</v>
      </c>
      <c r="G1199" t="s">
        <v>228</v>
      </c>
      <c r="H1199" t="s">
        <v>229</v>
      </c>
      <c r="I1199" t="n">
        <v>5</v>
      </c>
      <c r="J1199" t="n">
        <v>458</v>
      </c>
      <c r="K1199" t="s">
        <v>230</v>
      </c>
      <c r="L1199" t="n">
        <v>420</v>
      </c>
      <c r="M1199" t="n">
        <v>0.07000000000000001</v>
      </c>
      <c r="N1199" t="n">
        <v>32.1</v>
      </c>
      <c r="O1199" t="s">
        <v>231</v>
      </c>
      <c r="P1199" t="s">
        <v>232</v>
      </c>
      <c r="Q1199" t="s">
        <v>232</v>
      </c>
      <c r="R1199" t="s">
        <v>233</v>
      </c>
      <c r="S1199" t="s">
        <v>229</v>
      </c>
      <c r="T1199" t="n">
        <v>5</v>
      </c>
    </row>
    <row r="1200" spans="1:20">
      <c r="A1200" s="1" t="n">
        <v>35795</v>
      </c>
      <c r="B1200" t="s">
        <v>227</v>
      </c>
      <c r="C1200" t="n">
        <v>12</v>
      </c>
      <c r="D1200" t="n">
        <v>20</v>
      </c>
      <c r="E1200" t="s">
        <v>52</v>
      </c>
      <c r="F1200" t="n">
        <v>3201</v>
      </c>
      <c r="G1200" t="s">
        <v>228</v>
      </c>
      <c r="H1200" t="s">
        <v>229</v>
      </c>
      <c r="I1200" t="n">
        <v>5</v>
      </c>
      <c r="J1200" t="n">
        <v>458</v>
      </c>
      <c r="K1200" t="s">
        <v>230</v>
      </c>
      <c r="L1200" t="n">
        <v>322</v>
      </c>
      <c r="M1200" t="n">
        <v>0.02</v>
      </c>
      <c r="N1200" t="n">
        <v>46.4</v>
      </c>
      <c r="O1200" t="s">
        <v>231</v>
      </c>
      <c r="P1200" t="s">
        <v>232</v>
      </c>
      <c r="Q1200" t="s">
        <v>232</v>
      </c>
      <c r="R1200" t="s">
        <v>233</v>
      </c>
      <c r="S1200" t="s">
        <v>229</v>
      </c>
      <c r="T1200" t="n">
        <v>5</v>
      </c>
    </row>
    <row r="1201" spans="1:20">
      <c r="A1201" s="1" t="n">
        <v>35795</v>
      </c>
      <c r="B1201" t="s">
        <v>227</v>
      </c>
      <c r="C1201" t="n">
        <v>38</v>
      </c>
      <c r="D1201" t="n">
        <v>508</v>
      </c>
      <c r="E1201" t="s">
        <v>246</v>
      </c>
      <c r="F1201" t="n">
        <v>3201</v>
      </c>
      <c r="G1201" t="s">
        <v>228</v>
      </c>
      <c r="H1201" t="s">
        <v>229</v>
      </c>
      <c r="I1201" t="n">
        <v>5</v>
      </c>
      <c r="J1201" t="n">
        <v>458</v>
      </c>
      <c r="K1201" t="s">
        <v>230</v>
      </c>
      <c r="L1201" t="n">
        <v>95</v>
      </c>
      <c r="M1201" t="n">
        <v>0.18</v>
      </c>
      <c r="N1201" t="n">
        <v>0</v>
      </c>
    </row>
    <row r="1202" spans="1:20">
      <c r="A1202" s="1" t="n">
        <v>35826</v>
      </c>
      <c r="B1202" t="s">
        <v>277</v>
      </c>
      <c r="C1202" t="n">
        <v>1</v>
      </c>
      <c r="D1202" t="n">
        <v>20</v>
      </c>
      <c r="E1202" t="s">
        <v>52</v>
      </c>
      <c r="F1202" t="n">
        <v>3201</v>
      </c>
      <c r="G1202" t="s">
        <v>228</v>
      </c>
      <c r="H1202" t="s">
        <v>229</v>
      </c>
      <c r="I1202" t="n">
        <v>5</v>
      </c>
      <c r="J1202" t="n">
        <v>458</v>
      </c>
      <c r="K1202" t="s">
        <v>230</v>
      </c>
      <c r="L1202" t="n">
        <v>402</v>
      </c>
      <c r="M1202" t="n">
        <v>0.02</v>
      </c>
      <c r="N1202" t="n">
        <v>45.6</v>
      </c>
      <c r="O1202" t="s">
        <v>277</v>
      </c>
      <c r="P1202" t="s">
        <v>253</v>
      </c>
      <c r="Q1202" t="s">
        <v>253</v>
      </c>
      <c r="R1202" t="s">
        <v>233</v>
      </c>
      <c r="S1202" t="s">
        <v>229</v>
      </c>
      <c r="T1202" t="n">
        <v>5</v>
      </c>
    </row>
    <row r="1203" spans="1:20">
      <c r="A1203" s="1" t="n">
        <v>35826</v>
      </c>
      <c r="B1203" t="s">
        <v>277</v>
      </c>
      <c r="C1203" t="n">
        <v>2</v>
      </c>
      <c r="D1203" t="n">
        <v>20</v>
      </c>
      <c r="E1203" t="s">
        <v>52</v>
      </c>
      <c r="F1203" t="n">
        <v>3201</v>
      </c>
      <c r="G1203" t="s">
        <v>228</v>
      </c>
      <c r="H1203" t="s">
        <v>229</v>
      </c>
      <c r="I1203" t="n">
        <v>5</v>
      </c>
      <c r="J1203" t="n">
        <v>458</v>
      </c>
      <c r="K1203" t="s">
        <v>230</v>
      </c>
      <c r="L1203" t="n">
        <v>314</v>
      </c>
      <c r="M1203" t="n">
        <v>0.22</v>
      </c>
      <c r="N1203" t="n">
        <v>20.4</v>
      </c>
      <c r="O1203" t="s">
        <v>277</v>
      </c>
      <c r="P1203" t="s">
        <v>253</v>
      </c>
      <c r="Q1203" t="s">
        <v>253</v>
      </c>
      <c r="R1203" t="s">
        <v>233</v>
      </c>
      <c r="S1203" t="s">
        <v>229</v>
      </c>
      <c r="T1203" t="n">
        <v>5</v>
      </c>
    </row>
    <row r="1204" spans="1:20">
      <c r="A1204" s="1" t="n">
        <v>35826</v>
      </c>
      <c r="B1204" t="s">
        <v>277</v>
      </c>
      <c r="C1204" t="n">
        <v>3</v>
      </c>
      <c r="D1204" t="n">
        <v>20</v>
      </c>
      <c r="E1204" t="s">
        <v>52</v>
      </c>
      <c r="F1204" t="n">
        <v>3201</v>
      </c>
      <c r="G1204" t="s">
        <v>228</v>
      </c>
      <c r="H1204" t="s">
        <v>229</v>
      </c>
      <c r="I1204" t="n">
        <v>5</v>
      </c>
      <c r="J1204" t="n">
        <v>458</v>
      </c>
      <c r="K1204" t="s">
        <v>230</v>
      </c>
      <c r="L1204" t="n">
        <v>304</v>
      </c>
      <c r="M1204" t="n">
        <v>0.22</v>
      </c>
      <c r="N1204" t="n">
        <v>20.6</v>
      </c>
      <c r="O1204" t="s">
        <v>277</v>
      </c>
      <c r="P1204" t="s">
        <v>253</v>
      </c>
      <c r="Q1204" t="s">
        <v>253</v>
      </c>
      <c r="R1204" t="s">
        <v>233</v>
      </c>
      <c r="S1204" t="s">
        <v>229</v>
      </c>
      <c r="T1204" t="n">
        <v>5</v>
      </c>
    </row>
    <row r="1205" spans="1:20">
      <c r="A1205" s="1" t="n">
        <v>35826</v>
      </c>
      <c r="B1205" t="s">
        <v>277</v>
      </c>
      <c r="C1205" t="n">
        <v>4</v>
      </c>
      <c r="D1205" t="n">
        <v>20</v>
      </c>
      <c r="E1205" t="s">
        <v>52</v>
      </c>
      <c r="F1205" t="n">
        <v>3201</v>
      </c>
      <c r="G1205" t="s">
        <v>228</v>
      </c>
      <c r="H1205" t="s">
        <v>229</v>
      </c>
      <c r="I1205" t="n">
        <v>5</v>
      </c>
      <c r="J1205" t="n">
        <v>580</v>
      </c>
      <c r="K1205" t="s">
        <v>248</v>
      </c>
      <c r="L1205" t="n">
        <v>349</v>
      </c>
      <c r="M1205" t="n">
        <v>0.03</v>
      </c>
      <c r="N1205" t="n">
        <v>44.8</v>
      </c>
      <c r="O1205" t="s">
        <v>277</v>
      </c>
      <c r="P1205" t="s">
        <v>253</v>
      </c>
      <c r="Q1205" t="s">
        <v>253</v>
      </c>
      <c r="R1205" t="s">
        <v>233</v>
      </c>
      <c r="S1205" t="s">
        <v>229</v>
      </c>
      <c r="T1205" t="n">
        <v>5</v>
      </c>
    </row>
    <row r="1206" spans="1:20">
      <c r="A1206" s="1" t="n">
        <v>35826</v>
      </c>
      <c r="B1206" t="s">
        <v>227</v>
      </c>
      <c r="C1206" t="n">
        <v>5</v>
      </c>
      <c r="D1206" t="n">
        <v>20</v>
      </c>
      <c r="E1206" t="s">
        <v>52</v>
      </c>
      <c r="F1206" t="n">
        <v>3201</v>
      </c>
      <c r="G1206" t="s">
        <v>228</v>
      </c>
      <c r="H1206" t="s">
        <v>229</v>
      </c>
      <c r="I1206" t="n">
        <v>5</v>
      </c>
      <c r="J1206" t="n">
        <v>945</v>
      </c>
      <c r="K1206" t="s">
        <v>282</v>
      </c>
      <c r="L1206" t="n">
        <v>197</v>
      </c>
      <c r="M1206" t="n">
        <v>0.1</v>
      </c>
      <c r="N1206" t="n">
        <v>36.9</v>
      </c>
      <c r="O1206" t="s">
        <v>231</v>
      </c>
      <c r="P1206" t="s">
        <v>232</v>
      </c>
      <c r="Q1206" t="s">
        <v>232</v>
      </c>
      <c r="R1206" t="s">
        <v>233</v>
      </c>
      <c r="S1206" t="s">
        <v>229</v>
      </c>
      <c r="T1206" t="n">
        <v>5</v>
      </c>
    </row>
    <row r="1207" spans="1:20">
      <c r="A1207" s="1" t="n">
        <v>35826</v>
      </c>
      <c r="B1207" t="s">
        <v>227</v>
      </c>
      <c r="C1207" t="n">
        <v>6</v>
      </c>
      <c r="D1207" t="n">
        <v>20</v>
      </c>
      <c r="E1207" t="s">
        <v>52</v>
      </c>
      <c r="F1207" t="n">
        <v>3201</v>
      </c>
      <c r="G1207" t="s">
        <v>228</v>
      </c>
      <c r="H1207" t="s">
        <v>229</v>
      </c>
      <c r="I1207" t="n">
        <v>5</v>
      </c>
      <c r="J1207" t="n">
        <v>280</v>
      </c>
      <c r="K1207" t="s">
        <v>251</v>
      </c>
      <c r="L1207" t="n">
        <v>428</v>
      </c>
      <c r="M1207" t="n">
        <v>0.1</v>
      </c>
      <c r="N1207" t="n">
        <v>39.4</v>
      </c>
      <c r="O1207" t="s">
        <v>231</v>
      </c>
      <c r="P1207" t="s">
        <v>232</v>
      </c>
      <c r="Q1207" t="s">
        <v>232</v>
      </c>
      <c r="R1207" t="s">
        <v>233</v>
      </c>
      <c r="S1207" t="s">
        <v>229</v>
      </c>
      <c r="T1207" t="n">
        <v>5</v>
      </c>
    </row>
    <row r="1208" spans="1:20">
      <c r="A1208" s="1" t="n">
        <v>35826</v>
      </c>
      <c r="B1208" t="s">
        <v>227</v>
      </c>
      <c r="C1208" t="n">
        <v>7</v>
      </c>
      <c r="D1208" t="n">
        <v>20</v>
      </c>
      <c r="E1208" t="s">
        <v>52</v>
      </c>
      <c r="F1208" t="n">
        <v>3201</v>
      </c>
      <c r="G1208" t="s">
        <v>228</v>
      </c>
      <c r="H1208" t="s">
        <v>229</v>
      </c>
      <c r="I1208" t="n">
        <v>5</v>
      </c>
      <c r="J1208" t="n">
        <v>260</v>
      </c>
      <c r="K1208" t="s">
        <v>250</v>
      </c>
      <c r="L1208" t="n">
        <v>399</v>
      </c>
      <c r="M1208" t="n">
        <v>0.2</v>
      </c>
      <c r="N1208" t="n">
        <v>38.2</v>
      </c>
      <c r="O1208" t="s">
        <v>231</v>
      </c>
      <c r="P1208" t="s">
        <v>232</v>
      </c>
      <c r="Q1208" t="s">
        <v>232</v>
      </c>
      <c r="R1208" t="s">
        <v>233</v>
      </c>
      <c r="S1208" t="s">
        <v>229</v>
      </c>
      <c r="T1208" t="n">
        <v>5</v>
      </c>
    </row>
    <row r="1209" spans="1:20">
      <c r="A1209" s="1" t="n">
        <v>35826</v>
      </c>
      <c r="B1209" t="s">
        <v>227</v>
      </c>
      <c r="C1209" t="n">
        <v>8</v>
      </c>
      <c r="D1209" t="n">
        <v>20</v>
      </c>
      <c r="E1209" t="s">
        <v>52</v>
      </c>
      <c r="F1209" t="n">
        <v>3201</v>
      </c>
      <c r="G1209" t="s">
        <v>228</v>
      </c>
      <c r="H1209" t="s">
        <v>229</v>
      </c>
      <c r="I1209" t="n">
        <v>5</v>
      </c>
      <c r="J1209" t="n">
        <v>945</v>
      </c>
      <c r="K1209" t="s">
        <v>282</v>
      </c>
      <c r="L1209" t="n">
        <v>427</v>
      </c>
      <c r="M1209" t="n">
        <v>0.1</v>
      </c>
      <c r="N1209" t="n">
        <v>40.6</v>
      </c>
      <c r="O1209" t="s">
        <v>231</v>
      </c>
      <c r="P1209" t="s">
        <v>232</v>
      </c>
      <c r="Q1209" t="s">
        <v>232</v>
      </c>
      <c r="R1209" t="s">
        <v>233</v>
      </c>
      <c r="S1209" t="s">
        <v>229</v>
      </c>
      <c r="T1209" t="n">
        <v>5</v>
      </c>
    </row>
    <row r="1210" spans="1:20">
      <c r="A1210" s="1" t="n">
        <v>35826</v>
      </c>
      <c r="B1210" t="s">
        <v>227</v>
      </c>
      <c r="C1210" t="n">
        <v>59</v>
      </c>
      <c r="D1210" t="n">
        <v>510</v>
      </c>
      <c r="E1210" t="s">
        <v>255</v>
      </c>
      <c r="F1210" t="n">
        <v>3201</v>
      </c>
      <c r="G1210" t="s">
        <v>228</v>
      </c>
      <c r="H1210" t="s">
        <v>229</v>
      </c>
      <c r="I1210" t="n">
        <v>5</v>
      </c>
      <c r="J1210" t="n">
        <v>458</v>
      </c>
      <c r="K1210" t="s">
        <v>230</v>
      </c>
      <c r="L1210" t="n">
        <v>97</v>
      </c>
      <c r="M1210" t="n">
        <v>1.8</v>
      </c>
      <c r="N1210" t="n">
        <v>0</v>
      </c>
    </row>
    <row r="1211" spans="1:20">
      <c r="A1211" s="1" t="n">
        <v>35854</v>
      </c>
      <c r="B1211" t="s">
        <v>277</v>
      </c>
      <c r="C1211" t="n">
        <v>1</v>
      </c>
      <c r="D1211" t="n">
        <v>20</v>
      </c>
      <c r="E1211" t="s">
        <v>52</v>
      </c>
      <c r="F1211" t="n">
        <v>3201</v>
      </c>
      <c r="G1211" t="s">
        <v>228</v>
      </c>
      <c r="H1211" t="s">
        <v>229</v>
      </c>
      <c r="I1211" t="n">
        <v>5</v>
      </c>
      <c r="J1211" t="n">
        <v>260</v>
      </c>
      <c r="K1211" t="s">
        <v>250</v>
      </c>
      <c r="L1211" t="n">
        <v>179</v>
      </c>
      <c r="M1211" t="n">
        <v>0.39</v>
      </c>
      <c r="N1211" t="n">
        <v>40.3</v>
      </c>
      <c r="O1211" t="s">
        <v>277</v>
      </c>
      <c r="P1211" t="s">
        <v>253</v>
      </c>
      <c r="Q1211" t="s">
        <v>253</v>
      </c>
      <c r="R1211" t="s">
        <v>233</v>
      </c>
      <c r="S1211" t="s">
        <v>229</v>
      </c>
      <c r="T1211" t="n">
        <v>5</v>
      </c>
    </row>
    <row r="1212" spans="1:20">
      <c r="A1212" s="1" t="n">
        <v>35854</v>
      </c>
      <c r="B1212" t="s">
        <v>277</v>
      </c>
      <c r="C1212" t="n">
        <v>2</v>
      </c>
      <c r="D1212" t="n">
        <v>20</v>
      </c>
      <c r="E1212" t="s">
        <v>52</v>
      </c>
      <c r="F1212" t="n">
        <v>3201</v>
      </c>
      <c r="G1212" t="s">
        <v>228</v>
      </c>
      <c r="H1212" t="s">
        <v>229</v>
      </c>
      <c r="I1212" t="n">
        <v>5</v>
      </c>
      <c r="J1212" t="n">
        <v>160</v>
      </c>
      <c r="K1212" t="s">
        <v>258</v>
      </c>
      <c r="L1212" t="n">
        <v>1349</v>
      </c>
      <c r="M1212" t="n">
        <v>0.05</v>
      </c>
      <c r="N1212" t="n">
        <v>47.6</v>
      </c>
      <c r="O1212" t="s">
        <v>277</v>
      </c>
      <c r="P1212" t="s">
        <v>253</v>
      </c>
      <c r="Q1212" t="s">
        <v>253</v>
      </c>
      <c r="R1212" t="s">
        <v>233</v>
      </c>
      <c r="S1212" t="s">
        <v>229</v>
      </c>
      <c r="T1212" t="n">
        <v>5</v>
      </c>
    </row>
    <row r="1213" spans="1:20">
      <c r="A1213" s="1" t="n">
        <v>35854</v>
      </c>
      <c r="B1213" t="s">
        <v>227</v>
      </c>
      <c r="C1213" t="n">
        <v>4</v>
      </c>
      <c r="D1213" t="n">
        <v>20</v>
      </c>
      <c r="E1213" t="s">
        <v>52</v>
      </c>
      <c r="F1213" t="n">
        <v>3201</v>
      </c>
      <c r="G1213" t="s">
        <v>228</v>
      </c>
      <c r="H1213" t="s">
        <v>229</v>
      </c>
      <c r="I1213" t="n">
        <v>5</v>
      </c>
      <c r="J1213" t="n">
        <v>280</v>
      </c>
      <c r="K1213" t="s">
        <v>251</v>
      </c>
      <c r="L1213" t="n">
        <v>473</v>
      </c>
      <c r="M1213" t="n">
        <v>0.01</v>
      </c>
      <c r="N1213" t="n">
        <v>39.4</v>
      </c>
      <c r="O1213" t="s">
        <v>231</v>
      </c>
      <c r="P1213" t="s">
        <v>232</v>
      </c>
      <c r="Q1213" t="s">
        <v>232</v>
      </c>
      <c r="R1213" t="s">
        <v>233</v>
      </c>
      <c r="S1213" t="s">
        <v>229</v>
      </c>
      <c r="T1213" t="n">
        <v>5</v>
      </c>
    </row>
    <row r="1214" spans="1:20">
      <c r="A1214" s="1" t="n">
        <v>35854</v>
      </c>
      <c r="B1214" t="s">
        <v>236</v>
      </c>
      <c r="C1214" t="n">
        <v>769</v>
      </c>
      <c r="D1214" t="n">
        <v>216</v>
      </c>
      <c r="E1214" t="s">
        <v>264</v>
      </c>
      <c r="F1214" t="n">
        <v>3201</v>
      </c>
      <c r="G1214" t="s">
        <v>228</v>
      </c>
      <c r="H1214" t="s">
        <v>229</v>
      </c>
      <c r="I1214" t="n">
        <v>5</v>
      </c>
      <c r="J1214" t="n">
        <v>160</v>
      </c>
      <c r="K1214" t="s">
        <v>258</v>
      </c>
      <c r="L1214" t="n">
        <v>235</v>
      </c>
      <c r="M1214" t="n">
        <v>0</v>
      </c>
      <c r="N1214" t="n">
        <v>0</v>
      </c>
    </row>
    <row r="1215" spans="1:20">
      <c r="A1215" s="1" t="n">
        <v>35885</v>
      </c>
      <c r="B1215" t="s">
        <v>277</v>
      </c>
      <c r="C1215" t="n">
        <v>1</v>
      </c>
      <c r="D1215" t="n">
        <v>20</v>
      </c>
      <c r="E1215" t="s">
        <v>52</v>
      </c>
      <c r="F1215" t="n">
        <v>3201</v>
      </c>
      <c r="G1215" t="s">
        <v>228</v>
      </c>
      <c r="H1215" t="s">
        <v>229</v>
      </c>
      <c r="I1215" t="n">
        <v>5</v>
      </c>
      <c r="J1215" t="n">
        <v>458</v>
      </c>
      <c r="K1215" t="s">
        <v>230</v>
      </c>
      <c r="L1215" t="n">
        <v>257</v>
      </c>
      <c r="M1215" t="n">
        <v>0.23</v>
      </c>
      <c r="N1215" t="n">
        <v>21</v>
      </c>
      <c r="O1215" t="s">
        <v>277</v>
      </c>
      <c r="P1215" t="s">
        <v>253</v>
      </c>
      <c r="Q1215" t="s">
        <v>253</v>
      </c>
      <c r="R1215" t="s">
        <v>233</v>
      </c>
      <c r="S1215" t="s">
        <v>229</v>
      </c>
      <c r="T1215" t="n">
        <v>5</v>
      </c>
    </row>
    <row r="1216" spans="1:20">
      <c r="A1216" s="1" t="n">
        <v>35885</v>
      </c>
      <c r="B1216" t="s">
        <v>277</v>
      </c>
      <c r="C1216" t="n">
        <v>2</v>
      </c>
      <c r="D1216" t="n">
        <v>20</v>
      </c>
      <c r="E1216" t="s">
        <v>52</v>
      </c>
      <c r="F1216" t="n">
        <v>3201</v>
      </c>
      <c r="G1216" t="s">
        <v>228</v>
      </c>
      <c r="H1216" t="s">
        <v>229</v>
      </c>
      <c r="I1216" t="n">
        <v>5</v>
      </c>
      <c r="J1216" t="n">
        <v>580</v>
      </c>
      <c r="K1216" t="s">
        <v>248</v>
      </c>
      <c r="L1216" t="n">
        <v>302</v>
      </c>
      <c r="M1216" t="n">
        <v>0.03</v>
      </c>
      <c r="N1216" t="n">
        <v>44.8</v>
      </c>
      <c r="O1216" t="s">
        <v>277</v>
      </c>
      <c r="P1216" t="s">
        <v>253</v>
      </c>
      <c r="Q1216" t="s">
        <v>253</v>
      </c>
      <c r="R1216" t="s">
        <v>233</v>
      </c>
      <c r="S1216" t="s">
        <v>229</v>
      </c>
      <c r="T1216" t="n">
        <v>5</v>
      </c>
    </row>
    <row r="1217" spans="1:20">
      <c r="A1217" s="1" t="n">
        <v>35885</v>
      </c>
      <c r="B1217" t="s">
        <v>277</v>
      </c>
      <c r="C1217" t="n">
        <v>3</v>
      </c>
      <c r="D1217" t="n">
        <v>20</v>
      </c>
      <c r="E1217" t="s">
        <v>52</v>
      </c>
      <c r="F1217" t="n">
        <v>3201</v>
      </c>
      <c r="G1217" t="s">
        <v>228</v>
      </c>
      <c r="H1217" t="s">
        <v>229</v>
      </c>
      <c r="I1217" t="n">
        <v>5</v>
      </c>
      <c r="J1217" t="n">
        <v>458</v>
      </c>
      <c r="K1217" t="s">
        <v>230</v>
      </c>
      <c r="L1217" t="n">
        <v>203</v>
      </c>
      <c r="M1217" t="n">
        <v>0.08</v>
      </c>
      <c r="N1217" t="n">
        <v>40.3</v>
      </c>
      <c r="O1217" t="s">
        <v>277</v>
      </c>
      <c r="P1217" t="s">
        <v>253</v>
      </c>
      <c r="Q1217" t="s">
        <v>253</v>
      </c>
      <c r="R1217" t="s">
        <v>233</v>
      </c>
      <c r="S1217" t="s">
        <v>229</v>
      </c>
      <c r="T1217" t="n">
        <v>5</v>
      </c>
    </row>
    <row r="1218" spans="1:20">
      <c r="A1218" s="1" t="n">
        <v>35885</v>
      </c>
      <c r="B1218" t="s">
        <v>277</v>
      </c>
      <c r="C1218" t="n">
        <v>4</v>
      </c>
      <c r="D1218" t="n">
        <v>20</v>
      </c>
      <c r="E1218" t="s">
        <v>52</v>
      </c>
      <c r="F1218" t="n">
        <v>3201</v>
      </c>
      <c r="G1218" t="s">
        <v>228</v>
      </c>
      <c r="H1218" t="s">
        <v>229</v>
      </c>
      <c r="I1218" t="n">
        <v>5</v>
      </c>
      <c r="J1218" t="n">
        <v>458</v>
      </c>
      <c r="K1218" t="s">
        <v>230</v>
      </c>
      <c r="L1218" t="n">
        <v>348</v>
      </c>
      <c r="M1218" t="n">
        <v>0.21</v>
      </c>
      <c r="N1218" t="n">
        <v>20.3</v>
      </c>
      <c r="O1218" t="s">
        <v>277</v>
      </c>
      <c r="P1218" t="s">
        <v>253</v>
      </c>
      <c r="Q1218" t="s">
        <v>253</v>
      </c>
      <c r="R1218" t="s">
        <v>233</v>
      </c>
      <c r="S1218" t="s">
        <v>229</v>
      </c>
      <c r="T1218" t="n">
        <v>5</v>
      </c>
    </row>
    <row r="1219" spans="1:20">
      <c r="A1219" s="1" t="n">
        <v>35885</v>
      </c>
      <c r="B1219" t="s">
        <v>277</v>
      </c>
      <c r="C1219" t="n">
        <v>5</v>
      </c>
      <c r="D1219" t="n">
        <v>20</v>
      </c>
      <c r="E1219" t="s">
        <v>52</v>
      </c>
      <c r="F1219" t="n">
        <v>3201</v>
      </c>
      <c r="G1219" t="s">
        <v>228</v>
      </c>
      <c r="H1219" t="s">
        <v>229</v>
      </c>
      <c r="I1219" t="n">
        <v>5</v>
      </c>
      <c r="J1219" t="n">
        <v>160</v>
      </c>
      <c r="K1219" t="s">
        <v>258</v>
      </c>
      <c r="L1219" t="n">
        <v>352</v>
      </c>
      <c r="M1219" t="n">
        <v>0.03</v>
      </c>
      <c r="N1219" t="n">
        <v>39.1</v>
      </c>
      <c r="O1219" t="s">
        <v>277</v>
      </c>
      <c r="P1219" t="s">
        <v>253</v>
      </c>
      <c r="Q1219" t="s">
        <v>253</v>
      </c>
      <c r="R1219" t="s">
        <v>233</v>
      </c>
      <c r="S1219" t="s">
        <v>229</v>
      </c>
      <c r="T1219" t="n">
        <v>5</v>
      </c>
    </row>
    <row r="1220" spans="1:20">
      <c r="A1220" s="1" t="n">
        <v>35885</v>
      </c>
      <c r="B1220" t="s">
        <v>227</v>
      </c>
      <c r="C1220" t="n">
        <v>8</v>
      </c>
      <c r="D1220" t="n">
        <v>20</v>
      </c>
      <c r="E1220" t="s">
        <v>52</v>
      </c>
      <c r="F1220" t="n">
        <v>3201</v>
      </c>
      <c r="G1220" t="s">
        <v>228</v>
      </c>
      <c r="H1220" t="s">
        <v>229</v>
      </c>
      <c r="I1220" t="n">
        <v>5</v>
      </c>
      <c r="J1220" t="n">
        <v>280</v>
      </c>
      <c r="K1220" t="s">
        <v>251</v>
      </c>
      <c r="L1220" t="n">
        <v>500</v>
      </c>
      <c r="M1220" t="n">
        <v>0.01</v>
      </c>
      <c r="N1220" t="n">
        <v>39</v>
      </c>
      <c r="O1220" t="s">
        <v>231</v>
      </c>
      <c r="P1220" t="s">
        <v>232</v>
      </c>
      <c r="Q1220" t="s">
        <v>232</v>
      </c>
      <c r="R1220" t="s">
        <v>233</v>
      </c>
      <c r="S1220" t="s">
        <v>229</v>
      </c>
      <c r="T1220" t="n">
        <v>5</v>
      </c>
    </row>
    <row r="1221" spans="1:20">
      <c r="A1221" s="1" t="n">
        <v>35885</v>
      </c>
      <c r="B1221" t="s">
        <v>227</v>
      </c>
      <c r="C1221" t="n">
        <v>9</v>
      </c>
      <c r="D1221" t="n">
        <v>20</v>
      </c>
      <c r="E1221" t="s">
        <v>52</v>
      </c>
      <c r="F1221" t="n">
        <v>3201</v>
      </c>
      <c r="G1221" t="s">
        <v>228</v>
      </c>
      <c r="H1221" t="s">
        <v>229</v>
      </c>
      <c r="I1221" t="n">
        <v>5</v>
      </c>
      <c r="J1221" t="n">
        <v>280</v>
      </c>
      <c r="K1221" t="s">
        <v>251</v>
      </c>
      <c r="L1221" t="n">
        <v>198</v>
      </c>
      <c r="M1221" t="n">
        <v>0.01</v>
      </c>
      <c r="N1221" t="n">
        <v>39</v>
      </c>
      <c r="O1221" t="s">
        <v>231</v>
      </c>
      <c r="P1221" t="s">
        <v>232</v>
      </c>
      <c r="Q1221" t="s">
        <v>232</v>
      </c>
      <c r="R1221" t="s">
        <v>233</v>
      </c>
      <c r="S1221" t="s">
        <v>229</v>
      </c>
      <c r="T1221" t="n">
        <v>5</v>
      </c>
    </row>
    <row r="1222" spans="1:20">
      <c r="A1222" s="1" t="n">
        <v>35885</v>
      </c>
      <c r="B1222" t="s">
        <v>227</v>
      </c>
      <c r="C1222" t="n">
        <v>10</v>
      </c>
      <c r="D1222" t="n">
        <v>20</v>
      </c>
      <c r="E1222" t="s">
        <v>52</v>
      </c>
      <c r="F1222" t="n">
        <v>3201</v>
      </c>
      <c r="G1222" t="s">
        <v>228</v>
      </c>
      <c r="H1222" t="s">
        <v>229</v>
      </c>
      <c r="I1222" t="n">
        <v>5</v>
      </c>
      <c r="J1222" t="n">
        <v>280</v>
      </c>
      <c r="K1222" t="s">
        <v>251</v>
      </c>
      <c r="L1222" t="n">
        <v>610</v>
      </c>
      <c r="M1222" t="n">
        <v>0.01</v>
      </c>
      <c r="N1222" t="n">
        <v>39.2</v>
      </c>
      <c r="O1222" t="s">
        <v>231</v>
      </c>
      <c r="P1222" t="s">
        <v>232</v>
      </c>
      <c r="Q1222" t="s">
        <v>232</v>
      </c>
      <c r="R1222" t="s">
        <v>233</v>
      </c>
      <c r="S1222" t="s">
        <v>229</v>
      </c>
      <c r="T1222" t="n">
        <v>5</v>
      </c>
    </row>
    <row r="1223" spans="1:20">
      <c r="A1223" s="1" t="n">
        <v>35885</v>
      </c>
      <c r="B1223" t="s">
        <v>227</v>
      </c>
      <c r="C1223" t="n">
        <v>11</v>
      </c>
      <c r="D1223" t="n">
        <v>20</v>
      </c>
      <c r="E1223" t="s">
        <v>52</v>
      </c>
      <c r="F1223" t="n">
        <v>3201</v>
      </c>
      <c r="G1223" t="s">
        <v>228</v>
      </c>
      <c r="H1223" t="s">
        <v>229</v>
      </c>
      <c r="I1223" t="n">
        <v>5</v>
      </c>
      <c r="J1223" t="n">
        <v>458</v>
      </c>
      <c r="K1223" t="s">
        <v>230</v>
      </c>
      <c r="L1223" t="n">
        <v>213</v>
      </c>
      <c r="M1223" t="n">
        <v>0.07000000000000001</v>
      </c>
      <c r="N1223" t="n">
        <v>32.2</v>
      </c>
      <c r="O1223" t="s">
        <v>231</v>
      </c>
      <c r="P1223" t="s">
        <v>232</v>
      </c>
      <c r="Q1223" t="s">
        <v>232</v>
      </c>
      <c r="R1223" t="s">
        <v>233</v>
      </c>
      <c r="S1223" t="s">
        <v>229</v>
      </c>
      <c r="T1223" t="n">
        <v>5</v>
      </c>
    </row>
    <row r="1224" spans="1:20">
      <c r="A1224" s="1" t="n">
        <v>35885</v>
      </c>
      <c r="B1224" t="s">
        <v>227</v>
      </c>
      <c r="C1224" t="n">
        <v>50</v>
      </c>
      <c r="D1224" t="n">
        <v>850</v>
      </c>
      <c r="E1224" t="s">
        <v>280</v>
      </c>
      <c r="F1224" t="n">
        <v>3201</v>
      </c>
      <c r="G1224" t="s">
        <v>228</v>
      </c>
      <c r="H1224" t="s">
        <v>229</v>
      </c>
      <c r="I1224" t="n">
        <v>5</v>
      </c>
      <c r="J1224" t="n">
        <v>458</v>
      </c>
      <c r="K1224" t="s">
        <v>230</v>
      </c>
      <c r="L1224" t="n">
        <v>100</v>
      </c>
      <c r="M1224" t="n">
        <v>0</v>
      </c>
      <c r="N1224" t="n">
        <v>0</v>
      </c>
      <c r="O1224" t="s">
        <v>231</v>
      </c>
      <c r="P1224" t="s">
        <v>232</v>
      </c>
      <c r="Q1224" t="s">
        <v>232</v>
      </c>
      <c r="R1224" t="s">
        <v>233</v>
      </c>
      <c r="S1224" t="s">
        <v>229</v>
      </c>
      <c r="T1224" t="n">
        <v>5</v>
      </c>
    </row>
    <row r="1225" spans="1:20">
      <c r="A1225" s="1" t="n">
        <v>35885</v>
      </c>
      <c r="B1225" t="s">
        <v>236</v>
      </c>
      <c r="C1225" t="n">
        <v>629</v>
      </c>
      <c r="D1225" t="n">
        <v>216</v>
      </c>
      <c r="E1225" t="s">
        <v>264</v>
      </c>
      <c r="F1225" t="n">
        <v>3201</v>
      </c>
      <c r="G1225" t="s">
        <v>228</v>
      </c>
      <c r="H1225" t="s">
        <v>229</v>
      </c>
      <c r="I1225" t="n">
        <v>5</v>
      </c>
      <c r="J1225" t="n">
        <v>515</v>
      </c>
      <c r="K1225" t="s">
        <v>239</v>
      </c>
      <c r="L1225" t="n">
        <v>186</v>
      </c>
      <c r="M1225" t="n">
        <v>0</v>
      </c>
      <c r="N1225" t="n">
        <v>0</v>
      </c>
    </row>
    <row r="1226" spans="1:20">
      <c r="A1226" s="1" t="n">
        <v>35885</v>
      </c>
      <c r="B1226" t="s">
        <v>236</v>
      </c>
      <c r="C1226" t="n">
        <v>630</v>
      </c>
      <c r="D1226" t="n">
        <v>216</v>
      </c>
      <c r="E1226" t="s">
        <v>264</v>
      </c>
      <c r="F1226" t="n">
        <v>3201</v>
      </c>
      <c r="G1226" t="s">
        <v>228</v>
      </c>
      <c r="H1226" t="s">
        <v>229</v>
      </c>
      <c r="I1226" t="n">
        <v>5</v>
      </c>
      <c r="J1226" t="n">
        <v>515</v>
      </c>
      <c r="K1226" t="s">
        <v>239</v>
      </c>
      <c r="L1226" t="n">
        <v>99</v>
      </c>
      <c r="M1226" t="n">
        <v>0</v>
      </c>
      <c r="N1226" t="n">
        <v>0</v>
      </c>
    </row>
    <row r="1227" spans="1:20">
      <c r="A1227" s="1" t="n">
        <v>35885</v>
      </c>
      <c r="B1227" t="s">
        <v>236</v>
      </c>
      <c r="C1227" t="n">
        <v>631</v>
      </c>
      <c r="D1227" t="n">
        <v>216</v>
      </c>
      <c r="E1227" t="s">
        <v>264</v>
      </c>
      <c r="F1227" t="n">
        <v>3201</v>
      </c>
      <c r="G1227" t="s">
        <v>228</v>
      </c>
      <c r="H1227" t="s">
        <v>229</v>
      </c>
      <c r="I1227" t="n">
        <v>5</v>
      </c>
      <c r="J1227" t="n">
        <v>515</v>
      </c>
      <c r="K1227" t="s">
        <v>239</v>
      </c>
      <c r="L1227" t="n">
        <v>295</v>
      </c>
      <c r="M1227" t="n">
        <v>0</v>
      </c>
      <c r="N1227" t="n">
        <v>0</v>
      </c>
    </row>
    <row r="1228" spans="1:20">
      <c r="A1228" s="1" t="n">
        <v>35915</v>
      </c>
      <c r="B1228" t="s">
        <v>277</v>
      </c>
      <c r="C1228" t="n">
        <v>1</v>
      </c>
      <c r="D1228" t="n">
        <v>20</v>
      </c>
      <c r="E1228" t="s">
        <v>52</v>
      </c>
      <c r="F1228" t="n">
        <v>3201</v>
      </c>
      <c r="G1228" t="s">
        <v>228</v>
      </c>
      <c r="H1228" t="s">
        <v>229</v>
      </c>
      <c r="I1228" t="n">
        <v>5</v>
      </c>
      <c r="J1228" t="n">
        <v>458</v>
      </c>
      <c r="K1228" t="s">
        <v>230</v>
      </c>
      <c r="L1228" t="n">
        <v>290</v>
      </c>
      <c r="M1228" t="n">
        <v>0.22</v>
      </c>
      <c r="N1228" t="n">
        <v>20.5</v>
      </c>
      <c r="O1228" t="s">
        <v>277</v>
      </c>
      <c r="P1228" t="s">
        <v>253</v>
      </c>
      <c r="Q1228" t="s">
        <v>253</v>
      </c>
      <c r="R1228" t="s">
        <v>233</v>
      </c>
      <c r="S1228" t="s">
        <v>229</v>
      </c>
      <c r="T1228" t="n">
        <v>5</v>
      </c>
    </row>
    <row r="1229" spans="1:20">
      <c r="A1229" s="1" t="n">
        <v>35915</v>
      </c>
      <c r="B1229" t="s">
        <v>277</v>
      </c>
      <c r="C1229" t="n">
        <v>2</v>
      </c>
      <c r="D1229" t="n">
        <v>20</v>
      </c>
      <c r="E1229" t="s">
        <v>52</v>
      </c>
      <c r="F1229" t="n">
        <v>3201</v>
      </c>
      <c r="G1229" t="s">
        <v>228</v>
      </c>
      <c r="H1229" t="s">
        <v>229</v>
      </c>
      <c r="I1229" t="n">
        <v>5</v>
      </c>
      <c r="J1229" t="n">
        <v>280</v>
      </c>
      <c r="K1229" t="s">
        <v>251</v>
      </c>
      <c r="L1229" t="n">
        <v>385</v>
      </c>
      <c r="M1229" t="n">
        <v>0.07000000000000001</v>
      </c>
      <c r="N1229" t="n">
        <v>39</v>
      </c>
      <c r="O1229" t="s">
        <v>277</v>
      </c>
      <c r="P1229" t="s">
        <v>253</v>
      </c>
      <c r="Q1229" t="s">
        <v>253</v>
      </c>
      <c r="R1229" t="s">
        <v>233</v>
      </c>
      <c r="S1229" t="s">
        <v>229</v>
      </c>
      <c r="T1229" t="n">
        <v>5</v>
      </c>
    </row>
    <row r="1230" spans="1:20">
      <c r="A1230" s="1" t="n">
        <v>35915</v>
      </c>
      <c r="B1230" t="s">
        <v>277</v>
      </c>
      <c r="C1230" t="n">
        <v>3</v>
      </c>
      <c r="D1230" t="n">
        <v>20</v>
      </c>
      <c r="E1230" t="s">
        <v>52</v>
      </c>
      <c r="F1230" t="n">
        <v>3201</v>
      </c>
      <c r="G1230" t="s">
        <v>228</v>
      </c>
      <c r="H1230" t="s">
        <v>229</v>
      </c>
      <c r="I1230" t="n">
        <v>5</v>
      </c>
      <c r="J1230" t="n">
        <v>660</v>
      </c>
      <c r="K1230" t="s">
        <v>285</v>
      </c>
      <c r="L1230" t="n">
        <v>509</v>
      </c>
      <c r="M1230" t="n">
        <v>0.06</v>
      </c>
      <c r="N1230" t="n">
        <v>43.7</v>
      </c>
      <c r="O1230" t="s">
        <v>277</v>
      </c>
      <c r="P1230" t="s">
        <v>253</v>
      </c>
      <c r="Q1230" t="s">
        <v>253</v>
      </c>
      <c r="R1230" t="s">
        <v>233</v>
      </c>
      <c r="S1230" t="s">
        <v>229</v>
      </c>
      <c r="T1230" t="n">
        <v>5</v>
      </c>
    </row>
    <row r="1231" spans="1:20">
      <c r="A1231" s="1" t="n">
        <v>35915</v>
      </c>
      <c r="B1231" t="s">
        <v>277</v>
      </c>
      <c r="C1231" t="n">
        <v>4</v>
      </c>
      <c r="D1231" t="n">
        <v>20</v>
      </c>
      <c r="E1231" t="s">
        <v>52</v>
      </c>
      <c r="F1231" t="n">
        <v>3201</v>
      </c>
      <c r="G1231" t="s">
        <v>228</v>
      </c>
      <c r="H1231" t="s">
        <v>229</v>
      </c>
      <c r="I1231" t="n">
        <v>5</v>
      </c>
      <c r="J1231" t="n">
        <v>160</v>
      </c>
      <c r="K1231" t="s">
        <v>258</v>
      </c>
      <c r="L1231" t="n">
        <v>427</v>
      </c>
      <c r="M1231" t="n">
        <v>0.03</v>
      </c>
      <c r="N1231" t="n">
        <v>42</v>
      </c>
      <c r="O1231" t="s">
        <v>277</v>
      </c>
      <c r="P1231" t="s">
        <v>253</v>
      </c>
      <c r="Q1231" t="s">
        <v>253</v>
      </c>
      <c r="R1231" t="s">
        <v>233</v>
      </c>
      <c r="S1231" t="s">
        <v>229</v>
      </c>
      <c r="T1231" t="n">
        <v>5</v>
      </c>
    </row>
    <row r="1232" spans="1:20">
      <c r="A1232" s="1" t="n">
        <v>35915</v>
      </c>
      <c r="B1232" t="s">
        <v>277</v>
      </c>
      <c r="C1232" t="n">
        <v>5</v>
      </c>
      <c r="D1232" t="n">
        <v>20</v>
      </c>
      <c r="E1232" t="s">
        <v>52</v>
      </c>
      <c r="F1232" t="n">
        <v>3201</v>
      </c>
      <c r="G1232" t="s">
        <v>228</v>
      </c>
      <c r="H1232" t="s">
        <v>229</v>
      </c>
      <c r="I1232" t="n">
        <v>5</v>
      </c>
      <c r="J1232" t="n">
        <v>458</v>
      </c>
      <c r="K1232" t="s">
        <v>230</v>
      </c>
      <c r="L1232" t="n">
        <v>303</v>
      </c>
      <c r="M1232" t="n">
        <v>0.2</v>
      </c>
      <c r="N1232" t="n">
        <v>21</v>
      </c>
      <c r="O1232" t="s">
        <v>277</v>
      </c>
      <c r="P1232" t="s">
        <v>253</v>
      </c>
      <c r="Q1232" t="s">
        <v>253</v>
      </c>
      <c r="R1232" t="s">
        <v>233</v>
      </c>
      <c r="S1232" t="s">
        <v>229</v>
      </c>
      <c r="T1232" t="n">
        <v>5</v>
      </c>
    </row>
    <row r="1233" spans="1:20">
      <c r="A1233" s="1" t="n">
        <v>35915</v>
      </c>
      <c r="B1233" t="s">
        <v>227</v>
      </c>
      <c r="C1233" t="n">
        <v>11</v>
      </c>
      <c r="D1233" t="n">
        <v>20</v>
      </c>
      <c r="E1233" t="s">
        <v>52</v>
      </c>
      <c r="F1233" t="n">
        <v>3201</v>
      </c>
      <c r="G1233" t="s">
        <v>228</v>
      </c>
      <c r="H1233" t="s">
        <v>229</v>
      </c>
      <c r="I1233" t="n">
        <v>5</v>
      </c>
      <c r="J1233" t="n">
        <v>280</v>
      </c>
      <c r="K1233" t="s">
        <v>251</v>
      </c>
      <c r="L1233" t="n">
        <v>705</v>
      </c>
      <c r="M1233" t="n">
        <v>0.03</v>
      </c>
      <c r="N1233" t="n">
        <v>38.2</v>
      </c>
      <c r="O1233" t="s">
        <v>231</v>
      </c>
      <c r="P1233" t="s">
        <v>232</v>
      </c>
      <c r="Q1233" t="s">
        <v>232</v>
      </c>
      <c r="R1233" t="s">
        <v>233</v>
      </c>
      <c r="S1233" t="s">
        <v>229</v>
      </c>
      <c r="T1233" t="n">
        <v>5</v>
      </c>
    </row>
    <row r="1234" spans="1:20">
      <c r="A1234" s="1" t="n">
        <v>35915</v>
      </c>
      <c r="B1234" t="s">
        <v>227</v>
      </c>
      <c r="C1234" t="n">
        <v>12</v>
      </c>
      <c r="D1234" t="n">
        <v>20</v>
      </c>
      <c r="E1234" t="s">
        <v>52</v>
      </c>
      <c r="F1234" t="n">
        <v>3201</v>
      </c>
      <c r="G1234" t="s">
        <v>228</v>
      </c>
      <c r="H1234" t="s">
        <v>229</v>
      </c>
      <c r="I1234" t="n">
        <v>5</v>
      </c>
      <c r="J1234" t="n">
        <v>458</v>
      </c>
      <c r="K1234" t="s">
        <v>230</v>
      </c>
      <c r="L1234" t="n">
        <v>200</v>
      </c>
      <c r="M1234" t="n">
        <v>0.02</v>
      </c>
      <c r="N1234" t="n">
        <v>46.3</v>
      </c>
      <c r="O1234" t="s">
        <v>231</v>
      </c>
      <c r="P1234" t="s">
        <v>232</v>
      </c>
      <c r="Q1234" t="s">
        <v>232</v>
      </c>
      <c r="R1234" t="s">
        <v>233</v>
      </c>
      <c r="S1234" t="s">
        <v>229</v>
      </c>
      <c r="T1234" t="n">
        <v>5</v>
      </c>
    </row>
    <row r="1235" spans="1:20">
      <c r="A1235" s="1" t="n">
        <v>35915</v>
      </c>
      <c r="B1235" t="s">
        <v>227</v>
      </c>
      <c r="C1235" t="n">
        <v>49</v>
      </c>
      <c r="D1235" t="n">
        <v>508</v>
      </c>
      <c r="E1235" t="s">
        <v>246</v>
      </c>
      <c r="F1235" t="n">
        <v>3201</v>
      </c>
      <c r="G1235" t="s">
        <v>228</v>
      </c>
      <c r="H1235" t="s">
        <v>229</v>
      </c>
      <c r="I1235" t="n">
        <v>5</v>
      </c>
      <c r="J1235" t="n">
        <v>515</v>
      </c>
      <c r="K1235" t="s">
        <v>239</v>
      </c>
      <c r="L1235" t="n">
        <v>100</v>
      </c>
      <c r="M1235" t="n">
        <v>0.03</v>
      </c>
      <c r="N1235" t="n">
        <v>0</v>
      </c>
    </row>
    <row r="1236" spans="1:20">
      <c r="A1236" s="1" t="n">
        <v>35915</v>
      </c>
      <c r="B1236" t="s">
        <v>227</v>
      </c>
      <c r="C1236" t="n">
        <v>50</v>
      </c>
      <c r="D1236" t="n">
        <v>508</v>
      </c>
      <c r="E1236" t="s">
        <v>246</v>
      </c>
      <c r="F1236" t="n">
        <v>3201</v>
      </c>
      <c r="G1236" t="s">
        <v>228</v>
      </c>
      <c r="H1236" t="s">
        <v>229</v>
      </c>
      <c r="I1236" t="n">
        <v>5</v>
      </c>
      <c r="J1236" t="n">
        <v>515</v>
      </c>
      <c r="K1236" t="s">
        <v>239</v>
      </c>
      <c r="L1236" t="n">
        <v>47</v>
      </c>
      <c r="M1236" t="n">
        <v>0.03</v>
      </c>
      <c r="N1236" t="n">
        <v>0</v>
      </c>
    </row>
    <row r="1237" spans="1:20">
      <c r="A1237" s="1" t="n">
        <v>35915</v>
      </c>
      <c r="B1237" t="s">
        <v>227</v>
      </c>
      <c r="C1237" t="n">
        <v>51</v>
      </c>
      <c r="D1237" t="n">
        <v>510</v>
      </c>
      <c r="E1237" t="s">
        <v>255</v>
      </c>
      <c r="F1237" t="n">
        <v>3201</v>
      </c>
      <c r="G1237" t="s">
        <v>228</v>
      </c>
      <c r="H1237" t="s">
        <v>229</v>
      </c>
      <c r="I1237" t="n">
        <v>5</v>
      </c>
      <c r="J1237" t="n">
        <v>458</v>
      </c>
      <c r="K1237" t="s">
        <v>230</v>
      </c>
      <c r="L1237" t="n">
        <v>119</v>
      </c>
      <c r="M1237" t="n">
        <v>1.8</v>
      </c>
      <c r="N1237" t="n">
        <v>0</v>
      </c>
    </row>
    <row r="1238" spans="1:20">
      <c r="A1238" s="1" t="n">
        <v>35915</v>
      </c>
      <c r="B1238" t="s">
        <v>227</v>
      </c>
      <c r="C1238" t="n">
        <v>52</v>
      </c>
      <c r="D1238" t="n">
        <v>510</v>
      </c>
      <c r="E1238" t="s">
        <v>255</v>
      </c>
      <c r="F1238" t="n">
        <v>3201</v>
      </c>
      <c r="G1238" t="s">
        <v>228</v>
      </c>
      <c r="H1238" t="s">
        <v>229</v>
      </c>
      <c r="I1238" t="n">
        <v>5</v>
      </c>
      <c r="J1238" t="n">
        <v>458</v>
      </c>
      <c r="K1238" t="s">
        <v>230</v>
      </c>
      <c r="L1238" t="n">
        <v>208</v>
      </c>
      <c r="M1238" t="n">
        <v>1.8</v>
      </c>
      <c r="N1238" t="n">
        <v>0</v>
      </c>
    </row>
    <row r="1239" spans="1:20">
      <c r="A1239" s="1" t="n">
        <v>35915</v>
      </c>
      <c r="B1239" t="s">
        <v>227</v>
      </c>
      <c r="C1239" t="n">
        <v>53</v>
      </c>
      <c r="D1239" t="n">
        <v>510</v>
      </c>
      <c r="E1239" t="s">
        <v>255</v>
      </c>
      <c r="F1239" t="n">
        <v>3201</v>
      </c>
      <c r="G1239" t="s">
        <v>228</v>
      </c>
      <c r="H1239" t="s">
        <v>229</v>
      </c>
      <c r="I1239" t="n">
        <v>5</v>
      </c>
      <c r="J1239" t="n">
        <v>458</v>
      </c>
      <c r="K1239" t="s">
        <v>230</v>
      </c>
      <c r="L1239" t="n">
        <v>209</v>
      </c>
      <c r="M1239" t="n">
        <v>1.8</v>
      </c>
      <c r="N1239" t="n">
        <v>0</v>
      </c>
    </row>
    <row r="1240" spans="1:20">
      <c r="A1240" s="1" t="n">
        <v>35915</v>
      </c>
      <c r="B1240" t="s">
        <v>236</v>
      </c>
      <c r="C1240" t="n">
        <v>824</v>
      </c>
      <c r="D1240" t="n">
        <v>216</v>
      </c>
      <c r="E1240" t="s">
        <v>264</v>
      </c>
      <c r="F1240" t="n">
        <v>3201</v>
      </c>
      <c r="G1240" t="s">
        <v>228</v>
      </c>
      <c r="H1240" t="s">
        <v>229</v>
      </c>
      <c r="I1240" t="n">
        <v>5</v>
      </c>
      <c r="J1240" t="n">
        <v>515</v>
      </c>
      <c r="K1240" t="s">
        <v>239</v>
      </c>
      <c r="L1240" t="n">
        <v>240</v>
      </c>
      <c r="M1240" t="n">
        <v>0</v>
      </c>
      <c r="N1240" t="n">
        <v>0</v>
      </c>
    </row>
    <row r="1241" spans="1:20">
      <c r="A1241" s="1" t="n">
        <v>35915</v>
      </c>
      <c r="B1241" t="s">
        <v>236</v>
      </c>
      <c r="C1241" t="n">
        <v>825</v>
      </c>
      <c r="D1241" t="n">
        <v>216</v>
      </c>
      <c r="E1241" t="s">
        <v>264</v>
      </c>
      <c r="F1241" t="n">
        <v>3201</v>
      </c>
      <c r="G1241" t="s">
        <v>228</v>
      </c>
      <c r="H1241" t="s">
        <v>229</v>
      </c>
      <c r="I1241" t="n">
        <v>5</v>
      </c>
      <c r="J1241" t="n">
        <v>515</v>
      </c>
      <c r="K1241" t="s">
        <v>239</v>
      </c>
      <c r="L1241" t="n">
        <v>149</v>
      </c>
      <c r="M1241" t="n">
        <v>0</v>
      </c>
      <c r="N1241" t="n">
        <v>0</v>
      </c>
    </row>
    <row r="1242" spans="1:20">
      <c r="A1242" s="1" t="n">
        <v>35915</v>
      </c>
      <c r="B1242" t="s">
        <v>236</v>
      </c>
      <c r="C1242" t="n">
        <v>826</v>
      </c>
      <c r="D1242" t="n">
        <v>216</v>
      </c>
      <c r="E1242" t="s">
        <v>264</v>
      </c>
      <c r="F1242" t="n">
        <v>3201</v>
      </c>
      <c r="G1242" t="s">
        <v>228</v>
      </c>
      <c r="H1242" t="s">
        <v>229</v>
      </c>
      <c r="I1242" t="n">
        <v>5</v>
      </c>
      <c r="J1242" t="n">
        <v>515</v>
      </c>
      <c r="K1242" t="s">
        <v>239</v>
      </c>
      <c r="L1242" t="n">
        <v>207</v>
      </c>
      <c r="M1242" t="n">
        <v>0</v>
      </c>
      <c r="N1242" t="n">
        <v>0</v>
      </c>
    </row>
    <row r="1243" spans="1:20">
      <c r="A1243" s="1" t="n">
        <v>35915</v>
      </c>
      <c r="B1243" t="s">
        <v>286</v>
      </c>
      <c r="C1243" t="n">
        <v>837</v>
      </c>
      <c r="D1243" t="n">
        <v>461</v>
      </c>
      <c r="E1243" t="s">
        <v>287</v>
      </c>
      <c r="F1243" t="n">
        <v>3201</v>
      </c>
      <c r="G1243" t="s">
        <v>228</v>
      </c>
      <c r="H1243" t="s">
        <v>229</v>
      </c>
      <c r="I1243" t="n">
        <v>5</v>
      </c>
      <c r="J1243" t="n">
        <v>260</v>
      </c>
      <c r="K1243" t="s">
        <v>250</v>
      </c>
      <c r="L1243" t="n">
        <v>15</v>
      </c>
      <c r="M1243" t="n">
        <v>0</v>
      </c>
      <c r="N1243" t="n">
        <v>0</v>
      </c>
    </row>
    <row r="1244" spans="1:20">
      <c r="A1244" s="1" t="n">
        <v>35946</v>
      </c>
      <c r="B1244" t="s">
        <v>277</v>
      </c>
      <c r="C1244" t="n">
        <v>1</v>
      </c>
      <c r="D1244" t="n">
        <v>20</v>
      </c>
      <c r="E1244" t="s">
        <v>52</v>
      </c>
      <c r="F1244" t="n">
        <v>3201</v>
      </c>
      <c r="G1244" t="s">
        <v>228</v>
      </c>
      <c r="H1244" t="s">
        <v>229</v>
      </c>
      <c r="I1244" t="n">
        <v>5</v>
      </c>
      <c r="J1244" t="n">
        <v>160</v>
      </c>
      <c r="K1244" t="s">
        <v>258</v>
      </c>
      <c r="L1244" t="n">
        <v>188</v>
      </c>
      <c r="M1244" t="n">
        <v>0.05</v>
      </c>
      <c r="N1244" t="n">
        <v>47.7</v>
      </c>
      <c r="O1244" t="s">
        <v>277</v>
      </c>
      <c r="P1244" t="s">
        <v>253</v>
      </c>
      <c r="Q1244" t="s">
        <v>253</v>
      </c>
      <c r="R1244" t="s">
        <v>233</v>
      </c>
      <c r="S1244" t="s">
        <v>229</v>
      </c>
      <c r="T1244" t="n">
        <v>5</v>
      </c>
    </row>
    <row r="1245" spans="1:20">
      <c r="A1245" s="1" t="n">
        <v>35946</v>
      </c>
      <c r="B1245" t="s">
        <v>277</v>
      </c>
      <c r="C1245" t="n">
        <v>2</v>
      </c>
      <c r="D1245" t="n">
        <v>20</v>
      </c>
      <c r="E1245" t="s">
        <v>52</v>
      </c>
      <c r="F1245" t="n">
        <v>3201</v>
      </c>
      <c r="G1245" t="s">
        <v>228</v>
      </c>
      <c r="H1245" t="s">
        <v>229</v>
      </c>
      <c r="I1245" t="n">
        <v>5</v>
      </c>
      <c r="J1245" t="n">
        <v>160</v>
      </c>
      <c r="K1245" t="s">
        <v>258</v>
      </c>
      <c r="L1245" t="n">
        <v>702</v>
      </c>
      <c r="M1245" t="n">
        <v>0.01</v>
      </c>
      <c r="N1245" t="n">
        <v>54.4</v>
      </c>
      <c r="O1245" t="s">
        <v>277</v>
      </c>
      <c r="P1245" t="s">
        <v>253</v>
      </c>
      <c r="Q1245" t="s">
        <v>253</v>
      </c>
      <c r="R1245" t="s">
        <v>233</v>
      </c>
      <c r="S1245" t="s">
        <v>229</v>
      </c>
      <c r="T1245" t="n">
        <v>5</v>
      </c>
    </row>
    <row r="1246" spans="1:20">
      <c r="A1246" s="1" t="n">
        <v>35946</v>
      </c>
      <c r="B1246" t="s">
        <v>277</v>
      </c>
      <c r="C1246" t="n">
        <v>3</v>
      </c>
      <c r="D1246" t="n">
        <v>20</v>
      </c>
      <c r="E1246" t="s">
        <v>52</v>
      </c>
      <c r="F1246" t="n">
        <v>3201</v>
      </c>
      <c r="G1246" t="s">
        <v>228</v>
      </c>
      <c r="H1246" t="s">
        <v>229</v>
      </c>
      <c r="I1246" t="n">
        <v>5</v>
      </c>
      <c r="J1246" t="n">
        <v>458</v>
      </c>
      <c r="K1246" t="s">
        <v>230</v>
      </c>
      <c r="L1246" t="n">
        <v>308</v>
      </c>
      <c r="M1246" t="n">
        <v>0.24</v>
      </c>
      <c r="N1246" t="n">
        <v>20.6</v>
      </c>
      <c r="O1246" t="s">
        <v>277</v>
      </c>
      <c r="P1246" t="s">
        <v>253</v>
      </c>
      <c r="Q1246" t="s">
        <v>253</v>
      </c>
      <c r="R1246" t="s">
        <v>233</v>
      </c>
      <c r="S1246" t="s">
        <v>229</v>
      </c>
      <c r="T1246" t="n">
        <v>5</v>
      </c>
    </row>
    <row r="1247" spans="1:20">
      <c r="A1247" s="1" t="n">
        <v>35946</v>
      </c>
      <c r="B1247" t="s">
        <v>277</v>
      </c>
      <c r="C1247" t="n">
        <v>4</v>
      </c>
      <c r="D1247" t="n">
        <v>20</v>
      </c>
      <c r="E1247" t="s">
        <v>52</v>
      </c>
      <c r="F1247" t="n">
        <v>3201</v>
      </c>
      <c r="G1247" t="s">
        <v>228</v>
      </c>
      <c r="H1247" t="s">
        <v>229</v>
      </c>
      <c r="I1247" t="n">
        <v>5</v>
      </c>
      <c r="J1247" t="n">
        <v>458</v>
      </c>
      <c r="K1247" t="s">
        <v>230</v>
      </c>
      <c r="L1247" t="n">
        <v>350</v>
      </c>
      <c r="M1247" t="n">
        <v>0.04</v>
      </c>
      <c r="N1247" t="n">
        <v>45.4</v>
      </c>
      <c r="O1247" t="s">
        <v>277</v>
      </c>
      <c r="P1247" t="s">
        <v>253</v>
      </c>
      <c r="Q1247" t="s">
        <v>253</v>
      </c>
      <c r="R1247" t="s">
        <v>233</v>
      </c>
      <c r="S1247" t="s">
        <v>229</v>
      </c>
      <c r="T1247" t="n">
        <v>5</v>
      </c>
    </row>
    <row r="1248" spans="1:20">
      <c r="A1248" s="1" t="n">
        <v>35946</v>
      </c>
      <c r="B1248" t="s">
        <v>227</v>
      </c>
      <c r="C1248" t="n">
        <v>10</v>
      </c>
      <c r="D1248" t="n">
        <v>20</v>
      </c>
      <c r="E1248" t="s">
        <v>52</v>
      </c>
      <c r="F1248" t="n">
        <v>3201</v>
      </c>
      <c r="G1248" t="s">
        <v>228</v>
      </c>
      <c r="H1248" t="s">
        <v>229</v>
      </c>
      <c r="I1248" t="n">
        <v>5</v>
      </c>
      <c r="J1248" t="n">
        <v>280</v>
      </c>
      <c r="K1248" t="s">
        <v>251</v>
      </c>
      <c r="L1248" t="n">
        <v>715</v>
      </c>
      <c r="M1248" t="n">
        <v>0.03</v>
      </c>
      <c r="N1248" t="n">
        <v>39.3</v>
      </c>
      <c r="O1248" t="s">
        <v>231</v>
      </c>
      <c r="P1248" t="s">
        <v>232</v>
      </c>
      <c r="Q1248" t="s">
        <v>232</v>
      </c>
      <c r="R1248" t="s">
        <v>233</v>
      </c>
      <c r="S1248" t="s">
        <v>229</v>
      </c>
      <c r="T1248" t="n">
        <v>5</v>
      </c>
    </row>
    <row r="1249" spans="1:20">
      <c r="A1249" s="1" t="n">
        <v>35976</v>
      </c>
      <c r="B1249" t="s">
        <v>227</v>
      </c>
      <c r="C1249" t="n">
        <v>6</v>
      </c>
      <c r="D1249" t="n">
        <v>20</v>
      </c>
      <c r="E1249" t="s">
        <v>52</v>
      </c>
      <c r="F1249" t="n">
        <v>3201</v>
      </c>
      <c r="G1249" t="s">
        <v>228</v>
      </c>
      <c r="H1249" t="s">
        <v>229</v>
      </c>
      <c r="I1249" t="n">
        <v>5</v>
      </c>
      <c r="J1249" t="n">
        <v>280</v>
      </c>
      <c r="K1249" t="s">
        <v>251</v>
      </c>
      <c r="L1249" t="n">
        <v>593</v>
      </c>
      <c r="M1249" t="n">
        <v>0.1</v>
      </c>
      <c r="N1249" t="n">
        <v>31.8</v>
      </c>
      <c r="O1249" t="s">
        <v>231</v>
      </c>
      <c r="P1249" t="s">
        <v>232</v>
      </c>
      <c r="Q1249" t="s">
        <v>232</v>
      </c>
      <c r="R1249" t="s">
        <v>233</v>
      </c>
      <c r="S1249" t="s">
        <v>229</v>
      </c>
      <c r="T1249" t="n">
        <v>5</v>
      </c>
    </row>
    <row r="1250" spans="1:20">
      <c r="A1250" s="1" t="n">
        <v>35976</v>
      </c>
      <c r="B1250" t="s">
        <v>227</v>
      </c>
      <c r="C1250" t="n">
        <v>49</v>
      </c>
      <c r="D1250" t="n">
        <v>508</v>
      </c>
      <c r="E1250" t="s">
        <v>246</v>
      </c>
      <c r="F1250" t="n">
        <v>3201</v>
      </c>
      <c r="G1250" t="s">
        <v>228</v>
      </c>
      <c r="H1250" t="s">
        <v>229</v>
      </c>
      <c r="I1250" t="n">
        <v>5</v>
      </c>
      <c r="J1250" t="n">
        <v>795</v>
      </c>
      <c r="K1250" t="s">
        <v>240</v>
      </c>
      <c r="L1250" t="n">
        <v>49</v>
      </c>
      <c r="M1250" t="n">
        <v>0.18</v>
      </c>
      <c r="N1250" t="n">
        <v>0</v>
      </c>
    </row>
    <row r="1251" spans="1:20">
      <c r="A1251" s="1" t="n">
        <v>35976</v>
      </c>
      <c r="B1251" t="s">
        <v>236</v>
      </c>
      <c r="C1251" t="n">
        <v>962</v>
      </c>
      <c r="D1251" t="n">
        <v>216</v>
      </c>
      <c r="E1251" t="s">
        <v>264</v>
      </c>
      <c r="F1251" t="n">
        <v>3201</v>
      </c>
      <c r="G1251" t="s">
        <v>228</v>
      </c>
      <c r="H1251" t="s">
        <v>229</v>
      </c>
      <c r="I1251" t="n">
        <v>5</v>
      </c>
      <c r="J1251" t="n">
        <v>515</v>
      </c>
      <c r="K1251" t="s">
        <v>239</v>
      </c>
      <c r="L1251" t="n">
        <v>156</v>
      </c>
      <c r="M1251" t="n">
        <v>0</v>
      </c>
      <c r="N1251" t="n">
        <v>0</v>
      </c>
    </row>
    <row r="1252" spans="1:20">
      <c r="A1252" s="1" t="n">
        <v>35976</v>
      </c>
      <c r="B1252" t="s">
        <v>236</v>
      </c>
      <c r="C1252" t="n">
        <v>963</v>
      </c>
      <c r="D1252" t="n">
        <v>216</v>
      </c>
      <c r="E1252" t="s">
        <v>264</v>
      </c>
      <c r="F1252" t="n">
        <v>3201</v>
      </c>
      <c r="G1252" t="s">
        <v>228</v>
      </c>
      <c r="H1252" t="s">
        <v>229</v>
      </c>
      <c r="I1252" t="n">
        <v>5</v>
      </c>
      <c r="J1252" t="n">
        <v>515</v>
      </c>
      <c r="K1252" t="s">
        <v>239</v>
      </c>
      <c r="L1252" t="n">
        <v>130</v>
      </c>
      <c r="M1252" t="n">
        <v>0</v>
      </c>
      <c r="N1252" t="n">
        <v>0</v>
      </c>
    </row>
    <row r="1253" spans="1:20">
      <c r="A1253" s="1" t="n">
        <v>35976</v>
      </c>
      <c r="B1253" t="s">
        <v>236</v>
      </c>
      <c r="C1253" t="n">
        <v>964</v>
      </c>
      <c r="D1253" t="n">
        <v>216</v>
      </c>
      <c r="E1253" t="s">
        <v>264</v>
      </c>
      <c r="F1253" t="n">
        <v>3201</v>
      </c>
      <c r="G1253" t="s">
        <v>228</v>
      </c>
      <c r="H1253" t="s">
        <v>229</v>
      </c>
      <c r="I1253" t="n">
        <v>5</v>
      </c>
      <c r="J1253" t="n">
        <v>795</v>
      </c>
      <c r="K1253" t="s">
        <v>240</v>
      </c>
      <c r="L1253" t="n">
        <v>240</v>
      </c>
      <c r="M1253" t="n">
        <v>0</v>
      </c>
      <c r="N1253" t="n">
        <v>0</v>
      </c>
    </row>
    <row r="1254" spans="1:20">
      <c r="A1254" s="1" t="n">
        <v>35976</v>
      </c>
      <c r="B1254" t="s">
        <v>286</v>
      </c>
      <c r="C1254" t="n">
        <v>951</v>
      </c>
      <c r="D1254" t="n">
        <v>150</v>
      </c>
      <c r="E1254" t="s">
        <v>288</v>
      </c>
      <c r="F1254" t="n">
        <v>3201</v>
      </c>
      <c r="G1254" t="s">
        <v>228</v>
      </c>
      <c r="H1254" t="s">
        <v>229</v>
      </c>
      <c r="I1254" t="n">
        <v>5</v>
      </c>
      <c r="J1254" t="n">
        <v>180</v>
      </c>
      <c r="K1254" t="s">
        <v>289</v>
      </c>
      <c r="L1254" t="n">
        <v>202</v>
      </c>
      <c r="M1254" t="n">
        <v>0</v>
      </c>
      <c r="N1254" t="n">
        <v>0</v>
      </c>
    </row>
    <row r="1255" spans="1:20">
      <c r="A1255" s="1" t="n">
        <v>35976</v>
      </c>
      <c r="B1255" t="s">
        <v>286</v>
      </c>
      <c r="C1255" t="n">
        <v>952</v>
      </c>
      <c r="D1255" t="n">
        <v>150</v>
      </c>
      <c r="E1255" t="s">
        <v>288</v>
      </c>
      <c r="F1255" t="n">
        <v>3201</v>
      </c>
      <c r="G1255" t="s">
        <v>228</v>
      </c>
      <c r="H1255" t="s">
        <v>229</v>
      </c>
      <c r="I1255" t="n">
        <v>5</v>
      </c>
      <c r="J1255" t="n">
        <v>180</v>
      </c>
      <c r="K1255" t="s">
        <v>289</v>
      </c>
      <c r="L1255" t="n">
        <v>77</v>
      </c>
      <c r="M1255" t="n">
        <v>0</v>
      </c>
      <c r="N1255" t="n">
        <v>0</v>
      </c>
    </row>
    <row r="1256" spans="1:20">
      <c r="A1256" s="1" t="n">
        <v>35976</v>
      </c>
      <c r="B1256" t="s">
        <v>286</v>
      </c>
      <c r="C1256" t="n">
        <v>953</v>
      </c>
      <c r="D1256" t="n">
        <v>462</v>
      </c>
      <c r="E1256" t="s">
        <v>290</v>
      </c>
      <c r="F1256" t="n">
        <v>3201</v>
      </c>
      <c r="G1256" t="s">
        <v>228</v>
      </c>
      <c r="H1256" t="s">
        <v>229</v>
      </c>
      <c r="I1256" t="n">
        <v>5</v>
      </c>
      <c r="J1256" t="n">
        <v>180</v>
      </c>
      <c r="K1256" t="s">
        <v>289</v>
      </c>
      <c r="L1256" t="n">
        <v>45</v>
      </c>
      <c r="M1256" t="n">
        <v>0</v>
      </c>
      <c r="N1256" t="n">
        <v>0</v>
      </c>
    </row>
    <row r="1257" spans="1:20">
      <c r="A1257" s="1" t="n">
        <v>35976</v>
      </c>
      <c r="B1257" t="s">
        <v>291</v>
      </c>
      <c r="C1257" t="n">
        <v>636</v>
      </c>
      <c r="D1257" t="n">
        <v>20</v>
      </c>
      <c r="E1257" t="s">
        <v>52</v>
      </c>
      <c r="F1257" t="n">
        <v>3201</v>
      </c>
      <c r="G1257" t="s">
        <v>228</v>
      </c>
      <c r="H1257" t="s">
        <v>229</v>
      </c>
      <c r="I1257" t="n">
        <v>5</v>
      </c>
      <c r="J1257" t="n">
        <v>160</v>
      </c>
      <c r="K1257" t="s">
        <v>258</v>
      </c>
      <c r="L1257" t="n">
        <v>367</v>
      </c>
      <c r="M1257" t="n">
        <v>0.06</v>
      </c>
      <c r="N1257" t="n">
        <v>39.7</v>
      </c>
      <c r="O1257" t="s">
        <v>291</v>
      </c>
      <c r="P1257" t="s">
        <v>253</v>
      </c>
      <c r="Q1257" t="s">
        <v>253</v>
      </c>
      <c r="R1257" t="s">
        <v>233</v>
      </c>
      <c r="S1257" t="s">
        <v>229</v>
      </c>
      <c r="T1257" t="n">
        <v>5</v>
      </c>
    </row>
    <row r="1258" spans="1:20">
      <c r="A1258" s="1" t="n">
        <v>35976</v>
      </c>
      <c r="B1258" t="s">
        <v>291</v>
      </c>
      <c r="C1258" t="n">
        <v>637</v>
      </c>
      <c r="D1258" t="n">
        <v>20</v>
      </c>
      <c r="E1258" t="s">
        <v>52</v>
      </c>
      <c r="F1258" t="n">
        <v>3201</v>
      </c>
      <c r="G1258" t="s">
        <v>228</v>
      </c>
      <c r="H1258" t="s">
        <v>229</v>
      </c>
      <c r="I1258" t="n">
        <v>5</v>
      </c>
      <c r="J1258" t="n">
        <v>160</v>
      </c>
      <c r="K1258" t="s">
        <v>258</v>
      </c>
      <c r="L1258" t="n">
        <v>361</v>
      </c>
      <c r="M1258" t="n">
        <v>0.03</v>
      </c>
      <c r="N1258" t="n">
        <v>47.6</v>
      </c>
      <c r="O1258" t="s">
        <v>291</v>
      </c>
      <c r="P1258" t="s">
        <v>253</v>
      </c>
      <c r="Q1258" t="s">
        <v>253</v>
      </c>
      <c r="R1258" t="s">
        <v>233</v>
      </c>
      <c r="S1258" t="s">
        <v>229</v>
      </c>
      <c r="T1258" t="n">
        <v>5</v>
      </c>
    </row>
    <row r="1259" spans="1:20">
      <c r="A1259" s="1" t="n">
        <v>35976</v>
      </c>
      <c r="B1259" t="s">
        <v>291</v>
      </c>
      <c r="C1259" t="n">
        <v>638</v>
      </c>
      <c r="D1259" t="n">
        <v>464</v>
      </c>
      <c r="E1259" t="s">
        <v>292</v>
      </c>
      <c r="F1259" t="n">
        <v>3201</v>
      </c>
      <c r="G1259" t="s">
        <v>228</v>
      </c>
      <c r="H1259" t="s">
        <v>229</v>
      </c>
      <c r="I1259" t="n">
        <v>5</v>
      </c>
      <c r="J1259" t="n">
        <v>490</v>
      </c>
      <c r="K1259" t="s">
        <v>244</v>
      </c>
      <c r="L1259" t="n">
        <v>130</v>
      </c>
      <c r="M1259" t="n">
        <v>0</v>
      </c>
      <c r="N1259" t="n">
        <v>0</v>
      </c>
    </row>
    <row r="1260" spans="1:20">
      <c r="A1260" s="1" t="n">
        <v>35976</v>
      </c>
      <c r="B1260" t="s">
        <v>291</v>
      </c>
      <c r="C1260" t="n">
        <v>639</v>
      </c>
      <c r="D1260" t="n">
        <v>464</v>
      </c>
      <c r="E1260" t="s">
        <v>292</v>
      </c>
      <c r="F1260" t="n">
        <v>3201</v>
      </c>
      <c r="G1260" t="s">
        <v>228</v>
      </c>
      <c r="H1260" t="s">
        <v>229</v>
      </c>
      <c r="I1260" t="n">
        <v>5</v>
      </c>
      <c r="J1260" t="n">
        <v>515</v>
      </c>
      <c r="K1260" t="s">
        <v>239</v>
      </c>
      <c r="L1260" t="n">
        <v>134</v>
      </c>
      <c r="M1260" t="n">
        <v>0</v>
      </c>
      <c r="N1260" t="n">
        <v>0</v>
      </c>
    </row>
    <row r="1261" spans="1:20">
      <c r="A1261" s="1" t="n">
        <v>36007</v>
      </c>
      <c r="B1261" t="s">
        <v>227</v>
      </c>
      <c r="C1261" t="n">
        <v>9</v>
      </c>
      <c r="D1261" t="n">
        <v>20</v>
      </c>
      <c r="E1261" t="s">
        <v>52</v>
      </c>
      <c r="F1261" t="n">
        <v>3201</v>
      </c>
      <c r="G1261" t="s">
        <v>228</v>
      </c>
      <c r="H1261" t="s">
        <v>229</v>
      </c>
      <c r="I1261" t="n">
        <v>5</v>
      </c>
      <c r="J1261" t="n">
        <v>280</v>
      </c>
      <c r="K1261" t="s">
        <v>251</v>
      </c>
      <c r="L1261" t="n">
        <v>424</v>
      </c>
      <c r="M1261" t="n">
        <v>0.01</v>
      </c>
      <c r="N1261" t="n">
        <v>38.5</v>
      </c>
      <c r="O1261" t="s">
        <v>231</v>
      </c>
      <c r="P1261" t="s">
        <v>232</v>
      </c>
      <c r="Q1261" t="s">
        <v>232</v>
      </c>
      <c r="R1261" t="s">
        <v>233</v>
      </c>
      <c r="S1261" t="s">
        <v>229</v>
      </c>
      <c r="T1261" t="n">
        <v>5</v>
      </c>
    </row>
    <row r="1262" spans="1:20">
      <c r="A1262" s="1" t="n">
        <v>36007</v>
      </c>
      <c r="B1262" t="s">
        <v>227</v>
      </c>
      <c r="C1262" t="n">
        <v>10</v>
      </c>
      <c r="D1262" t="n">
        <v>20</v>
      </c>
      <c r="E1262" t="s">
        <v>52</v>
      </c>
      <c r="F1262" t="n">
        <v>3201</v>
      </c>
      <c r="G1262" t="s">
        <v>228</v>
      </c>
      <c r="H1262" t="s">
        <v>229</v>
      </c>
      <c r="I1262" t="n">
        <v>5</v>
      </c>
      <c r="J1262" t="n">
        <v>280</v>
      </c>
      <c r="K1262" t="s">
        <v>251</v>
      </c>
      <c r="L1262" t="n">
        <v>618</v>
      </c>
      <c r="M1262" t="n">
        <v>0.01</v>
      </c>
      <c r="N1262" t="n">
        <v>39.3</v>
      </c>
      <c r="O1262" t="s">
        <v>231</v>
      </c>
      <c r="P1262" t="s">
        <v>232</v>
      </c>
      <c r="Q1262" t="s">
        <v>232</v>
      </c>
      <c r="R1262" t="s">
        <v>233</v>
      </c>
      <c r="S1262" t="s">
        <v>229</v>
      </c>
      <c r="T1262" t="n">
        <v>5</v>
      </c>
    </row>
    <row r="1263" spans="1:20">
      <c r="A1263" s="1" t="n">
        <v>36007</v>
      </c>
      <c r="B1263" t="s">
        <v>227</v>
      </c>
      <c r="C1263" t="n">
        <v>11</v>
      </c>
      <c r="D1263" t="n">
        <v>20</v>
      </c>
      <c r="E1263" t="s">
        <v>52</v>
      </c>
      <c r="F1263" t="n">
        <v>3201</v>
      </c>
      <c r="G1263" t="s">
        <v>228</v>
      </c>
      <c r="H1263" t="s">
        <v>229</v>
      </c>
      <c r="I1263" t="n">
        <v>5</v>
      </c>
      <c r="J1263" t="n">
        <v>458</v>
      </c>
      <c r="K1263" t="s">
        <v>230</v>
      </c>
      <c r="L1263" t="n">
        <v>174</v>
      </c>
      <c r="M1263" t="n">
        <v>0.1</v>
      </c>
      <c r="N1263" t="n">
        <v>34.8</v>
      </c>
      <c r="O1263" t="s">
        <v>231</v>
      </c>
      <c r="P1263" t="s">
        <v>232</v>
      </c>
      <c r="Q1263" t="s">
        <v>232</v>
      </c>
      <c r="R1263" t="s">
        <v>233</v>
      </c>
      <c r="S1263" t="s">
        <v>229</v>
      </c>
      <c r="T1263" t="n">
        <v>5</v>
      </c>
    </row>
    <row r="1264" spans="1:20">
      <c r="A1264" s="1" t="n">
        <v>36007</v>
      </c>
      <c r="B1264" t="s">
        <v>227</v>
      </c>
      <c r="C1264" t="n">
        <v>12</v>
      </c>
      <c r="D1264" t="n">
        <v>20</v>
      </c>
      <c r="E1264" t="s">
        <v>52</v>
      </c>
      <c r="F1264" t="n">
        <v>3201</v>
      </c>
      <c r="G1264" t="s">
        <v>228</v>
      </c>
      <c r="H1264" t="s">
        <v>229</v>
      </c>
      <c r="I1264" t="n">
        <v>5</v>
      </c>
      <c r="J1264" t="n">
        <v>458</v>
      </c>
      <c r="K1264" t="s">
        <v>230</v>
      </c>
      <c r="L1264" t="n">
        <v>372</v>
      </c>
      <c r="M1264" t="n">
        <v>0.07000000000000001</v>
      </c>
      <c r="N1264" t="n">
        <v>31.6</v>
      </c>
      <c r="O1264" t="s">
        <v>231</v>
      </c>
      <c r="P1264" t="s">
        <v>232</v>
      </c>
      <c r="Q1264" t="s">
        <v>232</v>
      </c>
      <c r="R1264" t="s">
        <v>233</v>
      </c>
      <c r="S1264" t="s">
        <v>229</v>
      </c>
      <c r="T1264" t="n">
        <v>5</v>
      </c>
    </row>
    <row r="1265" spans="1:20">
      <c r="A1265" s="1" t="n">
        <v>36007</v>
      </c>
      <c r="B1265" t="s">
        <v>227</v>
      </c>
      <c r="C1265" t="n">
        <v>13</v>
      </c>
      <c r="D1265" t="n">
        <v>20</v>
      </c>
      <c r="E1265" t="s">
        <v>52</v>
      </c>
      <c r="F1265" t="n">
        <v>3201</v>
      </c>
      <c r="G1265" t="s">
        <v>228</v>
      </c>
      <c r="H1265" t="s">
        <v>229</v>
      </c>
      <c r="I1265" t="n">
        <v>5</v>
      </c>
      <c r="J1265" t="n">
        <v>458</v>
      </c>
      <c r="K1265" t="s">
        <v>230</v>
      </c>
      <c r="L1265" t="n">
        <v>280</v>
      </c>
      <c r="M1265" t="n">
        <v>0.02</v>
      </c>
      <c r="N1265" t="n">
        <v>45.4</v>
      </c>
      <c r="O1265" t="s">
        <v>231</v>
      </c>
      <c r="P1265" t="s">
        <v>232</v>
      </c>
      <c r="Q1265" t="s">
        <v>232</v>
      </c>
      <c r="R1265" t="s">
        <v>233</v>
      </c>
      <c r="S1265" t="s">
        <v>229</v>
      </c>
      <c r="T1265" t="n">
        <v>5</v>
      </c>
    </row>
    <row r="1266" spans="1:20">
      <c r="A1266" s="1" t="n">
        <v>36007</v>
      </c>
      <c r="B1266" t="s">
        <v>227</v>
      </c>
      <c r="C1266" t="n">
        <v>54</v>
      </c>
      <c r="D1266" t="n">
        <v>508</v>
      </c>
      <c r="E1266" t="s">
        <v>246</v>
      </c>
      <c r="F1266" t="n">
        <v>3201</v>
      </c>
      <c r="G1266" t="s">
        <v>228</v>
      </c>
      <c r="H1266" t="s">
        <v>229</v>
      </c>
      <c r="I1266" t="n">
        <v>5</v>
      </c>
      <c r="J1266" t="n">
        <v>458</v>
      </c>
      <c r="K1266" t="s">
        <v>230</v>
      </c>
      <c r="L1266" t="n">
        <v>165</v>
      </c>
      <c r="M1266" t="n">
        <v>0.05</v>
      </c>
      <c r="N1266" t="n">
        <v>0</v>
      </c>
    </row>
    <row r="1267" spans="1:20">
      <c r="A1267" s="1" t="n">
        <v>36007</v>
      </c>
      <c r="B1267" t="s">
        <v>227</v>
      </c>
      <c r="C1267" t="n">
        <v>55</v>
      </c>
      <c r="D1267" t="n">
        <v>508</v>
      </c>
      <c r="E1267" t="s">
        <v>246</v>
      </c>
      <c r="F1267" t="n">
        <v>3201</v>
      </c>
      <c r="G1267" t="s">
        <v>228</v>
      </c>
      <c r="H1267" t="s">
        <v>229</v>
      </c>
      <c r="I1267" t="n">
        <v>5</v>
      </c>
      <c r="J1267" t="n">
        <v>458</v>
      </c>
      <c r="K1267" t="s">
        <v>230</v>
      </c>
      <c r="L1267" t="n">
        <v>201</v>
      </c>
      <c r="M1267" t="n">
        <v>0.05</v>
      </c>
      <c r="N1267" t="n">
        <v>0</v>
      </c>
    </row>
    <row r="1268" spans="1:20">
      <c r="A1268" s="1" t="n">
        <v>36007</v>
      </c>
      <c r="B1268" t="s">
        <v>236</v>
      </c>
      <c r="C1268" t="n">
        <v>779</v>
      </c>
      <c r="D1268" t="n">
        <v>216</v>
      </c>
      <c r="E1268" t="s">
        <v>264</v>
      </c>
      <c r="F1268" t="n">
        <v>3201</v>
      </c>
      <c r="G1268" t="s">
        <v>228</v>
      </c>
      <c r="H1268" t="s">
        <v>229</v>
      </c>
      <c r="I1268" t="n">
        <v>5</v>
      </c>
      <c r="J1268" t="n">
        <v>515</v>
      </c>
      <c r="K1268" t="s">
        <v>239</v>
      </c>
      <c r="L1268" t="n">
        <v>240</v>
      </c>
      <c r="M1268" t="n">
        <v>0</v>
      </c>
      <c r="N1268" t="n">
        <v>0</v>
      </c>
    </row>
    <row r="1269" spans="1:20">
      <c r="A1269" s="1" t="n">
        <v>36007</v>
      </c>
      <c r="B1269" t="s">
        <v>291</v>
      </c>
      <c r="C1269" t="n">
        <v>1</v>
      </c>
      <c r="D1269" t="n">
        <v>20</v>
      </c>
      <c r="E1269" t="s">
        <v>52</v>
      </c>
      <c r="F1269" t="n">
        <v>3201</v>
      </c>
      <c r="G1269" t="s">
        <v>228</v>
      </c>
      <c r="H1269" t="s">
        <v>229</v>
      </c>
      <c r="I1269" t="n">
        <v>5</v>
      </c>
      <c r="J1269" t="n">
        <v>458</v>
      </c>
      <c r="K1269" t="s">
        <v>230</v>
      </c>
      <c r="L1269" t="n">
        <v>382</v>
      </c>
      <c r="M1269" t="n">
        <v>0.21</v>
      </c>
      <c r="N1269" t="n">
        <v>20.2</v>
      </c>
      <c r="O1269" t="s">
        <v>291</v>
      </c>
      <c r="P1269" t="s">
        <v>253</v>
      </c>
      <c r="Q1269" t="s">
        <v>253</v>
      </c>
      <c r="R1269" t="s">
        <v>233</v>
      </c>
      <c r="S1269" t="s">
        <v>229</v>
      </c>
      <c r="T1269" t="n">
        <v>5</v>
      </c>
    </row>
    <row r="1270" spans="1:20">
      <c r="A1270" s="1" t="n">
        <v>36007</v>
      </c>
      <c r="B1270" t="s">
        <v>291</v>
      </c>
      <c r="C1270" t="n">
        <v>2</v>
      </c>
      <c r="D1270" t="n">
        <v>20</v>
      </c>
      <c r="E1270" t="s">
        <v>52</v>
      </c>
      <c r="F1270" t="n">
        <v>3201</v>
      </c>
      <c r="G1270" t="s">
        <v>228</v>
      </c>
      <c r="H1270" t="s">
        <v>229</v>
      </c>
      <c r="I1270" t="n">
        <v>5</v>
      </c>
      <c r="J1270" t="n">
        <v>458</v>
      </c>
      <c r="K1270" t="s">
        <v>230</v>
      </c>
      <c r="L1270" t="n">
        <v>325</v>
      </c>
      <c r="M1270" t="n">
        <v>0.05</v>
      </c>
      <c r="N1270" t="n">
        <v>45.5</v>
      </c>
      <c r="O1270" t="s">
        <v>291</v>
      </c>
      <c r="P1270" t="s">
        <v>253</v>
      </c>
      <c r="Q1270" t="s">
        <v>253</v>
      </c>
      <c r="R1270" t="s">
        <v>233</v>
      </c>
      <c r="S1270" t="s">
        <v>229</v>
      </c>
      <c r="T1270" t="n">
        <v>5</v>
      </c>
    </row>
    <row r="1271" spans="1:20">
      <c r="A1271" s="1" t="n">
        <v>36007</v>
      </c>
      <c r="B1271" t="s">
        <v>291</v>
      </c>
      <c r="C1271" t="n">
        <v>3</v>
      </c>
      <c r="D1271" t="n">
        <v>20</v>
      </c>
      <c r="E1271" t="s">
        <v>52</v>
      </c>
      <c r="F1271" t="n">
        <v>3201</v>
      </c>
      <c r="G1271" t="s">
        <v>228</v>
      </c>
      <c r="H1271" t="s">
        <v>229</v>
      </c>
      <c r="I1271" t="n">
        <v>5</v>
      </c>
      <c r="J1271" t="n">
        <v>160</v>
      </c>
      <c r="K1271" t="s">
        <v>258</v>
      </c>
      <c r="L1271" t="n">
        <v>142</v>
      </c>
      <c r="M1271" t="n">
        <v>0.14</v>
      </c>
      <c r="N1271" t="n">
        <v>20</v>
      </c>
      <c r="O1271" t="s">
        <v>291</v>
      </c>
      <c r="P1271" t="s">
        <v>253</v>
      </c>
      <c r="Q1271" t="s">
        <v>253</v>
      </c>
      <c r="R1271" t="s">
        <v>233</v>
      </c>
      <c r="S1271" t="s">
        <v>229</v>
      </c>
      <c r="T1271" t="n">
        <v>5</v>
      </c>
    </row>
    <row r="1272" spans="1:20">
      <c r="A1272" s="1" t="n">
        <v>36007</v>
      </c>
      <c r="B1272" t="s">
        <v>291</v>
      </c>
      <c r="C1272" t="n">
        <v>4</v>
      </c>
      <c r="D1272" t="n">
        <v>20</v>
      </c>
      <c r="E1272" t="s">
        <v>52</v>
      </c>
      <c r="F1272" t="n">
        <v>3201</v>
      </c>
      <c r="G1272" t="s">
        <v>228</v>
      </c>
      <c r="H1272" t="s">
        <v>229</v>
      </c>
      <c r="I1272" t="n">
        <v>5</v>
      </c>
      <c r="J1272" t="n">
        <v>160</v>
      </c>
      <c r="K1272" t="s">
        <v>258</v>
      </c>
      <c r="L1272" t="n">
        <v>586</v>
      </c>
      <c r="M1272" t="n">
        <v>0.04</v>
      </c>
      <c r="N1272" t="n">
        <v>47.6</v>
      </c>
      <c r="O1272" t="s">
        <v>291</v>
      </c>
      <c r="P1272" t="s">
        <v>253</v>
      </c>
      <c r="Q1272" t="s">
        <v>253</v>
      </c>
      <c r="R1272" t="s">
        <v>233</v>
      </c>
      <c r="S1272" t="s">
        <v>229</v>
      </c>
      <c r="T1272" t="n">
        <v>5</v>
      </c>
    </row>
    <row r="1273" spans="1:20">
      <c r="A1273" s="1" t="n">
        <v>36007</v>
      </c>
      <c r="B1273" t="s">
        <v>291</v>
      </c>
      <c r="C1273" t="n">
        <v>5</v>
      </c>
      <c r="D1273" t="n">
        <v>20</v>
      </c>
      <c r="E1273" t="s">
        <v>52</v>
      </c>
      <c r="F1273" t="n">
        <v>3201</v>
      </c>
      <c r="G1273" t="s">
        <v>228</v>
      </c>
      <c r="H1273" t="s">
        <v>229</v>
      </c>
      <c r="I1273" t="n">
        <v>5</v>
      </c>
      <c r="J1273" t="n">
        <v>458</v>
      </c>
      <c r="K1273" t="s">
        <v>230</v>
      </c>
      <c r="L1273" t="n">
        <v>368</v>
      </c>
      <c r="M1273" t="n">
        <v>0.2</v>
      </c>
      <c r="N1273" t="n">
        <v>20.3</v>
      </c>
      <c r="O1273" t="s">
        <v>291</v>
      </c>
      <c r="P1273" t="s">
        <v>253</v>
      </c>
      <c r="Q1273" t="s">
        <v>253</v>
      </c>
      <c r="R1273" t="s">
        <v>233</v>
      </c>
      <c r="S1273" t="s">
        <v>229</v>
      </c>
      <c r="T1273" t="n">
        <v>5</v>
      </c>
    </row>
    <row r="1274" spans="1:20">
      <c r="A1274" s="1" t="n">
        <v>36038</v>
      </c>
      <c r="B1274" t="s">
        <v>227</v>
      </c>
      <c r="C1274" t="n">
        <v>9</v>
      </c>
      <c r="D1274" t="n">
        <v>20</v>
      </c>
      <c r="E1274" t="s">
        <v>52</v>
      </c>
      <c r="F1274" t="n">
        <v>3201</v>
      </c>
      <c r="G1274" t="s">
        <v>228</v>
      </c>
      <c r="H1274" t="s">
        <v>229</v>
      </c>
      <c r="I1274" t="n">
        <v>5</v>
      </c>
      <c r="J1274" t="n">
        <v>280</v>
      </c>
      <c r="K1274" t="s">
        <v>251</v>
      </c>
      <c r="L1274" t="n">
        <v>420</v>
      </c>
      <c r="M1274" t="n">
        <v>0.06</v>
      </c>
      <c r="N1274" t="n">
        <v>32.9</v>
      </c>
      <c r="O1274" t="s">
        <v>231</v>
      </c>
      <c r="P1274" t="s">
        <v>232</v>
      </c>
      <c r="Q1274" t="s">
        <v>232</v>
      </c>
      <c r="R1274" t="s">
        <v>233</v>
      </c>
      <c r="S1274" t="s">
        <v>229</v>
      </c>
      <c r="T1274" t="n">
        <v>5</v>
      </c>
    </row>
    <row r="1275" spans="1:20">
      <c r="A1275" s="1" t="n">
        <v>36038</v>
      </c>
      <c r="B1275" t="s">
        <v>227</v>
      </c>
      <c r="C1275" t="n">
        <v>10</v>
      </c>
      <c r="D1275" t="n">
        <v>20</v>
      </c>
      <c r="E1275" t="s">
        <v>52</v>
      </c>
      <c r="F1275" t="n">
        <v>3201</v>
      </c>
      <c r="G1275" t="s">
        <v>228</v>
      </c>
      <c r="H1275" t="s">
        <v>229</v>
      </c>
      <c r="I1275" t="n">
        <v>5</v>
      </c>
      <c r="J1275" t="n">
        <v>280</v>
      </c>
      <c r="K1275" t="s">
        <v>251</v>
      </c>
      <c r="L1275" t="n">
        <v>704</v>
      </c>
      <c r="M1275" t="n">
        <v>0.06</v>
      </c>
      <c r="N1275" t="n">
        <v>38.7</v>
      </c>
      <c r="O1275" t="s">
        <v>231</v>
      </c>
      <c r="P1275" t="s">
        <v>232</v>
      </c>
      <c r="Q1275" t="s">
        <v>232</v>
      </c>
      <c r="R1275" t="s">
        <v>233</v>
      </c>
      <c r="S1275" t="s">
        <v>229</v>
      </c>
      <c r="T1275" t="n">
        <v>5</v>
      </c>
    </row>
    <row r="1276" spans="1:20">
      <c r="A1276" s="1" t="n">
        <v>36038</v>
      </c>
      <c r="B1276" t="s">
        <v>227</v>
      </c>
      <c r="C1276" t="n">
        <v>11</v>
      </c>
      <c r="D1276" t="n">
        <v>20</v>
      </c>
      <c r="E1276" t="s">
        <v>52</v>
      </c>
      <c r="F1276" t="n">
        <v>3201</v>
      </c>
      <c r="G1276" t="s">
        <v>228</v>
      </c>
      <c r="H1276" t="s">
        <v>229</v>
      </c>
      <c r="I1276" t="n">
        <v>5</v>
      </c>
      <c r="J1276" t="n">
        <v>458</v>
      </c>
      <c r="K1276" t="s">
        <v>230</v>
      </c>
      <c r="L1276" t="n">
        <v>212</v>
      </c>
      <c r="M1276" t="n">
        <v>0.01</v>
      </c>
      <c r="N1276" t="n">
        <v>45.8</v>
      </c>
      <c r="O1276" t="s">
        <v>231</v>
      </c>
      <c r="P1276" t="s">
        <v>232</v>
      </c>
      <c r="Q1276" t="s">
        <v>232</v>
      </c>
      <c r="R1276" t="s">
        <v>233</v>
      </c>
      <c r="S1276" t="s">
        <v>229</v>
      </c>
      <c r="T1276" t="n">
        <v>5</v>
      </c>
    </row>
    <row r="1277" spans="1:20">
      <c r="A1277" s="1" t="n">
        <v>36038</v>
      </c>
      <c r="B1277" t="s">
        <v>236</v>
      </c>
      <c r="C1277" t="n">
        <v>655</v>
      </c>
      <c r="D1277" t="n">
        <v>216</v>
      </c>
      <c r="E1277" t="s">
        <v>264</v>
      </c>
      <c r="F1277" t="n">
        <v>3201</v>
      </c>
      <c r="G1277" t="s">
        <v>228</v>
      </c>
      <c r="H1277" t="s">
        <v>229</v>
      </c>
      <c r="I1277" t="n">
        <v>5</v>
      </c>
      <c r="J1277" t="n">
        <v>795</v>
      </c>
      <c r="K1277" t="s">
        <v>240</v>
      </c>
      <c r="L1277" t="n">
        <v>87</v>
      </c>
      <c r="M1277" t="n">
        <v>0</v>
      </c>
      <c r="N1277" t="n">
        <v>0</v>
      </c>
    </row>
    <row r="1278" spans="1:20">
      <c r="A1278" s="1" t="n">
        <v>36038</v>
      </c>
      <c r="B1278" t="s">
        <v>236</v>
      </c>
      <c r="C1278" t="n">
        <v>656</v>
      </c>
      <c r="D1278" t="n">
        <v>216</v>
      </c>
      <c r="E1278" t="s">
        <v>264</v>
      </c>
      <c r="F1278" t="n">
        <v>3201</v>
      </c>
      <c r="G1278" t="s">
        <v>228</v>
      </c>
      <c r="H1278" t="s">
        <v>229</v>
      </c>
      <c r="I1278" t="n">
        <v>5</v>
      </c>
      <c r="J1278" t="n">
        <v>795</v>
      </c>
      <c r="K1278" t="s">
        <v>240</v>
      </c>
      <c r="L1278" t="n">
        <v>224</v>
      </c>
      <c r="M1278" t="n">
        <v>0</v>
      </c>
      <c r="N1278" t="n">
        <v>0</v>
      </c>
    </row>
    <row r="1279" spans="1:20">
      <c r="A1279" s="1" t="n">
        <v>36038</v>
      </c>
      <c r="B1279" t="s">
        <v>236</v>
      </c>
      <c r="C1279" t="n">
        <v>664</v>
      </c>
      <c r="D1279" t="n">
        <v>216</v>
      </c>
      <c r="E1279" t="s">
        <v>264</v>
      </c>
      <c r="F1279" t="n">
        <v>3201</v>
      </c>
      <c r="G1279" t="s">
        <v>228</v>
      </c>
      <c r="H1279" t="s">
        <v>229</v>
      </c>
      <c r="I1279" t="n">
        <v>5</v>
      </c>
      <c r="J1279" t="n">
        <v>515</v>
      </c>
      <c r="K1279" t="s">
        <v>239</v>
      </c>
      <c r="L1279" t="n">
        <v>100</v>
      </c>
      <c r="M1279" t="n">
        <v>0</v>
      </c>
      <c r="N1279" t="n">
        <v>0</v>
      </c>
    </row>
    <row r="1280" spans="1:20">
      <c r="A1280" s="1" t="n">
        <v>36038</v>
      </c>
      <c r="B1280" t="s">
        <v>291</v>
      </c>
      <c r="C1280" t="n">
        <v>1</v>
      </c>
      <c r="D1280" t="n">
        <v>20</v>
      </c>
      <c r="E1280" t="s">
        <v>52</v>
      </c>
      <c r="F1280" t="n">
        <v>3201</v>
      </c>
      <c r="G1280" t="s">
        <v>228</v>
      </c>
      <c r="H1280" t="s">
        <v>229</v>
      </c>
      <c r="I1280" t="n">
        <v>5</v>
      </c>
      <c r="J1280" t="n">
        <v>458</v>
      </c>
      <c r="K1280" t="s">
        <v>230</v>
      </c>
      <c r="L1280" t="n">
        <v>401</v>
      </c>
      <c r="M1280" t="n">
        <v>0.04</v>
      </c>
      <c r="N1280" t="n">
        <v>45.3</v>
      </c>
      <c r="O1280" t="s">
        <v>291</v>
      </c>
      <c r="P1280" t="s">
        <v>253</v>
      </c>
      <c r="Q1280" t="s">
        <v>253</v>
      </c>
      <c r="R1280" t="s">
        <v>233</v>
      </c>
      <c r="S1280" t="s">
        <v>229</v>
      </c>
      <c r="T1280" t="n">
        <v>5</v>
      </c>
    </row>
    <row r="1281" spans="1:20">
      <c r="A1281" s="1" t="n">
        <v>36038</v>
      </c>
      <c r="B1281" t="s">
        <v>291</v>
      </c>
      <c r="C1281" t="n">
        <v>2</v>
      </c>
      <c r="D1281" t="n">
        <v>20</v>
      </c>
      <c r="E1281" t="s">
        <v>52</v>
      </c>
      <c r="F1281" t="n">
        <v>3201</v>
      </c>
      <c r="G1281" t="s">
        <v>228</v>
      </c>
      <c r="H1281" t="s">
        <v>229</v>
      </c>
      <c r="I1281" t="n">
        <v>5</v>
      </c>
      <c r="J1281" t="n">
        <v>458</v>
      </c>
      <c r="K1281" t="s">
        <v>230</v>
      </c>
      <c r="L1281" t="n">
        <v>333</v>
      </c>
      <c r="M1281" t="n">
        <v>0.21</v>
      </c>
      <c r="N1281" t="n">
        <v>20.5</v>
      </c>
      <c r="O1281" t="s">
        <v>291</v>
      </c>
      <c r="P1281" t="s">
        <v>253</v>
      </c>
      <c r="Q1281" t="s">
        <v>253</v>
      </c>
      <c r="R1281" t="s">
        <v>233</v>
      </c>
      <c r="S1281" t="s">
        <v>229</v>
      </c>
      <c r="T1281" t="n">
        <v>5</v>
      </c>
    </row>
    <row r="1282" spans="1:20">
      <c r="A1282" s="1" t="n">
        <v>36038</v>
      </c>
      <c r="B1282" t="s">
        <v>291</v>
      </c>
      <c r="C1282" t="n">
        <v>3</v>
      </c>
      <c r="D1282" t="n">
        <v>20</v>
      </c>
      <c r="E1282" t="s">
        <v>52</v>
      </c>
      <c r="F1282" t="n">
        <v>3201</v>
      </c>
      <c r="G1282" t="s">
        <v>228</v>
      </c>
      <c r="H1282" t="s">
        <v>229</v>
      </c>
      <c r="I1282" t="n">
        <v>5</v>
      </c>
      <c r="J1282" t="n">
        <v>160</v>
      </c>
      <c r="K1282" t="s">
        <v>258</v>
      </c>
      <c r="L1282" t="n">
        <v>646</v>
      </c>
      <c r="M1282" t="n">
        <v>0.04</v>
      </c>
      <c r="N1282" t="n">
        <v>47.5</v>
      </c>
      <c r="O1282" t="s">
        <v>291</v>
      </c>
      <c r="P1282" t="s">
        <v>253</v>
      </c>
      <c r="Q1282" t="s">
        <v>253</v>
      </c>
      <c r="R1282" t="s">
        <v>233</v>
      </c>
      <c r="S1282" t="s">
        <v>229</v>
      </c>
      <c r="T1282" t="n">
        <v>5</v>
      </c>
    </row>
    <row r="1283" spans="1:20">
      <c r="A1283" s="1" t="n">
        <v>36038</v>
      </c>
      <c r="B1283" t="s">
        <v>291</v>
      </c>
      <c r="C1283" t="n">
        <v>688</v>
      </c>
      <c r="D1283" t="n">
        <v>20</v>
      </c>
      <c r="E1283" t="s">
        <v>52</v>
      </c>
      <c r="F1283" t="n">
        <v>3201</v>
      </c>
      <c r="G1283" t="s">
        <v>228</v>
      </c>
      <c r="H1283" t="s">
        <v>229</v>
      </c>
      <c r="I1283" t="n">
        <v>5</v>
      </c>
      <c r="J1283" t="n">
        <v>712</v>
      </c>
      <c r="K1283" t="s">
        <v>278</v>
      </c>
      <c r="L1283" t="n">
        <v>350</v>
      </c>
      <c r="M1283" t="n">
        <v>0.04</v>
      </c>
      <c r="N1283" t="n">
        <v>44.6</v>
      </c>
      <c r="O1283" t="s">
        <v>291</v>
      </c>
      <c r="P1283" t="s">
        <v>253</v>
      </c>
      <c r="Q1283" t="s">
        <v>253</v>
      </c>
      <c r="R1283" t="s">
        <v>233</v>
      </c>
      <c r="S1283" t="s">
        <v>229</v>
      </c>
      <c r="T1283" t="n">
        <v>5</v>
      </c>
    </row>
    <row r="1284" spans="1:20">
      <c r="A1284" s="1" t="n">
        <v>36068</v>
      </c>
      <c r="B1284" t="s">
        <v>227</v>
      </c>
      <c r="C1284" t="n">
        <v>9</v>
      </c>
      <c r="D1284" t="n">
        <v>20</v>
      </c>
      <c r="E1284" t="s">
        <v>52</v>
      </c>
      <c r="F1284" t="n">
        <v>3201</v>
      </c>
      <c r="G1284" t="s">
        <v>228</v>
      </c>
      <c r="H1284" t="s">
        <v>229</v>
      </c>
      <c r="I1284" t="n">
        <v>5</v>
      </c>
      <c r="J1284" t="n">
        <v>458</v>
      </c>
      <c r="K1284" t="s">
        <v>230</v>
      </c>
      <c r="L1284" t="n">
        <v>442</v>
      </c>
      <c r="M1284" t="n">
        <v>0.07000000000000001</v>
      </c>
      <c r="N1284" t="n">
        <v>32.1</v>
      </c>
      <c r="O1284" t="s">
        <v>231</v>
      </c>
      <c r="P1284" t="s">
        <v>232</v>
      </c>
      <c r="Q1284" t="s">
        <v>232</v>
      </c>
      <c r="R1284" t="s">
        <v>233</v>
      </c>
      <c r="S1284" t="s">
        <v>229</v>
      </c>
      <c r="T1284" t="n">
        <v>5</v>
      </c>
    </row>
    <row r="1285" spans="1:20">
      <c r="A1285" s="1" t="n">
        <v>36068</v>
      </c>
      <c r="B1285" t="s">
        <v>227</v>
      </c>
      <c r="C1285" t="n">
        <v>10</v>
      </c>
      <c r="D1285" t="n">
        <v>20</v>
      </c>
      <c r="E1285" t="s">
        <v>52</v>
      </c>
      <c r="F1285" t="n">
        <v>3201</v>
      </c>
      <c r="G1285" t="s">
        <v>228</v>
      </c>
      <c r="H1285" t="s">
        <v>229</v>
      </c>
      <c r="I1285" t="n">
        <v>5</v>
      </c>
      <c r="J1285" t="n">
        <v>458</v>
      </c>
      <c r="K1285" t="s">
        <v>230</v>
      </c>
      <c r="L1285" t="n">
        <v>301</v>
      </c>
      <c r="M1285" t="n">
        <v>0.02</v>
      </c>
      <c r="N1285" t="n">
        <v>45.9</v>
      </c>
      <c r="O1285" t="s">
        <v>231</v>
      </c>
      <c r="P1285" t="s">
        <v>232</v>
      </c>
      <c r="Q1285" t="s">
        <v>232</v>
      </c>
      <c r="R1285" t="s">
        <v>233</v>
      </c>
      <c r="S1285" t="s">
        <v>229</v>
      </c>
      <c r="T1285" t="n">
        <v>5</v>
      </c>
    </row>
    <row r="1286" spans="1:20">
      <c r="A1286" s="1" t="n">
        <v>36068</v>
      </c>
      <c r="B1286" t="s">
        <v>236</v>
      </c>
      <c r="C1286" t="n">
        <v>941</v>
      </c>
      <c r="D1286" t="n">
        <v>216</v>
      </c>
      <c r="E1286" t="s">
        <v>264</v>
      </c>
      <c r="F1286" t="n">
        <v>3201</v>
      </c>
      <c r="G1286" t="s">
        <v>228</v>
      </c>
      <c r="H1286" t="s">
        <v>229</v>
      </c>
      <c r="I1286" t="n">
        <v>5</v>
      </c>
      <c r="J1286" t="n">
        <v>490</v>
      </c>
      <c r="K1286" t="s">
        <v>244</v>
      </c>
      <c r="L1286" t="n">
        <v>250</v>
      </c>
      <c r="M1286" t="n">
        <v>0</v>
      </c>
      <c r="N1286" t="n">
        <v>0</v>
      </c>
    </row>
    <row r="1287" spans="1:20">
      <c r="A1287" s="1" t="n">
        <v>36068</v>
      </c>
      <c r="B1287" t="s">
        <v>286</v>
      </c>
      <c r="C1287" t="n">
        <v>930</v>
      </c>
      <c r="D1287" t="n">
        <v>150</v>
      </c>
      <c r="E1287" t="s">
        <v>288</v>
      </c>
      <c r="F1287" t="n">
        <v>3201</v>
      </c>
      <c r="G1287" t="s">
        <v>228</v>
      </c>
      <c r="H1287" t="s">
        <v>229</v>
      </c>
      <c r="I1287" t="n">
        <v>5</v>
      </c>
      <c r="J1287" t="n">
        <v>180</v>
      </c>
      <c r="K1287" t="s">
        <v>289</v>
      </c>
      <c r="L1287" t="n">
        <v>66</v>
      </c>
      <c r="M1287" t="n">
        <v>0</v>
      </c>
      <c r="N1287" t="n">
        <v>0</v>
      </c>
    </row>
    <row r="1288" spans="1:20">
      <c r="A1288" s="1" t="n">
        <v>36068</v>
      </c>
      <c r="B1288" t="s">
        <v>286</v>
      </c>
      <c r="C1288" t="n">
        <v>931</v>
      </c>
      <c r="D1288" t="n">
        <v>461</v>
      </c>
      <c r="E1288" t="s">
        <v>287</v>
      </c>
      <c r="F1288" t="n">
        <v>3201</v>
      </c>
      <c r="G1288" t="s">
        <v>228</v>
      </c>
      <c r="H1288" t="s">
        <v>229</v>
      </c>
      <c r="I1288" t="n">
        <v>5</v>
      </c>
      <c r="J1288" t="n">
        <v>180</v>
      </c>
      <c r="K1288" t="s">
        <v>289</v>
      </c>
      <c r="L1288" t="n">
        <v>192</v>
      </c>
      <c r="M1288" t="n">
        <v>0</v>
      </c>
      <c r="N1288" t="n">
        <v>0</v>
      </c>
    </row>
    <row r="1289" spans="1:20">
      <c r="A1289" s="1" t="n">
        <v>36068</v>
      </c>
      <c r="B1289" t="s">
        <v>286</v>
      </c>
      <c r="C1289" t="n">
        <v>932</v>
      </c>
      <c r="D1289" t="n">
        <v>461</v>
      </c>
      <c r="E1289" t="s">
        <v>287</v>
      </c>
      <c r="F1289" t="n">
        <v>3201</v>
      </c>
      <c r="G1289" t="s">
        <v>228</v>
      </c>
      <c r="H1289" t="s">
        <v>229</v>
      </c>
      <c r="I1289" t="n">
        <v>5</v>
      </c>
      <c r="J1289" t="n">
        <v>180</v>
      </c>
      <c r="K1289" t="s">
        <v>289</v>
      </c>
      <c r="L1289" t="n">
        <v>27</v>
      </c>
      <c r="M1289" t="n">
        <v>0</v>
      </c>
      <c r="N1289" t="n">
        <v>0</v>
      </c>
    </row>
    <row r="1290" spans="1:20">
      <c r="A1290" s="1" t="n">
        <v>36068</v>
      </c>
      <c r="B1290" t="s">
        <v>291</v>
      </c>
      <c r="C1290" t="n">
        <v>1</v>
      </c>
      <c r="D1290" t="n">
        <v>20</v>
      </c>
      <c r="E1290" t="s">
        <v>52</v>
      </c>
      <c r="F1290" t="n">
        <v>3201</v>
      </c>
      <c r="G1290" t="s">
        <v>228</v>
      </c>
      <c r="H1290" t="s">
        <v>229</v>
      </c>
      <c r="I1290" t="n">
        <v>5</v>
      </c>
      <c r="J1290" t="n">
        <v>458</v>
      </c>
      <c r="K1290" t="s">
        <v>230</v>
      </c>
      <c r="L1290" t="n">
        <v>519</v>
      </c>
      <c r="M1290" t="n">
        <v>0.02</v>
      </c>
      <c r="N1290" t="n">
        <v>45.9</v>
      </c>
      <c r="O1290" t="s">
        <v>291</v>
      </c>
      <c r="P1290" t="s">
        <v>253</v>
      </c>
      <c r="Q1290" t="s">
        <v>253</v>
      </c>
      <c r="R1290" t="s">
        <v>233</v>
      </c>
      <c r="S1290" t="s">
        <v>229</v>
      </c>
      <c r="T1290" t="n">
        <v>5</v>
      </c>
    </row>
    <row r="1291" spans="1:20">
      <c r="A1291" s="1" t="n">
        <v>36068</v>
      </c>
      <c r="B1291" t="s">
        <v>291</v>
      </c>
      <c r="C1291" t="n">
        <v>2</v>
      </c>
      <c r="D1291" t="n">
        <v>20</v>
      </c>
      <c r="E1291" t="s">
        <v>52</v>
      </c>
      <c r="F1291" t="n">
        <v>3201</v>
      </c>
      <c r="G1291" t="s">
        <v>228</v>
      </c>
      <c r="H1291" t="s">
        <v>229</v>
      </c>
      <c r="I1291" t="n">
        <v>5</v>
      </c>
      <c r="J1291" t="n">
        <v>458</v>
      </c>
      <c r="K1291" t="s">
        <v>230</v>
      </c>
      <c r="L1291" t="n">
        <v>198</v>
      </c>
      <c r="M1291" t="n">
        <v>0.2</v>
      </c>
      <c r="N1291" t="n">
        <v>21.3</v>
      </c>
      <c r="O1291" t="s">
        <v>291</v>
      </c>
      <c r="P1291" t="s">
        <v>253</v>
      </c>
      <c r="Q1291" t="s">
        <v>253</v>
      </c>
      <c r="R1291" t="s">
        <v>233</v>
      </c>
      <c r="S1291" t="s">
        <v>229</v>
      </c>
      <c r="T1291" t="n">
        <v>5</v>
      </c>
    </row>
    <row r="1292" spans="1:20">
      <c r="A1292" s="1" t="n">
        <v>36068</v>
      </c>
      <c r="B1292" t="s">
        <v>291</v>
      </c>
      <c r="C1292" t="n">
        <v>3</v>
      </c>
      <c r="D1292" t="n">
        <v>20</v>
      </c>
      <c r="E1292" t="s">
        <v>52</v>
      </c>
      <c r="F1292" t="n">
        <v>3201</v>
      </c>
      <c r="G1292" t="s">
        <v>228</v>
      </c>
      <c r="H1292" t="s">
        <v>229</v>
      </c>
      <c r="I1292" t="n">
        <v>5</v>
      </c>
      <c r="J1292" t="n">
        <v>160</v>
      </c>
      <c r="K1292" t="s">
        <v>258</v>
      </c>
      <c r="L1292" t="n">
        <v>684</v>
      </c>
      <c r="M1292" t="n">
        <v>0.04</v>
      </c>
      <c r="N1292" t="n">
        <v>47.6</v>
      </c>
      <c r="O1292" t="s">
        <v>291</v>
      </c>
      <c r="P1292" t="s">
        <v>253</v>
      </c>
      <c r="Q1292" t="s">
        <v>253</v>
      </c>
      <c r="R1292" t="s">
        <v>233</v>
      </c>
      <c r="S1292" t="s">
        <v>229</v>
      </c>
      <c r="T1292" t="n">
        <v>5</v>
      </c>
    </row>
    <row r="1293" spans="1:20">
      <c r="A1293" s="1" t="n">
        <v>36099</v>
      </c>
      <c r="B1293" t="s">
        <v>227</v>
      </c>
      <c r="C1293" t="n">
        <v>5</v>
      </c>
      <c r="D1293" t="n">
        <v>20</v>
      </c>
      <c r="E1293" t="s">
        <v>52</v>
      </c>
      <c r="F1293" t="n">
        <v>3201</v>
      </c>
      <c r="G1293" t="s">
        <v>228</v>
      </c>
      <c r="H1293" t="s">
        <v>229</v>
      </c>
      <c r="I1293" t="n">
        <v>5</v>
      </c>
      <c r="J1293" t="n">
        <v>160</v>
      </c>
      <c r="K1293" t="s">
        <v>258</v>
      </c>
      <c r="L1293" t="n">
        <v>199</v>
      </c>
      <c r="M1293" t="n">
        <v>0.03</v>
      </c>
      <c r="N1293" t="n">
        <v>39.4</v>
      </c>
      <c r="O1293" t="s">
        <v>231</v>
      </c>
      <c r="P1293" t="s">
        <v>232</v>
      </c>
      <c r="Q1293" t="s">
        <v>232</v>
      </c>
      <c r="R1293" t="s">
        <v>233</v>
      </c>
      <c r="S1293" t="s">
        <v>229</v>
      </c>
      <c r="T1293" t="n">
        <v>5</v>
      </c>
    </row>
    <row r="1294" spans="1:20">
      <c r="A1294" s="1" t="n">
        <v>36099</v>
      </c>
      <c r="B1294" t="s">
        <v>227</v>
      </c>
      <c r="C1294" t="n">
        <v>6</v>
      </c>
      <c r="D1294" t="n">
        <v>20</v>
      </c>
      <c r="E1294" t="s">
        <v>52</v>
      </c>
      <c r="F1294" t="n">
        <v>3201</v>
      </c>
      <c r="G1294" t="s">
        <v>228</v>
      </c>
      <c r="H1294" t="s">
        <v>229</v>
      </c>
      <c r="I1294" t="n">
        <v>5</v>
      </c>
      <c r="J1294" t="n">
        <v>280</v>
      </c>
      <c r="K1294" t="s">
        <v>251</v>
      </c>
      <c r="L1294" t="n">
        <v>750</v>
      </c>
      <c r="M1294" t="n">
        <v>0.1</v>
      </c>
      <c r="N1294" t="n">
        <v>39.1</v>
      </c>
      <c r="O1294" t="s">
        <v>231</v>
      </c>
      <c r="P1294" t="s">
        <v>232</v>
      </c>
      <c r="Q1294" t="s">
        <v>232</v>
      </c>
      <c r="R1294" t="s">
        <v>233</v>
      </c>
      <c r="S1294" t="s">
        <v>229</v>
      </c>
      <c r="T1294" t="n">
        <v>5</v>
      </c>
    </row>
    <row r="1295" spans="1:20">
      <c r="A1295" s="1" t="n">
        <v>36099</v>
      </c>
      <c r="B1295" t="s">
        <v>227</v>
      </c>
      <c r="C1295" t="n">
        <v>7</v>
      </c>
      <c r="D1295" t="n">
        <v>20</v>
      </c>
      <c r="E1295" t="s">
        <v>52</v>
      </c>
      <c r="F1295" t="n">
        <v>3201</v>
      </c>
      <c r="G1295" t="s">
        <v>228</v>
      </c>
      <c r="H1295" t="s">
        <v>229</v>
      </c>
      <c r="I1295" t="n">
        <v>5</v>
      </c>
      <c r="J1295" t="n">
        <v>458</v>
      </c>
      <c r="K1295" t="s">
        <v>230</v>
      </c>
      <c r="L1295" t="n">
        <v>438</v>
      </c>
      <c r="M1295" t="n">
        <v>0.07000000000000001</v>
      </c>
      <c r="N1295" t="n">
        <v>32</v>
      </c>
      <c r="O1295" t="s">
        <v>231</v>
      </c>
      <c r="P1295" t="s">
        <v>232</v>
      </c>
      <c r="Q1295" t="s">
        <v>232</v>
      </c>
      <c r="R1295" t="s">
        <v>233</v>
      </c>
      <c r="S1295" t="s">
        <v>229</v>
      </c>
      <c r="T1295" t="n">
        <v>5</v>
      </c>
    </row>
    <row r="1296" spans="1:20">
      <c r="A1296" s="1" t="n">
        <v>36099</v>
      </c>
      <c r="B1296" t="s">
        <v>291</v>
      </c>
      <c r="C1296" t="n">
        <v>1</v>
      </c>
      <c r="D1296" t="n">
        <v>20</v>
      </c>
      <c r="E1296" t="s">
        <v>52</v>
      </c>
      <c r="F1296" t="n">
        <v>3201</v>
      </c>
      <c r="G1296" t="s">
        <v>228</v>
      </c>
      <c r="H1296" t="s">
        <v>229</v>
      </c>
      <c r="I1296" t="n">
        <v>5</v>
      </c>
      <c r="J1296" t="n">
        <v>458</v>
      </c>
      <c r="K1296" t="s">
        <v>230</v>
      </c>
      <c r="L1296" t="n">
        <v>336</v>
      </c>
      <c r="M1296" t="n">
        <v>0.21</v>
      </c>
      <c r="N1296" t="n">
        <v>20.4</v>
      </c>
      <c r="O1296" t="s">
        <v>291</v>
      </c>
      <c r="P1296" t="s">
        <v>253</v>
      </c>
      <c r="Q1296" t="s">
        <v>253</v>
      </c>
      <c r="R1296" t="s">
        <v>233</v>
      </c>
      <c r="S1296" t="s">
        <v>229</v>
      </c>
      <c r="T1296" t="n">
        <v>5</v>
      </c>
    </row>
    <row r="1297" spans="1:20">
      <c r="A1297" s="1" t="n">
        <v>36099</v>
      </c>
      <c r="B1297" t="s">
        <v>291</v>
      </c>
      <c r="C1297" t="n">
        <v>2</v>
      </c>
      <c r="D1297" t="n">
        <v>20</v>
      </c>
      <c r="E1297" t="s">
        <v>52</v>
      </c>
      <c r="F1297" t="n">
        <v>3201</v>
      </c>
      <c r="G1297" t="s">
        <v>228</v>
      </c>
      <c r="H1297" t="s">
        <v>229</v>
      </c>
      <c r="I1297" t="n">
        <v>5</v>
      </c>
      <c r="J1297" t="n">
        <v>458</v>
      </c>
      <c r="K1297" t="s">
        <v>230</v>
      </c>
      <c r="L1297" t="n">
        <v>397</v>
      </c>
      <c r="M1297" t="n">
        <v>0.02</v>
      </c>
      <c r="N1297" t="n">
        <v>45.6</v>
      </c>
      <c r="O1297" t="s">
        <v>291</v>
      </c>
      <c r="P1297" t="s">
        <v>253</v>
      </c>
      <c r="Q1297" t="s">
        <v>253</v>
      </c>
      <c r="R1297" t="s">
        <v>233</v>
      </c>
      <c r="S1297" t="s">
        <v>229</v>
      </c>
      <c r="T1297" t="n">
        <v>5</v>
      </c>
    </row>
    <row r="1298" spans="1:20">
      <c r="A1298" s="1" t="n">
        <v>36099</v>
      </c>
      <c r="B1298" t="s">
        <v>291</v>
      </c>
      <c r="C1298" t="n">
        <v>3</v>
      </c>
      <c r="D1298" t="n">
        <v>20</v>
      </c>
      <c r="E1298" t="s">
        <v>52</v>
      </c>
      <c r="F1298" t="n">
        <v>3201</v>
      </c>
      <c r="G1298" t="s">
        <v>228</v>
      </c>
      <c r="H1298" t="s">
        <v>229</v>
      </c>
      <c r="I1298" t="n">
        <v>5</v>
      </c>
      <c r="J1298" t="n">
        <v>458</v>
      </c>
      <c r="K1298" t="s">
        <v>230</v>
      </c>
      <c r="L1298" t="n">
        <v>277</v>
      </c>
      <c r="M1298" t="n">
        <v>0.09</v>
      </c>
      <c r="N1298" t="n">
        <v>32.1</v>
      </c>
      <c r="O1298" t="s">
        <v>291</v>
      </c>
      <c r="P1298" t="s">
        <v>253</v>
      </c>
      <c r="Q1298" t="s">
        <v>253</v>
      </c>
      <c r="R1298" t="s">
        <v>233</v>
      </c>
      <c r="S1298" t="s">
        <v>229</v>
      </c>
      <c r="T1298" t="n">
        <v>5</v>
      </c>
    </row>
    <row r="1299" spans="1:20">
      <c r="A1299" s="1" t="n">
        <v>36099</v>
      </c>
      <c r="B1299" t="s">
        <v>291</v>
      </c>
      <c r="C1299" t="n">
        <v>4</v>
      </c>
      <c r="D1299" t="n">
        <v>20</v>
      </c>
      <c r="E1299" t="s">
        <v>52</v>
      </c>
      <c r="F1299" t="n">
        <v>3201</v>
      </c>
      <c r="G1299" t="s">
        <v>228</v>
      </c>
      <c r="H1299" t="s">
        <v>229</v>
      </c>
      <c r="I1299" t="n">
        <v>5</v>
      </c>
      <c r="J1299" t="n">
        <v>458</v>
      </c>
      <c r="K1299" t="s">
        <v>230</v>
      </c>
      <c r="L1299" t="n">
        <v>433</v>
      </c>
      <c r="M1299" t="n">
        <v>0.02</v>
      </c>
      <c r="N1299" t="n">
        <v>45.7</v>
      </c>
      <c r="O1299" t="s">
        <v>291</v>
      </c>
      <c r="P1299" t="s">
        <v>253</v>
      </c>
      <c r="Q1299" t="s">
        <v>253</v>
      </c>
      <c r="R1299" t="s">
        <v>233</v>
      </c>
      <c r="S1299" t="s">
        <v>229</v>
      </c>
      <c r="T1299" t="n">
        <v>5</v>
      </c>
    </row>
    <row r="1300" spans="1:20">
      <c r="A1300" s="1" t="n">
        <v>36099</v>
      </c>
      <c r="B1300" t="s">
        <v>291</v>
      </c>
      <c r="C1300" t="n">
        <v>5</v>
      </c>
      <c r="D1300" t="n">
        <v>20</v>
      </c>
      <c r="E1300" t="s">
        <v>52</v>
      </c>
      <c r="F1300" t="n">
        <v>3201</v>
      </c>
      <c r="G1300" t="s">
        <v>228</v>
      </c>
      <c r="H1300" t="s">
        <v>229</v>
      </c>
      <c r="I1300" t="n">
        <v>5</v>
      </c>
      <c r="J1300" t="n">
        <v>160</v>
      </c>
      <c r="K1300" t="s">
        <v>258</v>
      </c>
      <c r="L1300" t="n">
        <v>385</v>
      </c>
      <c r="M1300" t="n">
        <v>0.03</v>
      </c>
      <c r="N1300" t="n">
        <v>39.7</v>
      </c>
      <c r="O1300" t="s">
        <v>291</v>
      </c>
      <c r="P1300" t="s">
        <v>253</v>
      </c>
      <c r="Q1300" t="s">
        <v>253</v>
      </c>
      <c r="R1300" t="s">
        <v>233</v>
      </c>
      <c r="S1300" t="s">
        <v>229</v>
      </c>
      <c r="T1300" t="n">
        <v>5</v>
      </c>
    </row>
    <row r="1301" spans="1:20">
      <c r="A1301" s="1" t="n">
        <v>36099</v>
      </c>
      <c r="B1301" t="s">
        <v>291</v>
      </c>
      <c r="C1301" t="n">
        <v>6</v>
      </c>
      <c r="D1301" t="n">
        <v>20</v>
      </c>
      <c r="E1301" t="s">
        <v>52</v>
      </c>
      <c r="F1301" t="n">
        <v>3201</v>
      </c>
      <c r="G1301" t="s">
        <v>228</v>
      </c>
      <c r="H1301" t="s">
        <v>229</v>
      </c>
      <c r="I1301" t="n">
        <v>5</v>
      </c>
      <c r="J1301" t="n">
        <v>160</v>
      </c>
      <c r="K1301" t="s">
        <v>258</v>
      </c>
      <c r="L1301" t="n">
        <v>341</v>
      </c>
      <c r="M1301" t="n">
        <v>0.01</v>
      </c>
      <c r="N1301" t="n">
        <v>53</v>
      </c>
      <c r="O1301" t="s">
        <v>291</v>
      </c>
      <c r="P1301" t="s">
        <v>253</v>
      </c>
      <c r="Q1301" t="s">
        <v>253</v>
      </c>
      <c r="R1301" t="s">
        <v>233</v>
      </c>
      <c r="S1301" t="s">
        <v>229</v>
      </c>
      <c r="T1301" t="n">
        <v>5</v>
      </c>
    </row>
    <row r="1302" spans="1:20">
      <c r="A1302" s="1" t="n">
        <v>36129</v>
      </c>
      <c r="B1302" t="s">
        <v>227</v>
      </c>
      <c r="C1302" t="n">
        <v>6</v>
      </c>
      <c r="D1302" t="n">
        <v>20</v>
      </c>
      <c r="E1302" t="s">
        <v>52</v>
      </c>
      <c r="F1302" t="n">
        <v>3201</v>
      </c>
      <c r="G1302" t="s">
        <v>228</v>
      </c>
      <c r="H1302" t="s">
        <v>229</v>
      </c>
      <c r="I1302" t="n">
        <v>5</v>
      </c>
      <c r="J1302" t="n">
        <v>458</v>
      </c>
      <c r="K1302" t="s">
        <v>230</v>
      </c>
      <c r="L1302" t="n">
        <v>401</v>
      </c>
      <c r="M1302" t="n">
        <v>0.1</v>
      </c>
      <c r="N1302" t="n">
        <v>34.9</v>
      </c>
      <c r="O1302" t="s">
        <v>231</v>
      </c>
      <c r="P1302" t="s">
        <v>232</v>
      </c>
      <c r="Q1302" t="s">
        <v>232</v>
      </c>
      <c r="R1302" t="s">
        <v>233</v>
      </c>
      <c r="S1302" t="s">
        <v>229</v>
      </c>
      <c r="T1302" t="n">
        <v>5</v>
      </c>
    </row>
    <row r="1303" spans="1:20">
      <c r="A1303" s="1" t="n">
        <v>36129</v>
      </c>
      <c r="B1303" t="s">
        <v>227</v>
      </c>
      <c r="C1303" t="n">
        <v>7</v>
      </c>
      <c r="D1303" t="n">
        <v>20</v>
      </c>
      <c r="E1303" t="s">
        <v>52</v>
      </c>
      <c r="F1303" t="n">
        <v>3201</v>
      </c>
      <c r="G1303" t="s">
        <v>228</v>
      </c>
      <c r="H1303" t="s">
        <v>229</v>
      </c>
      <c r="I1303" t="n">
        <v>5</v>
      </c>
      <c r="J1303" t="n">
        <v>458</v>
      </c>
      <c r="K1303" t="s">
        <v>230</v>
      </c>
      <c r="L1303" t="n">
        <v>798</v>
      </c>
      <c r="M1303" t="n">
        <v>0.1</v>
      </c>
      <c r="N1303" t="n">
        <v>35.1</v>
      </c>
      <c r="O1303" t="s">
        <v>231</v>
      </c>
      <c r="P1303" t="s">
        <v>232</v>
      </c>
      <c r="Q1303" t="s">
        <v>232</v>
      </c>
      <c r="R1303" t="s">
        <v>233</v>
      </c>
      <c r="S1303" t="s">
        <v>229</v>
      </c>
      <c r="T1303" t="n">
        <v>5</v>
      </c>
    </row>
    <row r="1304" spans="1:20">
      <c r="A1304" s="1" t="n">
        <v>36129</v>
      </c>
      <c r="B1304" t="s">
        <v>227</v>
      </c>
      <c r="C1304" t="n">
        <v>8</v>
      </c>
      <c r="D1304" t="n">
        <v>20</v>
      </c>
      <c r="E1304" t="s">
        <v>52</v>
      </c>
      <c r="F1304" t="n">
        <v>3201</v>
      </c>
      <c r="G1304" t="s">
        <v>228</v>
      </c>
      <c r="H1304" t="s">
        <v>229</v>
      </c>
      <c r="I1304" t="n">
        <v>5</v>
      </c>
      <c r="J1304" t="n">
        <v>458</v>
      </c>
      <c r="K1304" t="s">
        <v>230</v>
      </c>
      <c r="L1304" t="n">
        <v>320</v>
      </c>
      <c r="M1304" t="n">
        <v>0.07000000000000001</v>
      </c>
      <c r="N1304" t="n">
        <v>32.3</v>
      </c>
      <c r="O1304" t="s">
        <v>231</v>
      </c>
      <c r="P1304" t="s">
        <v>232</v>
      </c>
      <c r="Q1304" t="s">
        <v>232</v>
      </c>
      <c r="R1304" t="s">
        <v>233</v>
      </c>
      <c r="S1304" t="s">
        <v>229</v>
      </c>
      <c r="T1304" t="n">
        <v>5</v>
      </c>
    </row>
    <row r="1305" spans="1:20">
      <c r="A1305" s="1" t="n">
        <v>36129</v>
      </c>
      <c r="B1305" t="s">
        <v>227</v>
      </c>
      <c r="C1305" t="n">
        <v>21</v>
      </c>
      <c r="D1305" t="n">
        <v>510</v>
      </c>
      <c r="E1305" t="s">
        <v>255</v>
      </c>
      <c r="F1305" t="n">
        <v>3201</v>
      </c>
      <c r="G1305" t="s">
        <v>228</v>
      </c>
      <c r="H1305" t="s">
        <v>229</v>
      </c>
      <c r="I1305" t="n">
        <v>5</v>
      </c>
      <c r="J1305" t="n">
        <v>458</v>
      </c>
      <c r="K1305" t="s">
        <v>230</v>
      </c>
      <c r="L1305" t="n">
        <v>150</v>
      </c>
      <c r="M1305" t="n">
        <v>1.8</v>
      </c>
      <c r="N1305" t="n">
        <v>0</v>
      </c>
    </row>
    <row r="1306" spans="1:20">
      <c r="A1306" s="1" t="n">
        <v>36129</v>
      </c>
      <c r="B1306" t="s">
        <v>236</v>
      </c>
      <c r="C1306" t="n">
        <v>740</v>
      </c>
      <c r="D1306" t="n">
        <v>216</v>
      </c>
      <c r="E1306" t="s">
        <v>264</v>
      </c>
      <c r="F1306" t="n">
        <v>3201</v>
      </c>
      <c r="G1306" t="s">
        <v>228</v>
      </c>
      <c r="H1306" t="s">
        <v>229</v>
      </c>
      <c r="I1306" t="n">
        <v>5</v>
      </c>
      <c r="J1306" t="n">
        <v>515</v>
      </c>
      <c r="K1306" t="s">
        <v>239</v>
      </c>
      <c r="L1306" t="n">
        <v>243</v>
      </c>
      <c r="M1306" t="n">
        <v>0</v>
      </c>
      <c r="N1306" t="n">
        <v>0</v>
      </c>
    </row>
    <row r="1307" spans="1:20">
      <c r="A1307" s="1" t="n">
        <v>36129</v>
      </c>
      <c r="B1307" t="s">
        <v>286</v>
      </c>
      <c r="C1307" t="n">
        <v>696</v>
      </c>
      <c r="D1307" t="n">
        <v>150</v>
      </c>
      <c r="E1307" t="s">
        <v>288</v>
      </c>
      <c r="F1307" t="n">
        <v>3201</v>
      </c>
      <c r="G1307" t="s">
        <v>228</v>
      </c>
      <c r="H1307" t="s">
        <v>229</v>
      </c>
      <c r="I1307" t="n">
        <v>5</v>
      </c>
      <c r="J1307" t="n">
        <v>490</v>
      </c>
      <c r="K1307" t="s">
        <v>244</v>
      </c>
      <c r="L1307" t="n">
        <v>191</v>
      </c>
      <c r="M1307" t="n">
        <v>0</v>
      </c>
      <c r="N1307" t="n">
        <v>0</v>
      </c>
    </row>
    <row r="1308" spans="1:20">
      <c r="A1308" s="1" t="n">
        <v>36129</v>
      </c>
      <c r="B1308" t="s">
        <v>286</v>
      </c>
      <c r="C1308" t="n">
        <v>697</v>
      </c>
      <c r="D1308" t="n">
        <v>150</v>
      </c>
      <c r="E1308" t="s">
        <v>288</v>
      </c>
      <c r="F1308" t="n">
        <v>3201</v>
      </c>
      <c r="G1308" t="s">
        <v>228</v>
      </c>
      <c r="H1308" t="s">
        <v>229</v>
      </c>
      <c r="I1308" t="n">
        <v>5</v>
      </c>
      <c r="J1308" t="n">
        <v>490</v>
      </c>
      <c r="K1308" t="s">
        <v>244</v>
      </c>
      <c r="L1308" t="n">
        <v>42</v>
      </c>
      <c r="M1308" t="n">
        <v>0</v>
      </c>
      <c r="N1308" t="n">
        <v>0</v>
      </c>
    </row>
    <row r="1309" spans="1:20">
      <c r="A1309" s="1" t="n">
        <v>36129</v>
      </c>
      <c r="B1309" t="s">
        <v>291</v>
      </c>
      <c r="C1309" t="n">
        <v>1</v>
      </c>
      <c r="D1309" t="n">
        <v>20</v>
      </c>
      <c r="E1309" t="s">
        <v>52</v>
      </c>
      <c r="F1309" t="n">
        <v>3201</v>
      </c>
      <c r="G1309" t="s">
        <v>228</v>
      </c>
      <c r="H1309" t="s">
        <v>229</v>
      </c>
      <c r="I1309" t="n">
        <v>5</v>
      </c>
      <c r="J1309" t="n">
        <v>458</v>
      </c>
      <c r="K1309" t="s">
        <v>230</v>
      </c>
      <c r="L1309" t="n">
        <v>450</v>
      </c>
      <c r="M1309" t="n">
        <v>0.09</v>
      </c>
      <c r="N1309" t="n">
        <v>32.1</v>
      </c>
      <c r="O1309" t="s">
        <v>291</v>
      </c>
      <c r="P1309" t="s">
        <v>253</v>
      </c>
      <c r="Q1309" t="s">
        <v>253</v>
      </c>
      <c r="R1309" t="s">
        <v>233</v>
      </c>
      <c r="S1309" t="s">
        <v>229</v>
      </c>
      <c r="T1309" t="n">
        <v>5</v>
      </c>
    </row>
    <row r="1310" spans="1:20">
      <c r="A1310" s="1" t="n">
        <v>36129</v>
      </c>
      <c r="B1310" t="s">
        <v>291</v>
      </c>
      <c r="C1310" t="n">
        <v>2</v>
      </c>
      <c r="D1310" t="n">
        <v>20</v>
      </c>
      <c r="E1310" t="s">
        <v>52</v>
      </c>
      <c r="F1310" t="n">
        <v>3201</v>
      </c>
      <c r="G1310" t="s">
        <v>228</v>
      </c>
      <c r="H1310" t="s">
        <v>229</v>
      </c>
      <c r="I1310" t="n">
        <v>5</v>
      </c>
      <c r="J1310" t="n">
        <v>160</v>
      </c>
      <c r="K1310" t="s">
        <v>258</v>
      </c>
      <c r="L1310" t="n">
        <v>260</v>
      </c>
      <c r="M1310" t="n">
        <v>0.05</v>
      </c>
      <c r="N1310" t="n">
        <v>36.2</v>
      </c>
      <c r="O1310" t="s">
        <v>291</v>
      </c>
      <c r="P1310" t="s">
        <v>253</v>
      </c>
      <c r="Q1310" t="s">
        <v>253</v>
      </c>
      <c r="R1310" t="s">
        <v>233</v>
      </c>
      <c r="S1310" t="s">
        <v>229</v>
      </c>
      <c r="T1310" t="n">
        <v>5</v>
      </c>
    </row>
    <row r="1311" spans="1:20">
      <c r="A1311" s="1" t="n">
        <v>36129</v>
      </c>
      <c r="B1311" t="s">
        <v>291</v>
      </c>
      <c r="C1311" t="n">
        <v>3</v>
      </c>
      <c r="D1311" t="n">
        <v>20</v>
      </c>
      <c r="E1311" t="s">
        <v>52</v>
      </c>
      <c r="F1311" t="n">
        <v>3201</v>
      </c>
      <c r="G1311" t="s">
        <v>228</v>
      </c>
      <c r="H1311" t="s">
        <v>229</v>
      </c>
      <c r="I1311" t="n">
        <v>5</v>
      </c>
      <c r="J1311" t="n">
        <v>458</v>
      </c>
      <c r="K1311" t="s">
        <v>230</v>
      </c>
      <c r="L1311" t="n">
        <v>215</v>
      </c>
      <c r="M1311" t="n">
        <v>0.21</v>
      </c>
      <c r="N1311" t="n">
        <v>20.2</v>
      </c>
      <c r="O1311" t="s">
        <v>291</v>
      </c>
      <c r="P1311" t="s">
        <v>253</v>
      </c>
      <c r="Q1311" t="s">
        <v>253</v>
      </c>
      <c r="R1311" t="s">
        <v>233</v>
      </c>
      <c r="S1311" t="s">
        <v>229</v>
      </c>
      <c r="T1311" t="n">
        <v>5</v>
      </c>
    </row>
    <row r="1312" spans="1:20">
      <c r="A1312" s="1" t="n">
        <v>36129</v>
      </c>
      <c r="B1312" t="s">
        <v>291</v>
      </c>
      <c r="C1312" t="n">
        <v>4</v>
      </c>
      <c r="D1312" t="n">
        <v>20</v>
      </c>
      <c r="E1312" t="s">
        <v>52</v>
      </c>
      <c r="F1312" t="n">
        <v>3201</v>
      </c>
      <c r="G1312" t="s">
        <v>228</v>
      </c>
      <c r="H1312" t="s">
        <v>229</v>
      </c>
      <c r="I1312" t="n">
        <v>5</v>
      </c>
      <c r="J1312" t="n">
        <v>580</v>
      </c>
      <c r="K1312" t="s">
        <v>248</v>
      </c>
      <c r="L1312" t="n">
        <v>478</v>
      </c>
      <c r="M1312" t="n">
        <v>0.03</v>
      </c>
      <c r="N1312" t="n">
        <v>45.6</v>
      </c>
      <c r="O1312" t="s">
        <v>291</v>
      </c>
      <c r="P1312" t="s">
        <v>253</v>
      </c>
      <c r="Q1312" t="s">
        <v>253</v>
      </c>
      <c r="R1312" t="s">
        <v>233</v>
      </c>
      <c r="S1312" t="s">
        <v>229</v>
      </c>
      <c r="T1312" t="n">
        <v>5</v>
      </c>
    </row>
    <row r="1313" spans="1:20">
      <c r="A1313" s="1" t="n">
        <v>36160</v>
      </c>
      <c r="B1313" t="s">
        <v>227</v>
      </c>
      <c r="C1313" t="n">
        <v>4</v>
      </c>
      <c r="D1313" t="n">
        <v>20</v>
      </c>
      <c r="E1313" t="s">
        <v>52</v>
      </c>
      <c r="F1313" t="n">
        <v>3201</v>
      </c>
      <c r="G1313" t="s">
        <v>228</v>
      </c>
      <c r="H1313" t="s">
        <v>229</v>
      </c>
      <c r="I1313" t="n">
        <v>5</v>
      </c>
      <c r="J1313" t="n">
        <v>458</v>
      </c>
      <c r="K1313" t="s">
        <v>230</v>
      </c>
      <c r="L1313" t="n">
        <v>373</v>
      </c>
      <c r="M1313" t="n">
        <v>0.1</v>
      </c>
      <c r="N1313" t="n">
        <v>34.7</v>
      </c>
      <c r="O1313" t="s">
        <v>231</v>
      </c>
      <c r="P1313" t="s">
        <v>232</v>
      </c>
      <c r="Q1313" t="s">
        <v>232</v>
      </c>
      <c r="R1313" t="s">
        <v>233</v>
      </c>
      <c r="S1313" t="s">
        <v>229</v>
      </c>
      <c r="T1313" t="n">
        <v>5</v>
      </c>
    </row>
    <row r="1314" spans="1:20">
      <c r="A1314" s="1" t="n">
        <v>36160</v>
      </c>
      <c r="B1314" t="s">
        <v>227</v>
      </c>
      <c r="C1314" t="n">
        <v>5</v>
      </c>
      <c r="D1314" t="n">
        <v>20</v>
      </c>
      <c r="E1314" t="s">
        <v>52</v>
      </c>
      <c r="F1314" t="n">
        <v>3201</v>
      </c>
      <c r="G1314" t="s">
        <v>228</v>
      </c>
      <c r="H1314" t="s">
        <v>229</v>
      </c>
      <c r="I1314" t="n">
        <v>5</v>
      </c>
      <c r="J1314" t="n">
        <v>580</v>
      </c>
      <c r="K1314" t="s">
        <v>248</v>
      </c>
      <c r="L1314" t="n">
        <v>297</v>
      </c>
      <c r="M1314" t="n">
        <v>0.1</v>
      </c>
      <c r="N1314" t="n">
        <v>46.2</v>
      </c>
      <c r="O1314" t="s">
        <v>231</v>
      </c>
      <c r="P1314" t="s">
        <v>232</v>
      </c>
      <c r="Q1314" t="s">
        <v>232</v>
      </c>
      <c r="R1314" t="s">
        <v>233</v>
      </c>
      <c r="S1314" t="s">
        <v>229</v>
      </c>
      <c r="T1314" t="n">
        <v>5</v>
      </c>
    </row>
    <row r="1315" spans="1:20">
      <c r="A1315" s="1" t="n">
        <v>36160</v>
      </c>
      <c r="B1315" t="s">
        <v>227</v>
      </c>
      <c r="C1315" t="n">
        <v>6</v>
      </c>
      <c r="D1315" t="n">
        <v>20</v>
      </c>
      <c r="E1315" t="s">
        <v>52</v>
      </c>
      <c r="F1315" t="n">
        <v>3201</v>
      </c>
      <c r="G1315" t="s">
        <v>228</v>
      </c>
      <c r="H1315" t="s">
        <v>229</v>
      </c>
      <c r="I1315" t="n">
        <v>5</v>
      </c>
      <c r="J1315" t="n">
        <v>160</v>
      </c>
      <c r="K1315" t="s">
        <v>258</v>
      </c>
      <c r="L1315" t="n">
        <v>201</v>
      </c>
      <c r="M1315" t="n">
        <v>0.03</v>
      </c>
      <c r="N1315" t="n">
        <v>47.8</v>
      </c>
      <c r="O1315" t="s">
        <v>231</v>
      </c>
      <c r="P1315" t="s">
        <v>232</v>
      </c>
      <c r="Q1315" t="s">
        <v>232</v>
      </c>
      <c r="R1315" t="s">
        <v>233</v>
      </c>
      <c r="S1315" t="s">
        <v>229</v>
      </c>
      <c r="T1315" t="n">
        <v>5</v>
      </c>
    </row>
    <row r="1316" spans="1:20">
      <c r="A1316" s="1" t="n">
        <v>36160</v>
      </c>
      <c r="B1316" t="s">
        <v>236</v>
      </c>
      <c r="C1316" t="n">
        <v>611</v>
      </c>
      <c r="D1316" t="n">
        <v>216</v>
      </c>
      <c r="E1316" t="s">
        <v>264</v>
      </c>
      <c r="F1316" t="n">
        <v>3201</v>
      </c>
      <c r="G1316" t="s">
        <v>228</v>
      </c>
      <c r="H1316" t="s">
        <v>229</v>
      </c>
      <c r="I1316" t="n">
        <v>5</v>
      </c>
      <c r="J1316" t="n">
        <v>490</v>
      </c>
      <c r="K1316" t="s">
        <v>244</v>
      </c>
      <c r="L1316" t="n">
        <v>240</v>
      </c>
      <c r="M1316" t="n">
        <v>0</v>
      </c>
      <c r="N1316" t="n">
        <v>0</v>
      </c>
    </row>
    <row r="1317" spans="1:20">
      <c r="A1317" s="1" t="n">
        <v>36160</v>
      </c>
      <c r="B1317" t="s">
        <v>291</v>
      </c>
      <c r="C1317" t="n">
        <v>1</v>
      </c>
      <c r="D1317" t="n">
        <v>20</v>
      </c>
      <c r="E1317" t="s">
        <v>52</v>
      </c>
      <c r="F1317" t="n">
        <v>3201</v>
      </c>
      <c r="G1317" t="s">
        <v>228</v>
      </c>
      <c r="H1317" t="s">
        <v>229</v>
      </c>
      <c r="I1317" t="n">
        <v>5</v>
      </c>
      <c r="J1317" t="n">
        <v>160</v>
      </c>
      <c r="K1317" t="s">
        <v>258</v>
      </c>
      <c r="L1317" t="n">
        <v>668</v>
      </c>
      <c r="M1317" t="n">
        <v>0.01</v>
      </c>
      <c r="N1317" t="n">
        <v>55</v>
      </c>
      <c r="O1317" t="s">
        <v>291</v>
      </c>
      <c r="P1317" t="s">
        <v>253</v>
      </c>
      <c r="Q1317" t="s">
        <v>253</v>
      </c>
      <c r="R1317" t="s">
        <v>233</v>
      </c>
      <c r="S1317" t="s">
        <v>229</v>
      </c>
      <c r="T1317" t="n">
        <v>5</v>
      </c>
    </row>
    <row r="1318" spans="1:20">
      <c r="A1318" s="1" t="n">
        <v>36160</v>
      </c>
      <c r="B1318" t="s">
        <v>291</v>
      </c>
      <c r="C1318" t="n">
        <v>2</v>
      </c>
      <c r="D1318" t="n">
        <v>20</v>
      </c>
      <c r="E1318" t="s">
        <v>52</v>
      </c>
      <c r="F1318" t="n">
        <v>3201</v>
      </c>
      <c r="G1318" t="s">
        <v>228</v>
      </c>
      <c r="H1318" t="s">
        <v>229</v>
      </c>
      <c r="I1318" t="n">
        <v>5</v>
      </c>
      <c r="J1318" t="n">
        <v>458</v>
      </c>
      <c r="K1318" t="s">
        <v>230</v>
      </c>
      <c r="L1318" t="n">
        <v>483</v>
      </c>
      <c r="M1318" t="n">
        <v>0.11</v>
      </c>
      <c r="N1318" t="n">
        <v>30.4</v>
      </c>
      <c r="O1318" t="s">
        <v>291</v>
      </c>
      <c r="P1318" t="s">
        <v>253</v>
      </c>
      <c r="Q1318" t="s">
        <v>253</v>
      </c>
      <c r="R1318" t="s">
        <v>233</v>
      </c>
      <c r="S1318" t="s">
        <v>229</v>
      </c>
      <c r="T1318" t="n">
        <v>5</v>
      </c>
    </row>
    <row r="1319" spans="1:20">
      <c r="A1319" s="1" t="n">
        <v>36160</v>
      </c>
      <c r="B1319" t="s">
        <v>291</v>
      </c>
      <c r="C1319" t="n">
        <v>3</v>
      </c>
      <c r="D1319" t="n">
        <v>20</v>
      </c>
      <c r="E1319" t="s">
        <v>52</v>
      </c>
      <c r="F1319" t="n">
        <v>3201</v>
      </c>
      <c r="G1319" t="s">
        <v>228</v>
      </c>
      <c r="H1319" t="s">
        <v>229</v>
      </c>
      <c r="I1319" t="n">
        <v>5</v>
      </c>
      <c r="J1319" t="n">
        <v>458</v>
      </c>
      <c r="K1319" t="s">
        <v>230</v>
      </c>
      <c r="L1319" t="n">
        <v>196</v>
      </c>
      <c r="M1319" t="n">
        <v>0.22</v>
      </c>
      <c r="N1319" t="n">
        <v>20.4</v>
      </c>
      <c r="O1319" t="s">
        <v>291</v>
      </c>
      <c r="P1319" t="s">
        <v>253</v>
      </c>
      <c r="Q1319" t="s">
        <v>253</v>
      </c>
      <c r="R1319" t="s">
        <v>233</v>
      </c>
      <c r="S1319" t="s">
        <v>229</v>
      </c>
      <c r="T1319" t="n">
        <v>5</v>
      </c>
    </row>
    <row r="1320" spans="1:20">
      <c r="A1320" s="1" t="n">
        <v>36191</v>
      </c>
      <c r="B1320" t="s">
        <v>227</v>
      </c>
      <c r="C1320" t="n">
        <v>1</v>
      </c>
      <c r="D1320" t="n">
        <v>20</v>
      </c>
      <c r="E1320" t="s">
        <v>52</v>
      </c>
      <c r="F1320" t="n">
        <v>3201</v>
      </c>
      <c r="G1320" t="s">
        <v>228</v>
      </c>
      <c r="H1320" t="s">
        <v>229</v>
      </c>
      <c r="I1320" t="n">
        <v>5</v>
      </c>
      <c r="J1320" t="n">
        <v>945</v>
      </c>
      <c r="K1320" t="s">
        <v>282</v>
      </c>
      <c r="L1320" t="n">
        <v>419</v>
      </c>
      <c r="M1320" t="n">
        <v>0.07000000000000001</v>
      </c>
      <c r="N1320" t="n">
        <v>39.3</v>
      </c>
      <c r="O1320" t="s">
        <v>231</v>
      </c>
      <c r="P1320" t="s">
        <v>232</v>
      </c>
      <c r="Q1320" t="s">
        <v>232</v>
      </c>
      <c r="R1320" t="s">
        <v>233</v>
      </c>
      <c r="S1320" t="s">
        <v>229</v>
      </c>
      <c r="T1320" t="n">
        <v>5</v>
      </c>
    </row>
    <row r="1321" spans="1:20">
      <c r="A1321" s="1" t="n">
        <v>36191</v>
      </c>
      <c r="B1321" t="s">
        <v>227</v>
      </c>
      <c r="C1321" t="n">
        <v>2</v>
      </c>
      <c r="D1321" t="n">
        <v>20</v>
      </c>
      <c r="E1321" t="s">
        <v>52</v>
      </c>
      <c r="F1321" t="n">
        <v>3201</v>
      </c>
      <c r="G1321" t="s">
        <v>228</v>
      </c>
      <c r="H1321" t="s">
        <v>229</v>
      </c>
      <c r="I1321" t="n">
        <v>5</v>
      </c>
      <c r="J1321" t="n">
        <v>458</v>
      </c>
      <c r="K1321" t="s">
        <v>230</v>
      </c>
      <c r="L1321" t="n">
        <v>313</v>
      </c>
      <c r="M1321" t="n">
        <v>0.08</v>
      </c>
      <c r="N1321" t="n">
        <v>32.3</v>
      </c>
      <c r="O1321" t="s">
        <v>231</v>
      </c>
      <c r="P1321" t="s">
        <v>232</v>
      </c>
      <c r="Q1321" t="s">
        <v>232</v>
      </c>
      <c r="R1321" t="s">
        <v>233</v>
      </c>
      <c r="S1321" t="s">
        <v>229</v>
      </c>
      <c r="T1321" t="n">
        <v>5</v>
      </c>
    </row>
    <row r="1322" spans="1:20">
      <c r="A1322" s="1" t="n">
        <v>36191</v>
      </c>
      <c r="B1322" t="s">
        <v>227</v>
      </c>
      <c r="C1322" t="n">
        <v>3</v>
      </c>
      <c r="D1322" t="n">
        <v>20</v>
      </c>
      <c r="E1322" t="s">
        <v>52</v>
      </c>
      <c r="F1322" t="n">
        <v>3201</v>
      </c>
      <c r="G1322" t="s">
        <v>228</v>
      </c>
      <c r="H1322" t="s">
        <v>229</v>
      </c>
      <c r="I1322" t="n">
        <v>5</v>
      </c>
      <c r="J1322" t="n">
        <v>458</v>
      </c>
      <c r="K1322" t="s">
        <v>230</v>
      </c>
      <c r="L1322" t="n">
        <v>415</v>
      </c>
      <c r="M1322" t="n">
        <v>0.03</v>
      </c>
      <c r="N1322" t="n">
        <v>46.4</v>
      </c>
      <c r="O1322" t="s">
        <v>231</v>
      </c>
      <c r="P1322" t="s">
        <v>232</v>
      </c>
      <c r="Q1322" t="s">
        <v>232</v>
      </c>
      <c r="R1322" t="s">
        <v>233</v>
      </c>
      <c r="S1322" t="s">
        <v>229</v>
      </c>
      <c r="T1322" t="n">
        <v>5</v>
      </c>
    </row>
    <row r="1323" spans="1:20">
      <c r="A1323" s="1" t="n">
        <v>36191</v>
      </c>
      <c r="B1323" t="s">
        <v>227</v>
      </c>
      <c r="C1323" t="n">
        <v>4</v>
      </c>
      <c r="D1323" t="n">
        <v>20</v>
      </c>
      <c r="E1323" t="s">
        <v>52</v>
      </c>
      <c r="F1323" t="n">
        <v>3201</v>
      </c>
      <c r="G1323" t="s">
        <v>228</v>
      </c>
      <c r="H1323" t="s">
        <v>229</v>
      </c>
      <c r="I1323" t="n">
        <v>5</v>
      </c>
      <c r="J1323" t="n">
        <v>458</v>
      </c>
      <c r="K1323" t="s">
        <v>230</v>
      </c>
      <c r="L1323" t="n">
        <v>185</v>
      </c>
      <c r="M1323" t="n">
        <v>0.09</v>
      </c>
      <c r="N1323" t="n">
        <v>34.6</v>
      </c>
      <c r="O1323" t="s">
        <v>231</v>
      </c>
      <c r="P1323" t="s">
        <v>232</v>
      </c>
      <c r="Q1323" t="s">
        <v>232</v>
      </c>
      <c r="R1323" t="s">
        <v>233</v>
      </c>
      <c r="S1323" t="s">
        <v>229</v>
      </c>
      <c r="T1323" t="n">
        <v>5</v>
      </c>
    </row>
    <row r="1324" spans="1:20">
      <c r="A1324" s="1" t="n">
        <v>36191</v>
      </c>
      <c r="B1324" t="s">
        <v>227</v>
      </c>
      <c r="C1324" t="n">
        <v>32</v>
      </c>
      <c r="D1324" t="n">
        <v>508</v>
      </c>
      <c r="E1324" t="s">
        <v>246</v>
      </c>
      <c r="F1324" t="n">
        <v>3201</v>
      </c>
      <c r="G1324" t="s">
        <v>228</v>
      </c>
      <c r="H1324" t="s">
        <v>229</v>
      </c>
      <c r="I1324" t="n">
        <v>5</v>
      </c>
      <c r="J1324" t="n">
        <v>458</v>
      </c>
      <c r="K1324" t="s">
        <v>230</v>
      </c>
      <c r="L1324" t="n">
        <v>106</v>
      </c>
      <c r="M1324" t="n">
        <v>0.18</v>
      </c>
      <c r="N1324" t="n">
        <v>0.18</v>
      </c>
    </row>
    <row r="1325" spans="1:20">
      <c r="A1325" s="1" t="n">
        <v>36191</v>
      </c>
      <c r="B1325" t="s">
        <v>293</v>
      </c>
      <c r="C1325" t="n">
        <v>61</v>
      </c>
      <c r="D1325" t="n">
        <v>150</v>
      </c>
      <c r="E1325" t="s">
        <v>288</v>
      </c>
      <c r="F1325" t="n">
        <v>3202</v>
      </c>
      <c r="G1325" t="s">
        <v>275</v>
      </c>
      <c r="H1325" t="s">
        <v>229</v>
      </c>
      <c r="I1325" t="n">
        <v>5</v>
      </c>
      <c r="J1325" t="n">
        <v>78</v>
      </c>
      <c r="K1325" t="s">
        <v>249</v>
      </c>
      <c r="L1325" t="n">
        <v>147</v>
      </c>
      <c r="M1325" t="n">
        <v>0</v>
      </c>
      <c r="N1325" t="n">
        <v>0</v>
      </c>
    </row>
    <row r="1326" spans="1:20">
      <c r="A1326" s="1" t="n">
        <v>36191</v>
      </c>
      <c r="B1326" t="s">
        <v>293</v>
      </c>
      <c r="C1326" t="n">
        <v>62</v>
      </c>
      <c r="D1326" t="n">
        <v>462</v>
      </c>
      <c r="E1326" t="s">
        <v>294</v>
      </c>
      <c r="F1326" t="n">
        <v>3202</v>
      </c>
      <c r="G1326" t="s">
        <v>275</v>
      </c>
      <c r="H1326" t="s">
        <v>229</v>
      </c>
      <c r="I1326" t="n">
        <v>5</v>
      </c>
      <c r="J1326" t="n">
        <v>78</v>
      </c>
      <c r="K1326" t="s">
        <v>249</v>
      </c>
      <c r="L1326" t="n">
        <v>179</v>
      </c>
      <c r="M1326" t="n">
        <v>0</v>
      </c>
      <c r="N1326" t="n">
        <v>0</v>
      </c>
    </row>
    <row r="1327" spans="1:20">
      <c r="A1327" s="1" t="n">
        <v>36191</v>
      </c>
      <c r="B1327" t="s">
        <v>236</v>
      </c>
      <c r="C1327" t="n">
        <v>1</v>
      </c>
      <c r="D1327" t="n">
        <v>216</v>
      </c>
      <c r="E1327" t="s">
        <v>264</v>
      </c>
      <c r="F1327" t="n">
        <v>3201</v>
      </c>
      <c r="G1327" t="s">
        <v>228</v>
      </c>
      <c r="H1327" t="s">
        <v>229</v>
      </c>
      <c r="I1327" t="n">
        <v>5</v>
      </c>
      <c r="J1327" t="n">
        <v>795</v>
      </c>
      <c r="K1327" t="s">
        <v>240</v>
      </c>
      <c r="L1327" t="n">
        <v>300</v>
      </c>
      <c r="M1327" t="n">
        <v>0</v>
      </c>
      <c r="N1327" t="n">
        <v>0</v>
      </c>
    </row>
    <row r="1328" spans="1:20">
      <c r="A1328" s="1" t="n">
        <v>36191</v>
      </c>
      <c r="B1328" t="s">
        <v>291</v>
      </c>
      <c r="C1328" t="n">
        <v>1</v>
      </c>
      <c r="D1328" t="n">
        <v>20</v>
      </c>
      <c r="E1328" t="s">
        <v>52</v>
      </c>
      <c r="F1328" t="n">
        <v>3201</v>
      </c>
      <c r="G1328" t="s">
        <v>228</v>
      </c>
      <c r="H1328" t="s">
        <v>229</v>
      </c>
      <c r="I1328" t="n">
        <v>5</v>
      </c>
      <c r="J1328" t="n">
        <v>458</v>
      </c>
      <c r="K1328" t="s">
        <v>230</v>
      </c>
      <c r="L1328" t="n">
        <v>270</v>
      </c>
      <c r="M1328" t="n">
        <v>0.21</v>
      </c>
      <c r="N1328" t="n">
        <v>20.5</v>
      </c>
      <c r="O1328" t="s">
        <v>291</v>
      </c>
      <c r="P1328" t="s">
        <v>253</v>
      </c>
      <c r="Q1328" t="s">
        <v>253</v>
      </c>
      <c r="R1328" t="s">
        <v>233</v>
      </c>
      <c r="S1328" t="s">
        <v>229</v>
      </c>
      <c r="T1328" t="n">
        <v>5</v>
      </c>
    </row>
    <row r="1329" spans="1:20">
      <c r="A1329" s="1" t="n">
        <v>36191</v>
      </c>
      <c r="B1329" t="s">
        <v>291</v>
      </c>
      <c r="C1329" t="n">
        <v>2</v>
      </c>
      <c r="D1329" t="n">
        <v>20</v>
      </c>
      <c r="E1329" t="s">
        <v>52</v>
      </c>
      <c r="F1329" t="n">
        <v>3201</v>
      </c>
      <c r="G1329" t="s">
        <v>228</v>
      </c>
      <c r="H1329" t="s">
        <v>229</v>
      </c>
      <c r="I1329" t="n">
        <v>5</v>
      </c>
      <c r="J1329" t="n">
        <v>458</v>
      </c>
      <c r="K1329" t="s">
        <v>230</v>
      </c>
      <c r="L1329" t="n">
        <v>234</v>
      </c>
      <c r="M1329" t="n">
        <v>0.03</v>
      </c>
      <c r="N1329" t="n">
        <v>45.8</v>
      </c>
      <c r="O1329" t="s">
        <v>291</v>
      </c>
      <c r="P1329" t="s">
        <v>253</v>
      </c>
      <c r="Q1329" t="s">
        <v>253</v>
      </c>
      <c r="R1329" t="s">
        <v>233</v>
      </c>
      <c r="S1329" t="s">
        <v>229</v>
      </c>
      <c r="T1329" t="n">
        <v>5</v>
      </c>
    </row>
    <row r="1330" spans="1:20">
      <c r="A1330" s="1" t="n">
        <v>36191</v>
      </c>
      <c r="B1330" t="s">
        <v>291</v>
      </c>
      <c r="C1330" t="n">
        <v>3</v>
      </c>
      <c r="D1330" t="n">
        <v>20</v>
      </c>
      <c r="E1330" t="s">
        <v>52</v>
      </c>
      <c r="F1330" t="n">
        <v>3201</v>
      </c>
      <c r="G1330" t="s">
        <v>228</v>
      </c>
      <c r="H1330" t="s">
        <v>229</v>
      </c>
      <c r="I1330" t="n">
        <v>5</v>
      </c>
      <c r="J1330" t="n">
        <v>458</v>
      </c>
      <c r="K1330" t="s">
        <v>230</v>
      </c>
      <c r="L1330" t="n">
        <v>195</v>
      </c>
      <c r="M1330" t="n">
        <v>0.09</v>
      </c>
      <c r="N1330" t="n">
        <v>32.2</v>
      </c>
      <c r="O1330" t="s">
        <v>291</v>
      </c>
      <c r="P1330" t="s">
        <v>253</v>
      </c>
      <c r="Q1330" t="s">
        <v>253</v>
      </c>
      <c r="R1330" t="s">
        <v>233</v>
      </c>
      <c r="S1330" t="s">
        <v>229</v>
      </c>
      <c r="T1330" t="n">
        <v>5</v>
      </c>
    </row>
    <row r="1331" spans="1:20">
      <c r="A1331" s="1" t="n">
        <v>36191</v>
      </c>
      <c r="B1331" t="s">
        <v>291</v>
      </c>
      <c r="C1331" t="n">
        <v>4</v>
      </c>
      <c r="D1331" t="n">
        <v>20</v>
      </c>
      <c r="E1331" t="s">
        <v>52</v>
      </c>
      <c r="F1331" t="n">
        <v>3201</v>
      </c>
      <c r="G1331" t="s">
        <v>228</v>
      </c>
      <c r="H1331" t="s">
        <v>229</v>
      </c>
      <c r="I1331" t="n">
        <v>5</v>
      </c>
      <c r="J1331" t="n">
        <v>712</v>
      </c>
      <c r="K1331" t="s">
        <v>278</v>
      </c>
      <c r="L1331" t="n">
        <v>660</v>
      </c>
      <c r="M1331" t="n">
        <v>0.05</v>
      </c>
      <c r="N1331" t="n">
        <v>44.5</v>
      </c>
      <c r="O1331" t="s">
        <v>291</v>
      </c>
      <c r="P1331" t="s">
        <v>253</v>
      </c>
      <c r="Q1331" t="s">
        <v>253</v>
      </c>
      <c r="R1331" t="s">
        <v>233</v>
      </c>
      <c r="S1331" t="s">
        <v>229</v>
      </c>
      <c r="T1331" t="n">
        <v>5</v>
      </c>
    </row>
    <row r="1332" spans="1:20">
      <c r="A1332" s="1" t="n">
        <v>36191</v>
      </c>
      <c r="B1332" t="s">
        <v>291</v>
      </c>
      <c r="C1332" t="n">
        <v>5</v>
      </c>
      <c r="D1332" t="n">
        <v>20</v>
      </c>
      <c r="E1332" t="s">
        <v>52</v>
      </c>
      <c r="F1332" t="n">
        <v>3201</v>
      </c>
      <c r="G1332" t="s">
        <v>228</v>
      </c>
      <c r="H1332" t="s">
        <v>229</v>
      </c>
      <c r="I1332" t="n">
        <v>5</v>
      </c>
      <c r="J1332" t="n">
        <v>458</v>
      </c>
      <c r="K1332" t="s">
        <v>230</v>
      </c>
      <c r="L1332" t="n">
        <v>251</v>
      </c>
      <c r="M1332" t="n">
        <v>0.21</v>
      </c>
      <c r="N1332" t="n">
        <v>20.6</v>
      </c>
      <c r="O1332" t="s">
        <v>291</v>
      </c>
      <c r="P1332" t="s">
        <v>253</v>
      </c>
      <c r="Q1332" t="s">
        <v>253</v>
      </c>
      <c r="R1332" t="s">
        <v>233</v>
      </c>
      <c r="S1332" t="s">
        <v>229</v>
      </c>
      <c r="T1332" t="n">
        <v>5</v>
      </c>
    </row>
    <row r="1333" spans="1:20">
      <c r="A1333" s="1" t="n">
        <v>36191</v>
      </c>
      <c r="B1333" t="s">
        <v>291</v>
      </c>
      <c r="C1333" t="n">
        <v>6</v>
      </c>
      <c r="D1333" t="n">
        <v>20</v>
      </c>
      <c r="E1333" t="s">
        <v>52</v>
      </c>
      <c r="F1333" t="n">
        <v>3201</v>
      </c>
      <c r="G1333" t="s">
        <v>228</v>
      </c>
      <c r="H1333" t="s">
        <v>229</v>
      </c>
      <c r="I1333" t="n">
        <v>5</v>
      </c>
      <c r="J1333" t="n">
        <v>458</v>
      </c>
      <c r="K1333" t="s">
        <v>230</v>
      </c>
      <c r="L1333" t="n">
        <v>460</v>
      </c>
      <c r="M1333" t="n">
        <v>0.03</v>
      </c>
      <c r="N1333" t="n">
        <v>45.7</v>
      </c>
      <c r="O1333" t="s">
        <v>291</v>
      </c>
      <c r="P1333" t="s">
        <v>253</v>
      </c>
      <c r="Q1333" t="s">
        <v>253</v>
      </c>
      <c r="R1333" t="s">
        <v>233</v>
      </c>
      <c r="S1333" t="s">
        <v>229</v>
      </c>
      <c r="T1333" t="n">
        <v>5</v>
      </c>
    </row>
    <row r="1334" spans="1:20">
      <c r="A1334" s="1" t="n">
        <v>36191</v>
      </c>
      <c r="B1334" t="s">
        <v>291</v>
      </c>
      <c r="C1334" t="n">
        <v>787</v>
      </c>
      <c r="D1334" t="n">
        <v>216</v>
      </c>
      <c r="E1334" t="s">
        <v>264</v>
      </c>
      <c r="F1334" t="n">
        <v>3201</v>
      </c>
      <c r="G1334" t="s">
        <v>228</v>
      </c>
      <c r="H1334" t="s">
        <v>229</v>
      </c>
      <c r="I1334" t="n">
        <v>5</v>
      </c>
      <c r="J1334" t="n">
        <v>805</v>
      </c>
      <c r="K1334" t="s">
        <v>295</v>
      </c>
      <c r="L1334" t="n">
        <v>48</v>
      </c>
      <c r="M1334" t="n">
        <v>0</v>
      </c>
      <c r="N1334" t="n">
        <v>0</v>
      </c>
    </row>
    <row r="1335" spans="1:20">
      <c r="A1335" s="1" t="n">
        <v>36191</v>
      </c>
      <c r="B1335" t="s">
        <v>291</v>
      </c>
      <c r="C1335" t="n">
        <v>788</v>
      </c>
      <c r="D1335" t="n">
        <v>464</v>
      </c>
      <c r="E1335" t="s">
        <v>296</v>
      </c>
      <c r="F1335" t="n">
        <v>3201</v>
      </c>
      <c r="G1335" t="s">
        <v>228</v>
      </c>
      <c r="H1335" t="s">
        <v>229</v>
      </c>
      <c r="I1335" t="n">
        <v>5</v>
      </c>
      <c r="J1335" t="n">
        <v>805</v>
      </c>
      <c r="K1335" t="s">
        <v>295</v>
      </c>
      <c r="L1335" t="n">
        <v>44</v>
      </c>
      <c r="M1335" t="n">
        <v>0</v>
      </c>
      <c r="N1335" t="n">
        <v>0</v>
      </c>
    </row>
    <row r="1336" spans="1:20">
      <c r="A1336" s="1" t="n">
        <v>36219</v>
      </c>
      <c r="B1336" t="s">
        <v>227</v>
      </c>
      <c r="C1336" t="n">
        <v>7</v>
      </c>
      <c r="D1336" t="n">
        <v>20</v>
      </c>
      <c r="E1336" t="s">
        <v>52</v>
      </c>
      <c r="F1336" t="n">
        <v>3201</v>
      </c>
      <c r="G1336" t="s">
        <v>228</v>
      </c>
      <c r="H1336" t="s">
        <v>229</v>
      </c>
      <c r="I1336" t="n">
        <v>5</v>
      </c>
      <c r="J1336" t="n">
        <v>458</v>
      </c>
      <c r="K1336" t="s">
        <v>230</v>
      </c>
      <c r="L1336" t="n">
        <v>221</v>
      </c>
      <c r="M1336" t="n">
        <v>0.01</v>
      </c>
      <c r="N1336" t="n">
        <v>45.5</v>
      </c>
      <c r="O1336" t="s">
        <v>231</v>
      </c>
      <c r="P1336" t="s">
        <v>232</v>
      </c>
      <c r="Q1336" t="s">
        <v>232</v>
      </c>
      <c r="R1336" t="s">
        <v>233</v>
      </c>
      <c r="S1336" t="s">
        <v>229</v>
      </c>
      <c r="T1336" t="n">
        <v>5</v>
      </c>
    </row>
    <row r="1337" spans="1:20">
      <c r="A1337" s="1" t="n">
        <v>36219</v>
      </c>
      <c r="B1337" t="s">
        <v>227</v>
      </c>
      <c r="C1337" t="n">
        <v>8</v>
      </c>
      <c r="D1337" t="n">
        <v>20</v>
      </c>
      <c r="E1337" t="s">
        <v>52</v>
      </c>
      <c r="F1337" t="n">
        <v>3201</v>
      </c>
      <c r="G1337" t="s">
        <v>228</v>
      </c>
      <c r="H1337" t="s">
        <v>229</v>
      </c>
      <c r="I1337" t="n">
        <v>5</v>
      </c>
      <c r="J1337" t="n">
        <v>458</v>
      </c>
      <c r="K1337" t="s">
        <v>230</v>
      </c>
      <c r="L1337" t="n">
        <v>368</v>
      </c>
      <c r="M1337" t="n">
        <v>0.1</v>
      </c>
      <c r="N1337" t="n">
        <v>34.8</v>
      </c>
      <c r="O1337" t="s">
        <v>231</v>
      </c>
      <c r="P1337" t="s">
        <v>232</v>
      </c>
      <c r="Q1337" t="s">
        <v>232</v>
      </c>
      <c r="R1337" t="s">
        <v>233</v>
      </c>
      <c r="S1337" t="s">
        <v>229</v>
      </c>
      <c r="T1337" t="n">
        <v>5</v>
      </c>
    </row>
    <row r="1338" spans="1:20">
      <c r="A1338" s="1" t="n">
        <v>36219</v>
      </c>
      <c r="B1338" t="s">
        <v>227</v>
      </c>
      <c r="C1338" t="n">
        <v>9</v>
      </c>
      <c r="D1338" t="n">
        <v>20</v>
      </c>
      <c r="E1338" t="s">
        <v>52</v>
      </c>
      <c r="F1338" t="n">
        <v>3201</v>
      </c>
      <c r="G1338" t="s">
        <v>228</v>
      </c>
      <c r="H1338" t="s">
        <v>229</v>
      </c>
      <c r="I1338" t="n">
        <v>5</v>
      </c>
      <c r="J1338" t="n">
        <v>458</v>
      </c>
      <c r="K1338" t="s">
        <v>230</v>
      </c>
      <c r="L1338" t="n">
        <v>390</v>
      </c>
      <c r="M1338" t="n">
        <v>0.07000000000000001</v>
      </c>
      <c r="N1338" t="n">
        <v>32.4</v>
      </c>
      <c r="O1338" t="s">
        <v>231</v>
      </c>
      <c r="P1338" t="s">
        <v>232</v>
      </c>
      <c r="Q1338" t="s">
        <v>232</v>
      </c>
      <c r="R1338" t="s">
        <v>233</v>
      </c>
      <c r="S1338" t="s">
        <v>229</v>
      </c>
      <c r="T1338" t="n">
        <v>5</v>
      </c>
    </row>
    <row r="1339" spans="1:20">
      <c r="A1339" s="1" t="n">
        <v>36219</v>
      </c>
      <c r="B1339" t="s">
        <v>227</v>
      </c>
      <c r="C1339" t="n">
        <v>10</v>
      </c>
      <c r="D1339" t="n">
        <v>20</v>
      </c>
      <c r="E1339" t="s">
        <v>52</v>
      </c>
      <c r="F1339" t="n">
        <v>3201</v>
      </c>
      <c r="G1339" t="s">
        <v>228</v>
      </c>
      <c r="H1339" t="s">
        <v>229</v>
      </c>
      <c r="I1339" t="n">
        <v>5</v>
      </c>
      <c r="J1339" t="n">
        <v>458</v>
      </c>
      <c r="K1339" t="s">
        <v>230</v>
      </c>
      <c r="L1339" t="n">
        <v>226</v>
      </c>
      <c r="M1339" t="n">
        <v>0.03</v>
      </c>
      <c r="N1339" t="n">
        <v>45.6</v>
      </c>
      <c r="O1339" t="s">
        <v>231</v>
      </c>
      <c r="P1339" t="s">
        <v>232</v>
      </c>
      <c r="Q1339" t="s">
        <v>232</v>
      </c>
      <c r="R1339" t="s">
        <v>233</v>
      </c>
      <c r="S1339" t="s">
        <v>229</v>
      </c>
      <c r="T1339" t="n">
        <v>5</v>
      </c>
    </row>
    <row r="1340" spans="1:20">
      <c r="A1340" s="1" t="n">
        <v>36219</v>
      </c>
      <c r="B1340" t="s">
        <v>236</v>
      </c>
      <c r="C1340" t="n">
        <v>1</v>
      </c>
      <c r="D1340" t="n">
        <v>213</v>
      </c>
      <c r="E1340" t="s">
        <v>234</v>
      </c>
      <c r="F1340" t="n">
        <v>3201</v>
      </c>
      <c r="G1340" t="s">
        <v>228</v>
      </c>
      <c r="H1340" t="s">
        <v>229</v>
      </c>
      <c r="I1340" t="n">
        <v>5</v>
      </c>
      <c r="J1340" t="n">
        <v>795</v>
      </c>
      <c r="K1340" t="s">
        <v>240</v>
      </c>
      <c r="L1340" t="n">
        <v>262</v>
      </c>
      <c r="M1340" t="n">
        <v>0</v>
      </c>
      <c r="N1340" t="n">
        <v>0</v>
      </c>
    </row>
    <row r="1341" spans="1:20">
      <c r="A1341" s="1" t="n">
        <v>36219</v>
      </c>
      <c r="B1341" t="s">
        <v>236</v>
      </c>
      <c r="C1341" t="n">
        <v>2</v>
      </c>
      <c r="D1341" t="n">
        <v>213</v>
      </c>
      <c r="E1341" t="s">
        <v>234</v>
      </c>
      <c r="F1341" t="n">
        <v>3201</v>
      </c>
      <c r="G1341" t="s">
        <v>228</v>
      </c>
      <c r="H1341" t="s">
        <v>229</v>
      </c>
      <c r="I1341" t="n">
        <v>5</v>
      </c>
      <c r="J1341" t="n">
        <v>940</v>
      </c>
      <c r="K1341" t="s">
        <v>235</v>
      </c>
      <c r="L1341" t="n">
        <v>232</v>
      </c>
      <c r="M1341" t="n">
        <v>0</v>
      </c>
      <c r="N1341" t="n">
        <v>0</v>
      </c>
    </row>
    <row r="1342" spans="1:20">
      <c r="A1342" s="1" t="n">
        <v>36219</v>
      </c>
      <c r="B1342" t="s">
        <v>286</v>
      </c>
      <c r="C1342" t="n">
        <v>642</v>
      </c>
      <c r="D1342" t="n">
        <v>150</v>
      </c>
      <c r="E1342" t="s">
        <v>288</v>
      </c>
      <c r="F1342" t="n">
        <v>3201</v>
      </c>
      <c r="G1342" t="s">
        <v>228</v>
      </c>
      <c r="H1342" t="s">
        <v>229</v>
      </c>
      <c r="I1342" t="n">
        <v>5</v>
      </c>
      <c r="J1342" t="n">
        <v>490</v>
      </c>
      <c r="K1342" t="s">
        <v>244</v>
      </c>
      <c r="L1342" t="n">
        <v>191</v>
      </c>
      <c r="M1342" t="n">
        <v>0</v>
      </c>
      <c r="N1342" t="n">
        <v>0</v>
      </c>
    </row>
    <row r="1343" spans="1:20">
      <c r="A1343" s="1" t="n">
        <v>36219</v>
      </c>
      <c r="B1343" t="s">
        <v>286</v>
      </c>
      <c r="C1343" t="n">
        <v>643</v>
      </c>
      <c r="D1343" t="n">
        <v>150</v>
      </c>
      <c r="E1343" t="s">
        <v>288</v>
      </c>
      <c r="F1343" t="n">
        <v>3201</v>
      </c>
      <c r="G1343" t="s">
        <v>228</v>
      </c>
      <c r="H1343" t="s">
        <v>229</v>
      </c>
      <c r="I1343" t="n">
        <v>5</v>
      </c>
      <c r="J1343" t="n">
        <v>490</v>
      </c>
      <c r="K1343" t="s">
        <v>244</v>
      </c>
      <c r="L1343" t="n">
        <v>58</v>
      </c>
      <c r="M1343" t="n">
        <v>0</v>
      </c>
      <c r="N1343" t="n">
        <v>0</v>
      </c>
    </row>
    <row r="1344" spans="1:20">
      <c r="A1344" s="1" t="n">
        <v>36219</v>
      </c>
      <c r="B1344" t="s">
        <v>286</v>
      </c>
      <c r="C1344" t="n">
        <v>644</v>
      </c>
      <c r="D1344" t="n">
        <v>461</v>
      </c>
      <c r="E1344" t="s">
        <v>287</v>
      </c>
      <c r="F1344" t="n">
        <v>3201</v>
      </c>
      <c r="G1344" t="s">
        <v>228</v>
      </c>
      <c r="H1344" t="s">
        <v>229</v>
      </c>
      <c r="I1344" t="n">
        <v>5</v>
      </c>
      <c r="J1344" t="n">
        <v>490</v>
      </c>
      <c r="K1344" t="s">
        <v>244</v>
      </c>
      <c r="L1344" t="n">
        <v>48</v>
      </c>
      <c r="M1344" t="n">
        <v>0</v>
      </c>
      <c r="N1344" t="n">
        <v>0</v>
      </c>
    </row>
    <row r="1345" spans="1:20">
      <c r="A1345" s="1" t="n">
        <v>36219</v>
      </c>
      <c r="B1345" t="s">
        <v>297</v>
      </c>
      <c r="C1345" t="n">
        <v>31</v>
      </c>
      <c r="D1345" t="n">
        <v>213</v>
      </c>
      <c r="E1345" t="s">
        <v>234</v>
      </c>
      <c r="F1345" t="n">
        <v>3201</v>
      </c>
      <c r="G1345" t="s">
        <v>228</v>
      </c>
      <c r="H1345" t="s">
        <v>229</v>
      </c>
      <c r="I1345" t="n">
        <v>5</v>
      </c>
      <c r="J1345" t="n">
        <v>795</v>
      </c>
      <c r="K1345" t="s">
        <v>240</v>
      </c>
      <c r="L1345" t="n">
        <v>60</v>
      </c>
      <c r="M1345" t="n">
        <v>0</v>
      </c>
      <c r="N1345" t="n">
        <v>0</v>
      </c>
    </row>
    <row r="1346" spans="1:20">
      <c r="A1346" s="1" t="n">
        <v>36219</v>
      </c>
      <c r="B1346" t="s">
        <v>291</v>
      </c>
      <c r="C1346" t="n">
        <v>1</v>
      </c>
      <c r="D1346" t="n">
        <v>20</v>
      </c>
      <c r="E1346" t="s">
        <v>52</v>
      </c>
      <c r="F1346" t="n">
        <v>3201</v>
      </c>
      <c r="G1346" t="s">
        <v>228</v>
      </c>
      <c r="H1346" t="s">
        <v>229</v>
      </c>
      <c r="I1346" t="n">
        <v>5</v>
      </c>
      <c r="J1346" t="n">
        <v>458</v>
      </c>
      <c r="K1346" t="s">
        <v>230</v>
      </c>
      <c r="L1346" t="n">
        <v>106</v>
      </c>
      <c r="M1346" t="n">
        <v>0.09</v>
      </c>
      <c r="N1346" t="n">
        <v>34</v>
      </c>
      <c r="O1346" t="s">
        <v>291</v>
      </c>
      <c r="P1346" t="s">
        <v>253</v>
      </c>
      <c r="Q1346" t="s">
        <v>253</v>
      </c>
      <c r="R1346" t="s">
        <v>233</v>
      </c>
      <c r="S1346" t="s">
        <v>229</v>
      </c>
      <c r="T1346" t="n">
        <v>5</v>
      </c>
    </row>
    <row r="1347" spans="1:20">
      <c r="A1347" s="1" t="n">
        <v>36219</v>
      </c>
      <c r="B1347" t="s">
        <v>291</v>
      </c>
      <c r="C1347" t="n">
        <v>2</v>
      </c>
      <c r="D1347" t="n">
        <v>20</v>
      </c>
      <c r="E1347" t="s">
        <v>52</v>
      </c>
      <c r="F1347" t="n">
        <v>3201</v>
      </c>
      <c r="G1347" t="s">
        <v>228</v>
      </c>
      <c r="H1347" t="s">
        <v>229</v>
      </c>
      <c r="I1347" t="n">
        <v>5</v>
      </c>
      <c r="J1347" t="n">
        <v>160</v>
      </c>
      <c r="K1347" t="s">
        <v>258</v>
      </c>
      <c r="L1347" t="n">
        <v>470</v>
      </c>
      <c r="M1347" t="n">
        <v>0.01</v>
      </c>
      <c r="N1347" t="n">
        <v>55.1</v>
      </c>
      <c r="O1347" t="s">
        <v>291</v>
      </c>
      <c r="P1347" t="s">
        <v>253</v>
      </c>
      <c r="Q1347" t="s">
        <v>253</v>
      </c>
      <c r="R1347" t="s">
        <v>233</v>
      </c>
      <c r="S1347" t="s">
        <v>229</v>
      </c>
      <c r="T1347" t="n">
        <v>5</v>
      </c>
    </row>
    <row r="1348" spans="1:20">
      <c r="A1348" s="1" t="n">
        <v>36219</v>
      </c>
      <c r="B1348" t="s">
        <v>291</v>
      </c>
      <c r="C1348" t="n">
        <v>3</v>
      </c>
      <c r="D1348" t="n">
        <v>20</v>
      </c>
      <c r="E1348" t="s">
        <v>52</v>
      </c>
      <c r="F1348" t="n">
        <v>3201</v>
      </c>
      <c r="G1348" t="s">
        <v>228</v>
      </c>
      <c r="H1348" t="s">
        <v>229</v>
      </c>
      <c r="I1348" t="n">
        <v>5</v>
      </c>
      <c r="J1348" t="n">
        <v>160</v>
      </c>
      <c r="K1348" t="s">
        <v>258</v>
      </c>
      <c r="L1348" t="n">
        <v>198</v>
      </c>
      <c r="M1348" t="n">
        <v>0.08</v>
      </c>
      <c r="N1348" t="n">
        <v>36.7</v>
      </c>
      <c r="O1348" t="s">
        <v>291</v>
      </c>
      <c r="P1348" t="s">
        <v>253</v>
      </c>
      <c r="Q1348" t="s">
        <v>253</v>
      </c>
      <c r="R1348" t="s">
        <v>233</v>
      </c>
      <c r="S1348" t="s">
        <v>229</v>
      </c>
      <c r="T1348" t="n">
        <v>5</v>
      </c>
    </row>
    <row r="1349" spans="1:20">
      <c r="A1349" s="1" t="n">
        <v>36219</v>
      </c>
      <c r="B1349" t="s">
        <v>291</v>
      </c>
      <c r="C1349" t="n">
        <v>4</v>
      </c>
      <c r="D1349" t="n">
        <v>20</v>
      </c>
      <c r="E1349" t="s">
        <v>52</v>
      </c>
      <c r="F1349" t="n">
        <v>3201</v>
      </c>
      <c r="G1349" t="s">
        <v>228</v>
      </c>
      <c r="H1349" t="s">
        <v>229</v>
      </c>
      <c r="I1349" t="n">
        <v>5</v>
      </c>
      <c r="J1349" t="n">
        <v>458</v>
      </c>
      <c r="K1349" t="s">
        <v>230</v>
      </c>
      <c r="L1349" t="n">
        <v>104</v>
      </c>
      <c r="M1349" t="n">
        <v>0.09</v>
      </c>
      <c r="N1349" t="n">
        <v>34.1</v>
      </c>
      <c r="O1349" t="s">
        <v>291</v>
      </c>
      <c r="P1349" t="s">
        <v>253</v>
      </c>
      <c r="Q1349" t="s">
        <v>253</v>
      </c>
      <c r="R1349" t="s">
        <v>233</v>
      </c>
      <c r="S1349" t="s">
        <v>229</v>
      </c>
      <c r="T1349" t="n">
        <v>5</v>
      </c>
    </row>
    <row r="1350" spans="1:20">
      <c r="A1350" s="1" t="n">
        <v>36219</v>
      </c>
      <c r="B1350" t="s">
        <v>291</v>
      </c>
      <c r="C1350" t="n">
        <v>5</v>
      </c>
      <c r="D1350" t="n">
        <v>20</v>
      </c>
      <c r="E1350" t="s">
        <v>52</v>
      </c>
      <c r="F1350" t="n">
        <v>3201</v>
      </c>
      <c r="G1350" t="s">
        <v>228</v>
      </c>
      <c r="H1350" t="s">
        <v>229</v>
      </c>
      <c r="I1350" t="n">
        <v>5</v>
      </c>
      <c r="J1350" t="n">
        <v>458</v>
      </c>
      <c r="K1350" t="s">
        <v>230</v>
      </c>
      <c r="L1350" t="n">
        <v>89</v>
      </c>
      <c r="M1350" t="n">
        <v>0.2</v>
      </c>
      <c r="N1350" t="n">
        <v>21.4</v>
      </c>
      <c r="O1350" t="s">
        <v>291</v>
      </c>
      <c r="P1350" t="s">
        <v>253</v>
      </c>
      <c r="Q1350" t="s">
        <v>253</v>
      </c>
      <c r="R1350" t="s">
        <v>233</v>
      </c>
      <c r="S1350" t="s">
        <v>229</v>
      </c>
      <c r="T1350" t="n">
        <v>5</v>
      </c>
    </row>
    <row r="1351" spans="1:20">
      <c r="A1351" s="1" t="n">
        <v>36219</v>
      </c>
      <c r="B1351" t="s">
        <v>291</v>
      </c>
      <c r="C1351" t="n">
        <v>6</v>
      </c>
      <c r="D1351" t="n">
        <v>20</v>
      </c>
      <c r="E1351" t="s">
        <v>52</v>
      </c>
      <c r="F1351" t="n">
        <v>3201</v>
      </c>
      <c r="G1351" t="s">
        <v>228</v>
      </c>
      <c r="H1351" t="s">
        <v>229</v>
      </c>
      <c r="I1351" t="n">
        <v>5</v>
      </c>
      <c r="J1351" t="n">
        <v>458</v>
      </c>
      <c r="K1351" t="s">
        <v>230</v>
      </c>
      <c r="L1351" t="n">
        <v>92</v>
      </c>
      <c r="M1351" t="n">
        <v>0.21</v>
      </c>
      <c r="N1351" t="n">
        <v>20.4</v>
      </c>
      <c r="O1351" t="s">
        <v>291</v>
      </c>
      <c r="P1351" t="s">
        <v>253</v>
      </c>
      <c r="Q1351" t="s">
        <v>253</v>
      </c>
      <c r="R1351" t="s">
        <v>233</v>
      </c>
      <c r="S1351" t="s">
        <v>229</v>
      </c>
      <c r="T1351" t="n">
        <v>5</v>
      </c>
    </row>
    <row r="1352" spans="1:20">
      <c r="A1352" s="1" t="n">
        <v>36219</v>
      </c>
      <c r="B1352" t="s">
        <v>291</v>
      </c>
      <c r="C1352" t="n">
        <v>7</v>
      </c>
      <c r="D1352" t="n">
        <v>20</v>
      </c>
      <c r="E1352" t="s">
        <v>52</v>
      </c>
      <c r="F1352" t="n">
        <v>3201</v>
      </c>
      <c r="G1352" t="s">
        <v>228</v>
      </c>
      <c r="H1352" t="s">
        <v>229</v>
      </c>
      <c r="I1352" t="n">
        <v>5</v>
      </c>
      <c r="J1352" t="n">
        <v>458</v>
      </c>
      <c r="K1352" t="s">
        <v>230</v>
      </c>
      <c r="L1352" t="n">
        <v>241</v>
      </c>
      <c r="M1352" t="n">
        <v>0.21</v>
      </c>
      <c r="N1352" t="n">
        <v>20.3</v>
      </c>
      <c r="O1352" t="s">
        <v>291</v>
      </c>
      <c r="P1352" t="s">
        <v>253</v>
      </c>
      <c r="Q1352" t="s">
        <v>253</v>
      </c>
      <c r="R1352" t="s">
        <v>233</v>
      </c>
      <c r="S1352" t="s">
        <v>229</v>
      </c>
      <c r="T1352" t="n">
        <v>5</v>
      </c>
    </row>
    <row r="1353" spans="1:20">
      <c r="A1353" s="1" t="n">
        <v>36219</v>
      </c>
      <c r="B1353" t="s">
        <v>291</v>
      </c>
      <c r="C1353" t="n">
        <v>8</v>
      </c>
      <c r="D1353" t="n">
        <v>20</v>
      </c>
      <c r="E1353" t="s">
        <v>52</v>
      </c>
      <c r="F1353" t="n">
        <v>3201</v>
      </c>
      <c r="G1353" t="s">
        <v>228</v>
      </c>
      <c r="H1353" t="s">
        <v>229</v>
      </c>
      <c r="I1353" t="n">
        <v>5</v>
      </c>
      <c r="J1353" t="n">
        <v>160</v>
      </c>
      <c r="K1353" t="s">
        <v>258</v>
      </c>
      <c r="L1353" t="n">
        <v>456</v>
      </c>
      <c r="M1353" t="n">
        <v>0.01</v>
      </c>
      <c r="N1353" t="n">
        <v>55.1</v>
      </c>
      <c r="O1353" t="s">
        <v>291</v>
      </c>
      <c r="P1353" t="s">
        <v>253</v>
      </c>
      <c r="Q1353" t="s">
        <v>253</v>
      </c>
      <c r="R1353" t="s">
        <v>233</v>
      </c>
      <c r="S1353" t="s">
        <v>229</v>
      </c>
      <c r="T1353" t="n">
        <v>5</v>
      </c>
    </row>
    <row r="1354" spans="1:20">
      <c r="A1354" s="1" t="n">
        <v>36219</v>
      </c>
      <c r="B1354" t="s">
        <v>291</v>
      </c>
      <c r="C1354" t="n">
        <v>9</v>
      </c>
      <c r="D1354" t="n">
        <v>20</v>
      </c>
      <c r="E1354" t="s">
        <v>52</v>
      </c>
      <c r="F1354" t="n">
        <v>3201</v>
      </c>
      <c r="G1354" t="s">
        <v>228</v>
      </c>
      <c r="H1354" t="s">
        <v>229</v>
      </c>
      <c r="I1354" t="n">
        <v>5</v>
      </c>
      <c r="J1354" t="n">
        <v>160</v>
      </c>
      <c r="K1354" t="s">
        <v>258</v>
      </c>
      <c r="L1354" t="n">
        <v>246</v>
      </c>
      <c r="M1354" t="n">
        <v>0.03</v>
      </c>
      <c r="N1354" t="n">
        <v>39.8</v>
      </c>
      <c r="O1354" t="s">
        <v>291</v>
      </c>
      <c r="P1354" t="s">
        <v>253</v>
      </c>
      <c r="Q1354" t="s">
        <v>253</v>
      </c>
      <c r="R1354" t="s">
        <v>233</v>
      </c>
      <c r="S1354" t="s">
        <v>229</v>
      </c>
      <c r="T1354" t="n">
        <v>5</v>
      </c>
    </row>
    <row r="1355" spans="1:20">
      <c r="A1355" s="1" t="n">
        <v>36250</v>
      </c>
      <c r="B1355" t="s">
        <v>227</v>
      </c>
      <c r="C1355" t="n">
        <v>11</v>
      </c>
      <c r="D1355" t="n">
        <v>20</v>
      </c>
      <c r="E1355" t="s">
        <v>52</v>
      </c>
      <c r="F1355" t="n">
        <v>3201</v>
      </c>
      <c r="G1355" t="s">
        <v>228</v>
      </c>
      <c r="H1355" t="s">
        <v>229</v>
      </c>
      <c r="I1355" t="n">
        <v>5</v>
      </c>
      <c r="J1355" t="n">
        <v>280</v>
      </c>
      <c r="K1355" t="s">
        <v>251</v>
      </c>
      <c r="L1355" t="n">
        <v>369</v>
      </c>
      <c r="M1355" t="n">
        <v>0.06</v>
      </c>
      <c r="N1355" t="n">
        <v>32.8</v>
      </c>
      <c r="O1355" t="s">
        <v>231</v>
      </c>
      <c r="P1355" t="s">
        <v>232</v>
      </c>
      <c r="Q1355" t="s">
        <v>232</v>
      </c>
      <c r="R1355" t="s">
        <v>233</v>
      </c>
      <c r="S1355" t="s">
        <v>229</v>
      </c>
      <c r="T1355" t="n">
        <v>5</v>
      </c>
    </row>
    <row r="1356" spans="1:20">
      <c r="A1356" s="1" t="n">
        <v>36250</v>
      </c>
      <c r="B1356" t="s">
        <v>227</v>
      </c>
      <c r="C1356" t="n">
        <v>12</v>
      </c>
      <c r="D1356" t="n">
        <v>20</v>
      </c>
      <c r="E1356" t="s">
        <v>52</v>
      </c>
      <c r="F1356" t="n">
        <v>3201</v>
      </c>
      <c r="G1356" t="s">
        <v>228</v>
      </c>
      <c r="H1356" t="s">
        <v>229</v>
      </c>
      <c r="I1356" t="n">
        <v>5</v>
      </c>
      <c r="J1356" t="n">
        <v>280</v>
      </c>
      <c r="K1356" t="s">
        <v>251</v>
      </c>
      <c r="L1356" t="n">
        <v>575</v>
      </c>
      <c r="M1356" t="n">
        <v>0.03</v>
      </c>
      <c r="N1356" t="n">
        <v>38.9</v>
      </c>
      <c r="O1356" t="s">
        <v>231</v>
      </c>
      <c r="P1356" t="s">
        <v>232</v>
      </c>
      <c r="Q1356" t="s">
        <v>232</v>
      </c>
      <c r="R1356" t="s">
        <v>233</v>
      </c>
      <c r="S1356" t="s">
        <v>229</v>
      </c>
      <c r="T1356" t="n">
        <v>5</v>
      </c>
    </row>
    <row r="1357" spans="1:20">
      <c r="A1357" s="1" t="n">
        <v>36250</v>
      </c>
      <c r="B1357" t="s">
        <v>227</v>
      </c>
      <c r="C1357" t="n">
        <v>13</v>
      </c>
      <c r="D1357" t="n">
        <v>20</v>
      </c>
      <c r="E1357" t="s">
        <v>52</v>
      </c>
      <c r="F1357" t="n">
        <v>3201</v>
      </c>
      <c r="G1357" t="s">
        <v>228</v>
      </c>
      <c r="H1357" t="s">
        <v>229</v>
      </c>
      <c r="I1357" t="n">
        <v>5</v>
      </c>
      <c r="J1357" t="n">
        <v>458</v>
      </c>
      <c r="K1357" t="s">
        <v>230</v>
      </c>
      <c r="L1357" t="n">
        <v>240</v>
      </c>
      <c r="M1357" t="n">
        <v>0.01</v>
      </c>
      <c r="N1357" t="n">
        <v>45.2</v>
      </c>
      <c r="O1357" t="s">
        <v>231</v>
      </c>
      <c r="P1357" t="s">
        <v>232</v>
      </c>
      <c r="Q1357" t="s">
        <v>232</v>
      </c>
      <c r="R1357" t="s">
        <v>233</v>
      </c>
      <c r="S1357" t="s">
        <v>229</v>
      </c>
      <c r="T1357" t="n">
        <v>5</v>
      </c>
    </row>
    <row r="1358" spans="1:20">
      <c r="A1358" s="1" t="n">
        <v>36250</v>
      </c>
      <c r="B1358" t="s">
        <v>236</v>
      </c>
      <c r="C1358" t="n">
        <v>1</v>
      </c>
      <c r="D1358" t="n">
        <v>213</v>
      </c>
      <c r="E1358" t="s">
        <v>234</v>
      </c>
      <c r="F1358" t="n">
        <v>3201</v>
      </c>
      <c r="G1358" t="s">
        <v>228</v>
      </c>
      <c r="H1358" t="s">
        <v>229</v>
      </c>
      <c r="I1358" t="n">
        <v>5</v>
      </c>
      <c r="J1358" t="n">
        <v>515</v>
      </c>
      <c r="K1358" t="s">
        <v>239</v>
      </c>
      <c r="L1358" t="n">
        <v>101</v>
      </c>
      <c r="M1358" t="n">
        <v>0</v>
      </c>
      <c r="N1358" t="n">
        <v>0</v>
      </c>
    </row>
    <row r="1359" spans="1:20">
      <c r="A1359" s="1" t="n">
        <v>36250</v>
      </c>
      <c r="B1359" t="s">
        <v>291</v>
      </c>
      <c r="C1359" t="n">
        <v>1</v>
      </c>
      <c r="D1359" t="n">
        <v>20</v>
      </c>
      <c r="E1359" t="s">
        <v>52</v>
      </c>
      <c r="F1359" t="n">
        <v>3201</v>
      </c>
      <c r="G1359" t="s">
        <v>228</v>
      </c>
      <c r="H1359" t="s">
        <v>229</v>
      </c>
      <c r="I1359" t="n">
        <v>5</v>
      </c>
      <c r="J1359" t="n">
        <v>458</v>
      </c>
      <c r="K1359" t="s">
        <v>230</v>
      </c>
      <c r="L1359" t="n">
        <v>291</v>
      </c>
      <c r="M1359" t="n">
        <v>0.23</v>
      </c>
      <c r="N1359" t="n">
        <v>20.3</v>
      </c>
      <c r="O1359" t="s">
        <v>291</v>
      </c>
      <c r="P1359" t="s">
        <v>253</v>
      </c>
      <c r="Q1359" t="s">
        <v>253</v>
      </c>
      <c r="R1359" t="s">
        <v>233</v>
      </c>
      <c r="S1359" t="s">
        <v>229</v>
      </c>
      <c r="T1359" t="n">
        <v>5</v>
      </c>
    </row>
    <row r="1360" spans="1:20">
      <c r="A1360" s="1" t="n">
        <v>36250</v>
      </c>
      <c r="B1360" t="s">
        <v>291</v>
      </c>
      <c r="C1360" t="n">
        <v>2</v>
      </c>
      <c r="D1360" t="n">
        <v>20</v>
      </c>
      <c r="E1360" t="s">
        <v>52</v>
      </c>
      <c r="F1360" t="n">
        <v>3201</v>
      </c>
      <c r="G1360" t="s">
        <v>228</v>
      </c>
      <c r="H1360" t="s">
        <v>229</v>
      </c>
      <c r="I1360" t="n">
        <v>5</v>
      </c>
      <c r="J1360" t="n">
        <v>160</v>
      </c>
      <c r="K1360" t="s">
        <v>258</v>
      </c>
      <c r="L1360" t="n">
        <v>177</v>
      </c>
      <c r="M1360" t="n">
        <v>0.03</v>
      </c>
      <c r="N1360" t="n">
        <v>39.2</v>
      </c>
      <c r="O1360" t="s">
        <v>291</v>
      </c>
      <c r="P1360" t="s">
        <v>253</v>
      </c>
      <c r="Q1360" t="s">
        <v>253</v>
      </c>
      <c r="R1360" t="s">
        <v>233</v>
      </c>
      <c r="S1360" t="s">
        <v>229</v>
      </c>
      <c r="T1360" t="n">
        <v>5</v>
      </c>
    </row>
    <row r="1361" spans="1:20">
      <c r="A1361" s="1" t="n">
        <v>36250</v>
      </c>
      <c r="B1361" t="s">
        <v>291</v>
      </c>
      <c r="C1361" t="n">
        <v>3</v>
      </c>
      <c r="D1361" t="n">
        <v>20</v>
      </c>
      <c r="E1361" t="s">
        <v>52</v>
      </c>
      <c r="F1361" t="n">
        <v>3201</v>
      </c>
      <c r="G1361" t="s">
        <v>228</v>
      </c>
      <c r="H1361" t="s">
        <v>229</v>
      </c>
      <c r="I1361" t="n">
        <v>5</v>
      </c>
      <c r="J1361" t="n">
        <v>160</v>
      </c>
      <c r="K1361" t="s">
        <v>258</v>
      </c>
      <c r="L1361" t="n">
        <v>545</v>
      </c>
      <c r="M1361" t="n">
        <v>0.02</v>
      </c>
      <c r="N1361" t="n">
        <v>54.1</v>
      </c>
      <c r="O1361" t="s">
        <v>291</v>
      </c>
      <c r="P1361" t="s">
        <v>253</v>
      </c>
      <c r="Q1361" t="s">
        <v>253</v>
      </c>
      <c r="R1361" t="s">
        <v>233</v>
      </c>
      <c r="S1361" t="s">
        <v>229</v>
      </c>
      <c r="T1361" t="n">
        <v>5</v>
      </c>
    </row>
    <row r="1362" spans="1:20">
      <c r="A1362" s="1" t="n">
        <v>36280</v>
      </c>
      <c r="B1362" t="s">
        <v>227</v>
      </c>
      <c r="C1362" t="n">
        <v>9</v>
      </c>
      <c r="D1362" t="n">
        <v>20</v>
      </c>
      <c r="E1362" t="s">
        <v>52</v>
      </c>
      <c r="F1362" t="n">
        <v>3201</v>
      </c>
      <c r="G1362" t="s">
        <v>228</v>
      </c>
      <c r="H1362" t="s">
        <v>229</v>
      </c>
      <c r="I1362" t="n">
        <v>5</v>
      </c>
      <c r="J1362" t="n">
        <v>458</v>
      </c>
      <c r="K1362" t="s">
        <v>230</v>
      </c>
      <c r="L1362" t="n">
        <v>197</v>
      </c>
      <c r="M1362" t="n">
        <v>0.02</v>
      </c>
      <c r="N1362" t="n">
        <v>44.7</v>
      </c>
      <c r="O1362" t="s">
        <v>231</v>
      </c>
      <c r="P1362" t="s">
        <v>232</v>
      </c>
      <c r="Q1362" t="s">
        <v>232</v>
      </c>
      <c r="R1362" t="s">
        <v>233</v>
      </c>
      <c r="S1362" t="s">
        <v>229</v>
      </c>
      <c r="T1362" t="n">
        <v>5</v>
      </c>
    </row>
    <row r="1363" spans="1:20">
      <c r="A1363" s="1" t="n">
        <v>36280</v>
      </c>
      <c r="B1363" t="s">
        <v>227</v>
      </c>
      <c r="C1363" t="n">
        <v>10</v>
      </c>
      <c r="D1363" t="n">
        <v>20</v>
      </c>
      <c r="E1363" t="s">
        <v>52</v>
      </c>
      <c r="F1363" t="n">
        <v>3201</v>
      </c>
      <c r="G1363" t="s">
        <v>228</v>
      </c>
      <c r="H1363" t="s">
        <v>229</v>
      </c>
      <c r="I1363" t="n">
        <v>5</v>
      </c>
      <c r="J1363" t="n">
        <v>280</v>
      </c>
      <c r="K1363" t="s">
        <v>251</v>
      </c>
      <c r="L1363" t="n">
        <v>620</v>
      </c>
      <c r="M1363" t="n">
        <v>0.05</v>
      </c>
      <c r="N1363" t="n">
        <v>39</v>
      </c>
      <c r="O1363" t="s">
        <v>231</v>
      </c>
      <c r="P1363" t="s">
        <v>232</v>
      </c>
      <c r="Q1363" t="s">
        <v>232</v>
      </c>
      <c r="R1363" t="s">
        <v>233</v>
      </c>
      <c r="S1363" t="s">
        <v>229</v>
      </c>
      <c r="T1363" t="n">
        <v>5</v>
      </c>
    </row>
    <row r="1364" spans="1:20">
      <c r="A1364" s="1" t="n">
        <v>36280</v>
      </c>
      <c r="B1364" t="s">
        <v>227</v>
      </c>
      <c r="C1364" t="n">
        <v>11</v>
      </c>
      <c r="D1364" t="n">
        <v>20</v>
      </c>
      <c r="E1364" t="s">
        <v>52</v>
      </c>
      <c r="F1364" t="n">
        <v>3201</v>
      </c>
      <c r="G1364" t="s">
        <v>228</v>
      </c>
      <c r="H1364" t="s">
        <v>229</v>
      </c>
      <c r="I1364" t="n">
        <v>5</v>
      </c>
      <c r="J1364" t="n">
        <v>458</v>
      </c>
      <c r="K1364" t="s">
        <v>230</v>
      </c>
      <c r="L1364" t="n">
        <v>413</v>
      </c>
      <c r="M1364" t="n">
        <v>0.09</v>
      </c>
      <c r="N1364" t="n">
        <v>34.8</v>
      </c>
      <c r="O1364" t="s">
        <v>231</v>
      </c>
      <c r="P1364" t="s">
        <v>232</v>
      </c>
      <c r="Q1364" t="s">
        <v>232</v>
      </c>
      <c r="R1364" t="s">
        <v>233</v>
      </c>
      <c r="S1364" t="s">
        <v>229</v>
      </c>
      <c r="T1364" t="n">
        <v>5</v>
      </c>
    </row>
    <row r="1365" spans="1:20">
      <c r="A1365" s="1" t="n">
        <v>36280</v>
      </c>
      <c r="B1365" t="s">
        <v>227</v>
      </c>
      <c r="C1365" t="n">
        <v>12</v>
      </c>
      <c r="D1365" t="n">
        <v>20</v>
      </c>
      <c r="E1365" t="s">
        <v>52</v>
      </c>
      <c r="F1365" t="n">
        <v>3201</v>
      </c>
      <c r="G1365" t="s">
        <v>228</v>
      </c>
      <c r="H1365" t="s">
        <v>229</v>
      </c>
      <c r="I1365" t="n">
        <v>5</v>
      </c>
      <c r="J1365" t="n">
        <v>458</v>
      </c>
      <c r="K1365" t="s">
        <v>230</v>
      </c>
      <c r="L1365" t="n">
        <v>176</v>
      </c>
      <c r="M1365" t="n">
        <v>0.1</v>
      </c>
      <c r="N1365" t="n">
        <v>37.1</v>
      </c>
      <c r="O1365" t="s">
        <v>231</v>
      </c>
      <c r="P1365" t="s">
        <v>232</v>
      </c>
      <c r="Q1365" t="s">
        <v>232</v>
      </c>
      <c r="R1365" t="s">
        <v>233</v>
      </c>
      <c r="S1365" t="s">
        <v>229</v>
      </c>
      <c r="T1365" t="n">
        <v>5</v>
      </c>
    </row>
    <row r="1366" spans="1:20">
      <c r="A1366" s="1" t="n">
        <v>36280</v>
      </c>
      <c r="B1366" t="s">
        <v>227</v>
      </c>
      <c r="C1366" t="n">
        <v>65</v>
      </c>
      <c r="D1366" t="n">
        <v>850</v>
      </c>
      <c r="E1366" t="s">
        <v>280</v>
      </c>
      <c r="F1366" t="n">
        <v>3201</v>
      </c>
      <c r="G1366" t="s">
        <v>228</v>
      </c>
      <c r="H1366" t="s">
        <v>229</v>
      </c>
      <c r="I1366" t="n">
        <v>5</v>
      </c>
      <c r="J1366" t="n">
        <v>260</v>
      </c>
      <c r="K1366" t="s">
        <v>250</v>
      </c>
      <c r="L1366" t="n">
        <v>66</v>
      </c>
      <c r="M1366" t="n">
        <v>0</v>
      </c>
      <c r="N1366" t="n">
        <v>0</v>
      </c>
      <c r="O1366" t="s">
        <v>231</v>
      </c>
      <c r="P1366" t="s">
        <v>298</v>
      </c>
      <c r="Q1366" t="s">
        <v>298</v>
      </c>
      <c r="R1366" t="s">
        <v>299</v>
      </c>
      <c r="S1366" t="s">
        <v>300</v>
      </c>
      <c r="T1366" t="n">
        <v>5</v>
      </c>
    </row>
    <row r="1367" spans="1:20">
      <c r="A1367" s="1" t="n">
        <v>36280</v>
      </c>
      <c r="B1367" t="s">
        <v>236</v>
      </c>
      <c r="C1367" t="n">
        <v>617</v>
      </c>
      <c r="D1367" t="n">
        <v>216</v>
      </c>
      <c r="E1367" t="s">
        <v>264</v>
      </c>
      <c r="F1367" t="n">
        <v>3201</v>
      </c>
      <c r="G1367" t="s">
        <v>228</v>
      </c>
      <c r="H1367" t="s">
        <v>229</v>
      </c>
      <c r="I1367" t="n">
        <v>5</v>
      </c>
      <c r="J1367" t="n">
        <v>515</v>
      </c>
      <c r="K1367" t="s">
        <v>239</v>
      </c>
      <c r="L1367" t="n">
        <v>161</v>
      </c>
      <c r="M1367" t="n">
        <v>0</v>
      </c>
      <c r="N1367" t="n">
        <v>0</v>
      </c>
    </row>
    <row r="1368" spans="1:20">
      <c r="A1368" s="1" t="n">
        <v>36280</v>
      </c>
      <c r="B1368" t="s">
        <v>236</v>
      </c>
      <c r="C1368" t="n">
        <v>618</v>
      </c>
      <c r="D1368" t="n">
        <v>216</v>
      </c>
      <c r="E1368" t="s">
        <v>264</v>
      </c>
      <c r="F1368" t="n">
        <v>3201</v>
      </c>
      <c r="G1368" t="s">
        <v>228</v>
      </c>
      <c r="H1368" t="s">
        <v>229</v>
      </c>
      <c r="I1368" t="n">
        <v>5</v>
      </c>
      <c r="J1368" t="n">
        <v>795</v>
      </c>
      <c r="K1368" t="s">
        <v>240</v>
      </c>
      <c r="L1368" t="n">
        <v>262</v>
      </c>
      <c r="M1368" t="n">
        <v>0</v>
      </c>
      <c r="N1368" t="n">
        <v>0</v>
      </c>
    </row>
    <row r="1369" spans="1:20">
      <c r="A1369" s="1" t="n">
        <v>36280</v>
      </c>
      <c r="B1369" t="s">
        <v>297</v>
      </c>
      <c r="C1369" t="n">
        <v>32</v>
      </c>
      <c r="D1369" t="n">
        <v>213</v>
      </c>
      <c r="E1369" t="s">
        <v>234</v>
      </c>
      <c r="F1369" t="n">
        <v>3201</v>
      </c>
      <c r="G1369" t="s">
        <v>228</v>
      </c>
      <c r="H1369" t="s">
        <v>229</v>
      </c>
      <c r="I1369" t="n">
        <v>5</v>
      </c>
      <c r="J1369" t="n">
        <v>795</v>
      </c>
      <c r="K1369" t="s">
        <v>240</v>
      </c>
      <c r="L1369" t="n">
        <v>262</v>
      </c>
      <c r="M1369" t="n">
        <v>0</v>
      </c>
      <c r="N1369" t="n">
        <v>0</v>
      </c>
    </row>
    <row r="1370" spans="1:20">
      <c r="A1370" s="1" t="n">
        <v>36280</v>
      </c>
      <c r="B1370" t="s">
        <v>291</v>
      </c>
      <c r="C1370" t="n">
        <v>1</v>
      </c>
      <c r="D1370" t="n">
        <v>20</v>
      </c>
      <c r="E1370" t="s">
        <v>52</v>
      </c>
      <c r="F1370" t="n">
        <v>3201</v>
      </c>
      <c r="G1370" t="s">
        <v>228</v>
      </c>
      <c r="H1370" t="s">
        <v>229</v>
      </c>
      <c r="I1370" t="n">
        <v>5</v>
      </c>
      <c r="J1370" t="n">
        <v>458</v>
      </c>
      <c r="K1370" t="s">
        <v>230</v>
      </c>
      <c r="L1370" t="n">
        <v>207</v>
      </c>
      <c r="M1370" t="n">
        <v>0.2</v>
      </c>
      <c r="N1370" t="n">
        <v>20.3</v>
      </c>
      <c r="O1370" t="s">
        <v>291</v>
      </c>
      <c r="P1370" t="s">
        <v>253</v>
      </c>
      <c r="Q1370" t="s">
        <v>253</v>
      </c>
      <c r="R1370" t="s">
        <v>233</v>
      </c>
      <c r="S1370" t="s">
        <v>229</v>
      </c>
      <c r="T1370" t="n">
        <v>5</v>
      </c>
    </row>
    <row r="1371" spans="1:20">
      <c r="A1371" s="1" t="n">
        <v>36280</v>
      </c>
      <c r="B1371" t="s">
        <v>291</v>
      </c>
      <c r="C1371" t="n">
        <v>2</v>
      </c>
      <c r="D1371" t="n">
        <v>20</v>
      </c>
      <c r="E1371" t="s">
        <v>52</v>
      </c>
      <c r="F1371" t="n">
        <v>3201</v>
      </c>
      <c r="G1371" t="s">
        <v>228</v>
      </c>
      <c r="H1371" t="s">
        <v>229</v>
      </c>
      <c r="I1371" t="n">
        <v>5</v>
      </c>
      <c r="J1371" t="n">
        <v>712</v>
      </c>
      <c r="K1371" t="s">
        <v>278</v>
      </c>
      <c r="L1371" t="n">
        <v>690</v>
      </c>
      <c r="M1371" t="n">
        <v>0.04</v>
      </c>
      <c r="N1371" t="n">
        <v>44.7</v>
      </c>
      <c r="O1371" t="s">
        <v>291</v>
      </c>
      <c r="P1371" t="s">
        <v>253</v>
      </c>
      <c r="Q1371" t="s">
        <v>253</v>
      </c>
      <c r="R1371" t="s">
        <v>233</v>
      </c>
      <c r="S1371" t="s">
        <v>229</v>
      </c>
      <c r="T1371" t="n">
        <v>5</v>
      </c>
    </row>
    <row r="1372" spans="1:20">
      <c r="A1372" s="1" t="n">
        <v>36280</v>
      </c>
      <c r="B1372" t="s">
        <v>291</v>
      </c>
      <c r="C1372" t="n">
        <v>3</v>
      </c>
      <c r="D1372" t="n">
        <v>20</v>
      </c>
      <c r="E1372" t="s">
        <v>52</v>
      </c>
      <c r="F1372" t="n">
        <v>3201</v>
      </c>
      <c r="G1372" t="s">
        <v>228</v>
      </c>
      <c r="H1372" t="s">
        <v>229</v>
      </c>
      <c r="I1372" t="n">
        <v>5</v>
      </c>
      <c r="J1372" t="n">
        <v>458</v>
      </c>
      <c r="K1372" t="s">
        <v>230</v>
      </c>
      <c r="L1372" t="n">
        <v>299</v>
      </c>
      <c r="M1372" t="n">
        <v>0.09</v>
      </c>
      <c r="N1372" t="n">
        <v>34.8</v>
      </c>
      <c r="O1372" t="s">
        <v>291</v>
      </c>
      <c r="P1372" t="s">
        <v>253</v>
      </c>
      <c r="Q1372" t="s">
        <v>253</v>
      </c>
      <c r="R1372" t="s">
        <v>233</v>
      </c>
      <c r="S1372" t="s">
        <v>229</v>
      </c>
      <c r="T1372" t="n">
        <v>5</v>
      </c>
    </row>
    <row r="1373" spans="1:20">
      <c r="A1373" s="1" t="n">
        <v>36280</v>
      </c>
      <c r="B1373" t="s">
        <v>291</v>
      </c>
      <c r="C1373" t="n">
        <v>4</v>
      </c>
      <c r="D1373" t="n">
        <v>20</v>
      </c>
      <c r="E1373" t="s">
        <v>52</v>
      </c>
      <c r="F1373" t="n">
        <v>3201</v>
      </c>
      <c r="G1373" t="s">
        <v>228</v>
      </c>
      <c r="H1373" t="s">
        <v>229</v>
      </c>
      <c r="I1373" t="n">
        <v>5</v>
      </c>
      <c r="J1373" t="n">
        <v>458</v>
      </c>
      <c r="K1373" t="s">
        <v>230</v>
      </c>
      <c r="L1373" t="n">
        <v>363</v>
      </c>
      <c r="M1373" t="n">
        <v>0.22</v>
      </c>
      <c r="N1373" t="n">
        <v>20.3</v>
      </c>
      <c r="O1373" t="s">
        <v>291</v>
      </c>
      <c r="P1373" t="s">
        <v>253</v>
      </c>
      <c r="Q1373" t="s">
        <v>253</v>
      </c>
      <c r="R1373" t="s">
        <v>233</v>
      </c>
      <c r="S1373" t="s">
        <v>229</v>
      </c>
      <c r="T1373" t="n">
        <v>5</v>
      </c>
    </row>
    <row r="1374" spans="1:20">
      <c r="A1374" s="1" t="n">
        <v>36280</v>
      </c>
      <c r="B1374" t="s">
        <v>291</v>
      </c>
      <c r="C1374" t="n">
        <v>5</v>
      </c>
      <c r="D1374" t="n">
        <v>20</v>
      </c>
      <c r="E1374" t="s">
        <v>52</v>
      </c>
      <c r="F1374" t="n">
        <v>3201</v>
      </c>
      <c r="G1374" t="s">
        <v>228</v>
      </c>
      <c r="H1374" t="s">
        <v>229</v>
      </c>
      <c r="I1374" t="n">
        <v>5</v>
      </c>
      <c r="J1374" t="n">
        <v>458</v>
      </c>
      <c r="K1374" t="s">
        <v>230</v>
      </c>
      <c r="L1374" t="n">
        <v>198</v>
      </c>
      <c r="M1374" t="n">
        <v>0.05</v>
      </c>
      <c r="N1374" t="n">
        <v>35.3</v>
      </c>
      <c r="O1374" t="s">
        <v>291</v>
      </c>
      <c r="P1374" t="s">
        <v>253</v>
      </c>
      <c r="Q1374" t="s">
        <v>253</v>
      </c>
      <c r="R1374" t="s">
        <v>233</v>
      </c>
      <c r="S1374" t="s">
        <v>229</v>
      </c>
      <c r="T1374" t="n">
        <v>5</v>
      </c>
    </row>
    <row r="1375" spans="1:20">
      <c r="A1375" s="1" t="n">
        <v>36280</v>
      </c>
      <c r="B1375" t="s">
        <v>291</v>
      </c>
      <c r="C1375" t="n">
        <v>6</v>
      </c>
      <c r="D1375" t="n">
        <v>20</v>
      </c>
      <c r="E1375" t="s">
        <v>52</v>
      </c>
      <c r="F1375" t="n">
        <v>3201</v>
      </c>
      <c r="G1375" t="s">
        <v>228</v>
      </c>
      <c r="H1375" t="s">
        <v>229</v>
      </c>
      <c r="I1375" t="n">
        <v>5</v>
      </c>
      <c r="J1375" t="n">
        <v>458</v>
      </c>
      <c r="K1375" t="s">
        <v>230</v>
      </c>
      <c r="L1375" t="n">
        <v>524</v>
      </c>
      <c r="M1375" t="n">
        <v>0.02</v>
      </c>
      <c r="N1375" t="n">
        <v>45.7</v>
      </c>
      <c r="O1375" t="s">
        <v>291</v>
      </c>
      <c r="P1375" t="s">
        <v>253</v>
      </c>
      <c r="Q1375" t="s">
        <v>253</v>
      </c>
      <c r="R1375" t="s">
        <v>233</v>
      </c>
      <c r="S1375" t="s">
        <v>229</v>
      </c>
      <c r="T1375" t="n">
        <v>5</v>
      </c>
    </row>
    <row r="1376" spans="1:20">
      <c r="A1376" s="1" t="n">
        <v>36311</v>
      </c>
      <c r="B1376" t="s">
        <v>227</v>
      </c>
      <c r="C1376" t="n">
        <v>10</v>
      </c>
      <c r="D1376" t="n">
        <v>20</v>
      </c>
      <c r="E1376" t="s">
        <v>52</v>
      </c>
      <c r="F1376" t="n">
        <v>3201</v>
      </c>
      <c r="G1376" t="s">
        <v>228</v>
      </c>
      <c r="H1376" t="s">
        <v>229</v>
      </c>
      <c r="I1376" t="n">
        <v>5</v>
      </c>
      <c r="J1376" t="n">
        <v>232</v>
      </c>
      <c r="K1376" t="s">
        <v>266</v>
      </c>
      <c r="L1376" t="n">
        <v>223</v>
      </c>
      <c r="M1376" t="n">
        <v>0.07000000000000001</v>
      </c>
      <c r="N1376" t="n">
        <v>40.1</v>
      </c>
      <c r="O1376" t="s">
        <v>231</v>
      </c>
      <c r="P1376" t="s">
        <v>232</v>
      </c>
      <c r="Q1376" t="s">
        <v>232</v>
      </c>
      <c r="R1376" t="s">
        <v>233</v>
      </c>
      <c r="S1376" t="s">
        <v>229</v>
      </c>
      <c r="T1376" t="n">
        <v>5</v>
      </c>
    </row>
    <row r="1377" spans="1:20">
      <c r="A1377" s="1" t="n">
        <v>36311</v>
      </c>
      <c r="B1377" t="s">
        <v>227</v>
      </c>
      <c r="C1377" t="n">
        <v>11</v>
      </c>
      <c r="D1377" t="n">
        <v>20</v>
      </c>
      <c r="E1377" t="s">
        <v>52</v>
      </c>
      <c r="F1377" t="n">
        <v>3201</v>
      </c>
      <c r="G1377" t="s">
        <v>228</v>
      </c>
      <c r="H1377" t="s">
        <v>229</v>
      </c>
      <c r="I1377" t="n">
        <v>5</v>
      </c>
      <c r="J1377" t="n">
        <v>458</v>
      </c>
      <c r="K1377" t="s">
        <v>230</v>
      </c>
      <c r="L1377" t="n">
        <v>398</v>
      </c>
      <c r="M1377" t="n">
        <v>0.1</v>
      </c>
      <c r="N1377" t="n">
        <v>34.4</v>
      </c>
      <c r="O1377" t="s">
        <v>231</v>
      </c>
      <c r="P1377" t="s">
        <v>232</v>
      </c>
      <c r="Q1377" t="s">
        <v>232</v>
      </c>
      <c r="R1377" t="s">
        <v>233</v>
      </c>
      <c r="S1377" t="s">
        <v>229</v>
      </c>
      <c r="T1377" t="n">
        <v>5</v>
      </c>
    </row>
    <row r="1378" spans="1:20">
      <c r="A1378" s="1" t="n">
        <v>36311</v>
      </c>
      <c r="B1378" t="s">
        <v>227</v>
      </c>
      <c r="C1378" t="n">
        <v>51</v>
      </c>
      <c r="D1378" t="n">
        <v>508</v>
      </c>
      <c r="E1378" t="s">
        <v>246</v>
      </c>
      <c r="F1378" t="n">
        <v>3201</v>
      </c>
      <c r="G1378" t="s">
        <v>228</v>
      </c>
      <c r="H1378" t="s">
        <v>229</v>
      </c>
      <c r="I1378" t="n">
        <v>5</v>
      </c>
      <c r="J1378" t="n">
        <v>458</v>
      </c>
      <c r="K1378" t="s">
        <v>230</v>
      </c>
      <c r="L1378" t="n">
        <v>103</v>
      </c>
      <c r="M1378" t="n">
        <v>0.1</v>
      </c>
      <c r="N1378" t="n">
        <v>19.4</v>
      </c>
    </row>
    <row r="1379" spans="1:20">
      <c r="A1379" s="1" t="n">
        <v>36311</v>
      </c>
      <c r="B1379" t="s">
        <v>227</v>
      </c>
      <c r="C1379" t="n">
        <v>992</v>
      </c>
      <c r="D1379" t="n">
        <v>20</v>
      </c>
      <c r="E1379" t="s">
        <v>52</v>
      </c>
      <c r="F1379" t="n">
        <v>3201</v>
      </c>
      <c r="G1379" t="s">
        <v>228</v>
      </c>
      <c r="H1379" t="s">
        <v>229</v>
      </c>
      <c r="I1379" t="n">
        <v>5</v>
      </c>
      <c r="J1379" t="n">
        <v>145</v>
      </c>
      <c r="K1379" t="s">
        <v>301</v>
      </c>
      <c r="L1379" t="n">
        <v>178</v>
      </c>
      <c r="M1379" t="n">
        <v>0.03</v>
      </c>
      <c r="N1379" t="n">
        <v>45.5</v>
      </c>
      <c r="O1379" t="s">
        <v>231</v>
      </c>
      <c r="P1379" t="s">
        <v>232</v>
      </c>
      <c r="Q1379" t="s">
        <v>232</v>
      </c>
      <c r="R1379" t="s">
        <v>233</v>
      </c>
      <c r="S1379" t="s">
        <v>229</v>
      </c>
      <c r="T1379" t="n">
        <v>5</v>
      </c>
    </row>
    <row r="1380" spans="1:20">
      <c r="A1380" s="1" t="n">
        <v>36311</v>
      </c>
      <c r="B1380" t="s">
        <v>227</v>
      </c>
      <c r="C1380" t="n">
        <v>994</v>
      </c>
      <c r="D1380" t="n">
        <v>20</v>
      </c>
      <c r="E1380" t="s">
        <v>52</v>
      </c>
      <c r="F1380" t="n">
        <v>3201</v>
      </c>
      <c r="G1380" t="s">
        <v>228</v>
      </c>
      <c r="H1380" t="s">
        <v>229</v>
      </c>
      <c r="I1380" t="n">
        <v>5</v>
      </c>
      <c r="J1380" t="n">
        <v>458</v>
      </c>
      <c r="K1380" t="s">
        <v>230</v>
      </c>
      <c r="L1380" t="n">
        <v>417</v>
      </c>
      <c r="M1380" t="n">
        <v>0.09</v>
      </c>
      <c r="N1380" t="n">
        <v>34.8</v>
      </c>
      <c r="O1380" t="s">
        <v>231</v>
      </c>
      <c r="P1380" t="s">
        <v>232</v>
      </c>
      <c r="Q1380" t="s">
        <v>232</v>
      </c>
      <c r="R1380" t="s">
        <v>233</v>
      </c>
      <c r="S1380" t="s">
        <v>229</v>
      </c>
      <c r="T1380" t="n">
        <v>5</v>
      </c>
    </row>
    <row r="1381" spans="1:20">
      <c r="A1381" s="1" t="n">
        <v>36311</v>
      </c>
      <c r="B1381" t="s">
        <v>286</v>
      </c>
      <c r="C1381" t="n">
        <v>950</v>
      </c>
      <c r="D1381" t="n">
        <v>152</v>
      </c>
      <c r="E1381" t="s">
        <v>302</v>
      </c>
      <c r="F1381" t="n">
        <v>3201</v>
      </c>
      <c r="G1381" t="s">
        <v>228</v>
      </c>
      <c r="H1381" t="s">
        <v>229</v>
      </c>
      <c r="I1381" t="n">
        <v>5</v>
      </c>
      <c r="J1381" t="n">
        <v>490</v>
      </c>
      <c r="K1381" t="s">
        <v>244</v>
      </c>
      <c r="L1381" t="n">
        <v>60</v>
      </c>
      <c r="M1381" t="n">
        <v>0</v>
      </c>
      <c r="N1381" t="n">
        <v>0</v>
      </c>
    </row>
    <row r="1382" spans="1:20">
      <c r="A1382" s="1" t="n">
        <v>36311</v>
      </c>
      <c r="B1382" t="s">
        <v>286</v>
      </c>
      <c r="C1382" t="n">
        <v>951</v>
      </c>
      <c r="D1382" t="n">
        <v>152</v>
      </c>
      <c r="E1382" t="s">
        <v>302</v>
      </c>
      <c r="F1382" t="n">
        <v>3201</v>
      </c>
      <c r="G1382" t="s">
        <v>228</v>
      </c>
      <c r="H1382" t="s">
        <v>229</v>
      </c>
      <c r="I1382" t="n">
        <v>5</v>
      </c>
      <c r="J1382" t="n">
        <v>490</v>
      </c>
      <c r="K1382" t="s">
        <v>244</v>
      </c>
      <c r="L1382" t="n">
        <v>138</v>
      </c>
      <c r="M1382" t="n">
        <v>0</v>
      </c>
      <c r="N1382" t="n">
        <v>0</v>
      </c>
    </row>
    <row r="1383" spans="1:20">
      <c r="A1383" s="1" t="n">
        <v>36311</v>
      </c>
      <c r="B1383" t="s">
        <v>286</v>
      </c>
      <c r="C1383" t="n">
        <v>952</v>
      </c>
      <c r="D1383" t="n">
        <v>461</v>
      </c>
      <c r="E1383" t="s">
        <v>287</v>
      </c>
      <c r="F1383" t="n">
        <v>3201</v>
      </c>
      <c r="G1383" t="s">
        <v>228</v>
      </c>
      <c r="H1383" t="s">
        <v>229</v>
      </c>
      <c r="I1383" t="n">
        <v>5</v>
      </c>
      <c r="J1383" t="n">
        <v>490</v>
      </c>
      <c r="K1383" t="s">
        <v>244</v>
      </c>
      <c r="L1383" t="n">
        <v>44</v>
      </c>
      <c r="M1383" t="n">
        <v>0</v>
      </c>
      <c r="N1383" t="n">
        <v>0</v>
      </c>
    </row>
    <row r="1384" spans="1:20">
      <c r="A1384" s="1" t="n">
        <v>36311</v>
      </c>
      <c r="B1384" t="s">
        <v>291</v>
      </c>
      <c r="C1384" t="n">
        <v>1</v>
      </c>
      <c r="D1384" t="n">
        <v>20</v>
      </c>
      <c r="E1384" t="s">
        <v>52</v>
      </c>
      <c r="F1384" t="n">
        <v>3201</v>
      </c>
      <c r="G1384" t="s">
        <v>228</v>
      </c>
      <c r="H1384" t="s">
        <v>229</v>
      </c>
      <c r="I1384" t="n">
        <v>5</v>
      </c>
      <c r="J1384" t="n">
        <v>458</v>
      </c>
      <c r="K1384" t="s">
        <v>230</v>
      </c>
      <c r="L1384" t="n">
        <v>304</v>
      </c>
      <c r="M1384" t="n">
        <v>0.21</v>
      </c>
      <c r="N1384" t="n">
        <v>20.3</v>
      </c>
      <c r="O1384" t="s">
        <v>291</v>
      </c>
      <c r="P1384" t="s">
        <v>253</v>
      </c>
      <c r="Q1384" t="s">
        <v>253</v>
      </c>
      <c r="R1384" t="s">
        <v>233</v>
      </c>
      <c r="S1384" t="s">
        <v>229</v>
      </c>
      <c r="T1384" t="n">
        <v>5</v>
      </c>
    </row>
    <row r="1385" spans="1:20">
      <c r="A1385" s="1" t="n">
        <v>36311</v>
      </c>
      <c r="B1385" t="s">
        <v>291</v>
      </c>
      <c r="C1385" t="n">
        <v>2</v>
      </c>
      <c r="D1385" t="n">
        <v>20</v>
      </c>
      <c r="E1385" t="s">
        <v>52</v>
      </c>
      <c r="F1385" t="n">
        <v>3201</v>
      </c>
      <c r="G1385" t="s">
        <v>228</v>
      </c>
      <c r="H1385" t="s">
        <v>229</v>
      </c>
      <c r="I1385" t="n">
        <v>5</v>
      </c>
      <c r="J1385" t="n">
        <v>458</v>
      </c>
      <c r="K1385" t="s">
        <v>230</v>
      </c>
      <c r="L1385" t="n">
        <v>302</v>
      </c>
      <c r="M1385" t="n">
        <v>0.03</v>
      </c>
      <c r="N1385" t="n">
        <v>46.3</v>
      </c>
      <c r="O1385" t="s">
        <v>291</v>
      </c>
      <c r="P1385" t="s">
        <v>253</v>
      </c>
      <c r="Q1385" t="s">
        <v>253</v>
      </c>
      <c r="R1385" t="s">
        <v>233</v>
      </c>
      <c r="S1385" t="s">
        <v>229</v>
      </c>
      <c r="T1385" t="n">
        <v>5</v>
      </c>
    </row>
    <row r="1386" spans="1:20">
      <c r="A1386" s="1" t="n">
        <v>36311</v>
      </c>
      <c r="B1386" t="s">
        <v>291</v>
      </c>
      <c r="C1386" t="n">
        <v>3</v>
      </c>
      <c r="D1386" t="n">
        <v>20</v>
      </c>
      <c r="E1386" t="s">
        <v>52</v>
      </c>
      <c r="F1386" t="n">
        <v>3201</v>
      </c>
      <c r="G1386" t="s">
        <v>228</v>
      </c>
      <c r="H1386" t="s">
        <v>229</v>
      </c>
      <c r="I1386" t="n">
        <v>5</v>
      </c>
      <c r="J1386" t="n">
        <v>160</v>
      </c>
      <c r="K1386" t="s">
        <v>258</v>
      </c>
      <c r="L1386" t="n">
        <v>455</v>
      </c>
      <c r="M1386" t="n">
        <v>0.04</v>
      </c>
      <c r="N1386" t="n">
        <v>39</v>
      </c>
      <c r="O1386" t="s">
        <v>291</v>
      </c>
      <c r="P1386" t="s">
        <v>253</v>
      </c>
      <c r="Q1386" t="s">
        <v>253</v>
      </c>
      <c r="R1386" t="s">
        <v>233</v>
      </c>
      <c r="S1386" t="s">
        <v>229</v>
      </c>
      <c r="T1386" t="n">
        <v>5</v>
      </c>
    </row>
    <row r="1387" spans="1:20">
      <c r="A1387" s="1" t="n">
        <v>36311</v>
      </c>
      <c r="B1387" t="s">
        <v>291</v>
      </c>
      <c r="C1387" t="n">
        <v>4</v>
      </c>
      <c r="D1387" t="n">
        <v>20</v>
      </c>
      <c r="E1387" t="s">
        <v>52</v>
      </c>
      <c r="F1387" t="n">
        <v>3201</v>
      </c>
      <c r="G1387" t="s">
        <v>228</v>
      </c>
      <c r="H1387" t="s">
        <v>229</v>
      </c>
      <c r="I1387" t="n">
        <v>5</v>
      </c>
      <c r="J1387" t="n">
        <v>458</v>
      </c>
      <c r="K1387" t="s">
        <v>230</v>
      </c>
      <c r="L1387" t="n">
        <v>248</v>
      </c>
      <c r="M1387" t="n">
        <v>0.06</v>
      </c>
      <c r="N1387" t="n">
        <v>41.6</v>
      </c>
      <c r="O1387" t="s">
        <v>291</v>
      </c>
      <c r="P1387" t="s">
        <v>253</v>
      </c>
      <c r="Q1387" t="s">
        <v>253</v>
      </c>
      <c r="R1387" t="s">
        <v>233</v>
      </c>
      <c r="S1387" t="s">
        <v>229</v>
      </c>
      <c r="T1387" t="n">
        <v>5</v>
      </c>
    </row>
    <row r="1388" spans="1:20">
      <c r="A1388" s="1" t="n">
        <v>36311</v>
      </c>
      <c r="B1388" t="s">
        <v>291</v>
      </c>
      <c r="C1388" t="n">
        <v>976</v>
      </c>
      <c r="D1388" t="n">
        <v>216</v>
      </c>
      <c r="E1388" t="s">
        <v>264</v>
      </c>
      <c r="F1388" t="n">
        <v>3201</v>
      </c>
      <c r="G1388" t="s">
        <v>228</v>
      </c>
      <c r="H1388" t="s">
        <v>229</v>
      </c>
      <c r="I1388" t="n">
        <v>5</v>
      </c>
      <c r="J1388" t="n">
        <v>805</v>
      </c>
      <c r="K1388" t="s">
        <v>295</v>
      </c>
      <c r="L1388" t="n">
        <v>108</v>
      </c>
      <c r="M1388" t="n">
        <v>0</v>
      </c>
      <c r="N1388" t="n">
        <v>0</v>
      </c>
    </row>
    <row r="1389" spans="1:20">
      <c r="A1389" s="1" t="n">
        <v>36341</v>
      </c>
      <c r="B1389" t="s">
        <v>227</v>
      </c>
      <c r="C1389" t="n">
        <v>11</v>
      </c>
      <c r="D1389" t="n">
        <v>20</v>
      </c>
      <c r="E1389" t="s">
        <v>52</v>
      </c>
      <c r="F1389" t="n">
        <v>3201</v>
      </c>
      <c r="G1389" t="s">
        <v>228</v>
      </c>
      <c r="H1389" t="s">
        <v>229</v>
      </c>
      <c r="I1389" t="n">
        <v>5</v>
      </c>
      <c r="J1389" t="n">
        <v>280</v>
      </c>
      <c r="K1389" t="s">
        <v>251</v>
      </c>
      <c r="L1389" t="n">
        <v>564</v>
      </c>
      <c r="M1389" t="n">
        <v>0.03</v>
      </c>
      <c r="N1389" t="n">
        <v>39.5</v>
      </c>
      <c r="O1389" t="s">
        <v>231</v>
      </c>
      <c r="P1389" t="s">
        <v>232</v>
      </c>
      <c r="Q1389" t="s">
        <v>232</v>
      </c>
      <c r="R1389" t="s">
        <v>233</v>
      </c>
      <c r="S1389" t="s">
        <v>229</v>
      </c>
      <c r="T1389" t="n">
        <v>5</v>
      </c>
    </row>
    <row r="1390" spans="1:20">
      <c r="A1390" s="1" t="n">
        <v>36341</v>
      </c>
      <c r="B1390" t="s">
        <v>227</v>
      </c>
      <c r="C1390" t="n">
        <v>12</v>
      </c>
      <c r="D1390" t="n">
        <v>20</v>
      </c>
      <c r="E1390" t="s">
        <v>52</v>
      </c>
      <c r="F1390" t="n">
        <v>3201</v>
      </c>
      <c r="G1390" t="s">
        <v>228</v>
      </c>
      <c r="H1390" t="s">
        <v>229</v>
      </c>
      <c r="I1390" t="n">
        <v>5</v>
      </c>
      <c r="J1390" t="n">
        <v>458</v>
      </c>
      <c r="K1390" t="s">
        <v>230</v>
      </c>
      <c r="L1390" t="n">
        <v>402</v>
      </c>
      <c r="M1390" t="n">
        <v>0.1</v>
      </c>
      <c r="N1390" t="n">
        <v>34.6</v>
      </c>
      <c r="O1390" t="s">
        <v>231</v>
      </c>
      <c r="P1390" t="s">
        <v>232</v>
      </c>
      <c r="Q1390" t="s">
        <v>232</v>
      </c>
      <c r="R1390" t="s">
        <v>233</v>
      </c>
      <c r="S1390" t="s">
        <v>229</v>
      </c>
      <c r="T1390" t="n">
        <v>5</v>
      </c>
    </row>
    <row r="1391" spans="1:20">
      <c r="A1391" s="1" t="n">
        <v>36341</v>
      </c>
      <c r="B1391" t="s">
        <v>227</v>
      </c>
      <c r="C1391" t="n">
        <v>13</v>
      </c>
      <c r="D1391" t="n">
        <v>20</v>
      </c>
      <c r="E1391" t="s">
        <v>52</v>
      </c>
      <c r="F1391" t="n">
        <v>3201</v>
      </c>
      <c r="G1391" t="s">
        <v>228</v>
      </c>
      <c r="H1391" t="s">
        <v>229</v>
      </c>
      <c r="I1391" t="n">
        <v>5</v>
      </c>
      <c r="J1391" t="n">
        <v>580</v>
      </c>
      <c r="K1391" t="s">
        <v>248</v>
      </c>
      <c r="L1391" t="n">
        <v>198</v>
      </c>
      <c r="M1391" t="n">
        <v>0.02</v>
      </c>
      <c r="N1391" t="n">
        <v>45.9</v>
      </c>
      <c r="O1391" t="s">
        <v>231</v>
      </c>
      <c r="P1391" t="s">
        <v>232</v>
      </c>
      <c r="Q1391" t="s">
        <v>232</v>
      </c>
      <c r="R1391" t="s">
        <v>233</v>
      </c>
      <c r="S1391" t="s">
        <v>229</v>
      </c>
      <c r="T1391" t="n">
        <v>5</v>
      </c>
    </row>
    <row r="1392" spans="1:20">
      <c r="A1392" s="1" t="n">
        <v>36341</v>
      </c>
      <c r="B1392" t="s">
        <v>227</v>
      </c>
      <c r="C1392" t="n">
        <v>64</v>
      </c>
      <c r="D1392" t="n">
        <v>508</v>
      </c>
      <c r="E1392" t="s">
        <v>246</v>
      </c>
      <c r="F1392" t="n">
        <v>3201</v>
      </c>
      <c r="G1392" t="s">
        <v>228</v>
      </c>
      <c r="H1392" t="s">
        <v>229</v>
      </c>
      <c r="I1392" t="n">
        <v>5</v>
      </c>
      <c r="J1392" t="n">
        <v>458</v>
      </c>
      <c r="K1392" t="s">
        <v>230</v>
      </c>
      <c r="L1392" t="n">
        <v>101</v>
      </c>
      <c r="M1392" t="n">
        <v>0.17</v>
      </c>
      <c r="N1392" t="n">
        <v>19.2</v>
      </c>
    </row>
    <row r="1393" spans="1:20">
      <c r="A1393" s="1" t="n">
        <v>36341</v>
      </c>
      <c r="B1393" t="s">
        <v>227</v>
      </c>
      <c r="C1393" t="n">
        <v>625</v>
      </c>
      <c r="D1393" t="n">
        <v>20</v>
      </c>
      <c r="E1393" t="s">
        <v>52</v>
      </c>
      <c r="F1393" t="n">
        <v>3201</v>
      </c>
      <c r="G1393" t="s">
        <v>228</v>
      </c>
      <c r="H1393" t="s">
        <v>229</v>
      </c>
      <c r="I1393" t="n">
        <v>5</v>
      </c>
      <c r="J1393" t="n">
        <v>145</v>
      </c>
      <c r="K1393" t="s">
        <v>301</v>
      </c>
      <c r="L1393" t="n">
        <v>199</v>
      </c>
      <c r="M1393" t="n">
        <v>0.13</v>
      </c>
      <c r="N1393" t="n">
        <v>32.8</v>
      </c>
      <c r="O1393" t="s">
        <v>231</v>
      </c>
      <c r="P1393" t="s">
        <v>232</v>
      </c>
      <c r="Q1393" t="s">
        <v>232</v>
      </c>
      <c r="R1393" t="s">
        <v>233</v>
      </c>
      <c r="S1393" t="s">
        <v>229</v>
      </c>
      <c r="T1393" t="n">
        <v>5</v>
      </c>
    </row>
    <row r="1394" spans="1:20">
      <c r="A1394" s="1" t="n">
        <v>36341</v>
      </c>
      <c r="B1394" t="s">
        <v>227</v>
      </c>
      <c r="C1394" t="n">
        <v>640</v>
      </c>
      <c r="D1394" t="n">
        <v>20</v>
      </c>
      <c r="E1394" t="s">
        <v>52</v>
      </c>
      <c r="F1394" t="n">
        <v>3201</v>
      </c>
      <c r="G1394" t="s">
        <v>228</v>
      </c>
      <c r="H1394" t="s">
        <v>229</v>
      </c>
      <c r="I1394" t="n">
        <v>5</v>
      </c>
      <c r="J1394" t="n">
        <v>458</v>
      </c>
      <c r="K1394" t="s">
        <v>230</v>
      </c>
      <c r="L1394" t="n">
        <v>300</v>
      </c>
      <c r="M1394" t="n">
        <v>0.08</v>
      </c>
      <c r="N1394" t="n">
        <v>32.6</v>
      </c>
      <c r="O1394" t="s">
        <v>231</v>
      </c>
      <c r="P1394" t="s">
        <v>232</v>
      </c>
      <c r="Q1394" t="s">
        <v>232</v>
      </c>
      <c r="R1394" t="s">
        <v>233</v>
      </c>
      <c r="S1394" t="s">
        <v>229</v>
      </c>
      <c r="T1394" t="n">
        <v>5</v>
      </c>
    </row>
    <row r="1395" spans="1:20">
      <c r="A1395" s="1" t="n">
        <v>36341</v>
      </c>
      <c r="B1395" t="s">
        <v>236</v>
      </c>
      <c r="C1395" t="n">
        <v>1</v>
      </c>
      <c r="D1395" t="n">
        <v>216</v>
      </c>
      <c r="E1395" t="s">
        <v>264</v>
      </c>
      <c r="F1395" t="n">
        <v>3201</v>
      </c>
      <c r="G1395" t="s">
        <v>228</v>
      </c>
      <c r="H1395" t="s">
        <v>229</v>
      </c>
      <c r="I1395" t="n">
        <v>5</v>
      </c>
      <c r="J1395" t="n">
        <v>515</v>
      </c>
      <c r="K1395" t="s">
        <v>239</v>
      </c>
      <c r="L1395" t="n">
        <v>50</v>
      </c>
      <c r="M1395" t="n">
        <v>0</v>
      </c>
      <c r="N1395" t="n">
        <v>0</v>
      </c>
    </row>
    <row r="1396" spans="1:20">
      <c r="A1396" s="1" t="n">
        <v>36341</v>
      </c>
      <c r="B1396" t="s">
        <v>286</v>
      </c>
      <c r="C1396" t="n">
        <v>906</v>
      </c>
      <c r="D1396" t="n">
        <v>152</v>
      </c>
      <c r="E1396" t="s">
        <v>302</v>
      </c>
      <c r="F1396" t="n">
        <v>3201</v>
      </c>
      <c r="G1396" t="s">
        <v>228</v>
      </c>
      <c r="H1396" t="s">
        <v>229</v>
      </c>
      <c r="I1396" t="n">
        <v>5</v>
      </c>
      <c r="J1396" t="n">
        <v>490</v>
      </c>
      <c r="K1396" t="s">
        <v>244</v>
      </c>
      <c r="L1396" t="n">
        <v>60</v>
      </c>
      <c r="M1396" t="n">
        <v>0</v>
      </c>
      <c r="N1396" t="n">
        <v>0</v>
      </c>
    </row>
    <row r="1397" spans="1:20">
      <c r="A1397" s="1" t="n">
        <v>36341</v>
      </c>
      <c r="B1397" t="s">
        <v>286</v>
      </c>
      <c r="C1397" t="n">
        <v>907</v>
      </c>
      <c r="D1397" t="n">
        <v>152</v>
      </c>
      <c r="E1397" t="s">
        <v>302</v>
      </c>
      <c r="F1397" t="n">
        <v>3201</v>
      </c>
      <c r="G1397" t="s">
        <v>228</v>
      </c>
      <c r="H1397" t="s">
        <v>229</v>
      </c>
      <c r="I1397" t="n">
        <v>5</v>
      </c>
      <c r="J1397" t="n">
        <v>490</v>
      </c>
      <c r="K1397" t="s">
        <v>244</v>
      </c>
      <c r="L1397" t="n">
        <v>20</v>
      </c>
      <c r="M1397" t="n">
        <v>0</v>
      </c>
      <c r="N1397" t="n">
        <v>0</v>
      </c>
    </row>
    <row r="1398" spans="1:20">
      <c r="A1398" s="1" t="n">
        <v>36341</v>
      </c>
      <c r="B1398" t="s">
        <v>286</v>
      </c>
      <c r="C1398" t="n">
        <v>908</v>
      </c>
      <c r="D1398" t="n">
        <v>152</v>
      </c>
      <c r="E1398" t="s">
        <v>302</v>
      </c>
      <c r="F1398" t="n">
        <v>3201</v>
      </c>
      <c r="G1398" t="s">
        <v>228</v>
      </c>
      <c r="H1398" t="s">
        <v>229</v>
      </c>
      <c r="I1398" t="n">
        <v>5</v>
      </c>
      <c r="J1398" t="n">
        <v>490</v>
      </c>
      <c r="K1398" t="s">
        <v>244</v>
      </c>
      <c r="L1398" t="n">
        <v>120</v>
      </c>
      <c r="M1398" t="n">
        <v>0</v>
      </c>
      <c r="N1398" t="n">
        <v>0</v>
      </c>
    </row>
    <row r="1399" spans="1:20">
      <c r="A1399" s="1" t="n">
        <v>36341</v>
      </c>
      <c r="B1399" t="s">
        <v>291</v>
      </c>
      <c r="C1399" t="n">
        <v>1</v>
      </c>
      <c r="D1399" t="n">
        <v>20</v>
      </c>
      <c r="E1399" t="s">
        <v>52</v>
      </c>
      <c r="F1399" t="n">
        <v>3201</v>
      </c>
      <c r="G1399" t="s">
        <v>228</v>
      </c>
      <c r="H1399" t="s">
        <v>229</v>
      </c>
      <c r="I1399" t="n">
        <v>5</v>
      </c>
      <c r="J1399" t="n">
        <v>458</v>
      </c>
      <c r="K1399" t="s">
        <v>230</v>
      </c>
      <c r="L1399" t="n">
        <v>150</v>
      </c>
      <c r="M1399" t="n">
        <v>0.21</v>
      </c>
      <c r="N1399" t="n">
        <v>20.2</v>
      </c>
      <c r="O1399" t="s">
        <v>291</v>
      </c>
      <c r="P1399" t="s">
        <v>253</v>
      </c>
      <c r="Q1399" t="s">
        <v>253</v>
      </c>
      <c r="R1399" t="s">
        <v>233</v>
      </c>
      <c r="S1399" t="s">
        <v>229</v>
      </c>
      <c r="T1399" t="n">
        <v>5</v>
      </c>
    </row>
    <row r="1400" spans="1:20">
      <c r="A1400" s="1" t="n">
        <v>36341</v>
      </c>
      <c r="B1400" t="s">
        <v>291</v>
      </c>
      <c r="C1400" t="n">
        <v>2</v>
      </c>
      <c r="D1400" t="n">
        <v>20</v>
      </c>
      <c r="E1400" t="s">
        <v>52</v>
      </c>
      <c r="F1400" t="n">
        <v>3201</v>
      </c>
      <c r="G1400" t="s">
        <v>228</v>
      </c>
      <c r="H1400" t="s">
        <v>229</v>
      </c>
      <c r="I1400" t="n">
        <v>5</v>
      </c>
      <c r="J1400" t="n">
        <v>458</v>
      </c>
      <c r="K1400" t="s">
        <v>230</v>
      </c>
      <c r="L1400" t="n">
        <v>300</v>
      </c>
      <c r="M1400" t="n">
        <v>0.07000000000000001</v>
      </c>
      <c r="N1400" t="n">
        <v>41.5</v>
      </c>
      <c r="O1400" t="s">
        <v>291</v>
      </c>
      <c r="P1400" t="s">
        <v>253</v>
      </c>
      <c r="Q1400" t="s">
        <v>253</v>
      </c>
      <c r="R1400" t="s">
        <v>233</v>
      </c>
      <c r="S1400" t="s">
        <v>229</v>
      </c>
      <c r="T1400" t="n">
        <v>5</v>
      </c>
    </row>
    <row r="1401" spans="1:20">
      <c r="A1401" s="1" t="n">
        <v>36341</v>
      </c>
      <c r="B1401" t="s">
        <v>291</v>
      </c>
      <c r="C1401" t="n">
        <v>3</v>
      </c>
      <c r="D1401" t="n">
        <v>20</v>
      </c>
      <c r="E1401" t="s">
        <v>52</v>
      </c>
      <c r="F1401" t="n">
        <v>3201</v>
      </c>
      <c r="G1401" t="s">
        <v>228</v>
      </c>
      <c r="H1401" t="s">
        <v>229</v>
      </c>
      <c r="I1401" t="n">
        <v>5</v>
      </c>
      <c r="J1401" t="n">
        <v>458</v>
      </c>
      <c r="K1401" t="s">
        <v>230</v>
      </c>
      <c r="L1401" t="n">
        <v>90</v>
      </c>
      <c r="M1401" t="n">
        <v>0.06</v>
      </c>
      <c r="N1401" t="n">
        <v>40</v>
      </c>
      <c r="O1401" t="s">
        <v>291</v>
      </c>
      <c r="P1401" t="s">
        <v>253</v>
      </c>
      <c r="Q1401" t="s">
        <v>253</v>
      </c>
      <c r="R1401" t="s">
        <v>233</v>
      </c>
      <c r="S1401" t="s">
        <v>229</v>
      </c>
      <c r="T1401" t="n">
        <v>5</v>
      </c>
    </row>
    <row r="1402" spans="1:20">
      <c r="A1402" s="1" t="n">
        <v>36341</v>
      </c>
      <c r="B1402" t="s">
        <v>291</v>
      </c>
      <c r="C1402" t="n">
        <v>4</v>
      </c>
      <c r="D1402" t="n">
        <v>20</v>
      </c>
      <c r="E1402" t="s">
        <v>52</v>
      </c>
      <c r="F1402" t="n">
        <v>3201</v>
      </c>
      <c r="G1402" t="s">
        <v>228</v>
      </c>
      <c r="H1402" t="s">
        <v>229</v>
      </c>
      <c r="I1402" t="n">
        <v>5</v>
      </c>
      <c r="J1402" t="n">
        <v>458</v>
      </c>
      <c r="K1402" t="s">
        <v>230</v>
      </c>
      <c r="L1402" t="n">
        <v>324</v>
      </c>
      <c r="M1402" t="n">
        <v>0.22</v>
      </c>
      <c r="N1402" t="n">
        <v>20.3</v>
      </c>
      <c r="O1402" t="s">
        <v>291</v>
      </c>
      <c r="P1402" t="s">
        <v>253</v>
      </c>
      <c r="Q1402" t="s">
        <v>253</v>
      </c>
      <c r="R1402" t="s">
        <v>233</v>
      </c>
      <c r="S1402" t="s">
        <v>229</v>
      </c>
      <c r="T1402" t="n">
        <v>5</v>
      </c>
    </row>
    <row r="1403" spans="1:20">
      <c r="A1403" s="1" t="n">
        <v>36341</v>
      </c>
      <c r="B1403" t="s">
        <v>291</v>
      </c>
      <c r="C1403" t="n">
        <v>5</v>
      </c>
      <c r="D1403" t="n">
        <v>20</v>
      </c>
      <c r="E1403" t="s">
        <v>52</v>
      </c>
      <c r="F1403" t="n">
        <v>3201</v>
      </c>
      <c r="G1403" t="s">
        <v>228</v>
      </c>
      <c r="H1403" t="s">
        <v>229</v>
      </c>
      <c r="I1403" t="n">
        <v>5</v>
      </c>
      <c r="J1403" t="n">
        <v>160</v>
      </c>
      <c r="K1403" t="s">
        <v>258</v>
      </c>
      <c r="L1403" t="n">
        <v>340</v>
      </c>
      <c r="M1403" t="n">
        <v>0.04</v>
      </c>
      <c r="N1403" t="n">
        <v>39.2</v>
      </c>
      <c r="O1403" t="s">
        <v>291</v>
      </c>
      <c r="P1403" t="s">
        <v>253</v>
      </c>
      <c r="Q1403" t="s">
        <v>253</v>
      </c>
      <c r="R1403" t="s">
        <v>233</v>
      </c>
      <c r="S1403" t="s">
        <v>229</v>
      </c>
      <c r="T1403" t="n">
        <v>5</v>
      </c>
    </row>
    <row r="1404" spans="1:20">
      <c r="A1404" s="1" t="n">
        <v>36341</v>
      </c>
      <c r="B1404" t="s">
        <v>291</v>
      </c>
      <c r="C1404" t="n">
        <v>6</v>
      </c>
      <c r="D1404" t="n">
        <v>20</v>
      </c>
      <c r="E1404" t="s">
        <v>52</v>
      </c>
      <c r="F1404" t="n">
        <v>3201</v>
      </c>
      <c r="G1404" t="s">
        <v>228</v>
      </c>
      <c r="H1404" t="s">
        <v>229</v>
      </c>
      <c r="I1404" t="n">
        <v>5</v>
      </c>
      <c r="J1404" t="n">
        <v>160</v>
      </c>
      <c r="K1404" t="s">
        <v>258</v>
      </c>
      <c r="L1404" t="n">
        <v>369</v>
      </c>
      <c r="M1404" t="n">
        <v>0.02</v>
      </c>
      <c r="N1404" t="n">
        <v>55.7</v>
      </c>
      <c r="O1404" t="s">
        <v>291</v>
      </c>
      <c r="P1404" t="s">
        <v>253</v>
      </c>
      <c r="Q1404" t="s">
        <v>253</v>
      </c>
      <c r="R1404" t="s">
        <v>233</v>
      </c>
      <c r="S1404" t="s">
        <v>229</v>
      </c>
      <c r="T1404" t="n">
        <v>5</v>
      </c>
    </row>
    <row r="1405" spans="1:20">
      <c r="A1405" s="1" t="n">
        <v>36372</v>
      </c>
      <c r="B1405" t="s">
        <v>227</v>
      </c>
      <c r="C1405" t="n">
        <v>5</v>
      </c>
      <c r="D1405" t="n">
        <v>20</v>
      </c>
      <c r="E1405" t="s">
        <v>52</v>
      </c>
      <c r="F1405" t="n">
        <v>3201</v>
      </c>
      <c r="G1405" t="s">
        <v>228</v>
      </c>
      <c r="H1405" t="s">
        <v>229</v>
      </c>
      <c r="I1405" t="n">
        <v>5</v>
      </c>
      <c r="J1405" t="n">
        <v>280</v>
      </c>
      <c r="K1405" t="s">
        <v>251</v>
      </c>
      <c r="L1405" t="n">
        <v>582</v>
      </c>
      <c r="M1405" t="n">
        <v>0.03</v>
      </c>
      <c r="N1405" t="n">
        <v>39.2</v>
      </c>
      <c r="O1405" t="s">
        <v>231</v>
      </c>
      <c r="P1405" t="s">
        <v>232</v>
      </c>
      <c r="Q1405" t="s">
        <v>232</v>
      </c>
      <c r="R1405" t="s">
        <v>233</v>
      </c>
      <c r="S1405" t="s">
        <v>229</v>
      </c>
      <c r="T1405" t="n">
        <v>5</v>
      </c>
    </row>
    <row r="1406" spans="1:20">
      <c r="A1406" s="1" t="n">
        <v>36372</v>
      </c>
      <c r="B1406" t="s">
        <v>227</v>
      </c>
      <c r="C1406" t="n">
        <v>883</v>
      </c>
      <c r="D1406" t="n">
        <v>510</v>
      </c>
      <c r="E1406" t="s">
        <v>255</v>
      </c>
      <c r="F1406" t="n">
        <v>3201</v>
      </c>
      <c r="G1406" t="s">
        <v>228</v>
      </c>
      <c r="H1406" t="s">
        <v>229</v>
      </c>
      <c r="I1406" t="n">
        <v>5</v>
      </c>
      <c r="J1406" t="n">
        <v>458</v>
      </c>
      <c r="K1406" t="s">
        <v>230</v>
      </c>
      <c r="L1406" t="n">
        <v>150</v>
      </c>
      <c r="M1406" t="n">
        <v>1.5</v>
      </c>
      <c r="N1406" t="n">
        <v>0</v>
      </c>
    </row>
    <row r="1407" spans="1:20">
      <c r="A1407" s="1" t="n">
        <v>36372</v>
      </c>
      <c r="B1407" t="s">
        <v>236</v>
      </c>
      <c r="C1407" t="n">
        <v>1</v>
      </c>
      <c r="D1407" t="n">
        <v>216</v>
      </c>
      <c r="E1407" t="s">
        <v>264</v>
      </c>
      <c r="F1407" t="n">
        <v>3201</v>
      </c>
      <c r="G1407" t="s">
        <v>228</v>
      </c>
      <c r="H1407" t="s">
        <v>229</v>
      </c>
      <c r="I1407" t="n">
        <v>5</v>
      </c>
      <c r="J1407" t="n">
        <v>515</v>
      </c>
      <c r="K1407" t="s">
        <v>239</v>
      </c>
      <c r="L1407" t="n">
        <v>305</v>
      </c>
      <c r="M1407" t="n">
        <v>0</v>
      </c>
      <c r="N1407" t="n">
        <v>0</v>
      </c>
    </row>
    <row r="1408" spans="1:20">
      <c r="A1408" s="1" t="n">
        <v>36372</v>
      </c>
      <c r="B1408" t="s">
        <v>286</v>
      </c>
      <c r="C1408" t="n">
        <v>863</v>
      </c>
      <c r="D1408" t="n">
        <v>152</v>
      </c>
      <c r="E1408" t="s">
        <v>302</v>
      </c>
      <c r="F1408" t="n">
        <v>3201</v>
      </c>
      <c r="G1408" t="s">
        <v>228</v>
      </c>
      <c r="H1408" t="s">
        <v>229</v>
      </c>
      <c r="I1408" t="n">
        <v>5</v>
      </c>
      <c r="J1408" t="n">
        <v>490</v>
      </c>
      <c r="K1408" t="s">
        <v>244</v>
      </c>
      <c r="L1408" t="n">
        <v>30</v>
      </c>
      <c r="M1408" t="n">
        <v>0</v>
      </c>
      <c r="N1408" t="n">
        <v>0</v>
      </c>
    </row>
    <row r="1409" spans="1:20">
      <c r="A1409" s="1" t="n">
        <v>36372</v>
      </c>
      <c r="B1409" t="s">
        <v>286</v>
      </c>
      <c r="C1409" t="n">
        <v>867</v>
      </c>
      <c r="D1409" t="n">
        <v>152</v>
      </c>
      <c r="E1409" t="s">
        <v>302</v>
      </c>
      <c r="F1409" t="n">
        <v>3201</v>
      </c>
      <c r="G1409" t="s">
        <v>228</v>
      </c>
      <c r="H1409" t="s">
        <v>229</v>
      </c>
      <c r="I1409" t="n">
        <v>5</v>
      </c>
      <c r="J1409" t="n">
        <v>515</v>
      </c>
      <c r="K1409" t="s">
        <v>239</v>
      </c>
      <c r="L1409" t="n">
        <v>55</v>
      </c>
      <c r="M1409" t="n">
        <v>0</v>
      </c>
      <c r="N1409" t="n">
        <v>0</v>
      </c>
    </row>
    <row r="1410" spans="1:20">
      <c r="A1410" s="1" t="n">
        <v>36372</v>
      </c>
      <c r="B1410" t="s">
        <v>297</v>
      </c>
      <c r="C1410" t="n">
        <v>27</v>
      </c>
      <c r="D1410" t="n">
        <v>213</v>
      </c>
      <c r="E1410" t="s">
        <v>234</v>
      </c>
      <c r="F1410" t="n">
        <v>3201</v>
      </c>
      <c r="G1410" t="s">
        <v>228</v>
      </c>
      <c r="H1410" t="s">
        <v>229</v>
      </c>
      <c r="I1410" t="n">
        <v>5</v>
      </c>
      <c r="J1410" t="n">
        <v>515</v>
      </c>
      <c r="K1410" t="s">
        <v>239</v>
      </c>
      <c r="L1410" t="n">
        <v>305</v>
      </c>
      <c r="M1410" t="n">
        <v>0</v>
      </c>
      <c r="N1410" t="n">
        <v>0</v>
      </c>
    </row>
    <row r="1411" spans="1:20">
      <c r="A1411" s="1" t="n">
        <v>36372</v>
      </c>
      <c r="B1411" t="s">
        <v>291</v>
      </c>
      <c r="C1411" t="n">
        <v>1</v>
      </c>
      <c r="D1411" t="n">
        <v>20</v>
      </c>
      <c r="E1411" t="s">
        <v>52</v>
      </c>
      <c r="F1411" t="n">
        <v>3201</v>
      </c>
      <c r="G1411" t="s">
        <v>228</v>
      </c>
      <c r="H1411" t="s">
        <v>229</v>
      </c>
      <c r="I1411" t="n">
        <v>5</v>
      </c>
      <c r="J1411" t="n">
        <v>160</v>
      </c>
      <c r="K1411" t="s">
        <v>258</v>
      </c>
      <c r="L1411" t="n">
        <v>261</v>
      </c>
      <c r="M1411" t="n">
        <v>0.02</v>
      </c>
      <c r="N1411" t="n">
        <v>55.7</v>
      </c>
      <c r="O1411" t="s">
        <v>291</v>
      </c>
      <c r="P1411" t="s">
        <v>253</v>
      </c>
      <c r="Q1411" t="s">
        <v>253</v>
      </c>
      <c r="R1411" t="s">
        <v>233</v>
      </c>
      <c r="S1411" t="s">
        <v>229</v>
      </c>
      <c r="T1411" t="n">
        <v>5</v>
      </c>
    </row>
    <row r="1412" spans="1:20">
      <c r="A1412" s="1" t="n">
        <v>36372</v>
      </c>
      <c r="B1412" t="s">
        <v>291</v>
      </c>
      <c r="C1412" t="n">
        <v>2</v>
      </c>
      <c r="D1412" t="n">
        <v>20</v>
      </c>
      <c r="E1412" t="s">
        <v>52</v>
      </c>
      <c r="F1412" t="n">
        <v>3201</v>
      </c>
      <c r="G1412" t="s">
        <v>228</v>
      </c>
      <c r="H1412" t="s">
        <v>229</v>
      </c>
      <c r="I1412" t="n">
        <v>5</v>
      </c>
      <c r="J1412" t="n">
        <v>458</v>
      </c>
      <c r="K1412" t="s">
        <v>230</v>
      </c>
      <c r="L1412" t="n">
        <v>442</v>
      </c>
      <c r="M1412" t="n">
        <v>0.23</v>
      </c>
      <c r="N1412" t="n">
        <v>20.6</v>
      </c>
      <c r="O1412" t="s">
        <v>291</v>
      </c>
      <c r="P1412" t="s">
        <v>253</v>
      </c>
      <c r="Q1412" t="s">
        <v>253</v>
      </c>
      <c r="R1412" t="s">
        <v>233</v>
      </c>
      <c r="S1412" t="s">
        <v>229</v>
      </c>
      <c r="T1412" t="n">
        <v>5</v>
      </c>
    </row>
    <row r="1413" spans="1:20">
      <c r="A1413" s="1" t="n">
        <v>36372</v>
      </c>
      <c r="B1413" t="s">
        <v>291</v>
      </c>
      <c r="C1413" t="n">
        <v>3</v>
      </c>
      <c r="D1413" t="n">
        <v>20</v>
      </c>
      <c r="E1413" t="s">
        <v>52</v>
      </c>
      <c r="F1413" t="n">
        <v>3201</v>
      </c>
      <c r="G1413" t="s">
        <v>228</v>
      </c>
      <c r="H1413" t="s">
        <v>229</v>
      </c>
      <c r="I1413" t="n">
        <v>5</v>
      </c>
      <c r="J1413" t="n">
        <v>160</v>
      </c>
      <c r="K1413" t="s">
        <v>258</v>
      </c>
      <c r="L1413" t="n">
        <v>683</v>
      </c>
      <c r="M1413" t="n">
        <v>0.01</v>
      </c>
      <c r="N1413" t="n">
        <v>54.8</v>
      </c>
      <c r="O1413" t="s">
        <v>291</v>
      </c>
      <c r="P1413" t="s">
        <v>253</v>
      </c>
      <c r="Q1413" t="s">
        <v>253</v>
      </c>
      <c r="R1413" t="s">
        <v>233</v>
      </c>
      <c r="S1413" t="s">
        <v>229</v>
      </c>
      <c r="T1413" t="n">
        <v>5</v>
      </c>
    </row>
    <row r="1414" spans="1:20">
      <c r="A1414" s="1" t="n">
        <v>36403</v>
      </c>
      <c r="B1414" t="s">
        <v>227</v>
      </c>
      <c r="C1414" t="n">
        <v>8</v>
      </c>
      <c r="D1414" t="n">
        <v>20</v>
      </c>
      <c r="E1414" t="s">
        <v>52</v>
      </c>
      <c r="F1414" t="n">
        <v>3201</v>
      </c>
      <c r="G1414" t="s">
        <v>228</v>
      </c>
      <c r="H1414" t="s">
        <v>229</v>
      </c>
      <c r="I1414" t="n">
        <v>5</v>
      </c>
      <c r="J1414" t="n">
        <v>458</v>
      </c>
      <c r="K1414" t="s">
        <v>230</v>
      </c>
      <c r="L1414" t="n">
        <v>197</v>
      </c>
      <c r="M1414" t="n">
        <v>0.09</v>
      </c>
      <c r="N1414" t="n">
        <v>34.8</v>
      </c>
      <c r="O1414" t="s">
        <v>231</v>
      </c>
      <c r="P1414" t="s">
        <v>232</v>
      </c>
      <c r="Q1414" t="s">
        <v>232</v>
      </c>
      <c r="R1414" t="s">
        <v>233</v>
      </c>
      <c r="S1414" t="s">
        <v>229</v>
      </c>
      <c r="T1414" t="n">
        <v>5</v>
      </c>
    </row>
    <row r="1415" spans="1:20">
      <c r="A1415" s="1" t="n">
        <v>36403</v>
      </c>
      <c r="B1415" t="s">
        <v>227</v>
      </c>
      <c r="C1415" t="n">
        <v>9</v>
      </c>
      <c r="D1415" t="n">
        <v>20</v>
      </c>
      <c r="E1415" t="s">
        <v>52</v>
      </c>
      <c r="F1415" t="n">
        <v>3201</v>
      </c>
      <c r="G1415" t="s">
        <v>228</v>
      </c>
      <c r="H1415" t="s">
        <v>229</v>
      </c>
      <c r="I1415" t="n">
        <v>5</v>
      </c>
      <c r="J1415" t="n">
        <v>945</v>
      </c>
      <c r="K1415" t="s">
        <v>282</v>
      </c>
      <c r="L1415" t="n">
        <v>407</v>
      </c>
      <c r="M1415" t="n">
        <v>0.07000000000000001</v>
      </c>
      <c r="N1415" t="n">
        <v>36.2</v>
      </c>
      <c r="O1415" t="s">
        <v>231</v>
      </c>
      <c r="P1415" t="s">
        <v>232</v>
      </c>
      <c r="Q1415" t="s">
        <v>232</v>
      </c>
      <c r="R1415" t="s">
        <v>233</v>
      </c>
      <c r="S1415" t="s">
        <v>229</v>
      </c>
      <c r="T1415" t="n">
        <v>5</v>
      </c>
    </row>
    <row r="1416" spans="1:20">
      <c r="A1416" s="1" t="n">
        <v>36403</v>
      </c>
      <c r="B1416" t="s">
        <v>227</v>
      </c>
      <c r="C1416" t="n">
        <v>10</v>
      </c>
      <c r="D1416" t="n">
        <v>20</v>
      </c>
      <c r="E1416" t="s">
        <v>52</v>
      </c>
      <c r="F1416" t="n">
        <v>3201</v>
      </c>
      <c r="G1416" t="s">
        <v>228</v>
      </c>
      <c r="H1416" t="s">
        <v>229</v>
      </c>
      <c r="I1416" t="n">
        <v>5</v>
      </c>
      <c r="J1416" t="n">
        <v>280</v>
      </c>
      <c r="K1416" t="s">
        <v>251</v>
      </c>
      <c r="L1416" t="n">
        <v>599</v>
      </c>
      <c r="M1416" t="n">
        <v>0.06</v>
      </c>
      <c r="N1416" t="n">
        <v>39.1</v>
      </c>
      <c r="O1416" t="s">
        <v>231</v>
      </c>
      <c r="P1416" t="s">
        <v>232</v>
      </c>
      <c r="Q1416" t="s">
        <v>232</v>
      </c>
      <c r="R1416" t="s">
        <v>233</v>
      </c>
      <c r="S1416" t="s">
        <v>229</v>
      </c>
      <c r="T1416" t="n">
        <v>5</v>
      </c>
    </row>
    <row r="1417" spans="1:20">
      <c r="A1417" s="1" t="n">
        <v>36403</v>
      </c>
      <c r="B1417" t="s">
        <v>227</v>
      </c>
      <c r="C1417" t="n">
        <v>11</v>
      </c>
      <c r="D1417" t="n">
        <v>20</v>
      </c>
      <c r="E1417" t="s">
        <v>52</v>
      </c>
      <c r="F1417" t="n">
        <v>3201</v>
      </c>
      <c r="G1417" t="s">
        <v>228</v>
      </c>
      <c r="H1417" t="s">
        <v>229</v>
      </c>
      <c r="I1417" t="n">
        <v>5</v>
      </c>
      <c r="J1417" t="n">
        <v>458</v>
      </c>
      <c r="K1417" t="s">
        <v>230</v>
      </c>
      <c r="L1417" t="n">
        <v>403</v>
      </c>
      <c r="M1417" t="n">
        <v>0.07000000000000001</v>
      </c>
      <c r="N1417" t="n">
        <v>32</v>
      </c>
      <c r="O1417" t="s">
        <v>231</v>
      </c>
      <c r="P1417" t="s">
        <v>232</v>
      </c>
      <c r="Q1417" t="s">
        <v>232</v>
      </c>
      <c r="R1417" t="s">
        <v>233</v>
      </c>
      <c r="S1417" t="s">
        <v>229</v>
      </c>
      <c r="T1417" t="n">
        <v>5</v>
      </c>
    </row>
    <row r="1418" spans="1:20">
      <c r="A1418" s="1" t="n">
        <v>36403</v>
      </c>
      <c r="B1418" t="s">
        <v>227</v>
      </c>
      <c r="C1418" t="n">
        <v>12</v>
      </c>
      <c r="D1418" t="n">
        <v>20</v>
      </c>
      <c r="E1418" t="s">
        <v>52</v>
      </c>
      <c r="F1418" t="n">
        <v>3201</v>
      </c>
      <c r="G1418" t="s">
        <v>228</v>
      </c>
      <c r="H1418" t="s">
        <v>229</v>
      </c>
      <c r="I1418" t="n">
        <v>5</v>
      </c>
      <c r="J1418" t="n">
        <v>458</v>
      </c>
      <c r="K1418" t="s">
        <v>230</v>
      </c>
      <c r="L1418" t="n">
        <v>200</v>
      </c>
      <c r="M1418" t="n">
        <v>0.01</v>
      </c>
      <c r="N1418" t="n">
        <v>45</v>
      </c>
      <c r="O1418" t="s">
        <v>231</v>
      </c>
      <c r="P1418" t="s">
        <v>232</v>
      </c>
      <c r="Q1418" t="s">
        <v>232</v>
      </c>
      <c r="R1418" t="s">
        <v>233</v>
      </c>
      <c r="S1418" t="s">
        <v>229</v>
      </c>
      <c r="T1418" t="n">
        <v>5</v>
      </c>
    </row>
    <row r="1419" spans="1:20">
      <c r="A1419" s="1" t="n">
        <v>36403</v>
      </c>
      <c r="B1419" t="s">
        <v>227</v>
      </c>
      <c r="C1419" t="n">
        <v>49</v>
      </c>
      <c r="D1419" t="n">
        <v>508</v>
      </c>
      <c r="E1419" t="s">
        <v>246</v>
      </c>
      <c r="F1419" t="n">
        <v>3201</v>
      </c>
      <c r="G1419" t="s">
        <v>228</v>
      </c>
      <c r="H1419" t="s">
        <v>229</v>
      </c>
      <c r="I1419" t="n">
        <v>5</v>
      </c>
      <c r="J1419" t="n">
        <v>458</v>
      </c>
      <c r="K1419" t="s">
        <v>230</v>
      </c>
      <c r="L1419" t="n">
        <v>180</v>
      </c>
      <c r="M1419" t="n">
        <v>0.17</v>
      </c>
      <c r="N1419" t="n">
        <v>0</v>
      </c>
    </row>
    <row r="1420" spans="1:20">
      <c r="A1420" s="1" t="n">
        <v>36403</v>
      </c>
      <c r="B1420" t="s">
        <v>227</v>
      </c>
      <c r="C1420" t="n">
        <v>50</v>
      </c>
      <c r="D1420" t="n">
        <v>508</v>
      </c>
      <c r="E1420" t="s">
        <v>246</v>
      </c>
      <c r="F1420" t="n">
        <v>3201</v>
      </c>
      <c r="G1420" t="s">
        <v>228</v>
      </c>
      <c r="H1420" t="s">
        <v>229</v>
      </c>
      <c r="I1420" t="n">
        <v>5</v>
      </c>
      <c r="J1420" t="n">
        <v>458</v>
      </c>
      <c r="K1420" t="s">
        <v>230</v>
      </c>
      <c r="L1420" t="n">
        <v>105</v>
      </c>
      <c r="M1420" t="n">
        <v>0.17</v>
      </c>
      <c r="N1420" t="n">
        <v>0</v>
      </c>
    </row>
    <row r="1421" spans="1:20">
      <c r="A1421" s="1" t="n">
        <v>36403</v>
      </c>
      <c r="B1421" t="s">
        <v>236</v>
      </c>
      <c r="C1421" t="n">
        <v>1</v>
      </c>
      <c r="D1421" t="n">
        <v>216</v>
      </c>
      <c r="E1421" t="s">
        <v>264</v>
      </c>
      <c r="F1421" t="n">
        <v>3201</v>
      </c>
      <c r="G1421" t="s">
        <v>228</v>
      </c>
      <c r="H1421" t="s">
        <v>229</v>
      </c>
      <c r="I1421" t="n">
        <v>5</v>
      </c>
      <c r="J1421" t="n">
        <v>595</v>
      </c>
      <c r="K1421" t="s">
        <v>268</v>
      </c>
      <c r="L1421" t="n">
        <v>242</v>
      </c>
      <c r="M1421" t="n">
        <v>0</v>
      </c>
      <c r="N1421" t="n">
        <v>0</v>
      </c>
    </row>
    <row r="1422" spans="1:20">
      <c r="A1422" s="1" t="n">
        <v>36403</v>
      </c>
      <c r="B1422" t="s">
        <v>236</v>
      </c>
      <c r="C1422" t="n">
        <v>2</v>
      </c>
      <c r="D1422" t="n">
        <v>216</v>
      </c>
      <c r="E1422" t="s">
        <v>264</v>
      </c>
      <c r="F1422" t="n">
        <v>3201</v>
      </c>
      <c r="G1422" t="s">
        <v>228</v>
      </c>
      <c r="H1422" t="s">
        <v>229</v>
      </c>
      <c r="I1422" t="n">
        <v>5</v>
      </c>
      <c r="J1422" t="n">
        <v>515</v>
      </c>
      <c r="K1422" t="s">
        <v>239</v>
      </c>
      <c r="L1422" t="n">
        <v>151</v>
      </c>
      <c r="M1422" t="n">
        <v>0</v>
      </c>
      <c r="N1422" t="n">
        <v>0</v>
      </c>
    </row>
    <row r="1423" spans="1:20">
      <c r="A1423" s="1" t="n">
        <v>36403</v>
      </c>
      <c r="B1423" t="s">
        <v>286</v>
      </c>
      <c r="C1423" t="n">
        <v>835</v>
      </c>
      <c r="D1423" t="n">
        <v>152</v>
      </c>
      <c r="E1423" t="s">
        <v>302</v>
      </c>
      <c r="F1423" t="n">
        <v>3201</v>
      </c>
      <c r="G1423" t="s">
        <v>228</v>
      </c>
      <c r="H1423" t="s">
        <v>229</v>
      </c>
      <c r="I1423" t="n">
        <v>5</v>
      </c>
      <c r="J1423" t="n">
        <v>490</v>
      </c>
      <c r="K1423" t="s">
        <v>244</v>
      </c>
      <c r="L1423" t="n">
        <v>10</v>
      </c>
      <c r="M1423" t="n">
        <v>0</v>
      </c>
      <c r="N1423" t="n">
        <v>0</v>
      </c>
    </row>
    <row r="1424" spans="1:20">
      <c r="A1424" s="1" t="n">
        <v>36403</v>
      </c>
      <c r="B1424" t="s">
        <v>286</v>
      </c>
      <c r="C1424" t="n">
        <v>836</v>
      </c>
      <c r="D1424" t="n">
        <v>152</v>
      </c>
      <c r="E1424" t="s">
        <v>302</v>
      </c>
      <c r="F1424" t="n">
        <v>3201</v>
      </c>
      <c r="G1424" t="s">
        <v>228</v>
      </c>
      <c r="H1424" t="s">
        <v>229</v>
      </c>
      <c r="I1424" t="n">
        <v>5</v>
      </c>
      <c r="J1424" t="n">
        <v>515</v>
      </c>
      <c r="K1424" t="s">
        <v>239</v>
      </c>
      <c r="L1424" t="n">
        <v>65</v>
      </c>
      <c r="M1424" t="n">
        <v>0</v>
      </c>
      <c r="N1424" t="n">
        <v>0</v>
      </c>
    </row>
    <row r="1425" spans="1:20">
      <c r="A1425" s="1" t="n">
        <v>36403</v>
      </c>
      <c r="B1425" t="s">
        <v>286</v>
      </c>
      <c r="C1425" t="n">
        <v>837</v>
      </c>
      <c r="D1425" t="n">
        <v>152</v>
      </c>
      <c r="E1425" t="s">
        <v>302</v>
      </c>
      <c r="F1425" t="n">
        <v>3201</v>
      </c>
      <c r="G1425" t="s">
        <v>228</v>
      </c>
      <c r="H1425" t="s">
        <v>229</v>
      </c>
      <c r="I1425" t="n">
        <v>5</v>
      </c>
      <c r="J1425" t="n">
        <v>515</v>
      </c>
      <c r="K1425" t="s">
        <v>239</v>
      </c>
      <c r="L1425" t="n">
        <v>107</v>
      </c>
      <c r="M1425" t="n">
        <v>0</v>
      </c>
      <c r="N1425" t="n">
        <v>0</v>
      </c>
    </row>
    <row r="1426" spans="1:20">
      <c r="A1426" s="1" t="n">
        <v>36403</v>
      </c>
      <c r="B1426" t="s">
        <v>286</v>
      </c>
      <c r="C1426" t="n">
        <v>838</v>
      </c>
      <c r="D1426" t="n">
        <v>152</v>
      </c>
      <c r="E1426" t="s">
        <v>302</v>
      </c>
      <c r="F1426" t="n">
        <v>3201</v>
      </c>
      <c r="G1426" t="s">
        <v>228</v>
      </c>
      <c r="H1426" t="s">
        <v>229</v>
      </c>
      <c r="I1426" t="n">
        <v>5</v>
      </c>
      <c r="J1426" t="n">
        <v>515</v>
      </c>
      <c r="K1426" t="s">
        <v>239</v>
      </c>
      <c r="L1426" t="n">
        <v>65</v>
      </c>
      <c r="M1426" t="n">
        <v>0</v>
      </c>
      <c r="N1426" t="n">
        <v>0</v>
      </c>
    </row>
    <row r="1427" spans="1:20">
      <c r="A1427" s="1" t="n">
        <v>36403</v>
      </c>
      <c r="B1427" t="s">
        <v>286</v>
      </c>
      <c r="C1427" t="n">
        <v>839</v>
      </c>
      <c r="D1427" t="n">
        <v>152</v>
      </c>
      <c r="E1427" t="s">
        <v>302</v>
      </c>
      <c r="F1427" t="n">
        <v>3201</v>
      </c>
      <c r="G1427" t="s">
        <v>228</v>
      </c>
      <c r="H1427" t="s">
        <v>229</v>
      </c>
      <c r="I1427" t="n">
        <v>5</v>
      </c>
      <c r="J1427" t="n">
        <v>515</v>
      </c>
      <c r="K1427" t="s">
        <v>239</v>
      </c>
      <c r="L1427" t="n">
        <v>107</v>
      </c>
      <c r="M1427" t="n">
        <v>0</v>
      </c>
      <c r="N1427" t="n">
        <v>0</v>
      </c>
    </row>
    <row r="1428" spans="1:20">
      <c r="A1428" s="1" t="n">
        <v>36403</v>
      </c>
      <c r="B1428" t="s">
        <v>291</v>
      </c>
      <c r="C1428" t="n">
        <v>1</v>
      </c>
      <c r="D1428" t="n">
        <v>20</v>
      </c>
      <c r="E1428" t="s">
        <v>52</v>
      </c>
      <c r="F1428" t="n">
        <v>3201</v>
      </c>
      <c r="G1428" t="s">
        <v>228</v>
      </c>
      <c r="H1428" t="s">
        <v>229</v>
      </c>
      <c r="I1428" t="n">
        <v>5</v>
      </c>
      <c r="J1428" t="n">
        <v>458</v>
      </c>
      <c r="K1428" t="s">
        <v>230</v>
      </c>
      <c r="L1428" t="n">
        <v>413</v>
      </c>
      <c r="M1428" t="n">
        <v>0.21</v>
      </c>
      <c r="N1428" t="n">
        <v>20.2</v>
      </c>
      <c r="O1428" t="s">
        <v>291</v>
      </c>
      <c r="P1428" t="s">
        <v>253</v>
      </c>
      <c r="Q1428" t="s">
        <v>253</v>
      </c>
      <c r="R1428" t="s">
        <v>233</v>
      </c>
      <c r="S1428" t="s">
        <v>229</v>
      </c>
      <c r="T1428" t="n">
        <v>5</v>
      </c>
    </row>
    <row r="1429" spans="1:20">
      <c r="A1429" s="1" t="n">
        <v>36403</v>
      </c>
      <c r="B1429" t="s">
        <v>291</v>
      </c>
      <c r="C1429" t="n">
        <v>2</v>
      </c>
      <c r="D1429" t="n">
        <v>20</v>
      </c>
      <c r="E1429" t="s">
        <v>52</v>
      </c>
      <c r="F1429" t="n">
        <v>3201</v>
      </c>
      <c r="G1429" t="s">
        <v>228</v>
      </c>
      <c r="H1429" t="s">
        <v>229</v>
      </c>
      <c r="I1429" t="n">
        <v>5</v>
      </c>
      <c r="J1429" t="n">
        <v>160</v>
      </c>
      <c r="K1429" t="s">
        <v>258</v>
      </c>
      <c r="L1429" t="n">
        <v>101</v>
      </c>
      <c r="M1429" t="n">
        <v>0.04</v>
      </c>
      <c r="N1429" t="n">
        <v>40</v>
      </c>
      <c r="O1429" t="s">
        <v>291</v>
      </c>
      <c r="P1429" t="s">
        <v>253</v>
      </c>
      <c r="Q1429" t="s">
        <v>253</v>
      </c>
      <c r="R1429" t="s">
        <v>233</v>
      </c>
      <c r="S1429" t="s">
        <v>229</v>
      </c>
      <c r="T1429" t="n">
        <v>5</v>
      </c>
    </row>
    <row r="1430" spans="1:20">
      <c r="A1430" s="1" t="n">
        <v>36403</v>
      </c>
      <c r="B1430" t="s">
        <v>291</v>
      </c>
      <c r="C1430" t="n">
        <v>3</v>
      </c>
      <c r="D1430" t="n">
        <v>20</v>
      </c>
      <c r="E1430" t="s">
        <v>52</v>
      </c>
      <c r="F1430" t="n">
        <v>3201</v>
      </c>
      <c r="G1430" t="s">
        <v>228</v>
      </c>
      <c r="H1430" t="s">
        <v>229</v>
      </c>
      <c r="I1430" t="n">
        <v>5</v>
      </c>
      <c r="J1430" t="n">
        <v>280</v>
      </c>
      <c r="K1430" t="s">
        <v>251</v>
      </c>
      <c r="L1430" t="n">
        <v>424</v>
      </c>
      <c r="M1430" t="n">
        <v>0.21</v>
      </c>
      <c r="N1430" t="n">
        <v>21.4</v>
      </c>
      <c r="O1430" t="s">
        <v>291</v>
      </c>
      <c r="P1430" t="s">
        <v>253</v>
      </c>
      <c r="Q1430" t="s">
        <v>253</v>
      </c>
      <c r="R1430" t="s">
        <v>233</v>
      </c>
      <c r="S1430" t="s">
        <v>229</v>
      </c>
      <c r="T1430" t="n">
        <v>5</v>
      </c>
    </row>
    <row r="1431" spans="1:20">
      <c r="A1431" s="1" t="n">
        <v>36403</v>
      </c>
      <c r="B1431" t="s">
        <v>291</v>
      </c>
      <c r="C1431" t="n">
        <v>4</v>
      </c>
      <c r="D1431" t="n">
        <v>20</v>
      </c>
      <c r="E1431" t="s">
        <v>52</v>
      </c>
      <c r="F1431" t="n">
        <v>3201</v>
      </c>
      <c r="G1431" t="s">
        <v>228</v>
      </c>
      <c r="H1431" t="s">
        <v>229</v>
      </c>
      <c r="I1431" t="n">
        <v>5</v>
      </c>
      <c r="J1431" t="n">
        <v>458</v>
      </c>
      <c r="K1431" t="s">
        <v>230</v>
      </c>
      <c r="L1431" t="n">
        <v>147</v>
      </c>
      <c r="M1431" t="n">
        <v>0.1</v>
      </c>
      <c r="N1431" t="n">
        <v>40.5</v>
      </c>
      <c r="O1431" t="s">
        <v>291</v>
      </c>
      <c r="P1431" t="s">
        <v>253</v>
      </c>
      <c r="Q1431" t="s">
        <v>253</v>
      </c>
      <c r="R1431" t="s">
        <v>233</v>
      </c>
      <c r="S1431" t="s">
        <v>229</v>
      </c>
      <c r="T1431" t="n">
        <v>5</v>
      </c>
    </row>
    <row r="1432" spans="1:20">
      <c r="A1432" s="1" t="n">
        <v>36403</v>
      </c>
      <c r="B1432" t="s">
        <v>291</v>
      </c>
      <c r="C1432" t="n">
        <v>5</v>
      </c>
      <c r="D1432" t="n">
        <v>20</v>
      </c>
      <c r="E1432" t="s">
        <v>52</v>
      </c>
      <c r="F1432" t="n">
        <v>3201</v>
      </c>
      <c r="G1432" t="s">
        <v>228</v>
      </c>
      <c r="H1432" t="s">
        <v>229</v>
      </c>
      <c r="I1432" t="n">
        <v>5</v>
      </c>
      <c r="J1432" t="n">
        <v>458</v>
      </c>
      <c r="K1432" t="s">
        <v>230</v>
      </c>
      <c r="L1432" t="n">
        <v>92</v>
      </c>
      <c r="M1432" t="n">
        <v>0.07000000000000001</v>
      </c>
      <c r="N1432" t="n">
        <v>40.7</v>
      </c>
      <c r="O1432" t="s">
        <v>291</v>
      </c>
      <c r="P1432" t="s">
        <v>253</v>
      </c>
      <c r="Q1432" t="s">
        <v>253</v>
      </c>
      <c r="R1432" t="s">
        <v>233</v>
      </c>
      <c r="S1432" t="s">
        <v>229</v>
      </c>
      <c r="T1432" t="n">
        <v>5</v>
      </c>
    </row>
    <row r="1433" spans="1:20">
      <c r="A1433" s="1" t="n">
        <v>36403</v>
      </c>
      <c r="B1433" t="s">
        <v>291</v>
      </c>
      <c r="C1433" t="n">
        <v>6</v>
      </c>
      <c r="D1433" t="n">
        <v>20</v>
      </c>
      <c r="E1433" t="s">
        <v>52</v>
      </c>
      <c r="F1433" t="n">
        <v>3201</v>
      </c>
      <c r="G1433" t="s">
        <v>228</v>
      </c>
      <c r="H1433" t="s">
        <v>229</v>
      </c>
      <c r="I1433" t="n">
        <v>5</v>
      </c>
      <c r="J1433" t="n">
        <v>458</v>
      </c>
      <c r="K1433" t="s">
        <v>230</v>
      </c>
      <c r="L1433" t="n">
        <v>58</v>
      </c>
      <c r="M1433" t="n">
        <v>0.06</v>
      </c>
      <c r="N1433" t="n">
        <v>41.3</v>
      </c>
      <c r="O1433" t="s">
        <v>291</v>
      </c>
      <c r="P1433" t="s">
        <v>253</v>
      </c>
      <c r="Q1433" t="s">
        <v>253</v>
      </c>
      <c r="R1433" t="s">
        <v>233</v>
      </c>
      <c r="S1433" t="s">
        <v>229</v>
      </c>
      <c r="T1433" t="n">
        <v>5</v>
      </c>
    </row>
    <row r="1434" spans="1:20">
      <c r="A1434" s="1" t="n">
        <v>36433</v>
      </c>
      <c r="B1434" t="s">
        <v>227</v>
      </c>
      <c r="C1434" t="n">
        <v>10</v>
      </c>
      <c r="D1434" t="n">
        <v>20</v>
      </c>
      <c r="E1434" t="s">
        <v>52</v>
      </c>
      <c r="F1434" t="n">
        <v>3201</v>
      </c>
      <c r="G1434" t="s">
        <v>228</v>
      </c>
      <c r="H1434" t="s">
        <v>229</v>
      </c>
      <c r="I1434" t="n">
        <v>5</v>
      </c>
      <c r="J1434" t="n">
        <v>280</v>
      </c>
      <c r="K1434" t="s">
        <v>251</v>
      </c>
      <c r="L1434" t="n">
        <v>583</v>
      </c>
      <c r="M1434" t="n">
        <v>0.03</v>
      </c>
      <c r="N1434" t="n">
        <v>39.3</v>
      </c>
      <c r="O1434" t="s">
        <v>231</v>
      </c>
      <c r="P1434" t="s">
        <v>232</v>
      </c>
      <c r="Q1434" t="s">
        <v>232</v>
      </c>
      <c r="R1434" t="s">
        <v>233</v>
      </c>
      <c r="S1434" t="s">
        <v>229</v>
      </c>
      <c r="T1434" t="n">
        <v>5</v>
      </c>
    </row>
    <row r="1435" spans="1:20">
      <c r="A1435" s="1" t="n">
        <v>36433</v>
      </c>
      <c r="B1435" t="s">
        <v>227</v>
      </c>
      <c r="C1435" t="n">
        <v>11</v>
      </c>
      <c r="D1435" t="n">
        <v>20</v>
      </c>
      <c r="E1435" t="s">
        <v>52</v>
      </c>
      <c r="F1435" t="n">
        <v>3201</v>
      </c>
      <c r="G1435" t="s">
        <v>228</v>
      </c>
      <c r="H1435" t="s">
        <v>229</v>
      </c>
      <c r="I1435" t="n">
        <v>5</v>
      </c>
      <c r="J1435" t="n">
        <v>145</v>
      </c>
      <c r="K1435" t="s">
        <v>301</v>
      </c>
      <c r="L1435" t="n">
        <v>197</v>
      </c>
      <c r="M1435" t="n">
        <v>0.1</v>
      </c>
      <c r="N1435" t="n">
        <v>32.9</v>
      </c>
      <c r="O1435" t="s">
        <v>231</v>
      </c>
      <c r="P1435" t="s">
        <v>232</v>
      </c>
      <c r="Q1435" t="s">
        <v>232</v>
      </c>
      <c r="R1435" t="s">
        <v>233</v>
      </c>
      <c r="S1435" t="s">
        <v>229</v>
      </c>
      <c r="T1435" t="n">
        <v>5</v>
      </c>
    </row>
    <row r="1436" spans="1:20">
      <c r="A1436" s="1" t="n">
        <v>36433</v>
      </c>
      <c r="B1436" t="s">
        <v>227</v>
      </c>
      <c r="C1436" t="n">
        <v>708</v>
      </c>
      <c r="D1436" t="n">
        <v>508</v>
      </c>
      <c r="E1436" t="s">
        <v>246</v>
      </c>
      <c r="F1436" t="n">
        <v>3201</v>
      </c>
      <c r="G1436" t="s">
        <v>228</v>
      </c>
      <c r="H1436" t="s">
        <v>229</v>
      </c>
      <c r="I1436" t="n">
        <v>5</v>
      </c>
      <c r="J1436" t="n">
        <v>458</v>
      </c>
      <c r="K1436" t="s">
        <v>230</v>
      </c>
      <c r="L1436" t="n">
        <v>108</v>
      </c>
      <c r="M1436" t="n">
        <v>0.16</v>
      </c>
      <c r="N1436" t="n">
        <v>0</v>
      </c>
    </row>
    <row r="1437" spans="1:20">
      <c r="A1437" s="1" t="n">
        <v>36433</v>
      </c>
      <c r="B1437" t="s">
        <v>227</v>
      </c>
      <c r="C1437" t="n">
        <v>710</v>
      </c>
      <c r="D1437" t="n">
        <v>20</v>
      </c>
      <c r="E1437" t="s">
        <v>52</v>
      </c>
      <c r="F1437" t="n">
        <v>3201</v>
      </c>
      <c r="G1437" t="s">
        <v>228</v>
      </c>
      <c r="H1437" t="s">
        <v>229</v>
      </c>
      <c r="I1437" t="n">
        <v>5</v>
      </c>
      <c r="J1437" t="n">
        <v>458</v>
      </c>
      <c r="K1437" t="s">
        <v>230</v>
      </c>
      <c r="L1437" t="n">
        <v>211</v>
      </c>
      <c r="M1437" t="n">
        <v>0.02</v>
      </c>
      <c r="N1437" t="n">
        <v>45.1</v>
      </c>
      <c r="O1437" t="s">
        <v>231</v>
      </c>
      <c r="P1437" t="s">
        <v>232</v>
      </c>
      <c r="Q1437" t="s">
        <v>232</v>
      </c>
      <c r="R1437" t="s">
        <v>233</v>
      </c>
      <c r="S1437" t="s">
        <v>229</v>
      </c>
      <c r="T1437" t="n">
        <v>5</v>
      </c>
    </row>
    <row r="1438" spans="1:20">
      <c r="A1438" s="1" t="n">
        <v>36433</v>
      </c>
      <c r="B1438" t="s">
        <v>227</v>
      </c>
      <c r="C1438" t="n">
        <v>711</v>
      </c>
      <c r="D1438" t="n">
        <v>20</v>
      </c>
      <c r="E1438" t="s">
        <v>52</v>
      </c>
      <c r="F1438" t="n">
        <v>3201</v>
      </c>
      <c r="G1438" t="s">
        <v>228</v>
      </c>
      <c r="H1438" t="s">
        <v>229</v>
      </c>
      <c r="I1438" t="n">
        <v>5</v>
      </c>
      <c r="J1438" t="n">
        <v>458</v>
      </c>
      <c r="K1438" t="s">
        <v>230</v>
      </c>
      <c r="L1438" t="n">
        <v>420</v>
      </c>
      <c r="M1438" t="n">
        <v>0.09</v>
      </c>
      <c r="N1438" t="n">
        <v>34.6</v>
      </c>
      <c r="O1438" t="s">
        <v>231</v>
      </c>
      <c r="P1438" t="s">
        <v>232</v>
      </c>
      <c r="Q1438" t="s">
        <v>232</v>
      </c>
      <c r="R1438" t="s">
        <v>233</v>
      </c>
      <c r="S1438" t="s">
        <v>229</v>
      </c>
      <c r="T1438" t="n">
        <v>5</v>
      </c>
    </row>
    <row r="1439" spans="1:20">
      <c r="A1439" s="1" t="n">
        <v>36433</v>
      </c>
      <c r="B1439" t="s">
        <v>236</v>
      </c>
      <c r="C1439" t="n">
        <v>1</v>
      </c>
      <c r="D1439" t="n">
        <v>216</v>
      </c>
      <c r="E1439" t="s">
        <v>264</v>
      </c>
      <c r="F1439" t="n">
        <v>3201</v>
      </c>
      <c r="G1439" t="s">
        <v>228</v>
      </c>
      <c r="H1439" t="s">
        <v>229</v>
      </c>
      <c r="I1439" t="n">
        <v>5</v>
      </c>
      <c r="J1439" t="n">
        <v>795</v>
      </c>
      <c r="K1439" t="s">
        <v>240</v>
      </c>
      <c r="L1439" t="n">
        <v>313</v>
      </c>
      <c r="M1439" t="n">
        <v>0</v>
      </c>
      <c r="N1439" t="n">
        <v>0</v>
      </c>
    </row>
    <row r="1440" spans="1:20">
      <c r="A1440" s="1" t="n">
        <v>36433</v>
      </c>
      <c r="B1440" t="s">
        <v>291</v>
      </c>
      <c r="C1440" t="n">
        <v>1</v>
      </c>
      <c r="D1440" t="n">
        <v>20</v>
      </c>
      <c r="E1440" t="s">
        <v>52</v>
      </c>
      <c r="F1440" t="n">
        <v>3201</v>
      </c>
      <c r="G1440" t="s">
        <v>228</v>
      </c>
      <c r="H1440" t="s">
        <v>229</v>
      </c>
      <c r="I1440" t="n">
        <v>5</v>
      </c>
      <c r="J1440" t="n">
        <v>160</v>
      </c>
      <c r="K1440" t="s">
        <v>258</v>
      </c>
      <c r="L1440" t="n">
        <v>317</v>
      </c>
      <c r="M1440" t="n">
        <v>0.02</v>
      </c>
      <c r="N1440" t="n">
        <v>54.6</v>
      </c>
      <c r="O1440" t="s">
        <v>291</v>
      </c>
      <c r="P1440" t="s">
        <v>253</v>
      </c>
      <c r="Q1440" t="s">
        <v>253</v>
      </c>
      <c r="R1440" t="s">
        <v>233</v>
      </c>
      <c r="S1440" t="s">
        <v>229</v>
      </c>
      <c r="T1440" t="n">
        <v>5</v>
      </c>
    </row>
    <row r="1441" spans="1:20">
      <c r="A1441" s="1" t="n">
        <v>36433</v>
      </c>
      <c r="B1441" t="s">
        <v>291</v>
      </c>
      <c r="C1441" t="n">
        <v>2</v>
      </c>
      <c r="D1441" t="n">
        <v>20</v>
      </c>
      <c r="E1441" t="s">
        <v>52</v>
      </c>
      <c r="F1441" t="n">
        <v>3201</v>
      </c>
      <c r="G1441" t="s">
        <v>228</v>
      </c>
      <c r="H1441" t="s">
        <v>229</v>
      </c>
      <c r="I1441" t="n">
        <v>5</v>
      </c>
      <c r="J1441" t="n">
        <v>458</v>
      </c>
      <c r="K1441" t="s">
        <v>230</v>
      </c>
      <c r="L1441" t="n">
        <v>402</v>
      </c>
      <c r="M1441" t="n">
        <v>0.21</v>
      </c>
      <c r="N1441" t="n">
        <v>20.2</v>
      </c>
      <c r="O1441" t="s">
        <v>291</v>
      </c>
      <c r="P1441" t="s">
        <v>253</v>
      </c>
      <c r="Q1441" t="s">
        <v>253</v>
      </c>
      <c r="R1441" t="s">
        <v>233</v>
      </c>
      <c r="S1441" t="s">
        <v>229</v>
      </c>
      <c r="T1441" t="n">
        <v>5</v>
      </c>
    </row>
    <row r="1442" spans="1:20">
      <c r="A1442" s="1" t="n">
        <v>36433</v>
      </c>
      <c r="B1442" t="s">
        <v>291</v>
      </c>
      <c r="C1442" t="n">
        <v>3</v>
      </c>
      <c r="D1442" t="n">
        <v>20</v>
      </c>
      <c r="E1442" t="s">
        <v>52</v>
      </c>
      <c r="F1442" t="n">
        <v>3201</v>
      </c>
      <c r="G1442" t="s">
        <v>228</v>
      </c>
      <c r="H1442" t="s">
        <v>229</v>
      </c>
      <c r="I1442" t="n">
        <v>5</v>
      </c>
      <c r="J1442" t="n">
        <v>458</v>
      </c>
      <c r="K1442" t="s">
        <v>230</v>
      </c>
      <c r="L1442" t="n">
        <v>342</v>
      </c>
      <c r="M1442" t="n">
        <v>0.02</v>
      </c>
      <c r="N1442" t="n">
        <v>46.2</v>
      </c>
      <c r="O1442" t="s">
        <v>291</v>
      </c>
      <c r="P1442" t="s">
        <v>253</v>
      </c>
      <c r="Q1442" t="s">
        <v>253</v>
      </c>
      <c r="R1442" t="s">
        <v>233</v>
      </c>
      <c r="S1442" t="s">
        <v>229</v>
      </c>
      <c r="T1442" t="n">
        <v>5</v>
      </c>
    </row>
    <row r="1443" spans="1:20">
      <c r="A1443" s="1" t="n">
        <v>36433</v>
      </c>
      <c r="B1443" t="s">
        <v>291</v>
      </c>
      <c r="C1443" t="n">
        <v>4</v>
      </c>
      <c r="D1443" t="n">
        <v>20</v>
      </c>
      <c r="E1443" t="s">
        <v>52</v>
      </c>
      <c r="F1443" t="n">
        <v>3201</v>
      </c>
      <c r="G1443" t="s">
        <v>228</v>
      </c>
      <c r="H1443" t="s">
        <v>229</v>
      </c>
      <c r="I1443" t="n">
        <v>5</v>
      </c>
      <c r="J1443" t="n">
        <v>160</v>
      </c>
      <c r="K1443" t="s">
        <v>258</v>
      </c>
      <c r="L1443" t="n">
        <v>380</v>
      </c>
      <c r="M1443" t="n">
        <v>0.01</v>
      </c>
      <c r="N1443" t="n">
        <v>54.8</v>
      </c>
      <c r="O1443" t="s">
        <v>291</v>
      </c>
      <c r="P1443" t="s">
        <v>253</v>
      </c>
      <c r="Q1443" t="s">
        <v>253</v>
      </c>
      <c r="R1443" t="s">
        <v>233</v>
      </c>
      <c r="S1443" t="s">
        <v>229</v>
      </c>
      <c r="T1443" t="n">
        <v>5</v>
      </c>
    </row>
    <row r="1444" spans="1:20">
      <c r="A1444" s="1" t="n">
        <v>36433</v>
      </c>
      <c r="B1444" t="s">
        <v>291</v>
      </c>
      <c r="C1444" t="n">
        <v>5</v>
      </c>
      <c r="D1444" t="n">
        <v>20</v>
      </c>
      <c r="E1444" t="s">
        <v>52</v>
      </c>
      <c r="F1444" t="n">
        <v>3201</v>
      </c>
      <c r="G1444" t="s">
        <v>228</v>
      </c>
      <c r="H1444" t="s">
        <v>229</v>
      </c>
      <c r="I1444" t="n">
        <v>5</v>
      </c>
      <c r="J1444" t="n">
        <v>232</v>
      </c>
      <c r="K1444" t="s">
        <v>266</v>
      </c>
      <c r="L1444" t="n">
        <v>303</v>
      </c>
      <c r="M1444" t="n">
        <v>0.06</v>
      </c>
      <c r="N1444" t="n">
        <v>39.9</v>
      </c>
      <c r="O1444" t="s">
        <v>291</v>
      </c>
      <c r="P1444" t="s">
        <v>253</v>
      </c>
      <c r="Q1444" t="s">
        <v>253</v>
      </c>
      <c r="R1444" t="s">
        <v>233</v>
      </c>
      <c r="S1444" t="s">
        <v>229</v>
      </c>
      <c r="T1444" t="n">
        <v>5</v>
      </c>
    </row>
    <row r="1445" spans="1:20">
      <c r="A1445" s="1" t="n">
        <v>36433</v>
      </c>
      <c r="B1445" t="s">
        <v>291</v>
      </c>
      <c r="C1445" t="n">
        <v>6</v>
      </c>
      <c r="D1445" t="n">
        <v>20</v>
      </c>
      <c r="E1445" t="s">
        <v>52</v>
      </c>
      <c r="F1445" t="n">
        <v>3201</v>
      </c>
      <c r="G1445" t="s">
        <v>228</v>
      </c>
      <c r="H1445" t="s">
        <v>229</v>
      </c>
      <c r="I1445" t="n">
        <v>5</v>
      </c>
      <c r="J1445" t="n">
        <v>712</v>
      </c>
      <c r="K1445" t="s">
        <v>278</v>
      </c>
      <c r="L1445" t="n">
        <v>678</v>
      </c>
      <c r="M1445" t="n">
        <v>0.04</v>
      </c>
      <c r="N1445" t="n">
        <v>45.1</v>
      </c>
      <c r="O1445" t="s">
        <v>291</v>
      </c>
      <c r="P1445" t="s">
        <v>253</v>
      </c>
      <c r="Q1445" t="s">
        <v>253</v>
      </c>
      <c r="R1445" t="s">
        <v>233</v>
      </c>
      <c r="S1445" t="s">
        <v>229</v>
      </c>
      <c r="T1445" t="n">
        <v>5</v>
      </c>
    </row>
    <row r="1446" spans="1:20">
      <c r="A1446" s="1" t="n">
        <v>36433</v>
      </c>
      <c r="B1446" t="s">
        <v>291</v>
      </c>
      <c r="C1446" t="n">
        <v>7</v>
      </c>
      <c r="D1446" t="n">
        <v>20</v>
      </c>
      <c r="E1446" t="s">
        <v>52</v>
      </c>
      <c r="F1446" t="n">
        <v>3201</v>
      </c>
      <c r="G1446" t="s">
        <v>228</v>
      </c>
      <c r="H1446" t="s">
        <v>229</v>
      </c>
      <c r="I1446" t="n">
        <v>5</v>
      </c>
      <c r="J1446" t="n">
        <v>280</v>
      </c>
      <c r="K1446" t="s">
        <v>251</v>
      </c>
      <c r="L1446" t="n">
        <v>447</v>
      </c>
      <c r="M1446" t="n">
        <v>0.07000000000000001</v>
      </c>
      <c r="N1446" t="n">
        <v>38.9</v>
      </c>
      <c r="O1446" t="s">
        <v>291</v>
      </c>
      <c r="P1446" t="s">
        <v>253</v>
      </c>
      <c r="Q1446" t="s">
        <v>253</v>
      </c>
      <c r="R1446" t="s">
        <v>233</v>
      </c>
      <c r="S1446" t="s">
        <v>229</v>
      </c>
      <c r="T1446" t="n">
        <v>5</v>
      </c>
    </row>
    <row r="1447" spans="1:20">
      <c r="A1447" s="1" t="n">
        <v>36464</v>
      </c>
      <c r="B1447" t="s">
        <v>227</v>
      </c>
      <c r="C1447" t="n">
        <v>6</v>
      </c>
      <c r="D1447" t="n">
        <v>20</v>
      </c>
      <c r="E1447" t="s">
        <v>52</v>
      </c>
      <c r="F1447" t="n">
        <v>3201</v>
      </c>
      <c r="G1447" t="s">
        <v>228</v>
      </c>
      <c r="H1447" t="s">
        <v>229</v>
      </c>
      <c r="I1447" t="n">
        <v>5</v>
      </c>
      <c r="J1447" t="n">
        <v>458</v>
      </c>
      <c r="K1447" t="s">
        <v>230</v>
      </c>
      <c r="L1447" t="n">
        <v>400</v>
      </c>
      <c r="M1447" t="n">
        <v>0.09</v>
      </c>
      <c r="N1447" t="n">
        <v>34.7</v>
      </c>
      <c r="O1447" t="s">
        <v>231</v>
      </c>
      <c r="P1447" t="s">
        <v>232</v>
      </c>
      <c r="Q1447" t="s">
        <v>232</v>
      </c>
      <c r="R1447" t="s">
        <v>233</v>
      </c>
      <c r="S1447" t="s">
        <v>229</v>
      </c>
      <c r="T1447" t="n">
        <v>5</v>
      </c>
    </row>
    <row r="1448" spans="1:20">
      <c r="A1448" s="1" t="n">
        <v>36464</v>
      </c>
      <c r="B1448" t="s">
        <v>227</v>
      </c>
      <c r="C1448" t="n">
        <v>7</v>
      </c>
      <c r="D1448" t="n">
        <v>20</v>
      </c>
      <c r="E1448" t="s">
        <v>52</v>
      </c>
      <c r="F1448" t="n">
        <v>3201</v>
      </c>
      <c r="G1448" t="s">
        <v>228</v>
      </c>
      <c r="H1448" t="s">
        <v>229</v>
      </c>
      <c r="I1448" t="n">
        <v>5</v>
      </c>
      <c r="J1448" t="n">
        <v>458</v>
      </c>
      <c r="K1448" t="s">
        <v>230</v>
      </c>
      <c r="L1448" t="n">
        <v>202</v>
      </c>
      <c r="M1448" t="n">
        <v>0.03</v>
      </c>
      <c r="N1448" t="n">
        <v>46.8</v>
      </c>
      <c r="O1448" t="s">
        <v>231</v>
      </c>
      <c r="P1448" t="s">
        <v>232</v>
      </c>
      <c r="Q1448" t="s">
        <v>232</v>
      </c>
      <c r="R1448" t="s">
        <v>233</v>
      </c>
      <c r="S1448" t="s">
        <v>229</v>
      </c>
      <c r="T1448" t="n">
        <v>5</v>
      </c>
    </row>
    <row r="1449" spans="1:20">
      <c r="A1449" s="1" t="n">
        <v>36464</v>
      </c>
      <c r="B1449" t="s">
        <v>291</v>
      </c>
      <c r="C1449" t="n">
        <v>1</v>
      </c>
      <c r="D1449" t="n">
        <v>20</v>
      </c>
      <c r="E1449" t="s">
        <v>52</v>
      </c>
      <c r="F1449" t="n">
        <v>3201</v>
      </c>
      <c r="G1449" t="s">
        <v>228</v>
      </c>
      <c r="H1449" t="s">
        <v>229</v>
      </c>
      <c r="I1449" t="n">
        <v>5</v>
      </c>
      <c r="J1449" t="n">
        <v>232</v>
      </c>
      <c r="K1449" t="s">
        <v>266</v>
      </c>
      <c r="L1449" t="n">
        <v>346</v>
      </c>
      <c r="M1449" t="n">
        <v>0.06</v>
      </c>
      <c r="N1449" t="n">
        <v>40</v>
      </c>
      <c r="O1449" t="s">
        <v>291</v>
      </c>
      <c r="P1449" t="s">
        <v>253</v>
      </c>
      <c r="Q1449" t="s">
        <v>253</v>
      </c>
      <c r="R1449" t="s">
        <v>233</v>
      </c>
      <c r="S1449" t="s">
        <v>229</v>
      </c>
      <c r="T1449" t="n">
        <v>5</v>
      </c>
    </row>
    <row r="1450" spans="1:20">
      <c r="A1450" s="1" t="n">
        <v>36464</v>
      </c>
      <c r="B1450" t="s">
        <v>291</v>
      </c>
      <c r="C1450" t="n">
        <v>2</v>
      </c>
      <c r="D1450" t="n">
        <v>20</v>
      </c>
      <c r="E1450" t="s">
        <v>52</v>
      </c>
      <c r="F1450" t="n">
        <v>3201</v>
      </c>
      <c r="G1450" t="s">
        <v>228</v>
      </c>
      <c r="H1450" t="s">
        <v>229</v>
      </c>
      <c r="I1450" t="n">
        <v>5</v>
      </c>
      <c r="J1450" t="n">
        <v>458</v>
      </c>
      <c r="K1450" t="s">
        <v>230</v>
      </c>
      <c r="L1450" t="n">
        <v>388</v>
      </c>
      <c r="M1450" t="n">
        <v>0.22</v>
      </c>
      <c r="N1450" t="n">
        <v>20.3</v>
      </c>
      <c r="O1450" t="s">
        <v>291</v>
      </c>
      <c r="P1450" t="s">
        <v>253</v>
      </c>
      <c r="Q1450" t="s">
        <v>253</v>
      </c>
      <c r="R1450" t="s">
        <v>233</v>
      </c>
      <c r="S1450" t="s">
        <v>229</v>
      </c>
      <c r="T1450" t="n">
        <v>5</v>
      </c>
    </row>
    <row r="1451" spans="1:20">
      <c r="A1451" s="1" t="n">
        <v>36464</v>
      </c>
      <c r="B1451" t="s">
        <v>291</v>
      </c>
      <c r="C1451" t="n">
        <v>3</v>
      </c>
      <c r="D1451" t="n">
        <v>20</v>
      </c>
      <c r="E1451" t="s">
        <v>52</v>
      </c>
      <c r="F1451" t="n">
        <v>3201</v>
      </c>
      <c r="G1451" t="s">
        <v>228</v>
      </c>
      <c r="H1451" t="s">
        <v>229</v>
      </c>
      <c r="I1451" t="n">
        <v>5</v>
      </c>
      <c r="J1451" t="n">
        <v>712</v>
      </c>
      <c r="K1451" t="s">
        <v>278</v>
      </c>
      <c r="L1451" t="n">
        <v>644</v>
      </c>
      <c r="M1451" t="n">
        <v>0.04</v>
      </c>
      <c r="N1451" t="n">
        <v>45.1</v>
      </c>
      <c r="O1451" t="s">
        <v>291</v>
      </c>
      <c r="P1451" t="s">
        <v>253</v>
      </c>
      <c r="Q1451" t="s">
        <v>253</v>
      </c>
      <c r="R1451" t="s">
        <v>233</v>
      </c>
      <c r="S1451" t="s">
        <v>229</v>
      </c>
      <c r="T1451" t="n">
        <v>5</v>
      </c>
    </row>
    <row r="1452" spans="1:20">
      <c r="A1452" s="1" t="n">
        <v>36494</v>
      </c>
      <c r="B1452" t="s">
        <v>227</v>
      </c>
      <c r="C1452" t="n">
        <v>7</v>
      </c>
      <c r="D1452" t="n">
        <v>20</v>
      </c>
      <c r="E1452" t="s">
        <v>52</v>
      </c>
      <c r="F1452" t="n">
        <v>3201</v>
      </c>
      <c r="G1452" t="s">
        <v>228</v>
      </c>
      <c r="H1452" t="s">
        <v>229</v>
      </c>
      <c r="I1452" t="n">
        <v>5</v>
      </c>
      <c r="J1452" t="n">
        <v>945</v>
      </c>
      <c r="K1452" t="s">
        <v>282</v>
      </c>
      <c r="L1452" t="n">
        <v>456</v>
      </c>
      <c r="M1452" t="n">
        <v>0.07000000000000001</v>
      </c>
      <c r="N1452" t="n">
        <v>39.2</v>
      </c>
      <c r="O1452" t="s">
        <v>231</v>
      </c>
      <c r="P1452" t="s">
        <v>232</v>
      </c>
      <c r="Q1452" t="s">
        <v>232</v>
      </c>
      <c r="R1452" t="s">
        <v>233</v>
      </c>
      <c r="S1452" t="s">
        <v>229</v>
      </c>
      <c r="T1452" t="n">
        <v>5</v>
      </c>
    </row>
    <row r="1453" spans="1:20">
      <c r="A1453" s="1" t="n">
        <v>36494</v>
      </c>
      <c r="B1453" t="s">
        <v>227</v>
      </c>
      <c r="C1453" t="n">
        <v>8</v>
      </c>
      <c r="D1453" t="n">
        <v>20</v>
      </c>
      <c r="E1453" t="s">
        <v>52</v>
      </c>
      <c r="F1453" t="n">
        <v>3201</v>
      </c>
      <c r="G1453" t="s">
        <v>228</v>
      </c>
      <c r="H1453" t="s">
        <v>229</v>
      </c>
      <c r="I1453" t="n">
        <v>5</v>
      </c>
      <c r="J1453" t="n">
        <v>458</v>
      </c>
      <c r="K1453" t="s">
        <v>230</v>
      </c>
      <c r="L1453" t="n">
        <v>128</v>
      </c>
      <c r="M1453" t="n">
        <v>0.1</v>
      </c>
      <c r="N1453" t="n">
        <v>38.2</v>
      </c>
      <c r="O1453" t="s">
        <v>231</v>
      </c>
      <c r="P1453" t="s">
        <v>232</v>
      </c>
      <c r="Q1453" t="s">
        <v>232</v>
      </c>
      <c r="R1453" t="s">
        <v>233</v>
      </c>
      <c r="S1453" t="s">
        <v>229</v>
      </c>
      <c r="T1453" t="n">
        <v>5</v>
      </c>
    </row>
    <row r="1454" spans="1:20">
      <c r="A1454" s="1" t="n">
        <v>36494</v>
      </c>
      <c r="B1454" t="s">
        <v>227</v>
      </c>
      <c r="C1454" t="n">
        <v>9</v>
      </c>
      <c r="D1454" t="n">
        <v>20</v>
      </c>
      <c r="E1454" t="s">
        <v>52</v>
      </c>
      <c r="F1454" t="n">
        <v>3201</v>
      </c>
      <c r="G1454" t="s">
        <v>228</v>
      </c>
      <c r="H1454" t="s">
        <v>229</v>
      </c>
      <c r="I1454" t="n">
        <v>5</v>
      </c>
      <c r="J1454" t="n">
        <v>458</v>
      </c>
      <c r="K1454" t="s">
        <v>230</v>
      </c>
      <c r="L1454" t="n">
        <v>283</v>
      </c>
      <c r="M1454" t="n">
        <v>0.09</v>
      </c>
      <c r="N1454" t="n">
        <v>32.1</v>
      </c>
      <c r="O1454" t="s">
        <v>231</v>
      </c>
      <c r="P1454" t="s">
        <v>232</v>
      </c>
      <c r="Q1454" t="s">
        <v>232</v>
      </c>
      <c r="R1454" t="s">
        <v>233</v>
      </c>
      <c r="S1454" t="s">
        <v>229</v>
      </c>
      <c r="T1454" t="n">
        <v>5</v>
      </c>
    </row>
    <row r="1455" spans="1:20">
      <c r="A1455" s="1" t="n">
        <v>36494</v>
      </c>
      <c r="B1455" t="s">
        <v>227</v>
      </c>
      <c r="C1455" t="n">
        <v>10</v>
      </c>
      <c r="D1455" t="n">
        <v>20</v>
      </c>
      <c r="E1455" t="s">
        <v>52</v>
      </c>
      <c r="F1455" t="n">
        <v>3201</v>
      </c>
      <c r="G1455" t="s">
        <v>228</v>
      </c>
      <c r="H1455" t="s">
        <v>229</v>
      </c>
      <c r="I1455" t="n">
        <v>5</v>
      </c>
      <c r="J1455" t="n">
        <v>580</v>
      </c>
      <c r="K1455" t="s">
        <v>248</v>
      </c>
      <c r="L1455" t="n">
        <v>300</v>
      </c>
      <c r="M1455" t="n">
        <v>0.1</v>
      </c>
      <c r="N1455" t="n">
        <v>45.7</v>
      </c>
      <c r="O1455" t="s">
        <v>231</v>
      </c>
      <c r="P1455" t="s">
        <v>232</v>
      </c>
      <c r="Q1455" t="s">
        <v>232</v>
      </c>
      <c r="R1455" t="s">
        <v>233</v>
      </c>
      <c r="S1455" t="s">
        <v>229</v>
      </c>
      <c r="T1455" t="n">
        <v>5</v>
      </c>
    </row>
    <row r="1456" spans="1:20">
      <c r="A1456" s="1" t="n">
        <v>36494</v>
      </c>
      <c r="B1456" t="s">
        <v>227</v>
      </c>
      <c r="C1456" t="n">
        <v>44</v>
      </c>
      <c r="D1456" t="n">
        <v>508</v>
      </c>
      <c r="E1456" t="s">
        <v>246</v>
      </c>
      <c r="F1456" t="n">
        <v>3201</v>
      </c>
      <c r="G1456" t="s">
        <v>228</v>
      </c>
      <c r="H1456" t="s">
        <v>229</v>
      </c>
      <c r="I1456" t="n">
        <v>5</v>
      </c>
      <c r="J1456" t="n">
        <v>458</v>
      </c>
      <c r="K1456" t="s">
        <v>230</v>
      </c>
      <c r="L1456" t="n">
        <v>98</v>
      </c>
      <c r="M1456" t="n">
        <v>0.16</v>
      </c>
      <c r="N1456" t="n">
        <v>19</v>
      </c>
    </row>
    <row r="1457" spans="1:20">
      <c r="A1457" s="1" t="n">
        <v>36494</v>
      </c>
      <c r="B1457" t="s">
        <v>236</v>
      </c>
      <c r="C1457" t="n">
        <v>1</v>
      </c>
      <c r="D1457" t="n">
        <v>216</v>
      </c>
      <c r="E1457" t="s">
        <v>264</v>
      </c>
      <c r="F1457" t="n">
        <v>3201</v>
      </c>
      <c r="G1457" t="s">
        <v>228</v>
      </c>
      <c r="H1457" t="s">
        <v>229</v>
      </c>
      <c r="I1457" t="n">
        <v>5</v>
      </c>
      <c r="J1457" t="n">
        <v>795</v>
      </c>
      <c r="K1457" t="s">
        <v>240</v>
      </c>
      <c r="L1457" t="n">
        <v>326</v>
      </c>
      <c r="M1457" t="n">
        <v>0</v>
      </c>
      <c r="N1457" t="n">
        <v>0</v>
      </c>
    </row>
    <row r="1458" spans="1:20">
      <c r="A1458" s="1" t="n">
        <v>36494</v>
      </c>
      <c r="B1458" t="s">
        <v>291</v>
      </c>
      <c r="C1458" t="n">
        <v>1</v>
      </c>
      <c r="D1458" t="n">
        <v>20</v>
      </c>
      <c r="E1458" t="s">
        <v>52</v>
      </c>
      <c r="F1458" t="n">
        <v>3201</v>
      </c>
      <c r="G1458" t="s">
        <v>228</v>
      </c>
      <c r="H1458" t="s">
        <v>229</v>
      </c>
      <c r="I1458" t="n">
        <v>5</v>
      </c>
      <c r="J1458" t="n">
        <v>712</v>
      </c>
      <c r="K1458" t="s">
        <v>278</v>
      </c>
      <c r="L1458" t="n">
        <v>203</v>
      </c>
      <c r="M1458" t="n">
        <v>0.04</v>
      </c>
      <c r="N1458" t="n">
        <v>44.8</v>
      </c>
      <c r="O1458" t="s">
        <v>291</v>
      </c>
      <c r="P1458" t="s">
        <v>253</v>
      </c>
      <c r="Q1458" t="s">
        <v>253</v>
      </c>
      <c r="R1458" t="s">
        <v>233</v>
      </c>
      <c r="S1458" t="s">
        <v>229</v>
      </c>
      <c r="T1458" t="n">
        <v>5</v>
      </c>
    </row>
    <row r="1459" spans="1:20">
      <c r="A1459" s="1" t="n">
        <v>36494</v>
      </c>
      <c r="B1459" t="s">
        <v>291</v>
      </c>
      <c r="C1459" t="n">
        <v>2</v>
      </c>
      <c r="D1459" t="n">
        <v>20</v>
      </c>
      <c r="E1459" t="s">
        <v>52</v>
      </c>
      <c r="F1459" t="n">
        <v>3201</v>
      </c>
      <c r="G1459" t="s">
        <v>228</v>
      </c>
      <c r="H1459" t="s">
        <v>229</v>
      </c>
      <c r="I1459" t="n">
        <v>5</v>
      </c>
      <c r="J1459" t="n">
        <v>747</v>
      </c>
      <c r="K1459" t="s">
        <v>303</v>
      </c>
      <c r="L1459" t="n">
        <v>332</v>
      </c>
      <c r="M1459" t="n">
        <v>2.01</v>
      </c>
      <c r="N1459" t="n">
        <v>32.3</v>
      </c>
      <c r="O1459" t="s">
        <v>291</v>
      </c>
      <c r="P1459" t="s">
        <v>253</v>
      </c>
      <c r="Q1459" t="s">
        <v>253</v>
      </c>
      <c r="R1459" t="s">
        <v>233</v>
      </c>
      <c r="S1459" t="s">
        <v>229</v>
      </c>
      <c r="T1459" t="n">
        <v>5</v>
      </c>
    </row>
    <row r="1460" spans="1:20">
      <c r="A1460" s="1" t="n">
        <v>36494</v>
      </c>
      <c r="B1460" t="s">
        <v>291</v>
      </c>
      <c r="C1460" t="n">
        <v>3</v>
      </c>
      <c r="D1460" t="n">
        <v>20</v>
      </c>
      <c r="E1460" t="s">
        <v>52</v>
      </c>
      <c r="F1460" t="n">
        <v>3201</v>
      </c>
      <c r="G1460" t="s">
        <v>228</v>
      </c>
      <c r="H1460" t="s">
        <v>229</v>
      </c>
      <c r="I1460" t="n">
        <v>5</v>
      </c>
      <c r="K1460" t="s">
        <v>304</v>
      </c>
      <c r="L1460" t="n">
        <v>335</v>
      </c>
      <c r="M1460" t="n">
        <v>0.61</v>
      </c>
      <c r="N1460" t="n">
        <v>30.4</v>
      </c>
      <c r="O1460" t="s">
        <v>291</v>
      </c>
      <c r="P1460" t="s">
        <v>253</v>
      </c>
      <c r="Q1460" t="s">
        <v>253</v>
      </c>
      <c r="R1460" t="s">
        <v>233</v>
      </c>
      <c r="S1460" t="s">
        <v>229</v>
      </c>
      <c r="T1460" t="n">
        <v>5</v>
      </c>
    </row>
    <row r="1461" spans="1:20">
      <c r="A1461" s="1" t="n">
        <v>36494</v>
      </c>
      <c r="B1461" t="s">
        <v>291</v>
      </c>
      <c r="C1461" t="n">
        <v>4</v>
      </c>
      <c r="D1461" t="n">
        <v>20</v>
      </c>
      <c r="E1461" t="s">
        <v>52</v>
      </c>
      <c r="F1461" t="n">
        <v>3201</v>
      </c>
      <c r="G1461" t="s">
        <v>228</v>
      </c>
      <c r="H1461" t="s">
        <v>229</v>
      </c>
      <c r="I1461" t="n">
        <v>5</v>
      </c>
      <c r="J1461" t="n">
        <v>458</v>
      </c>
      <c r="K1461" t="s">
        <v>230</v>
      </c>
      <c r="L1461" t="n">
        <v>395</v>
      </c>
      <c r="M1461" t="n">
        <v>0.22</v>
      </c>
      <c r="N1461" t="n">
        <v>20.3</v>
      </c>
      <c r="O1461" t="s">
        <v>291</v>
      </c>
      <c r="P1461" t="s">
        <v>253</v>
      </c>
      <c r="Q1461" t="s">
        <v>253</v>
      </c>
      <c r="R1461" t="s">
        <v>233</v>
      </c>
      <c r="S1461" t="s">
        <v>229</v>
      </c>
      <c r="T1461" t="n">
        <v>5</v>
      </c>
    </row>
    <row r="1462" spans="1:20">
      <c r="A1462" s="1" t="n">
        <v>36494</v>
      </c>
      <c r="B1462" t="s">
        <v>291</v>
      </c>
      <c r="C1462" t="n">
        <v>5</v>
      </c>
      <c r="D1462" t="n">
        <v>20</v>
      </c>
      <c r="E1462" t="s">
        <v>52</v>
      </c>
      <c r="F1462" t="n">
        <v>3201</v>
      </c>
      <c r="G1462" t="s">
        <v>228</v>
      </c>
      <c r="H1462" t="s">
        <v>229</v>
      </c>
      <c r="I1462" t="n">
        <v>5</v>
      </c>
      <c r="J1462" t="n">
        <v>160</v>
      </c>
      <c r="K1462" t="s">
        <v>258</v>
      </c>
      <c r="L1462" t="n">
        <v>669</v>
      </c>
      <c r="M1462" t="n">
        <v>0.04</v>
      </c>
      <c r="N1462" t="n">
        <v>47.9</v>
      </c>
      <c r="O1462" t="s">
        <v>291</v>
      </c>
      <c r="P1462" t="s">
        <v>253</v>
      </c>
      <c r="Q1462" t="s">
        <v>253</v>
      </c>
      <c r="R1462" t="s">
        <v>233</v>
      </c>
      <c r="S1462" t="s">
        <v>229</v>
      </c>
      <c r="T1462" t="n">
        <v>5</v>
      </c>
    </row>
    <row r="1463" spans="1:20">
      <c r="A1463" s="1" t="n">
        <v>36525</v>
      </c>
      <c r="B1463" t="s">
        <v>227</v>
      </c>
      <c r="C1463" t="n">
        <v>7</v>
      </c>
      <c r="D1463" t="n">
        <v>20</v>
      </c>
      <c r="E1463" t="s">
        <v>52</v>
      </c>
      <c r="F1463" t="n">
        <v>3201</v>
      </c>
      <c r="G1463" t="s">
        <v>228</v>
      </c>
      <c r="H1463" t="s">
        <v>229</v>
      </c>
      <c r="I1463" t="n">
        <v>5</v>
      </c>
      <c r="J1463" t="n">
        <v>458</v>
      </c>
      <c r="K1463" t="s">
        <v>230</v>
      </c>
      <c r="L1463" t="n">
        <v>407</v>
      </c>
      <c r="M1463" t="n">
        <v>0.09</v>
      </c>
      <c r="N1463" t="n">
        <v>34.5</v>
      </c>
      <c r="O1463" t="s">
        <v>231</v>
      </c>
      <c r="P1463" t="s">
        <v>232</v>
      </c>
      <c r="Q1463" t="s">
        <v>232</v>
      </c>
      <c r="R1463" t="s">
        <v>233</v>
      </c>
      <c r="S1463" t="s">
        <v>229</v>
      </c>
      <c r="T1463" t="n">
        <v>5</v>
      </c>
    </row>
    <row r="1464" spans="1:20">
      <c r="A1464" s="1" t="n">
        <v>36525</v>
      </c>
      <c r="B1464" t="s">
        <v>227</v>
      </c>
      <c r="C1464" t="n">
        <v>8</v>
      </c>
      <c r="D1464" t="n">
        <v>20</v>
      </c>
      <c r="E1464" t="s">
        <v>52</v>
      </c>
      <c r="F1464" t="n">
        <v>3201</v>
      </c>
      <c r="G1464" t="s">
        <v>228</v>
      </c>
      <c r="H1464" t="s">
        <v>229</v>
      </c>
      <c r="I1464" t="n">
        <v>5</v>
      </c>
      <c r="J1464" t="n">
        <v>875</v>
      </c>
      <c r="K1464" t="s">
        <v>305</v>
      </c>
      <c r="L1464" t="n">
        <v>187</v>
      </c>
      <c r="M1464" t="n">
        <v>0.05</v>
      </c>
      <c r="N1464" t="n">
        <v>45.5</v>
      </c>
      <c r="O1464" t="s">
        <v>231</v>
      </c>
      <c r="P1464" t="s">
        <v>232</v>
      </c>
      <c r="Q1464" t="s">
        <v>232</v>
      </c>
      <c r="R1464" t="s">
        <v>233</v>
      </c>
      <c r="S1464" t="s">
        <v>229</v>
      </c>
      <c r="T1464" t="n">
        <v>5</v>
      </c>
    </row>
    <row r="1465" spans="1:20">
      <c r="A1465" s="1" t="n">
        <v>36525</v>
      </c>
      <c r="B1465" t="s">
        <v>227</v>
      </c>
      <c r="C1465" t="n">
        <v>9</v>
      </c>
      <c r="D1465" t="n">
        <v>20</v>
      </c>
      <c r="E1465" t="s">
        <v>52</v>
      </c>
      <c r="F1465" t="n">
        <v>3201</v>
      </c>
      <c r="G1465" t="s">
        <v>228</v>
      </c>
      <c r="H1465" t="s">
        <v>229</v>
      </c>
      <c r="I1465" t="n">
        <v>5</v>
      </c>
      <c r="J1465" t="n">
        <v>458</v>
      </c>
      <c r="K1465" t="s">
        <v>230</v>
      </c>
      <c r="L1465" t="n">
        <v>310</v>
      </c>
      <c r="M1465" t="n">
        <v>0.09</v>
      </c>
      <c r="N1465" t="n">
        <v>34.4</v>
      </c>
      <c r="O1465" t="s">
        <v>231</v>
      </c>
      <c r="P1465" t="s">
        <v>232</v>
      </c>
      <c r="Q1465" t="s">
        <v>232</v>
      </c>
      <c r="R1465" t="s">
        <v>233</v>
      </c>
      <c r="S1465" t="s">
        <v>229</v>
      </c>
      <c r="T1465" t="n">
        <v>5</v>
      </c>
    </row>
    <row r="1466" spans="1:20">
      <c r="A1466" s="1" t="n">
        <v>36525</v>
      </c>
      <c r="B1466" t="s">
        <v>227</v>
      </c>
      <c r="C1466" t="n">
        <v>10</v>
      </c>
      <c r="D1466" t="n">
        <v>20</v>
      </c>
      <c r="E1466" t="s">
        <v>52</v>
      </c>
      <c r="F1466" t="n">
        <v>3201</v>
      </c>
      <c r="G1466" t="s">
        <v>228</v>
      </c>
      <c r="H1466" t="s">
        <v>229</v>
      </c>
      <c r="I1466" t="n">
        <v>5</v>
      </c>
      <c r="J1466" t="n">
        <v>875</v>
      </c>
      <c r="K1466" t="s">
        <v>305</v>
      </c>
      <c r="L1466" t="n">
        <v>156</v>
      </c>
      <c r="M1466" t="n">
        <v>0.05</v>
      </c>
      <c r="N1466" t="n">
        <v>44.7</v>
      </c>
      <c r="O1466" t="s">
        <v>231</v>
      </c>
      <c r="P1466" t="s">
        <v>232</v>
      </c>
      <c r="Q1466" t="s">
        <v>232</v>
      </c>
      <c r="R1466" t="s">
        <v>233</v>
      </c>
      <c r="S1466" t="s">
        <v>229</v>
      </c>
      <c r="T1466" t="n">
        <v>5</v>
      </c>
    </row>
    <row r="1467" spans="1:20">
      <c r="A1467" s="1" t="n">
        <v>36525</v>
      </c>
      <c r="B1467" t="s">
        <v>227</v>
      </c>
      <c r="C1467" t="n">
        <v>11</v>
      </c>
      <c r="D1467" t="n">
        <v>20</v>
      </c>
      <c r="E1467" t="s">
        <v>52</v>
      </c>
      <c r="F1467" t="n">
        <v>3201</v>
      </c>
      <c r="G1467" t="s">
        <v>228</v>
      </c>
      <c r="H1467" t="s">
        <v>229</v>
      </c>
      <c r="I1467" t="n">
        <v>5</v>
      </c>
      <c r="J1467" t="n">
        <v>458</v>
      </c>
      <c r="K1467" t="s">
        <v>230</v>
      </c>
      <c r="L1467" t="n">
        <v>361</v>
      </c>
      <c r="M1467" t="n">
        <v>0.08</v>
      </c>
      <c r="N1467" t="n">
        <v>32.2</v>
      </c>
      <c r="O1467" t="s">
        <v>231</v>
      </c>
      <c r="P1467" t="s">
        <v>232</v>
      </c>
      <c r="Q1467" t="s">
        <v>232</v>
      </c>
      <c r="R1467" t="s">
        <v>233</v>
      </c>
      <c r="S1467" t="s">
        <v>229</v>
      </c>
      <c r="T1467" t="n">
        <v>5</v>
      </c>
    </row>
    <row r="1468" spans="1:20">
      <c r="A1468" s="1" t="n">
        <v>36525</v>
      </c>
      <c r="B1468" t="s">
        <v>227</v>
      </c>
      <c r="C1468" t="n">
        <v>12</v>
      </c>
      <c r="D1468" t="n">
        <v>20</v>
      </c>
      <c r="E1468" t="s">
        <v>52</v>
      </c>
      <c r="F1468" t="n">
        <v>3201</v>
      </c>
      <c r="G1468" t="s">
        <v>228</v>
      </c>
      <c r="H1468" t="s">
        <v>229</v>
      </c>
      <c r="I1468" t="n">
        <v>5</v>
      </c>
      <c r="J1468" t="n">
        <v>458</v>
      </c>
      <c r="K1468" t="s">
        <v>230</v>
      </c>
      <c r="L1468" t="n">
        <v>246</v>
      </c>
      <c r="M1468" t="n">
        <v>0.03</v>
      </c>
      <c r="N1468" t="n">
        <v>47.2</v>
      </c>
      <c r="O1468" t="s">
        <v>231</v>
      </c>
      <c r="P1468" t="s">
        <v>232</v>
      </c>
      <c r="Q1468" t="s">
        <v>232</v>
      </c>
      <c r="R1468" t="s">
        <v>233</v>
      </c>
      <c r="S1468" t="s">
        <v>229</v>
      </c>
      <c r="T1468" t="n">
        <v>5</v>
      </c>
    </row>
    <row r="1469" spans="1:20">
      <c r="A1469" s="1" t="n">
        <v>36525</v>
      </c>
      <c r="B1469" t="s">
        <v>227</v>
      </c>
      <c r="C1469" t="n">
        <v>49</v>
      </c>
      <c r="D1469" t="n">
        <v>508</v>
      </c>
      <c r="E1469" t="s">
        <v>246</v>
      </c>
      <c r="F1469" t="n">
        <v>3201</v>
      </c>
      <c r="G1469" t="s">
        <v>228</v>
      </c>
      <c r="H1469" t="s">
        <v>229</v>
      </c>
      <c r="I1469" t="n">
        <v>5</v>
      </c>
      <c r="J1469" t="n">
        <v>458</v>
      </c>
      <c r="K1469" t="s">
        <v>230</v>
      </c>
      <c r="L1469" t="n">
        <v>102</v>
      </c>
      <c r="M1469" t="n">
        <v>0.16</v>
      </c>
      <c r="N1469" t="n">
        <v>0</v>
      </c>
    </row>
    <row r="1470" spans="1:20">
      <c r="A1470" s="1" t="n">
        <v>36525</v>
      </c>
      <c r="B1470" t="s">
        <v>227</v>
      </c>
      <c r="C1470" t="n">
        <v>50</v>
      </c>
      <c r="D1470" t="n">
        <v>508</v>
      </c>
      <c r="E1470" t="s">
        <v>246</v>
      </c>
      <c r="F1470" t="n">
        <v>3201</v>
      </c>
      <c r="G1470" t="s">
        <v>228</v>
      </c>
      <c r="H1470" t="s">
        <v>229</v>
      </c>
      <c r="I1470" t="n">
        <v>5</v>
      </c>
      <c r="J1470" t="n">
        <v>458</v>
      </c>
      <c r="K1470" t="s">
        <v>230</v>
      </c>
      <c r="L1470" t="n">
        <v>105</v>
      </c>
      <c r="M1470" t="n">
        <v>0.16</v>
      </c>
      <c r="N1470" t="n">
        <v>0</v>
      </c>
    </row>
    <row r="1471" spans="1:20">
      <c r="A1471" s="1" t="n">
        <v>36525</v>
      </c>
      <c r="B1471" t="s">
        <v>236</v>
      </c>
      <c r="C1471" t="n">
        <v>1</v>
      </c>
      <c r="D1471" t="n">
        <v>216</v>
      </c>
      <c r="E1471" t="s">
        <v>264</v>
      </c>
      <c r="F1471" t="n">
        <v>3201</v>
      </c>
      <c r="G1471" t="s">
        <v>228</v>
      </c>
      <c r="H1471" t="s">
        <v>229</v>
      </c>
      <c r="I1471" t="n">
        <v>5</v>
      </c>
      <c r="J1471" t="n">
        <v>795</v>
      </c>
      <c r="K1471" t="s">
        <v>240</v>
      </c>
      <c r="L1471" t="n">
        <v>304</v>
      </c>
      <c r="M1471" t="n">
        <v>0</v>
      </c>
      <c r="N1471" t="n">
        <v>0</v>
      </c>
    </row>
    <row r="1472" spans="1:20">
      <c r="A1472" s="1" t="n">
        <v>36525</v>
      </c>
      <c r="B1472" t="s">
        <v>236</v>
      </c>
      <c r="C1472" t="n">
        <v>2</v>
      </c>
      <c r="D1472" t="n">
        <v>216</v>
      </c>
      <c r="E1472" t="s">
        <v>264</v>
      </c>
      <c r="F1472" t="n">
        <v>3201</v>
      </c>
      <c r="G1472" t="s">
        <v>228</v>
      </c>
      <c r="H1472" t="s">
        <v>229</v>
      </c>
      <c r="I1472" t="n">
        <v>5</v>
      </c>
      <c r="J1472" t="n">
        <v>515</v>
      </c>
      <c r="K1472" t="s">
        <v>239</v>
      </c>
      <c r="L1472" t="n">
        <v>215</v>
      </c>
      <c r="M1472" t="n">
        <v>0</v>
      </c>
      <c r="N1472" t="n">
        <v>0</v>
      </c>
    </row>
    <row r="1473" spans="1:20">
      <c r="A1473" s="1" t="n">
        <v>36525</v>
      </c>
      <c r="B1473" t="s">
        <v>297</v>
      </c>
      <c r="C1473" t="n">
        <v>25</v>
      </c>
      <c r="D1473" t="n">
        <v>213</v>
      </c>
      <c r="E1473" t="s">
        <v>234</v>
      </c>
      <c r="F1473" t="n">
        <v>3201</v>
      </c>
      <c r="G1473" t="s">
        <v>228</v>
      </c>
      <c r="H1473" t="s">
        <v>229</v>
      </c>
      <c r="I1473" t="n">
        <v>5</v>
      </c>
      <c r="J1473" t="n">
        <v>795</v>
      </c>
      <c r="K1473" t="s">
        <v>240</v>
      </c>
      <c r="L1473" t="n">
        <v>240</v>
      </c>
      <c r="M1473" t="n">
        <v>0</v>
      </c>
      <c r="N1473" t="n">
        <v>0</v>
      </c>
    </row>
    <row r="1474" spans="1:20">
      <c r="A1474" s="1" t="n">
        <v>36525</v>
      </c>
      <c r="B1474" t="s">
        <v>291</v>
      </c>
      <c r="C1474" t="n">
        <v>1</v>
      </c>
      <c r="D1474" t="n">
        <v>20</v>
      </c>
      <c r="E1474" t="s">
        <v>52</v>
      </c>
      <c r="F1474" t="n">
        <v>3201</v>
      </c>
      <c r="G1474" t="s">
        <v>228</v>
      </c>
      <c r="H1474" t="s">
        <v>229</v>
      </c>
      <c r="I1474" t="n">
        <v>5</v>
      </c>
      <c r="J1474" t="n">
        <v>150</v>
      </c>
      <c r="K1474" t="s">
        <v>269</v>
      </c>
      <c r="L1474" t="n">
        <v>683</v>
      </c>
      <c r="M1474" t="n">
        <v>0.3</v>
      </c>
      <c r="N1474" t="n">
        <v>35.7</v>
      </c>
      <c r="O1474" t="s">
        <v>291</v>
      </c>
      <c r="P1474" t="s">
        <v>253</v>
      </c>
      <c r="Q1474" t="s">
        <v>253</v>
      </c>
      <c r="R1474" t="s">
        <v>233</v>
      </c>
      <c r="S1474" t="s">
        <v>229</v>
      </c>
      <c r="T1474" t="n">
        <v>5</v>
      </c>
    </row>
    <row r="1475" spans="1:20">
      <c r="A1475" s="1" t="n">
        <v>36525</v>
      </c>
      <c r="B1475" t="s">
        <v>291</v>
      </c>
      <c r="C1475" t="n">
        <v>2</v>
      </c>
      <c r="D1475" t="n">
        <v>20</v>
      </c>
      <c r="E1475" t="s">
        <v>52</v>
      </c>
      <c r="F1475" t="n">
        <v>3201</v>
      </c>
      <c r="G1475" t="s">
        <v>228</v>
      </c>
      <c r="H1475" t="s">
        <v>229</v>
      </c>
      <c r="I1475" t="n">
        <v>5</v>
      </c>
      <c r="J1475" t="n">
        <v>458</v>
      </c>
      <c r="K1475" t="s">
        <v>230</v>
      </c>
      <c r="L1475" t="n">
        <v>410</v>
      </c>
      <c r="M1475" t="n">
        <v>0.03</v>
      </c>
      <c r="N1475" t="n">
        <v>44.8</v>
      </c>
      <c r="O1475" t="s">
        <v>291</v>
      </c>
      <c r="P1475" t="s">
        <v>253</v>
      </c>
      <c r="Q1475" t="s">
        <v>253</v>
      </c>
      <c r="R1475" t="s">
        <v>233</v>
      </c>
      <c r="S1475" t="s">
        <v>229</v>
      </c>
      <c r="T1475" t="n">
        <v>5</v>
      </c>
    </row>
    <row r="1476" spans="1:20">
      <c r="A1476" s="1" t="n">
        <v>36525</v>
      </c>
      <c r="B1476" t="s">
        <v>291</v>
      </c>
      <c r="C1476" t="n">
        <v>3</v>
      </c>
      <c r="D1476" t="n">
        <v>20</v>
      </c>
      <c r="E1476" t="s">
        <v>52</v>
      </c>
      <c r="F1476" t="n">
        <v>3201</v>
      </c>
      <c r="G1476" t="s">
        <v>228</v>
      </c>
      <c r="H1476" t="s">
        <v>229</v>
      </c>
      <c r="I1476" t="n">
        <v>5</v>
      </c>
      <c r="J1476" t="n">
        <v>160</v>
      </c>
      <c r="K1476" t="s">
        <v>258</v>
      </c>
      <c r="L1476" t="n">
        <v>331</v>
      </c>
      <c r="M1476" t="n">
        <v>0.04</v>
      </c>
      <c r="N1476" t="n">
        <v>47.7</v>
      </c>
      <c r="O1476" t="s">
        <v>291</v>
      </c>
      <c r="P1476" t="s">
        <v>253</v>
      </c>
      <c r="Q1476" t="s">
        <v>253</v>
      </c>
      <c r="R1476" t="s">
        <v>233</v>
      </c>
      <c r="S1476" t="s">
        <v>229</v>
      </c>
      <c r="T1476" t="n">
        <v>5</v>
      </c>
    </row>
    <row r="1477" spans="1:20">
      <c r="A1477" s="1" t="n">
        <v>36525</v>
      </c>
      <c r="B1477" t="s">
        <v>291</v>
      </c>
      <c r="C1477" t="n">
        <v>4</v>
      </c>
      <c r="D1477" t="n">
        <v>20</v>
      </c>
      <c r="E1477" t="s">
        <v>52</v>
      </c>
      <c r="F1477" t="n">
        <v>3201</v>
      </c>
      <c r="G1477" t="s">
        <v>228</v>
      </c>
      <c r="H1477" t="s">
        <v>229</v>
      </c>
      <c r="I1477" t="n">
        <v>5</v>
      </c>
      <c r="J1477" t="n">
        <v>458</v>
      </c>
      <c r="K1477" t="s">
        <v>230</v>
      </c>
      <c r="L1477" t="n">
        <v>252</v>
      </c>
      <c r="M1477" t="n">
        <v>0.22</v>
      </c>
      <c r="N1477" t="n">
        <v>19.6</v>
      </c>
      <c r="O1477" t="s">
        <v>291</v>
      </c>
      <c r="P1477" t="s">
        <v>253</v>
      </c>
      <c r="Q1477" t="s">
        <v>253</v>
      </c>
      <c r="R1477" t="s">
        <v>233</v>
      </c>
      <c r="S1477" t="s">
        <v>229</v>
      </c>
      <c r="T1477" t="n">
        <v>5</v>
      </c>
    </row>
    <row r="1478" spans="1:20">
      <c r="A1478" s="1" t="n">
        <v>36556</v>
      </c>
      <c r="B1478" t="s">
        <v>227</v>
      </c>
      <c r="C1478" t="n">
        <v>9</v>
      </c>
      <c r="D1478" t="n">
        <v>20</v>
      </c>
      <c r="E1478" t="s">
        <v>52</v>
      </c>
      <c r="F1478" t="n">
        <v>3201</v>
      </c>
      <c r="G1478" t="s">
        <v>228</v>
      </c>
      <c r="H1478" t="s">
        <v>229</v>
      </c>
      <c r="I1478" t="n">
        <v>5</v>
      </c>
      <c r="J1478" t="n">
        <v>458</v>
      </c>
      <c r="K1478" t="s">
        <v>230</v>
      </c>
      <c r="L1478" t="n">
        <v>334</v>
      </c>
      <c r="M1478" t="n">
        <v>0.09</v>
      </c>
      <c r="N1478" t="n">
        <v>34.5</v>
      </c>
      <c r="O1478" t="s">
        <v>231</v>
      </c>
      <c r="P1478" t="s">
        <v>232</v>
      </c>
      <c r="Q1478" t="s">
        <v>232</v>
      </c>
      <c r="R1478" t="s">
        <v>233</v>
      </c>
      <c r="S1478" t="s">
        <v>229</v>
      </c>
      <c r="T1478" t="n">
        <v>5</v>
      </c>
    </row>
    <row r="1479" spans="1:20">
      <c r="A1479" s="1" t="n">
        <v>36556</v>
      </c>
      <c r="B1479" t="s">
        <v>227</v>
      </c>
      <c r="C1479" t="n">
        <v>10</v>
      </c>
      <c r="D1479" t="n">
        <v>20</v>
      </c>
      <c r="E1479" t="s">
        <v>52</v>
      </c>
      <c r="F1479" t="n">
        <v>3201</v>
      </c>
      <c r="G1479" t="s">
        <v>228</v>
      </c>
      <c r="H1479" t="s">
        <v>229</v>
      </c>
      <c r="I1479" t="n">
        <v>5</v>
      </c>
      <c r="J1479" t="n">
        <v>875</v>
      </c>
      <c r="K1479" t="s">
        <v>305</v>
      </c>
      <c r="L1479" t="n">
        <v>252</v>
      </c>
      <c r="M1479" t="n">
        <v>0.05</v>
      </c>
      <c r="N1479" t="n">
        <v>43.5</v>
      </c>
      <c r="O1479" t="s">
        <v>231</v>
      </c>
      <c r="P1479" t="s">
        <v>232</v>
      </c>
      <c r="Q1479" t="s">
        <v>232</v>
      </c>
      <c r="R1479" t="s">
        <v>233</v>
      </c>
      <c r="S1479" t="s">
        <v>229</v>
      </c>
      <c r="T1479" t="n">
        <v>5</v>
      </c>
    </row>
    <row r="1480" spans="1:20">
      <c r="A1480" s="1" t="n">
        <v>36556</v>
      </c>
      <c r="B1480" t="s">
        <v>227</v>
      </c>
      <c r="C1480" t="n">
        <v>11</v>
      </c>
      <c r="D1480" t="n">
        <v>20</v>
      </c>
      <c r="E1480" t="s">
        <v>52</v>
      </c>
      <c r="F1480" t="n">
        <v>3201</v>
      </c>
      <c r="G1480" t="s">
        <v>228</v>
      </c>
      <c r="H1480" t="s">
        <v>229</v>
      </c>
      <c r="I1480" t="n">
        <v>5</v>
      </c>
      <c r="J1480" t="n">
        <v>458</v>
      </c>
      <c r="K1480" t="s">
        <v>230</v>
      </c>
      <c r="L1480" t="n">
        <v>335</v>
      </c>
      <c r="M1480" t="n">
        <v>0.09</v>
      </c>
      <c r="N1480" t="n">
        <v>34.7</v>
      </c>
      <c r="O1480" t="s">
        <v>231</v>
      </c>
      <c r="P1480" t="s">
        <v>232</v>
      </c>
      <c r="Q1480" t="s">
        <v>232</v>
      </c>
      <c r="R1480" t="s">
        <v>233</v>
      </c>
      <c r="S1480" t="s">
        <v>229</v>
      </c>
      <c r="T1480" t="n">
        <v>5</v>
      </c>
    </row>
    <row r="1481" spans="1:20">
      <c r="A1481" s="1" t="n">
        <v>36556</v>
      </c>
      <c r="B1481" t="s">
        <v>227</v>
      </c>
      <c r="C1481" t="n">
        <v>12</v>
      </c>
      <c r="D1481" t="n">
        <v>20</v>
      </c>
      <c r="E1481" t="s">
        <v>52</v>
      </c>
      <c r="F1481" t="n">
        <v>3201</v>
      </c>
      <c r="G1481" t="s">
        <v>228</v>
      </c>
      <c r="H1481" t="s">
        <v>229</v>
      </c>
      <c r="I1481" t="n">
        <v>5</v>
      </c>
      <c r="J1481" t="n">
        <v>945</v>
      </c>
      <c r="K1481" t="s">
        <v>282</v>
      </c>
      <c r="L1481" t="n">
        <v>313</v>
      </c>
      <c r="M1481" t="n">
        <v>0.07000000000000001</v>
      </c>
      <c r="N1481" t="n">
        <v>39.1</v>
      </c>
      <c r="O1481" t="s">
        <v>231</v>
      </c>
      <c r="P1481" t="s">
        <v>232</v>
      </c>
      <c r="Q1481" t="s">
        <v>232</v>
      </c>
      <c r="R1481" t="s">
        <v>233</v>
      </c>
      <c r="S1481" t="s">
        <v>229</v>
      </c>
      <c r="T1481" t="n">
        <v>5</v>
      </c>
    </row>
    <row r="1482" spans="1:20">
      <c r="A1482" s="1" t="n">
        <v>36556</v>
      </c>
      <c r="B1482" t="s">
        <v>236</v>
      </c>
      <c r="C1482" t="n">
        <v>1</v>
      </c>
      <c r="D1482" t="n">
        <v>216</v>
      </c>
      <c r="E1482" t="s">
        <v>264</v>
      </c>
      <c r="F1482" t="n">
        <v>3201</v>
      </c>
      <c r="G1482" t="s">
        <v>228</v>
      </c>
      <c r="H1482" t="s">
        <v>229</v>
      </c>
      <c r="I1482" t="n">
        <v>5</v>
      </c>
      <c r="J1482" t="n">
        <v>515</v>
      </c>
      <c r="K1482" t="s">
        <v>239</v>
      </c>
      <c r="L1482" t="n">
        <v>311</v>
      </c>
      <c r="M1482" t="n">
        <v>0</v>
      </c>
      <c r="N1482" t="n">
        <v>0</v>
      </c>
    </row>
    <row r="1483" spans="1:20">
      <c r="A1483" s="1" t="n">
        <v>36556</v>
      </c>
      <c r="B1483" t="s">
        <v>286</v>
      </c>
      <c r="C1483" t="n">
        <v>617</v>
      </c>
      <c r="D1483" t="n">
        <v>152</v>
      </c>
      <c r="E1483" t="s">
        <v>302</v>
      </c>
      <c r="F1483" t="n">
        <v>3201</v>
      </c>
      <c r="G1483" t="s">
        <v>228</v>
      </c>
      <c r="H1483" t="s">
        <v>229</v>
      </c>
      <c r="I1483" t="n">
        <v>5</v>
      </c>
      <c r="J1483" t="n">
        <v>260</v>
      </c>
      <c r="K1483" t="s">
        <v>250</v>
      </c>
      <c r="L1483" t="n">
        <v>25</v>
      </c>
      <c r="M1483" t="n">
        <v>0</v>
      </c>
      <c r="N1483" t="n">
        <v>0</v>
      </c>
    </row>
    <row r="1484" spans="1:20">
      <c r="A1484" s="1" t="n">
        <v>36556</v>
      </c>
      <c r="B1484" t="s">
        <v>286</v>
      </c>
      <c r="C1484" t="n">
        <v>618</v>
      </c>
      <c r="D1484" t="n">
        <v>152</v>
      </c>
      <c r="E1484" t="s">
        <v>302</v>
      </c>
      <c r="F1484" t="n">
        <v>3201</v>
      </c>
      <c r="G1484" t="s">
        <v>228</v>
      </c>
      <c r="H1484" t="s">
        <v>229</v>
      </c>
      <c r="I1484" t="n">
        <v>5</v>
      </c>
      <c r="J1484" t="n">
        <v>490</v>
      </c>
      <c r="K1484" t="s">
        <v>244</v>
      </c>
      <c r="L1484" t="n">
        <v>55</v>
      </c>
      <c r="M1484" t="n">
        <v>0</v>
      </c>
      <c r="N1484" t="n">
        <v>0</v>
      </c>
    </row>
    <row r="1485" spans="1:20">
      <c r="A1485" s="1" t="n">
        <v>36556</v>
      </c>
      <c r="B1485" t="s">
        <v>286</v>
      </c>
      <c r="C1485" t="n">
        <v>619</v>
      </c>
      <c r="D1485" t="n">
        <v>461</v>
      </c>
      <c r="E1485" t="s">
        <v>287</v>
      </c>
      <c r="F1485" t="n">
        <v>3201</v>
      </c>
      <c r="G1485" t="s">
        <v>228</v>
      </c>
      <c r="H1485" t="s">
        <v>229</v>
      </c>
      <c r="I1485" t="n">
        <v>5</v>
      </c>
      <c r="J1485" t="n">
        <v>795</v>
      </c>
      <c r="K1485" t="s">
        <v>240</v>
      </c>
      <c r="L1485" t="n">
        <v>6</v>
      </c>
      <c r="M1485" t="n">
        <v>0</v>
      </c>
      <c r="N1485" t="n">
        <v>0</v>
      </c>
    </row>
    <row r="1486" spans="1:20">
      <c r="A1486" s="1" t="n">
        <v>36556</v>
      </c>
      <c r="B1486" t="s">
        <v>291</v>
      </c>
      <c r="C1486" t="n">
        <v>2</v>
      </c>
      <c r="D1486" t="n">
        <v>20</v>
      </c>
      <c r="E1486" t="s">
        <v>52</v>
      </c>
      <c r="F1486" t="n">
        <v>3201</v>
      </c>
      <c r="G1486" t="s">
        <v>228</v>
      </c>
      <c r="H1486" t="s">
        <v>229</v>
      </c>
      <c r="I1486" t="n">
        <v>5</v>
      </c>
      <c r="J1486" t="n">
        <v>580</v>
      </c>
      <c r="K1486" t="s">
        <v>248</v>
      </c>
      <c r="L1486" t="n">
        <v>398</v>
      </c>
      <c r="M1486" t="n">
        <v>0.04</v>
      </c>
      <c r="N1486" t="n">
        <v>45.3</v>
      </c>
      <c r="O1486" t="s">
        <v>291</v>
      </c>
      <c r="P1486" t="s">
        <v>253</v>
      </c>
      <c r="Q1486" t="s">
        <v>253</v>
      </c>
      <c r="R1486" t="s">
        <v>233</v>
      </c>
      <c r="S1486" t="s">
        <v>229</v>
      </c>
      <c r="T1486" t="n">
        <v>5</v>
      </c>
    </row>
    <row r="1487" spans="1:20">
      <c r="A1487" s="1" t="n">
        <v>36556</v>
      </c>
      <c r="B1487" t="s">
        <v>291</v>
      </c>
      <c r="C1487" t="n">
        <v>600</v>
      </c>
      <c r="D1487" t="n">
        <v>20</v>
      </c>
      <c r="E1487" t="s">
        <v>52</v>
      </c>
      <c r="F1487" t="n">
        <v>3201</v>
      </c>
      <c r="G1487" t="s">
        <v>228</v>
      </c>
      <c r="H1487" t="s">
        <v>229</v>
      </c>
      <c r="I1487" t="n">
        <v>5</v>
      </c>
      <c r="J1487" t="n">
        <v>160</v>
      </c>
      <c r="K1487" t="s">
        <v>258</v>
      </c>
      <c r="L1487" t="n">
        <v>681</v>
      </c>
      <c r="M1487" t="n">
        <v>0.04</v>
      </c>
      <c r="N1487" t="n">
        <v>48.1</v>
      </c>
      <c r="O1487" t="s">
        <v>291</v>
      </c>
      <c r="P1487" t="s">
        <v>253</v>
      </c>
      <c r="Q1487" t="s">
        <v>253</v>
      </c>
      <c r="R1487" t="s">
        <v>233</v>
      </c>
      <c r="S1487" t="s">
        <v>229</v>
      </c>
      <c r="T1487" t="n">
        <v>5</v>
      </c>
    </row>
    <row r="1488" spans="1:20">
      <c r="A1488" s="1" t="n">
        <v>36585</v>
      </c>
      <c r="B1488" t="s">
        <v>227</v>
      </c>
      <c r="C1488" t="n">
        <v>7</v>
      </c>
      <c r="D1488" t="n">
        <v>20</v>
      </c>
      <c r="E1488" t="s">
        <v>52</v>
      </c>
      <c r="F1488" t="n">
        <v>3201</v>
      </c>
      <c r="G1488" t="s">
        <v>228</v>
      </c>
      <c r="H1488" t="s">
        <v>229</v>
      </c>
      <c r="I1488" t="n">
        <v>5</v>
      </c>
      <c r="J1488" t="n">
        <v>280</v>
      </c>
      <c r="K1488" t="s">
        <v>251</v>
      </c>
      <c r="L1488" t="n">
        <v>599</v>
      </c>
      <c r="M1488" t="n">
        <v>0.06</v>
      </c>
      <c r="N1488" t="n">
        <v>39.1</v>
      </c>
      <c r="O1488" t="s">
        <v>231</v>
      </c>
      <c r="P1488" t="s">
        <v>232</v>
      </c>
      <c r="Q1488" t="s">
        <v>232</v>
      </c>
      <c r="R1488" t="s">
        <v>233</v>
      </c>
      <c r="S1488" t="s">
        <v>229</v>
      </c>
      <c r="T1488" t="n">
        <v>5</v>
      </c>
    </row>
    <row r="1489" spans="1:20">
      <c r="A1489" s="1" t="n">
        <v>36585</v>
      </c>
      <c r="B1489" t="s">
        <v>227</v>
      </c>
      <c r="C1489" t="n">
        <v>8</v>
      </c>
      <c r="D1489" t="n">
        <v>20</v>
      </c>
      <c r="E1489" t="s">
        <v>52</v>
      </c>
      <c r="F1489" t="n">
        <v>3201</v>
      </c>
      <c r="G1489" t="s">
        <v>228</v>
      </c>
      <c r="H1489" t="s">
        <v>229</v>
      </c>
      <c r="I1489" t="n">
        <v>5</v>
      </c>
      <c r="J1489" t="n">
        <v>945</v>
      </c>
      <c r="K1489" t="s">
        <v>282</v>
      </c>
      <c r="L1489" t="n">
        <v>623</v>
      </c>
      <c r="M1489" t="n">
        <v>0.15</v>
      </c>
      <c r="N1489" t="n">
        <v>35.7</v>
      </c>
      <c r="O1489" t="s">
        <v>231</v>
      </c>
      <c r="P1489" t="s">
        <v>232</v>
      </c>
      <c r="Q1489" t="s">
        <v>232</v>
      </c>
      <c r="R1489" t="s">
        <v>233</v>
      </c>
      <c r="S1489" t="s">
        <v>229</v>
      </c>
      <c r="T1489" t="n">
        <v>5</v>
      </c>
    </row>
    <row r="1490" spans="1:20">
      <c r="A1490" s="1" t="n">
        <v>36585</v>
      </c>
      <c r="B1490" t="s">
        <v>227</v>
      </c>
      <c r="C1490" t="n">
        <v>44</v>
      </c>
      <c r="D1490" t="n">
        <v>508</v>
      </c>
      <c r="E1490" t="s">
        <v>246</v>
      </c>
      <c r="F1490" t="n">
        <v>3201</v>
      </c>
      <c r="G1490" t="s">
        <v>228</v>
      </c>
      <c r="H1490" t="s">
        <v>229</v>
      </c>
      <c r="I1490" t="n">
        <v>5</v>
      </c>
      <c r="J1490" t="n">
        <v>458</v>
      </c>
      <c r="K1490" t="s">
        <v>230</v>
      </c>
      <c r="L1490" t="n">
        <v>109</v>
      </c>
      <c r="M1490" t="n">
        <v>0.15</v>
      </c>
      <c r="N1490" t="n">
        <v>19.4</v>
      </c>
    </row>
    <row r="1491" spans="1:20">
      <c r="A1491" s="1" t="n">
        <v>36585</v>
      </c>
      <c r="B1491" t="s">
        <v>236</v>
      </c>
      <c r="C1491" t="n">
        <v>1</v>
      </c>
      <c r="D1491" t="n">
        <v>216</v>
      </c>
      <c r="E1491" t="s">
        <v>264</v>
      </c>
      <c r="F1491" t="n">
        <v>3201</v>
      </c>
      <c r="G1491" t="s">
        <v>228</v>
      </c>
      <c r="H1491" t="s">
        <v>229</v>
      </c>
      <c r="I1491" t="n">
        <v>5</v>
      </c>
      <c r="J1491" t="n">
        <v>515</v>
      </c>
      <c r="K1491" t="s">
        <v>239</v>
      </c>
      <c r="L1491" t="n">
        <v>218</v>
      </c>
      <c r="M1491" t="n">
        <v>0</v>
      </c>
      <c r="N1491" t="n">
        <v>0</v>
      </c>
    </row>
    <row r="1492" spans="1:20">
      <c r="A1492" s="1" t="n">
        <v>36585</v>
      </c>
      <c r="B1492" t="s">
        <v>236</v>
      </c>
      <c r="C1492" t="n">
        <v>2</v>
      </c>
      <c r="D1492" t="n">
        <v>216</v>
      </c>
      <c r="E1492" t="s">
        <v>264</v>
      </c>
      <c r="F1492" t="n">
        <v>3201</v>
      </c>
      <c r="G1492" t="s">
        <v>228</v>
      </c>
      <c r="H1492" t="s">
        <v>229</v>
      </c>
      <c r="I1492" t="n">
        <v>5</v>
      </c>
      <c r="J1492" t="n">
        <v>490</v>
      </c>
      <c r="K1492" t="s">
        <v>244</v>
      </c>
      <c r="L1492" t="n">
        <v>300</v>
      </c>
      <c r="M1492" t="n">
        <v>0</v>
      </c>
      <c r="N1492" t="n">
        <v>0</v>
      </c>
    </row>
    <row r="1493" spans="1:20">
      <c r="A1493" s="1" t="n">
        <v>36585</v>
      </c>
      <c r="B1493" t="s">
        <v>286</v>
      </c>
      <c r="C1493" t="n">
        <v>663</v>
      </c>
      <c r="D1493" t="n">
        <v>152</v>
      </c>
      <c r="E1493" t="s">
        <v>302</v>
      </c>
      <c r="F1493" t="n">
        <v>3201</v>
      </c>
      <c r="G1493" t="s">
        <v>228</v>
      </c>
      <c r="H1493" t="s">
        <v>229</v>
      </c>
      <c r="I1493" t="n">
        <v>5</v>
      </c>
      <c r="J1493" t="n">
        <v>490</v>
      </c>
      <c r="K1493" t="s">
        <v>244</v>
      </c>
      <c r="L1493" t="n">
        <v>25</v>
      </c>
      <c r="M1493" t="n">
        <v>0</v>
      </c>
      <c r="N1493" t="n">
        <v>0</v>
      </c>
    </row>
    <row r="1494" spans="1:20">
      <c r="A1494" s="1" t="n">
        <v>36585</v>
      </c>
      <c r="B1494" t="s">
        <v>286</v>
      </c>
      <c r="C1494" t="n">
        <v>664</v>
      </c>
      <c r="D1494" t="n">
        <v>152</v>
      </c>
      <c r="E1494" t="s">
        <v>302</v>
      </c>
      <c r="F1494" t="n">
        <v>3201</v>
      </c>
      <c r="G1494" t="s">
        <v>228</v>
      </c>
      <c r="H1494" t="s">
        <v>229</v>
      </c>
      <c r="I1494" t="n">
        <v>5</v>
      </c>
      <c r="J1494" t="n">
        <v>515</v>
      </c>
      <c r="K1494" t="s">
        <v>239</v>
      </c>
      <c r="L1494" t="n">
        <v>160</v>
      </c>
      <c r="M1494" t="n">
        <v>0</v>
      </c>
      <c r="N1494" t="n">
        <v>0</v>
      </c>
    </row>
    <row r="1495" spans="1:20">
      <c r="A1495" s="1" t="n">
        <v>36585</v>
      </c>
      <c r="B1495" t="s">
        <v>286</v>
      </c>
      <c r="C1495" t="n">
        <v>665</v>
      </c>
      <c r="D1495" t="n">
        <v>152</v>
      </c>
      <c r="E1495" t="s">
        <v>302</v>
      </c>
      <c r="F1495" t="n">
        <v>3201</v>
      </c>
      <c r="G1495" t="s">
        <v>228</v>
      </c>
      <c r="H1495" t="s">
        <v>229</v>
      </c>
      <c r="I1495" t="n">
        <v>5</v>
      </c>
      <c r="J1495" t="n">
        <v>590</v>
      </c>
      <c r="K1495" t="s">
        <v>306</v>
      </c>
      <c r="L1495" t="n">
        <v>55</v>
      </c>
      <c r="M1495" t="n">
        <v>0</v>
      </c>
      <c r="N1495" t="n">
        <v>0</v>
      </c>
    </row>
    <row r="1496" spans="1:20">
      <c r="A1496" s="1" t="n">
        <v>36585</v>
      </c>
      <c r="B1496" t="s">
        <v>286</v>
      </c>
      <c r="C1496" t="n">
        <v>666</v>
      </c>
      <c r="D1496" t="n">
        <v>461</v>
      </c>
      <c r="E1496" t="s">
        <v>287</v>
      </c>
      <c r="F1496" t="n">
        <v>3201</v>
      </c>
      <c r="G1496" t="s">
        <v>228</v>
      </c>
      <c r="H1496" t="s">
        <v>229</v>
      </c>
      <c r="I1496" t="n">
        <v>5</v>
      </c>
      <c r="J1496" t="n">
        <v>490</v>
      </c>
      <c r="K1496" t="s">
        <v>244</v>
      </c>
      <c r="L1496" t="n">
        <v>43</v>
      </c>
      <c r="M1496" t="n">
        <v>0</v>
      </c>
      <c r="N1496" t="n">
        <v>0</v>
      </c>
    </row>
    <row r="1497" spans="1:20">
      <c r="A1497" s="1" t="n">
        <v>36585</v>
      </c>
      <c r="B1497" t="s">
        <v>291</v>
      </c>
      <c r="C1497" t="n">
        <v>2</v>
      </c>
      <c r="D1497" t="n">
        <v>20</v>
      </c>
      <c r="E1497" t="s">
        <v>52</v>
      </c>
      <c r="F1497" t="n">
        <v>3201</v>
      </c>
      <c r="G1497" t="s">
        <v>228</v>
      </c>
      <c r="H1497" t="s">
        <v>229</v>
      </c>
      <c r="I1497" t="n">
        <v>5</v>
      </c>
      <c r="J1497" t="n">
        <v>458</v>
      </c>
      <c r="K1497" t="s">
        <v>230</v>
      </c>
      <c r="L1497" t="n">
        <v>463</v>
      </c>
      <c r="M1497" t="n">
        <v>0.22</v>
      </c>
      <c r="N1497" t="n">
        <v>20.3</v>
      </c>
      <c r="O1497" t="s">
        <v>291</v>
      </c>
      <c r="P1497" t="s">
        <v>253</v>
      </c>
      <c r="Q1497" t="s">
        <v>253</v>
      </c>
      <c r="R1497" t="s">
        <v>233</v>
      </c>
      <c r="S1497" t="s">
        <v>229</v>
      </c>
      <c r="T1497" t="n">
        <v>5</v>
      </c>
    </row>
    <row r="1498" spans="1:20">
      <c r="A1498" s="1" t="n">
        <v>36585</v>
      </c>
      <c r="B1498" t="s">
        <v>291</v>
      </c>
      <c r="C1498" t="n">
        <v>600</v>
      </c>
      <c r="D1498" t="n">
        <v>20</v>
      </c>
      <c r="E1498" t="s">
        <v>52</v>
      </c>
      <c r="F1498" t="n">
        <v>3201</v>
      </c>
      <c r="G1498" t="s">
        <v>228</v>
      </c>
      <c r="H1498" t="s">
        <v>229</v>
      </c>
      <c r="I1498" t="n">
        <v>5</v>
      </c>
      <c r="J1498" t="n">
        <v>160</v>
      </c>
      <c r="K1498" t="s">
        <v>258</v>
      </c>
      <c r="L1498" t="n">
        <v>1446</v>
      </c>
      <c r="M1498" t="n">
        <v>0.03</v>
      </c>
      <c r="N1498" t="n">
        <v>51.1</v>
      </c>
      <c r="O1498" t="s">
        <v>291</v>
      </c>
      <c r="P1498" t="s">
        <v>253</v>
      </c>
      <c r="Q1498" t="s">
        <v>253</v>
      </c>
      <c r="R1498" t="s">
        <v>233</v>
      </c>
      <c r="S1498" t="s">
        <v>229</v>
      </c>
      <c r="T1498" t="n">
        <v>5</v>
      </c>
    </row>
    <row r="1499" spans="1:20">
      <c r="A1499" s="1" t="n">
        <v>36616</v>
      </c>
      <c r="B1499" t="s">
        <v>227</v>
      </c>
      <c r="C1499" t="n">
        <v>36</v>
      </c>
      <c r="D1499" t="n">
        <v>20</v>
      </c>
      <c r="E1499" t="s">
        <v>52</v>
      </c>
      <c r="F1499" t="n">
        <v>3201</v>
      </c>
      <c r="G1499" t="s">
        <v>228</v>
      </c>
      <c r="H1499" t="s">
        <v>229</v>
      </c>
      <c r="I1499" t="n">
        <v>5</v>
      </c>
      <c r="J1499" t="n">
        <v>280</v>
      </c>
      <c r="K1499" t="s">
        <v>251</v>
      </c>
      <c r="L1499" t="n">
        <v>536</v>
      </c>
      <c r="M1499" t="n">
        <v>0.1</v>
      </c>
      <c r="N1499" t="n">
        <v>31.4</v>
      </c>
      <c r="O1499" t="s">
        <v>231</v>
      </c>
      <c r="P1499" t="s">
        <v>232</v>
      </c>
      <c r="Q1499" t="s">
        <v>232</v>
      </c>
      <c r="R1499" t="s">
        <v>233</v>
      </c>
      <c r="S1499" t="s">
        <v>229</v>
      </c>
      <c r="T1499" t="n">
        <v>5</v>
      </c>
    </row>
    <row r="1500" spans="1:20">
      <c r="A1500" s="1" t="n">
        <v>36616</v>
      </c>
      <c r="B1500" t="s">
        <v>227</v>
      </c>
      <c r="C1500" t="n">
        <v>37</v>
      </c>
      <c r="D1500" t="n">
        <v>20</v>
      </c>
      <c r="E1500" t="s">
        <v>52</v>
      </c>
      <c r="F1500" t="n">
        <v>3201</v>
      </c>
      <c r="G1500" t="s">
        <v>228</v>
      </c>
      <c r="H1500" t="s">
        <v>229</v>
      </c>
      <c r="I1500" t="n">
        <v>5</v>
      </c>
      <c r="J1500" t="n">
        <v>875</v>
      </c>
      <c r="K1500" t="s">
        <v>305</v>
      </c>
      <c r="L1500" t="n">
        <v>219</v>
      </c>
      <c r="M1500" t="n">
        <v>0.05</v>
      </c>
      <c r="N1500" t="n">
        <v>42.2</v>
      </c>
      <c r="O1500" t="s">
        <v>231</v>
      </c>
      <c r="P1500" t="s">
        <v>232</v>
      </c>
      <c r="Q1500" t="s">
        <v>232</v>
      </c>
      <c r="R1500" t="s">
        <v>233</v>
      </c>
      <c r="S1500" t="s">
        <v>229</v>
      </c>
      <c r="T1500" t="n">
        <v>5</v>
      </c>
    </row>
    <row r="1501" spans="1:20">
      <c r="A1501" s="1" t="n">
        <v>36616</v>
      </c>
      <c r="B1501" t="s">
        <v>291</v>
      </c>
      <c r="C1501" t="n">
        <v>1</v>
      </c>
      <c r="D1501" t="n">
        <v>20</v>
      </c>
      <c r="E1501" t="s">
        <v>52</v>
      </c>
      <c r="F1501" t="n">
        <v>3201</v>
      </c>
      <c r="G1501" t="s">
        <v>228</v>
      </c>
      <c r="H1501" t="s">
        <v>229</v>
      </c>
      <c r="I1501" t="n">
        <v>5</v>
      </c>
      <c r="J1501" t="n">
        <v>160</v>
      </c>
      <c r="K1501" t="s">
        <v>258</v>
      </c>
      <c r="L1501" t="n">
        <v>701</v>
      </c>
      <c r="M1501" t="n">
        <v>0.04</v>
      </c>
      <c r="N1501" t="n">
        <v>48</v>
      </c>
      <c r="O1501" t="s">
        <v>291</v>
      </c>
      <c r="P1501" t="s">
        <v>253</v>
      </c>
      <c r="Q1501" t="s">
        <v>253</v>
      </c>
      <c r="R1501" t="s">
        <v>233</v>
      </c>
      <c r="S1501" t="s">
        <v>229</v>
      </c>
      <c r="T1501" t="n">
        <v>5</v>
      </c>
    </row>
    <row r="1502" spans="1:20">
      <c r="A1502" s="1" t="n">
        <v>36616</v>
      </c>
      <c r="B1502" t="s">
        <v>291</v>
      </c>
      <c r="C1502" t="n">
        <v>2</v>
      </c>
      <c r="D1502" t="n">
        <v>20</v>
      </c>
      <c r="E1502" t="s">
        <v>52</v>
      </c>
      <c r="F1502" t="n">
        <v>3201</v>
      </c>
      <c r="G1502" t="s">
        <v>228</v>
      </c>
      <c r="H1502" t="s">
        <v>229</v>
      </c>
      <c r="I1502" t="n">
        <v>5</v>
      </c>
      <c r="J1502" t="n">
        <v>280</v>
      </c>
      <c r="K1502" t="s">
        <v>251</v>
      </c>
      <c r="L1502" t="n">
        <v>623</v>
      </c>
      <c r="M1502" t="n">
        <v>0.07000000000000001</v>
      </c>
      <c r="N1502" t="n">
        <v>39.4</v>
      </c>
      <c r="O1502" t="s">
        <v>291</v>
      </c>
      <c r="P1502" t="s">
        <v>253</v>
      </c>
      <c r="Q1502" t="s">
        <v>253</v>
      </c>
      <c r="R1502" t="s">
        <v>233</v>
      </c>
      <c r="S1502" t="s">
        <v>229</v>
      </c>
      <c r="T1502" t="n">
        <v>5</v>
      </c>
    </row>
    <row r="1503" spans="1:20">
      <c r="A1503" s="1" t="n">
        <v>36616</v>
      </c>
      <c r="B1503" t="s">
        <v>291</v>
      </c>
      <c r="C1503" t="n">
        <v>3</v>
      </c>
      <c r="D1503" t="n">
        <v>20</v>
      </c>
      <c r="E1503" t="s">
        <v>52</v>
      </c>
      <c r="F1503" t="n">
        <v>3201</v>
      </c>
      <c r="G1503" t="s">
        <v>228</v>
      </c>
      <c r="H1503" t="s">
        <v>229</v>
      </c>
      <c r="I1503" t="n">
        <v>5</v>
      </c>
      <c r="J1503" t="n">
        <v>458</v>
      </c>
      <c r="K1503" t="s">
        <v>230</v>
      </c>
      <c r="L1503" t="n">
        <v>391</v>
      </c>
      <c r="M1503" t="n">
        <v>0.22</v>
      </c>
      <c r="N1503" t="n">
        <v>20.3</v>
      </c>
      <c r="O1503" t="s">
        <v>291</v>
      </c>
      <c r="P1503" t="s">
        <v>253</v>
      </c>
      <c r="Q1503" t="s">
        <v>253</v>
      </c>
      <c r="R1503" t="s">
        <v>233</v>
      </c>
      <c r="S1503" t="s">
        <v>229</v>
      </c>
      <c r="T1503" t="n">
        <v>5</v>
      </c>
    </row>
    <row r="1504" spans="1:20">
      <c r="A1504" s="1" t="n">
        <v>36616</v>
      </c>
      <c r="B1504" t="s">
        <v>291</v>
      </c>
      <c r="C1504" t="n">
        <v>4</v>
      </c>
      <c r="D1504" t="n">
        <v>20</v>
      </c>
      <c r="E1504" t="s">
        <v>52</v>
      </c>
      <c r="F1504" t="n">
        <v>3201</v>
      </c>
      <c r="G1504" t="s">
        <v>228</v>
      </c>
      <c r="H1504" t="s">
        <v>229</v>
      </c>
      <c r="I1504" t="n">
        <v>5</v>
      </c>
      <c r="J1504" t="n">
        <v>458</v>
      </c>
      <c r="K1504" t="s">
        <v>230</v>
      </c>
      <c r="L1504" t="n">
        <v>476</v>
      </c>
      <c r="M1504" t="n">
        <v>0.21</v>
      </c>
      <c r="N1504" t="n">
        <v>19.6</v>
      </c>
      <c r="O1504" t="s">
        <v>291</v>
      </c>
      <c r="P1504" t="s">
        <v>253</v>
      </c>
      <c r="Q1504" t="s">
        <v>253</v>
      </c>
      <c r="R1504" t="s">
        <v>233</v>
      </c>
      <c r="S1504" t="s">
        <v>229</v>
      </c>
      <c r="T1504" t="n">
        <v>5</v>
      </c>
    </row>
    <row r="1505" spans="1:20">
      <c r="A1505" s="1" t="n">
        <v>36616</v>
      </c>
      <c r="B1505" t="s">
        <v>307</v>
      </c>
      <c r="C1505" t="n">
        <v>605</v>
      </c>
      <c r="D1505" t="n">
        <v>213</v>
      </c>
      <c r="E1505" t="s">
        <v>234</v>
      </c>
      <c r="F1505" t="n">
        <v>3201</v>
      </c>
      <c r="G1505" t="s">
        <v>228</v>
      </c>
      <c r="H1505" t="s">
        <v>229</v>
      </c>
      <c r="I1505" t="n">
        <v>5</v>
      </c>
      <c r="J1505" t="n">
        <v>490</v>
      </c>
      <c r="K1505" t="s">
        <v>244</v>
      </c>
      <c r="L1505" t="n">
        <v>300</v>
      </c>
      <c r="M1505" t="n">
        <v>0</v>
      </c>
      <c r="N1505" t="n">
        <v>0</v>
      </c>
    </row>
    <row r="1506" spans="1:20">
      <c r="A1506" s="1" t="n">
        <v>36646</v>
      </c>
      <c r="B1506" t="s">
        <v>227</v>
      </c>
      <c r="C1506" t="n">
        <v>46</v>
      </c>
      <c r="D1506" t="n">
        <v>20</v>
      </c>
      <c r="E1506" t="s">
        <v>52</v>
      </c>
      <c r="F1506" t="n">
        <v>3201</v>
      </c>
      <c r="G1506" t="s">
        <v>228</v>
      </c>
      <c r="H1506" t="s">
        <v>229</v>
      </c>
      <c r="I1506" t="n">
        <v>5</v>
      </c>
      <c r="J1506" t="n">
        <v>458</v>
      </c>
      <c r="K1506" t="s">
        <v>230</v>
      </c>
      <c r="L1506" t="n">
        <v>385</v>
      </c>
      <c r="M1506" t="n">
        <v>0.08</v>
      </c>
      <c r="N1506" t="n">
        <v>32.1</v>
      </c>
      <c r="O1506" t="s">
        <v>231</v>
      </c>
      <c r="P1506" t="s">
        <v>232</v>
      </c>
      <c r="Q1506" t="s">
        <v>232</v>
      </c>
      <c r="R1506" t="s">
        <v>233</v>
      </c>
      <c r="S1506" t="s">
        <v>229</v>
      </c>
      <c r="T1506" t="n">
        <v>5</v>
      </c>
    </row>
    <row r="1507" spans="1:20">
      <c r="A1507" s="1" t="n">
        <v>36646</v>
      </c>
      <c r="B1507" t="s">
        <v>227</v>
      </c>
      <c r="C1507" t="n">
        <v>47</v>
      </c>
      <c r="D1507" t="n">
        <v>20</v>
      </c>
      <c r="E1507" t="s">
        <v>52</v>
      </c>
      <c r="F1507" t="n">
        <v>3201</v>
      </c>
      <c r="G1507" t="s">
        <v>228</v>
      </c>
      <c r="H1507" t="s">
        <v>229</v>
      </c>
      <c r="I1507" t="n">
        <v>5</v>
      </c>
      <c r="J1507" t="n">
        <v>458</v>
      </c>
      <c r="K1507" t="s">
        <v>230</v>
      </c>
      <c r="L1507" t="n">
        <v>194</v>
      </c>
      <c r="M1507" t="n">
        <v>0.02</v>
      </c>
      <c r="N1507" t="n">
        <v>44.8</v>
      </c>
      <c r="O1507" t="s">
        <v>231</v>
      </c>
      <c r="P1507" t="s">
        <v>232</v>
      </c>
      <c r="Q1507" t="s">
        <v>232</v>
      </c>
      <c r="R1507" t="s">
        <v>233</v>
      </c>
      <c r="S1507" t="s">
        <v>229</v>
      </c>
      <c r="T1507" t="n">
        <v>5</v>
      </c>
    </row>
    <row r="1508" spans="1:20">
      <c r="A1508" s="1" t="n">
        <v>36646</v>
      </c>
      <c r="B1508" t="s">
        <v>227</v>
      </c>
      <c r="C1508" t="n">
        <v>48</v>
      </c>
      <c r="D1508" t="n">
        <v>20</v>
      </c>
      <c r="E1508" t="s">
        <v>52</v>
      </c>
      <c r="F1508" t="n">
        <v>3201</v>
      </c>
      <c r="G1508" t="s">
        <v>228</v>
      </c>
      <c r="H1508" t="s">
        <v>229</v>
      </c>
      <c r="I1508" t="n">
        <v>5</v>
      </c>
      <c r="J1508" t="n">
        <v>580</v>
      </c>
      <c r="K1508" t="s">
        <v>248</v>
      </c>
      <c r="L1508" t="n">
        <v>190</v>
      </c>
      <c r="M1508" t="n">
        <v>0.07000000000000001</v>
      </c>
      <c r="N1508" t="n">
        <v>46</v>
      </c>
      <c r="O1508" t="s">
        <v>231</v>
      </c>
      <c r="P1508" t="s">
        <v>232</v>
      </c>
      <c r="Q1508" t="s">
        <v>232</v>
      </c>
      <c r="R1508" t="s">
        <v>233</v>
      </c>
      <c r="S1508" t="s">
        <v>229</v>
      </c>
      <c r="T1508" t="n">
        <v>5</v>
      </c>
    </row>
    <row r="1509" spans="1:20">
      <c r="A1509" s="1" t="n">
        <v>36646</v>
      </c>
      <c r="B1509" t="s">
        <v>227</v>
      </c>
      <c r="C1509" t="n">
        <v>49</v>
      </c>
      <c r="D1509" t="n">
        <v>20</v>
      </c>
      <c r="E1509" t="s">
        <v>52</v>
      </c>
      <c r="F1509" t="n">
        <v>3201</v>
      </c>
      <c r="G1509" t="s">
        <v>228</v>
      </c>
      <c r="H1509" t="s">
        <v>229</v>
      </c>
      <c r="I1509" t="n">
        <v>5</v>
      </c>
      <c r="J1509" t="n">
        <v>280</v>
      </c>
      <c r="K1509" t="s">
        <v>251</v>
      </c>
      <c r="L1509" t="n">
        <v>271</v>
      </c>
      <c r="M1509" t="n">
        <v>0.1</v>
      </c>
      <c r="N1509" t="n">
        <v>31.5</v>
      </c>
      <c r="O1509" t="s">
        <v>231</v>
      </c>
      <c r="P1509" t="s">
        <v>232</v>
      </c>
      <c r="Q1509" t="s">
        <v>232</v>
      </c>
      <c r="R1509" t="s">
        <v>233</v>
      </c>
      <c r="S1509" t="s">
        <v>229</v>
      </c>
      <c r="T1509" t="n">
        <v>5</v>
      </c>
    </row>
    <row r="1510" spans="1:20">
      <c r="A1510" s="1" t="n">
        <v>36646</v>
      </c>
      <c r="B1510" t="s">
        <v>227</v>
      </c>
      <c r="C1510" t="n">
        <v>58</v>
      </c>
      <c r="D1510" t="n">
        <v>508</v>
      </c>
      <c r="E1510" t="s">
        <v>246</v>
      </c>
      <c r="F1510" t="n">
        <v>3201</v>
      </c>
      <c r="G1510" t="s">
        <v>228</v>
      </c>
      <c r="H1510" t="s">
        <v>229</v>
      </c>
      <c r="I1510" t="n">
        <v>5</v>
      </c>
      <c r="J1510" t="n">
        <v>458</v>
      </c>
      <c r="K1510" t="s">
        <v>230</v>
      </c>
      <c r="L1510" t="n">
        <v>101</v>
      </c>
      <c r="M1510" t="n">
        <v>0.17</v>
      </c>
      <c r="N1510" t="n">
        <v>0</v>
      </c>
    </row>
    <row r="1511" spans="1:20">
      <c r="A1511" s="1" t="n">
        <v>36646</v>
      </c>
      <c r="B1511" t="s">
        <v>236</v>
      </c>
      <c r="C1511" t="n">
        <v>1</v>
      </c>
      <c r="D1511" t="n">
        <v>216</v>
      </c>
      <c r="E1511" t="s">
        <v>264</v>
      </c>
      <c r="F1511" t="n">
        <v>3201</v>
      </c>
      <c r="G1511" t="s">
        <v>228</v>
      </c>
      <c r="H1511" t="s">
        <v>229</v>
      </c>
      <c r="I1511" t="n">
        <v>5</v>
      </c>
      <c r="J1511" t="n">
        <v>490</v>
      </c>
      <c r="K1511" t="s">
        <v>244</v>
      </c>
      <c r="L1511" t="n">
        <v>303</v>
      </c>
      <c r="M1511" t="n">
        <v>0</v>
      </c>
      <c r="N1511" t="n">
        <v>0</v>
      </c>
    </row>
    <row r="1512" spans="1:20">
      <c r="A1512" s="1" t="n">
        <v>36646</v>
      </c>
      <c r="B1512" t="s">
        <v>291</v>
      </c>
      <c r="C1512" t="n">
        <v>1</v>
      </c>
      <c r="D1512" t="n">
        <v>213</v>
      </c>
      <c r="E1512" t="s">
        <v>234</v>
      </c>
      <c r="F1512" t="n">
        <v>3201</v>
      </c>
      <c r="G1512" t="s">
        <v>228</v>
      </c>
      <c r="H1512" t="s">
        <v>229</v>
      </c>
      <c r="I1512" t="n">
        <v>5</v>
      </c>
      <c r="J1512" t="n">
        <v>640</v>
      </c>
      <c r="K1512" t="s">
        <v>276</v>
      </c>
      <c r="L1512" t="n">
        <v>75</v>
      </c>
      <c r="M1512" t="n">
        <v>0</v>
      </c>
      <c r="N1512" t="n">
        <v>0</v>
      </c>
    </row>
    <row r="1513" spans="1:20">
      <c r="A1513" s="1" t="n">
        <v>36646</v>
      </c>
      <c r="B1513" t="s">
        <v>291</v>
      </c>
      <c r="C1513" t="n">
        <v>2</v>
      </c>
      <c r="D1513" t="n">
        <v>20</v>
      </c>
      <c r="E1513" t="s">
        <v>52</v>
      </c>
      <c r="F1513" t="n">
        <v>3201</v>
      </c>
      <c r="G1513" t="s">
        <v>228</v>
      </c>
      <c r="H1513" t="s">
        <v>229</v>
      </c>
      <c r="I1513" t="n">
        <v>5</v>
      </c>
      <c r="J1513" t="n">
        <v>160</v>
      </c>
      <c r="K1513" t="s">
        <v>258</v>
      </c>
      <c r="L1513" t="n">
        <v>296</v>
      </c>
      <c r="M1513" t="n">
        <v>0.02</v>
      </c>
      <c r="N1513" t="n">
        <v>54.2</v>
      </c>
      <c r="O1513" t="s">
        <v>291</v>
      </c>
      <c r="P1513" t="s">
        <v>253</v>
      </c>
      <c r="Q1513" t="s">
        <v>253</v>
      </c>
      <c r="R1513" t="s">
        <v>233</v>
      </c>
      <c r="S1513" t="s">
        <v>229</v>
      </c>
      <c r="T1513" t="n">
        <v>5</v>
      </c>
    </row>
    <row r="1514" spans="1:20">
      <c r="A1514" s="1" t="n">
        <v>36646</v>
      </c>
      <c r="B1514" t="s">
        <v>291</v>
      </c>
      <c r="C1514" t="n">
        <v>3</v>
      </c>
      <c r="D1514" t="n">
        <v>20</v>
      </c>
      <c r="E1514" t="s">
        <v>52</v>
      </c>
      <c r="F1514" t="n">
        <v>3201</v>
      </c>
      <c r="G1514" t="s">
        <v>228</v>
      </c>
      <c r="H1514" t="s">
        <v>229</v>
      </c>
      <c r="I1514" t="n">
        <v>5</v>
      </c>
      <c r="J1514" t="n">
        <v>160</v>
      </c>
      <c r="K1514" t="s">
        <v>258</v>
      </c>
      <c r="L1514" t="n">
        <v>197</v>
      </c>
      <c r="M1514" t="n">
        <v>0.05</v>
      </c>
      <c r="N1514" t="n">
        <v>47.5</v>
      </c>
      <c r="O1514" t="s">
        <v>291</v>
      </c>
      <c r="P1514" t="s">
        <v>253</v>
      </c>
      <c r="Q1514" t="s">
        <v>253</v>
      </c>
      <c r="R1514" t="s">
        <v>233</v>
      </c>
      <c r="S1514" t="s">
        <v>229</v>
      </c>
      <c r="T1514" t="n">
        <v>5</v>
      </c>
    </row>
    <row r="1515" spans="1:20">
      <c r="A1515" s="1" t="n">
        <v>36646</v>
      </c>
      <c r="B1515" t="s">
        <v>291</v>
      </c>
      <c r="C1515" t="n">
        <v>4</v>
      </c>
      <c r="D1515" t="n">
        <v>20</v>
      </c>
      <c r="E1515" t="s">
        <v>52</v>
      </c>
      <c r="F1515" t="n">
        <v>3201</v>
      </c>
      <c r="G1515" t="s">
        <v>228</v>
      </c>
      <c r="H1515" t="s">
        <v>229</v>
      </c>
      <c r="I1515" t="n">
        <v>5</v>
      </c>
      <c r="J1515" t="n">
        <v>280</v>
      </c>
      <c r="K1515" t="s">
        <v>251</v>
      </c>
      <c r="L1515" t="n">
        <v>257</v>
      </c>
      <c r="M1515" t="n">
        <v>0.1</v>
      </c>
      <c r="N1515" t="n">
        <v>31.5</v>
      </c>
      <c r="O1515" t="s">
        <v>291</v>
      </c>
      <c r="P1515" t="s">
        <v>253</v>
      </c>
      <c r="Q1515" t="s">
        <v>253</v>
      </c>
      <c r="R1515" t="s">
        <v>233</v>
      </c>
      <c r="S1515" t="s">
        <v>229</v>
      </c>
      <c r="T1515" t="n">
        <v>5</v>
      </c>
    </row>
    <row r="1516" spans="1:20">
      <c r="A1516" s="1" t="n">
        <v>36646</v>
      </c>
      <c r="B1516" t="s">
        <v>291</v>
      </c>
      <c r="C1516" t="n">
        <v>5</v>
      </c>
      <c r="D1516" t="n">
        <v>20</v>
      </c>
      <c r="E1516" t="s">
        <v>52</v>
      </c>
      <c r="F1516" t="n">
        <v>3201</v>
      </c>
      <c r="G1516" t="s">
        <v>228</v>
      </c>
      <c r="H1516" t="s">
        <v>229</v>
      </c>
      <c r="I1516" t="n">
        <v>5</v>
      </c>
      <c r="J1516" t="n">
        <v>458</v>
      </c>
      <c r="K1516" t="s">
        <v>230</v>
      </c>
      <c r="L1516" t="n">
        <v>87</v>
      </c>
      <c r="M1516" t="n">
        <v>0.11</v>
      </c>
      <c r="N1516" t="n">
        <v>28.6</v>
      </c>
      <c r="O1516" t="s">
        <v>291</v>
      </c>
      <c r="P1516" t="s">
        <v>253</v>
      </c>
      <c r="Q1516" t="s">
        <v>253</v>
      </c>
      <c r="R1516" t="s">
        <v>233</v>
      </c>
      <c r="S1516" t="s">
        <v>229</v>
      </c>
      <c r="T1516" t="n">
        <v>5</v>
      </c>
    </row>
    <row r="1517" spans="1:20">
      <c r="A1517" s="1" t="n">
        <v>36646</v>
      </c>
      <c r="B1517" t="s">
        <v>291</v>
      </c>
      <c r="C1517" t="n">
        <v>6</v>
      </c>
      <c r="D1517" t="n">
        <v>20</v>
      </c>
      <c r="E1517" t="s">
        <v>52</v>
      </c>
      <c r="F1517" t="n">
        <v>3201</v>
      </c>
      <c r="G1517" t="s">
        <v>228</v>
      </c>
      <c r="H1517" t="s">
        <v>229</v>
      </c>
      <c r="I1517" t="n">
        <v>5</v>
      </c>
      <c r="J1517" t="n">
        <v>458</v>
      </c>
      <c r="K1517" t="s">
        <v>230</v>
      </c>
      <c r="L1517" t="n">
        <v>300</v>
      </c>
      <c r="M1517" t="n">
        <v>0.21</v>
      </c>
      <c r="N1517" t="n">
        <v>20.5</v>
      </c>
      <c r="O1517" t="s">
        <v>291</v>
      </c>
      <c r="P1517" t="s">
        <v>253</v>
      </c>
      <c r="Q1517" t="s">
        <v>253</v>
      </c>
      <c r="R1517" t="s">
        <v>233</v>
      </c>
      <c r="S1517" t="s">
        <v>229</v>
      </c>
      <c r="T1517" t="n">
        <v>5</v>
      </c>
    </row>
    <row r="1518" spans="1:20">
      <c r="A1518" s="1" t="n">
        <v>36677</v>
      </c>
      <c r="B1518" t="s">
        <v>227</v>
      </c>
      <c r="C1518" t="n">
        <v>51</v>
      </c>
      <c r="D1518" t="n">
        <v>20</v>
      </c>
      <c r="E1518" t="s">
        <v>52</v>
      </c>
      <c r="F1518" t="n">
        <v>3201</v>
      </c>
      <c r="G1518" t="s">
        <v>228</v>
      </c>
      <c r="H1518" t="s">
        <v>229</v>
      </c>
      <c r="I1518" t="n">
        <v>5</v>
      </c>
      <c r="J1518" t="n">
        <v>458</v>
      </c>
      <c r="K1518" t="s">
        <v>230</v>
      </c>
      <c r="L1518" t="n">
        <v>111</v>
      </c>
      <c r="M1518" t="n">
        <v>0.09</v>
      </c>
      <c r="N1518" t="n">
        <v>34.4</v>
      </c>
      <c r="O1518" t="s">
        <v>231</v>
      </c>
      <c r="P1518" t="s">
        <v>232</v>
      </c>
      <c r="Q1518" t="s">
        <v>232</v>
      </c>
      <c r="R1518" t="s">
        <v>233</v>
      </c>
      <c r="S1518" t="s">
        <v>229</v>
      </c>
      <c r="T1518" t="n">
        <v>5</v>
      </c>
    </row>
    <row r="1519" spans="1:20">
      <c r="A1519" s="1" t="n">
        <v>36677</v>
      </c>
      <c r="B1519" t="s">
        <v>227</v>
      </c>
      <c r="C1519" t="n">
        <v>52</v>
      </c>
      <c r="D1519" t="n">
        <v>20</v>
      </c>
      <c r="E1519" t="s">
        <v>52</v>
      </c>
      <c r="F1519" t="n">
        <v>3201</v>
      </c>
      <c r="G1519" t="s">
        <v>228</v>
      </c>
      <c r="H1519" t="s">
        <v>229</v>
      </c>
      <c r="I1519" t="n">
        <v>5</v>
      </c>
      <c r="J1519" t="n">
        <v>280</v>
      </c>
      <c r="K1519" t="s">
        <v>251</v>
      </c>
      <c r="L1519" t="n">
        <v>474</v>
      </c>
      <c r="M1519" t="n">
        <v>0.06</v>
      </c>
      <c r="N1519" t="n">
        <v>39.1</v>
      </c>
      <c r="O1519" t="s">
        <v>231</v>
      </c>
      <c r="P1519" t="s">
        <v>232</v>
      </c>
      <c r="Q1519" t="s">
        <v>232</v>
      </c>
      <c r="R1519" t="s">
        <v>233</v>
      </c>
      <c r="S1519" t="s">
        <v>229</v>
      </c>
      <c r="T1519" t="n">
        <v>5</v>
      </c>
    </row>
    <row r="1520" spans="1:20">
      <c r="A1520" s="1" t="n">
        <v>36677</v>
      </c>
      <c r="B1520" t="s">
        <v>227</v>
      </c>
      <c r="C1520" t="n">
        <v>53</v>
      </c>
      <c r="D1520" t="n">
        <v>20</v>
      </c>
      <c r="E1520" t="s">
        <v>52</v>
      </c>
      <c r="F1520" t="n">
        <v>3201</v>
      </c>
      <c r="G1520" t="s">
        <v>228</v>
      </c>
      <c r="H1520" t="s">
        <v>229</v>
      </c>
      <c r="I1520" t="n">
        <v>5</v>
      </c>
      <c r="J1520" t="n">
        <v>875</v>
      </c>
      <c r="K1520" t="s">
        <v>305</v>
      </c>
      <c r="L1520" t="n">
        <v>209</v>
      </c>
      <c r="M1520" t="n">
        <v>0.05</v>
      </c>
      <c r="N1520" t="n">
        <v>42</v>
      </c>
      <c r="O1520" t="s">
        <v>231</v>
      </c>
      <c r="P1520" t="s">
        <v>232</v>
      </c>
      <c r="Q1520" t="s">
        <v>232</v>
      </c>
      <c r="R1520" t="s">
        <v>233</v>
      </c>
      <c r="S1520" t="s">
        <v>229</v>
      </c>
      <c r="T1520" t="n">
        <v>5</v>
      </c>
    </row>
    <row r="1521" spans="1:20">
      <c r="A1521" s="1" t="n">
        <v>36677</v>
      </c>
      <c r="B1521" t="s">
        <v>227</v>
      </c>
      <c r="C1521" t="n">
        <v>54</v>
      </c>
      <c r="D1521" t="n">
        <v>20</v>
      </c>
      <c r="E1521" t="s">
        <v>52</v>
      </c>
      <c r="F1521" t="n">
        <v>3201</v>
      </c>
      <c r="G1521" t="s">
        <v>228</v>
      </c>
      <c r="H1521" t="s">
        <v>229</v>
      </c>
      <c r="I1521" t="n">
        <v>5</v>
      </c>
      <c r="J1521" t="n">
        <v>280</v>
      </c>
      <c r="K1521" t="s">
        <v>251</v>
      </c>
      <c r="L1521" t="n">
        <v>379</v>
      </c>
      <c r="M1521" t="n">
        <v>0.1</v>
      </c>
      <c r="N1521" t="n">
        <v>31.5</v>
      </c>
      <c r="O1521" t="s">
        <v>231</v>
      </c>
      <c r="P1521" t="s">
        <v>232</v>
      </c>
      <c r="Q1521" t="s">
        <v>232</v>
      </c>
      <c r="R1521" t="s">
        <v>233</v>
      </c>
      <c r="S1521" t="s">
        <v>229</v>
      </c>
      <c r="T1521" t="n">
        <v>5</v>
      </c>
    </row>
    <row r="1522" spans="1:20">
      <c r="A1522" s="1" t="n">
        <v>36677</v>
      </c>
      <c r="B1522" t="s">
        <v>227</v>
      </c>
      <c r="C1522" t="n">
        <v>67</v>
      </c>
      <c r="D1522" t="n">
        <v>508</v>
      </c>
      <c r="E1522" t="s">
        <v>246</v>
      </c>
      <c r="F1522" t="n">
        <v>3201</v>
      </c>
      <c r="G1522" t="s">
        <v>228</v>
      </c>
      <c r="H1522" t="s">
        <v>229</v>
      </c>
      <c r="I1522" t="n">
        <v>5</v>
      </c>
      <c r="J1522" t="n">
        <v>458</v>
      </c>
      <c r="K1522" t="s">
        <v>230</v>
      </c>
      <c r="L1522" t="n">
        <v>105</v>
      </c>
      <c r="M1522" t="n">
        <v>0.17</v>
      </c>
      <c r="N1522" t="n">
        <v>0</v>
      </c>
    </row>
    <row r="1523" spans="1:20">
      <c r="A1523" s="1" t="n">
        <v>36677</v>
      </c>
      <c r="B1523" t="s">
        <v>236</v>
      </c>
      <c r="C1523" t="n">
        <v>1</v>
      </c>
      <c r="D1523" t="n">
        <v>213</v>
      </c>
      <c r="E1523" t="s">
        <v>234</v>
      </c>
      <c r="F1523" t="n">
        <v>3201</v>
      </c>
      <c r="G1523" t="s">
        <v>228</v>
      </c>
      <c r="H1523" t="s">
        <v>229</v>
      </c>
      <c r="I1523" t="n">
        <v>5</v>
      </c>
      <c r="J1523" t="n">
        <v>515</v>
      </c>
      <c r="K1523" t="s">
        <v>239</v>
      </c>
      <c r="L1523" t="n">
        <v>140</v>
      </c>
      <c r="M1523" t="n">
        <v>0</v>
      </c>
      <c r="N1523" t="n">
        <v>0</v>
      </c>
    </row>
    <row r="1524" spans="1:20">
      <c r="A1524" s="1" t="n">
        <v>36677</v>
      </c>
      <c r="B1524" t="s">
        <v>236</v>
      </c>
      <c r="C1524" t="n">
        <v>2</v>
      </c>
      <c r="D1524" t="n">
        <v>216</v>
      </c>
      <c r="E1524" t="s">
        <v>264</v>
      </c>
      <c r="F1524" t="n">
        <v>3201</v>
      </c>
      <c r="G1524" t="s">
        <v>228</v>
      </c>
      <c r="H1524" t="s">
        <v>229</v>
      </c>
      <c r="I1524" t="n">
        <v>5</v>
      </c>
      <c r="J1524" t="n">
        <v>515</v>
      </c>
      <c r="K1524" t="s">
        <v>239</v>
      </c>
      <c r="L1524" t="n">
        <v>121</v>
      </c>
      <c r="M1524" t="n">
        <v>0</v>
      </c>
      <c r="N1524" t="n">
        <v>0</v>
      </c>
    </row>
    <row r="1525" spans="1:20">
      <c r="A1525" s="1" t="n">
        <v>36677</v>
      </c>
      <c r="B1525" t="s">
        <v>291</v>
      </c>
      <c r="C1525" t="n">
        <v>1</v>
      </c>
      <c r="D1525" t="n">
        <v>20</v>
      </c>
      <c r="E1525" t="s">
        <v>52</v>
      </c>
      <c r="F1525" t="n">
        <v>3201</v>
      </c>
      <c r="G1525" t="s">
        <v>228</v>
      </c>
      <c r="H1525" t="s">
        <v>229</v>
      </c>
      <c r="I1525" t="n">
        <v>5</v>
      </c>
      <c r="J1525" t="n">
        <v>160</v>
      </c>
      <c r="K1525" t="s">
        <v>258</v>
      </c>
      <c r="L1525" t="n">
        <v>501</v>
      </c>
      <c r="M1525" t="n">
        <v>0.01</v>
      </c>
      <c r="N1525" t="n">
        <v>55.2</v>
      </c>
      <c r="O1525" t="s">
        <v>291</v>
      </c>
      <c r="P1525" t="s">
        <v>253</v>
      </c>
      <c r="Q1525" t="s">
        <v>253</v>
      </c>
      <c r="R1525" t="s">
        <v>233</v>
      </c>
      <c r="S1525" t="s">
        <v>229</v>
      </c>
      <c r="T1525" t="n">
        <v>5</v>
      </c>
    </row>
    <row r="1526" spans="1:20">
      <c r="A1526" s="1" t="n">
        <v>36677</v>
      </c>
      <c r="B1526" t="s">
        <v>291</v>
      </c>
      <c r="C1526" t="n">
        <v>2</v>
      </c>
      <c r="D1526" t="n">
        <v>20</v>
      </c>
      <c r="E1526" t="s">
        <v>52</v>
      </c>
      <c r="F1526" t="n">
        <v>3201</v>
      </c>
      <c r="G1526" t="s">
        <v>228</v>
      </c>
      <c r="H1526" t="s">
        <v>229</v>
      </c>
      <c r="I1526" t="n">
        <v>5</v>
      </c>
      <c r="J1526" t="n">
        <v>160</v>
      </c>
      <c r="K1526" t="s">
        <v>258</v>
      </c>
      <c r="L1526" t="n">
        <v>178</v>
      </c>
      <c r="M1526" t="n">
        <v>0.01</v>
      </c>
      <c r="N1526" t="n">
        <v>55.2</v>
      </c>
      <c r="O1526" t="s">
        <v>291</v>
      </c>
      <c r="P1526" t="s">
        <v>253</v>
      </c>
      <c r="Q1526" t="s">
        <v>253</v>
      </c>
      <c r="R1526" t="s">
        <v>233</v>
      </c>
      <c r="S1526" t="s">
        <v>229</v>
      </c>
      <c r="T1526" t="n">
        <v>5</v>
      </c>
    </row>
    <row r="1527" spans="1:20">
      <c r="A1527" s="1" t="n">
        <v>36677</v>
      </c>
      <c r="B1527" t="s">
        <v>291</v>
      </c>
      <c r="C1527" t="n">
        <v>3</v>
      </c>
      <c r="D1527" t="n">
        <v>20</v>
      </c>
      <c r="E1527" t="s">
        <v>52</v>
      </c>
      <c r="F1527" t="n">
        <v>3201</v>
      </c>
      <c r="G1527" t="s">
        <v>228</v>
      </c>
      <c r="H1527" t="s">
        <v>229</v>
      </c>
      <c r="I1527" t="n">
        <v>5</v>
      </c>
      <c r="J1527" t="n">
        <v>160</v>
      </c>
      <c r="K1527" t="s">
        <v>258</v>
      </c>
      <c r="L1527" t="n">
        <v>341</v>
      </c>
      <c r="M1527" t="n">
        <v>0.04</v>
      </c>
      <c r="N1527" t="n">
        <v>48.1</v>
      </c>
      <c r="O1527" t="s">
        <v>291</v>
      </c>
      <c r="P1527" t="s">
        <v>253</v>
      </c>
      <c r="Q1527" t="s">
        <v>253</v>
      </c>
      <c r="R1527" t="s">
        <v>233</v>
      </c>
      <c r="S1527" t="s">
        <v>229</v>
      </c>
      <c r="T1527" t="n">
        <v>5</v>
      </c>
    </row>
    <row r="1528" spans="1:20">
      <c r="A1528" s="1" t="n">
        <v>36677</v>
      </c>
      <c r="B1528" t="s">
        <v>291</v>
      </c>
      <c r="C1528" t="n">
        <v>4</v>
      </c>
      <c r="D1528" t="n">
        <v>20</v>
      </c>
      <c r="E1528" t="s">
        <v>52</v>
      </c>
      <c r="F1528" t="n">
        <v>3201</v>
      </c>
      <c r="G1528" t="s">
        <v>228</v>
      </c>
      <c r="H1528" t="s">
        <v>229</v>
      </c>
      <c r="I1528" t="n">
        <v>5</v>
      </c>
      <c r="J1528" t="n">
        <v>458</v>
      </c>
      <c r="K1528" t="s">
        <v>230</v>
      </c>
      <c r="L1528" t="n">
        <v>454</v>
      </c>
      <c r="M1528" t="n">
        <v>0.09</v>
      </c>
      <c r="N1528" t="n">
        <v>35.6</v>
      </c>
      <c r="O1528" t="s">
        <v>291</v>
      </c>
      <c r="P1528" t="s">
        <v>253</v>
      </c>
      <c r="Q1528" t="s">
        <v>253</v>
      </c>
      <c r="R1528" t="s">
        <v>233</v>
      </c>
      <c r="S1528" t="s">
        <v>229</v>
      </c>
      <c r="T1528" t="n">
        <v>5</v>
      </c>
    </row>
    <row r="1529" spans="1:20">
      <c r="A1529" s="1" t="n">
        <v>36707</v>
      </c>
      <c r="B1529" t="s">
        <v>227</v>
      </c>
      <c r="C1529" t="n">
        <v>56</v>
      </c>
      <c r="D1529" t="n">
        <v>20</v>
      </c>
      <c r="E1529" t="s">
        <v>52</v>
      </c>
      <c r="F1529" t="n">
        <v>3201</v>
      </c>
      <c r="G1529" t="s">
        <v>228</v>
      </c>
      <c r="H1529" t="s">
        <v>229</v>
      </c>
      <c r="I1529" t="n">
        <v>5</v>
      </c>
      <c r="J1529" t="n">
        <v>458</v>
      </c>
      <c r="K1529" t="s">
        <v>230</v>
      </c>
      <c r="L1529" t="n">
        <v>237</v>
      </c>
      <c r="M1529" t="n">
        <v>0.08</v>
      </c>
      <c r="N1529" t="n">
        <v>32.3</v>
      </c>
      <c r="O1529" t="s">
        <v>231</v>
      </c>
      <c r="P1529" t="s">
        <v>232</v>
      </c>
      <c r="Q1529" t="s">
        <v>232</v>
      </c>
      <c r="R1529" t="s">
        <v>233</v>
      </c>
      <c r="S1529" t="s">
        <v>229</v>
      </c>
      <c r="T1529" t="n">
        <v>5</v>
      </c>
    </row>
    <row r="1530" spans="1:20">
      <c r="A1530" s="1" t="n">
        <v>36707</v>
      </c>
      <c r="B1530" t="s">
        <v>227</v>
      </c>
      <c r="C1530" t="n">
        <v>57</v>
      </c>
      <c r="D1530" t="n">
        <v>20</v>
      </c>
      <c r="E1530" t="s">
        <v>52</v>
      </c>
      <c r="F1530" t="n">
        <v>3201</v>
      </c>
      <c r="G1530" t="s">
        <v>228</v>
      </c>
      <c r="H1530" t="s">
        <v>229</v>
      </c>
      <c r="I1530" t="n">
        <v>5</v>
      </c>
      <c r="J1530" t="n">
        <v>458</v>
      </c>
      <c r="K1530" t="s">
        <v>230</v>
      </c>
      <c r="L1530" t="n">
        <v>197</v>
      </c>
      <c r="M1530" t="n">
        <v>0.07000000000000001</v>
      </c>
      <c r="N1530" t="n">
        <v>38.1</v>
      </c>
      <c r="O1530" t="s">
        <v>231</v>
      </c>
      <c r="P1530" t="s">
        <v>232</v>
      </c>
      <c r="Q1530" t="s">
        <v>232</v>
      </c>
      <c r="R1530" t="s">
        <v>233</v>
      </c>
      <c r="S1530" t="s">
        <v>229</v>
      </c>
      <c r="T1530" t="n">
        <v>5</v>
      </c>
    </row>
    <row r="1531" spans="1:20">
      <c r="A1531" s="1" t="n">
        <v>36707</v>
      </c>
      <c r="B1531" t="s">
        <v>227</v>
      </c>
      <c r="C1531" t="n">
        <v>58</v>
      </c>
      <c r="D1531" t="n">
        <v>20</v>
      </c>
      <c r="E1531" t="s">
        <v>52</v>
      </c>
      <c r="F1531" t="n">
        <v>3201</v>
      </c>
      <c r="G1531" t="s">
        <v>228</v>
      </c>
      <c r="H1531" t="s">
        <v>229</v>
      </c>
      <c r="I1531" t="n">
        <v>5</v>
      </c>
      <c r="J1531" t="n">
        <v>458</v>
      </c>
      <c r="K1531" t="s">
        <v>230</v>
      </c>
      <c r="L1531" t="n">
        <v>112</v>
      </c>
      <c r="M1531" t="n">
        <v>0.2</v>
      </c>
      <c r="N1531" t="n">
        <v>20.5</v>
      </c>
      <c r="O1531" t="s">
        <v>231</v>
      </c>
      <c r="P1531" t="s">
        <v>232</v>
      </c>
      <c r="Q1531" t="s">
        <v>232</v>
      </c>
      <c r="R1531" t="s">
        <v>233</v>
      </c>
      <c r="S1531" t="s">
        <v>229</v>
      </c>
      <c r="T1531" t="n">
        <v>5</v>
      </c>
    </row>
    <row r="1532" spans="1:20">
      <c r="A1532" s="1" t="n">
        <v>36707</v>
      </c>
      <c r="B1532" t="s">
        <v>227</v>
      </c>
      <c r="C1532" t="n">
        <v>59</v>
      </c>
      <c r="D1532" t="n">
        <v>20</v>
      </c>
      <c r="E1532" t="s">
        <v>52</v>
      </c>
      <c r="F1532" t="n">
        <v>3201</v>
      </c>
      <c r="G1532" t="s">
        <v>228</v>
      </c>
      <c r="H1532" t="s">
        <v>229</v>
      </c>
      <c r="I1532" t="n">
        <v>5</v>
      </c>
      <c r="J1532" t="n">
        <v>280</v>
      </c>
      <c r="K1532" t="s">
        <v>251</v>
      </c>
      <c r="L1532" t="n">
        <v>600</v>
      </c>
      <c r="M1532" t="n">
        <v>0.06</v>
      </c>
      <c r="N1532" t="n">
        <v>39.2</v>
      </c>
      <c r="O1532" t="s">
        <v>231</v>
      </c>
      <c r="P1532" t="s">
        <v>232</v>
      </c>
      <c r="Q1532" t="s">
        <v>232</v>
      </c>
      <c r="R1532" t="s">
        <v>233</v>
      </c>
      <c r="S1532" t="s">
        <v>229</v>
      </c>
      <c r="T1532" t="n">
        <v>5</v>
      </c>
    </row>
    <row r="1533" spans="1:20">
      <c r="A1533" s="1" t="n">
        <v>36707</v>
      </c>
      <c r="B1533" t="s">
        <v>227</v>
      </c>
      <c r="C1533" t="n">
        <v>60</v>
      </c>
      <c r="D1533" t="n">
        <v>20</v>
      </c>
      <c r="E1533" t="s">
        <v>52</v>
      </c>
      <c r="F1533" t="n">
        <v>3201</v>
      </c>
      <c r="G1533" t="s">
        <v>228</v>
      </c>
      <c r="H1533" t="s">
        <v>229</v>
      </c>
      <c r="I1533" t="n">
        <v>5</v>
      </c>
      <c r="J1533" t="n">
        <v>280</v>
      </c>
      <c r="K1533" t="s">
        <v>251</v>
      </c>
      <c r="L1533" t="n">
        <v>600</v>
      </c>
      <c r="M1533" t="n">
        <v>0.06</v>
      </c>
      <c r="N1533" t="n">
        <v>38.9</v>
      </c>
      <c r="O1533" t="s">
        <v>231</v>
      </c>
      <c r="P1533" t="s">
        <v>232</v>
      </c>
      <c r="Q1533" t="s">
        <v>232</v>
      </c>
      <c r="R1533" t="s">
        <v>233</v>
      </c>
      <c r="S1533" t="s">
        <v>229</v>
      </c>
      <c r="T1533" t="n">
        <v>5</v>
      </c>
    </row>
    <row r="1534" spans="1:20">
      <c r="A1534" s="1" t="n">
        <v>36707</v>
      </c>
      <c r="B1534" t="s">
        <v>227</v>
      </c>
      <c r="C1534" t="n">
        <v>69</v>
      </c>
      <c r="D1534" t="n">
        <v>508</v>
      </c>
      <c r="E1534" t="s">
        <v>246</v>
      </c>
      <c r="F1534" t="n">
        <v>3201</v>
      </c>
      <c r="G1534" t="s">
        <v>228</v>
      </c>
      <c r="H1534" t="s">
        <v>229</v>
      </c>
      <c r="I1534" t="n">
        <v>5</v>
      </c>
      <c r="J1534" t="n">
        <v>458</v>
      </c>
      <c r="K1534" t="s">
        <v>230</v>
      </c>
      <c r="L1534" t="n">
        <v>97</v>
      </c>
      <c r="M1534" t="n">
        <v>0.19</v>
      </c>
      <c r="N1534" t="n">
        <v>0</v>
      </c>
    </row>
    <row r="1535" spans="1:20">
      <c r="A1535" s="1" t="n">
        <v>36707</v>
      </c>
      <c r="B1535" t="s">
        <v>236</v>
      </c>
      <c r="C1535" t="n">
        <v>1</v>
      </c>
      <c r="D1535" t="n">
        <v>216</v>
      </c>
      <c r="E1535" t="s">
        <v>264</v>
      </c>
      <c r="F1535" t="n">
        <v>3201</v>
      </c>
      <c r="G1535" t="s">
        <v>228</v>
      </c>
      <c r="H1535" t="s">
        <v>229</v>
      </c>
      <c r="I1535" t="n">
        <v>5</v>
      </c>
      <c r="J1535" t="n">
        <v>490</v>
      </c>
      <c r="K1535" t="s">
        <v>244</v>
      </c>
      <c r="L1535" t="n">
        <v>300</v>
      </c>
      <c r="M1535" t="n">
        <v>0</v>
      </c>
      <c r="N1535" t="n">
        <v>0</v>
      </c>
    </row>
    <row r="1536" spans="1:20">
      <c r="A1536" s="1" t="n">
        <v>36707</v>
      </c>
      <c r="B1536" t="s">
        <v>236</v>
      </c>
      <c r="C1536" t="n">
        <v>2</v>
      </c>
      <c r="D1536" t="n">
        <v>216</v>
      </c>
      <c r="E1536" t="s">
        <v>264</v>
      </c>
      <c r="F1536" t="n">
        <v>3201</v>
      </c>
      <c r="G1536" t="s">
        <v>228</v>
      </c>
      <c r="H1536" t="s">
        <v>229</v>
      </c>
      <c r="I1536" t="n">
        <v>5</v>
      </c>
      <c r="J1536" t="n">
        <v>515</v>
      </c>
      <c r="K1536" t="s">
        <v>239</v>
      </c>
      <c r="L1536" t="n">
        <v>305</v>
      </c>
      <c r="M1536" t="n">
        <v>0</v>
      </c>
      <c r="N1536" t="n">
        <v>0</v>
      </c>
    </row>
    <row r="1537" spans="1:20">
      <c r="A1537" s="1" t="n">
        <v>36707</v>
      </c>
      <c r="B1537" t="s">
        <v>236</v>
      </c>
      <c r="C1537" t="n">
        <v>3</v>
      </c>
      <c r="D1537" t="n">
        <v>216</v>
      </c>
      <c r="E1537" t="s">
        <v>264</v>
      </c>
      <c r="F1537" t="n">
        <v>3201</v>
      </c>
      <c r="G1537" t="s">
        <v>228</v>
      </c>
      <c r="H1537" t="s">
        <v>229</v>
      </c>
      <c r="I1537" t="n">
        <v>5</v>
      </c>
      <c r="J1537" t="n">
        <v>490</v>
      </c>
      <c r="K1537" t="s">
        <v>244</v>
      </c>
      <c r="L1537" t="n">
        <v>311</v>
      </c>
      <c r="M1537" t="n">
        <v>0</v>
      </c>
      <c r="N1537" t="n">
        <v>0</v>
      </c>
    </row>
    <row r="1538" spans="1:20">
      <c r="A1538" s="1" t="n">
        <v>36707</v>
      </c>
      <c r="B1538" t="s">
        <v>291</v>
      </c>
      <c r="C1538" t="n">
        <v>1</v>
      </c>
      <c r="D1538" t="n">
        <v>20</v>
      </c>
      <c r="E1538" t="s">
        <v>52</v>
      </c>
      <c r="F1538" t="n">
        <v>3201</v>
      </c>
      <c r="G1538" t="s">
        <v>228</v>
      </c>
      <c r="H1538" t="s">
        <v>229</v>
      </c>
      <c r="I1538" t="n">
        <v>5</v>
      </c>
      <c r="J1538" t="n">
        <v>160</v>
      </c>
      <c r="K1538" t="s">
        <v>258</v>
      </c>
      <c r="L1538" t="n">
        <v>366</v>
      </c>
      <c r="M1538" t="n">
        <v>0.03</v>
      </c>
      <c r="N1538" t="n">
        <v>53.2</v>
      </c>
      <c r="O1538" t="s">
        <v>291</v>
      </c>
      <c r="P1538" t="s">
        <v>253</v>
      </c>
      <c r="Q1538" t="s">
        <v>253</v>
      </c>
      <c r="R1538" t="s">
        <v>233</v>
      </c>
      <c r="S1538" t="s">
        <v>229</v>
      </c>
      <c r="T1538" t="n">
        <v>5</v>
      </c>
    </row>
    <row r="1539" spans="1:20">
      <c r="A1539" s="1" t="n">
        <v>36707</v>
      </c>
      <c r="B1539" t="s">
        <v>291</v>
      </c>
      <c r="C1539" t="n">
        <v>2</v>
      </c>
      <c r="D1539" t="n">
        <v>20</v>
      </c>
      <c r="E1539" t="s">
        <v>52</v>
      </c>
      <c r="F1539" t="n">
        <v>3201</v>
      </c>
      <c r="G1539" t="s">
        <v>228</v>
      </c>
      <c r="H1539" t="s">
        <v>229</v>
      </c>
      <c r="I1539" t="n">
        <v>5</v>
      </c>
      <c r="J1539" t="n">
        <v>160</v>
      </c>
      <c r="K1539" t="s">
        <v>258</v>
      </c>
      <c r="L1539" t="n">
        <v>250</v>
      </c>
      <c r="M1539" t="n">
        <v>0.03</v>
      </c>
      <c r="N1539" t="n">
        <v>43.5</v>
      </c>
      <c r="O1539" t="s">
        <v>291</v>
      </c>
      <c r="P1539" t="s">
        <v>253</v>
      </c>
      <c r="Q1539" t="s">
        <v>253</v>
      </c>
      <c r="R1539" t="s">
        <v>233</v>
      </c>
      <c r="S1539" t="s">
        <v>229</v>
      </c>
      <c r="T1539" t="n">
        <v>5</v>
      </c>
    </row>
    <row r="1540" spans="1:20">
      <c r="A1540" s="1" t="n">
        <v>36707</v>
      </c>
      <c r="B1540" t="s">
        <v>291</v>
      </c>
      <c r="C1540" t="n">
        <v>3</v>
      </c>
      <c r="D1540" t="n">
        <v>20</v>
      </c>
      <c r="E1540" t="s">
        <v>52</v>
      </c>
      <c r="F1540" t="n">
        <v>3201</v>
      </c>
      <c r="G1540" t="s">
        <v>228</v>
      </c>
      <c r="H1540" t="s">
        <v>229</v>
      </c>
      <c r="I1540" t="n">
        <v>5</v>
      </c>
      <c r="J1540" t="n">
        <v>160</v>
      </c>
      <c r="K1540" t="s">
        <v>258</v>
      </c>
      <c r="L1540" t="n">
        <v>90</v>
      </c>
      <c r="M1540" t="n">
        <v>0.05</v>
      </c>
      <c r="N1540" t="n">
        <v>36.8</v>
      </c>
      <c r="O1540" t="s">
        <v>291</v>
      </c>
      <c r="P1540" t="s">
        <v>253</v>
      </c>
      <c r="Q1540" t="s">
        <v>253</v>
      </c>
      <c r="R1540" t="s">
        <v>233</v>
      </c>
      <c r="S1540" t="s">
        <v>229</v>
      </c>
      <c r="T1540" t="n">
        <v>5</v>
      </c>
    </row>
    <row r="1541" spans="1:20">
      <c r="A1541" s="1" t="n">
        <v>36707</v>
      </c>
      <c r="B1541" t="s">
        <v>291</v>
      </c>
      <c r="C1541" t="n">
        <v>4</v>
      </c>
      <c r="D1541" t="n">
        <v>20</v>
      </c>
      <c r="E1541" t="s">
        <v>52</v>
      </c>
      <c r="F1541" t="n">
        <v>3201</v>
      </c>
      <c r="G1541" t="s">
        <v>228</v>
      </c>
      <c r="H1541" t="s">
        <v>229</v>
      </c>
      <c r="I1541" t="n">
        <v>5</v>
      </c>
      <c r="J1541" t="n">
        <v>160</v>
      </c>
      <c r="K1541" t="s">
        <v>258</v>
      </c>
      <c r="L1541" t="n">
        <v>304</v>
      </c>
      <c r="M1541" t="n">
        <v>0.05</v>
      </c>
      <c r="N1541" t="n">
        <v>53</v>
      </c>
      <c r="O1541" t="s">
        <v>291</v>
      </c>
      <c r="P1541" t="s">
        <v>253</v>
      </c>
      <c r="Q1541" t="s">
        <v>253</v>
      </c>
      <c r="R1541" t="s">
        <v>233</v>
      </c>
      <c r="S1541" t="s">
        <v>229</v>
      </c>
      <c r="T1541" t="n">
        <v>5</v>
      </c>
    </row>
    <row r="1542" spans="1:20">
      <c r="A1542" s="1" t="n">
        <v>36707</v>
      </c>
      <c r="B1542" t="s">
        <v>291</v>
      </c>
      <c r="C1542" t="n">
        <v>5</v>
      </c>
      <c r="D1542" t="n">
        <v>20</v>
      </c>
      <c r="E1542" t="s">
        <v>52</v>
      </c>
      <c r="F1542" t="n">
        <v>3201</v>
      </c>
      <c r="G1542" t="s">
        <v>228</v>
      </c>
      <c r="H1542" t="s">
        <v>229</v>
      </c>
      <c r="I1542" t="n">
        <v>5</v>
      </c>
      <c r="J1542" t="n">
        <v>280</v>
      </c>
      <c r="K1542" t="s">
        <v>251</v>
      </c>
      <c r="L1542" t="n">
        <v>70</v>
      </c>
      <c r="M1542" t="n">
        <v>0.07000000000000001</v>
      </c>
      <c r="N1542" t="n">
        <v>36.8</v>
      </c>
      <c r="O1542" t="s">
        <v>291</v>
      </c>
      <c r="P1542" t="s">
        <v>253</v>
      </c>
      <c r="Q1542" t="s">
        <v>253</v>
      </c>
      <c r="R1542" t="s">
        <v>233</v>
      </c>
      <c r="S1542" t="s">
        <v>229</v>
      </c>
      <c r="T1542" t="n">
        <v>5</v>
      </c>
    </row>
    <row r="1543" spans="1:20">
      <c r="A1543" s="1" t="n">
        <v>36707</v>
      </c>
      <c r="B1543" t="s">
        <v>291</v>
      </c>
      <c r="C1543" t="n">
        <v>6</v>
      </c>
      <c r="D1543" t="n">
        <v>20</v>
      </c>
      <c r="E1543" t="s">
        <v>52</v>
      </c>
      <c r="F1543" t="n">
        <v>3201</v>
      </c>
      <c r="G1543" t="s">
        <v>228</v>
      </c>
      <c r="H1543" t="s">
        <v>229</v>
      </c>
      <c r="I1543" t="n">
        <v>5</v>
      </c>
      <c r="J1543" t="n">
        <v>280</v>
      </c>
      <c r="K1543" t="s">
        <v>251</v>
      </c>
      <c r="L1543" t="n">
        <v>361</v>
      </c>
      <c r="M1543" t="n">
        <v>0.23</v>
      </c>
      <c r="N1543" t="n">
        <v>21.1</v>
      </c>
      <c r="O1543" t="s">
        <v>291</v>
      </c>
      <c r="P1543" t="s">
        <v>253</v>
      </c>
      <c r="Q1543" t="s">
        <v>253</v>
      </c>
      <c r="R1543" t="s">
        <v>233</v>
      </c>
      <c r="S1543" t="s">
        <v>229</v>
      </c>
      <c r="T1543" t="n">
        <v>5</v>
      </c>
    </row>
    <row r="1544" spans="1:20">
      <c r="A1544" s="1" t="n">
        <v>36707</v>
      </c>
      <c r="B1544" t="s">
        <v>291</v>
      </c>
      <c r="C1544" t="n">
        <v>7</v>
      </c>
      <c r="D1544" t="n">
        <v>20</v>
      </c>
      <c r="E1544" t="s">
        <v>52</v>
      </c>
      <c r="F1544" t="n">
        <v>3201</v>
      </c>
      <c r="G1544" t="s">
        <v>228</v>
      </c>
      <c r="H1544" t="s">
        <v>229</v>
      </c>
      <c r="I1544" t="n">
        <v>5</v>
      </c>
      <c r="J1544" t="n">
        <v>458</v>
      </c>
      <c r="K1544" t="s">
        <v>230</v>
      </c>
      <c r="L1544" t="n">
        <v>299</v>
      </c>
      <c r="M1544" t="n">
        <v>0.08</v>
      </c>
      <c r="N1544" t="n">
        <v>34.5</v>
      </c>
      <c r="O1544" t="s">
        <v>291</v>
      </c>
      <c r="P1544" t="s">
        <v>253</v>
      </c>
      <c r="Q1544" t="s">
        <v>253</v>
      </c>
      <c r="R1544" t="s">
        <v>233</v>
      </c>
      <c r="S1544" t="s">
        <v>229</v>
      </c>
      <c r="T1544" t="n">
        <v>5</v>
      </c>
    </row>
    <row r="1545" spans="1:20">
      <c r="A1545" s="1" t="n">
        <v>36738</v>
      </c>
      <c r="B1545" t="s">
        <v>227</v>
      </c>
      <c r="C1545" t="n">
        <v>49</v>
      </c>
      <c r="D1545" t="n">
        <v>20</v>
      </c>
      <c r="E1545" t="s">
        <v>52</v>
      </c>
      <c r="F1545" t="n">
        <v>3201</v>
      </c>
      <c r="G1545" t="s">
        <v>228</v>
      </c>
      <c r="H1545" t="s">
        <v>229</v>
      </c>
      <c r="I1545" t="n">
        <v>5</v>
      </c>
      <c r="J1545" t="n">
        <v>280</v>
      </c>
      <c r="K1545" t="s">
        <v>251</v>
      </c>
      <c r="L1545" t="n">
        <v>624</v>
      </c>
      <c r="M1545" t="n">
        <v>0.06</v>
      </c>
      <c r="N1545" t="n">
        <v>39.2</v>
      </c>
      <c r="O1545" t="s">
        <v>231</v>
      </c>
      <c r="P1545" t="s">
        <v>232</v>
      </c>
      <c r="Q1545" t="s">
        <v>232</v>
      </c>
      <c r="R1545" t="s">
        <v>233</v>
      </c>
      <c r="S1545" t="s">
        <v>229</v>
      </c>
      <c r="T1545" t="n">
        <v>5</v>
      </c>
    </row>
    <row r="1546" spans="1:20">
      <c r="A1546" s="1" t="n">
        <v>36738</v>
      </c>
      <c r="B1546" t="s">
        <v>227</v>
      </c>
      <c r="C1546" t="n">
        <v>50</v>
      </c>
      <c r="D1546" t="n">
        <v>20</v>
      </c>
      <c r="E1546" t="s">
        <v>52</v>
      </c>
      <c r="F1546" t="n">
        <v>3201</v>
      </c>
      <c r="G1546" t="s">
        <v>228</v>
      </c>
      <c r="H1546" t="s">
        <v>229</v>
      </c>
      <c r="I1546" t="n">
        <v>5</v>
      </c>
      <c r="J1546" t="n">
        <v>280</v>
      </c>
      <c r="K1546" t="s">
        <v>251</v>
      </c>
      <c r="L1546" t="n">
        <v>598</v>
      </c>
      <c r="M1546" t="n">
        <v>0.06</v>
      </c>
      <c r="N1546" t="n">
        <v>39.8</v>
      </c>
      <c r="O1546" t="s">
        <v>231</v>
      </c>
      <c r="P1546" t="s">
        <v>232</v>
      </c>
      <c r="Q1546" t="s">
        <v>232</v>
      </c>
      <c r="R1546" t="s">
        <v>233</v>
      </c>
      <c r="S1546" t="s">
        <v>229</v>
      </c>
      <c r="T1546" t="n">
        <v>5</v>
      </c>
    </row>
    <row r="1547" spans="1:20">
      <c r="A1547" s="1" t="n">
        <v>36738</v>
      </c>
      <c r="B1547" t="s">
        <v>227</v>
      </c>
      <c r="C1547" t="n">
        <v>62</v>
      </c>
      <c r="D1547" t="n">
        <v>508</v>
      </c>
      <c r="E1547" t="s">
        <v>246</v>
      </c>
      <c r="F1547" t="n">
        <v>3201</v>
      </c>
      <c r="G1547" t="s">
        <v>228</v>
      </c>
      <c r="H1547" t="s">
        <v>229</v>
      </c>
      <c r="I1547" t="n">
        <v>5</v>
      </c>
      <c r="J1547" t="n">
        <v>458</v>
      </c>
      <c r="K1547" t="s">
        <v>230</v>
      </c>
      <c r="L1547" t="n">
        <v>108</v>
      </c>
      <c r="M1547" t="n">
        <v>0.17</v>
      </c>
      <c r="N1547" t="n">
        <v>0</v>
      </c>
    </row>
    <row r="1548" spans="1:20">
      <c r="A1548" s="1" t="n">
        <v>36738</v>
      </c>
      <c r="B1548" t="s">
        <v>227</v>
      </c>
      <c r="C1548" t="n">
        <v>605</v>
      </c>
      <c r="D1548" t="n">
        <v>213</v>
      </c>
      <c r="E1548" t="s">
        <v>234</v>
      </c>
      <c r="F1548" t="n">
        <v>3201</v>
      </c>
      <c r="G1548" t="s">
        <v>228</v>
      </c>
      <c r="H1548" t="s">
        <v>229</v>
      </c>
      <c r="I1548" t="n">
        <v>5</v>
      </c>
      <c r="J1548" t="n">
        <v>490</v>
      </c>
      <c r="K1548" t="s">
        <v>244</v>
      </c>
      <c r="L1548" t="n">
        <v>13</v>
      </c>
      <c r="M1548" t="n">
        <v>0</v>
      </c>
      <c r="N1548" t="n">
        <v>0</v>
      </c>
    </row>
    <row r="1549" spans="1:20">
      <c r="A1549" s="1" t="n">
        <v>36738</v>
      </c>
      <c r="B1549" t="s">
        <v>236</v>
      </c>
      <c r="C1549" t="n">
        <v>1</v>
      </c>
      <c r="D1549" t="n">
        <v>216</v>
      </c>
      <c r="E1549" t="s">
        <v>264</v>
      </c>
      <c r="F1549" t="n">
        <v>3201</v>
      </c>
      <c r="G1549" t="s">
        <v>228</v>
      </c>
      <c r="H1549" t="s">
        <v>229</v>
      </c>
      <c r="I1549" t="n">
        <v>5</v>
      </c>
      <c r="J1549" t="n">
        <v>490</v>
      </c>
      <c r="K1549" t="s">
        <v>244</v>
      </c>
      <c r="L1549" t="n">
        <v>301</v>
      </c>
      <c r="M1549" t="n">
        <v>0</v>
      </c>
      <c r="N1549" t="n">
        <v>0</v>
      </c>
    </row>
    <row r="1550" spans="1:20">
      <c r="A1550" s="1" t="n">
        <v>36738</v>
      </c>
      <c r="B1550" t="s">
        <v>291</v>
      </c>
      <c r="C1550" t="n">
        <v>1</v>
      </c>
      <c r="D1550" t="n">
        <v>20</v>
      </c>
      <c r="E1550" t="s">
        <v>52</v>
      </c>
      <c r="F1550" t="n">
        <v>3201</v>
      </c>
      <c r="G1550" t="s">
        <v>228</v>
      </c>
      <c r="H1550" t="s">
        <v>229</v>
      </c>
      <c r="I1550" t="n">
        <v>5</v>
      </c>
      <c r="J1550" t="n">
        <v>160</v>
      </c>
      <c r="K1550" t="s">
        <v>258</v>
      </c>
      <c r="L1550" t="n">
        <v>385</v>
      </c>
      <c r="M1550" t="n">
        <v>0.01</v>
      </c>
      <c r="N1550" t="n">
        <v>55.1</v>
      </c>
      <c r="O1550" t="s">
        <v>291</v>
      </c>
      <c r="P1550" t="s">
        <v>253</v>
      </c>
      <c r="Q1550" t="s">
        <v>253</v>
      </c>
      <c r="R1550" t="s">
        <v>233</v>
      </c>
      <c r="S1550" t="s">
        <v>229</v>
      </c>
      <c r="T1550" t="n">
        <v>5</v>
      </c>
    </row>
    <row r="1551" spans="1:20">
      <c r="A1551" s="1" t="n">
        <v>36738</v>
      </c>
      <c r="B1551" t="s">
        <v>291</v>
      </c>
      <c r="C1551" t="n">
        <v>2</v>
      </c>
      <c r="D1551" t="n">
        <v>20</v>
      </c>
      <c r="E1551" t="s">
        <v>52</v>
      </c>
      <c r="F1551" t="n">
        <v>3201</v>
      </c>
      <c r="G1551" t="s">
        <v>228</v>
      </c>
      <c r="H1551" t="s">
        <v>229</v>
      </c>
      <c r="I1551" t="n">
        <v>5</v>
      </c>
      <c r="J1551" t="n">
        <v>458</v>
      </c>
      <c r="K1551" t="s">
        <v>230</v>
      </c>
      <c r="L1551" t="n">
        <v>428</v>
      </c>
      <c r="M1551" t="n">
        <v>0.22</v>
      </c>
      <c r="N1551" t="n">
        <v>20.3</v>
      </c>
      <c r="O1551" t="s">
        <v>291</v>
      </c>
      <c r="P1551" t="s">
        <v>253</v>
      </c>
      <c r="Q1551" t="s">
        <v>253</v>
      </c>
      <c r="R1551" t="s">
        <v>233</v>
      </c>
      <c r="S1551" t="s">
        <v>229</v>
      </c>
      <c r="T1551" t="n">
        <v>5</v>
      </c>
    </row>
    <row r="1552" spans="1:20">
      <c r="A1552" s="1" t="n">
        <v>36738</v>
      </c>
      <c r="B1552" t="s">
        <v>291</v>
      </c>
      <c r="C1552" t="n">
        <v>3</v>
      </c>
      <c r="D1552" t="n">
        <v>20</v>
      </c>
      <c r="E1552" t="s">
        <v>52</v>
      </c>
      <c r="F1552" t="n">
        <v>3201</v>
      </c>
      <c r="G1552" t="s">
        <v>228</v>
      </c>
      <c r="H1552" t="s">
        <v>229</v>
      </c>
      <c r="I1552" t="n">
        <v>5</v>
      </c>
      <c r="J1552" t="n">
        <v>712</v>
      </c>
      <c r="K1552" t="s">
        <v>278</v>
      </c>
      <c r="L1552" t="n">
        <v>651</v>
      </c>
      <c r="M1552" t="n">
        <v>0.04</v>
      </c>
      <c r="N1552" t="n">
        <v>45.3</v>
      </c>
      <c r="O1552" t="s">
        <v>291</v>
      </c>
      <c r="P1552" t="s">
        <v>253</v>
      </c>
      <c r="Q1552" t="s">
        <v>253</v>
      </c>
      <c r="R1552" t="s">
        <v>233</v>
      </c>
      <c r="S1552" t="s">
        <v>229</v>
      </c>
      <c r="T1552" t="n">
        <v>5</v>
      </c>
    </row>
    <row r="1553" spans="1:20">
      <c r="A1553" s="1" t="n">
        <v>36769</v>
      </c>
      <c r="B1553" t="s">
        <v>227</v>
      </c>
      <c r="C1553" t="n">
        <v>52</v>
      </c>
      <c r="D1553" t="n">
        <v>20</v>
      </c>
      <c r="E1553" t="s">
        <v>52</v>
      </c>
      <c r="F1553" t="n">
        <v>3201</v>
      </c>
      <c r="G1553" t="s">
        <v>228</v>
      </c>
      <c r="H1553" t="s">
        <v>229</v>
      </c>
      <c r="I1553" t="n">
        <v>5</v>
      </c>
      <c r="J1553" t="n">
        <v>280</v>
      </c>
      <c r="K1553" t="s">
        <v>251</v>
      </c>
      <c r="L1553" t="n">
        <v>559</v>
      </c>
      <c r="M1553" t="n">
        <v>0.06</v>
      </c>
      <c r="N1553" t="n">
        <v>39.2</v>
      </c>
      <c r="O1553" t="s">
        <v>231</v>
      </c>
      <c r="P1553" t="s">
        <v>232</v>
      </c>
      <c r="Q1553" t="s">
        <v>232</v>
      </c>
      <c r="R1553" t="s">
        <v>233</v>
      </c>
      <c r="S1553" t="s">
        <v>229</v>
      </c>
      <c r="T1553" t="n">
        <v>5</v>
      </c>
    </row>
    <row r="1554" spans="1:20">
      <c r="A1554" s="1" t="n">
        <v>36769</v>
      </c>
      <c r="B1554" t="s">
        <v>227</v>
      </c>
      <c r="C1554" t="n">
        <v>53</v>
      </c>
      <c r="D1554" t="n">
        <v>20</v>
      </c>
      <c r="E1554" t="s">
        <v>52</v>
      </c>
      <c r="F1554" t="n">
        <v>3201</v>
      </c>
      <c r="G1554" t="s">
        <v>228</v>
      </c>
      <c r="H1554" t="s">
        <v>229</v>
      </c>
      <c r="I1554" t="n">
        <v>5</v>
      </c>
      <c r="J1554" t="n">
        <v>458</v>
      </c>
      <c r="K1554" t="s">
        <v>230</v>
      </c>
      <c r="L1554" t="n">
        <v>217</v>
      </c>
      <c r="M1554" t="n">
        <v>0.09</v>
      </c>
      <c r="N1554" t="n">
        <v>34</v>
      </c>
      <c r="O1554" t="s">
        <v>231</v>
      </c>
      <c r="P1554" t="s">
        <v>232</v>
      </c>
      <c r="Q1554" t="s">
        <v>232</v>
      </c>
      <c r="R1554" t="s">
        <v>233</v>
      </c>
      <c r="S1554" t="s">
        <v>229</v>
      </c>
      <c r="T1554" t="n">
        <v>5</v>
      </c>
    </row>
    <row r="1555" spans="1:20">
      <c r="A1555" s="1" t="n">
        <v>36769</v>
      </c>
      <c r="B1555" t="s">
        <v>227</v>
      </c>
      <c r="C1555" t="n">
        <v>54</v>
      </c>
      <c r="D1555" t="n">
        <v>20</v>
      </c>
      <c r="E1555" t="s">
        <v>52</v>
      </c>
      <c r="F1555" t="n">
        <v>3201</v>
      </c>
      <c r="G1555" t="s">
        <v>228</v>
      </c>
      <c r="H1555" t="s">
        <v>229</v>
      </c>
      <c r="I1555" t="n">
        <v>5</v>
      </c>
      <c r="J1555" t="n">
        <v>458</v>
      </c>
      <c r="K1555" t="s">
        <v>230</v>
      </c>
      <c r="L1555" t="n">
        <v>389</v>
      </c>
      <c r="M1555" t="n">
        <v>0.05</v>
      </c>
      <c r="N1555" t="n">
        <v>37.2</v>
      </c>
      <c r="O1555" t="s">
        <v>231</v>
      </c>
      <c r="P1555" t="s">
        <v>232</v>
      </c>
      <c r="Q1555" t="s">
        <v>232</v>
      </c>
      <c r="R1555" t="s">
        <v>233</v>
      </c>
      <c r="S1555" t="s">
        <v>229</v>
      </c>
      <c r="T1555" t="n">
        <v>5</v>
      </c>
    </row>
    <row r="1556" spans="1:20">
      <c r="A1556" s="1" t="n">
        <v>36769</v>
      </c>
      <c r="B1556" t="s">
        <v>227</v>
      </c>
      <c r="C1556" t="n">
        <v>64</v>
      </c>
      <c r="D1556" t="n">
        <v>213</v>
      </c>
      <c r="E1556" t="s">
        <v>234</v>
      </c>
      <c r="F1556" t="n">
        <v>3201</v>
      </c>
      <c r="G1556" t="s">
        <v>228</v>
      </c>
      <c r="H1556" t="s">
        <v>229</v>
      </c>
      <c r="I1556" t="n">
        <v>5</v>
      </c>
      <c r="J1556" t="n">
        <v>490</v>
      </c>
      <c r="K1556" t="s">
        <v>244</v>
      </c>
      <c r="L1556" t="n">
        <v>34</v>
      </c>
      <c r="M1556" t="n">
        <v>0</v>
      </c>
      <c r="N1556" t="n">
        <v>0</v>
      </c>
    </row>
    <row r="1557" spans="1:20">
      <c r="A1557" s="1" t="n">
        <v>36769</v>
      </c>
      <c r="B1557" t="s">
        <v>227</v>
      </c>
      <c r="C1557" t="n">
        <v>67</v>
      </c>
      <c r="D1557" t="n">
        <v>508</v>
      </c>
      <c r="E1557" t="s">
        <v>246</v>
      </c>
      <c r="F1557" t="n">
        <v>3201</v>
      </c>
      <c r="G1557" t="s">
        <v>228</v>
      </c>
      <c r="H1557" t="s">
        <v>229</v>
      </c>
      <c r="I1557" t="n">
        <v>5</v>
      </c>
      <c r="J1557" t="n">
        <v>458</v>
      </c>
      <c r="K1557" t="s">
        <v>230</v>
      </c>
      <c r="L1557" t="n">
        <v>104</v>
      </c>
      <c r="M1557" t="n">
        <v>0.13</v>
      </c>
      <c r="N1557" t="n">
        <v>0</v>
      </c>
    </row>
    <row r="1558" spans="1:20">
      <c r="A1558" s="1" t="n">
        <v>36769</v>
      </c>
      <c r="B1558" t="s">
        <v>236</v>
      </c>
      <c r="C1558" t="n">
        <v>1</v>
      </c>
      <c r="D1558" t="n">
        <v>216</v>
      </c>
      <c r="E1558" t="s">
        <v>264</v>
      </c>
      <c r="F1558" t="n">
        <v>3201</v>
      </c>
      <c r="G1558" t="s">
        <v>228</v>
      </c>
      <c r="H1558" t="s">
        <v>229</v>
      </c>
      <c r="I1558" t="n">
        <v>5</v>
      </c>
      <c r="J1558" t="n">
        <v>515</v>
      </c>
      <c r="K1558" t="s">
        <v>239</v>
      </c>
      <c r="L1558" t="n">
        <v>300</v>
      </c>
      <c r="M1558" t="n">
        <v>0</v>
      </c>
      <c r="N1558" t="n">
        <v>0</v>
      </c>
    </row>
    <row r="1559" spans="1:20">
      <c r="A1559" s="1" t="n">
        <v>36769</v>
      </c>
      <c r="B1559" t="s">
        <v>236</v>
      </c>
      <c r="C1559" t="n">
        <v>2</v>
      </c>
      <c r="D1559" t="n">
        <v>216</v>
      </c>
      <c r="E1559" t="s">
        <v>264</v>
      </c>
      <c r="F1559" t="n">
        <v>3201</v>
      </c>
      <c r="G1559" t="s">
        <v>228</v>
      </c>
      <c r="H1559" t="s">
        <v>229</v>
      </c>
      <c r="I1559" t="n">
        <v>5</v>
      </c>
      <c r="J1559" t="n">
        <v>490</v>
      </c>
      <c r="K1559" t="s">
        <v>244</v>
      </c>
      <c r="L1559" t="n">
        <v>227</v>
      </c>
      <c r="M1559" t="n">
        <v>0</v>
      </c>
      <c r="N1559" t="n">
        <v>0</v>
      </c>
    </row>
    <row r="1560" spans="1:20">
      <c r="A1560" s="1" t="n">
        <v>36769</v>
      </c>
      <c r="B1560" t="s">
        <v>236</v>
      </c>
      <c r="C1560" t="n">
        <v>3</v>
      </c>
      <c r="D1560" t="n">
        <v>213</v>
      </c>
      <c r="E1560" t="s">
        <v>234</v>
      </c>
      <c r="F1560" t="n">
        <v>3201</v>
      </c>
      <c r="G1560" t="s">
        <v>228</v>
      </c>
      <c r="H1560" t="s">
        <v>229</v>
      </c>
      <c r="I1560" t="n">
        <v>5</v>
      </c>
      <c r="J1560" t="n">
        <v>490</v>
      </c>
      <c r="K1560" t="s">
        <v>244</v>
      </c>
      <c r="L1560" t="n">
        <v>34</v>
      </c>
      <c r="M1560" t="n">
        <v>0</v>
      </c>
      <c r="N1560" t="n">
        <v>0</v>
      </c>
    </row>
    <row r="1561" spans="1:20">
      <c r="A1561" s="1" t="n">
        <v>36769</v>
      </c>
      <c r="B1561" t="s">
        <v>291</v>
      </c>
      <c r="C1561" t="n">
        <v>1</v>
      </c>
      <c r="D1561" t="n">
        <v>20</v>
      </c>
      <c r="E1561" t="s">
        <v>52</v>
      </c>
      <c r="F1561" t="n">
        <v>3201</v>
      </c>
      <c r="G1561" t="s">
        <v>228</v>
      </c>
      <c r="H1561" t="s">
        <v>229</v>
      </c>
      <c r="I1561" t="n">
        <v>5</v>
      </c>
      <c r="J1561" t="n">
        <v>458</v>
      </c>
      <c r="K1561" t="s">
        <v>230</v>
      </c>
      <c r="L1561" t="n">
        <v>403</v>
      </c>
      <c r="M1561" t="n">
        <v>0.22</v>
      </c>
      <c r="N1561" t="n">
        <v>20.5</v>
      </c>
      <c r="O1561" t="s">
        <v>291</v>
      </c>
      <c r="P1561" t="s">
        <v>253</v>
      </c>
      <c r="Q1561" t="s">
        <v>253</v>
      </c>
      <c r="R1561" t="s">
        <v>233</v>
      </c>
      <c r="S1561" t="s">
        <v>229</v>
      </c>
      <c r="T1561" t="n">
        <v>5</v>
      </c>
    </row>
    <row r="1562" spans="1:20">
      <c r="A1562" s="1" t="n">
        <v>36769</v>
      </c>
      <c r="B1562" t="s">
        <v>291</v>
      </c>
      <c r="C1562" t="n">
        <v>2</v>
      </c>
      <c r="D1562" t="n">
        <v>20</v>
      </c>
      <c r="E1562" t="s">
        <v>52</v>
      </c>
      <c r="F1562" t="n">
        <v>3201</v>
      </c>
      <c r="G1562" t="s">
        <v>228</v>
      </c>
      <c r="H1562" t="s">
        <v>229</v>
      </c>
      <c r="I1562" t="n">
        <v>5</v>
      </c>
      <c r="J1562" t="n">
        <v>160</v>
      </c>
      <c r="K1562" t="s">
        <v>258</v>
      </c>
      <c r="L1562" t="n">
        <v>116</v>
      </c>
      <c r="M1562" t="n">
        <v>0.06</v>
      </c>
      <c r="N1562" t="n">
        <v>39.1</v>
      </c>
      <c r="O1562" t="s">
        <v>291</v>
      </c>
      <c r="P1562" t="s">
        <v>253</v>
      </c>
      <c r="Q1562" t="s">
        <v>253</v>
      </c>
      <c r="R1562" t="s">
        <v>233</v>
      </c>
      <c r="S1562" t="s">
        <v>229</v>
      </c>
      <c r="T1562" t="n">
        <v>5</v>
      </c>
    </row>
    <row r="1563" spans="1:20">
      <c r="A1563" s="1" t="n">
        <v>36769</v>
      </c>
      <c r="B1563" t="s">
        <v>291</v>
      </c>
      <c r="C1563" t="n">
        <v>3</v>
      </c>
      <c r="D1563" t="n">
        <v>20</v>
      </c>
      <c r="E1563" t="s">
        <v>52</v>
      </c>
      <c r="F1563" t="n">
        <v>3201</v>
      </c>
      <c r="G1563" t="s">
        <v>228</v>
      </c>
      <c r="H1563" t="s">
        <v>229</v>
      </c>
      <c r="I1563" t="n">
        <v>5</v>
      </c>
      <c r="J1563" t="n">
        <v>458</v>
      </c>
      <c r="K1563" t="s">
        <v>230</v>
      </c>
      <c r="L1563" t="n">
        <v>333</v>
      </c>
      <c r="M1563" t="n">
        <v>0.02</v>
      </c>
      <c r="N1563" t="n">
        <v>45.3</v>
      </c>
      <c r="O1563" t="s">
        <v>291</v>
      </c>
      <c r="P1563" t="s">
        <v>253</v>
      </c>
      <c r="Q1563" t="s">
        <v>253</v>
      </c>
      <c r="R1563" t="s">
        <v>233</v>
      </c>
      <c r="S1563" t="s">
        <v>229</v>
      </c>
      <c r="T1563" t="n">
        <v>5</v>
      </c>
    </row>
    <row r="1564" spans="1:20">
      <c r="A1564" s="1" t="n">
        <v>36769</v>
      </c>
      <c r="B1564" t="s">
        <v>291</v>
      </c>
      <c r="C1564" t="n">
        <v>4</v>
      </c>
      <c r="D1564" t="n">
        <v>20</v>
      </c>
      <c r="E1564" t="s">
        <v>52</v>
      </c>
      <c r="F1564" t="n">
        <v>3201</v>
      </c>
      <c r="G1564" t="s">
        <v>228</v>
      </c>
      <c r="H1564" t="s">
        <v>229</v>
      </c>
      <c r="I1564" t="n">
        <v>5</v>
      </c>
      <c r="J1564" t="n">
        <v>458</v>
      </c>
      <c r="K1564" t="s">
        <v>230</v>
      </c>
      <c r="L1564" t="n">
        <v>350</v>
      </c>
      <c r="M1564" t="n">
        <v>0.22</v>
      </c>
      <c r="N1564" t="n">
        <v>20.5</v>
      </c>
      <c r="O1564" t="s">
        <v>291</v>
      </c>
      <c r="P1564" t="s">
        <v>253</v>
      </c>
      <c r="Q1564" t="s">
        <v>253</v>
      </c>
      <c r="R1564" t="s">
        <v>233</v>
      </c>
      <c r="S1564" t="s">
        <v>229</v>
      </c>
      <c r="T1564" t="n">
        <v>5</v>
      </c>
    </row>
    <row r="1565" spans="1:20">
      <c r="A1565" s="1" t="n">
        <v>36769</v>
      </c>
      <c r="B1565" t="s">
        <v>291</v>
      </c>
      <c r="C1565" t="n">
        <v>5</v>
      </c>
      <c r="D1565" t="n">
        <v>20</v>
      </c>
      <c r="E1565" t="s">
        <v>52</v>
      </c>
      <c r="F1565" t="n">
        <v>3201</v>
      </c>
      <c r="G1565" t="s">
        <v>228</v>
      </c>
      <c r="H1565" t="s">
        <v>229</v>
      </c>
      <c r="I1565" t="n">
        <v>5</v>
      </c>
      <c r="J1565" t="n">
        <v>160</v>
      </c>
      <c r="K1565" t="s">
        <v>258</v>
      </c>
      <c r="L1565" t="n">
        <v>636</v>
      </c>
      <c r="M1565" t="n">
        <v>0.02</v>
      </c>
      <c r="N1565" t="n">
        <v>54.9</v>
      </c>
      <c r="O1565" t="s">
        <v>291</v>
      </c>
      <c r="P1565" t="s">
        <v>253</v>
      </c>
      <c r="Q1565" t="s">
        <v>253</v>
      </c>
      <c r="R1565" t="s">
        <v>233</v>
      </c>
      <c r="S1565" t="s">
        <v>229</v>
      </c>
      <c r="T1565" t="n">
        <v>5</v>
      </c>
    </row>
    <row r="1566" spans="1:20">
      <c r="A1566" s="1" t="n">
        <v>36769</v>
      </c>
      <c r="B1566" t="s">
        <v>307</v>
      </c>
      <c r="C1566" t="n">
        <v>607</v>
      </c>
      <c r="D1566" t="n">
        <v>213</v>
      </c>
      <c r="E1566" t="s">
        <v>234</v>
      </c>
      <c r="F1566" t="n">
        <v>3201</v>
      </c>
      <c r="G1566" t="s">
        <v>228</v>
      </c>
      <c r="H1566" t="s">
        <v>229</v>
      </c>
      <c r="I1566" t="n">
        <v>5</v>
      </c>
      <c r="J1566" t="n">
        <v>515</v>
      </c>
      <c r="K1566" t="s">
        <v>239</v>
      </c>
      <c r="L1566" t="n">
        <v>300</v>
      </c>
      <c r="M1566" t="n">
        <v>0</v>
      </c>
      <c r="N1566" t="n">
        <v>0</v>
      </c>
    </row>
    <row r="1567" spans="1:20">
      <c r="A1567" s="1" t="n">
        <v>36799</v>
      </c>
      <c r="B1567" t="s">
        <v>227</v>
      </c>
      <c r="C1567" t="n">
        <v>47</v>
      </c>
      <c r="D1567" t="n">
        <v>20</v>
      </c>
      <c r="E1567" t="s">
        <v>52</v>
      </c>
      <c r="F1567" t="n">
        <v>3201</v>
      </c>
      <c r="G1567" t="s">
        <v>228</v>
      </c>
      <c r="H1567" t="s">
        <v>229</v>
      </c>
      <c r="I1567" t="n">
        <v>5</v>
      </c>
      <c r="J1567" t="n">
        <v>280</v>
      </c>
      <c r="K1567" t="s">
        <v>251</v>
      </c>
      <c r="L1567" t="n">
        <v>582</v>
      </c>
      <c r="M1567" t="n">
        <v>0.06</v>
      </c>
      <c r="N1567" t="n">
        <v>39.5</v>
      </c>
      <c r="O1567" t="s">
        <v>231</v>
      </c>
      <c r="P1567" t="s">
        <v>232</v>
      </c>
      <c r="Q1567" t="s">
        <v>232</v>
      </c>
      <c r="R1567" t="s">
        <v>233</v>
      </c>
      <c r="S1567" t="s">
        <v>229</v>
      </c>
      <c r="T1567" t="n">
        <v>5</v>
      </c>
    </row>
    <row r="1568" spans="1:20">
      <c r="A1568" s="1" t="n">
        <v>36799</v>
      </c>
      <c r="B1568" t="s">
        <v>227</v>
      </c>
      <c r="C1568" t="n">
        <v>48</v>
      </c>
      <c r="D1568" t="n">
        <v>20</v>
      </c>
      <c r="E1568" t="s">
        <v>52</v>
      </c>
      <c r="F1568" t="n">
        <v>3201</v>
      </c>
      <c r="G1568" t="s">
        <v>228</v>
      </c>
      <c r="H1568" t="s">
        <v>229</v>
      </c>
      <c r="I1568" t="n">
        <v>5</v>
      </c>
      <c r="J1568" t="n">
        <v>280</v>
      </c>
      <c r="K1568" t="s">
        <v>251</v>
      </c>
      <c r="L1568" t="n">
        <v>610</v>
      </c>
      <c r="M1568" t="n">
        <v>0.06</v>
      </c>
      <c r="N1568" t="n">
        <v>39.3</v>
      </c>
      <c r="O1568" t="s">
        <v>231</v>
      </c>
      <c r="P1568" t="s">
        <v>232</v>
      </c>
      <c r="Q1568" t="s">
        <v>232</v>
      </c>
      <c r="R1568" t="s">
        <v>233</v>
      </c>
      <c r="S1568" t="s">
        <v>229</v>
      </c>
      <c r="T1568" t="n">
        <v>5</v>
      </c>
    </row>
    <row r="1569" spans="1:20">
      <c r="A1569" s="1" t="n">
        <v>36799</v>
      </c>
      <c r="B1569" t="s">
        <v>286</v>
      </c>
      <c r="C1569" t="n">
        <v>610</v>
      </c>
      <c r="D1569" t="n">
        <v>152</v>
      </c>
      <c r="E1569" t="s">
        <v>302</v>
      </c>
      <c r="F1569" t="n">
        <v>3201</v>
      </c>
      <c r="G1569" t="s">
        <v>228</v>
      </c>
      <c r="H1569" t="s">
        <v>229</v>
      </c>
      <c r="I1569" t="n">
        <v>5</v>
      </c>
      <c r="J1569" t="n">
        <v>515</v>
      </c>
      <c r="K1569" t="s">
        <v>239</v>
      </c>
      <c r="L1569" t="n">
        <v>101</v>
      </c>
      <c r="M1569" t="n">
        <v>0</v>
      </c>
      <c r="N1569" t="n">
        <v>0</v>
      </c>
    </row>
    <row r="1570" spans="1:20">
      <c r="A1570" s="1" t="n">
        <v>36799</v>
      </c>
      <c r="B1570" t="s">
        <v>291</v>
      </c>
      <c r="C1570" t="n">
        <v>1</v>
      </c>
      <c r="D1570" t="n">
        <v>20</v>
      </c>
      <c r="E1570" t="s">
        <v>52</v>
      </c>
      <c r="F1570" t="n">
        <v>3201</v>
      </c>
      <c r="G1570" t="s">
        <v>228</v>
      </c>
      <c r="H1570" t="s">
        <v>229</v>
      </c>
      <c r="I1570" t="n">
        <v>5</v>
      </c>
      <c r="J1570" t="n">
        <v>150</v>
      </c>
      <c r="K1570" t="s">
        <v>269</v>
      </c>
      <c r="L1570" t="n">
        <v>398</v>
      </c>
      <c r="M1570" t="n">
        <v>0.19</v>
      </c>
      <c r="N1570" t="n">
        <v>22.9</v>
      </c>
      <c r="O1570" t="s">
        <v>291</v>
      </c>
      <c r="P1570" t="s">
        <v>253</v>
      </c>
      <c r="Q1570" t="s">
        <v>253</v>
      </c>
      <c r="R1570" t="s">
        <v>233</v>
      </c>
      <c r="S1570" t="s">
        <v>229</v>
      </c>
      <c r="T1570" t="n">
        <v>5</v>
      </c>
    </row>
    <row r="1571" spans="1:20">
      <c r="A1571" s="1" t="n">
        <v>36799</v>
      </c>
      <c r="B1571" t="s">
        <v>291</v>
      </c>
      <c r="C1571" t="n">
        <v>2</v>
      </c>
      <c r="D1571" t="n">
        <v>20</v>
      </c>
      <c r="E1571" t="s">
        <v>52</v>
      </c>
      <c r="F1571" t="n">
        <v>3201</v>
      </c>
      <c r="G1571" t="s">
        <v>228</v>
      </c>
      <c r="H1571" t="s">
        <v>229</v>
      </c>
      <c r="I1571" t="n">
        <v>5</v>
      </c>
      <c r="J1571" t="n">
        <v>150</v>
      </c>
      <c r="K1571" t="s">
        <v>269</v>
      </c>
      <c r="L1571" t="n">
        <v>334</v>
      </c>
      <c r="M1571" t="n">
        <v>0.03</v>
      </c>
      <c r="N1571" t="n">
        <v>41.1</v>
      </c>
      <c r="O1571" t="s">
        <v>291</v>
      </c>
      <c r="P1571" t="s">
        <v>253</v>
      </c>
      <c r="Q1571" t="s">
        <v>253</v>
      </c>
      <c r="R1571" t="s">
        <v>233</v>
      </c>
      <c r="S1571" t="s">
        <v>229</v>
      </c>
      <c r="T1571" t="n">
        <v>5</v>
      </c>
    </row>
    <row r="1572" spans="1:20">
      <c r="A1572" s="1" t="n">
        <v>36799</v>
      </c>
      <c r="B1572" t="s">
        <v>291</v>
      </c>
      <c r="C1572" t="n">
        <v>3</v>
      </c>
      <c r="D1572" t="n">
        <v>20</v>
      </c>
      <c r="E1572" t="s">
        <v>52</v>
      </c>
      <c r="F1572" t="n">
        <v>3201</v>
      </c>
      <c r="G1572" t="s">
        <v>228</v>
      </c>
      <c r="H1572" t="s">
        <v>229</v>
      </c>
      <c r="I1572" t="n">
        <v>5</v>
      </c>
      <c r="J1572" t="n">
        <v>150</v>
      </c>
      <c r="K1572" t="s">
        <v>269</v>
      </c>
      <c r="L1572" t="n">
        <v>340</v>
      </c>
      <c r="M1572" t="n">
        <v>0.05</v>
      </c>
      <c r="N1572" t="n">
        <v>36.9</v>
      </c>
      <c r="O1572" t="s">
        <v>291</v>
      </c>
      <c r="P1572" t="s">
        <v>253</v>
      </c>
      <c r="Q1572" t="s">
        <v>253</v>
      </c>
      <c r="R1572" t="s">
        <v>233</v>
      </c>
      <c r="S1572" t="s">
        <v>229</v>
      </c>
      <c r="T1572" t="n">
        <v>5</v>
      </c>
    </row>
    <row r="1573" spans="1:20">
      <c r="A1573" s="1" t="n">
        <v>36830</v>
      </c>
      <c r="B1573" t="s">
        <v>227</v>
      </c>
      <c r="C1573" t="n">
        <v>54</v>
      </c>
      <c r="D1573" t="n">
        <v>20</v>
      </c>
      <c r="E1573" t="s">
        <v>52</v>
      </c>
      <c r="F1573" t="n">
        <v>3201</v>
      </c>
      <c r="G1573" t="s">
        <v>228</v>
      </c>
      <c r="H1573" t="s">
        <v>229</v>
      </c>
      <c r="I1573" t="n">
        <v>5</v>
      </c>
      <c r="J1573" t="n">
        <v>280</v>
      </c>
      <c r="K1573" t="s">
        <v>251</v>
      </c>
      <c r="L1573" t="n">
        <v>570</v>
      </c>
      <c r="M1573" t="n">
        <v>0.06</v>
      </c>
      <c r="N1573" t="n">
        <v>39.4</v>
      </c>
      <c r="O1573" t="s">
        <v>231</v>
      </c>
      <c r="P1573" t="s">
        <v>232</v>
      </c>
      <c r="Q1573" t="s">
        <v>232</v>
      </c>
      <c r="R1573" t="s">
        <v>233</v>
      </c>
      <c r="S1573" t="s">
        <v>229</v>
      </c>
      <c r="T1573" t="n">
        <v>5</v>
      </c>
    </row>
    <row r="1574" spans="1:20">
      <c r="A1574" s="1" t="n">
        <v>36830</v>
      </c>
      <c r="B1574" t="s">
        <v>227</v>
      </c>
      <c r="C1574" t="n">
        <v>55</v>
      </c>
      <c r="D1574" t="n">
        <v>20</v>
      </c>
      <c r="E1574" t="s">
        <v>52</v>
      </c>
      <c r="F1574" t="n">
        <v>3201</v>
      </c>
      <c r="G1574" t="s">
        <v>228</v>
      </c>
      <c r="H1574" t="s">
        <v>229</v>
      </c>
      <c r="I1574" t="n">
        <v>5</v>
      </c>
      <c r="J1574" t="n">
        <v>280</v>
      </c>
      <c r="K1574" t="s">
        <v>251</v>
      </c>
      <c r="L1574" t="n">
        <v>571</v>
      </c>
      <c r="M1574" t="n">
        <v>0.06</v>
      </c>
      <c r="N1574" t="n">
        <v>39.2</v>
      </c>
      <c r="O1574" t="s">
        <v>231</v>
      </c>
      <c r="P1574" t="s">
        <v>232</v>
      </c>
      <c r="Q1574" t="s">
        <v>232</v>
      </c>
      <c r="R1574" t="s">
        <v>233</v>
      </c>
      <c r="S1574" t="s">
        <v>229</v>
      </c>
      <c r="T1574" t="n">
        <v>5</v>
      </c>
    </row>
    <row r="1575" spans="1:20">
      <c r="A1575" s="1" t="n">
        <v>36830</v>
      </c>
      <c r="B1575" t="s">
        <v>227</v>
      </c>
      <c r="C1575" t="n">
        <v>66</v>
      </c>
      <c r="D1575" t="n">
        <v>508</v>
      </c>
      <c r="E1575" t="s">
        <v>246</v>
      </c>
      <c r="F1575" t="n">
        <v>3201</v>
      </c>
      <c r="G1575" t="s">
        <v>228</v>
      </c>
      <c r="H1575" t="s">
        <v>229</v>
      </c>
      <c r="I1575" t="n">
        <v>5</v>
      </c>
      <c r="J1575" t="n">
        <v>458</v>
      </c>
      <c r="K1575" t="s">
        <v>230</v>
      </c>
      <c r="L1575" t="n">
        <v>107</v>
      </c>
      <c r="M1575" t="n">
        <v>0.19</v>
      </c>
      <c r="N1575" t="n">
        <v>0</v>
      </c>
    </row>
    <row r="1576" spans="1:20">
      <c r="A1576" s="1" t="n">
        <v>36830</v>
      </c>
      <c r="B1576" t="s">
        <v>227</v>
      </c>
      <c r="C1576" t="n">
        <v>601</v>
      </c>
      <c r="D1576" t="n">
        <v>216</v>
      </c>
      <c r="E1576" t="s">
        <v>264</v>
      </c>
      <c r="F1576" t="n">
        <v>3201</v>
      </c>
      <c r="G1576" t="s">
        <v>228</v>
      </c>
      <c r="H1576" t="s">
        <v>229</v>
      </c>
      <c r="I1576" t="n">
        <v>5</v>
      </c>
      <c r="J1576" t="n">
        <v>515</v>
      </c>
      <c r="K1576" t="s">
        <v>239</v>
      </c>
      <c r="L1576" t="n">
        <v>258</v>
      </c>
      <c r="M1576" t="n">
        <v>0</v>
      </c>
      <c r="N1576" t="n">
        <v>0</v>
      </c>
    </row>
    <row r="1577" spans="1:20">
      <c r="A1577" s="1" t="n">
        <v>36830</v>
      </c>
      <c r="B1577" t="s">
        <v>236</v>
      </c>
      <c r="C1577" t="n">
        <v>1</v>
      </c>
      <c r="D1577" t="n">
        <v>216</v>
      </c>
      <c r="E1577" t="s">
        <v>264</v>
      </c>
      <c r="F1577" t="n">
        <v>3201</v>
      </c>
      <c r="G1577" t="s">
        <v>228</v>
      </c>
      <c r="H1577" t="s">
        <v>229</v>
      </c>
      <c r="I1577" t="n">
        <v>5</v>
      </c>
      <c r="J1577" t="n">
        <v>515</v>
      </c>
      <c r="K1577" t="s">
        <v>239</v>
      </c>
      <c r="L1577" t="n">
        <v>258</v>
      </c>
      <c r="M1577" t="n">
        <v>0</v>
      </c>
      <c r="N1577" t="n">
        <v>0</v>
      </c>
    </row>
    <row r="1578" spans="1:20">
      <c r="A1578" s="1" t="n">
        <v>36830</v>
      </c>
      <c r="B1578" t="s">
        <v>236</v>
      </c>
      <c r="C1578" t="n">
        <v>2</v>
      </c>
      <c r="D1578" t="n">
        <v>216</v>
      </c>
      <c r="E1578" t="s">
        <v>264</v>
      </c>
      <c r="F1578" t="n">
        <v>3201</v>
      </c>
      <c r="G1578" t="s">
        <v>228</v>
      </c>
      <c r="H1578" t="s">
        <v>229</v>
      </c>
      <c r="I1578" t="n">
        <v>5</v>
      </c>
      <c r="J1578" t="n">
        <v>795</v>
      </c>
      <c r="K1578" t="s">
        <v>240</v>
      </c>
      <c r="L1578" t="n">
        <v>168</v>
      </c>
      <c r="M1578" t="n">
        <v>0</v>
      </c>
      <c r="N1578" t="n">
        <v>0</v>
      </c>
    </row>
    <row r="1579" spans="1:20">
      <c r="A1579" s="1" t="n">
        <v>36830</v>
      </c>
      <c r="B1579" t="s">
        <v>291</v>
      </c>
      <c r="C1579" t="n">
        <v>1</v>
      </c>
      <c r="D1579" t="n">
        <v>20</v>
      </c>
      <c r="E1579" t="s">
        <v>52</v>
      </c>
      <c r="F1579" t="n">
        <v>3201</v>
      </c>
      <c r="G1579" t="s">
        <v>228</v>
      </c>
      <c r="H1579" t="s">
        <v>229</v>
      </c>
      <c r="I1579" t="n">
        <v>5</v>
      </c>
      <c r="J1579" t="n">
        <v>280</v>
      </c>
      <c r="K1579" t="s">
        <v>251</v>
      </c>
      <c r="L1579" t="n">
        <v>590</v>
      </c>
      <c r="M1579" t="n">
        <v>0.05</v>
      </c>
      <c r="N1579" t="n">
        <v>39.6</v>
      </c>
      <c r="O1579" t="s">
        <v>291</v>
      </c>
      <c r="P1579" t="s">
        <v>253</v>
      </c>
      <c r="Q1579" t="s">
        <v>253</v>
      </c>
      <c r="R1579" t="s">
        <v>233</v>
      </c>
      <c r="S1579" t="s">
        <v>229</v>
      </c>
      <c r="T1579" t="n">
        <v>5</v>
      </c>
    </row>
    <row r="1580" spans="1:20">
      <c r="A1580" s="1" t="n">
        <v>36830</v>
      </c>
      <c r="B1580" t="s">
        <v>291</v>
      </c>
      <c r="C1580" t="n">
        <v>2</v>
      </c>
      <c r="D1580" t="n">
        <v>20</v>
      </c>
      <c r="E1580" t="s">
        <v>52</v>
      </c>
      <c r="F1580" t="n">
        <v>3201</v>
      </c>
      <c r="G1580" t="s">
        <v>228</v>
      </c>
      <c r="H1580" t="s">
        <v>229</v>
      </c>
      <c r="I1580" t="n">
        <v>5</v>
      </c>
      <c r="J1580" t="n">
        <v>458</v>
      </c>
      <c r="K1580" t="s">
        <v>230</v>
      </c>
      <c r="L1580" t="n">
        <v>386</v>
      </c>
      <c r="M1580" t="n">
        <v>0.21</v>
      </c>
      <c r="N1580" t="n">
        <v>20.3</v>
      </c>
      <c r="O1580" t="s">
        <v>291</v>
      </c>
      <c r="P1580" t="s">
        <v>253</v>
      </c>
      <c r="Q1580" t="s">
        <v>253</v>
      </c>
      <c r="R1580" t="s">
        <v>233</v>
      </c>
      <c r="S1580" t="s">
        <v>229</v>
      </c>
      <c r="T1580" t="n">
        <v>5</v>
      </c>
    </row>
    <row r="1581" spans="1:20">
      <c r="A1581" s="1" t="n">
        <v>36830</v>
      </c>
      <c r="B1581" t="s">
        <v>291</v>
      </c>
      <c r="C1581" t="n">
        <v>3</v>
      </c>
      <c r="D1581" t="n">
        <v>20</v>
      </c>
      <c r="E1581" t="s">
        <v>52</v>
      </c>
      <c r="F1581" t="n">
        <v>3201</v>
      </c>
      <c r="G1581" t="s">
        <v>228</v>
      </c>
      <c r="H1581" t="s">
        <v>229</v>
      </c>
      <c r="I1581" t="n">
        <v>5</v>
      </c>
      <c r="J1581" t="n">
        <v>580</v>
      </c>
      <c r="K1581" t="s">
        <v>248</v>
      </c>
      <c r="L1581" t="n">
        <v>374</v>
      </c>
      <c r="M1581" t="n">
        <v>0.02</v>
      </c>
      <c r="N1581" t="n">
        <v>45.9</v>
      </c>
      <c r="O1581" t="s">
        <v>291</v>
      </c>
      <c r="P1581" t="s">
        <v>253</v>
      </c>
      <c r="Q1581" t="s">
        <v>253</v>
      </c>
      <c r="R1581" t="s">
        <v>233</v>
      </c>
      <c r="S1581" t="s">
        <v>229</v>
      </c>
      <c r="T1581" t="n">
        <v>5</v>
      </c>
    </row>
    <row r="1582" spans="1:20">
      <c r="A1582" s="1" t="n">
        <v>36830</v>
      </c>
      <c r="B1582" t="s">
        <v>291</v>
      </c>
      <c r="C1582" t="n">
        <v>4</v>
      </c>
      <c r="D1582" t="n">
        <v>20</v>
      </c>
      <c r="E1582" t="s">
        <v>52</v>
      </c>
      <c r="F1582" t="n">
        <v>3201</v>
      </c>
      <c r="G1582" t="s">
        <v>228</v>
      </c>
      <c r="H1582" t="s">
        <v>229</v>
      </c>
      <c r="I1582" t="n">
        <v>5</v>
      </c>
      <c r="J1582" t="n">
        <v>580</v>
      </c>
      <c r="K1582" t="s">
        <v>248</v>
      </c>
      <c r="L1582" t="n">
        <v>667</v>
      </c>
      <c r="M1582" t="n">
        <v>0.03</v>
      </c>
      <c r="N1582" t="n">
        <v>46.4</v>
      </c>
      <c r="O1582" t="s">
        <v>291</v>
      </c>
      <c r="P1582" t="s">
        <v>253</v>
      </c>
      <c r="Q1582" t="s">
        <v>253</v>
      </c>
      <c r="R1582" t="s">
        <v>233</v>
      </c>
      <c r="S1582" t="s">
        <v>229</v>
      </c>
      <c r="T1582" t="n">
        <v>5</v>
      </c>
    </row>
    <row r="1583" spans="1:20">
      <c r="A1583" s="1" t="n">
        <v>36830</v>
      </c>
      <c r="B1583" t="s">
        <v>291</v>
      </c>
      <c r="C1583" t="n">
        <v>600</v>
      </c>
      <c r="D1583" t="n">
        <v>20</v>
      </c>
      <c r="E1583" t="s">
        <v>52</v>
      </c>
      <c r="F1583" t="n">
        <v>3201</v>
      </c>
      <c r="G1583" t="s">
        <v>228</v>
      </c>
      <c r="H1583" t="s">
        <v>229</v>
      </c>
      <c r="I1583" t="n">
        <v>5</v>
      </c>
      <c r="J1583" t="n">
        <v>160</v>
      </c>
      <c r="K1583" t="s">
        <v>258</v>
      </c>
      <c r="L1583" t="n">
        <v>682</v>
      </c>
      <c r="M1583" t="n">
        <v>0.01</v>
      </c>
      <c r="N1583" t="n">
        <v>54.5</v>
      </c>
      <c r="O1583" t="s">
        <v>291</v>
      </c>
      <c r="P1583" t="s">
        <v>253</v>
      </c>
      <c r="Q1583" t="s">
        <v>253</v>
      </c>
      <c r="R1583" t="s">
        <v>233</v>
      </c>
      <c r="S1583" t="s">
        <v>229</v>
      </c>
      <c r="T1583" t="n">
        <v>5</v>
      </c>
    </row>
    <row r="1584" spans="1:20">
      <c r="A1584" s="1" t="n">
        <v>36860</v>
      </c>
      <c r="B1584" t="s">
        <v>227</v>
      </c>
      <c r="C1584" t="n">
        <v>48</v>
      </c>
      <c r="D1584" t="n">
        <v>20</v>
      </c>
      <c r="E1584" t="s">
        <v>52</v>
      </c>
      <c r="F1584" t="n">
        <v>3201</v>
      </c>
      <c r="G1584" t="s">
        <v>228</v>
      </c>
      <c r="H1584" t="s">
        <v>229</v>
      </c>
      <c r="I1584" t="n">
        <v>5</v>
      </c>
      <c r="J1584" t="n">
        <v>280</v>
      </c>
      <c r="K1584" t="s">
        <v>251</v>
      </c>
      <c r="L1584" t="n">
        <v>410</v>
      </c>
      <c r="M1584" t="n">
        <v>0.06</v>
      </c>
      <c r="N1584" t="n">
        <v>39.5</v>
      </c>
      <c r="O1584" t="s">
        <v>231</v>
      </c>
      <c r="P1584" t="s">
        <v>232</v>
      </c>
      <c r="Q1584" t="s">
        <v>232</v>
      </c>
      <c r="R1584" t="s">
        <v>233</v>
      </c>
      <c r="S1584" t="s">
        <v>229</v>
      </c>
      <c r="T1584" t="n">
        <v>5</v>
      </c>
    </row>
    <row r="1585" spans="1:20">
      <c r="A1585" s="1" t="n">
        <v>36860</v>
      </c>
      <c r="B1585" t="s">
        <v>227</v>
      </c>
      <c r="C1585" t="n">
        <v>49</v>
      </c>
      <c r="D1585" t="n">
        <v>20</v>
      </c>
      <c r="E1585" t="s">
        <v>52</v>
      </c>
      <c r="F1585" t="n">
        <v>3201</v>
      </c>
      <c r="G1585" t="s">
        <v>228</v>
      </c>
      <c r="H1585" t="s">
        <v>229</v>
      </c>
      <c r="I1585" t="n">
        <v>5</v>
      </c>
      <c r="J1585" t="n">
        <v>280</v>
      </c>
      <c r="K1585" t="s">
        <v>251</v>
      </c>
      <c r="L1585" t="n">
        <v>200</v>
      </c>
      <c r="M1585" t="n">
        <v>0.06</v>
      </c>
      <c r="N1585" t="n">
        <v>39.5</v>
      </c>
      <c r="O1585" t="s">
        <v>231</v>
      </c>
      <c r="P1585" t="s">
        <v>232</v>
      </c>
      <c r="Q1585" t="s">
        <v>232</v>
      </c>
      <c r="R1585" t="s">
        <v>233</v>
      </c>
      <c r="S1585" t="s">
        <v>229</v>
      </c>
      <c r="T1585" t="n">
        <v>5</v>
      </c>
    </row>
    <row r="1586" spans="1:20">
      <c r="A1586" s="1" t="n">
        <v>36860</v>
      </c>
      <c r="B1586" t="s">
        <v>227</v>
      </c>
      <c r="C1586" t="n">
        <v>50</v>
      </c>
      <c r="D1586" t="n">
        <v>20</v>
      </c>
      <c r="E1586" t="s">
        <v>52</v>
      </c>
      <c r="F1586" t="n">
        <v>3201</v>
      </c>
      <c r="G1586" t="s">
        <v>228</v>
      </c>
      <c r="H1586" t="s">
        <v>229</v>
      </c>
      <c r="I1586" t="n">
        <v>5</v>
      </c>
      <c r="J1586" t="n">
        <v>580</v>
      </c>
      <c r="K1586" t="s">
        <v>248</v>
      </c>
      <c r="L1586" t="n">
        <v>103</v>
      </c>
      <c r="M1586" t="n">
        <v>0.07000000000000001</v>
      </c>
      <c r="N1586" t="n">
        <v>45.3</v>
      </c>
      <c r="O1586" t="s">
        <v>231</v>
      </c>
      <c r="P1586" t="s">
        <v>232</v>
      </c>
      <c r="Q1586" t="s">
        <v>232</v>
      </c>
      <c r="R1586" t="s">
        <v>233</v>
      </c>
      <c r="S1586" t="s">
        <v>229</v>
      </c>
      <c r="T1586" t="n">
        <v>5</v>
      </c>
    </row>
    <row r="1587" spans="1:20">
      <c r="A1587" s="1" t="n">
        <v>36860</v>
      </c>
      <c r="B1587" t="s">
        <v>227</v>
      </c>
      <c r="C1587" t="n">
        <v>51</v>
      </c>
      <c r="D1587" t="n">
        <v>20</v>
      </c>
      <c r="E1587" t="s">
        <v>52</v>
      </c>
      <c r="F1587" t="n">
        <v>3201</v>
      </c>
      <c r="G1587" t="s">
        <v>228</v>
      </c>
      <c r="H1587" t="s">
        <v>229</v>
      </c>
      <c r="I1587" t="n">
        <v>5</v>
      </c>
      <c r="J1587" t="n">
        <v>458</v>
      </c>
      <c r="K1587" t="s">
        <v>230</v>
      </c>
      <c r="L1587" t="n">
        <v>302</v>
      </c>
      <c r="M1587" t="n">
        <v>0.08</v>
      </c>
      <c r="N1587" t="n">
        <v>32</v>
      </c>
      <c r="O1587" t="s">
        <v>231</v>
      </c>
      <c r="P1587" t="s">
        <v>232</v>
      </c>
      <c r="Q1587" t="s">
        <v>232</v>
      </c>
      <c r="R1587" t="s">
        <v>233</v>
      </c>
      <c r="S1587" t="s">
        <v>229</v>
      </c>
      <c r="T1587" t="n">
        <v>5</v>
      </c>
    </row>
    <row r="1588" spans="1:20">
      <c r="A1588" s="1" t="n">
        <v>36860</v>
      </c>
      <c r="B1588" t="s">
        <v>227</v>
      </c>
      <c r="C1588" t="n">
        <v>52</v>
      </c>
      <c r="D1588" t="n">
        <v>20</v>
      </c>
      <c r="E1588" t="s">
        <v>52</v>
      </c>
      <c r="F1588" t="n">
        <v>3201</v>
      </c>
      <c r="G1588" t="s">
        <v>228</v>
      </c>
      <c r="H1588" t="s">
        <v>229</v>
      </c>
      <c r="I1588" t="n">
        <v>5</v>
      </c>
      <c r="J1588" t="n">
        <v>875</v>
      </c>
      <c r="K1588" t="s">
        <v>305</v>
      </c>
      <c r="L1588" t="n">
        <v>423</v>
      </c>
      <c r="M1588" t="n">
        <v>0.05</v>
      </c>
      <c r="N1588" t="n">
        <v>41.8</v>
      </c>
      <c r="O1588" t="s">
        <v>231</v>
      </c>
      <c r="P1588" t="s">
        <v>232</v>
      </c>
      <c r="Q1588" t="s">
        <v>232</v>
      </c>
      <c r="R1588" t="s">
        <v>233</v>
      </c>
      <c r="S1588" t="s">
        <v>229</v>
      </c>
      <c r="T1588" t="n">
        <v>5</v>
      </c>
    </row>
    <row r="1589" spans="1:20">
      <c r="A1589" s="1" t="n">
        <v>36860</v>
      </c>
      <c r="B1589" t="s">
        <v>227</v>
      </c>
      <c r="C1589" t="n">
        <v>60</v>
      </c>
      <c r="D1589" t="n">
        <v>213</v>
      </c>
      <c r="E1589" t="s">
        <v>234</v>
      </c>
      <c r="F1589" t="n">
        <v>3201</v>
      </c>
      <c r="G1589" t="s">
        <v>228</v>
      </c>
      <c r="H1589" t="s">
        <v>229</v>
      </c>
      <c r="I1589" t="n">
        <v>5</v>
      </c>
      <c r="J1589" t="n">
        <v>515</v>
      </c>
      <c r="K1589" t="s">
        <v>239</v>
      </c>
      <c r="L1589" t="n">
        <v>12</v>
      </c>
      <c r="M1589" t="n">
        <v>0</v>
      </c>
      <c r="N1589" t="n">
        <v>0</v>
      </c>
    </row>
    <row r="1590" spans="1:20">
      <c r="A1590" s="1" t="n">
        <v>36860</v>
      </c>
      <c r="B1590" t="s">
        <v>286</v>
      </c>
      <c r="C1590" t="n">
        <v>632</v>
      </c>
      <c r="D1590" t="n">
        <v>152</v>
      </c>
      <c r="E1590" t="s">
        <v>302</v>
      </c>
      <c r="F1590" t="n">
        <v>3201</v>
      </c>
      <c r="G1590" t="s">
        <v>228</v>
      </c>
      <c r="H1590" t="s">
        <v>229</v>
      </c>
      <c r="I1590" t="n">
        <v>5</v>
      </c>
      <c r="J1590" t="n">
        <v>260</v>
      </c>
      <c r="K1590" t="s">
        <v>250</v>
      </c>
      <c r="L1590" t="n">
        <v>70</v>
      </c>
      <c r="M1590" t="n">
        <v>0</v>
      </c>
      <c r="N1590" t="n">
        <v>0</v>
      </c>
    </row>
    <row r="1591" spans="1:20">
      <c r="A1591" s="1" t="n">
        <v>36860</v>
      </c>
      <c r="B1591" t="s">
        <v>286</v>
      </c>
      <c r="C1591" t="n">
        <v>633</v>
      </c>
      <c r="D1591" t="n">
        <v>152</v>
      </c>
      <c r="E1591" t="s">
        <v>302</v>
      </c>
      <c r="F1591" t="n">
        <v>3201</v>
      </c>
      <c r="G1591" t="s">
        <v>228</v>
      </c>
      <c r="H1591" t="s">
        <v>229</v>
      </c>
      <c r="I1591" t="n">
        <v>5</v>
      </c>
      <c r="J1591" t="n">
        <v>515</v>
      </c>
      <c r="K1591" t="s">
        <v>239</v>
      </c>
      <c r="L1591" t="n">
        <v>219</v>
      </c>
      <c r="M1591" t="n">
        <v>0</v>
      </c>
      <c r="N1591" t="n">
        <v>0</v>
      </c>
    </row>
    <row r="1592" spans="1:20">
      <c r="A1592" s="1" t="n">
        <v>36860</v>
      </c>
      <c r="B1592" t="s">
        <v>286</v>
      </c>
      <c r="C1592" t="n">
        <v>634</v>
      </c>
      <c r="D1592" t="n">
        <v>461</v>
      </c>
      <c r="E1592" t="s">
        <v>287</v>
      </c>
      <c r="F1592" t="n">
        <v>3201</v>
      </c>
      <c r="G1592" t="s">
        <v>228</v>
      </c>
      <c r="H1592" t="s">
        <v>229</v>
      </c>
      <c r="I1592" t="n">
        <v>5</v>
      </c>
      <c r="J1592" t="n">
        <v>795</v>
      </c>
      <c r="K1592" t="s">
        <v>240</v>
      </c>
      <c r="L1592" t="n">
        <v>6</v>
      </c>
      <c r="M1592" t="n">
        <v>0</v>
      </c>
      <c r="N1592" t="n">
        <v>0</v>
      </c>
    </row>
    <row r="1593" spans="1:20">
      <c r="A1593" s="1" t="n">
        <v>36860</v>
      </c>
      <c r="B1593" t="s">
        <v>291</v>
      </c>
      <c r="C1593" t="n">
        <v>1</v>
      </c>
      <c r="D1593" t="n">
        <v>20</v>
      </c>
      <c r="E1593" t="s">
        <v>52</v>
      </c>
      <c r="F1593" t="n">
        <v>3201</v>
      </c>
      <c r="G1593" t="s">
        <v>228</v>
      </c>
      <c r="H1593" t="s">
        <v>229</v>
      </c>
      <c r="I1593" t="n">
        <v>5</v>
      </c>
      <c r="J1593" t="n">
        <v>580</v>
      </c>
      <c r="K1593" t="s">
        <v>248</v>
      </c>
      <c r="L1593" t="n">
        <v>217</v>
      </c>
      <c r="M1593" t="n">
        <v>0.02</v>
      </c>
      <c r="N1593" t="n">
        <v>45.2</v>
      </c>
      <c r="O1593" t="s">
        <v>291</v>
      </c>
      <c r="P1593" t="s">
        <v>253</v>
      </c>
      <c r="Q1593" t="s">
        <v>253</v>
      </c>
      <c r="R1593" t="s">
        <v>233</v>
      </c>
      <c r="S1593" t="s">
        <v>229</v>
      </c>
      <c r="T1593" t="n">
        <v>5</v>
      </c>
    </row>
    <row r="1594" spans="1:20">
      <c r="A1594" s="1" t="n">
        <v>36860</v>
      </c>
      <c r="B1594" t="s">
        <v>291</v>
      </c>
      <c r="C1594" t="n">
        <v>2</v>
      </c>
      <c r="D1594" t="n">
        <v>20</v>
      </c>
      <c r="E1594" t="s">
        <v>52</v>
      </c>
      <c r="F1594" t="n">
        <v>3201</v>
      </c>
      <c r="G1594" t="s">
        <v>228</v>
      </c>
      <c r="H1594" t="s">
        <v>229</v>
      </c>
      <c r="I1594" t="n">
        <v>5</v>
      </c>
      <c r="J1594" t="n">
        <v>458</v>
      </c>
      <c r="K1594" t="s">
        <v>230</v>
      </c>
      <c r="L1594" t="n">
        <v>360</v>
      </c>
      <c r="M1594" t="n">
        <v>0.23</v>
      </c>
      <c r="N1594" t="n">
        <v>20.3</v>
      </c>
      <c r="O1594" t="s">
        <v>291</v>
      </c>
      <c r="P1594" t="s">
        <v>253</v>
      </c>
      <c r="Q1594" t="s">
        <v>253</v>
      </c>
      <c r="R1594" t="s">
        <v>233</v>
      </c>
      <c r="S1594" t="s">
        <v>229</v>
      </c>
      <c r="T1594" t="n">
        <v>5</v>
      </c>
    </row>
    <row r="1595" spans="1:20">
      <c r="A1595" s="1" t="n">
        <v>36860</v>
      </c>
      <c r="B1595" t="s">
        <v>291</v>
      </c>
      <c r="C1595" t="n">
        <v>3</v>
      </c>
      <c r="D1595" t="n">
        <v>20</v>
      </c>
      <c r="E1595" t="s">
        <v>52</v>
      </c>
      <c r="F1595" t="n">
        <v>3201</v>
      </c>
      <c r="G1595" t="s">
        <v>228</v>
      </c>
      <c r="H1595" t="s">
        <v>229</v>
      </c>
      <c r="I1595" t="n">
        <v>5</v>
      </c>
      <c r="J1595" t="n">
        <v>940</v>
      </c>
      <c r="K1595" t="s">
        <v>235</v>
      </c>
      <c r="L1595" t="n">
        <v>403</v>
      </c>
      <c r="M1595" t="n">
        <v>1.18</v>
      </c>
      <c r="N1595" t="n">
        <v>29.1</v>
      </c>
      <c r="O1595" t="s">
        <v>291</v>
      </c>
      <c r="P1595" t="s">
        <v>253</v>
      </c>
      <c r="Q1595" t="s">
        <v>253</v>
      </c>
      <c r="R1595" t="s">
        <v>233</v>
      </c>
      <c r="S1595" t="s">
        <v>229</v>
      </c>
      <c r="T1595" t="n">
        <v>5</v>
      </c>
    </row>
    <row r="1596" spans="1:20">
      <c r="A1596" s="1" t="n">
        <v>36891</v>
      </c>
      <c r="B1596" t="s">
        <v>227</v>
      </c>
      <c r="C1596" t="n">
        <v>57</v>
      </c>
      <c r="D1596" t="n">
        <v>20</v>
      </c>
      <c r="E1596" t="s">
        <v>52</v>
      </c>
      <c r="F1596" t="n">
        <v>3201</v>
      </c>
      <c r="G1596" t="s">
        <v>228</v>
      </c>
      <c r="H1596" t="s">
        <v>229</v>
      </c>
      <c r="I1596" t="n">
        <v>5</v>
      </c>
      <c r="J1596" t="n">
        <v>280</v>
      </c>
      <c r="K1596" t="s">
        <v>251</v>
      </c>
      <c r="L1596" t="n">
        <v>620</v>
      </c>
      <c r="M1596" t="n">
        <v>0.06</v>
      </c>
      <c r="N1596" t="n">
        <v>39.4</v>
      </c>
      <c r="O1596" t="s">
        <v>231</v>
      </c>
      <c r="P1596" t="s">
        <v>232</v>
      </c>
      <c r="Q1596" t="s">
        <v>232</v>
      </c>
      <c r="R1596" t="s">
        <v>233</v>
      </c>
      <c r="S1596" t="s">
        <v>229</v>
      </c>
      <c r="T1596" t="n">
        <v>5</v>
      </c>
    </row>
    <row r="1597" spans="1:20">
      <c r="A1597" s="1" t="n">
        <v>36891</v>
      </c>
      <c r="B1597" t="s">
        <v>227</v>
      </c>
      <c r="C1597" t="n">
        <v>58</v>
      </c>
      <c r="D1597" t="n">
        <v>20</v>
      </c>
      <c r="E1597" t="s">
        <v>52</v>
      </c>
      <c r="F1597" t="n">
        <v>3201</v>
      </c>
      <c r="G1597" t="s">
        <v>228</v>
      </c>
      <c r="H1597" t="s">
        <v>229</v>
      </c>
      <c r="I1597" t="n">
        <v>5</v>
      </c>
      <c r="J1597" t="n">
        <v>280</v>
      </c>
      <c r="K1597" t="s">
        <v>251</v>
      </c>
      <c r="L1597" t="n">
        <v>598</v>
      </c>
      <c r="M1597" t="n">
        <v>0.06</v>
      </c>
      <c r="N1597" t="n">
        <v>39.4</v>
      </c>
      <c r="O1597" t="s">
        <v>231</v>
      </c>
      <c r="P1597" t="s">
        <v>232</v>
      </c>
      <c r="Q1597" t="s">
        <v>232</v>
      </c>
      <c r="R1597" t="s">
        <v>233</v>
      </c>
      <c r="S1597" t="s">
        <v>229</v>
      </c>
      <c r="T1597" t="n">
        <v>5</v>
      </c>
    </row>
    <row r="1598" spans="1:20">
      <c r="A1598" s="1" t="n">
        <v>36891</v>
      </c>
      <c r="B1598" t="s">
        <v>227</v>
      </c>
      <c r="C1598" t="n">
        <v>67</v>
      </c>
      <c r="D1598" t="n">
        <v>508</v>
      </c>
      <c r="E1598" t="s">
        <v>246</v>
      </c>
      <c r="F1598" t="n">
        <v>3201</v>
      </c>
      <c r="G1598" t="s">
        <v>228</v>
      </c>
      <c r="H1598" t="s">
        <v>229</v>
      </c>
      <c r="I1598" t="n">
        <v>5</v>
      </c>
      <c r="J1598" t="n">
        <v>458</v>
      </c>
      <c r="K1598" t="s">
        <v>230</v>
      </c>
      <c r="L1598" t="n">
        <v>109</v>
      </c>
      <c r="M1598" t="n">
        <v>0.17</v>
      </c>
      <c r="N1598" t="n">
        <v>0</v>
      </c>
    </row>
    <row r="1599" spans="1:20">
      <c r="A1599" s="1" t="n">
        <v>36891</v>
      </c>
      <c r="B1599" t="s">
        <v>227</v>
      </c>
      <c r="C1599" t="n">
        <v>622</v>
      </c>
      <c r="D1599" t="n">
        <v>216</v>
      </c>
      <c r="E1599" t="s">
        <v>264</v>
      </c>
      <c r="F1599" t="n">
        <v>3201</v>
      </c>
      <c r="G1599" t="s">
        <v>228</v>
      </c>
      <c r="H1599" t="s">
        <v>229</v>
      </c>
      <c r="I1599" t="n">
        <v>5</v>
      </c>
      <c r="J1599" t="n">
        <v>515</v>
      </c>
      <c r="K1599" t="s">
        <v>239</v>
      </c>
      <c r="L1599" t="n">
        <v>294</v>
      </c>
      <c r="M1599" t="n">
        <v>0</v>
      </c>
      <c r="N1599" t="n">
        <v>0</v>
      </c>
    </row>
    <row r="1600" spans="1:20">
      <c r="A1600" s="1" t="n">
        <v>36891</v>
      </c>
      <c r="B1600" t="s">
        <v>236</v>
      </c>
      <c r="C1600" t="n">
        <v>1</v>
      </c>
      <c r="D1600" t="n">
        <v>216</v>
      </c>
      <c r="E1600" t="s">
        <v>264</v>
      </c>
      <c r="F1600" t="n">
        <v>3201</v>
      </c>
      <c r="G1600" t="s">
        <v>228</v>
      </c>
      <c r="H1600" t="s">
        <v>229</v>
      </c>
      <c r="I1600" t="n">
        <v>5</v>
      </c>
      <c r="J1600" t="n">
        <v>515</v>
      </c>
      <c r="K1600" t="s">
        <v>239</v>
      </c>
      <c r="L1600" t="n">
        <v>321</v>
      </c>
      <c r="M1600" t="n">
        <v>0</v>
      </c>
      <c r="N1600" t="n">
        <v>0</v>
      </c>
    </row>
    <row r="1601" spans="1:20">
      <c r="A1601" s="1" t="n">
        <v>36891</v>
      </c>
      <c r="B1601" t="s">
        <v>236</v>
      </c>
      <c r="C1601" t="n">
        <v>2</v>
      </c>
      <c r="D1601" t="n">
        <v>216</v>
      </c>
      <c r="E1601" t="s">
        <v>264</v>
      </c>
      <c r="F1601" t="n">
        <v>3201</v>
      </c>
      <c r="G1601" t="s">
        <v>228</v>
      </c>
      <c r="H1601" t="s">
        <v>229</v>
      </c>
      <c r="I1601" t="n">
        <v>5</v>
      </c>
      <c r="J1601" t="n">
        <v>785</v>
      </c>
      <c r="K1601" t="s">
        <v>259</v>
      </c>
      <c r="L1601" t="n">
        <v>294</v>
      </c>
      <c r="M1601" t="n">
        <v>0</v>
      </c>
      <c r="N1601" t="n">
        <v>0</v>
      </c>
    </row>
    <row r="1602" spans="1:20">
      <c r="A1602" s="1" t="n">
        <v>36891</v>
      </c>
      <c r="B1602" t="s">
        <v>291</v>
      </c>
      <c r="C1602" t="n">
        <v>1</v>
      </c>
      <c r="D1602" t="n">
        <v>20</v>
      </c>
      <c r="E1602" t="s">
        <v>52</v>
      </c>
      <c r="F1602" t="n">
        <v>3201</v>
      </c>
      <c r="G1602" t="s">
        <v>228</v>
      </c>
      <c r="H1602" t="s">
        <v>229</v>
      </c>
      <c r="I1602" t="n">
        <v>5</v>
      </c>
      <c r="J1602" t="n">
        <v>580</v>
      </c>
      <c r="K1602" t="s">
        <v>248</v>
      </c>
      <c r="L1602" t="n">
        <v>703</v>
      </c>
      <c r="M1602" t="n">
        <v>0.06</v>
      </c>
      <c r="N1602" t="n">
        <v>44.8</v>
      </c>
      <c r="O1602" t="s">
        <v>291</v>
      </c>
      <c r="P1602" t="s">
        <v>253</v>
      </c>
      <c r="Q1602" t="s">
        <v>253</v>
      </c>
      <c r="R1602" t="s">
        <v>233</v>
      </c>
      <c r="S1602" t="s">
        <v>229</v>
      </c>
      <c r="T1602" t="n">
        <v>5</v>
      </c>
    </row>
    <row r="1603" spans="1:20">
      <c r="A1603" s="1" t="n">
        <v>36891</v>
      </c>
      <c r="B1603" t="s">
        <v>291</v>
      </c>
      <c r="C1603" t="n">
        <v>2</v>
      </c>
      <c r="D1603" t="n">
        <v>20</v>
      </c>
      <c r="E1603" t="s">
        <v>52</v>
      </c>
      <c r="F1603" t="n">
        <v>3201</v>
      </c>
      <c r="G1603" t="s">
        <v>228</v>
      </c>
      <c r="H1603" t="s">
        <v>229</v>
      </c>
      <c r="I1603" t="n">
        <v>5</v>
      </c>
      <c r="J1603" t="n">
        <v>458</v>
      </c>
      <c r="K1603" t="s">
        <v>230</v>
      </c>
      <c r="L1603" t="n">
        <v>439</v>
      </c>
      <c r="M1603" t="n">
        <v>0.21</v>
      </c>
      <c r="N1603" t="n">
        <v>20.4</v>
      </c>
      <c r="O1603" t="s">
        <v>291</v>
      </c>
      <c r="P1603" t="s">
        <v>253</v>
      </c>
      <c r="Q1603" t="s">
        <v>253</v>
      </c>
      <c r="R1603" t="s">
        <v>233</v>
      </c>
      <c r="S1603" t="s">
        <v>229</v>
      </c>
      <c r="T1603" t="n">
        <v>5</v>
      </c>
    </row>
    <row r="1604" spans="1:20">
      <c r="A1604" s="1" t="n">
        <v>36891</v>
      </c>
      <c r="B1604" t="s">
        <v>291</v>
      </c>
      <c r="C1604" t="n">
        <v>3</v>
      </c>
      <c r="D1604" t="n">
        <v>20</v>
      </c>
      <c r="E1604" t="s">
        <v>52</v>
      </c>
      <c r="F1604" t="n">
        <v>3201</v>
      </c>
      <c r="G1604" t="s">
        <v>228</v>
      </c>
      <c r="H1604" t="s">
        <v>229</v>
      </c>
      <c r="I1604" t="n">
        <v>5</v>
      </c>
      <c r="J1604" t="n">
        <v>160</v>
      </c>
      <c r="K1604" t="s">
        <v>258</v>
      </c>
      <c r="L1604" t="n">
        <v>412</v>
      </c>
      <c r="M1604" t="n">
        <v>0.03</v>
      </c>
      <c r="N1604" t="n">
        <v>45.8</v>
      </c>
      <c r="O1604" t="s">
        <v>291</v>
      </c>
      <c r="P1604" t="s">
        <v>253</v>
      </c>
      <c r="Q1604" t="s">
        <v>253</v>
      </c>
      <c r="R1604" t="s">
        <v>233</v>
      </c>
      <c r="S1604" t="s">
        <v>229</v>
      </c>
      <c r="T1604" t="n">
        <v>5</v>
      </c>
    </row>
    <row r="1605" spans="1:20">
      <c r="A1605" s="1" t="n">
        <v>36891</v>
      </c>
      <c r="B1605" t="s">
        <v>291</v>
      </c>
      <c r="C1605" t="n">
        <v>4</v>
      </c>
      <c r="D1605" t="n">
        <v>20</v>
      </c>
      <c r="E1605" t="s">
        <v>52</v>
      </c>
      <c r="F1605" t="n">
        <v>3201</v>
      </c>
      <c r="G1605" t="s">
        <v>228</v>
      </c>
      <c r="H1605" t="s">
        <v>229</v>
      </c>
      <c r="I1605" t="n">
        <v>5</v>
      </c>
      <c r="J1605" t="n">
        <v>458</v>
      </c>
      <c r="K1605" t="s">
        <v>230</v>
      </c>
      <c r="L1605" t="n">
        <v>362</v>
      </c>
      <c r="M1605" t="n">
        <v>0.22</v>
      </c>
      <c r="N1605" t="n">
        <v>20.5</v>
      </c>
      <c r="O1605" t="s">
        <v>291</v>
      </c>
      <c r="P1605" t="s">
        <v>253</v>
      </c>
      <c r="Q1605" t="s">
        <v>253</v>
      </c>
      <c r="R1605" t="s">
        <v>233</v>
      </c>
      <c r="S1605" t="s">
        <v>229</v>
      </c>
      <c r="T1605" t="n">
        <v>5</v>
      </c>
    </row>
    <row r="1606" spans="1:20">
      <c r="A1606" s="1" t="n">
        <v>36891</v>
      </c>
      <c r="B1606" t="s">
        <v>291</v>
      </c>
      <c r="C1606" t="n">
        <v>5</v>
      </c>
      <c r="D1606" t="n">
        <v>20</v>
      </c>
      <c r="E1606" t="s">
        <v>52</v>
      </c>
      <c r="F1606" t="n">
        <v>3201</v>
      </c>
      <c r="G1606" t="s">
        <v>228</v>
      </c>
      <c r="H1606" t="s">
        <v>229</v>
      </c>
      <c r="I1606" t="n">
        <v>5</v>
      </c>
      <c r="J1606" t="n">
        <v>580</v>
      </c>
      <c r="K1606" t="s">
        <v>248</v>
      </c>
      <c r="L1606" t="n">
        <v>323</v>
      </c>
      <c r="M1606" t="n">
        <v>0.03</v>
      </c>
      <c r="N1606" t="n">
        <v>45.6</v>
      </c>
      <c r="O1606" t="s">
        <v>291</v>
      </c>
      <c r="P1606" t="s">
        <v>253</v>
      </c>
      <c r="Q1606" t="s">
        <v>253</v>
      </c>
      <c r="R1606" t="s">
        <v>233</v>
      </c>
      <c r="S1606" t="s">
        <v>229</v>
      </c>
      <c r="T1606" t="n">
        <v>5</v>
      </c>
    </row>
    <row r="1607" spans="1:20">
      <c r="A1607" s="1" t="n">
        <v>36891</v>
      </c>
      <c r="B1607" t="s">
        <v>291</v>
      </c>
      <c r="C1607" t="n">
        <v>6</v>
      </c>
      <c r="D1607" t="n">
        <v>20</v>
      </c>
      <c r="E1607" t="s">
        <v>52</v>
      </c>
      <c r="F1607" t="n">
        <v>3201</v>
      </c>
      <c r="G1607" t="s">
        <v>228</v>
      </c>
      <c r="H1607" t="s">
        <v>229</v>
      </c>
      <c r="I1607" t="n">
        <v>5</v>
      </c>
      <c r="J1607" t="n">
        <v>160</v>
      </c>
      <c r="K1607" t="s">
        <v>258</v>
      </c>
      <c r="L1607" t="n">
        <v>240</v>
      </c>
      <c r="M1607" t="n">
        <v>0.03</v>
      </c>
      <c r="N1607" t="n">
        <v>36.8</v>
      </c>
      <c r="O1607" t="s">
        <v>291</v>
      </c>
      <c r="P1607" t="s">
        <v>253</v>
      </c>
      <c r="Q1607" t="s">
        <v>253</v>
      </c>
      <c r="R1607" t="s">
        <v>233</v>
      </c>
      <c r="S1607" t="s">
        <v>229</v>
      </c>
      <c r="T1607" t="n">
        <v>5</v>
      </c>
    </row>
    <row r="1608" spans="1:20">
      <c r="A1608" s="1" t="n">
        <v>36891</v>
      </c>
      <c r="B1608" t="s">
        <v>291</v>
      </c>
      <c r="C1608" t="n">
        <v>7</v>
      </c>
      <c r="D1608" t="n">
        <v>20</v>
      </c>
      <c r="E1608" t="s">
        <v>52</v>
      </c>
      <c r="F1608" t="n">
        <v>3201</v>
      </c>
      <c r="G1608" t="s">
        <v>228</v>
      </c>
      <c r="H1608" t="s">
        <v>229</v>
      </c>
      <c r="I1608" t="n">
        <v>5</v>
      </c>
      <c r="J1608" t="n">
        <v>458</v>
      </c>
      <c r="K1608" t="s">
        <v>230</v>
      </c>
      <c r="L1608" t="n">
        <v>213</v>
      </c>
      <c r="M1608" t="n">
        <v>0.08</v>
      </c>
      <c r="N1608" t="n">
        <v>34.2</v>
      </c>
      <c r="O1608" t="s">
        <v>291</v>
      </c>
      <c r="P1608" t="s">
        <v>253</v>
      </c>
      <c r="Q1608" t="s">
        <v>253</v>
      </c>
      <c r="R1608" t="s">
        <v>233</v>
      </c>
      <c r="S1608" t="s">
        <v>229</v>
      </c>
      <c r="T1608" t="n">
        <v>5</v>
      </c>
    </row>
    <row r="1609" spans="1:20">
      <c r="A1609" t="n">
        <v>101</v>
      </c>
      <c r="B1609" t="s">
        <v>227</v>
      </c>
      <c r="C1609" t="n">
        <v>50</v>
      </c>
      <c r="D1609" t="n">
        <v>20</v>
      </c>
      <c r="E1609" t="s">
        <v>308</v>
      </c>
      <c r="F1609" t="n">
        <v>3201</v>
      </c>
      <c r="G1609" t="s">
        <v>309</v>
      </c>
      <c r="H1609" t="s">
        <v>233</v>
      </c>
      <c r="I1609" t="n">
        <v>500</v>
      </c>
      <c r="J1609" t="n">
        <v>875</v>
      </c>
      <c r="K1609" t="s">
        <v>305</v>
      </c>
      <c r="L1609" t="n">
        <v>200</v>
      </c>
      <c r="M1609" t="n">
        <v>0.05</v>
      </c>
      <c r="N1609" t="n">
        <v>40.8</v>
      </c>
      <c r="O1609" t="s">
        <v>231</v>
      </c>
      <c r="P1609" t="s">
        <v>232</v>
      </c>
      <c r="Q1609" t="s">
        <v>232</v>
      </c>
      <c r="R1609" t="n">
        <v>15</v>
      </c>
      <c r="S1609" t="s">
        <v>233</v>
      </c>
      <c r="T1609" t="n">
        <v>5</v>
      </c>
    </row>
    <row r="1610" spans="1:20">
      <c r="A1610" t="n">
        <v>101</v>
      </c>
      <c r="B1610" t="s">
        <v>227</v>
      </c>
      <c r="C1610" t="n">
        <v>51</v>
      </c>
      <c r="D1610" t="n">
        <v>20</v>
      </c>
      <c r="E1610" t="s">
        <v>308</v>
      </c>
      <c r="F1610" t="n">
        <v>3201</v>
      </c>
      <c r="G1610" t="s">
        <v>309</v>
      </c>
      <c r="H1610" t="s">
        <v>233</v>
      </c>
      <c r="I1610" t="n">
        <v>500</v>
      </c>
      <c r="J1610" t="n">
        <v>458</v>
      </c>
      <c r="K1610" t="s">
        <v>230</v>
      </c>
      <c r="L1610" t="n">
        <v>402</v>
      </c>
      <c r="M1610" t="n">
        <v>0.09</v>
      </c>
      <c r="N1610" t="n">
        <v>34.1</v>
      </c>
      <c r="O1610" t="s">
        <v>231</v>
      </c>
      <c r="P1610" t="s">
        <v>232</v>
      </c>
      <c r="Q1610" t="s">
        <v>232</v>
      </c>
      <c r="R1610" t="n">
        <v>15</v>
      </c>
      <c r="S1610" t="s">
        <v>233</v>
      </c>
      <c r="T1610" t="n">
        <v>5</v>
      </c>
    </row>
    <row r="1611" spans="1:20">
      <c r="A1611" t="n">
        <v>101</v>
      </c>
      <c r="B1611" t="s">
        <v>227</v>
      </c>
      <c r="C1611" t="n">
        <v>52</v>
      </c>
      <c r="D1611" t="n">
        <v>20</v>
      </c>
      <c r="E1611" t="s">
        <v>308</v>
      </c>
      <c r="F1611" t="n">
        <v>3201</v>
      </c>
      <c r="G1611" t="s">
        <v>309</v>
      </c>
      <c r="H1611" t="s">
        <v>233</v>
      </c>
      <c r="I1611" t="n">
        <v>500</v>
      </c>
      <c r="J1611" t="n">
        <v>458</v>
      </c>
      <c r="K1611" t="s">
        <v>230</v>
      </c>
      <c r="L1611" t="n">
        <v>81</v>
      </c>
      <c r="M1611" t="n">
        <v>0.2</v>
      </c>
      <c r="N1611" t="n">
        <v>20.7</v>
      </c>
      <c r="O1611" t="s">
        <v>231</v>
      </c>
      <c r="P1611" t="s">
        <v>232</v>
      </c>
      <c r="Q1611" t="s">
        <v>232</v>
      </c>
      <c r="R1611" t="n">
        <v>15</v>
      </c>
      <c r="S1611" t="s">
        <v>233</v>
      </c>
      <c r="T1611" t="n">
        <v>5</v>
      </c>
    </row>
    <row r="1612" spans="1:20">
      <c r="A1612" t="n">
        <v>101</v>
      </c>
      <c r="B1612" t="s">
        <v>227</v>
      </c>
      <c r="C1612" t="n">
        <v>53</v>
      </c>
      <c r="D1612" t="n">
        <v>20</v>
      </c>
      <c r="E1612" t="s">
        <v>308</v>
      </c>
      <c r="F1612" t="n">
        <v>3201</v>
      </c>
      <c r="G1612" t="s">
        <v>309</v>
      </c>
      <c r="H1612" t="s">
        <v>233</v>
      </c>
      <c r="I1612" t="n">
        <v>500</v>
      </c>
      <c r="J1612" t="n">
        <v>875</v>
      </c>
      <c r="K1612" t="s">
        <v>305</v>
      </c>
      <c r="L1612" t="n">
        <v>299</v>
      </c>
      <c r="M1612" t="n">
        <v>0.05</v>
      </c>
      <c r="N1612" t="n">
        <v>41.6</v>
      </c>
      <c r="O1612" t="s">
        <v>231</v>
      </c>
      <c r="P1612" t="s">
        <v>232</v>
      </c>
      <c r="Q1612" t="s">
        <v>232</v>
      </c>
      <c r="R1612" t="n">
        <v>15</v>
      </c>
      <c r="S1612" t="s">
        <v>233</v>
      </c>
      <c r="T1612" t="n">
        <v>5</v>
      </c>
    </row>
    <row r="1613" spans="1:20">
      <c r="A1613" t="n">
        <v>101</v>
      </c>
      <c r="B1613" t="s">
        <v>227</v>
      </c>
      <c r="C1613" t="n">
        <v>54</v>
      </c>
      <c r="D1613" t="n">
        <v>20</v>
      </c>
      <c r="E1613" t="s">
        <v>308</v>
      </c>
      <c r="F1613" t="n">
        <v>3201</v>
      </c>
      <c r="G1613" t="s">
        <v>309</v>
      </c>
      <c r="H1613" t="s">
        <v>233</v>
      </c>
      <c r="I1613" t="n">
        <v>500</v>
      </c>
      <c r="J1613" t="n">
        <v>458</v>
      </c>
      <c r="K1613" t="s">
        <v>230</v>
      </c>
      <c r="L1613" t="n">
        <v>130</v>
      </c>
      <c r="M1613" t="n">
        <v>0.09</v>
      </c>
      <c r="N1613" t="n">
        <v>33.8</v>
      </c>
      <c r="O1613" t="s">
        <v>231</v>
      </c>
      <c r="P1613" t="s">
        <v>232</v>
      </c>
      <c r="Q1613" t="s">
        <v>232</v>
      </c>
      <c r="R1613" t="n">
        <v>15</v>
      </c>
      <c r="S1613" t="s">
        <v>233</v>
      </c>
      <c r="T1613" t="n">
        <v>5</v>
      </c>
    </row>
    <row r="1614" spans="1:20">
      <c r="A1614" t="n">
        <v>101</v>
      </c>
      <c r="B1614" t="s">
        <v>227</v>
      </c>
      <c r="C1614" t="n">
        <v>55</v>
      </c>
      <c r="D1614" t="n">
        <v>20</v>
      </c>
      <c r="E1614" t="s">
        <v>308</v>
      </c>
      <c r="F1614" t="n">
        <v>3201</v>
      </c>
      <c r="G1614" t="s">
        <v>309</v>
      </c>
      <c r="H1614" t="s">
        <v>233</v>
      </c>
      <c r="I1614" t="n">
        <v>500</v>
      </c>
      <c r="J1614" t="n">
        <v>280</v>
      </c>
      <c r="K1614" t="s">
        <v>310</v>
      </c>
      <c r="L1614" t="n">
        <v>323</v>
      </c>
      <c r="M1614" t="n">
        <v>0.06</v>
      </c>
      <c r="N1614" t="n">
        <v>39.6</v>
      </c>
      <c r="O1614" t="s">
        <v>231</v>
      </c>
      <c r="P1614" t="s">
        <v>232</v>
      </c>
      <c r="Q1614" t="s">
        <v>232</v>
      </c>
      <c r="R1614" t="n">
        <v>15</v>
      </c>
      <c r="S1614" t="s">
        <v>233</v>
      </c>
      <c r="T1614" t="n">
        <v>5</v>
      </c>
    </row>
    <row r="1615" spans="1:20">
      <c r="A1615" t="n">
        <v>101</v>
      </c>
      <c r="B1615" t="s">
        <v>227</v>
      </c>
      <c r="C1615" t="n">
        <v>56</v>
      </c>
      <c r="D1615" t="n">
        <v>20</v>
      </c>
      <c r="E1615" t="s">
        <v>308</v>
      </c>
      <c r="F1615" t="n">
        <v>3201</v>
      </c>
      <c r="G1615" t="s">
        <v>309</v>
      </c>
      <c r="H1615" t="s">
        <v>233</v>
      </c>
      <c r="I1615" t="n">
        <v>500</v>
      </c>
      <c r="J1615" t="n">
        <v>280</v>
      </c>
      <c r="K1615" t="s">
        <v>310</v>
      </c>
      <c r="L1615" t="n">
        <v>300</v>
      </c>
      <c r="M1615" t="n">
        <v>0.06</v>
      </c>
      <c r="N1615" t="n">
        <v>39.6</v>
      </c>
      <c r="O1615" t="s">
        <v>231</v>
      </c>
      <c r="P1615" t="s">
        <v>232</v>
      </c>
      <c r="Q1615" t="s">
        <v>232</v>
      </c>
      <c r="R1615" t="n">
        <v>15</v>
      </c>
      <c r="S1615" t="s">
        <v>233</v>
      </c>
      <c r="T1615" t="n">
        <v>5</v>
      </c>
    </row>
    <row r="1616" spans="1:20">
      <c r="A1616" t="n">
        <v>101</v>
      </c>
      <c r="B1616" t="s">
        <v>291</v>
      </c>
      <c r="C1616" t="n">
        <v>1</v>
      </c>
      <c r="D1616" t="n">
        <v>20</v>
      </c>
      <c r="E1616" t="s">
        <v>308</v>
      </c>
      <c r="F1616" t="n">
        <v>3201</v>
      </c>
      <c r="G1616" t="s">
        <v>309</v>
      </c>
      <c r="H1616" t="s">
        <v>233</v>
      </c>
      <c r="I1616" t="n">
        <v>500</v>
      </c>
      <c r="J1616" t="n">
        <v>160</v>
      </c>
      <c r="K1616" t="s">
        <v>258</v>
      </c>
      <c r="L1616" t="n">
        <v>650</v>
      </c>
      <c r="M1616" t="n">
        <v>0.03</v>
      </c>
      <c r="N1616" t="n">
        <v>47.8</v>
      </c>
      <c r="O1616" t="s">
        <v>291</v>
      </c>
      <c r="P1616" t="s">
        <v>253</v>
      </c>
      <c r="Q1616" t="s">
        <v>253</v>
      </c>
      <c r="R1616" t="n">
        <v>15</v>
      </c>
      <c r="S1616" t="s">
        <v>233</v>
      </c>
      <c r="T1616" t="n">
        <v>5</v>
      </c>
    </row>
    <row r="1617" spans="1:20">
      <c r="A1617" t="n">
        <v>101</v>
      </c>
      <c r="B1617" t="s">
        <v>291</v>
      </c>
      <c r="C1617" t="n">
        <v>2</v>
      </c>
      <c r="D1617" t="n">
        <v>20</v>
      </c>
      <c r="E1617" t="s">
        <v>308</v>
      </c>
      <c r="F1617" t="n">
        <v>3201</v>
      </c>
      <c r="G1617" t="s">
        <v>309</v>
      </c>
      <c r="H1617" t="s">
        <v>233</v>
      </c>
      <c r="I1617" t="n">
        <v>500</v>
      </c>
      <c r="J1617" t="n">
        <v>280</v>
      </c>
      <c r="K1617" t="s">
        <v>310</v>
      </c>
      <c r="L1617" t="n">
        <v>406</v>
      </c>
      <c r="M1617" t="n">
        <v>0.24</v>
      </c>
      <c r="N1617" t="n">
        <v>21.8</v>
      </c>
      <c r="O1617" t="s">
        <v>291</v>
      </c>
      <c r="P1617" t="s">
        <v>253</v>
      </c>
      <c r="Q1617" t="s">
        <v>253</v>
      </c>
      <c r="R1617" t="n">
        <v>15</v>
      </c>
      <c r="S1617" t="s">
        <v>233</v>
      </c>
      <c r="T1617" t="n">
        <v>5</v>
      </c>
    </row>
    <row r="1618" spans="1:20">
      <c r="A1618" t="n">
        <v>101</v>
      </c>
      <c r="B1618" t="s">
        <v>291</v>
      </c>
      <c r="C1618" t="n">
        <v>3</v>
      </c>
      <c r="D1618" t="n">
        <v>20</v>
      </c>
      <c r="E1618" t="s">
        <v>308</v>
      </c>
      <c r="F1618" t="n">
        <v>3201</v>
      </c>
      <c r="G1618" t="s">
        <v>309</v>
      </c>
      <c r="H1618" t="s">
        <v>233</v>
      </c>
      <c r="I1618" t="n">
        <v>500</v>
      </c>
      <c r="J1618" t="n">
        <v>232</v>
      </c>
      <c r="K1618" t="s">
        <v>266</v>
      </c>
      <c r="L1618" t="n">
        <v>203</v>
      </c>
      <c r="M1618" t="n">
        <v>0.06</v>
      </c>
      <c r="N1618" t="n">
        <v>42.4</v>
      </c>
      <c r="O1618" t="s">
        <v>291</v>
      </c>
      <c r="P1618" t="s">
        <v>253</v>
      </c>
      <c r="Q1618" t="s">
        <v>253</v>
      </c>
      <c r="R1618" t="n">
        <v>15</v>
      </c>
      <c r="S1618" t="s">
        <v>233</v>
      </c>
      <c r="T1618" t="n">
        <v>5</v>
      </c>
    </row>
    <row r="1619" spans="1:20">
      <c r="A1619" t="n">
        <v>101</v>
      </c>
      <c r="B1619" t="s">
        <v>236</v>
      </c>
      <c r="C1619" t="n">
        <v>1</v>
      </c>
      <c r="D1619" t="n">
        <v>216</v>
      </c>
      <c r="E1619" t="s">
        <v>311</v>
      </c>
      <c r="F1619" t="n">
        <v>3201</v>
      </c>
      <c r="G1619" t="s">
        <v>309</v>
      </c>
      <c r="H1619" t="s">
        <v>233</v>
      </c>
      <c r="I1619" t="n">
        <v>500</v>
      </c>
      <c r="J1619" t="n">
        <v>455</v>
      </c>
      <c r="K1619" t="s">
        <v>312</v>
      </c>
      <c r="L1619" t="n">
        <v>308</v>
      </c>
      <c r="M1619" t="n">
        <v>0</v>
      </c>
      <c r="N1619" t="n">
        <v>0</v>
      </c>
    </row>
    <row r="1620" spans="1:20">
      <c r="A1620" t="n">
        <v>102</v>
      </c>
      <c r="B1620" t="s">
        <v>227</v>
      </c>
      <c r="C1620" t="n">
        <v>38</v>
      </c>
      <c r="D1620" t="n">
        <v>20</v>
      </c>
      <c r="E1620" t="s">
        <v>308</v>
      </c>
      <c r="F1620" t="n">
        <v>3201</v>
      </c>
      <c r="G1620" t="s">
        <v>309</v>
      </c>
      <c r="H1620" t="s">
        <v>233</v>
      </c>
      <c r="I1620" t="n">
        <v>500</v>
      </c>
      <c r="J1620" t="n">
        <v>458</v>
      </c>
      <c r="K1620" t="s">
        <v>230</v>
      </c>
      <c r="L1620" t="n">
        <v>165</v>
      </c>
      <c r="M1620" t="n">
        <v>0.09</v>
      </c>
      <c r="N1620" t="n">
        <v>34.3</v>
      </c>
      <c r="O1620" t="s">
        <v>231</v>
      </c>
      <c r="P1620" t="s">
        <v>232</v>
      </c>
      <c r="Q1620" t="s">
        <v>232</v>
      </c>
      <c r="R1620" t="n">
        <v>15</v>
      </c>
      <c r="S1620" t="s">
        <v>233</v>
      </c>
      <c r="T1620" t="n">
        <v>5</v>
      </c>
    </row>
    <row r="1621" spans="1:20">
      <c r="A1621" t="n">
        <v>102</v>
      </c>
      <c r="B1621" t="s">
        <v>227</v>
      </c>
      <c r="C1621" t="n">
        <v>39</v>
      </c>
      <c r="D1621" t="n">
        <v>20</v>
      </c>
      <c r="E1621" t="s">
        <v>308</v>
      </c>
      <c r="F1621" t="n">
        <v>3201</v>
      </c>
      <c r="G1621" t="s">
        <v>309</v>
      </c>
      <c r="H1621" t="s">
        <v>233</v>
      </c>
      <c r="I1621" t="n">
        <v>500</v>
      </c>
      <c r="J1621" t="n">
        <v>945</v>
      </c>
      <c r="K1621" t="s">
        <v>282</v>
      </c>
      <c r="L1621" t="n">
        <v>326</v>
      </c>
      <c r="M1621" t="n">
        <v>0.07000000000000001</v>
      </c>
      <c r="N1621" t="n">
        <v>35.7</v>
      </c>
      <c r="O1621" t="s">
        <v>231</v>
      </c>
      <c r="P1621" t="s">
        <v>232</v>
      </c>
      <c r="Q1621" t="s">
        <v>232</v>
      </c>
      <c r="R1621" t="n">
        <v>15</v>
      </c>
      <c r="S1621" t="s">
        <v>233</v>
      </c>
      <c r="T1621" t="n">
        <v>5</v>
      </c>
    </row>
    <row r="1622" spans="1:20">
      <c r="A1622" t="n">
        <v>102</v>
      </c>
      <c r="B1622" t="s">
        <v>227</v>
      </c>
      <c r="C1622" t="n">
        <v>40</v>
      </c>
      <c r="D1622" t="n">
        <v>20</v>
      </c>
      <c r="E1622" t="s">
        <v>308</v>
      </c>
      <c r="F1622" t="n">
        <v>3201</v>
      </c>
      <c r="G1622" t="s">
        <v>309</v>
      </c>
      <c r="H1622" t="s">
        <v>233</v>
      </c>
      <c r="I1622" t="n">
        <v>500</v>
      </c>
      <c r="J1622" t="n">
        <v>945</v>
      </c>
      <c r="K1622" t="s">
        <v>282</v>
      </c>
      <c r="L1622" t="n">
        <v>165</v>
      </c>
      <c r="M1622" t="n">
        <v>0.09</v>
      </c>
      <c r="N1622" t="n">
        <v>34.8</v>
      </c>
      <c r="O1622" t="s">
        <v>231</v>
      </c>
      <c r="P1622" t="s">
        <v>232</v>
      </c>
      <c r="Q1622" t="s">
        <v>232</v>
      </c>
      <c r="R1622" t="n">
        <v>15</v>
      </c>
      <c r="S1622" t="s">
        <v>233</v>
      </c>
      <c r="T1622" t="n">
        <v>5</v>
      </c>
    </row>
    <row r="1623" spans="1:20">
      <c r="A1623" t="n">
        <v>102</v>
      </c>
      <c r="B1623" t="s">
        <v>227</v>
      </c>
      <c r="C1623" t="n">
        <v>41</v>
      </c>
      <c r="D1623" t="n">
        <v>20</v>
      </c>
      <c r="E1623" t="s">
        <v>308</v>
      </c>
      <c r="F1623" t="n">
        <v>3201</v>
      </c>
      <c r="G1623" t="s">
        <v>309</v>
      </c>
      <c r="H1623" t="s">
        <v>233</v>
      </c>
      <c r="I1623" t="n">
        <v>500</v>
      </c>
      <c r="J1623" t="n">
        <v>945</v>
      </c>
      <c r="K1623" t="s">
        <v>282</v>
      </c>
      <c r="L1623" t="n">
        <v>565</v>
      </c>
      <c r="M1623" t="n">
        <v>0.07000000000000001</v>
      </c>
      <c r="N1623" t="n">
        <v>35.6</v>
      </c>
      <c r="O1623" t="s">
        <v>231</v>
      </c>
      <c r="P1623" t="s">
        <v>232</v>
      </c>
      <c r="Q1623" t="s">
        <v>232</v>
      </c>
      <c r="R1623" t="n">
        <v>15</v>
      </c>
      <c r="S1623" t="s">
        <v>233</v>
      </c>
      <c r="T1623" t="n">
        <v>5</v>
      </c>
    </row>
    <row r="1624" spans="1:20">
      <c r="A1624" t="n">
        <v>102</v>
      </c>
      <c r="B1624" t="s">
        <v>313</v>
      </c>
      <c r="C1624" t="n">
        <v>2</v>
      </c>
      <c r="D1624" t="n">
        <v>20</v>
      </c>
      <c r="E1624" t="s">
        <v>308</v>
      </c>
      <c r="F1624" t="n">
        <v>3201</v>
      </c>
      <c r="G1624" t="s">
        <v>309</v>
      </c>
      <c r="H1624" t="s">
        <v>233</v>
      </c>
      <c r="I1624" t="n">
        <v>500</v>
      </c>
      <c r="J1624" t="n">
        <v>458</v>
      </c>
      <c r="K1624" t="s">
        <v>230</v>
      </c>
      <c r="L1624" t="n">
        <v>349</v>
      </c>
      <c r="M1624" t="n">
        <v>0.01</v>
      </c>
      <c r="N1624" t="n">
        <v>49.2</v>
      </c>
      <c r="O1624" t="s">
        <v>291</v>
      </c>
      <c r="P1624" t="s">
        <v>253</v>
      </c>
      <c r="Q1624" t="s">
        <v>253</v>
      </c>
      <c r="R1624" t="n">
        <v>15</v>
      </c>
      <c r="S1624" t="s">
        <v>233</v>
      </c>
      <c r="T1624" t="n">
        <v>5</v>
      </c>
    </row>
    <row r="1625" spans="1:20">
      <c r="A1625" t="n">
        <v>102</v>
      </c>
      <c r="B1625" t="s">
        <v>291</v>
      </c>
      <c r="C1625" t="n">
        <v>1</v>
      </c>
      <c r="D1625" t="n">
        <v>20</v>
      </c>
      <c r="E1625" t="s">
        <v>308</v>
      </c>
      <c r="F1625" t="n">
        <v>3201</v>
      </c>
      <c r="G1625" t="s">
        <v>309</v>
      </c>
      <c r="H1625" t="s">
        <v>233</v>
      </c>
      <c r="I1625" t="n">
        <v>500</v>
      </c>
      <c r="J1625" t="n">
        <v>458</v>
      </c>
      <c r="K1625" t="s">
        <v>230</v>
      </c>
      <c r="L1625" t="n">
        <v>349</v>
      </c>
      <c r="M1625" t="n">
        <v>0.02</v>
      </c>
      <c r="N1625" t="n">
        <v>46.1</v>
      </c>
      <c r="O1625" t="s">
        <v>291</v>
      </c>
      <c r="P1625" t="s">
        <v>253</v>
      </c>
      <c r="Q1625" t="s">
        <v>253</v>
      </c>
      <c r="R1625" t="n">
        <v>15</v>
      </c>
      <c r="S1625" t="s">
        <v>233</v>
      </c>
      <c r="T1625" t="n">
        <v>5</v>
      </c>
    </row>
    <row r="1626" spans="1:20">
      <c r="A1626" t="n">
        <v>102</v>
      </c>
      <c r="B1626" t="s">
        <v>291</v>
      </c>
      <c r="C1626" t="n">
        <v>2</v>
      </c>
      <c r="D1626" t="n">
        <v>20</v>
      </c>
      <c r="E1626" t="s">
        <v>308</v>
      </c>
      <c r="F1626" t="n">
        <v>3201</v>
      </c>
      <c r="G1626" t="s">
        <v>309</v>
      </c>
      <c r="H1626" t="s">
        <v>233</v>
      </c>
      <c r="I1626" t="n">
        <v>500</v>
      </c>
      <c r="J1626" t="n">
        <v>458</v>
      </c>
      <c r="K1626" t="s">
        <v>230</v>
      </c>
      <c r="L1626" t="n">
        <v>302</v>
      </c>
      <c r="M1626" t="n">
        <v>0.27</v>
      </c>
      <c r="N1626" t="n">
        <v>20.3</v>
      </c>
      <c r="O1626" t="s">
        <v>291</v>
      </c>
      <c r="P1626" t="s">
        <v>253</v>
      </c>
      <c r="Q1626" t="s">
        <v>253</v>
      </c>
      <c r="R1626" t="n">
        <v>15</v>
      </c>
      <c r="S1626" t="s">
        <v>233</v>
      </c>
      <c r="T1626" t="n">
        <v>5</v>
      </c>
    </row>
    <row r="1627" spans="1:20">
      <c r="A1627" t="n">
        <v>102</v>
      </c>
      <c r="B1627" t="s">
        <v>236</v>
      </c>
      <c r="C1627" t="n">
        <v>1</v>
      </c>
      <c r="D1627" t="n">
        <v>216</v>
      </c>
      <c r="E1627" t="s">
        <v>311</v>
      </c>
      <c r="F1627" t="n">
        <v>3201</v>
      </c>
      <c r="G1627" t="s">
        <v>309</v>
      </c>
      <c r="H1627" t="s">
        <v>233</v>
      </c>
      <c r="I1627" t="n">
        <v>500</v>
      </c>
      <c r="J1627" t="n">
        <v>580</v>
      </c>
      <c r="K1627" t="s">
        <v>248</v>
      </c>
      <c r="L1627" t="n">
        <v>271</v>
      </c>
      <c r="M1627" t="n">
        <v>0</v>
      </c>
      <c r="N1627" t="n">
        <v>0</v>
      </c>
    </row>
    <row r="1628" spans="1:20">
      <c r="A1628" t="n">
        <v>102</v>
      </c>
      <c r="B1628" t="s">
        <v>286</v>
      </c>
      <c r="C1628" t="n">
        <v>3</v>
      </c>
      <c r="D1628" t="n">
        <v>152</v>
      </c>
      <c r="E1628" t="s">
        <v>314</v>
      </c>
      <c r="F1628" t="n">
        <v>3201</v>
      </c>
      <c r="G1628" t="s">
        <v>309</v>
      </c>
      <c r="H1628" t="s">
        <v>233</v>
      </c>
      <c r="I1628" t="n">
        <v>500</v>
      </c>
      <c r="J1628" t="n">
        <v>515</v>
      </c>
      <c r="K1628" t="s">
        <v>315</v>
      </c>
      <c r="L1628" t="n">
        <v>68</v>
      </c>
      <c r="M1628" t="n">
        <v>0</v>
      </c>
      <c r="N1628" t="n">
        <v>0</v>
      </c>
    </row>
    <row r="1629" spans="1:20">
      <c r="A1629" t="n">
        <v>102</v>
      </c>
      <c r="B1629" t="s">
        <v>286</v>
      </c>
      <c r="C1629" t="n">
        <v>5</v>
      </c>
      <c r="D1629" t="n">
        <v>461</v>
      </c>
      <c r="E1629" t="s">
        <v>316</v>
      </c>
      <c r="F1629" t="n">
        <v>3201</v>
      </c>
      <c r="G1629" t="s">
        <v>309</v>
      </c>
      <c r="H1629" t="s">
        <v>233</v>
      </c>
      <c r="I1629" t="n">
        <v>500</v>
      </c>
      <c r="J1629" t="n">
        <v>515</v>
      </c>
      <c r="K1629" t="s">
        <v>315</v>
      </c>
      <c r="L1629" t="n">
        <v>25</v>
      </c>
      <c r="M1629" t="n">
        <v>0</v>
      </c>
      <c r="N1629" t="n">
        <v>0</v>
      </c>
    </row>
    <row r="1630" spans="1:20">
      <c r="A1630" t="n">
        <v>103</v>
      </c>
      <c r="B1630" t="s">
        <v>227</v>
      </c>
      <c r="C1630" t="n">
        <v>41</v>
      </c>
      <c r="D1630" t="n">
        <v>20</v>
      </c>
      <c r="E1630" t="s">
        <v>308</v>
      </c>
      <c r="F1630" t="n">
        <v>3201</v>
      </c>
      <c r="G1630" t="s">
        <v>309</v>
      </c>
      <c r="H1630" t="s">
        <v>233</v>
      </c>
      <c r="I1630" t="n">
        <v>500</v>
      </c>
      <c r="J1630" t="n">
        <v>458</v>
      </c>
      <c r="K1630" t="s">
        <v>230</v>
      </c>
      <c r="L1630" t="n">
        <v>1</v>
      </c>
      <c r="M1630" t="n">
        <v>0.08</v>
      </c>
      <c r="N1630" t="n">
        <v>32.6</v>
      </c>
      <c r="O1630" t="s">
        <v>231</v>
      </c>
      <c r="P1630" t="s">
        <v>232</v>
      </c>
      <c r="Q1630" t="s">
        <v>232</v>
      </c>
      <c r="R1630" t="n">
        <v>15</v>
      </c>
      <c r="S1630" t="s">
        <v>233</v>
      </c>
      <c r="T1630" t="n">
        <v>5</v>
      </c>
    </row>
    <row r="1631" spans="1:20">
      <c r="A1631" t="n">
        <v>103</v>
      </c>
      <c r="B1631" t="s">
        <v>227</v>
      </c>
      <c r="C1631" t="n">
        <v>42</v>
      </c>
      <c r="D1631" t="n">
        <v>20</v>
      </c>
      <c r="E1631" t="s">
        <v>308</v>
      </c>
      <c r="F1631" t="n">
        <v>3201</v>
      </c>
      <c r="G1631" t="s">
        <v>309</v>
      </c>
      <c r="H1631" t="s">
        <v>233</v>
      </c>
      <c r="I1631" t="n">
        <v>500</v>
      </c>
      <c r="J1631" t="n">
        <v>280</v>
      </c>
      <c r="K1631" t="s">
        <v>310</v>
      </c>
      <c r="L1631" t="n">
        <v>433</v>
      </c>
      <c r="M1631" t="n">
        <v>0.1</v>
      </c>
      <c r="N1631" t="n">
        <v>31.2</v>
      </c>
      <c r="O1631" t="s">
        <v>231</v>
      </c>
      <c r="P1631" t="s">
        <v>232</v>
      </c>
      <c r="Q1631" t="s">
        <v>232</v>
      </c>
      <c r="R1631" t="n">
        <v>15</v>
      </c>
      <c r="S1631" t="s">
        <v>233</v>
      </c>
      <c r="T1631" t="n">
        <v>5</v>
      </c>
    </row>
    <row r="1632" spans="1:20">
      <c r="A1632" t="n">
        <v>103</v>
      </c>
      <c r="B1632" t="s">
        <v>227</v>
      </c>
      <c r="C1632" t="n">
        <v>43</v>
      </c>
      <c r="D1632" t="n">
        <v>20</v>
      </c>
      <c r="E1632" t="s">
        <v>308</v>
      </c>
      <c r="F1632" t="n">
        <v>3201</v>
      </c>
      <c r="G1632" t="s">
        <v>309</v>
      </c>
      <c r="H1632" t="s">
        <v>233</v>
      </c>
      <c r="I1632" t="n">
        <v>500</v>
      </c>
      <c r="J1632" t="n">
        <v>232</v>
      </c>
      <c r="K1632" t="s">
        <v>266</v>
      </c>
      <c r="L1632" t="n">
        <v>267</v>
      </c>
      <c r="M1632" t="n">
        <v>0.07000000000000001</v>
      </c>
      <c r="N1632" t="n">
        <v>35.2</v>
      </c>
      <c r="O1632" t="s">
        <v>231</v>
      </c>
      <c r="P1632" t="s">
        <v>232</v>
      </c>
      <c r="Q1632" t="s">
        <v>232</v>
      </c>
      <c r="R1632" t="n">
        <v>15</v>
      </c>
      <c r="S1632" t="s">
        <v>233</v>
      </c>
      <c r="T1632" t="n">
        <v>5</v>
      </c>
    </row>
    <row r="1633" spans="1:20">
      <c r="A1633" t="n">
        <v>103</v>
      </c>
      <c r="B1633" t="s">
        <v>227</v>
      </c>
      <c r="C1633" t="n">
        <v>44</v>
      </c>
      <c r="D1633" t="n">
        <v>20</v>
      </c>
      <c r="E1633" t="s">
        <v>308</v>
      </c>
      <c r="F1633" t="n">
        <v>3201</v>
      </c>
      <c r="G1633" t="s">
        <v>309</v>
      </c>
      <c r="H1633" t="s">
        <v>233</v>
      </c>
      <c r="I1633" t="n">
        <v>500</v>
      </c>
      <c r="J1633" t="n">
        <v>458</v>
      </c>
      <c r="K1633" t="s">
        <v>230</v>
      </c>
      <c r="L1633" t="n">
        <v>428</v>
      </c>
      <c r="M1633" t="n">
        <v>0.07000000000000001</v>
      </c>
      <c r="N1633" t="n">
        <v>38</v>
      </c>
      <c r="O1633" t="s">
        <v>231</v>
      </c>
      <c r="P1633" t="s">
        <v>232</v>
      </c>
      <c r="Q1633" t="s">
        <v>232</v>
      </c>
      <c r="R1633" t="n">
        <v>15</v>
      </c>
      <c r="S1633" t="s">
        <v>233</v>
      </c>
      <c r="T1633" t="n">
        <v>5</v>
      </c>
    </row>
    <row r="1634" spans="1:20">
      <c r="A1634" t="n">
        <v>103</v>
      </c>
      <c r="B1634" t="s">
        <v>227</v>
      </c>
      <c r="C1634" t="n">
        <v>45</v>
      </c>
      <c r="D1634" t="n">
        <v>20</v>
      </c>
      <c r="E1634" t="s">
        <v>308</v>
      </c>
      <c r="F1634" t="n">
        <v>3201</v>
      </c>
      <c r="G1634" t="s">
        <v>309</v>
      </c>
      <c r="H1634" t="s">
        <v>233</v>
      </c>
      <c r="I1634" t="n">
        <v>500</v>
      </c>
      <c r="J1634" t="n">
        <v>458</v>
      </c>
      <c r="K1634" t="s">
        <v>230</v>
      </c>
      <c r="L1634" t="n">
        <v>238</v>
      </c>
      <c r="M1634" t="n">
        <v>0.09</v>
      </c>
      <c r="N1634" t="n">
        <v>34.3</v>
      </c>
      <c r="O1634" t="s">
        <v>231</v>
      </c>
      <c r="P1634" t="s">
        <v>232</v>
      </c>
      <c r="Q1634" t="s">
        <v>232</v>
      </c>
      <c r="R1634" t="n">
        <v>15</v>
      </c>
      <c r="S1634" t="s">
        <v>233</v>
      </c>
      <c r="T1634" t="n">
        <v>5</v>
      </c>
    </row>
    <row r="1635" spans="1:20">
      <c r="A1635" t="n">
        <v>103</v>
      </c>
      <c r="B1635" t="s">
        <v>227</v>
      </c>
      <c r="C1635" t="n">
        <v>54</v>
      </c>
      <c r="D1635" t="n">
        <v>511</v>
      </c>
      <c r="E1635" t="s">
        <v>317</v>
      </c>
      <c r="F1635" t="n">
        <v>3201</v>
      </c>
      <c r="G1635" t="s">
        <v>309</v>
      </c>
      <c r="H1635" t="s">
        <v>233</v>
      </c>
      <c r="I1635" t="n">
        <v>500</v>
      </c>
      <c r="J1635" t="n">
        <v>458</v>
      </c>
      <c r="K1635" t="s">
        <v>230</v>
      </c>
      <c r="L1635" t="n">
        <v>201</v>
      </c>
      <c r="M1635" t="n">
        <v>0.17</v>
      </c>
      <c r="N1635" t="n">
        <v>0</v>
      </c>
    </row>
    <row r="1636" spans="1:20">
      <c r="A1636" t="n">
        <v>103</v>
      </c>
      <c r="B1636" t="s">
        <v>313</v>
      </c>
      <c r="C1636" t="n">
        <v>2</v>
      </c>
      <c r="D1636" t="n">
        <v>20</v>
      </c>
      <c r="E1636" t="s">
        <v>308</v>
      </c>
      <c r="F1636" t="n">
        <v>3201</v>
      </c>
      <c r="G1636" t="s">
        <v>309</v>
      </c>
      <c r="H1636" t="s">
        <v>233</v>
      </c>
      <c r="I1636" t="n">
        <v>500</v>
      </c>
      <c r="J1636" t="n">
        <v>458</v>
      </c>
      <c r="K1636" t="s">
        <v>230</v>
      </c>
      <c r="L1636" t="n">
        <v>296</v>
      </c>
      <c r="M1636" t="n">
        <v>0.19</v>
      </c>
      <c r="N1636" t="n">
        <v>20.9</v>
      </c>
      <c r="O1636" t="s">
        <v>291</v>
      </c>
      <c r="P1636" t="s">
        <v>253</v>
      </c>
      <c r="Q1636" t="s">
        <v>253</v>
      </c>
      <c r="R1636" t="n">
        <v>15</v>
      </c>
      <c r="S1636" t="s">
        <v>233</v>
      </c>
      <c r="T1636" t="n">
        <v>5</v>
      </c>
    </row>
    <row r="1637" spans="1:20">
      <c r="A1637" t="n">
        <v>103</v>
      </c>
      <c r="B1637" t="s">
        <v>291</v>
      </c>
      <c r="C1637" t="n">
        <v>1</v>
      </c>
      <c r="D1637" t="n">
        <v>20</v>
      </c>
      <c r="E1637" t="s">
        <v>308</v>
      </c>
      <c r="F1637" t="n">
        <v>3201</v>
      </c>
      <c r="G1637" t="s">
        <v>309</v>
      </c>
      <c r="H1637" t="s">
        <v>233</v>
      </c>
      <c r="I1637" t="n">
        <v>500</v>
      </c>
      <c r="J1637" t="n">
        <v>580</v>
      </c>
      <c r="K1637" t="s">
        <v>248</v>
      </c>
      <c r="L1637" t="n">
        <v>293</v>
      </c>
      <c r="M1637" t="n">
        <v>0.06</v>
      </c>
      <c r="N1637" t="n">
        <v>35.1</v>
      </c>
      <c r="O1637" t="s">
        <v>291</v>
      </c>
      <c r="P1637" t="s">
        <v>253</v>
      </c>
      <c r="Q1637" t="s">
        <v>253</v>
      </c>
      <c r="R1637" t="n">
        <v>15</v>
      </c>
      <c r="S1637" t="s">
        <v>233</v>
      </c>
      <c r="T1637" t="n">
        <v>5</v>
      </c>
    </row>
    <row r="1638" spans="1:20">
      <c r="A1638" t="n">
        <v>103</v>
      </c>
      <c r="B1638" t="s">
        <v>291</v>
      </c>
      <c r="C1638" t="n">
        <v>2</v>
      </c>
      <c r="D1638" t="n">
        <v>20</v>
      </c>
      <c r="E1638" t="s">
        <v>308</v>
      </c>
      <c r="F1638" t="n">
        <v>3201</v>
      </c>
      <c r="G1638" t="s">
        <v>309</v>
      </c>
      <c r="H1638" t="s">
        <v>233</v>
      </c>
      <c r="I1638" t="n">
        <v>500</v>
      </c>
      <c r="J1638" t="n">
        <v>580</v>
      </c>
      <c r="K1638" t="s">
        <v>248</v>
      </c>
      <c r="L1638" t="n">
        <v>355</v>
      </c>
      <c r="M1638" t="n">
        <v>0.1</v>
      </c>
      <c r="N1638" t="n">
        <v>30.7</v>
      </c>
      <c r="O1638" t="s">
        <v>291</v>
      </c>
      <c r="P1638" t="s">
        <v>253</v>
      </c>
      <c r="Q1638" t="s">
        <v>253</v>
      </c>
      <c r="R1638" t="n">
        <v>15</v>
      </c>
      <c r="S1638" t="s">
        <v>233</v>
      </c>
      <c r="T1638" t="n">
        <v>5</v>
      </c>
    </row>
    <row r="1639" spans="1:20">
      <c r="A1639" t="n">
        <v>103</v>
      </c>
      <c r="B1639" t="s">
        <v>291</v>
      </c>
      <c r="C1639" t="n">
        <v>3</v>
      </c>
      <c r="D1639" t="n">
        <v>20</v>
      </c>
      <c r="E1639" t="s">
        <v>308</v>
      </c>
      <c r="F1639" t="n">
        <v>3201</v>
      </c>
      <c r="G1639" t="s">
        <v>309</v>
      </c>
      <c r="H1639" t="s">
        <v>233</v>
      </c>
      <c r="I1639" t="n">
        <v>500</v>
      </c>
      <c r="J1639" t="n">
        <v>458</v>
      </c>
      <c r="K1639" t="s">
        <v>230</v>
      </c>
      <c r="L1639" t="n">
        <v>313</v>
      </c>
      <c r="M1639" t="n">
        <v>0.22</v>
      </c>
      <c r="N1639" t="n">
        <v>20.4</v>
      </c>
      <c r="O1639" t="s">
        <v>291</v>
      </c>
      <c r="P1639" t="s">
        <v>253</v>
      </c>
      <c r="Q1639" t="s">
        <v>253</v>
      </c>
      <c r="R1639" t="n">
        <v>15</v>
      </c>
      <c r="S1639" t="s">
        <v>233</v>
      </c>
      <c r="T1639" t="n">
        <v>5</v>
      </c>
    </row>
    <row r="1640" spans="1:20">
      <c r="A1640" t="n">
        <v>103</v>
      </c>
      <c r="B1640" t="s">
        <v>291</v>
      </c>
      <c r="C1640" t="n">
        <v>4</v>
      </c>
      <c r="D1640" t="n">
        <v>20</v>
      </c>
      <c r="E1640" t="s">
        <v>308</v>
      </c>
      <c r="F1640" t="n">
        <v>3201</v>
      </c>
      <c r="G1640" t="s">
        <v>309</v>
      </c>
      <c r="H1640" t="s">
        <v>233</v>
      </c>
      <c r="I1640" t="n">
        <v>500</v>
      </c>
      <c r="J1640" t="n">
        <v>232</v>
      </c>
      <c r="K1640" t="s">
        <v>266</v>
      </c>
      <c r="L1640" t="n">
        <v>349</v>
      </c>
      <c r="M1640" t="n">
        <v>0.05</v>
      </c>
      <c r="N1640" t="n">
        <v>39.6</v>
      </c>
      <c r="O1640" t="s">
        <v>291</v>
      </c>
      <c r="P1640" t="s">
        <v>253</v>
      </c>
      <c r="Q1640" t="s">
        <v>253</v>
      </c>
      <c r="R1640" t="n">
        <v>15</v>
      </c>
      <c r="S1640" t="s">
        <v>233</v>
      </c>
      <c r="T1640" t="n">
        <v>5</v>
      </c>
    </row>
    <row r="1641" spans="1:20">
      <c r="A1641" t="n">
        <v>104</v>
      </c>
      <c r="B1641" t="s">
        <v>227</v>
      </c>
      <c r="C1641" t="n">
        <v>59</v>
      </c>
      <c r="D1641" t="n">
        <v>20</v>
      </c>
      <c r="E1641" t="s">
        <v>308</v>
      </c>
      <c r="F1641" t="n">
        <v>3201</v>
      </c>
      <c r="G1641" t="s">
        <v>309</v>
      </c>
      <c r="H1641" t="s">
        <v>233</v>
      </c>
      <c r="I1641" t="n">
        <v>500</v>
      </c>
      <c r="J1641" t="n">
        <v>875</v>
      </c>
      <c r="K1641" t="s">
        <v>305</v>
      </c>
      <c r="L1641" t="n">
        <v>425</v>
      </c>
      <c r="M1641" t="n">
        <v>0.05</v>
      </c>
      <c r="N1641" t="n">
        <v>41.1</v>
      </c>
      <c r="O1641" t="s">
        <v>231</v>
      </c>
      <c r="P1641" t="s">
        <v>232</v>
      </c>
      <c r="Q1641" t="s">
        <v>232</v>
      </c>
      <c r="R1641" t="n">
        <v>15</v>
      </c>
      <c r="S1641" t="s">
        <v>233</v>
      </c>
      <c r="T1641" t="n">
        <v>5</v>
      </c>
    </row>
    <row r="1642" spans="1:20">
      <c r="A1642" t="n">
        <v>104</v>
      </c>
      <c r="B1642" t="s">
        <v>227</v>
      </c>
      <c r="C1642" t="n">
        <v>60</v>
      </c>
      <c r="D1642" t="n">
        <v>20</v>
      </c>
      <c r="E1642" t="s">
        <v>308</v>
      </c>
      <c r="F1642" t="n">
        <v>3201</v>
      </c>
      <c r="G1642" t="s">
        <v>309</v>
      </c>
      <c r="H1642" t="s">
        <v>233</v>
      </c>
      <c r="I1642" t="n">
        <v>500</v>
      </c>
      <c r="J1642" t="n">
        <v>458</v>
      </c>
      <c r="K1642" t="s">
        <v>230</v>
      </c>
      <c r="L1642" t="n">
        <v>264</v>
      </c>
      <c r="M1642" t="n">
        <v>0.09</v>
      </c>
      <c r="N1642" t="n">
        <v>34</v>
      </c>
      <c r="O1642" t="s">
        <v>231</v>
      </c>
      <c r="P1642" t="s">
        <v>232</v>
      </c>
      <c r="Q1642" t="s">
        <v>232</v>
      </c>
      <c r="R1642" t="n">
        <v>15</v>
      </c>
      <c r="S1642" t="s">
        <v>233</v>
      </c>
      <c r="T1642" t="n">
        <v>5</v>
      </c>
    </row>
    <row r="1643" spans="1:20">
      <c r="A1643" t="n">
        <v>104</v>
      </c>
      <c r="B1643" t="s">
        <v>227</v>
      </c>
      <c r="C1643" t="n">
        <v>61</v>
      </c>
      <c r="D1643" t="n">
        <v>20</v>
      </c>
      <c r="E1643" t="s">
        <v>308</v>
      </c>
      <c r="F1643" t="n">
        <v>3201</v>
      </c>
      <c r="G1643" t="s">
        <v>309</v>
      </c>
      <c r="H1643" t="s">
        <v>233</v>
      </c>
      <c r="I1643" t="n">
        <v>500</v>
      </c>
      <c r="J1643" t="n">
        <v>945</v>
      </c>
      <c r="K1643" t="s">
        <v>282</v>
      </c>
      <c r="L1643" t="n">
        <v>648</v>
      </c>
      <c r="M1643" t="n">
        <v>0.07000000000000001</v>
      </c>
      <c r="N1643" t="n">
        <v>39.1</v>
      </c>
      <c r="O1643" t="s">
        <v>231</v>
      </c>
      <c r="P1643" t="s">
        <v>232</v>
      </c>
      <c r="Q1643" t="s">
        <v>232</v>
      </c>
      <c r="R1643" t="n">
        <v>15</v>
      </c>
      <c r="S1643" t="s">
        <v>233</v>
      </c>
      <c r="T1643" t="n">
        <v>5</v>
      </c>
    </row>
    <row r="1644" spans="1:20">
      <c r="A1644" t="n">
        <v>104</v>
      </c>
      <c r="B1644" t="s">
        <v>227</v>
      </c>
      <c r="C1644" t="n">
        <v>62</v>
      </c>
      <c r="D1644" t="n">
        <v>20</v>
      </c>
      <c r="E1644" t="s">
        <v>308</v>
      </c>
      <c r="F1644" t="n">
        <v>3201</v>
      </c>
      <c r="G1644" t="s">
        <v>309</v>
      </c>
      <c r="H1644" t="s">
        <v>233</v>
      </c>
      <c r="I1644" t="n">
        <v>500</v>
      </c>
      <c r="J1644" t="n">
        <v>458</v>
      </c>
      <c r="K1644" t="s">
        <v>230</v>
      </c>
      <c r="L1644" t="n">
        <v>100</v>
      </c>
      <c r="M1644" t="n">
        <v>0.2</v>
      </c>
      <c r="N1644" t="n">
        <v>20.6</v>
      </c>
      <c r="O1644" t="s">
        <v>231</v>
      </c>
      <c r="P1644" t="s">
        <v>232</v>
      </c>
      <c r="Q1644" t="s">
        <v>232</v>
      </c>
      <c r="R1644" t="n">
        <v>15</v>
      </c>
      <c r="S1644" t="s">
        <v>233</v>
      </c>
      <c r="T1644" t="n">
        <v>5</v>
      </c>
    </row>
    <row r="1645" spans="1:20">
      <c r="A1645" t="n">
        <v>104</v>
      </c>
      <c r="B1645" t="s">
        <v>313</v>
      </c>
      <c r="C1645" t="n">
        <v>3</v>
      </c>
      <c r="D1645" t="n">
        <v>20</v>
      </c>
      <c r="E1645" t="s">
        <v>308</v>
      </c>
      <c r="F1645" t="n">
        <v>3201</v>
      </c>
      <c r="G1645" t="s">
        <v>309</v>
      </c>
      <c r="H1645" t="s">
        <v>233</v>
      </c>
      <c r="I1645" t="n">
        <v>500</v>
      </c>
      <c r="J1645" t="n">
        <v>458</v>
      </c>
      <c r="K1645" t="s">
        <v>230</v>
      </c>
      <c r="L1645" t="n">
        <v>392</v>
      </c>
      <c r="M1645" t="n">
        <v>0.03</v>
      </c>
      <c r="N1645" t="n">
        <v>46.5</v>
      </c>
      <c r="O1645" t="s">
        <v>291</v>
      </c>
      <c r="P1645" t="s">
        <v>253</v>
      </c>
      <c r="Q1645" t="s">
        <v>253</v>
      </c>
      <c r="R1645" t="n">
        <v>15</v>
      </c>
      <c r="S1645" t="s">
        <v>233</v>
      </c>
      <c r="T1645" t="n">
        <v>5</v>
      </c>
    </row>
    <row r="1646" spans="1:20">
      <c r="A1646" t="n">
        <v>104</v>
      </c>
      <c r="B1646" t="s">
        <v>291</v>
      </c>
      <c r="C1646" t="n">
        <v>1</v>
      </c>
      <c r="D1646" t="n">
        <v>20</v>
      </c>
      <c r="E1646" t="s">
        <v>308</v>
      </c>
      <c r="F1646" t="n">
        <v>3201</v>
      </c>
      <c r="G1646" t="s">
        <v>309</v>
      </c>
      <c r="H1646" t="s">
        <v>233</v>
      </c>
      <c r="I1646" t="n">
        <v>500</v>
      </c>
      <c r="J1646" t="n">
        <v>458</v>
      </c>
      <c r="K1646" t="s">
        <v>230</v>
      </c>
      <c r="L1646" t="n">
        <v>392</v>
      </c>
      <c r="M1646" t="n">
        <v>0.24</v>
      </c>
      <c r="N1646" t="n">
        <v>46</v>
      </c>
      <c r="O1646" t="s">
        <v>291</v>
      </c>
      <c r="P1646" t="s">
        <v>253</v>
      </c>
      <c r="Q1646" t="s">
        <v>253</v>
      </c>
      <c r="R1646" t="n">
        <v>15</v>
      </c>
      <c r="S1646" t="s">
        <v>233</v>
      </c>
      <c r="T1646" t="n">
        <v>5</v>
      </c>
    </row>
    <row r="1647" spans="1:20">
      <c r="A1647" t="n">
        <v>104</v>
      </c>
      <c r="B1647" t="s">
        <v>291</v>
      </c>
      <c r="C1647" t="n">
        <v>2</v>
      </c>
      <c r="D1647" t="n">
        <v>20</v>
      </c>
      <c r="E1647" t="s">
        <v>308</v>
      </c>
      <c r="F1647" t="n">
        <v>3201</v>
      </c>
      <c r="G1647" t="s">
        <v>309</v>
      </c>
      <c r="H1647" t="s">
        <v>233</v>
      </c>
      <c r="I1647" t="n">
        <v>500</v>
      </c>
      <c r="J1647" t="n">
        <v>458</v>
      </c>
      <c r="K1647" t="s">
        <v>230</v>
      </c>
      <c r="L1647" t="n">
        <v>296</v>
      </c>
      <c r="M1647" t="n">
        <v>0.21</v>
      </c>
      <c r="N1647" t="n">
        <v>20.4</v>
      </c>
      <c r="O1647" t="s">
        <v>291</v>
      </c>
      <c r="P1647" t="s">
        <v>253</v>
      </c>
      <c r="Q1647" t="s">
        <v>253</v>
      </c>
      <c r="R1647" t="n">
        <v>15</v>
      </c>
      <c r="S1647" t="s">
        <v>233</v>
      </c>
      <c r="T1647" t="n">
        <v>5</v>
      </c>
    </row>
    <row r="1648" spans="1:20">
      <c r="A1648" t="n">
        <v>104</v>
      </c>
      <c r="B1648" t="s">
        <v>291</v>
      </c>
      <c r="C1648" t="n">
        <v>3</v>
      </c>
      <c r="D1648" t="n">
        <v>20</v>
      </c>
      <c r="E1648" t="s">
        <v>308</v>
      </c>
      <c r="F1648" t="n">
        <v>3201</v>
      </c>
      <c r="G1648" t="s">
        <v>309</v>
      </c>
      <c r="H1648" t="s">
        <v>233</v>
      </c>
      <c r="I1648" t="n">
        <v>500</v>
      </c>
      <c r="J1648" t="n">
        <v>280</v>
      </c>
      <c r="K1648" t="s">
        <v>310</v>
      </c>
      <c r="L1648" t="n">
        <v>420</v>
      </c>
      <c r="M1648" t="n">
        <v>0.24</v>
      </c>
      <c r="N1648" t="n">
        <v>21.2</v>
      </c>
      <c r="O1648" t="s">
        <v>291</v>
      </c>
      <c r="P1648" t="s">
        <v>253</v>
      </c>
      <c r="Q1648" t="s">
        <v>253</v>
      </c>
      <c r="R1648" t="n">
        <v>15</v>
      </c>
      <c r="S1648" t="s">
        <v>233</v>
      </c>
      <c r="T1648" t="n">
        <v>5</v>
      </c>
    </row>
    <row r="1649" spans="1:20">
      <c r="A1649" t="n">
        <v>104</v>
      </c>
      <c r="B1649" t="s">
        <v>291</v>
      </c>
      <c r="C1649" t="n">
        <v>4</v>
      </c>
      <c r="D1649" t="n">
        <v>20</v>
      </c>
      <c r="E1649" t="s">
        <v>308</v>
      </c>
      <c r="F1649" t="n">
        <v>3201</v>
      </c>
      <c r="G1649" t="s">
        <v>309</v>
      </c>
      <c r="H1649" t="s">
        <v>233</v>
      </c>
      <c r="I1649" t="n">
        <v>500</v>
      </c>
      <c r="J1649" t="n">
        <v>945</v>
      </c>
      <c r="K1649" t="s">
        <v>282</v>
      </c>
      <c r="L1649" t="n">
        <v>333</v>
      </c>
      <c r="M1649" t="n">
        <v>0.02</v>
      </c>
      <c r="N1649" t="n">
        <v>41.2</v>
      </c>
      <c r="O1649" t="s">
        <v>291</v>
      </c>
      <c r="P1649" t="s">
        <v>253</v>
      </c>
      <c r="Q1649" t="s">
        <v>253</v>
      </c>
      <c r="R1649" t="n">
        <v>15</v>
      </c>
      <c r="S1649" t="s">
        <v>233</v>
      </c>
      <c r="T1649" t="n">
        <v>5</v>
      </c>
    </row>
    <row r="1650" spans="1:20">
      <c r="A1650" t="n">
        <v>104</v>
      </c>
      <c r="B1650" t="s">
        <v>291</v>
      </c>
      <c r="C1650" t="n">
        <v>5</v>
      </c>
      <c r="D1650" t="n">
        <v>20</v>
      </c>
      <c r="E1650" t="s">
        <v>308</v>
      </c>
      <c r="F1650" t="n">
        <v>3201</v>
      </c>
      <c r="G1650" t="s">
        <v>309</v>
      </c>
      <c r="H1650" t="s">
        <v>233</v>
      </c>
      <c r="I1650" t="n">
        <v>500</v>
      </c>
      <c r="J1650" t="n">
        <v>160</v>
      </c>
      <c r="K1650" t="s">
        <v>258</v>
      </c>
      <c r="L1650" t="n">
        <v>116</v>
      </c>
      <c r="M1650" t="n">
        <v>0.01</v>
      </c>
      <c r="N1650" t="n">
        <v>43.9</v>
      </c>
      <c r="O1650" t="s">
        <v>291</v>
      </c>
      <c r="P1650" t="s">
        <v>253</v>
      </c>
      <c r="Q1650" t="s">
        <v>253</v>
      </c>
      <c r="R1650" t="n">
        <v>15</v>
      </c>
      <c r="S1650" t="s">
        <v>233</v>
      </c>
      <c r="T1650" t="n">
        <v>5</v>
      </c>
    </row>
    <row r="1651" spans="1:20">
      <c r="A1651" t="n">
        <v>104</v>
      </c>
      <c r="B1651" t="s">
        <v>291</v>
      </c>
      <c r="C1651" t="n">
        <v>6</v>
      </c>
      <c r="D1651" t="n">
        <v>20</v>
      </c>
      <c r="E1651" t="s">
        <v>308</v>
      </c>
      <c r="F1651" t="n">
        <v>3201</v>
      </c>
      <c r="G1651" t="s">
        <v>309</v>
      </c>
      <c r="H1651" t="s">
        <v>233</v>
      </c>
      <c r="I1651" t="n">
        <v>500</v>
      </c>
      <c r="J1651" t="n">
        <v>160</v>
      </c>
      <c r="K1651" t="s">
        <v>258</v>
      </c>
      <c r="L1651" t="n">
        <v>333</v>
      </c>
      <c r="M1651" t="n">
        <v>0.01</v>
      </c>
      <c r="N1651" t="n">
        <v>47.4</v>
      </c>
      <c r="O1651" t="s">
        <v>291</v>
      </c>
      <c r="P1651" t="s">
        <v>253</v>
      </c>
      <c r="Q1651" t="s">
        <v>253</v>
      </c>
      <c r="R1651" t="n">
        <v>15</v>
      </c>
      <c r="S1651" t="s">
        <v>233</v>
      </c>
      <c r="T1651" t="n">
        <v>5</v>
      </c>
    </row>
    <row r="1652" spans="1:20">
      <c r="A1652" t="n">
        <v>104</v>
      </c>
      <c r="B1652" t="s">
        <v>291</v>
      </c>
      <c r="C1652" t="n">
        <v>7</v>
      </c>
      <c r="D1652" t="n">
        <v>20</v>
      </c>
      <c r="E1652" t="s">
        <v>308</v>
      </c>
      <c r="F1652" t="n">
        <v>3201</v>
      </c>
      <c r="G1652" t="s">
        <v>309</v>
      </c>
      <c r="H1652" t="s">
        <v>233</v>
      </c>
      <c r="I1652" t="n">
        <v>500</v>
      </c>
      <c r="J1652" t="n">
        <v>160</v>
      </c>
      <c r="K1652" t="s">
        <v>258</v>
      </c>
      <c r="L1652" t="n">
        <v>288</v>
      </c>
      <c r="M1652" t="n">
        <v>0.04</v>
      </c>
      <c r="N1652" t="n">
        <v>36.5</v>
      </c>
      <c r="O1652" t="s">
        <v>291</v>
      </c>
      <c r="P1652" t="s">
        <v>253</v>
      </c>
      <c r="Q1652" t="s">
        <v>253</v>
      </c>
      <c r="R1652" t="n">
        <v>15</v>
      </c>
      <c r="S1652" t="s">
        <v>233</v>
      </c>
      <c r="T1652" t="n">
        <v>5</v>
      </c>
    </row>
    <row r="1653" spans="1:20">
      <c r="A1653" t="n">
        <v>104</v>
      </c>
      <c r="B1653" t="s">
        <v>291</v>
      </c>
      <c r="C1653" t="n">
        <v>8</v>
      </c>
      <c r="D1653" t="n">
        <v>20</v>
      </c>
      <c r="E1653" t="s">
        <v>308</v>
      </c>
      <c r="F1653" t="n">
        <v>3201</v>
      </c>
      <c r="G1653" t="s">
        <v>309</v>
      </c>
      <c r="H1653" t="s">
        <v>233</v>
      </c>
      <c r="I1653" t="n">
        <v>500</v>
      </c>
      <c r="J1653" t="n">
        <v>232</v>
      </c>
      <c r="K1653" t="s">
        <v>266</v>
      </c>
      <c r="L1653" t="n">
        <v>703</v>
      </c>
      <c r="M1653" t="n">
        <v>0.08</v>
      </c>
      <c r="N1653" t="n">
        <v>36.1</v>
      </c>
      <c r="O1653" t="s">
        <v>291</v>
      </c>
      <c r="P1653" t="s">
        <v>253</v>
      </c>
      <c r="Q1653" t="s">
        <v>253</v>
      </c>
      <c r="R1653" t="n">
        <v>15</v>
      </c>
      <c r="S1653" t="s">
        <v>233</v>
      </c>
      <c r="T1653" t="n">
        <v>5</v>
      </c>
    </row>
    <row r="1654" spans="1:20">
      <c r="A1654" t="n">
        <v>104</v>
      </c>
      <c r="B1654" t="s">
        <v>236</v>
      </c>
      <c r="C1654" t="n">
        <v>1</v>
      </c>
      <c r="D1654" t="n">
        <v>216</v>
      </c>
      <c r="E1654" t="s">
        <v>311</v>
      </c>
      <c r="F1654" t="n">
        <v>3201</v>
      </c>
      <c r="G1654" t="s">
        <v>309</v>
      </c>
      <c r="H1654" t="s">
        <v>233</v>
      </c>
      <c r="I1654" t="n">
        <v>500</v>
      </c>
      <c r="J1654" t="n">
        <v>515</v>
      </c>
      <c r="K1654" t="s">
        <v>315</v>
      </c>
      <c r="L1654" t="n">
        <v>316</v>
      </c>
      <c r="M1654" t="n">
        <v>0</v>
      </c>
      <c r="N1654" t="n">
        <v>0</v>
      </c>
    </row>
    <row r="1655" spans="1:20">
      <c r="A1655" t="n">
        <v>105</v>
      </c>
      <c r="B1655" t="s">
        <v>227</v>
      </c>
      <c r="C1655" t="n">
        <v>56</v>
      </c>
      <c r="D1655" t="n">
        <v>20</v>
      </c>
      <c r="E1655" t="s">
        <v>308</v>
      </c>
      <c r="F1655" t="n">
        <v>3201</v>
      </c>
      <c r="G1655" t="s">
        <v>309</v>
      </c>
      <c r="H1655" t="s">
        <v>233</v>
      </c>
      <c r="I1655" t="n">
        <v>500</v>
      </c>
      <c r="J1655" t="n">
        <v>940</v>
      </c>
      <c r="K1655" t="s">
        <v>235</v>
      </c>
      <c r="L1655" t="n">
        <v>97</v>
      </c>
      <c r="M1655" t="n">
        <v>5.4</v>
      </c>
      <c r="N1655" t="n">
        <v>10.9</v>
      </c>
      <c r="O1655" t="s">
        <v>231</v>
      </c>
      <c r="P1655" t="s">
        <v>232</v>
      </c>
      <c r="Q1655" t="s">
        <v>232</v>
      </c>
      <c r="R1655" t="n">
        <v>15</v>
      </c>
      <c r="S1655" t="s">
        <v>233</v>
      </c>
      <c r="T1655" t="n">
        <v>5</v>
      </c>
    </row>
    <row r="1656" spans="1:20">
      <c r="A1656" t="n">
        <v>105</v>
      </c>
      <c r="B1656" t="s">
        <v>227</v>
      </c>
      <c r="C1656" t="n">
        <v>57</v>
      </c>
      <c r="D1656" t="n">
        <v>20</v>
      </c>
      <c r="E1656" t="s">
        <v>308</v>
      </c>
      <c r="F1656" t="n">
        <v>3201</v>
      </c>
      <c r="G1656" t="s">
        <v>309</v>
      </c>
      <c r="H1656" t="s">
        <v>233</v>
      </c>
      <c r="I1656" t="n">
        <v>500</v>
      </c>
      <c r="J1656" t="n">
        <v>280</v>
      </c>
      <c r="K1656" t="s">
        <v>310</v>
      </c>
      <c r="L1656" t="n">
        <v>648</v>
      </c>
      <c r="M1656" t="n">
        <v>0.06</v>
      </c>
      <c r="N1656" t="n">
        <v>39.5</v>
      </c>
      <c r="O1656" t="s">
        <v>231</v>
      </c>
      <c r="P1656" t="s">
        <v>232</v>
      </c>
      <c r="Q1656" t="s">
        <v>232</v>
      </c>
      <c r="R1656" t="n">
        <v>15</v>
      </c>
      <c r="S1656" t="s">
        <v>233</v>
      </c>
      <c r="T1656" t="n">
        <v>5</v>
      </c>
    </row>
    <row r="1657" spans="1:20">
      <c r="A1657" t="n">
        <v>105</v>
      </c>
      <c r="B1657" t="s">
        <v>227</v>
      </c>
      <c r="C1657" t="n">
        <v>58</v>
      </c>
      <c r="D1657" t="n">
        <v>20</v>
      </c>
      <c r="E1657" t="s">
        <v>308</v>
      </c>
      <c r="F1657" t="n">
        <v>3201</v>
      </c>
      <c r="G1657" t="s">
        <v>309</v>
      </c>
      <c r="H1657" t="s">
        <v>233</v>
      </c>
      <c r="I1657" t="n">
        <v>500</v>
      </c>
      <c r="J1657" t="n">
        <v>458</v>
      </c>
      <c r="K1657" t="s">
        <v>230</v>
      </c>
      <c r="L1657" t="n">
        <v>250</v>
      </c>
      <c r="M1657" t="n">
        <v>0.09</v>
      </c>
      <c r="N1657" t="n">
        <v>34.3</v>
      </c>
      <c r="O1657" t="s">
        <v>231</v>
      </c>
      <c r="P1657" t="s">
        <v>232</v>
      </c>
      <c r="Q1657" t="s">
        <v>232</v>
      </c>
      <c r="R1657" t="n">
        <v>15</v>
      </c>
      <c r="S1657" t="s">
        <v>233</v>
      </c>
      <c r="T1657" t="n">
        <v>5</v>
      </c>
    </row>
    <row r="1658" spans="1:20">
      <c r="A1658" t="n">
        <v>105</v>
      </c>
      <c r="B1658" t="s">
        <v>227</v>
      </c>
      <c r="C1658" t="n">
        <v>59</v>
      </c>
      <c r="D1658" t="n">
        <v>20</v>
      </c>
      <c r="E1658" t="s">
        <v>308</v>
      </c>
      <c r="F1658" t="n">
        <v>3201</v>
      </c>
      <c r="G1658" t="s">
        <v>309</v>
      </c>
      <c r="H1658" t="s">
        <v>233</v>
      </c>
      <c r="I1658" t="n">
        <v>500</v>
      </c>
      <c r="J1658" t="n">
        <v>458</v>
      </c>
      <c r="K1658" t="s">
        <v>230</v>
      </c>
      <c r="L1658" t="n">
        <v>447</v>
      </c>
      <c r="M1658" t="n">
        <v>0.07000000000000001</v>
      </c>
      <c r="N1658" t="n">
        <v>38.2</v>
      </c>
      <c r="O1658" t="s">
        <v>231</v>
      </c>
      <c r="P1658" t="s">
        <v>232</v>
      </c>
      <c r="Q1658" t="s">
        <v>232</v>
      </c>
      <c r="R1658" t="n">
        <v>15</v>
      </c>
      <c r="S1658" t="s">
        <v>233</v>
      </c>
      <c r="T1658" t="n">
        <v>5</v>
      </c>
    </row>
    <row r="1659" spans="1:20">
      <c r="A1659" t="n">
        <v>105</v>
      </c>
      <c r="B1659" t="s">
        <v>291</v>
      </c>
      <c r="C1659" t="n">
        <v>1</v>
      </c>
      <c r="D1659" t="n">
        <v>20</v>
      </c>
      <c r="E1659" t="s">
        <v>308</v>
      </c>
      <c r="F1659" t="n">
        <v>3201</v>
      </c>
      <c r="G1659" t="s">
        <v>309</v>
      </c>
      <c r="H1659" t="s">
        <v>233</v>
      </c>
      <c r="I1659" t="n">
        <v>500</v>
      </c>
      <c r="J1659" t="n">
        <v>910</v>
      </c>
      <c r="K1659" t="s">
        <v>318</v>
      </c>
      <c r="L1659" t="n">
        <v>619</v>
      </c>
      <c r="M1659" t="n">
        <v>0.8100000000000001</v>
      </c>
      <c r="N1659" t="n">
        <v>39.9</v>
      </c>
      <c r="O1659" t="s">
        <v>291</v>
      </c>
      <c r="P1659" t="s">
        <v>253</v>
      </c>
      <c r="Q1659" t="s">
        <v>253</v>
      </c>
      <c r="R1659" t="n">
        <v>15</v>
      </c>
      <c r="S1659" t="s">
        <v>233</v>
      </c>
      <c r="T1659" t="n">
        <v>5</v>
      </c>
    </row>
    <row r="1660" spans="1:20">
      <c r="A1660" t="n">
        <v>105</v>
      </c>
      <c r="B1660" t="s">
        <v>291</v>
      </c>
      <c r="C1660" t="n">
        <v>2</v>
      </c>
      <c r="D1660" t="n">
        <v>20</v>
      </c>
      <c r="E1660" t="s">
        <v>308</v>
      </c>
      <c r="F1660" t="n">
        <v>3201</v>
      </c>
      <c r="G1660" t="s">
        <v>309</v>
      </c>
      <c r="H1660" t="s">
        <v>233</v>
      </c>
      <c r="I1660" t="n">
        <v>500</v>
      </c>
      <c r="J1660" t="n">
        <v>325</v>
      </c>
      <c r="K1660" t="s">
        <v>265</v>
      </c>
      <c r="L1660" t="n">
        <v>381</v>
      </c>
      <c r="M1660" t="n">
        <v>1.51</v>
      </c>
      <c r="N1660" t="n">
        <v>23.3</v>
      </c>
      <c r="O1660" t="s">
        <v>291</v>
      </c>
      <c r="P1660" t="s">
        <v>253</v>
      </c>
      <c r="Q1660" t="s">
        <v>253</v>
      </c>
      <c r="R1660" t="n">
        <v>15</v>
      </c>
      <c r="S1660" t="s">
        <v>233</v>
      </c>
      <c r="T1660" t="n">
        <v>5</v>
      </c>
    </row>
    <row r="1661" spans="1:20">
      <c r="A1661" t="n">
        <v>105</v>
      </c>
      <c r="B1661" t="s">
        <v>291</v>
      </c>
      <c r="C1661" t="n">
        <v>3</v>
      </c>
      <c r="D1661" t="n">
        <v>20</v>
      </c>
      <c r="E1661" t="s">
        <v>308</v>
      </c>
      <c r="F1661" t="n">
        <v>3201</v>
      </c>
      <c r="G1661" t="s">
        <v>309</v>
      </c>
      <c r="H1661" t="s">
        <v>233</v>
      </c>
      <c r="I1661" t="n">
        <v>500</v>
      </c>
      <c r="J1661" t="n">
        <v>458</v>
      </c>
      <c r="K1661" t="s">
        <v>230</v>
      </c>
      <c r="L1661" t="n">
        <v>380</v>
      </c>
      <c r="M1661" t="n">
        <v>0.09</v>
      </c>
      <c r="N1661" t="n">
        <v>35.4</v>
      </c>
      <c r="O1661" t="s">
        <v>291</v>
      </c>
      <c r="P1661" t="s">
        <v>253</v>
      </c>
      <c r="Q1661" t="s">
        <v>253</v>
      </c>
      <c r="R1661" t="n">
        <v>15</v>
      </c>
      <c r="S1661" t="s">
        <v>233</v>
      </c>
      <c r="T1661" t="n">
        <v>5</v>
      </c>
    </row>
    <row r="1662" spans="1:20">
      <c r="A1662" t="n">
        <v>105</v>
      </c>
      <c r="B1662" t="s">
        <v>291</v>
      </c>
      <c r="C1662" t="n">
        <v>4</v>
      </c>
      <c r="D1662" t="n">
        <v>20</v>
      </c>
      <c r="E1662" t="s">
        <v>308</v>
      </c>
      <c r="F1662" t="n">
        <v>3201</v>
      </c>
      <c r="G1662" t="s">
        <v>309</v>
      </c>
      <c r="H1662" t="s">
        <v>233</v>
      </c>
      <c r="I1662" t="n">
        <v>500</v>
      </c>
      <c r="J1662" t="n">
        <v>458</v>
      </c>
      <c r="K1662" t="s">
        <v>230</v>
      </c>
      <c r="L1662" t="n">
        <v>289</v>
      </c>
      <c r="M1662" t="n">
        <v>0.2</v>
      </c>
      <c r="N1662" t="n">
        <v>20.3</v>
      </c>
      <c r="O1662" t="s">
        <v>291</v>
      </c>
      <c r="P1662" t="s">
        <v>253</v>
      </c>
      <c r="Q1662" t="s">
        <v>253</v>
      </c>
      <c r="R1662" t="n">
        <v>15</v>
      </c>
      <c r="S1662" t="s">
        <v>233</v>
      </c>
      <c r="T1662" t="n">
        <v>5</v>
      </c>
    </row>
    <row r="1663" spans="1:20">
      <c r="A1663" t="n">
        <v>106</v>
      </c>
      <c r="B1663" t="s">
        <v>227</v>
      </c>
      <c r="C1663" t="n">
        <v>64</v>
      </c>
      <c r="D1663" t="n">
        <v>20</v>
      </c>
      <c r="E1663" t="s">
        <v>308</v>
      </c>
      <c r="F1663" t="n">
        <v>3201</v>
      </c>
      <c r="G1663" t="s">
        <v>309</v>
      </c>
      <c r="H1663" t="s">
        <v>233</v>
      </c>
      <c r="I1663" t="n">
        <v>500</v>
      </c>
      <c r="J1663" t="n">
        <v>945</v>
      </c>
      <c r="K1663" t="s">
        <v>282</v>
      </c>
      <c r="L1663" t="n">
        <v>597</v>
      </c>
      <c r="M1663" t="n">
        <v>0.07000000000000001</v>
      </c>
      <c r="N1663" t="n">
        <v>35.3</v>
      </c>
      <c r="O1663" t="s">
        <v>231</v>
      </c>
      <c r="P1663" t="s">
        <v>232</v>
      </c>
      <c r="Q1663" t="s">
        <v>232</v>
      </c>
      <c r="R1663" t="n">
        <v>15</v>
      </c>
      <c r="S1663" t="s">
        <v>233</v>
      </c>
      <c r="T1663" t="n">
        <v>5</v>
      </c>
    </row>
    <row r="1664" spans="1:20">
      <c r="A1664" t="n">
        <v>106</v>
      </c>
      <c r="B1664" t="s">
        <v>227</v>
      </c>
      <c r="C1664" t="n">
        <v>65</v>
      </c>
      <c r="D1664" t="n">
        <v>20</v>
      </c>
      <c r="E1664" t="s">
        <v>308</v>
      </c>
      <c r="F1664" t="n">
        <v>3201</v>
      </c>
      <c r="G1664" t="s">
        <v>309</v>
      </c>
      <c r="H1664" t="s">
        <v>233</v>
      </c>
      <c r="I1664" t="n">
        <v>500</v>
      </c>
      <c r="J1664" t="n">
        <v>458</v>
      </c>
      <c r="K1664" t="s">
        <v>230</v>
      </c>
      <c r="L1664" t="n">
        <v>97</v>
      </c>
      <c r="M1664" t="n">
        <v>0.2</v>
      </c>
      <c r="N1664" t="n">
        <v>21</v>
      </c>
      <c r="O1664" t="s">
        <v>231</v>
      </c>
      <c r="P1664" t="s">
        <v>232</v>
      </c>
      <c r="Q1664" t="s">
        <v>232</v>
      </c>
      <c r="R1664" t="n">
        <v>15</v>
      </c>
      <c r="S1664" t="s">
        <v>233</v>
      </c>
      <c r="T1664" t="n">
        <v>5</v>
      </c>
    </row>
    <row r="1665" spans="1:20">
      <c r="A1665" t="n">
        <v>106</v>
      </c>
      <c r="B1665" t="s">
        <v>227</v>
      </c>
      <c r="C1665" t="n">
        <v>66</v>
      </c>
      <c r="D1665" t="n">
        <v>20</v>
      </c>
      <c r="E1665" t="s">
        <v>308</v>
      </c>
      <c r="F1665" t="n">
        <v>3201</v>
      </c>
      <c r="G1665" t="s">
        <v>309</v>
      </c>
      <c r="H1665" t="s">
        <v>233</v>
      </c>
      <c r="I1665" t="n">
        <v>500</v>
      </c>
      <c r="J1665" t="n">
        <v>875</v>
      </c>
      <c r="K1665" t="s">
        <v>305</v>
      </c>
      <c r="L1665" t="n">
        <v>446</v>
      </c>
      <c r="M1665" t="n">
        <v>0.05</v>
      </c>
      <c r="N1665" t="n">
        <v>41.7</v>
      </c>
      <c r="O1665" t="s">
        <v>231</v>
      </c>
      <c r="P1665" t="s">
        <v>232</v>
      </c>
      <c r="Q1665" t="s">
        <v>232</v>
      </c>
      <c r="R1665" t="n">
        <v>15</v>
      </c>
      <c r="S1665" t="s">
        <v>233</v>
      </c>
      <c r="T1665" t="n">
        <v>5</v>
      </c>
    </row>
    <row r="1666" spans="1:20">
      <c r="A1666" t="n">
        <v>106</v>
      </c>
      <c r="B1666" t="s">
        <v>227</v>
      </c>
      <c r="C1666" t="n">
        <v>67</v>
      </c>
      <c r="D1666" t="n">
        <v>20</v>
      </c>
      <c r="E1666" t="s">
        <v>308</v>
      </c>
      <c r="F1666" t="n">
        <v>3201</v>
      </c>
      <c r="G1666" t="s">
        <v>309</v>
      </c>
      <c r="H1666" t="s">
        <v>233</v>
      </c>
      <c r="I1666" t="n">
        <v>500</v>
      </c>
      <c r="J1666" t="n">
        <v>458</v>
      </c>
      <c r="K1666" t="s">
        <v>230</v>
      </c>
      <c r="L1666" t="n">
        <v>215</v>
      </c>
      <c r="M1666" t="n">
        <v>0.09</v>
      </c>
      <c r="N1666" t="n">
        <v>34.2</v>
      </c>
      <c r="O1666" t="s">
        <v>231</v>
      </c>
      <c r="P1666" t="s">
        <v>232</v>
      </c>
      <c r="Q1666" t="s">
        <v>232</v>
      </c>
      <c r="R1666" t="n">
        <v>15</v>
      </c>
      <c r="S1666" t="s">
        <v>233</v>
      </c>
      <c r="T1666" t="n">
        <v>5</v>
      </c>
    </row>
    <row r="1667" spans="1:20">
      <c r="A1667" t="n">
        <v>106</v>
      </c>
      <c r="B1667" t="s">
        <v>291</v>
      </c>
      <c r="C1667" t="n">
        <v>1</v>
      </c>
      <c r="D1667" t="n">
        <v>20</v>
      </c>
      <c r="E1667" t="s">
        <v>308</v>
      </c>
      <c r="F1667" t="n">
        <v>3201</v>
      </c>
      <c r="G1667" t="s">
        <v>309</v>
      </c>
      <c r="H1667" t="s">
        <v>233</v>
      </c>
      <c r="I1667" t="n">
        <v>500</v>
      </c>
      <c r="J1667" t="n">
        <v>160</v>
      </c>
      <c r="K1667" t="s">
        <v>258</v>
      </c>
      <c r="L1667" t="n">
        <v>657</v>
      </c>
      <c r="M1667" t="n">
        <v>0.04</v>
      </c>
      <c r="N1667" t="n">
        <v>48.2</v>
      </c>
      <c r="O1667" t="s">
        <v>291</v>
      </c>
      <c r="P1667" t="s">
        <v>253</v>
      </c>
      <c r="Q1667" t="s">
        <v>253</v>
      </c>
      <c r="R1667" t="n">
        <v>15</v>
      </c>
      <c r="S1667" t="s">
        <v>233</v>
      </c>
      <c r="T1667" t="n">
        <v>5</v>
      </c>
    </row>
    <row r="1668" spans="1:20">
      <c r="A1668" t="n">
        <v>106</v>
      </c>
      <c r="B1668" t="s">
        <v>291</v>
      </c>
      <c r="C1668" t="n">
        <v>2</v>
      </c>
      <c r="D1668" t="n">
        <v>20</v>
      </c>
      <c r="E1668" t="s">
        <v>308</v>
      </c>
      <c r="F1668" t="n">
        <v>3201</v>
      </c>
      <c r="G1668" t="s">
        <v>309</v>
      </c>
      <c r="H1668" t="s">
        <v>233</v>
      </c>
      <c r="I1668" t="n">
        <v>500</v>
      </c>
      <c r="J1668" t="n">
        <v>458</v>
      </c>
      <c r="K1668" t="s">
        <v>230</v>
      </c>
      <c r="L1668" t="n">
        <v>292</v>
      </c>
      <c r="M1668" t="n">
        <v>0.21</v>
      </c>
      <c r="N1668" t="n">
        <v>20.6</v>
      </c>
      <c r="O1668" t="s">
        <v>291</v>
      </c>
      <c r="P1668" t="s">
        <v>253</v>
      </c>
      <c r="Q1668" t="s">
        <v>253</v>
      </c>
      <c r="R1668" t="n">
        <v>15</v>
      </c>
      <c r="S1668" t="s">
        <v>233</v>
      </c>
      <c r="T1668" t="n">
        <v>5</v>
      </c>
    </row>
    <row r="1669" spans="1:20">
      <c r="A1669" t="n">
        <v>106</v>
      </c>
      <c r="B1669" t="s">
        <v>291</v>
      </c>
      <c r="C1669" t="n">
        <v>3</v>
      </c>
      <c r="D1669" t="n">
        <v>20</v>
      </c>
      <c r="E1669" t="s">
        <v>308</v>
      </c>
      <c r="F1669" t="n">
        <v>3201</v>
      </c>
      <c r="G1669" t="s">
        <v>309</v>
      </c>
      <c r="H1669" t="s">
        <v>233</v>
      </c>
      <c r="I1669" t="n">
        <v>500</v>
      </c>
      <c r="J1669" t="n">
        <v>458</v>
      </c>
      <c r="K1669" t="s">
        <v>230</v>
      </c>
      <c r="L1669" t="n">
        <v>299</v>
      </c>
      <c r="M1669" t="n">
        <v>0.23</v>
      </c>
      <c r="N1669" t="n">
        <v>20.4</v>
      </c>
      <c r="O1669" t="s">
        <v>291</v>
      </c>
      <c r="P1669" t="s">
        <v>253</v>
      </c>
      <c r="Q1669" t="s">
        <v>253</v>
      </c>
      <c r="R1669" t="n">
        <v>15</v>
      </c>
      <c r="S1669" t="s">
        <v>233</v>
      </c>
      <c r="T1669" t="n">
        <v>5</v>
      </c>
    </row>
    <row r="1670" spans="1:20">
      <c r="A1670" t="n">
        <v>106</v>
      </c>
      <c r="B1670" t="s">
        <v>291</v>
      </c>
      <c r="C1670" t="n">
        <v>4</v>
      </c>
      <c r="D1670" t="n">
        <v>20</v>
      </c>
      <c r="E1670" t="s">
        <v>308</v>
      </c>
      <c r="F1670" t="n">
        <v>3201</v>
      </c>
      <c r="G1670" t="s">
        <v>309</v>
      </c>
      <c r="H1670" t="s">
        <v>233</v>
      </c>
      <c r="I1670" t="n">
        <v>500</v>
      </c>
      <c r="J1670" t="n">
        <v>458</v>
      </c>
      <c r="K1670" t="s">
        <v>230</v>
      </c>
      <c r="L1670" t="n">
        <v>380</v>
      </c>
      <c r="M1670" t="n">
        <v>0.02</v>
      </c>
      <c r="N1670" t="n">
        <v>45.8</v>
      </c>
      <c r="O1670" t="s">
        <v>291</v>
      </c>
      <c r="P1670" t="s">
        <v>253</v>
      </c>
      <c r="Q1670" t="s">
        <v>253</v>
      </c>
      <c r="R1670" t="n">
        <v>15</v>
      </c>
      <c r="S1670" t="s">
        <v>233</v>
      </c>
      <c r="T1670" t="n">
        <v>5</v>
      </c>
    </row>
    <row r="1671" spans="1:20">
      <c r="A1671" t="n">
        <v>106</v>
      </c>
      <c r="B1671" t="s">
        <v>291</v>
      </c>
      <c r="C1671" t="n">
        <v>5</v>
      </c>
      <c r="D1671" t="n">
        <v>20</v>
      </c>
      <c r="E1671" t="s">
        <v>308</v>
      </c>
      <c r="F1671" t="n">
        <v>3201</v>
      </c>
      <c r="G1671" t="s">
        <v>309</v>
      </c>
      <c r="H1671" t="s">
        <v>233</v>
      </c>
      <c r="I1671" t="n">
        <v>500</v>
      </c>
      <c r="J1671" t="n">
        <v>580</v>
      </c>
      <c r="K1671" t="s">
        <v>248</v>
      </c>
      <c r="L1671" t="n">
        <v>386</v>
      </c>
      <c r="M1671" t="n">
        <v>0.04</v>
      </c>
      <c r="N1671" t="n">
        <v>44.9</v>
      </c>
      <c r="O1671" t="s">
        <v>291</v>
      </c>
      <c r="P1671" t="s">
        <v>253</v>
      </c>
      <c r="Q1671" t="s">
        <v>253</v>
      </c>
      <c r="R1671" t="n">
        <v>15</v>
      </c>
      <c r="S1671" t="s">
        <v>233</v>
      </c>
      <c r="T1671" t="n">
        <v>5</v>
      </c>
    </row>
    <row r="1672" spans="1:20">
      <c r="A1672" t="n">
        <v>106</v>
      </c>
      <c r="B1672" t="s">
        <v>236</v>
      </c>
      <c r="C1672" t="n">
        <v>1</v>
      </c>
      <c r="D1672" t="n">
        <v>216</v>
      </c>
      <c r="E1672" t="s">
        <v>311</v>
      </c>
      <c r="F1672" t="n">
        <v>3201</v>
      </c>
      <c r="G1672" t="s">
        <v>309</v>
      </c>
      <c r="H1672" t="s">
        <v>233</v>
      </c>
      <c r="I1672" t="n">
        <v>500</v>
      </c>
      <c r="J1672" t="n">
        <v>515</v>
      </c>
      <c r="K1672" t="s">
        <v>315</v>
      </c>
      <c r="L1672" t="n">
        <v>309</v>
      </c>
      <c r="M1672" t="n">
        <v>0</v>
      </c>
      <c r="N1672" t="n">
        <v>0</v>
      </c>
    </row>
    <row r="1673" spans="1:20">
      <c r="A1673" t="n">
        <v>107</v>
      </c>
      <c r="B1673" t="s">
        <v>227</v>
      </c>
      <c r="C1673" t="n">
        <v>71</v>
      </c>
      <c r="D1673" t="n">
        <v>20</v>
      </c>
      <c r="E1673" t="s">
        <v>308</v>
      </c>
      <c r="F1673" t="n">
        <v>3201</v>
      </c>
      <c r="G1673" t="s">
        <v>309</v>
      </c>
      <c r="H1673" t="s">
        <v>233</v>
      </c>
      <c r="I1673" t="n">
        <v>500</v>
      </c>
      <c r="J1673" t="n">
        <v>945</v>
      </c>
      <c r="K1673" t="s">
        <v>282</v>
      </c>
      <c r="L1673" t="n">
        <v>595</v>
      </c>
      <c r="M1673" t="n">
        <v>0.07000000000000001</v>
      </c>
      <c r="N1673" t="n">
        <v>39.5</v>
      </c>
      <c r="O1673" t="s">
        <v>231</v>
      </c>
      <c r="P1673" t="s">
        <v>232</v>
      </c>
      <c r="Q1673" t="s">
        <v>232</v>
      </c>
      <c r="R1673" t="n">
        <v>15</v>
      </c>
      <c r="S1673" t="s">
        <v>233</v>
      </c>
      <c r="T1673" t="n">
        <v>5</v>
      </c>
    </row>
    <row r="1674" spans="1:20">
      <c r="A1674" t="n">
        <v>107</v>
      </c>
      <c r="B1674" t="s">
        <v>227</v>
      </c>
      <c r="C1674" t="n">
        <v>72</v>
      </c>
      <c r="D1674" t="n">
        <v>20</v>
      </c>
      <c r="E1674" t="s">
        <v>308</v>
      </c>
      <c r="F1674" t="n">
        <v>3201</v>
      </c>
      <c r="G1674" t="s">
        <v>309</v>
      </c>
      <c r="H1674" t="s">
        <v>233</v>
      </c>
      <c r="I1674" t="n">
        <v>500</v>
      </c>
      <c r="J1674" t="n">
        <v>458</v>
      </c>
      <c r="K1674" t="s">
        <v>230</v>
      </c>
      <c r="L1674" t="n">
        <v>107</v>
      </c>
      <c r="M1674" t="n">
        <v>0.2</v>
      </c>
      <c r="N1674" t="n">
        <v>20.6</v>
      </c>
      <c r="O1674" t="s">
        <v>231</v>
      </c>
      <c r="P1674" t="s">
        <v>232</v>
      </c>
      <c r="Q1674" t="s">
        <v>232</v>
      </c>
      <c r="R1674" t="n">
        <v>15</v>
      </c>
      <c r="S1674" t="s">
        <v>233</v>
      </c>
      <c r="T1674" t="n">
        <v>5</v>
      </c>
    </row>
    <row r="1675" spans="1:20">
      <c r="A1675" t="n">
        <v>107</v>
      </c>
      <c r="B1675" t="s">
        <v>227</v>
      </c>
      <c r="C1675" t="n">
        <v>73</v>
      </c>
      <c r="D1675" t="n">
        <v>20</v>
      </c>
      <c r="E1675" t="s">
        <v>308</v>
      </c>
      <c r="F1675" t="n">
        <v>3201</v>
      </c>
      <c r="G1675" t="s">
        <v>309</v>
      </c>
      <c r="H1675" t="s">
        <v>233</v>
      </c>
      <c r="I1675" t="n">
        <v>500</v>
      </c>
      <c r="J1675" t="n">
        <v>280</v>
      </c>
      <c r="K1675" t="s">
        <v>310</v>
      </c>
      <c r="L1675" t="n">
        <v>400</v>
      </c>
      <c r="M1675" t="n">
        <v>0.06</v>
      </c>
      <c r="N1675" t="n">
        <v>37.6</v>
      </c>
      <c r="O1675" t="s">
        <v>231</v>
      </c>
      <c r="P1675" t="s">
        <v>232</v>
      </c>
      <c r="Q1675" t="s">
        <v>232</v>
      </c>
      <c r="R1675" t="n">
        <v>15</v>
      </c>
      <c r="S1675" t="s">
        <v>233</v>
      </c>
      <c r="T1675" t="n">
        <v>5</v>
      </c>
    </row>
    <row r="1676" spans="1:20">
      <c r="A1676" t="n">
        <v>107</v>
      </c>
      <c r="B1676" t="s">
        <v>227</v>
      </c>
      <c r="C1676" t="n">
        <v>74</v>
      </c>
      <c r="D1676" t="n">
        <v>20</v>
      </c>
      <c r="E1676" t="s">
        <v>308</v>
      </c>
      <c r="F1676" t="n">
        <v>3201</v>
      </c>
      <c r="G1676" t="s">
        <v>309</v>
      </c>
      <c r="H1676" t="s">
        <v>233</v>
      </c>
      <c r="I1676" t="n">
        <v>500</v>
      </c>
      <c r="J1676" t="n">
        <v>280</v>
      </c>
      <c r="K1676" t="s">
        <v>310</v>
      </c>
      <c r="L1676" t="n">
        <v>213</v>
      </c>
      <c r="M1676" t="n">
        <v>0.06</v>
      </c>
      <c r="N1676" t="n">
        <v>37.6</v>
      </c>
      <c r="O1676" t="s">
        <v>231</v>
      </c>
      <c r="P1676" t="s">
        <v>232</v>
      </c>
      <c r="Q1676" t="s">
        <v>232</v>
      </c>
      <c r="R1676" t="n">
        <v>15</v>
      </c>
      <c r="S1676" t="s">
        <v>233</v>
      </c>
      <c r="T1676" t="n">
        <v>5</v>
      </c>
    </row>
    <row r="1677" spans="1:20">
      <c r="A1677" t="n">
        <v>107</v>
      </c>
      <c r="B1677" t="s">
        <v>227</v>
      </c>
      <c r="C1677" t="n">
        <v>75</v>
      </c>
      <c r="D1677" t="n">
        <v>20</v>
      </c>
      <c r="E1677" t="s">
        <v>308</v>
      </c>
      <c r="F1677" t="n">
        <v>3201</v>
      </c>
      <c r="G1677" t="s">
        <v>309</v>
      </c>
      <c r="H1677" t="s">
        <v>233</v>
      </c>
      <c r="I1677" t="n">
        <v>500</v>
      </c>
      <c r="J1677" t="n">
        <v>458</v>
      </c>
      <c r="K1677" t="s">
        <v>230</v>
      </c>
      <c r="L1677" t="n">
        <v>99</v>
      </c>
      <c r="M1677" t="n">
        <v>0.2</v>
      </c>
      <c r="N1677" t="n">
        <v>20.7</v>
      </c>
      <c r="O1677" t="s">
        <v>231</v>
      </c>
      <c r="P1677" t="s">
        <v>232</v>
      </c>
      <c r="Q1677" t="s">
        <v>232</v>
      </c>
      <c r="R1677" t="n">
        <v>15</v>
      </c>
      <c r="S1677" t="s">
        <v>233</v>
      </c>
      <c r="T1677" t="n">
        <v>5</v>
      </c>
    </row>
    <row r="1678" spans="1:20">
      <c r="A1678" t="n">
        <v>107</v>
      </c>
      <c r="B1678" t="s">
        <v>291</v>
      </c>
      <c r="C1678" t="n">
        <v>1</v>
      </c>
      <c r="D1678" t="n">
        <v>20</v>
      </c>
      <c r="E1678" t="s">
        <v>308</v>
      </c>
      <c r="F1678" t="n">
        <v>3201</v>
      </c>
      <c r="G1678" t="s">
        <v>309</v>
      </c>
      <c r="H1678" t="s">
        <v>233</v>
      </c>
      <c r="I1678" t="n">
        <v>500</v>
      </c>
      <c r="J1678" t="n">
        <v>888</v>
      </c>
      <c r="K1678" t="s">
        <v>273</v>
      </c>
      <c r="L1678" t="n">
        <v>664</v>
      </c>
      <c r="M1678" t="n">
        <v>1.21</v>
      </c>
      <c r="N1678" t="n">
        <v>32.1</v>
      </c>
      <c r="O1678" t="s">
        <v>291</v>
      </c>
      <c r="P1678" t="s">
        <v>253</v>
      </c>
      <c r="Q1678" t="s">
        <v>253</v>
      </c>
      <c r="R1678" t="n">
        <v>15</v>
      </c>
      <c r="S1678" t="s">
        <v>233</v>
      </c>
      <c r="T1678" t="n">
        <v>5</v>
      </c>
    </row>
    <row r="1679" spans="1:20">
      <c r="A1679" t="n">
        <v>107</v>
      </c>
      <c r="B1679" t="s">
        <v>291</v>
      </c>
      <c r="C1679" t="n">
        <v>2</v>
      </c>
      <c r="D1679" t="n">
        <v>20</v>
      </c>
      <c r="E1679" t="s">
        <v>308</v>
      </c>
      <c r="F1679" t="n">
        <v>3201</v>
      </c>
      <c r="G1679" t="s">
        <v>309</v>
      </c>
      <c r="H1679" t="s">
        <v>233</v>
      </c>
      <c r="I1679" t="n">
        <v>500</v>
      </c>
      <c r="J1679" t="n">
        <v>160</v>
      </c>
      <c r="K1679" t="s">
        <v>258</v>
      </c>
      <c r="L1679" t="n">
        <v>347</v>
      </c>
      <c r="M1679" t="n">
        <v>0.04</v>
      </c>
      <c r="N1679" t="n">
        <v>43.3</v>
      </c>
      <c r="O1679" t="s">
        <v>291</v>
      </c>
      <c r="P1679" t="s">
        <v>253</v>
      </c>
      <c r="Q1679" t="s">
        <v>253</v>
      </c>
      <c r="R1679" t="n">
        <v>15</v>
      </c>
      <c r="S1679" t="s">
        <v>233</v>
      </c>
      <c r="T1679" t="n">
        <v>5</v>
      </c>
    </row>
    <row r="1680" spans="1:20">
      <c r="A1680" t="n">
        <v>107</v>
      </c>
      <c r="B1680" t="s">
        <v>291</v>
      </c>
      <c r="C1680" t="n">
        <v>3</v>
      </c>
      <c r="D1680" t="n">
        <v>20</v>
      </c>
      <c r="E1680" t="s">
        <v>308</v>
      </c>
      <c r="F1680" t="n">
        <v>3201</v>
      </c>
      <c r="G1680" t="s">
        <v>309</v>
      </c>
      <c r="H1680" t="s">
        <v>233</v>
      </c>
      <c r="I1680" t="n">
        <v>500</v>
      </c>
      <c r="J1680" t="n">
        <v>160</v>
      </c>
      <c r="K1680" t="s">
        <v>258</v>
      </c>
      <c r="L1680" t="n">
        <v>276</v>
      </c>
      <c r="M1680" t="n">
        <v>0.07000000000000001</v>
      </c>
      <c r="N1680" t="n">
        <v>36.2</v>
      </c>
      <c r="O1680" t="s">
        <v>291</v>
      </c>
      <c r="P1680" t="s">
        <v>253</v>
      </c>
      <c r="Q1680" t="s">
        <v>253</v>
      </c>
      <c r="R1680" t="n">
        <v>15</v>
      </c>
      <c r="S1680" t="s">
        <v>233</v>
      </c>
      <c r="T1680" t="n">
        <v>5</v>
      </c>
    </row>
    <row r="1681" spans="1:20">
      <c r="A1681" t="n">
        <v>107</v>
      </c>
      <c r="B1681" t="s">
        <v>291</v>
      </c>
      <c r="C1681" t="n">
        <v>4</v>
      </c>
      <c r="D1681" t="n">
        <v>20</v>
      </c>
      <c r="E1681" t="s">
        <v>308</v>
      </c>
      <c r="F1681" t="n">
        <v>3201</v>
      </c>
      <c r="G1681" t="s">
        <v>309</v>
      </c>
      <c r="H1681" t="s">
        <v>233</v>
      </c>
      <c r="I1681" t="n">
        <v>500</v>
      </c>
      <c r="J1681" t="n">
        <v>160</v>
      </c>
      <c r="K1681" t="s">
        <v>258</v>
      </c>
      <c r="L1681" t="n">
        <v>50</v>
      </c>
      <c r="M1681" t="n">
        <v>0.04</v>
      </c>
      <c r="N1681" t="n">
        <v>56.3</v>
      </c>
      <c r="O1681" t="s">
        <v>291</v>
      </c>
      <c r="P1681" t="s">
        <v>253</v>
      </c>
      <c r="Q1681" t="s">
        <v>253</v>
      </c>
      <c r="R1681" t="n">
        <v>15</v>
      </c>
      <c r="S1681" t="s">
        <v>233</v>
      </c>
      <c r="T1681" t="n">
        <v>5</v>
      </c>
    </row>
    <row r="1682" spans="1:20">
      <c r="A1682" t="n">
        <v>107</v>
      </c>
      <c r="B1682" t="s">
        <v>291</v>
      </c>
      <c r="C1682" t="n">
        <v>5</v>
      </c>
      <c r="D1682" t="n">
        <v>20</v>
      </c>
      <c r="E1682" t="s">
        <v>308</v>
      </c>
      <c r="F1682" t="n">
        <v>3201</v>
      </c>
      <c r="G1682" t="s">
        <v>309</v>
      </c>
      <c r="H1682" t="s">
        <v>233</v>
      </c>
      <c r="I1682" t="n">
        <v>500</v>
      </c>
      <c r="J1682" t="n">
        <v>458</v>
      </c>
      <c r="K1682" t="s">
        <v>230</v>
      </c>
      <c r="L1682" t="n">
        <v>670</v>
      </c>
      <c r="M1682" t="n">
        <v>0.09</v>
      </c>
      <c r="N1682" t="n">
        <v>34.7</v>
      </c>
      <c r="O1682" t="s">
        <v>291</v>
      </c>
      <c r="P1682" t="s">
        <v>253</v>
      </c>
      <c r="Q1682" t="s">
        <v>253</v>
      </c>
      <c r="R1682" t="n">
        <v>15</v>
      </c>
      <c r="S1682" t="s">
        <v>233</v>
      </c>
      <c r="T1682" t="n">
        <v>5</v>
      </c>
    </row>
    <row r="1683" spans="1:20">
      <c r="A1683" t="n">
        <v>107</v>
      </c>
      <c r="B1683" t="s">
        <v>291</v>
      </c>
      <c r="C1683" t="n">
        <v>6</v>
      </c>
      <c r="D1683" t="n">
        <v>20</v>
      </c>
      <c r="E1683" t="s">
        <v>308</v>
      </c>
      <c r="F1683" t="n">
        <v>3201</v>
      </c>
      <c r="G1683" t="s">
        <v>309</v>
      </c>
      <c r="H1683" t="s">
        <v>233</v>
      </c>
      <c r="I1683" t="n">
        <v>500</v>
      </c>
      <c r="J1683" t="n">
        <v>888</v>
      </c>
      <c r="K1683" t="s">
        <v>273</v>
      </c>
      <c r="L1683" t="n">
        <v>1030</v>
      </c>
      <c r="M1683" t="n">
        <v>0.98</v>
      </c>
      <c r="N1683" t="n">
        <v>33.6</v>
      </c>
      <c r="O1683" t="s">
        <v>291</v>
      </c>
      <c r="P1683" t="s">
        <v>253</v>
      </c>
      <c r="Q1683" t="s">
        <v>253</v>
      </c>
      <c r="R1683" t="n">
        <v>15</v>
      </c>
      <c r="S1683" t="s">
        <v>233</v>
      </c>
      <c r="T1683" t="n">
        <v>5</v>
      </c>
    </row>
    <row r="1684" spans="1:20">
      <c r="A1684" t="n">
        <v>107</v>
      </c>
      <c r="B1684" t="s">
        <v>236</v>
      </c>
      <c r="C1684" t="n">
        <v>1</v>
      </c>
      <c r="D1684" t="n">
        <v>216</v>
      </c>
      <c r="E1684" t="s">
        <v>311</v>
      </c>
      <c r="F1684" t="n">
        <v>3201</v>
      </c>
      <c r="G1684" t="s">
        <v>309</v>
      </c>
      <c r="H1684" t="s">
        <v>233</v>
      </c>
      <c r="I1684" t="n">
        <v>500</v>
      </c>
      <c r="J1684" t="n">
        <v>490</v>
      </c>
      <c r="K1684" t="s">
        <v>244</v>
      </c>
      <c r="L1684" t="n">
        <v>310</v>
      </c>
      <c r="M1684" t="n">
        <v>0</v>
      </c>
      <c r="N1684" t="n">
        <v>0</v>
      </c>
    </row>
    <row r="1685" spans="1:20">
      <c r="A1685" t="n">
        <v>108</v>
      </c>
      <c r="B1685" t="s">
        <v>227</v>
      </c>
      <c r="C1685" t="n">
        <v>61</v>
      </c>
      <c r="D1685" t="n">
        <v>20</v>
      </c>
      <c r="E1685" t="s">
        <v>308</v>
      </c>
      <c r="F1685" t="n">
        <v>3201</v>
      </c>
      <c r="G1685" t="s">
        <v>309</v>
      </c>
      <c r="H1685" t="s">
        <v>233</v>
      </c>
      <c r="I1685" t="n">
        <v>500</v>
      </c>
      <c r="J1685" t="n">
        <v>945</v>
      </c>
      <c r="K1685" t="s">
        <v>282</v>
      </c>
      <c r="L1685" t="n">
        <v>706</v>
      </c>
      <c r="M1685" t="n">
        <v>0.03</v>
      </c>
      <c r="N1685" t="n">
        <v>41.3</v>
      </c>
      <c r="O1685" t="s">
        <v>231</v>
      </c>
      <c r="P1685" t="s">
        <v>232</v>
      </c>
      <c r="Q1685" t="s">
        <v>232</v>
      </c>
      <c r="R1685" t="n">
        <v>15</v>
      </c>
      <c r="S1685" t="s">
        <v>233</v>
      </c>
      <c r="T1685" t="n">
        <v>5</v>
      </c>
    </row>
    <row r="1686" spans="1:20">
      <c r="A1686" t="n">
        <v>108</v>
      </c>
      <c r="B1686" t="s">
        <v>227</v>
      </c>
      <c r="C1686" t="n">
        <v>62</v>
      </c>
      <c r="D1686" t="n">
        <v>20</v>
      </c>
      <c r="E1686" t="s">
        <v>308</v>
      </c>
      <c r="F1686" t="n">
        <v>3201</v>
      </c>
      <c r="G1686" t="s">
        <v>309</v>
      </c>
      <c r="H1686" t="s">
        <v>233</v>
      </c>
      <c r="I1686" t="n">
        <v>500</v>
      </c>
      <c r="J1686" t="n">
        <v>458</v>
      </c>
      <c r="K1686" t="s">
        <v>230</v>
      </c>
      <c r="L1686" t="n">
        <v>199</v>
      </c>
      <c r="M1686" t="n">
        <v>0.2</v>
      </c>
      <c r="N1686" t="n">
        <v>20</v>
      </c>
      <c r="O1686" t="s">
        <v>231</v>
      </c>
      <c r="P1686" t="s">
        <v>232</v>
      </c>
      <c r="Q1686" t="s">
        <v>232</v>
      </c>
      <c r="R1686" t="n">
        <v>15</v>
      </c>
      <c r="S1686" t="s">
        <v>233</v>
      </c>
      <c r="T1686" t="n">
        <v>5</v>
      </c>
    </row>
    <row r="1687" spans="1:20">
      <c r="A1687" t="n">
        <v>108</v>
      </c>
      <c r="B1687" t="s">
        <v>227</v>
      </c>
      <c r="C1687" t="n">
        <v>63</v>
      </c>
      <c r="D1687" t="n">
        <v>20</v>
      </c>
      <c r="E1687" t="s">
        <v>308</v>
      </c>
      <c r="F1687" t="n">
        <v>3201</v>
      </c>
      <c r="G1687" t="s">
        <v>309</v>
      </c>
      <c r="H1687" t="s">
        <v>233</v>
      </c>
      <c r="I1687" t="n">
        <v>500</v>
      </c>
      <c r="J1687" t="n">
        <v>280</v>
      </c>
      <c r="K1687" t="s">
        <v>310</v>
      </c>
      <c r="L1687" t="n">
        <v>476</v>
      </c>
      <c r="M1687" t="n">
        <v>0.06</v>
      </c>
      <c r="N1687" t="n">
        <v>38.8</v>
      </c>
      <c r="O1687" t="s">
        <v>231</v>
      </c>
      <c r="P1687" t="s">
        <v>232</v>
      </c>
      <c r="Q1687" t="s">
        <v>232</v>
      </c>
      <c r="R1687" t="n">
        <v>15</v>
      </c>
      <c r="S1687" t="s">
        <v>233</v>
      </c>
      <c r="T1687" t="n">
        <v>5</v>
      </c>
    </row>
    <row r="1688" spans="1:20">
      <c r="A1688" t="n">
        <v>108</v>
      </c>
      <c r="B1688" t="s">
        <v>291</v>
      </c>
      <c r="C1688" t="n">
        <v>1</v>
      </c>
      <c r="D1688" t="n">
        <v>20</v>
      </c>
      <c r="E1688" t="s">
        <v>308</v>
      </c>
      <c r="F1688" t="n">
        <v>3201</v>
      </c>
      <c r="G1688" t="s">
        <v>309</v>
      </c>
      <c r="H1688" t="s">
        <v>233</v>
      </c>
      <c r="I1688" t="n">
        <v>500</v>
      </c>
      <c r="J1688" t="n">
        <v>712</v>
      </c>
      <c r="K1688" t="s">
        <v>278</v>
      </c>
      <c r="L1688" t="n">
        <v>683</v>
      </c>
      <c r="M1688" t="n">
        <v>0.04</v>
      </c>
      <c r="N1688" t="n">
        <v>44</v>
      </c>
      <c r="O1688" t="s">
        <v>291</v>
      </c>
      <c r="P1688" t="s">
        <v>253</v>
      </c>
      <c r="Q1688" t="s">
        <v>253</v>
      </c>
      <c r="R1688" t="n">
        <v>15</v>
      </c>
      <c r="S1688" t="s">
        <v>233</v>
      </c>
      <c r="T1688" t="n">
        <v>5</v>
      </c>
    </row>
    <row r="1689" spans="1:20">
      <c r="A1689" t="n">
        <v>108</v>
      </c>
      <c r="B1689" t="s">
        <v>291</v>
      </c>
      <c r="C1689" t="n">
        <v>2</v>
      </c>
      <c r="D1689" t="n">
        <v>20</v>
      </c>
      <c r="E1689" t="s">
        <v>308</v>
      </c>
      <c r="F1689" t="n">
        <v>3201</v>
      </c>
      <c r="G1689" t="s">
        <v>309</v>
      </c>
      <c r="H1689" t="s">
        <v>233</v>
      </c>
      <c r="I1689" t="n">
        <v>500</v>
      </c>
      <c r="J1689" t="n">
        <v>458</v>
      </c>
      <c r="K1689" t="s">
        <v>230</v>
      </c>
      <c r="L1689" t="n">
        <v>680</v>
      </c>
      <c r="M1689" t="n">
        <v>0.03</v>
      </c>
      <c r="N1689" t="n">
        <v>46.6</v>
      </c>
      <c r="O1689" t="s">
        <v>291</v>
      </c>
      <c r="P1689" t="s">
        <v>253</v>
      </c>
      <c r="Q1689" t="s">
        <v>253</v>
      </c>
      <c r="R1689" t="n">
        <v>15</v>
      </c>
      <c r="S1689" t="s">
        <v>233</v>
      </c>
      <c r="T1689" t="n">
        <v>5</v>
      </c>
    </row>
    <row r="1690" spans="1:20">
      <c r="A1690" t="n">
        <v>108</v>
      </c>
      <c r="B1690" t="s">
        <v>291</v>
      </c>
      <c r="C1690" t="n">
        <v>3</v>
      </c>
      <c r="D1690" t="n">
        <v>20</v>
      </c>
      <c r="E1690" t="s">
        <v>308</v>
      </c>
      <c r="F1690" t="n">
        <v>3201</v>
      </c>
      <c r="G1690" t="s">
        <v>309</v>
      </c>
      <c r="H1690" t="s">
        <v>233</v>
      </c>
      <c r="I1690" t="n">
        <v>500</v>
      </c>
      <c r="J1690" t="n">
        <v>280</v>
      </c>
      <c r="K1690" t="s">
        <v>310</v>
      </c>
      <c r="L1690" t="n">
        <v>401</v>
      </c>
      <c r="M1690" t="n">
        <v>0.24</v>
      </c>
      <c r="N1690" t="n">
        <v>21.2</v>
      </c>
      <c r="O1690" t="s">
        <v>291</v>
      </c>
      <c r="P1690" t="s">
        <v>253</v>
      </c>
      <c r="Q1690" t="s">
        <v>253</v>
      </c>
      <c r="R1690" t="n">
        <v>15</v>
      </c>
      <c r="S1690" t="s">
        <v>233</v>
      </c>
      <c r="T1690" t="n">
        <v>5</v>
      </c>
    </row>
    <row r="1691" spans="1:20">
      <c r="A1691" t="n">
        <v>108</v>
      </c>
      <c r="B1691" t="s">
        <v>291</v>
      </c>
      <c r="C1691" t="n">
        <v>4</v>
      </c>
      <c r="D1691" t="n">
        <v>20</v>
      </c>
      <c r="E1691" t="s">
        <v>308</v>
      </c>
      <c r="F1691" t="n">
        <v>3201</v>
      </c>
      <c r="G1691" t="s">
        <v>309</v>
      </c>
      <c r="H1691" t="s">
        <v>233</v>
      </c>
      <c r="I1691" t="n">
        <v>500</v>
      </c>
      <c r="J1691" t="n">
        <v>458</v>
      </c>
      <c r="K1691" t="s">
        <v>230</v>
      </c>
      <c r="L1691" t="n">
        <v>277</v>
      </c>
      <c r="M1691" t="n">
        <v>0.02</v>
      </c>
      <c r="N1691" t="n">
        <v>45.4</v>
      </c>
      <c r="O1691" t="s">
        <v>291</v>
      </c>
      <c r="P1691" t="s">
        <v>253</v>
      </c>
      <c r="Q1691" t="s">
        <v>253</v>
      </c>
      <c r="R1691" t="n">
        <v>15</v>
      </c>
      <c r="S1691" t="s">
        <v>233</v>
      </c>
      <c r="T1691" t="n">
        <v>5</v>
      </c>
    </row>
    <row r="1692" spans="1:20">
      <c r="A1692" t="n">
        <v>108</v>
      </c>
      <c r="B1692" t="s">
        <v>236</v>
      </c>
      <c r="C1692" t="n">
        <v>1</v>
      </c>
      <c r="D1692" t="n">
        <v>216</v>
      </c>
      <c r="E1692" t="s">
        <v>311</v>
      </c>
      <c r="F1692" t="n">
        <v>3201</v>
      </c>
      <c r="G1692" t="s">
        <v>309</v>
      </c>
      <c r="H1692" t="s">
        <v>233</v>
      </c>
      <c r="I1692" t="n">
        <v>500</v>
      </c>
      <c r="J1692" t="n">
        <v>515</v>
      </c>
      <c r="K1692" t="s">
        <v>315</v>
      </c>
      <c r="L1692" t="n">
        <v>300</v>
      </c>
      <c r="M1692" t="n">
        <v>0</v>
      </c>
      <c r="N1692" t="n">
        <v>0</v>
      </c>
    </row>
    <row r="1693" spans="1:20">
      <c r="A1693" t="n">
        <v>109</v>
      </c>
      <c r="B1693" t="s">
        <v>227</v>
      </c>
      <c r="C1693" t="n">
        <v>63</v>
      </c>
      <c r="D1693" t="n">
        <v>20</v>
      </c>
      <c r="E1693" t="s">
        <v>308</v>
      </c>
      <c r="F1693" t="n">
        <v>3201</v>
      </c>
      <c r="G1693" t="s">
        <v>309</v>
      </c>
      <c r="H1693" t="s">
        <v>233</v>
      </c>
      <c r="I1693" t="n">
        <v>500</v>
      </c>
      <c r="J1693" t="n">
        <v>145</v>
      </c>
      <c r="K1693" t="s">
        <v>301</v>
      </c>
      <c r="L1693" t="n">
        <v>270</v>
      </c>
      <c r="M1693" t="n">
        <v>0.13</v>
      </c>
      <c r="N1693" t="n">
        <v>32.5</v>
      </c>
      <c r="O1693" t="s">
        <v>231</v>
      </c>
      <c r="P1693" t="s">
        <v>232</v>
      </c>
      <c r="Q1693" t="s">
        <v>232</v>
      </c>
      <c r="R1693" t="n">
        <v>15</v>
      </c>
      <c r="S1693" t="s">
        <v>233</v>
      </c>
      <c r="T1693" t="n">
        <v>5</v>
      </c>
    </row>
    <row r="1694" spans="1:20">
      <c r="A1694" t="n">
        <v>109</v>
      </c>
      <c r="B1694" t="s">
        <v>227</v>
      </c>
      <c r="C1694" t="n">
        <v>64</v>
      </c>
      <c r="D1694" t="n">
        <v>20</v>
      </c>
      <c r="E1694" t="s">
        <v>308</v>
      </c>
      <c r="F1694" t="n">
        <v>3201</v>
      </c>
      <c r="G1694" t="s">
        <v>309</v>
      </c>
      <c r="H1694" t="s">
        <v>233</v>
      </c>
      <c r="I1694" t="n">
        <v>500</v>
      </c>
      <c r="J1694" t="n">
        <v>945</v>
      </c>
      <c r="K1694" t="s">
        <v>282</v>
      </c>
      <c r="L1694" t="n">
        <v>609</v>
      </c>
      <c r="M1694" t="n">
        <v>0.07000000000000001</v>
      </c>
      <c r="N1694" t="n">
        <v>35.9</v>
      </c>
      <c r="O1694" t="s">
        <v>231</v>
      </c>
      <c r="P1694" t="s">
        <v>232</v>
      </c>
      <c r="Q1694" t="s">
        <v>232</v>
      </c>
      <c r="R1694" t="n">
        <v>15</v>
      </c>
      <c r="S1694" t="s">
        <v>233</v>
      </c>
      <c r="T1694" t="n">
        <v>5</v>
      </c>
    </row>
    <row r="1695" spans="1:20">
      <c r="A1695" t="n">
        <v>109</v>
      </c>
      <c r="B1695" t="s">
        <v>227</v>
      </c>
      <c r="C1695" t="n">
        <v>65</v>
      </c>
      <c r="D1695" t="n">
        <v>20</v>
      </c>
      <c r="E1695" t="s">
        <v>308</v>
      </c>
      <c r="F1695" t="n">
        <v>3201</v>
      </c>
      <c r="G1695" t="s">
        <v>309</v>
      </c>
      <c r="H1695" t="s">
        <v>233</v>
      </c>
      <c r="I1695" t="n">
        <v>500</v>
      </c>
      <c r="J1695" t="n">
        <v>458</v>
      </c>
      <c r="K1695" t="s">
        <v>230</v>
      </c>
      <c r="L1695" t="n">
        <v>99</v>
      </c>
      <c r="M1695" t="n">
        <v>0.2</v>
      </c>
      <c r="N1695" t="n">
        <v>20.7</v>
      </c>
      <c r="O1695" t="s">
        <v>231</v>
      </c>
      <c r="P1695" t="s">
        <v>232</v>
      </c>
      <c r="Q1695" t="s">
        <v>232</v>
      </c>
      <c r="R1695" t="n">
        <v>15</v>
      </c>
      <c r="S1695" t="s">
        <v>233</v>
      </c>
      <c r="T1695" t="n">
        <v>5</v>
      </c>
    </row>
    <row r="1696" spans="1:20">
      <c r="A1696" t="n">
        <v>109</v>
      </c>
      <c r="B1696" t="s">
        <v>291</v>
      </c>
      <c r="C1696" t="n">
        <v>1</v>
      </c>
      <c r="D1696" t="n">
        <v>20</v>
      </c>
      <c r="E1696" t="s">
        <v>308</v>
      </c>
      <c r="F1696" t="n">
        <v>3201</v>
      </c>
      <c r="G1696" t="s">
        <v>309</v>
      </c>
      <c r="H1696" t="s">
        <v>233</v>
      </c>
      <c r="I1696" t="n">
        <v>500</v>
      </c>
      <c r="J1696" t="n">
        <v>160</v>
      </c>
      <c r="K1696" t="s">
        <v>258</v>
      </c>
      <c r="L1696" t="n">
        <v>681</v>
      </c>
      <c r="M1696" t="n">
        <v>0.01</v>
      </c>
      <c r="N1696" t="n">
        <v>55.7</v>
      </c>
      <c r="O1696" t="s">
        <v>291</v>
      </c>
      <c r="P1696" t="s">
        <v>253</v>
      </c>
      <c r="Q1696" t="s">
        <v>253</v>
      </c>
      <c r="R1696" t="n">
        <v>15</v>
      </c>
      <c r="S1696" t="s">
        <v>233</v>
      </c>
      <c r="T1696" t="n">
        <v>5</v>
      </c>
    </row>
    <row r="1697" spans="1:20">
      <c r="A1697" t="n">
        <v>109</v>
      </c>
      <c r="B1697" t="s">
        <v>291</v>
      </c>
      <c r="C1697" t="n">
        <v>2</v>
      </c>
      <c r="D1697" t="n">
        <v>20</v>
      </c>
      <c r="E1697" t="s">
        <v>308</v>
      </c>
      <c r="F1697" t="n">
        <v>3201</v>
      </c>
      <c r="G1697" t="s">
        <v>309</v>
      </c>
      <c r="H1697" t="s">
        <v>233</v>
      </c>
      <c r="I1697" t="n">
        <v>500</v>
      </c>
      <c r="J1697" t="n">
        <v>458</v>
      </c>
      <c r="K1697" t="s">
        <v>230</v>
      </c>
      <c r="L1697" t="n">
        <v>180</v>
      </c>
      <c r="M1697" t="n">
        <v>0.05</v>
      </c>
      <c r="N1697" t="n">
        <v>35.9</v>
      </c>
      <c r="O1697" t="s">
        <v>291</v>
      </c>
      <c r="P1697" t="s">
        <v>253</v>
      </c>
      <c r="Q1697" t="s">
        <v>253</v>
      </c>
      <c r="R1697" t="n">
        <v>15</v>
      </c>
      <c r="S1697" t="s">
        <v>233</v>
      </c>
      <c r="T1697" t="n">
        <v>5</v>
      </c>
    </row>
    <row r="1698" spans="1:20">
      <c r="A1698" t="n">
        <v>109</v>
      </c>
      <c r="B1698" t="s">
        <v>291</v>
      </c>
      <c r="C1698" t="n">
        <v>3</v>
      </c>
      <c r="D1698" t="n">
        <v>20</v>
      </c>
      <c r="E1698" t="s">
        <v>308</v>
      </c>
      <c r="F1698" t="n">
        <v>3201</v>
      </c>
      <c r="G1698" t="s">
        <v>309</v>
      </c>
      <c r="H1698" t="s">
        <v>233</v>
      </c>
      <c r="I1698" t="n">
        <v>500</v>
      </c>
      <c r="J1698" t="n">
        <v>458</v>
      </c>
      <c r="K1698" t="s">
        <v>230</v>
      </c>
      <c r="L1698" t="n">
        <v>171</v>
      </c>
      <c r="M1698" t="n">
        <v>0.09</v>
      </c>
      <c r="N1698" t="n">
        <v>34.3</v>
      </c>
      <c r="O1698" t="s">
        <v>291</v>
      </c>
      <c r="P1698" t="s">
        <v>253</v>
      </c>
      <c r="Q1698" t="s">
        <v>253</v>
      </c>
      <c r="R1698" t="n">
        <v>15</v>
      </c>
      <c r="S1698" t="s">
        <v>233</v>
      </c>
      <c r="T1698" t="n">
        <v>5</v>
      </c>
    </row>
    <row r="1699" spans="1:20">
      <c r="A1699" t="n">
        <v>109</v>
      </c>
      <c r="B1699" t="s">
        <v>291</v>
      </c>
      <c r="C1699" t="n">
        <v>4</v>
      </c>
      <c r="D1699" t="n">
        <v>20</v>
      </c>
      <c r="E1699" t="s">
        <v>308</v>
      </c>
      <c r="F1699" t="n">
        <v>3201</v>
      </c>
      <c r="G1699" t="s">
        <v>309</v>
      </c>
      <c r="H1699" t="s">
        <v>233</v>
      </c>
      <c r="I1699" t="n">
        <v>500</v>
      </c>
      <c r="J1699" t="n">
        <v>458</v>
      </c>
      <c r="K1699" t="s">
        <v>230</v>
      </c>
      <c r="L1699" t="n">
        <v>151</v>
      </c>
      <c r="M1699" t="n">
        <v>0.24</v>
      </c>
      <c r="N1699" t="n">
        <v>20.5</v>
      </c>
      <c r="O1699" t="s">
        <v>291</v>
      </c>
      <c r="P1699" t="s">
        <v>253</v>
      </c>
      <c r="Q1699" t="s">
        <v>253</v>
      </c>
      <c r="R1699" t="n">
        <v>15</v>
      </c>
      <c r="S1699" t="s">
        <v>233</v>
      </c>
      <c r="T1699" t="n">
        <v>5</v>
      </c>
    </row>
    <row r="1700" spans="1:20">
      <c r="A1700" t="n">
        <v>109</v>
      </c>
      <c r="B1700" t="s">
        <v>291</v>
      </c>
      <c r="C1700" t="n">
        <v>5</v>
      </c>
      <c r="D1700" t="n">
        <v>20</v>
      </c>
      <c r="E1700" t="s">
        <v>308</v>
      </c>
      <c r="F1700" t="n">
        <v>3201</v>
      </c>
      <c r="G1700" t="s">
        <v>309</v>
      </c>
      <c r="H1700" t="s">
        <v>233</v>
      </c>
      <c r="I1700" t="n">
        <v>500</v>
      </c>
      <c r="J1700" t="n">
        <v>458</v>
      </c>
      <c r="K1700" t="s">
        <v>230</v>
      </c>
      <c r="L1700" t="n">
        <v>150</v>
      </c>
      <c r="M1700" t="n">
        <v>0.02</v>
      </c>
      <c r="N1700" t="n">
        <v>45.4</v>
      </c>
      <c r="O1700" t="s">
        <v>291</v>
      </c>
      <c r="P1700" t="s">
        <v>253</v>
      </c>
      <c r="Q1700" t="s">
        <v>253</v>
      </c>
      <c r="R1700" t="n">
        <v>15</v>
      </c>
      <c r="S1700" t="s">
        <v>233</v>
      </c>
      <c r="T1700" t="n">
        <v>5</v>
      </c>
    </row>
    <row r="1701" spans="1:20">
      <c r="A1701" t="n">
        <v>109</v>
      </c>
      <c r="B1701" t="s">
        <v>236</v>
      </c>
      <c r="C1701" t="n">
        <v>1</v>
      </c>
      <c r="D1701" t="n">
        <v>216</v>
      </c>
      <c r="E1701" t="s">
        <v>311</v>
      </c>
      <c r="F1701" t="n">
        <v>3201</v>
      </c>
      <c r="G1701" t="s">
        <v>309</v>
      </c>
      <c r="H1701" t="s">
        <v>233</v>
      </c>
      <c r="I1701" t="n">
        <v>500</v>
      </c>
      <c r="J1701" t="n">
        <v>515</v>
      </c>
      <c r="K1701" t="s">
        <v>315</v>
      </c>
      <c r="L1701" t="n">
        <v>300</v>
      </c>
      <c r="M1701" t="n">
        <v>0</v>
      </c>
      <c r="N1701" t="n">
        <v>0</v>
      </c>
    </row>
    <row r="1702" spans="1:20">
      <c r="A1702" t="n">
        <v>110</v>
      </c>
      <c r="B1702" t="s">
        <v>227</v>
      </c>
      <c r="C1702" t="n">
        <v>61</v>
      </c>
      <c r="D1702" t="n">
        <v>20</v>
      </c>
      <c r="E1702" t="s">
        <v>308</v>
      </c>
      <c r="F1702" t="n">
        <v>3201</v>
      </c>
      <c r="G1702" t="s">
        <v>309</v>
      </c>
      <c r="H1702" t="s">
        <v>233</v>
      </c>
      <c r="I1702" t="n">
        <v>500</v>
      </c>
      <c r="J1702" t="n">
        <v>945</v>
      </c>
      <c r="K1702" t="s">
        <v>282</v>
      </c>
      <c r="L1702" t="n">
        <v>628</v>
      </c>
      <c r="M1702" t="n">
        <v>0.07000000000000001</v>
      </c>
      <c r="N1702" t="n">
        <v>39.7</v>
      </c>
      <c r="O1702" t="s">
        <v>231</v>
      </c>
      <c r="P1702" t="s">
        <v>232</v>
      </c>
      <c r="Q1702" t="s">
        <v>232</v>
      </c>
      <c r="R1702" t="n">
        <v>15</v>
      </c>
      <c r="S1702" t="s">
        <v>233</v>
      </c>
      <c r="T1702" t="n">
        <v>5</v>
      </c>
    </row>
    <row r="1703" spans="1:20">
      <c r="A1703" t="n">
        <v>110</v>
      </c>
      <c r="B1703" t="s">
        <v>227</v>
      </c>
      <c r="C1703" t="n">
        <v>62</v>
      </c>
      <c r="D1703" t="n">
        <v>20</v>
      </c>
      <c r="E1703" t="s">
        <v>308</v>
      </c>
      <c r="F1703" t="n">
        <v>3201</v>
      </c>
      <c r="G1703" t="s">
        <v>309</v>
      </c>
      <c r="H1703" t="s">
        <v>233</v>
      </c>
      <c r="I1703" t="n">
        <v>500</v>
      </c>
      <c r="J1703" t="n">
        <v>945</v>
      </c>
      <c r="K1703" t="s">
        <v>282</v>
      </c>
      <c r="L1703" t="n">
        <v>641</v>
      </c>
      <c r="M1703" t="n">
        <v>0.07000000000000001</v>
      </c>
      <c r="N1703" t="n">
        <v>35.7</v>
      </c>
      <c r="O1703" t="s">
        <v>231</v>
      </c>
      <c r="P1703" t="s">
        <v>232</v>
      </c>
      <c r="Q1703" t="s">
        <v>232</v>
      </c>
      <c r="R1703" t="n">
        <v>15</v>
      </c>
      <c r="S1703" t="s">
        <v>233</v>
      </c>
      <c r="T1703" t="n">
        <v>5</v>
      </c>
    </row>
    <row r="1704" spans="1:20">
      <c r="A1704" t="n">
        <v>110</v>
      </c>
      <c r="B1704" t="s">
        <v>227</v>
      </c>
      <c r="C1704" t="n">
        <v>71</v>
      </c>
      <c r="D1704" t="n">
        <v>511</v>
      </c>
      <c r="E1704" t="s">
        <v>317</v>
      </c>
      <c r="F1704" t="n">
        <v>3201</v>
      </c>
      <c r="G1704" t="s">
        <v>309</v>
      </c>
      <c r="H1704" t="s">
        <v>233</v>
      </c>
      <c r="I1704" t="n">
        <v>500</v>
      </c>
      <c r="J1704" t="n">
        <v>458</v>
      </c>
      <c r="K1704" t="s">
        <v>230</v>
      </c>
      <c r="L1704" t="n">
        <v>210</v>
      </c>
      <c r="M1704" t="n">
        <v>0.17</v>
      </c>
      <c r="N1704" t="n">
        <v>0</v>
      </c>
    </row>
    <row r="1705" spans="1:20">
      <c r="A1705" t="n">
        <v>110</v>
      </c>
      <c r="B1705" t="s">
        <v>291</v>
      </c>
      <c r="C1705" t="n">
        <v>1</v>
      </c>
      <c r="D1705" t="n">
        <v>20</v>
      </c>
      <c r="E1705" t="s">
        <v>308</v>
      </c>
      <c r="F1705" t="n">
        <v>3201</v>
      </c>
      <c r="G1705" t="s">
        <v>309</v>
      </c>
      <c r="H1705" t="s">
        <v>233</v>
      </c>
      <c r="I1705" t="n">
        <v>500</v>
      </c>
      <c r="J1705" t="n">
        <v>458</v>
      </c>
      <c r="K1705" t="s">
        <v>230</v>
      </c>
      <c r="L1705" t="n">
        <v>619</v>
      </c>
      <c r="M1705" t="n">
        <v>0.04</v>
      </c>
      <c r="N1705" t="n">
        <v>48.1</v>
      </c>
      <c r="O1705" t="s">
        <v>291</v>
      </c>
      <c r="P1705" t="s">
        <v>253</v>
      </c>
      <c r="Q1705" t="s">
        <v>253</v>
      </c>
      <c r="R1705" t="n">
        <v>15</v>
      </c>
      <c r="S1705" t="s">
        <v>233</v>
      </c>
      <c r="T1705" t="n">
        <v>5</v>
      </c>
    </row>
    <row r="1706" spans="1:20">
      <c r="A1706" t="n">
        <v>110</v>
      </c>
      <c r="B1706" t="s">
        <v>291</v>
      </c>
      <c r="C1706" t="n">
        <v>2</v>
      </c>
      <c r="D1706" t="n">
        <v>20</v>
      </c>
      <c r="E1706" t="s">
        <v>308</v>
      </c>
      <c r="F1706" t="n">
        <v>3201</v>
      </c>
      <c r="G1706" t="s">
        <v>309</v>
      </c>
      <c r="H1706" t="s">
        <v>233</v>
      </c>
      <c r="I1706" t="n">
        <v>500</v>
      </c>
      <c r="J1706" t="n">
        <v>580</v>
      </c>
      <c r="K1706" t="s">
        <v>248</v>
      </c>
      <c r="L1706" t="n">
        <v>418</v>
      </c>
      <c r="M1706" t="n">
        <v>0.09</v>
      </c>
      <c r="N1706" t="n">
        <v>33</v>
      </c>
      <c r="O1706" t="s">
        <v>291</v>
      </c>
      <c r="P1706" t="s">
        <v>253</v>
      </c>
      <c r="Q1706" t="s">
        <v>253</v>
      </c>
      <c r="R1706" t="n">
        <v>15</v>
      </c>
      <c r="S1706" t="s">
        <v>233</v>
      </c>
      <c r="T1706" t="n">
        <v>5</v>
      </c>
    </row>
    <row r="1707" spans="1:20">
      <c r="A1707" t="n">
        <v>110</v>
      </c>
      <c r="B1707" t="s">
        <v>291</v>
      </c>
      <c r="C1707" t="n">
        <v>3</v>
      </c>
      <c r="D1707" t="n">
        <v>20</v>
      </c>
      <c r="E1707" t="s">
        <v>308</v>
      </c>
      <c r="F1707" t="n">
        <v>3201</v>
      </c>
      <c r="G1707" t="s">
        <v>309</v>
      </c>
      <c r="H1707" t="s">
        <v>233</v>
      </c>
      <c r="I1707" t="n">
        <v>500</v>
      </c>
      <c r="J1707" t="n">
        <v>458</v>
      </c>
      <c r="K1707" t="s">
        <v>230</v>
      </c>
      <c r="L1707" t="n">
        <v>273</v>
      </c>
      <c r="M1707" t="n">
        <v>0.1</v>
      </c>
      <c r="N1707" t="n">
        <v>33.9</v>
      </c>
      <c r="O1707" t="s">
        <v>291</v>
      </c>
      <c r="P1707" t="s">
        <v>253</v>
      </c>
      <c r="Q1707" t="s">
        <v>253</v>
      </c>
      <c r="R1707" t="n">
        <v>15</v>
      </c>
      <c r="S1707" t="s">
        <v>233</v>
      </c>
      <c r="T1707" t="n">
        <v>5</v>
      </c>
    </row>
    <row r="1708" spans="1:20">
      <c r="A1708" t="n">
        <v>110</v>
      </c>
      <c r="B1708" t="s">
        <v>236</v>
      </c>
      <c r="C1708" t="n">
        <v>1</v>
      </c>
      <c r="D1708" t="n">
        <v>216</v>
      </c>
      <c r="E1708" t="s">
        <v>311</v>
      </c>
      <c r="F1708" t="n">
        <v>3201</v>
      </c>
      <c r="G1708" t="s">
        <v>309</v>
      </c>
      <c r="H1708" t="s">
        <v>233</v>
      </c>
      <c r="I1708" t="n">
        <v>500</v>
      </c>
      <c r="J1708" t="n">
        <v>515</v>
      </c>
      <c r="K1708" t="s">
        <v>315</v>
      </c>
      <c r="L1708" t="n">
        <v>300</v>
      </c>
      <c r="M1708" t="n">
        <v>0</v>
      </c>
      <c r="N1708" t="n">
        <v>0</v>
      </c>
    </row>
    <row r="1709" spans="1:20">
      <c r="A1709" t="n">
        <v>111</v>
      </c>
      <c r="B1709" t="s">
        <v>227</v>
      </c>
      <c r="C1709" t="n">
        <v>48</v>
      </c>
      <c r="D1709" t="n">
        <v>20</v>
      </c>
      <c r="E1709" t="s">
        <v>308</v>
      </c>
      <c r="F1709" t="n">
        <v>3201</v>
      </c>
      <c r="G1709" t="s">
        <v>309</v>
      </c>
      <c r="H1709" t="s">
        <v>233</v>
      </c>
      <c r="I1709" t="n">
        <v>500</v>
      </c>
      <c r="J1709" t="n">
        <v>945</v>
      </c>
      <c r="K1709" t="s">
        <v>282</v>
      </c>
      <c r="L1709" t="n">
        <v>624</v>
      </c>
      <c r="M1709" t="n">
        <v>0.07000000000000001</v>
      </c>
      <c r="N1709" t="n">
        <v>35.9</v>
      </c>
      <c r="O1709" t="s">
        <v>231</v>
      </c>
      <c r="P1709" t="s">
        <v>232</v>
      </c>
      <c r="Q1709" t="s">
        <v>232</v>
      </c>
      <c r="R1709" t="n">
        <v>15</v>
      </c>
      <c r="S1709" t="s">
        <v>233</v>
      </c>
      <c r="T1709" t="n">
        <v>5</v>
      </c>
    </row>
    <row r="1710" spans="1:20">
      <c r="A1710" t="n">
        <v>111</v>
      </c>
      <c r="B1710" t="s">
        <v>227</v>
      </c>
      <c r="C1710" t="n">
        <v>49</v>
      </c>
      <c r="D1710" t="n">
        <v>20</v>
      </c>
      <c r="E1710" t="s">
        <v>308</v>
      </c>
      <c r="F1710" t="n">
        <v>3201</v>
      </c>
      <c r="G1710" t="s">
        <v>309</v>
      </c>
      <c r="H1710" t="s">
        <v>233</v>
      </c>
      <c r="I1710" t="n">
        <v>500</v>
      </c>
      <c r="J1710" t="n">
        <v>458</v>
      </c>
      <c r="K1710" t="s">
        <v>230</v>
      </c>
      <c r="L1710" t="n">
        <v>283</v>
      </c>
      <c r="M1710" t="n">
        <v>0.08</v>
      </c>
      <c r="N1710" t="n">
        <v>31.8</v>
      </c>
      <c r="O1710" t="s">
        <v>231</v>
      </c>
      <c r="P1710" t="s">
        <v>232</v>
      </c>
      <c r="Q1710" t="s">
        <v>232</v>
      </c>
      <c r="R1710" t="n">
        <v>15</v>
      </c>
      <c r="S1710" t="s">
        <v>233</v>
      </c>
      <c r="T1710" t="n">
        <v>5</v>
      </c>
    </row>
    <row r="1711" spans="1:20">
      <c r="A1711" t="n">
        <v>111</v>
      </c>
      <c r="B1711" t="s">
        <v>227</v>
      </c>
      <c r="C1711" t="n">
        <v>50</v>
      </c>
      <c r="D1711" t="n">
        <v>20</v>
      </c>
      <c r="E1711" t="s">
        <v>308</v>
      </c>
      <c r="F1711" t="n">
        <v>3201</v>
      </c>
      <c r="G1711" t="s">
        <v>309</v>
      </c>
      <c r="H1711" t="s">
        <v>233</v>
      </c>
      <c r="I1711" t="n">
        <v>500</v>
      </c>
      <c r="J1711" t="n">
        <v>875</v>
      </c>
      <c r="K1711" t="s">
        <v>305</v>
      </c>
      <c r="L1711" t="n">
        <v>381</v>
      </c>
      <c r="M1711" t="n">
        <v>0.05</v>
      </c>
      <c r="N1711" t="n">
        <v>41.6</v>
      </c>
      <c r="O1711" t="s">
        <v>231</v>
      </c>
      <c r="P1711" t="s">
        <v>232</v>
      </c>
      <c r="Q1711" t="s">
        <v>232</v>
      </c>
      <c r="R1711" t="n">
        <v>15</v>
      </c>
      <c r="S1711" t="s">
        <v>233</v>
      </c>
      <c r="T1711" t="n">
        <v>5</v>
      </c>
    </row>
    <row r="1712" spans="1:20">
      <c r="A1712" t="n">
        <v>111</v>
      </c>
      <c r="B1712" t="s">
        <v>291</v>
      </c>
      <c r="C1712" t="n">
        <v>1</v>
      </c>
      <c r="D1712" t="n">
        <v>20</v>
      </c>
      <c r="E1712" t="s">
        <v>308</v>
      </c>
      <c r="F1712" t="n">
        <v>3201</v>
      </c>
      <c r="G1712" t="s">
        <v>309</v>
      </c>
      <c r="H1712" t="s">
        <v>233</v>
      </c>
      <c r="I1712" t="n">
        <v>500</v>
      </c>
      <c r="J1712" t="n">
        <v>232</v>
      </c>
      <c r="K1712" t="s">
        <v>266</v>
      </c>
      <c r="L1712" t="n">
        <v>317</v>
      </c>
      <c r="M1712" t="n">
        <v>0.08</v>
      </c>
      <c r="N1712" t="n">
        <v>35.5</v>
      </c>
      <c r="O1712" t="s">
        <v>291</v>
      </c>
      <c r="P1712" t="s">
        <v>253</v>
      </c>
      <c r="Q1712" t="s">
        <v>253</v>
      </c>
      <c r="R1712" t="n">
        <v>15</v>
      </c>
      <c r="S1712" t="s">
        <v>233</v>
      </c>
      <c r="T1712" t="n">
        <v>5</v>
      </c>
    </row>
    <row r="1713" spans="1:20">
      <c r="A1713" t="n">
        <v>111</v>
      </c>
      <c r="B1713" t="s">
        <v>291</v>
      </c>
      <c r="C1713" t="n">
        <v>2</v>
      </c>
      <c r="D1713" t="n">
        <v>20</v>
      </c>
      <c r="E1713" t="s">
        <v>308</v>
      </c>
      <c r="F1713" t="n">
        <v>3201</v>
      </c>
      <c r="G1713" t="s">
        <v>309</v>
      </c>
      <c r="H1713" t="s">
        <v>233</v>
      </c>
      <c r="I1713" t="n">
        <v>500</v>
      </c>
      <c r="J1713" t="n">
        <v>458</v>
      </c>
      <c r="K1713" t="s">
        <v>230</v>
      </c>
      <c r="L1713" t="n">
        <v>356</v>
      </c>
      <c r="M1713" t="n">
        <v>0.03</v>
      </c>
      <c r="N1713" t="n">
        <v>47.8</v>
      </c>
      <c r="O1713" t="s">
        <v>291</v>
      </c>
      <c r="P1713" t="s">
        <v>253</v>
      </c>
      <c r="Q1713" t="s">
        <v>253</v>
      </c>
      <c r="R1713" t="n">
        <v>15</v>
      </c>
      <c r="S1713" t="s">
        <v>233</v>
      </c>
      <c r="T1713" t="n">
        <v>5</v>
      </c>
    </row>
    <row r="1714" spans="1:20">
      <c r="A1714" t="n">
        <v>111</v>
      </c>
      <c r="B1714" t="s">
        <v>291</v>
      </c>
      <c r="C1714" t="n">
        <v>3</v>
      </c>
      <c r="D1714" t="n">
        <v>20</v>
      </c>
      <c r="E1714" t="s">
        <v>308</v>
      </c>
      <c r="F1714" t="n">
        <v>3201</v>
      </c>
      <c r="G1714" t="s">
        <v>309</v>
      </c>
      <c r="H1714" t="s">
        <v>233</v>
      </c>
      <c r="I1714" t="n">
        <v>500</v>
      </c>
      <c r="J1714" t="n">
        <v>945</v>
      </c>
      <c r="K1714" t="s">
        <v>282</v>
      </c>
      <c r="L1714" t="n">
        <v>603</v>
      </c>
      <c r="M1714" t="n">
        <v>0.01</v>
      </c>
      <c r="N1714" t="n">
        <v>38.3</v>
      </c>
      <c r="O1714" t="s">
        <v>291</v>
      </c>
      <c r="P1714" t="s">
        <v>253</v>
      </c>
      <c r="Q1714" t="s">
        <v>253</v>
      </c>
      <c r="R1714" t="n">
        <v>15</v>
      </c>
      <c r="S1714" t="s">
        <v>233</v>
      </c>
      <c r="T1714" t="n">
        <v>5</v>
      </c>
    </row>
    <row r="1715" spans="1:20">
      <c r="A1715" t="n">
        <v>112</v>
      </c>
      <c r="B1715" t="s">
        <v>227</v>
      </c>
      <c r="C1715" t="n">
        <v>57</v>
      </c>
      <c r="D1715" t="n">
        <v>20</v>
      </c>
      <c r="E1715" t="s">
        <v>308</v>
      </c>
      <c r="F1715" t="n">
        <v>3201</v>
      </c>
      <c r="G1715" t="s">
        <v>309</v>
      </c>
      <c r="H1715" t="s">
        <v>233</v>
      </c>
      <c r="I1715" t="n">
        <v>500</v>
      </c>
      <c r="J1715" t="n">
        <v>945</v>
      </c>
      <c r="K1715" t="s">
        <v>282</v>
      </c>
      <c r="L1715" t="n">
        <v>397</v>
      </c>
      <c r="M1715" t="n">
        <v>0.08</v>
      </c>
      <c r="N1715" t="n">
        <v>30.5</v>
      </c>
      <c r="O1715" t="s">
        <v>231</v>
      </c>
      <c r="P1715" t="s">
        <v>232</v>
      </c>
      <c r="Q1715" t="s">
        <v>232</v>
      </c>
      <c r="R1715" t="n">
        <v>15</v>
      </c>
      <c r="S1715" t="s">
        <v>233</v>
      </c>
      <c r="T1715" t="n">
        <v>5</v>
      </c>
    </row>
    <row r="1716" spans="1:20">
      <c r="A1716" t="n">
        <v>112</v>
      </c>
      <c r="B1716" t="s">
        <v>227</v>
      </c>
      <c r="C1716" t="n">
        <v>58</v>
      </c>
      <c r="D1716" t="n">
        <v>20</v>
      </c>
      <c r="E1716" t="s">
        <v>308</v>
      </c>
      <c r="F1716" t="n">
        <v>3201</v>
      </c>
      <c r="G1716" t="s">
        <v>309</v>
      </c>
      <c r="H1716" t="s">
        <v>233</v>
      </c>
      <c r="I1716" t="n">
        <v>500</v>
      </c>
      <c r="J1716" t="n">
        <v>458</v>
      </c>
      <c r="K1716" t="s">
        <v>230</v>
      </c>
      <c r="L1716" t="n">
        <v>260</v>
      </c>
      <c r="M1716" t="n">
        <v>0.08</v>
      </c>
      <c r="N1716" t="n">
        <v>31.8</v>
      </c>
      <c r="O1716" t="s">
        <v>231</v>
      </c>
      <c r="P1716" t="s">
        <v>232</v>
      </c>
      <c r="Q1716" t="s">
        <v>232</v>
      </c>
      <c r="R1716" t="n">
        <v>15</v>
      </c>
      <c r="S1716" t="s">
        <v>233</v>
      </c>
      <c r="T1716" t="n">
        <v>5</v>
      </c>
    </row>
    <row r="1717" spans="1:20">
      <c r="A1717" t="n">
        <v>112</v>
      </c>
      <c r="B1717" t="s">
        <v>227</v>
      </c>
      <c r="C1717" t="n">
        <v>59</v>
      </c>
      <c r="D1717" t="n">
        <v>20</v>
      </c>
      <c r="E1717" t="s">
        <v>308</v>
      </c>
      <c r="F1717" t="n">
        <v>3201</v>
      </c>
      <c r="G1717" t="s">
        <v>309</v>
      </c>
      <c r="H1717" t="s">
        <v>233</v>
      </c>
      <c r="I1717" t="n">
        <v>500</v>
      </c>
      <c r="J1717" t="n">
        <v>458</v>
      </c>
      <c r="K1717" t="s">
        <v>230</v>
      </c>
      <c r="L1717" t="n">
        <v>218</v>
      </c>
      <c r="M1717" t="n">
        <v>0.09</v>
      </c>
      <c r="N1717" t="n">
        <v>34.3</v>
      </c>
      <c r="O1717" t="s">
        <v>231</v>
      </c>
      <c r="P1717" t="s">
        <v>232</v>
      </c>
      <c r="Q1717" t="s">
        <v>232</v>
      </c>
      <c r="R1717" t="n">
        <v>15</v>
      </c>
      <c r="S1717" t="s">
        <v>233</v>
      </c>
      <c r="T1717" t="n">
        <v>5</v>
      </c>
    </row>
    <row r="1718" spans="1:20">
      <c r="A1718" t="n">
        <v>112</v>
      </c>
      <c r="B1718" t="s">
        <v>227</v>
      </c>
      <c r="C1718" t="n">
        <v>60</v>
      </c>
      <c r="D1718" t="n">
        <v>20</v>
      </c>
      <c r="E1718" t="s">
        <v>308</v>
      </c>
      <c r="F1718" t="n">
        <v>3201</v>
      </c>
      <c r="G1718" t="s">
        <v>309</v>
      </c>
      <c r="H1718" t="s">
        <v>233</v>
      </c>
      <c r="I1718" t="n">
        <v>500</v>
      </c>
      <c r="J1718" t="n">
        <v>580</v>
      </c>
      <c r="K1718" t="s">
        <v>248</v>
      </c>
      <c r="L1718" t="n">
        <v>153</v>
      </c>
      <c r="M1718" t="n">
        <v>0.02</v>
      </c>
      <c r="N1718" t="n">
        <v>45.9</v>
      </c>
      <c r="O1718" t="s">
        <v>231</v>
      </c>
      <c r="P1718" t="s">
        <v>232</v>
      </c>
      <c r="Q1718" t="s">
        <v>232</v>
      </c>
      <c r="R1718" t="n">
        <v>15</v>
      </c>
      <c r="S1718" t="s">
        <v>233</v>
      </c>
      <c r="T1718" t="n">
        <v>5</v>
      </c>
    </row>
    <row r="1719" spans="1:20">
      <c r="A1719" t="n">
        <v>112</v>
      </c>
      <c r="B1719" t="s">
        <v>227</v>
      </c>
      <c r="C1719" t="n">
        <v>75</v>
      </c>
      <c r="D1719" t="n">
        <v>213</v>
      </c>
      <c r="E1719" t="s">
        <v>319</v>
      </c>
      <c r="F1719" t="n">
        <v>3201</v>
      </c>
      <c r="G1719" t="s">
        <v>309</v>
      </c>
      <c r="H1719" t="s">
        <v>233</v>
      </c>
      <c r="I1719" t="n">
        <v>500</v>
      </c>
      <c r="J1719" t="n">
        <v>160</v>
      </c>
      <c r="K1719" t="s">
        <v>258</v>
      </c>
      <c r="L1719" t="n">
        <v>3</v>
      </c>
      <c r="M1719" t="n">
        <v>0</v>
      </c>
      <c r="N1719" t="n">
        <v>0</v>
      </c>
    </row>
    <row r="1720" spans="1:20">
      <c r="A1720" t="n">
        <v>112</v>
      </c>
      <c r="B1720" t="s">
        <v>291</v>
      </c>
      <c r="C1720" t="n">
        <v>1</v>
      </c>
      <c r="D1720" t="n">
        <v>20</v>
      </c>
      <c r="E1720" t="s">
        <v>308</v>
      </c>
      <c r="F1720" t="n">
        <v>3201</v>
      </c>
      <c r="G1720" t="s">
        <v>309</v>
      </c>
      <c r="H1720" t="s">
        <v>233</v>
      </c>
      <c r="I1720" t="n">
        <v>500</v>
      </c>
      <c r="J1720" t="n">
        <v>160</v>
      </c>
      <c r="K1720" t="s">
        <v>258</v>
      </c>
      <c r="L1720" t="n">
        <v>638</v>
      </c>
      <c r="M1720" t="n">
        <v>0.02</v>
      </c>
      <c r="N1720" t="n">
        <v>47.6</v>
      </c>
      <c r="O1720" t="s">
        <v>291</v>
      </c>
      <c r="P1720" t="s">
        <v>253</v>
      </c>
      <c r="Q1720" t="s">
        <v>253</v>
      </c>
      <c r="R1720" t="n">
        <v>15</v>
      </c>
      <c r="S1720" t="s">
        <v>233</v>
      </c>
      <c r="T1720" t="n">
        <v>5</v>
      </c>
    </row>
    <row r="1721" spans="1:20">
      <c r="A1721" t="n">
        <v>112</v>
      </c>
      <c r="B1721" t="s">
        <v>291</v>
      </c>
      <c r="C1721" t="n">
        <v>2</v>
      </c>
      <c r="D1721" t="n">
        <v>20</v>
      </c>
      <c r="E1721" t="s">
        <v>308</v>
      </c>
      <c r="F1721" t="n">
        <v>3201</v>
      </c>
      <c r="G1721" t="s">
        <v>309</v>
      </c>
      <c r="H1721" t="s">
        <v>233</v>
      </c>
      <c r="I1721" t="n">
        <v>500</v>
      </c>
      <c r="J1721" t="n">
        <v>580</v>
      </c>
      <c r="K1721" t="s">
        <v>248</v>
      </c>
      <c r="L1721" t="n">
        <v>312</v>
      </c>
      <c r="M1721" t="n">
        <v>0.07000000000000001</v>
      </c>
      <c r="N1721" t="n">
        <v>36.7</v>
      </c>
      <c r="O1721" t="s">
        <v>291</v>
      </c>
      <c r="P1721" t="s">
        <v>253</v>
      </c>
      <c r="Q1721" t="s">
        <v>253</v>
      </c>
      <c r="R1721" t="n">
        <v>15</v>
      </c>
      <c r="S1721" t="s">
        <v>233</v>
      </c>
      <c r="T1721" t="n">
        <v>5</v>
      </c>
    </row>
    <row r="1722" spans="1:20">
      <c r="A1722" t="n">
        <v>112</v>
      </c>
      <c r="B1722" t="s">
        <v>291</v>
      </c>
      <c r="C1722" t="n">
        <v>3</v>
      </c>
      <c r="D1722" t="n">
        <v>20</v>
      </c>
      <c r="E1722" t="s">
        <v>308</v>
      </c>
      <c r="F1722" t="n">
        <v>3201</v>
      </c>
      <c r="G1722" t="s">
        <v>309</v>
      </c>
      <c r="H1722" t="s">
        <v>233</v>
      </c>
      <c r="I1722" t="n">
        <v>500</v>
      </c>
      <c r="J1722" t="n">
        <v>458</v>
      </c>
      <c r="K1722" t="s">
        <v>230</v>
      </c>
      <c r="L1722" t="n">
        <v>196</v>
      </c>
      <c r="M1722" t="n">
        <v>0.22</v>
      </c>
      <c r="N1722" t="n">
        <v>20.4</v>
      </c>
      <c r="O1722" t="s">
        <v>291</v>
      </c>
      <c r="P1722" t="s">
        <v>253</v>
      </c>
      <c r="Q1722" t="s">
        <v>253</v>
      </c>
      <c r="R1722" t="n">
        <v>15</v>
      </c>
      <c r="S1722" t="s">
        <v>233</v>
      </c>
      <c r="T1722" t="n">
        <v>5</v>
      </c>
    </row>
    <row r="1723" spans="1:20">
      <c r="A1723" t="n">
        <v>112</v>
      </c>
      <c r="B1723" t="s">
        <v>291</v>
      </c>
      <c r="C1723" t="n">
        <v>4</v>
      </c>
      <c r="D1723" t="n">
        <v>20</v>
      </c>
      <c r="E1723" t="s">
        <v>308</v>
      </c>
      <c r="F1723" t="n">
        <v>3201</v>
      </c>
      <c r="G1723" t="s">
        <v>309</v>
      </c>
      <c r="H1723" t="s">
        <v>233</v>
      </c>
      <c r="I1723" t="n">
        <v>500</v>
      </c>
      <c r="J1723" t="n">
        <v>458</v>
      </c>
      <c r="K1723" t="s">
        <v>230</v>
      </c>
      <c r="L1723" t="n">
        <v>150</v>
      </c>
      <c r="M1723" t="n">
        <v>0.11</v>
      </c>
      <c r="N1723" t="n">
        <v>34.3</v>
      </c>
      <c r="O1723" t="s">
        <v>291</v>
      </c>
      <c r="P1723" t="s">
        <v>253</v>
      </c>
      <c r="Q1723" t="s">
        <v>253</v>
      </c>
      <c r="R1723" t="n">
        <v>15</v>
      </c>
      <c r="S1723" t="s">
        <v>233</v>
      </c>
      <c r="T1723" t="n">
        <v>5</v>
      </c>
    </row>
    <row r="1724" spans="1:20">
      <c r="A1724" t="n">
        <v>112</v>
      </c>
      <c r="B1724" t="s">
        <v>291</v>
      </c>
      <c r="C1724" t="n">
        <v>5</v>
      </c>
      <c r="D1724" t="n">
        <v>20</v>
      </c>
      <c r="E1724" t="s">
        <v>308</v>
      </c>
      <c r="F1724" t="n">
        <v>3201</v>
      </c>
      <c r="G1724" t="s">
        <v>309</v>
      </c>
      <c r="H1724" t="s">
        <v>233</v>
      </c>
      <c r="I1724" t="n">
        <v>500</v>
      </c>
      <c r="J1724" t="n">
        <v>160</v>
      </c>
      <c r="K1724" t="s">
        <v>258</v>
      </c>
      <c r="L1724" t="n">
        <v>109</v>
      </c>
      <c r="M1724" t="n">
        <v>0.02</v>
      </c>
      <c r="N1724" t="n">
        <v>43.1</v>
      </c>
      <c r="O1724" t="s">
        <v>291</v>
      </c>
      <c r="P1724" t="s">
        <v>253</v>
      </c>
      <c r="Q1724" t="s">
        <v>253</v>
      </c>
      <c r="R1724" t="n">
        <v>15</v>
      </c>
      <c r="S1724" t="s">
        <v>233</v>
      </c>
      <c r="T1724" t="n">
        <v>5</v>
      </c>
    </row>
    <row r="1725" spans="1:20">
      <c r="A1725" t="n">
        <v>112</v>
      </c>
      <c r="B1725" t="s">
        <v>286</v>
      </c>
      <c r="C1725" t="n">
        <v>1</v>
      </c>
      <c r="D1725" t="n">
        <v>152</v>
      </c>
      <c r="E1725" t="s">
        <v>314</v>
      </c>
      <c r="F1725" t="n">
        <v>3201</v>
      </c>
      <c r="G1725" t="s">
        <v>309</v>
      </c>
      <c r="H1725" t="s">
        <v>233</v>
      </c>
      <c r="I1725" t="n">
        <v>500</v>
      </c>
      <c r="J1725" t="n">
        <v>260</v>
      </c>
      <c r="K1725" t="s">
        <v>250</v>
      </c>
      <c r="L1725" t="n">
        <v>90</v>
      </c>
      <c r="M1725" t="n">
        <v>0</v>
      </c>
      <c r="N1725" t="n">
        <v>0</v>
      </c>
    </row>
    <row r="1726" spans="1:20">
      <c r="A1726" t="n">
        <v>201</v>
      </c>
      <c r="B1726" t="s">
        <v>227</v>
      </c>
      <c r="C1726" t="n">
        <v>54</v>
      </c>
      <c r="D1726" t="n">
        <v>20</v>
      </c>
      <c r="E1726" t="s">
        <v>308</v>
      </c>
      <c r="F1726" t="n">
        <v>3201</v>
      </c>
      <c r="G1726" t="s">
        <v>309</v>
      </c>
      <c r="H1726" t="s">
        <v>233</v>
      </c>
      <c r="I1726" t="n">
        <v>500</v>
      </c>
      <c r="J1726" t="n">
        <v>945</v>
      </c>
      <c r="K1726" t="s">
        <v>282</v>
      </c>
      <c r="L1726" t="n">
        <v>486</v>
      </c>
      <c r="M1726" t="n">
        <v>0.07000000000000001</v>
      </c>
      <c r="N1726" t="n">
        <v>36.2</v>
      </c>
      <c r="O1726" t="s">
        <v>231</v>
      </c>
      <c r="P1726" t="s">
        <v>232</v>
      </c>
      <c r="Q1726" t="s">
        <v>232</v>
      </c>
      <c r="R1726" t="n">
        <v>15</v>
      </c>
      <c r="S1726" t="s">
        <v>233</v>
      </c>
      <c r="T1726" t="n">
        <v>5</v>
      </c>
    </row>
    <row r="1727" spans="1:20">
      <c r="A1727" t="n">
        <v>201</v>
      </c>
      <c r="B1727" t="s">
        <v>227</v>
      </c>
      <c r="C1727" t="n">
        <v>55</v>
      </c>
      <c r="D1727" t="n">
        <v>20</v>
      </c>
      <c r="E1727" t="s">
        <v>308</v>
      </c>
      <c r="F1727" t="n">
        <v>3201</v>
      </c>
      <c r="G1727" t="s">
        <v>309</v>
      </c>
      <c r="H1727" t="s">
        <v>233</v>
      </c>
      <c r="I1727" t="n">
        <v>500</v>
      </c>
      <c r="J1727" t="n">
        <v>458</v>
      </c>
      <c r="K1727" t="s">
        <v>230</v>
      </c>
      <c r="L1727" t="n">
        <v>195</v>
      </c>
      <c r="M1727" t="n">
        <v>0.09</v>
      </c>
      <c r="N1727" t="n">
        <v>33.8</v>
      </c>
      <c r="O1727" t="s">
        <v>231</v>
      </c>
      <c r="P1727" t="s">
        <v>232</v>
      </c>
      <c r="Q1727" t="s">
        <v>232</v>
      </c>
      <c r="R1727" t="n">
        <v>15</v>
      </c>
      <c r="S1727" t="s">
        <v>233</v>
      </c>
      <c r="T1727" t="n">
        <v>5</v>
      </c>
    </row>
    <row r="1728" spans="1:20">
      <c r="A1728" t="n">
        <v>201</v>
      </c>
      <c r="B1728" t="s">
        <v>227</v>
      </c>
      <c r="C1728" t="n">
        <v>56</v>
      </c>
      <c r="D1728" t="n">
        <v>20</v>
      </c>
      <c r="E1728" t="s">
        <v>308</v>
      </c>
      <c r="F1728" t="n">
        <v>3201</v>
      </c>
      <c r="G1728" t="s">
        <v>309</v>
      </c>
      <c r="H1728" t="s">
        <v>233</v>
      </c>
      <c r="I1728" t="n">
        <v>500</v>
      </c>
      <c r="J1728" t="n">
        <v>580</v>
      </c>
      <c r="K1728" t="s">
        <v>248</v>
      </c>
      <c r="L1728" t="n">
        <v>126</v>
      </c>
      <c r="M1728" t="n">
        <v>0.02</v>
      </c>
      <c r="N1728" t="n">
        <v>45.9</v>
      </c>
      <c r="O1728" t="s">
        <v>231</v>
      </c>
      <c r="P1728" t="s">
        <v>232</v>
      </c>
      <c r="Q1728" t="s">
        <v>232</v>
      </c>
      <c r="R1728" t="n">
        <v>15</v>
      </c>
      <c r="S1728" t="s">
        <v>233</v>
      </c>
      <c r="T1728" t="n">
        <v>5</v>
      </c>
    </row>
    <row r="1729" spans="1:20">
      <c r="A1729" t="n">
        <v>201</v>
      </c>
      <c r="B1729" t="s">
        <v>227</v>
      </c>
      <c r="C1729" t="n">
        <v>57</v>
      </c>
      <c r="D1729" t="n">
        <v>20</v>
      </c>
      <c r="E1729" t="s">
        <v>308</v>
      </c>
      <c r="F1729" t="n">
        <v>3201</v>
      </c>
      <c r="G1729" t="s">
        <v>309</v>
      </c>
      <c r="H1729" t="s">
        <v>233</v>
      </c>
      <c r="I1729" t="n">
        <v>500</v>
      </c>
      <c r="J1729" t="n">
        <v>458</v>
      </c>
      <c r="K1729" t="s">
        <v>230</v>
      </c>
      <c r="L1729" t="n">
        <v>168</v>
      </c>
      <c r="M1729" t="n">
        <v>0.09</v>
      </c>
      <c r="N1729" t="n">
        <v>34.3</v>
      </c>
      <c r="O1729" t="s">
        <v>231</v>
      </c>
      <c r="P1729" t="s">
        <v>232</v>
      </c>
      <c r="Q1729" t="s">
        <v>232</v>
      </c>
      <c r="R1729" t="n">
        <v>15</v>
      </c>
      <c r="S1729" t="s">
        <v>233</v>
      </c>
      <c r="T1729" t="n">
        <v>5</v>
      </c>
    </row>
    <row r="1730" spans="1:20">
      <c r="A1730" t="n">
        <v>201</v>
      </c>
      <c r="B1730" t="s">
        <v>291</v>
      </c>
      <c r="C1730" t="n">
        <v>1</v>
      </c>
      <c r="D1730" t="n">
        <v>20</v>
      </c>
      <c r="E1730" t="s">
        <v>308</v>
      </c>
      <c r="F1730" t="n">
        <v>3201</v>
      </c>
      <c r="G1730" t="s">
        <v>309</v>
      </c>
      <c r="H1730" t="s">
        <v>233</v>
      </c>
      <c r="I1730" t="n">
        <v>500</v>
      </c>
      <c r="J1730" t="n">
        <v>458</v>
      </c>
      <c r="K1730" t="s">
        <v>230</v>
      </c>
      <c r="L1730" t="n">
        <v>275</v>
      </c>
      <c r="M1730" t="n">
        <v>0.01</v>
      </c>
      <c r="N1730" t="n">
        <v>44.3</v>
      </c>
      <c r="O1730" t="s">
        <v>291</v>
      </c>
      <c r="P1730" t="s">
        <v>253</v>
      </c>
      <c r="Q1730" t="s">
        <v>253</v>
      </c>
      <c r="R1730" t="n">
        <v>15</v>
      </c>
      <c r="S1730" t="s">
        <v>233</v>
      </c>
      <c r="T1730" t="n">
        <v>5</v>
      </c>
    </row>
    <row r="1731" spans="1:20">
      <c r="A1731" t="n">
        <v>201</v>
      </c>
      <c r="B1731" t="s">
        <v>291</v>
      </c>
      <c r="C1731" t="n">
        <v>2</v>
      </c>
      <c r="D1731" t="n">
        <v>20</v>
      </c>
      <c r="E1731" t="s">
        <v>308</v>
      </c>
      <c r="F1731" t="n">
        <v>3201</v>
      </c>
      <c r="G1731" t="s">
        <v>309</v>
      </c>
      <c r="H1731" t="s">
        <v>233</v>
      </c>
      <c r="I1731" t="n">
        <v>500</v>
      </c>
      <c r="J1731" t="n">
        <v>458</v>
      </c>
      <c r="K1731" t="s">
        <v>230</v>
      </c>
      <c r="L1731" t="n">
        <v>387</v>
      </c>
      <c r="M1731" t="n">
        <v>0.02</v>
      </c>
      <c r="N1731" t="n">
        <v>45.4</v>
      </c>
      <c r="O1731" t="s">
        <v>291</v>
      </c>
      <c r="P1731" t="s">
        <v>253</v>
      </c>
      <c r="Q1731" t="s">
        <v>253</v>
      </c>
      <c r="R1731" t="n">
        <v>15</v>
      </c>
      <c r="S1731" t="s">
        <v>233</v>
      </c>
      <c r="T1731" t="n">
        <v>5</v>
      </c>
    </row>
    <row r="1732" spans="1:20">
      <c r="A1732" t="n">
        <v>201</v>
      </c>
      <c r="B1732" t="s">
        <v>291</v>
      </c>
      <c r="C1732" t="n">
        <v>3</v>
      </c>
      <c r="D1732" t="n">
        <v>20</v>
      </c>
      <c r="E1732" t="s">
        <v>308</v>
      </c>
      <c r="F1732" t="n">
        <v>3201</v>
      </c>
      <c r="G1732" t="s">
        <v>309</v>
      </c>
      <c r="H1732" t="s">
        <v>233</v>
      </c>
      <c r="I1732" t="n">
        <v>500</v>
      </c>
      <c r="J1732" t="n">
        <v>458</v>
      </c>
      <c r="K1732" t="s">
        <v>230</v>
      </c>
      <c r="L1732" t="n">
        <v>648</v>
      </c>
      <c r="M1732" t="n">
        <v>0.09</v>
      </c>
      <c r="N1732" t="n">
        <v>34.5</v>
      </c>
      <c r="O1732" t="s">
        <v>291</v>
      </c>
      <c r="P1732" t="s">
        <v>253</v>
      </c>
      <c r="Q1732" t="s">
        <v>253</v>
      </c>
      <c r="R1732" t="n">
        <v>15</v>
      </c>
      <c r="S1732" t="s">
        <v>233</v>
      </c>
      <c r="T1732" t="n">
        <v>5</v>
      </c>
    </row>
    <row r="1733" spans="1:20">
      <c r="A1733" t="n">
        <v>201</v>
      </c>
      <c r="B1733" t="s">
        <v>236</v>
      </c>
      <c r="C1733" t="n">
        <v>1</v>
      </c>
      <c r="D1733" t="n">
        <v>216</v>
      </c>
      <c r="E1733" t="s">
        <v>311</v>
      </c>
      <c r="F1733" t="n">
        <v>3201</v>
      </c>
      <c r="G1733" t="s">
        <v>309</v>
      </c>
      <c r="H1733" t="s">
        <v>233</v>
      </c>
      <c r="I1733" t="n">
        <v>500</v>
      </c>
      <c r="J1733" t="n">
        <v>515</v>
      </c>
      <c r="K1733" t="s">
        <v>315</v>
      </c>
      <c r="L1733" t="n">
        <v>108</v>
      </c>
      <c r="M1733" t="n">
        <v>0</v>
      </c>
      <c r="N1733" t="n">
        <v>0</v>
      </c>
    </row>
    <row r="1734" spans="1:20">
      <c r="A1734" t="n">
        <v>201</v>
      </c>
      <c r="B1734" t="s">
        <v>236</v>
      </c>
      <c r="C1734" t="n">
        <v>2</v>
      </c>
      <c r="D1734" t="n">
        <v>216</v>
      </c>
      <c r="E1734" t="s">
        <v>311</v>
      </c>
      <c r="F1734" t="n">
        <v>3201</v>
      </c>
      <c r="G1734" t="s">
        <v>309</v>
      </c>
      <c r="H1734" t="s">
        <v>233</v>
      </c>
      <c r="I1734" t="n">
        <v>500</v>
      </c>
      <c r="J1734" t="n">
        <v>515</v>
      </c>
      <c r="K1734" t="s">
        <v>315</v>
      </c>
      <c r="L1734" t="n">
        <v>297</v>
      </c>
      <c r="M1734" t="n">
        <v>0</v>
      </c>
      <c r="N1734" t="n">
        <v>0</v>
      </c>
    </row>
    <row r="1735" spans="1:20">
      <c r="A1735" t="n">
        <v>202</v>
      </c>
      <c r="B1735" t="s">
        <v>227</v>
      </c>
      <c r="C1735" t="n">
        <v>43</v>
      </c>
      <c r="D1735" t="n">
        <v>20</v>
      </c>
      <c r="E1735" t="s">
        <v>308</v>
      </c>
      <c r="F1735" t="n">
        <v>3201</v>
      </c>
      <c r="G1735" t="s">
        <v>309</v>
      </c>
      <c r="H1735" t="s">
        <v>233</v>
      </c>
      <c r="I1735" t="n">
        <v>500</v>
      </c>
      <c r="J1735" t="n">
        <v>458</v>
      </c>
      <c r="K1735" t="s">
        <v>230</v>
      </c>
      <c r="L1735" t="n">
        <v>469</v>
      </c>
      <c r="M1735" t="n">
        <v>0.07000000000000001</v>
      </c>
      <c r="N1735" t="n">
        <v>38.1</v>
      </c>
      <c r="O1735" t="s">
        <v>231</v>
      </c>
      <c r="P1735" t="s">
        <v>232</v>
      </c>
      <c r="Q1735" t="s">
        <v>232</v>
      </c>
      <c r="R1735" t="n">
        <v>15</v>
      </c>
      <c r="S1735" t="s">
        <v>233</v>
      </c>
      <c r="T1735" t="n">
        <v>5</v>
      </c>
    </row>
    <row r="1736" spans="1:20">
      <c r="A1736" t="n">
        <v>202</v>
      </c>
      <c r="B1736" t="s">
        <v>227</v>
      </c>
      <c r="C1736" t="n">
        <v>44</v>
      </c>
      <c r="D1736" t="n">
        <v>20</v>
      </c>
      <c r="E1736" t="s">
        <v>308</v>
      </c>
      <c r="F1736" t="n">
        <v>3201</v>
      </c>
      <c r="G1736" t="s">
        <v>309</v>
      </c>
      <c r="H1736" t="s">
        <v>233</v>
      </c>
      <c r="I1736" t="n">
        <v>500</v>
      </c>
      <c r="J1736" t="n">
        <v>458</v>
      </c>
      <c r="K1736" t="s">
        <v>230</v>
      </c>
      <c r="L1736" t="n">
        <v>246</v>
      </c>
      <c r="M1736" t="n">
        <v>0.09</v>
      </c>
      <c r="N1736" t="n">
        <v>34.7</v>
      </c>
      <c r="O1736" t="s">
        <v>231</v>
      </c>
      <c r="P1736" t="s">
        <v>232</v>
      </c>
      <c r="Q1736" t="s">
        <v>232</v>
      </c>
      <c r="R1736" t="n">
        <v>15</v>
      </c>
      <c r="S1736" t="s">
        <v>233</v>
      </c>
      <c r="T1736" t="n">
        <v>5</v>
      </c>
    </row>
    <row r="1737" spans="1:20">
      <c r="A1737" t="n">
        <v>202</v>
      </c>
      <c r="B1737" t="s">
        <v>227</v>
      </c>
      <c r="C1737" t="n">
        <v>45</v>
      </c>
      <c r="D1737" t="n">
        <v>20</v>
      </c>
      <c r="E1737" t="s">
        <v>308</v>
      </c>
      <c r="F1737" t="n">
        <v>3201</v>
      </c>
      <c r="G1737" t="s">
        <v>309</v>
      </c>
      <c r="H1737" t="s">
        <v>233</v>
      </c>
      <c r="I1737" t="n">
        <v>500</v>
      </c>
      <c r="J1737" t="n">
        <v>458</v>
      </c>
      <c r="K1737" t="s">
        <v>230</v>
      </c>
      <c r="L1737" t="n">
        <v>93</v>
      </c>
      <c r="M1737" t="n">
        <v>0.2</v>
      </c>
      <c r="N1737" t="n">
        <v>21.1</v>
      </c>
      <c r="O1737" t="s">
        <v>231</v>
      </c>
      <c r="P1737" t="s">
        <v>232</v>
      </c>
      <c r="Q1737" t="s">
        <v>232</v>
      </c>
      <c r="R1737" t="n">
        <v>15</v>
      </c>
      <c r="S1737" t="s">
        <v>233</v>
      </c>
      <c r="T1737" t="n">
        <v>5</v>
      </c>
    </row>
    <row r="1738" spans="1:20">
      <c r="A1738" t="n">
        <v>202</v>
      </c>
      <c r="B1738" t="s">
        <v>227</v>
      </c>
      <c r="C1738" t="n">
        <v>46</v>
      </c>
      <c r="D1738" t="n">
        <v>20</v>
      </c>
      <c r="E1738" t="s">
        <v>308</v>
      </c>
      <c r="F1738" t="n">
        <v>3201</v>
      </c>
      <c r="G1738" t="s">
        <v>309</v>
      </c>
      <c r="H1738" t="s">
        <v>233</v>
      </c>
      <c r="I1738" t="n">
        <v>500</v>
      </c>
      <c r="J1738" t="n">
        <v>458</v>
      </c>
      <c r="K1738" t="s">
        <v>230</v>
      </c>
      <c r="L1738" t="n">
        <v>359</v>
      </c>
      <c r="M1738" t="n">
        <v>0.09</v>
      </c>
      <c r="N1738" t="n">
        <v>34</v>
      </c>
      <c r="O1738" t="s">
        <v>231</v>
      </c>
      <c r="P1738" t="s">
        <v>232</v>
      </c>
      <c r="Q1738" t="s">
        <v>232</v>
      </c>
      <c r="R1738" t="n">
        <v>15</v>
      </c>
      <c r="S1738" t="s">
        <v>233</v>
      </c>
      <c r="T1738" t="n">
        <v>5</v>
      </c>
    </row>
    <row r="1739" spans="1:20">
      <c r="A1739" t="n">
        <v>202</v>
      </c>
      <c r="B1739" t="s">
        <v>227</v>
      </c>
      <c r="C1739" t="n">
        <v>47</v>
      </c>
      <c r="D1739" t="n">
        <v>20</v>
      </c>
      <c r="E1739" t="s">
        <v>308</v>
      </c>
      <c r="F1739" t="n">
        <v>3201</v>
      </c>
      <c r="G1739" t="s">
        <v>309</v>
      </c>
      <c r="H1739" t="s">
        <v>233</v>
      </c>
      <c r="I1739" t="n">
        <v>500</v>
      </c>
      <c r="J1739" t="n">
        <v>875</v>
      </c>
      <c r="K1739" t="s">
        <v>305</v>
      </c>
      <c r="L1739" t="n">
        <v>257</v>
      </c>
      <c r="M1739" t="n">
        <v>0.05</v>
      </c>
      <c r="N1739" t="n">
        <v>42.2</v>
      </c>
      <c r="O1739" t="s">
        <v>231</v>
      </c>
      <c r="P1739" t="s">
        <v>232</v>
      </c>
      <c r="Q1739" t="s">
        <v>232</v>
      </c>
      <c r="R1739" t="n">
        <v>15</v>
      </c>
      <c r="S1739" t="s">
        <v>233</v>
      </c>
      <c r="T1739" t="n">
        <v>5</v>
      </c>
    </row>
    <row r="1740" spans="1:20">
      <c r="A1740" t="n">
        <v>202</v>
      </c>
      <c r="B1740" t="s">
        <v>291</v>
      </c>
      <c r="C1740" t="n">
        <v>1</v>
      </c>
      <c r="D1740" t="n">
        <v>20</v>
      </c>
      <c r="E1740" t="s">
        <v>308</v>
      </c>
      <c r="F1740" t="n">
        <v>3201</v>
      </c>
      <c r="G1740" t="s">
        <v>309</v>
      </c>
      <c r="H1740" t="s">
        <v>233</v>
      </c>
      <c r="I1740" t="n">
        <v>500</v>
      </c>
      <c r="J1740" t="n">
        <v>458</v>
      </c>
      <c r="K1740" t="s">
        <v>230</v>
      </c>
      <c r="L1740" t="n">
        <v>281</v>
      </c>
      <c r="M1740" t="n">
        <v>0.11</v>
      </c>
      <c r="N1740" t="n">
        <v>30.8</v>
      </c>
      <c r="O1740" t="s">
        <v>291</v>
      </c>
      <c r="P1740" t="s">
        <v>253</v>
      </c>
      <c r="Q1740" t="s">
        <v>253</v>
      </c>
      <c r="R1740" t="n">
        <v>15</v>
      </c>
      <c r="S1740" t="s">
        <v>233</v>
      </c>
      <c r="T1740" t="n">
        <v>5</v>
      </c>
    </row>
    <row r="1741" spans="1:20">
      <c r="A1741" t="n">
        <v>202</v>
      </c>
      <c r="B1741" t="s">
        <v>291</v>
      </c>
      <c r="C1741" t="n">
        <v>2</v>
      </c>
      <c r="D1741" t="n">
        <v>20</v>
      </c>
      <c r="E1741" t="s">
        <v>308</v>
      </c>
      <c r="F1741" t="n">
        <v>3201</v>
      </c>
      <c r="G1741" t="s">
        <v>309</v>
      </c>
      <c r="H1741" t="s">
        <v>233</v>
      </c>
      <c r="I1741" t="n">
        <v>500</v>
      </c>
      <c r="J1741" t="n">
        <v>280</v>
      </c>
      <c r="K1741" t="s">
        <v>310</v>
      </c>
      <c r="L1741" t="n">
        <v>404</v>
      </c>
      <c r="M1741" t="n">
        <v>0.22</v>
      </c>
      <c r="N1741" t="n">
        <v>20.3</v>
      </c>
      <c r="O1741" t="s">
        <v>291</v>
      </c>
      <c r="P1741" t="s">
        <v>253</v>
      </c>
      <c r="Q1741" t="s">
        <v>253</v>
      </c>
      <c r="R1741" t="n">
        <v>15</v>
      </c>
      <c r="S1741" t="s">
        <v>233</v>
      </c>
      <c r="T1741" t="n">
        <v>5</v>
      </c>
    </row>
    <row r="1742" spans="1:20">
      <c r="A1742" t="n">
        <v>202</v>
      </c>
      <c r="B1742" t="s">
        <v>291</v>
      </c>
      <c r="C1742" t="n">
        <v>3</v>
      </c>
      <c r="D1742" t="n">
        <v>20</v>
      </c>
      <c r="E1742" t="s">
        <v>308</v>
      </c>
      <c r="F1742" t="n">
        <v>3201</v>
      </c>
      <c r="G1742" t="s">
        <v>309</v>
      </c>
      <c r="H1742" t="s">
        <v>233</v>
      </c>
      <c r="I1742" t="n">
        <v>500</v>
      </c>
      <c r="J1742" t="n">
        <v>160</v>
      </c>
      <c r="K1742" t="s">
        <v>258</v>
      </c>
      <c r="L1742" t="n">
        <v>651</v>
      </c>
      <c r="M1742" t="n">
        <v>0.04</v>
      </c>
      <c r="N1742" t="n">
        <v>48.2</v>
      </c>
      <c r="O1742" t="s">
        <v>291</v>
      </c>
      <c r="P1742" t="s">
        <v>253</v>
      </c>
      <c r="Q1742" t="s">
        <v>253</v>
      </c>
      <c r="R1742" t="n">
        <v>15</v>
      </c>
      <c r="S1742" t="s">
        <v>233</v>
      </c>
      <c r="T1742" t="n">
        <v>5</v>
      </c>
    </row>
    <row r="1743" spans="1:20">
      <c r="A1743" t="n">
        <v>203</v>
      </c>
      <c r="B1743" t="s">
        <v>227</v>
      </c>
      <c r="C1743" t="n">
        <v>59</v>
      </c>
      <c r="D1743" t="n">
        <v>20</v>
      </c>
      <c r="E1743" t="s">
        <v>308</v>
      </c>
      <c r="F1743" t="n">
        <v>3201</v>
      </c>
      <c r="G1743" t="s">
        <v>309</v>
      </c>
      <c r="H1743" t="s">
        <v>233</v>
      </c>
      <c r="I1743" t="n">
        <v>500</v>
      </c>
      <c r="J1743" t="n">
        <v>458</v>
      </c>
      <c r="K1743" t="s">
        <v>230</v>
      </c>
      <c r="L1743" t="n">
        <v>100</v>
      </c>
      <c r="M1743" t="n">
        <v>0.2</v>
      </c>
      <c r="N1743" t="n">
        <v>20.8</v>
      </c>
      <c r="O1743" t="s">
        <v>231</v>
      </c>
      <c r="P1743" t="s">
        <v>232</v>
      </c>
      <c r="Q1743" t="s">
        <v>232</v>
      </c>
      <c r="R1743" t="n">
        <v>15</v>
      </c>
      <c r="S1743" t="s">
        <v>233</v>
      </c>
      <c r="T1743" t="n">
        <v>5</v>
      </c>
    </row>
    <row r="1744" spans="1:20">
      <c r="A1744" t="n">
        <v>203</v>
      </c>
      <c r="B1744" t="s">
        <v>227</v>
      </c>
      <c r="C1744" t="n">
        <v>60</v>
      </c>
      <c r="D1744" t="n">
        <v>20</v>
      </c>
      <c r="E1744" t="s">
        <v>308</v>
      </c>
      <c r="F1744" t="n">
        <v>3201</v>
      </c>
      <c r="G1744" t="s">
        <v>309</v>
      </c>
      <c r="H1744" t="s">
        <v>233</v>
      </c>
      <c r="I1744" t="n">
        <v>500</v>
      </c>
      <c r="J1744" t="n">
        <v>458</v>
      </c>
      <c r="K1744" t="s">
        <v>230</v>
      </c>
      <c r="L1744" t="n">
        <v>457</v>
      </c>
      <c r="M1744" t="n">
        <v>0.09</v>
      </c>
      <c r="N1744" t="n">
        <v>31.9</v>
      </c>
      <c r="O1744" t="s">
        <v>231</v>
      </c>
      <c r="P1744" t="s">
        <v>232</v>
      </c>
      <c r="Q1744" t="s">
        <v>232</v>
      </c>
      <c r="R1744" t="n">
        <v>15</v>
      </c>
      <c r="S1744" t="s">
        <v>233</v>
      </c>
      <c r="T1744" t="n">
        <v>5</v>
      </c>
    </row>
    <row r="1745" spans="1:20">
      <c r="A1745" t="n">
        <v>203</v>
      </c>
      <c r="B1745" t="s">
        <v>227</v>
      </c>
      <c r="C1745" t="n">
        <v>61</v>
      </c>
      <c r="D1745" t="n">
        <v>20</v>
      </c>
      <c r="E1745" t="s">
        <v>308</v>
      </c>
      <c r="F1745" t="n">
        <v>3201</v>
      </c>
      <c r="G1745" t="s">
        <v>309</v>
      </c>
      <c r="H1745" t="s">
        <v>233</v>
      </c>
      <c r="I1745" t="n">
        <v>500</v>
      </c>
      <c r="J1745" t="n">
        <v>458</v>
      </c>
      <c r="K1745" t="s">
        <v>230</v>
      </c>
      <c r="L1745" t="n">
        <v>248</v>
      </c>
      <c r="M1745" t="n">
        <v>0.04</v>
      </c>
      <c r="N1745" t="n">
        <v>36.2</v>
      </c>
      <c r="O1745" t="s">
        <v>231</v>
      </c>
      <c r="P1745" t="s">
        <v>232</v>
      </c>
      <c r="Q1745" t="s">
        <v>232</v>
      </c>
      <c r="R1745" t="n">
        <v>15</v>
      </c>
      <c r="S1745" t="s">
        <v>233</v>
      </c>
      <c r="T1745" t="n">
        <v>5</v>
      </c>
    </row>
    <row r="1746" spans="1:20">
      <c r="A1746" t="n">
        <v>203</v>
      </c>
      <c r="B1746" t="s">
        <v>227</v>
      </c>
      <c r="C1746" t="n">
        <v>62</v>
      </c>
      <c r="D1746" t="n">
        <v>20</v>
      </c>
      <c r="E1746" t="s">
        <v>308</v>
      </c>
      <c r="F1746" t="n">
        <v>3201</v>
      </c>
      <c r="G1746" t="s">
        <v>309</v>
      </c>
      <c r="H1746" t="s">
        <v>233</v>
      </c>
      <c r="I1746" t="n">
        <v>500</v>
      </c>
      <c r="J1746" t="n">
        <v>945</v>
      </c>
      <c r="K1746" t="s">
        <v>282</v>
      </c>
      <c r="L1746" t="n">
        <v>613</v>
      </c>
      <c r="M1746" t="n">
        <v>0.05</v>
      </c>
      <c r="N1746" t="n">
        <v>39.2</v>
      </c>
      <c r="O1746" t="s">
        <v>231</v>
      </c>
      <c r="P1746" t="s">
        <v>232</v>
      </c>
      <c r="Q1746" t="s">
        <v>232</v>
      </c>
      <c r="R1746" t="n">
        <v>15</v>
      </c>
      <c r="S1746" t="s">
        <v>233</v>
      </c>
      <c r="T1746" t="n">
        <v>5</v>
      </c>
    </row>
    <row r="1747" spans="1:20">
      <c r="A1747" t="n">
        <v>203</v>
      </c>
      <c r="B1747" t="s">
        <v>227</v>
      </c>
      <c r="C1747" t="n">
        <v>63</v>
      </c>
      <c r="D1747" t="n">
        <v>20</v>
      </c>
      <c r="E1747" t="s">
        <v>308</v>
      </c>
      <c r="F1747" t="n">
        <v>3201</v>
      </c>
      <c r="G1747" t="s">
        <v>309</v>
      </c>
      <c r="H1747" t="s">
        <v>233</v>
      </c>
      <c r="I1747" t="n">
        <v>500</v>
      </c>
      <c r="J1747" t="n">
        <v>940</v>
      </c>
      <c r="K1747" t="s">
        <v>235</v>
      </c>
      <c r="L1747" t="n">
        <v>65</v>
      </c>
      <c r="M1747" t="n">
        <v>5.5</v>
      </c>
      <c r="N1747" t="n">
        <v>10.8</v>
      </c>
      <c r="O1747" t="s">
        <v>231</v>
      </c>
      <c r="P1747" t="s">
        <v>232</v>
      </c>
      <c r="Q1747" t="s">
        <v>232</v>
      </c>
      <c r="R1747" t="n">
        <v>15</v>
      </c>
      <c r="S1747" t="s">
        <v>233</v>
      </c>
      <c r="T1747" t="n">
        <v>5</v>
      </c>
    </row>
    <row r="1748" spans="1:20">
      <c r="A1748" t="n">
        <v>203</v>
      </c>
      <c r="B1748" t="s">
        <v>291</v>
      </c>
      <c r="C1748" t="n">
        <v>1</v>
      </c>
      <c r="D1748" t="n">
        <v>20</v>
      </c>
      <c r="E1748" t="s">
        <v>308</v>
      </c>
      <c r="F1748" t="n">
        <v>3201</v>
      </c>
      <c r="G1748" t="s">
        <v>309</v>
      </c>
      <c r="H1748" t="s">
        <v>233</v>
      </c>
      <c r="I1748" t="n">
        <v>500</v>
      </c>
      <c r="J1748" t="n">
        <v>458</v>
      </c>
      <c r="K1748" t="s">
        <v>230</v>
      </c>
      <c r="L1748" t="n">
        <v>302</v>
      </c>
      <c r="M1748" t="n">
        <v>0.21</v>
      </c>
      <c r="N1748" t="n">
        <v>20.5</v>
      </c>
      <c r="O1748" t="s">
        <v>291</v>
      </c>
      <c r="P1748" t="s">
        <v>253</v>
      </c>
      <c r="Q1748" t="s">
        <v>253</v>
      </c>
      <c r="R1748" t="n">
        <v>15</v>
      </c>
      <c r="S1748" t="s">
        <v>233</v>
      </c>
      <c r="T1748" t="n">
        <v>5</v>
      </c>
    </row>
    <row r="1749" spans="1:20">
      <c r="A1749" t="n">
        <v>203</v>
      </c>
      <c r="B1749" t="s">
        <v>291</v>
      </c>
      <c r="C1749" t="n">
        <v>2</v>
      </c>
      <c r="D1749" t="n">
        <v>20</v>
      </c>
      <c r="E1749" t="s">
        <v>308</v>
      </c>
      <c r="F1749" t="n">
        <v>3201</v>
      </c>
      <c r="G1749" t="s">
        <v>309</v>
      </c>
      <c r="H1749" t="s">
        <v>233</v>
      </c>
      <c r="I1749" t="n">
        <v>500</v>
      </c>
      <c r="J1749" t="n">
        <v>458</v>
      </c>
      <c r="K1749" t="s">
        <v>230</v>
      </c>
      <c r="L1749" t="n">
        <v>351</v>
      </c>
      <c r="M1749" t="n">
        <v>0.09</v>
      </c>
      <c r="N1749" t="n">
        <v>34.4</v>
      </c>
      <c r="O1749" t="s">
        <v>291</v>
      </c>
      <c r="P1749" t="s">
        <v>253</v>
      </c>
      <c r="Q1749" t="s">
        <v>253</v>
      </c>
      <c r="R1749" t="n">
        <v>15</v>
      </c>
      <c r="S1749" t="s">
        <v>233</v>
      </c>
      <c r="T1749" t="n">
        <v>5</v>
      </c>
    </row>
    <row r="1750" spans="1:20">
      <c r="A1750" t="n">
        <v>203</v>
      </c>
      <c r="B1750" t="s">
        <v>291</v>
      </c>
      <c r="C1750" t="n">
        <v>3</v>
      </c>
      <c r="D1750" t="n">
        <v>20</v>
      </c>
      <c r="E1750" t="s">
        <v>308</v>
      </c>
      <c r="F1750" t="n">
        <v>3201</v>
      </c>
      <c r="G1750" t="s">
        <v>309</v>
      </c>
      <c r="H1750" t="s">
        <v>233</v>
      </c>
      <c r="I1750" t="n">
        <v>500</v>
      </c>
      <c r="J1750" t="n">
        <v>160</v>
      </c>
      <c r="K1750" t="s">
        <v>258</v>
      </c>
      <c r="L1750" t="n">
        <v>650</v>
      </c>
      <c r="M1750" t="n">
        <v>0.03</v>
      </c>
      <c r="N1750" t="n">
        <v>48</v>
      </c>
      <c r="O1750" t="s">
        <v>291</v>
      </c>
      <c r="P1750" t="s">
        <v>253</v>
      </c>
      <c r="Q1750" t="s">
        <v>253</v>
      </c>
      <c r="R1750" t="n">
        <v>15</v>
      </c>
      <c r="S1750" t="s">
        <v>233</v>
      </c>
      <c r="T1750" t="n">
        <v>5</v>
      </c>
    </row>
    <row r="1751" spans="1:20">
      <c r="A1751" t="n">
        <v>203</v>
      </c>
      <c r="B1751" t="s">
        <v>236</v>
      </c>
      <c r="C1751" t="n">
        <v>1</v>
      </c>
      <c r="D1751" t="n">
        <v>216</v>
      </c>
      <c r="E1751" t="s">
        <v>311</v>
      </c>
      <c r="F1751" t="n">
        <v>3201</v>
      </c>
      <c r="G1751" t="s">
        <v>309</v>
      </c>
      <c r="H1751" t="s">
        <v>233</v>
      </c>
      <c r="I1751" t="n">
        <v>500</v>
      </c>
      <c r="J1751" t="n">
        <v>515</v>
      </c>
      <c r="K1751" t="s">
        <v>315</v>
      </c>
      <c r="L1751" t="n">
        <v>210</v>
      </c>
      <c r="M1751" t="n">
        <v>0</v>
      </c>
      <c r="N1751" t="n">
        <v>0</v>
      </c>
    </row>
    <row r="1752" spans="1:20">
      <c r="A1752" t="n">
        <v>204</v>
      </c>
      <c r="B1752" t="s">
        <v>227</v>
      </c>
      <c r="C1752" t="n">
        <v>58</v>
      </c>
      <c r="D1752" t="n">
        <v>20</v>
      </c>
      <c r="E1752" t="s">
        <v>308</v>
      </c>
      <c r="F1752" t="n">
        <v>3201</v>
      </c>
      <c r="G1752" t="s">
        <v>309</v>
      </c>
      <c r="H1752" t="s">
        <v>233</v>
      </c>
      <c r="I1752" t="n">
        <v>500</v>
      </c>
      <c r="J1752" t="n">
        <v>458</v>
      </c>
      <c r="K1752" t="s">
        <v>230</v>
      </c>
      <c r="L1752" t="n">
        <v>400</v>
      </c>
      <c r="M1752" t="n">
        <v>0.7</v>
      </c>
      <c r="N1752" t="n">
        <v>34.1</v>
      </c>
      <c r="O1752" t="s">
        <v>231</v>
      </c>
      <c r="P1752" t="s">
        <v>232</v>
      </c>
      <c r="Q1752" t="s">
        <v>232</v>
      </c>
      <c r="R1752" t="n">
        <v>15</v>
      </c>
      <c r="S1752" t="s">
        <v>233</v>
      </c>
      <c r="T1752" t="n">
        <v>5</v>
      </c>
    </row>
    <row r="1753" spans="1:20">
      <c r="A1753" t="n">
        <v>204</v>
      </c>
      <c r="B1753" t="s">
        <v>227</v>
      </c>
      <c r="C1753" t="n">
        <v>59</v>
      </c>
      <c r="D1753" t="n">
        <v>20</v>
      </c>
      <c r="E1753" t="s">
        <v>308</v>
      </c>
      <c r="F1753" t="n">
        <v>3201</v>
      </c>
      <c r="G1753" t="s">
        <v>309</v>
      </c>
      <c r="H1753" t="s">
        <v>233</v>
      </c>
      <c r="I1753" t="n">
        <v>500</v>
      </c>
      <c r="J1753" t="n">
        <v>232</v>
      </c>
      <c r="K1753" t="s">
        <v>266</v>
      </c>
      <c r="L1753" t="n">
        <v>310</v>
      </c>
      <c r="M1753" t="n">
        <v>0.7</v>
      </c>
      <c r="N1753" t="n">
        <v>36.9</v>
      </c>
      <c r="O1753" t="s">
        <v>231</v>
      </c>
      <c r="P1753" t="s">
        <v>232</v>
      </c>
      <c r="Q1753" t="s">
        <v>232</v>
      </c>
      <c r="R1753" t="n">
        <v>15</v>
      </c>
      <c r="S1753" t="s">
        <v>233</v>
      </c>
      <c r="T1753" t="n">
        <v>5</v>
      </c>
    </row>
    <row r="1754" spans="1:20">
      <c r="A1754" t="n">
        <v>204</v>
      </c>
      <c r="B1754" t="s">
        <v>227</v>
      </c>
      <c r="C1754" t="n">
        <v>60</v>
      </c>
      <c r="D1754" t="n">
        <v>20</v>
      </c>
      <c r="E1754" t="s">
        <v>308</v>
      </c>
      <c r="F1754" t="n">
        <v>3201</v>
      </c>
      <c r="G1754" t="s">
        <v>309</v>
      </c>
      <c r="H1754" t="s">
        <v>233</v>
      </c>
      <c r="I1754" t="n">
        <v>500</v>
      </c>
      <c r="J1754" t="n">
        <v>945</v>
      </c>
      <c r="K1754" t="s">
        <v>282</v>
      </c>
      <c r="L1754" t="n">
        <v>486</v>
      </c>
      <c r="M1754" t="n">
        <v>0.8</v>
      </c>
      <c r="N1754" t="n">
        <v>35.1</v>
      </c>
      <c r="O1754" t="s">
        <v>231</v>
      </c>
      <c r="P1754" t="s">
        <v>232</v>
      </c>
      <c r="Q1754" t="s">
        <v>232</v>
      </c>
      <c r="R1754" t="n">
        <v>15</v>
      </c>
      <c r="S1754" t="s">
        <v>233</v>
      </c>
      <c r="T1754" t="n">
        <v>5</v>
      </c>
    </row>
    <row r="1755" spans="1:20">
      <c r="A1755" t="n">
        <v>204</v>
      </c>
      <c r="B1755" t="s">
        <v>227</v>
      </c>
      <c r="C1755" t="n">
        <v>61</v>
      </c>
      <c r="D1755" t="n">
        <v>20</v>
      </c>
      <c r="E1755" t="s">
        <v>308</v>
      </c>
      <c r="F1755" t="n">
        <v>3201</v>
      </c>
      <c r="G1755" t="s">
        <v>309</v>
      </c>
      <c r="H1755" t="s">
        <v>233</v>
      </c>
      <c r="I1755" t="n">
        <v>500</v>
      </c>
      <c r="J1755" t="n">
        <v>945</v>
      </c>
      <c r="K1755" t="s">
        <v>282</v>
      </c>
      <c r="L1755" t="n">
        <v>195</v>
      </c>
      <c r="M1755" t="n">
        <v>0.6</v>
      </c>
      <c r="N1755" t="n">
        <v>38</v>
      </c>
      <c r="O1755" t="s">
        <v>231</v>
      </c>
      <c r="P1755" t="s">
        <v>232</v>
      </c>
      <c r="Q1755" t="s">
        <v>232</v>
      </c>
      <c r="R1755" t="n">
        <v>15</v>
      </c>
      <c r="S1755" t="s">
        <v>233</v>
      </c>
      <c r="T1755" t="n">
        <v>5</v>
      </c>
    </row>
    <row r="1756" spans="1:20">
      <c r="A1756" t="n">
        <v>204</v>
      </c>
      <c r="B1756" t="s">
        <v>291</v>
      </c>
      <c r="C1756" t="n">
        <v>1</v>
      </c>
      <c r="D1756" t="n">
        <v>20</v>
      </c>
      <c r="E1756" t="s">
        <v>308</v>
      </c>
      <c r="F1756" t="n">
        <v>3201</v>
      </c>
      <c r="G1756" t="s">
        <v>309</v>
      </c>
      <c r="H1756" t="s">
        <v>233</v>
      </c>
      <c r="I1756" t="n">
        <v>500</v>
      </c>
      <c r="J1756" t="n">
        <v>232</v>
      </c>
      <c r="K1756" t="s">
        <v>266</v>
      </c>
      <c r="L1756" t="n">
        <v>385</v>
      </c>
      <c r="M1756" t="n">
        <v>0.08</v>
      </c>
      <c r="N1756" t="n">
        <v>35.9</v>
      </c>
      <c r="O1756" t="s">
        <v>291</v>
      </c>
      <c r="P1756" t="s">
        <v>253</v>
      </c>
      <c r="Q1756" t="s">
        <v>253</v>
      </c>
      <c r="R1756" t="n">
        <v>15</v>
      </c>
      <c r="S1756" t="s">
        <v>233</v>
      </c>
      <c r="T1756" t="n">
        <v>5</v>
      </c>
    </row>
    <row r="1757" spans="1:20">
      <c r="A1757" t="n">
        <v>204</v>
      </c>
      <c r="B1757" t="s">
        <v>291</v>
      </c>
      <c r="C1757" t="n">
        <v>2</v>
      </c>
      <c r="D1757" t="n">
        <v>20</v>
      </c>
      <c r="E1757" t="s">
        <v>308</v>
      </c>
      <c r="F1757" t="n">
        <v>3201</v>
      </c>
      <c r="G1757" t="s">
        <v>309</v>
      </c>
      <c r="H1757" t="s">
        <v>233</v>
      </c>
      <c r="I1757" t="n">
        <v>500</v>
      </c>
      <c r="J1757" t="n">
        <v>232</v>
      </c>
      <c r="K1757" t="s">
        <v>266</v>
      </c>
      <c r="L1757" t="n">
        <v>377</v>
      </c>
      <c r="M1757" t="n">
        <v>0.07000000000000001</v>
      </c>
      <c r="N1757" t="n">
        <v>35.6</v>
      </c>
      <c r="O1757" t="s">
        <v>291</v>
      </c>
      <c r="P1757" t="s">
        <v>253</v>
      </c>
      <c r="Q1757" t="s">
        <v>253</v>
      </c>
      <c r="R1757" t="n">
        <v>15</v>
      </c>
      <c r="S1757" t="s">
        <v>233</v>
      </c>
      <c r="T1757" t="n">
        <v>5</v>
      </c>
    </row>
    <row r="1758" spans="1:20">
      <c r="A1758" t="n">
        <v>204</v>
      </c>
      <c r="B1758" t="s">
        <v>291</v>
      </c>
      <c r="C1758" t="n">
        <v>3</v>
      </c>
      <c r="D1758" t="n">
        <v>20</v>
      </c>
      <c r="E1758" t="s">
        <v>308</v>
      </c>
      <c r="F1758" t="n">
        <v>3201</v>
      </c>
      <c r="G1758" t="s">
        <v>309</v>
      </c>
      <c r="H1758" t="s">
        <v>233</v>
      </c>
      <c r="I1758" t="n">
        <v>500</v>
      </c>
      <c r="J1758" t="n">
        <v>458</v>
      </c>
      <c r="K1758" t="s">
        <v>230</v>
      </c>
      <c r="L1758" t="n">
        <v>373</v>
      </c>
      <c r="M1758" t="n">
        <v>0.09</v>
      </c>
      <c r="N1758" t="n">
        <v>34</v>
      </c>
      <c r="O1758" t="s">
        <v>291</v>
      </c>
      <c r="P1758" t="s">
        <v>253</v>
      </c>
      <c r="Q1758" t="s">
        <v>253</v>
      </c>
      <c r="R1758" t="n">
        <v>15</v>
      </c>
      <c r="S1758" t="s">
        <v>233</v>
      </c>
      <c r="T1758" t="n">
        <v>5</v>
      </c>
    </row>
    <row r="1759" spans="1:20">
      <c r="A1759" t="n">
        <v>204</v>
      </c>
      <c r="B1759" t="s">
        <v>291</v>
      </c>
      <c r="C1759" t="n">
        <v>4</v>
      </c>
      <c r="D1759" t="n">
        <v>20</v>
      </c>
      <c r="E1759" t="s">
        <v>308</v>
      </c>
      <c r="F1759" t="n">
        <v>3201</v>
      </c>
      <c r="G1759" t="s">
        <v>309</v>
      </c>
      <c r="H1759" t="s">
        <v>233</v>
      </c>
      <c r="I1759" t="n">
        <v>500</v>
      </c>
      <c r="J1759" t="n">
        <v>458</v>
      </c>
      <c r="K1759" t="s">
        <v>230</v>
      </c>
      <c r="L1759" t="n">
        <v>301</v>
      </c>
      <c r="M1759" t="n">
        <v>0.21</v>
      </c>
      <c r="N1759" t="n">
        <v>20.4</v>
      </c>
      <c r="O1759" t="s">
        <v>291</v>
      </c>
      <c r="P1759" t="s">
        <v>253</v>
      </c>
      <c r="Q1759" t="s">
        <v>253</v>
      </c>
      <c r="R1759" t="n">
        <v>15</v>
      </c>
      <c r="S1759" t="s">
        <v>233</v>
      </c>
      <c r="T1759" t="n">
        <v>5</v>
      </c>
    </row>
    <row r="1760" spans="1:20">
      <c r="A1760" t="n">
        <v>204</v>
      </c>
      <c r="B1760" t="s">
        <v>236</v>
      </c>
      <c r="C1760" t="n">
        <v>1</v>
      </c>
      <c r="D1760" t="n">
        <v>216</v>
      </c>
      <c r="E1760" t="s">
        <v>311</v>
      </c>
      <c r="F1760" t="n">
        <v>3201</v>
      </c>
      <c r="G1760" t="s">
        <v>309</v>
      </c>
      <c r="H1760" t="s">
        <v>233</v>
      </c>
      <c r="I1760" t="n">
        <v>500</v>
      </c>
      <c r="J1760" t="n">
        <v>862</v>
      </c>
      <c r="K1760" t="s">
        <v>320</v>
      </c>
      <c r="L1760" t="n">
        <v>305</v>
      </c>
      <c r="M1760" t="n">
        <v>0</v>
      </c>
      <c r="N1760" t="n">
        <v>0</v>
      </c>
    </row>
    <row r="1761" spans="1:20">
      <c r="A1761" t="n">
        <v>205</v>
      </c>
      <c r="B1761" t="s">
        <v>227</v>
      </c>
      <c r="C1761" t="n">
        <v>58</v>
      </c>
      <c r="D1761" t="n">
        <v>20</v>
      </c>
      <c r="E1761" t="s">
        <v>308</v>
      </c>
      <c r="F1761" t="n">
        <v>3201</v>
      </c>
      <c r="G1761" t="s">
        <v>309</v>
      </c>
      <c r="H1761" t="s">
        <v>233</v>
      </c>
      <c r="I1761" t="n">
        <v>500</v>
      </c>
      <c r="J1761" t="n">
        <v>280</v>
      </c>
      <c r="K1761" t="s">
        <v>310</v>
      </c>
      <c r="L1761" t="n">
        <v>459</v>
      </c>
      <c r="M1761" t="n">
        <v>0.06</v>
      </c>
      <c r="N1761" t="n">
        <v>38.9</v>
      </c>
      <c r="O1761" t="s">
        <v>231</v>
      </c>
      <c r="P1761" t="s">
        <v>232</v>
      </c>
      <c r="Q1761" t="s">
        <v>232</v>
      </c>
      <c r="R1761" t="n">
        <v>15</v>
      </c>
      <c r="S1761" t="s">
        <v>233</v>
      </c>
      <c r="T1761" t="n">
        <v>5</v>
      </c>
    </row>
    <row r="1762" spans="1:20">
      <c r="A1762" t="n">
        <v>205</v>
      </c>
      <c r="B1762" t="s">
        <v>227</v>
      </c>
      <c r="C1762" t="n">
        <v>59</v>
      </c>
      <c r="D1762" t="n">
        <v>20</v>
      </c>
      <c r="E1762" t="s">
        <v>308</v>
      </c>
      <c r="F1762" t="n">
        <v>3201</v>
      </c>
      <c r="G1762" t="s">
        <v>309</v>
      </c>
      <c r="H1762" t="s">
        <v>233</v>
      </c>
      <c r="I1762" t="n">
        <v>500</v>
      </c>
      <c r="J1762" t="n">
        <v>458</v>
      </c>
      <c r="K1762" t="s">
        <v>230</v>
      </c>
      <c r="L1762" t="n">
        <v>250</v>
      </c>
      <c r="M1762" t="n">
        <v>0.07000000000000001</v>
      </c>
      <c r="N1762" t="n">
        <v>34.3</v>
      </c>
      <c r="O1762" t="s">
        <v>231</v>
      </c>
      <c r="P1762" t="s">
        <v>232</v>
      </c>
      <c r="Q1762" t="s">
        <v>232</v>
      </c>
      <c r="R1762" t="n">
        <v>15</v>
      </c>
      <c r="S1762" t="s">
        <v>233</v>
      </c>
      <c r="T1762" t="n">
        <v>5</v>
      </c>
    </row>
    <row r="1763" spans="1:20">
      <c r="A1763" t="n">
        <v>205</v>
      </c>
      <c r="B1763" t="s">
        <v>227</v>
      </c>
      <c r="C1763" t="n">
        <v>60</v>
      </c>
      <c r="D1763" t="n">
        <v>20</v>
      </c>
      <c r="E1763" t="s">
        <v>308</v>
      </c>
      <c r="F1763" t="n">
        <v>3201</v>
      </c>
      <c r="G1763" t="s">
        <v>309</v>
      </c>
      <c r="H1763" t="s">
        <v>233</v>
      </c>
      <c r="I1763" t="n">
        <v>500</v>
      </c>
      <c r="J1763" t="n">
        <v>458</v>
      </c>
      <c r="K1763" t="s">
        <v>230</v>
      </c>
      <c r="L1763" t="n">
        <v>99</v>
      </c>
      <c r="M1763" t="n">
        <v>0.2</v>
      </c>
      <c r="N1763" t="n">
        <v>20.8</v>
      </c>
      <c r="O1763" t="s">
        <v>231</v>
      </c>
      <c r="P1763" t="s">
        <v>232</v>
      </c>
      <c r="Q1763" t="s">
        <v>232</v>
      </c>
      <c r="R1763" t="n">
        <v>15</v>
      </c>
      <c r="S1763" t="s">
        <v>233</v>
      </c>
      <c r="T1763" t="n">
        <v>5</v>
      </c>
    </row>
    <row r="1764" spans="1:20">
      <c r="A1764" t="n">
        <v>205</v>
      </c>
      <c r="B1764" t="s">
        <v>227</v>
      </c>
      <c r="C1764" t="n">
        <v>61</v>
      </c>
      <c r="D1764" t="n">
        <v>20</v>
      </c>
      <c r="E1764" t="s">
        <v>308</v>
      </c>
      <c r="F1764" t="n">
        <v>3201</v>
      </c>
      <c r="G1764" t="s">
        <v>309</v>
      </c>
      <c r="H1764" t="s">
        <v>233</v>
      </c>
      <c r="I1764" t="n">
        <v>500</v>
      </c>
      <c r="J1764" t="n">
        <v>875</v>
      </c>
      <c r="K1764" t="s">
        <v>305</v>
      </c>
      <c r="L1764" t="n">
        <v>222</v>
      </c>
      <c r="M1764" t="n">
        <v>0.04</v>
      </c>
      <c r="N1764" t="n">
        <v>42.8</v>
      </c>
      <c r="O1764" t="s">
        <v>231</v>
      </c>
      <c r="P1764" t="s">
        <v>232</v>
      </c>
      <c r="Q1764" t="s">
        <v>232</v>
      </c>
      <c r="R1764" t="n">
        <v>15</v>
      </c>
      <c r="S1764" t="s">
        <v>233</v>
      </c>
      <c r="T1764" t="n">
        <v>5</v>
      </c>
    </row>
    <row r="1765" spans="1:20">
      <c r="A1765" t="n">
        <v>205</v>
      </c>
      <c r="B1765" t="s">
        <v>227</v>
      </c>
      <c r="C1765" t="n">
        <v>62</v>
      </c>
      <c r="D1765" t="n">
        <v>20</v>
      </c>
      <c r="E1765" t="s">
        <v>308</v>
      </c>
      <c r="F1765" t="n">
        <v>3201</v>
      </c>
      <c r="G1765" t="s">
        <v>309</v>
      </c>
      <c r="H1765" t="s">
        <v>233</v>
      </c>
      <c r="I1765" t="n">
        <v>500</v>
      </c>
      <c r="J1765" t="n">
        <v>945</v>
      </c>
      <c r="K1765" t="s">
        <v>282</v>
      </c>
      <c r="L1765" t="n">
        <v>448</v>
      </c>
      <c r="M1765" t="n">
        <v>0.05</v>
      </c>
      <c r="N1765" t="n">
        <v>39.2</v>
      </c>
      <c r="O1765" t="s">
        <v>231</v>
      </c>
      <c r="P1765" t="s">
        <v>232</v>
      </c>
      <c r="Q1765" t="s">
        <v>232</v>
      </c>
      <c r="R1765" t="n">
        <v>15</v>
      </c>
      <c r="S1765" t="s">
        <v>233</v>
      </c>
      <c r="T1765" t="n">
        <v>5</v>
      </c>
    </row>
    <row r="1766" spans="1:20">
      <c r="A1766" t="n">
        <v>205</v>
      </c>
      <c r="B1766" t="s">
        <v>291</v>
      </c>
      <c r="C1766" t="n">
        <v>1</v>
      </c>
      <c r="D1766" t="n">
        <v>20</v>
      </c>
      <c r="E1766" t="s">
        <v>308</v>
      </c>
      <c r="F1766" t="n">
        <v>3201</v>
      </c>
      <c r="G1766" t="s">
        <v>309</v>
      </c>
      <c r="H1766" t="s">
        <v>233</v>
      </c>
      <c r="I1766" t="n">
        <v>500</v>
      </c>
      <c r="J1766" t="n">
        <v>160</v>
      </c>
      <c r="K1766" t="s">
        <v>258</v>
      </c>
      <c r="L1766" t="n">
        <v>640</v>
      </c>
      <c r="M1766" t="n">
        <v>0.21</v>
      </c>
      <c r="N1766" t="n">
        <v>46.7</v>
      </c>
      <c r="O1766" t="s">
        <v>291</v>
      </c>
      <c r="P1766" t="s">
        <v>253</v>
      </c>
      <c r="Q1766" t="s">
        <v>253</v>
      </c>
      <c r="R1766" t="n">
        <v>15</v>
      </c>
      <c r="S1766" t="s">
        <v>233</v>
      </c>
      <c r="T1766" t="n">
        <v>5</v>
      </c>
    </row>
    <row r="1767" spans="1:20">
      <c r="A1767" t="n">
        <v>205</v>
      </c>
      <c r="B1767" t="s">
        <v>291</v>
      </c>
      <c r="C1767" t="n">
        <v>2</v>
      </c>
      <c r="D1767" t="n">
        <v>20</v>
      </c>
      <c r="E1767" t="s">
        <v>308</v>
      </c>
      <c r="F1767" t="n">
        <v>3201</v>
      </c>
      <c r="G1767" t="s">
        <v>309</v>
      </c>
      <c r="H1767" t="s">
        <v>233</v>
      </c>
      <c r="I1767" t="n">
        <v>500</v>
      </c>
      <c r="J1767" t="n">
        <v>458</v>
      </c>
      <c r="K1767" t="s">
        <v>230</v>
      </c>
      <c r="L1767" t="n">
        <v>653</v>
      </c>
      <c r="M1767" t="n">
        <v>0.09</v>
      </c>
      <c r="N1767" t="n">
        <v>34.1</v>
      </c>
      <c r="O1767" t="s">
        <v>291</v>
      </c>
      <c r="P1767" t="s">
        <v>253</v>
      </c>
      <c r="Q1767" t="s">
        <v>253</v>
      </c>
      <c r="R1767" t="n">
        <v>15</v>
      </c>
      <c r="S1767" t="s">
        <v>233</v>
      </c>
      <c r="T1767" t="n">
        <v>5</v>
      </c>
    </row>
    <row r="1768" spans="1:20">
      <c r="A1768" t="n">
        <v>205</v>
      </c>
      <c r="B1768" t="s">
        <v>291</v>
      </c>
      <c r="C1768" t="n">
        <v>3</v>
      </c>
      <c r="D1768" t="n">
        <v>20</v>
      </c>
      <c r="E1768" t="s">
        <v>308</v>
      </c>
      <c r="F1768" t="n">
        <v>3201</v>
      </c>
      <c r="G1768" t="s">
        <v>309</v>
      </c>
      <c r="H1768" t="s">
        <v>233</v>
      </c>
      <c r="I1768" t="n">
        <v>500</v>
      </c>
      <c r="J1768" t="n">
        <v>458</v>
      </c>
      <c r="K1768" t="s">
        <v>230</v>
      </c>
      <c r="L1768" t="n">
        <v>498</v>
      </c>
      <c r="M1768" t="n">
        <v>0.02</v>
      </c>
      <c r="N1768" t="n">
        <v>46.1</v>
      </c>
      <c r="O1768" t="s">
        <v>291</v>
      </c>
      <c r="P1768" t="s">
        <v>253</v>
      </c>
      <c r="Q1768" t="s">
        <v>253</v>
      </c>
      <c r="R1768" t="n">
        <v>15</v>
      </c>
      <c r="S1768" t="s">
        <v>233</v>
      </c>
      <c r="T1768" t="n">
        <v>5</v>
      </c>
    </row>
    <row r="1769" spans="1:20">
      <c r="A1769" t="n">
        <v>205</v>
      </c>
      <c r="B1769" t="s">
        <v>291</v>
      </c>
      <c r="C1769" t="n">
        <v>4</v>
      </c>
      <c r="D1769" t="n">
        <v>20</v>
      </c>
      <c r="E1769" t="s">
        <v>308</v>
      </c>
      <c r="F1769" t="n">
        <v>3201</v>
      </c>
      <c r="G1769" t="s">
        <v>309</v>
      </c>
      <c r="H1769" t="s">
        <v>233</v>
      </c>
      <c r="I1769" t="n">
        <v>500</v>
      </c>
      <c r="J1769" t="n">
        <v>458</v>
      </c>
      <c r="K1769" t="s">
        <v>230</v>
      </c>
      <c r="L1769" t="n">
        <v>125</v>
      </c>
      <c r="M1769" t="n">
        <v>0.06</v>
      </c>
      <c r="N1769" t="n">
        <v>36</v>
      </c>
      <c r="O1769" t="s">
        <v>291</v>
      </c>
      <c r="P1769" t="s">
        <v>253</v>
      </c>
      <c r="Q1769" t="s">
        <v>253</v>
      </c>
      <c r="R1769" t="n">
        <v>15</v>
      </c>
      <c r="S1769" t="s">
        <v>233</v>
      </c>
      <c r="T1769" t="n">
        <v>5</v>
      </c>
    </row>
    <row r="1770" spans="1:20">
      <c r="A1770" t="n">
        <v>206</v>
      </c>
      <c r="B1770" t="s">
        <v>227</v>
      </c>
      <c r="C1770" t="n">
        <v>53</v>
      </c>
      <c r="D1770" t="n">
        <v>20</v>
      </c>
      <c r="E1770" t="s">
        <v>308</v>
      </c>
      <c r="F1770" t="n">
        <v>3201</v>
      </c>
      <c r="G1770" t="s">
        <v>309</v>
      </c>
      <c r="H1770" t="s">
        <v>233</v>
      </c>
      <c r="I1770" t="n">
        <v>500</v>
      </c>
      <c r="J1770" t="n">
        <v>458</v>
      </c>
      <c r="K1770" t="s">
        <v>230</v>
      </c>
      <c r="L1770" t="n">
        <v>99</v>
      </c>
      <c r="M1770" t="n">
        <v>0.2</v>
      </c>
      <c r="N1770" t="n">
        <v>20.8</v>
      </c>
      <c r="O1770" t="s">
        <v>231</v>
      </c>
      <c r="P1770" t="s">
        <v>232</v>
      </c>
      <c r="Q1770" t="s">
        <v>232</v>
      </c>
      <c r="R1770" t="n">
        <v>15</v>
      </c>
      <c r="S1770" t="s">
        <v>233</v>
      </c>
      <c r="T1770" t="n">
        <v>5</v>
      </c>
    </row>
    <row r="1771" spans="1:20">
      <c r="A1771" t="n">
        <v>206</v>
      </c>
      <c r="B1771" t="s">
        <v>227</v>
      </c>
      <c r="C1771" t="n">
        <v>54</v>
      </c>
      <c r="D1771" t="n">
        <v>20</v>
      </c>
      <c r="E1771" t="s">
        <v>308</v>
      </c>
      <c r="F1771" t="n">
        <v>3201</v>
      </c>
      <c r="G1771" t="s">
        <v>309</v>
      </c>
      <c r="H1771" t="s">
        <v>233</v>
      </c>
      <c r="I1771" t="n">
        <v>500</v>
      </c>
      <c r="J1771" t="n">
        <v>945</v>
      </c>
      <c r="K1771" t="s">
        <v>282</v>
      </c>
      <c r="L1771" t="n">
        <v>312</v>
      </c>
      <c r="M1771" t="n">
        <v>0.03</v>
      </c>
      <c r="N1771" t="n">
        <v>38.4</v>
      </c>
      <c r="O1771" t="s">
        <v>231</v>
      </c>
      <c r="P1771" t="s">
        <v>232</v>
      </c>
      <c r="Q1771" t="s">
        <v>232</v>
      </c>
      <c r="R1771" t="n">
        <v>15</v>
      </c>
      <c r="S1771" t="s">
        <v>233</v>
      </c>
      <c r="T1771" t="n">
        <v>5</v>
      </c>
    </row>
    <row r="1772" spans="1:20">
      <c r="A1772" t="n">
        <v>206</v>
      </c>
      <c r="B1772" t="s">
        <v>227</v>
      </c>
      <c r="C1772" t="n">
        <v>55</v>
      </c>
      <c r="D1772" t="n">
        <v>20</v>
      </c>
      <c r="E1772" t="s">
        <v>308</v>
      </c>
      <c r="F1772" t="n">
        <v>3201</v>
      </c>
      <c r="G1772" t="s">
        <v>309</v>
      </c>
      <c r="H1772" t="s">
        <v>233</v>
      </c>
      <c r="I1772" t="n">
        <v>500</v>
      </c>
      <c r="J1772" t="n">
        <v>945</v>
      </c>
      <c r="K1772" t="s">
        <v>282</v>
      </c>
      <c r="L1772" t="n">
        <v>366</v>
      </c>
      <c r="M1772" t="n">
        <v>0.08</v>
      </c>
      <c r="N1772" t="n">
        <v>35</v>
      </c>
      <c r="O1772" t="s">
        <v>231</v>
      </c>
      <c r="P1772" t="s">
        <v>232</v>
      </c>
      <c r="Q1772" t="s">
        <v>232</v>
      </c>
      <c r="R1772" t="n">
        <v>15</v>
      </c>
      <c r="S1772" t="s">
        <v>233</v>
      </c>
      <c r="T1772" t="n">
        <v>5</v>
      </c>
    </row>
    <row r="1773" spans="1:20">
      <c r="A1773" t="n">
        <v>206</v>
      </c>
      <c r="B1773" t="s">
        <v>227</v>
      </c>
      <c r="C1773" t="n">
        <v>60</v>
      </c>
      <c r="D1773" t="n">
        <v>213</v>
      </c>
      <c r="E1773" t="s">
        <v>319</v>
      </c>
      <c r="F1773" t="n">
        <v>3201</v>
      </c>
      <c r="G1773" t="s">
        <v>309</v>
      </c>
      <c r="H1773" t="s">
        <v>233</v>
      </c>
      <c r="I1773" t="n">
        <v>500</v>
      </c>
      <c r="J1773" t="n">
        <v>260</v>
      </c>
      <c r="K1773" t="s">
        <v>250</v>
      </c>
      <c r="L1773" t="n">
        <v>5</v>
      </c>
      <c r="M1773" t="n">
        <v>0</v>
      </c>
      <c r="N1773" t="n">
        <v>0</v>
      </c>
    </row>
    <row r="1774" spans="1:20">
      <c r="A1774" t="n">
        <v>206</v>
      </c>
      <c r="B1774" t="s">
        <v>227</v>
      </c>
      <c r="C1774" t="n">
        <v>66</v>
      </c>
      <c r="D1774" t="n">
        <v>20</v>
      </c>
      <c r="E1774" t="s">
        <v>308</v>
      </c>
      <c r="F1774" t="n">
        <v>3201</v>
      </c>
      <c r="G1774" t="s">
        <v>309</v>
      </c>
      <c r="H1774" t="s">
        <v>233</v>
      </c>
      <c r="I1774" t="n">
        <v>500</v>
      </c>
      <c r="J1774" t="n">
        <v>945</v>
      </c>
      <c r="K1774" t="s">
        <v>282</v>
      </c>
      <c r="L1774" t="n">
        <v>311</v>
      </c>
      <c r="M1774" t="n">
        <v>0.07000000000000001</v>
      </c>
      <c r="N1774" t="n">
        <v>36</v>
      </c>
      <c r="O1774" t="s">
        <v>231</v>
      </c>
      <c r="P1774" t="s">
        <v>232</v>
      </c>
      <c r="Q1774" t="s">
        <v>232</v>
      </c>
      <c r="R1774" t="n">
        <v>15</v>
      </c>
      <c r="S1774" t="s">
        <v>233</v>
      </c>
      <c r="T1774" t="n">
        <v>5</v>
      </c>
    </row>
    <row r="1775" spans="1:20">
      <c r="A1775" t="n">
        <v>206</v>
      </c>
      <c r="B1775" t="s">
        <v>227</v>
      </c>
      <c r="C1775" t="n">
        <v>67</v>
      </c>
      <c r="D1775" t="n">
        <v>20</v>
      </c>
      <c r="E1775" t="s">
        <v>308</v>
      </c>
      <c r="F1775" t="n">
        <v>3201</v>
      </c>
      <c r="G1775" t="s">
        <v>309</v>
      </c>
      <c r="H1775" t="s">
        <v>233</v>
      </c>
      <c r="I1775" t="n">
        <v>500</v>
      </c>
      <c r="J1775" t="n">
        <v>280</v>
      </c>
      <c r="K1775" t="s">
        <v>310</v>
      </c>
      <c r="L1775" t="n">
        <v>386</v>
      </c>
      <c r="M1775" t="n">
        <v>0.06</v>
      </c>
      <c r="N1775" t="n">
        <v>38.5</v>
      </c>
      <c r="O1775" t="s">
        <v>231</v>
      </c>
      <c r="P1775" t="s">
        <v>232</v>
      </c>
      <c r="Q1775" t="s">
        <v>232</v>
      </c>
      <c r="R1775" t="n">
        <v>15</v>
      </c>
      <c r="S1775" t="s">
        <v>233</v>
      </c>
      <c r="T1775" t="n">
        <v>5</v>
      </c>
    </row>
    <row r="1776" spans="1:20">
      <c r="A1776" t="n">
        <v>206</v>
      </c>
      <c r="B1776" t="s">
        <v>291</v>
      </c>
      <c r="C1776" t="n">
        <v>1</v>
      </c>
      <c r="D1776" t="n">
        <v>20</v>
      </c>
      <c r="E1776" t="s">
        <v>308</v>
      </c>
      <c r="F1776" t="n">
        <v>3201</v>
      </c>
      <c r="G1776" t="s">
        <v>309</v>
      </c>
      <c r="H1776" t="s">
        <v>233</v>
      </c>
      <c r="I1776" t="n">
        <v>500</v>
      </c>
      <c r="J1776" t="n">
        <v>458</v>
      </c>
      <c r="K1776" t="s">
        <v>230</v>
      </c>
      <c r="L1776" t="n">
        <v>217</v>
      </c>
      <c r="M1776" t="n">
        <v>0.21</v>
      </c>
      <c r="N1776" t="n">
        <v>20.5</v>
      </c>
      <c r="O1776" t="s">
        <v>291</v>
      </c>
      <c r="P1776" t="s">
        <v>253</v>
      </c>
      <c r="Q1776" t="s">
        <v>253</v>
      </c>
      <c r="R1776" t="n">
        <v>15</v>
      </c>
      <c r="S1776" t="s">
        <v>233</v>
      </c>
      <c r="T1776" t="n">
        <v>5</v>
      </c>
    </row>
    <row r="1777" spans="1:20">
      <c r="A1777" t="n">
        <v>206</v>
      </c>
      <c r="B1777" t="s">
        <v>291</v>
      </c>
      <c r="C1777" t="n">
        <v>2</v>
      </c>
      <c r="D1777" t="n">
        <v>20</v>
      </c>
      <c r="E1777" t="s">
        <v>308</v>
      </c>
      <c r="F1777" t="n">
        <v>3201</v>
      </c>
      <c r="G1777" t="s">
        <v>309</v>
      </c>
      <c r="H1777" t="s">
        <v>233</v>
      </c>
      <c r="I1777" t="n">
        <v>500</v>
      </c>
      <c r="J1777" t="n">
        <v>458</v>
      </c>
      <c r="K1777" t="s">
        <v>230</v>
      </c>
      <c r="L1777" t="n">
        <v>367</v>
      </c>
      <c r="M1777" t="n">
        <v>0.05</v>
      </c>
      <c r="N1777" t="n">
        <v>40.3</v>
      </c>
      <c r="O1777" t="s">
        <v>291</v>
      </c>
      <c r="P1777" t="s">
        <v>253</v>
      </c>
      <c r="Q1777" t="s">
        <v>253</v>
      </c>
      <c r="R1777" t="n">
        <v>15</v>
      </c>
      <c r="S1777" t="s">
        <v>233</v>
      </c>
      <c r="T1777" t="n">
        <v>5</v>
      </c>
    </row>
    <row r="1778" spans="1:20">
      <c r="A1778" t="n">
        <v>206</v>
      </c>
      <c r="B1778" t="s">
        <v>291</v>
      </c>
      <c r="C1778" t="n">
        <v>3</v>
      </c>
      <c r="D1778" t="n">
        <v>20</v>
      </c>
      <c r="E1778" t="s">
        <v>308</v>
      </c>
      <c r="F1778" t="n">
        <v>3201</v>
      </c>
      <c r="G1778" t="s">
        <v>309</v>
      </c>
      <c r="H1778" t="s">
        <v>233</v>
      </c>
      <c r="I1778" t="n">
        <v>500</v>
      </c>
      <c r="J1778" t="n">
        <v>280</v>
      </c>
      <c r="K1778" t="s">
        <v>310</v>
      </c>
      <c r="L1778" t="n">
        <v>627</v>
      </c>
      <c r="M1778" t="n">
        <v>0.1</v>
      </c>
      <c r="N1778" t="n">
        <v>31</v>
      </c>
      <c r="O1778" t="s">
        <v>291</v>
      </c>
      <c r="P1778" t="s">
        <v>253</v>
      </c>
      <c r="Q1778" t="s">
        <v>253</v>
      </c>
      <c r="R1778" t="n">
        <v>15</v>
      </c>
      <c r="S1778" t="s">
        <v>233</v>
      </c>
      <c r="T1778" t="n">
        <v>5</v>
      </c>
    </row>
    <row r="1779" spans="1:20">
      <c r="A1779" t="n">
        <v>206</v>
      </c>
      <c r="B1779" t="s">
        <v>291</v>
      </c>
      <c r="C1779" t="n">
        <v>4</v>
      </c>
      <c r="D1779" t="n">
        <v>20</v>
      </c>
      <c r="E1779" t="s">
        <v>308</v>
      </c>
      <c r="F1779" t="n">
        <v>3201</v>
      </c>
      <c r="G1779" t="s">
        <v>309</v>
      </c>
      <c r="H1779" t="s">
        <v>233</v>
      </c>
      <c r="I1779" t="n">
        <v>500</v>
      </c>
      <c r="J1779" t="n">
        <v>458</v>
      </c>
      <c r="K1779" t="s">
        <v>230</v>
      </c>
      <c r="L1779" t="n">
        <v>318</v>
      </c>
      <c r="M1779" t="n">
        <v>0.4</v>
      </c>
      <c r="N1779" t="n">
        <v>47.3</v>
      </c>
      <c r="O1779" t="s">
        <v>291</v>
      </c>
      <c r="P1779" t="s">
        <v>253</v>
      </c>
      <c r="Q1779" t="s">
        <v>253</v>
      </c>
      <c r="R1779" t="n">
        <v>15</v>
      </c>
      <c r="S1779" t="s">
        <v>233</v>
      </c>
      <c r="T1779" t="n">
        <v>5</v>
      </c>
    </row>
    <row r="1780" spans="1:20">
      <c r="A1780" t="n">
        <v>207</v>
      </c>
      <c r="B1780" t="s">
        <v>227</v>
      </c>
      <c r="C1780" t="n">
        <v>62</v>
      </c>
      <c r="D1780" t="n">
        <v>20</v>
      </c>
      <c r="E1780" t="s">
        <v>308</v>
      </c>
      <c r="F1780" t="n">
        <v>3201</v>
      </c>
      <c r="G1780" t="s">
        <v>309</v>
      </c>
      <c r="H1780" t="s">
        <v>233</v>
      </c>
      <c r="I1780" t="n">
        <v>500</v>
      </c>
      <c r="J1780" t="n">
        <v>280</v>
      </c>
      <c r="K1780" t="s">
        <v>310</v>
      </c>
      <c r="L1780" t="n">
        <v>401</v>
      </c>
      <c r="M1780" t="n">
        <v>0.05</v>
      </c>
      <c r="N1780" t="n">
        <v>33.1</v>
      </c>
      <c r="O1780" t="s">
        <v>231</v>
      </c>
      <c r="P1780" t="s">
        <v>232</v>
      </c>
      <c r="Q1780" t="s">
        <v>232</v>
      </c>
      <c r="R1780" t="n">
        <v>15</v>
      </c>
      <c r="S1780" t="s">
        <v>233</v>
      </c>
      <c r="T1780" t="n">
        <v>5</v>
      </c>
    </row>
    <row r="1781" spans="1:20">
      <c r="A1781" t="n">
        <v>207</v>
      </c>
      <c r="B1781" t="s">
        <v>227</v>
      </c>
      <c r="C1781" t="n">
        <v>63</v>
      </c>
      <c r="D1781" t="n">
        <v>20</v>
      </c>
      <c r="E1781" t="s">
        <v>308</v>
      </c>
      <c r="F1781" t="n">
        <v>3201</v>
      </c>
      <c r="G1781" t="s">
        <v>309</v>
      </c>
      <c r="H1781" t="s">
        <v>233</v>
      </c>
      <c r="I1781" t="n">
        <v>500</v>
      </c>
      <c r="J1781" t="n">
        <v>458</v>
      </c>
      <c r="K1781" t="s">
        <v>230</v>
      </c>
      <c r="L1781" t="n">
        <v>235</v>
      </c>
      <c r="M1781" t="n">
        <v>0.02</v>
      </c>
      <c r="N1781" t="n">
        <v>46.4</v>
      </c>
      <c r="O1781" t="s">
        <v>231</v>
      </c>
      <c r="P1781" t="s">
        <v>232</v>
      </c>
      <c r="Q1781" t="s">
        <v>232</v>
      </c>
      <c r="R1781" t="n">
        <v>15</v>
      </c>
      <c r="S1781" t="s">
        <v>233</v>
      </c>
      <c r="T1781" t="n">
        <v>5</v>
      </c>
    </row>
    <row r="1782" spans="1:20">
      <c r="A1782" t="n">
        <v>207</v>
      </c>
      <c r="B1782" t="s">
        <v>227</v>
      </c>
      <c r="C1782" t="n">
        <v>64</v>
      </c>
      <c r="D1782" t="n">
        <v>20</v>
      </c>
      <c r="E1782" t="s">
        <v>308</v>
      </c>
      <c r="F1782" t="n">
        <v>3201</v>
      </c>
      <c r="G1782" t="s">
        <v>309</v>
      </c>
      <c r="H1782" t="s">
        <v>233</v>
      </c>
      <c r="I1782" t="n">
        <v>500</v>
      </c>
      <c r="J1782" t="n">
        <v>458</v>
      </c>
      <c r="K1782" t="s">
        <v>230</v>
      </c>
      <c r="L1782" t="n">
        <v>84</v>
      </c>
      <c r="M1782" t="n">
        <v>0.05</v>
      </c>
      <c r="N1782" t="n">
        <v>36.2</v>
      </c>
      <c r="O1782" t="s">
        <v>231</v>
      </c>
      <c r="P1782" t="s">
        <v>232</v>
      </c>
      <c r="Q1782" t="s">
        <v>232</v>
      </c>
      <c r="R1782" t="n">
        <v>15</v>
      </c>
      <c r="S1782" t="s">
        <v>233</v>
      </c>
      <c r="T1782" t="n">
        <v>5</v>
      </c>
    </row>
    <row r="1783" spans="1:20">
      <c r="A1783" t="n">
        <v>207</v>
      </c>
      <c r="B1783" t="s">
        <v>227</v>
      </c>
      <c r="C1783" t="n">
        <v>65</v>
      </c>
      <c r="D1783" t="n">
        <v>20</v>
      </c>
      <c r="E1783" t="s">
        <v>308</v>
      </c>
      <c r="F1783" t="n">
        <v>3201</v>
      </c>
      <c r="G1783" t="s">
        <v>309</v>
      </c>
      <c r="H1783" t="s">
        <v>233</v>
      </c>
      <c r="I1783" t="n">
        <v>500</v>
      </c>
      <c r="J1783" t="n">
        <v>458</v>
      </c>
      <c r="K1783" t="s">
        <v>230</v>
      </c>
      <c r="L1783" t="n">
        <v>101</v>
      </c>
      <c r="M1783" t="n">
        <v>0.2</v>
      </c>
      <c r="N1783" t="n">
        <v>20.8</v>
      </c>
      <c r="O1783" t="s">
        <v>231</v>
      </c>
      <c r="P1783" t="s">
        <v>232</v>
      </c>
      <c r="Q1783" t="s">
        <v>232</v>
      </c>
      <c r="R1783" t="n">
        <v>15</v>
      </c>
      <c r="S1783" t="s">
        <v>233</v>
      </c>
      <c r="T1783" t="n">
        <v>5</v>
      </c>
    </row>
    <row r="1784" spans="1:20">
      <c r="A1784" t="n">
        <v>207</v>
      </c>
      <c r="B1784" t="s">
        <v>291</v>
      </c>
      <c r="C1784" t="n">
        <v>1</v>
      </c>
      <c r="D1784" t="n">
        <v>20</v>
      </c>
      <c r="E1784" t="s">
        <v>308</v>
      </c>
      <c r="F1784" t="n">
        <v>3201</v>
      </c>
      <c r="G1784" t="s">
        <v>309</v>
      </c>
      <c r="H1784" t="s">
        <v>233</v>
      </c>
      <c r="I1784" t="n">
        <v>500</v>
      </c>
      <c r="J1784" t="n">
        <v>685</v>
      </c>
      <c r="K1784" t="s">
        <v>321</v>
      </c>
      <c r="L1784" t="n">
        <v>669</v>
      </c>
      <c r="M1784" t="n">
        <v>0.18</v>
      </c>
      <c r="N1784" t="n">
        <v>39.1</v>
      </c>
      <c r="O1784" t="s">
        <v>291</v>
      </c>
      <c r="P1784" t="s">
        <v>253</v>
      </c>
      <c r="Q1784" t="s">
        <v>253</v>
      </c>
      <c r="R1784" t="n">
        <v>15</v>
      </c>
      <c r="S1784" t="s">
        <v>233</v>
      </c>
      <c r="T1784" t="n">
        <v>5</v>
      </c>
    </row>
    <row r="1785" spans="1:20">
      <c r="A1785" t="n">
        <v>207</v>
      </c>
      <c r="B1785" t="s">
        <v>291</v>
      </c>
      <c r="C1785" t="n">
        <v>2</v>
      </c>
      <c r="D1785" t="n">
        <v>20</v>
      </c>
      <c r="E1785" t="s">
        <v>308</v>
      </c>
      <c r="F1785" t="n">
        <v>3201</v>
      </c>
      <c r="G1785" t="s">
        <v>309</v>
      </c>
      <c r="H1785" t="s">
        <v>233</v>
      </c>
      <c r="I1785" t="n">
        <v>500</v>
      </c>
      <c r="J1785" t="n">
        <v>280</v>
      </c>
      <c r="K1785" t="s">
        <v>310</v>
      </c>
      <c r="L1785" t="n">
        <v>600</v>
      </c>
      <c r="M1785" t="n">
        <v>0.1</v>
      </c>
      <c r="N1785" t="n">
        <v>31.7</v>
      </c>
      <c r="O1785" t="s">
        <v>291</v>
      </c>
      <c r="P1785" t="s">
        <v>253</v>
      </c>
      <c r="Q1785" t="s">
        <v>253</v>
      </c>
      <c r="R1785" t="n">
        <v>15</v>
      </c>
      <c r="S1785" t="s">
        <v>233</v>
      </c>
      <c r="T1785" t="n">
        <v>5</v>
      </c>
    </row>
    <row r="1786" spans="1:20">
      <c r="A1786" t="n">
        <v>207</v>
      </c>
      <c r="B1786" t="s">
        <v>291</v>
      </c>
      <c r="C1786" t="n">
        <v>3</v>
      </c>
      <c r="D1786" t="n">
        <v>20</v>
      </c>
      <c r="E1786" t="s">
        <v>308</v>
      </c>
      <c r="F1786" t="n">
        <v>3201</v>
      </c>
      <c r="G1786" t="s">
        <v>309</v>
      </c>
      <c r="H1786" t="s">
        <v>233</v>
      </c>
      <c r="I1786" t="n">
        <v>500</v>
      </c>
      <c r="J1786" t="n">
        <v>712</v>
      </c>
      <c r="K1786" t="s">
        <v>278</v>
      </c>
      <c r="L1786" t="n">
        <v>650</v>
      </c>
      <c r="M1786" t="n">
        <v>0.04</v>
      </c>
      <c r="N1786" t="n">
        <v>43.8</v>
      </c>
      <c r="O1786" t="s">
        <v>291</v>
      </c>
      <c r="P1786" t="s">
        <v>253</v>
      </c>
      <c r="Q1786" t="s">
        <v>253</v>
      </c>
      <c r="R1786" t="n">
        <v>15</v>
      </c>
      <c r="S1786" t="s">
        <v>233</v>
      </c>
      <c r="T1786" t="n">
        <v>5</v>
      </c>
    </row>
    <row r="1787" spans="1:20">
      <c r="A1787" t="n">
        <v>207</v>
      </c>
      <c r="B1787" t="s">
        <v>236</v>
      </c>
      <c r="C1787" t="n">
        <v>1</v>
      </c>
      <c r="D1787" t="n">
        <v>216</v>
      </c>
      <c r="E1787" t="s">
        <v>311</v>
      </c>
      <c r="F1787" t="n">
        <v>3201</v>
      </c>
      <c r="G1787" t="s">
        <v>309</v>
      </c>
      <c r="H1787" t="s">
        <v>233</v>
      </c>
      <c r="I1787" t="n">
        <v>500</v>
      </c>
      <c r="J1787" t="n">
        <v>515</v>
      </c>
      <c r="K1787" t="s">
        <v>315</v>
      </c>
      <c r="L1787" t="n">
        <v>312</v>
      </c>
      <c r="M1787" t="n">
        <v>0</v>
      </c>
      <c r="N1787" t="n">
        <v>0</v>
      </c>
    </row>
    <row r="1788" spans="1:20">
      <c r="A1788" t="n">
        <v>208</v>
      </c>
      <c r="B1788" t="s">
        <v>227</v>
      </c>
      <c r="C1788" t="n">
        <v>41</v>
      </c>
      <c r="D1788" t="n">
        <v>20</v>
      </c>
      <c r="E1788" t="s">
        <v>308</v>
      </c>
      <c r="F1788" t="n">
        <v>3201</v>
      </c>
      <c r="G1788" t="s">
        <v>309</v>
      </c>
      <c r="H1788" t="s">
        <v>233</v>
      </c>
      <c r="I1788" t="n">
        <v>500</v>
      </c>
      <c r="J1788" t="n">
        <v>280</v>
      </c>
      <c r="K1788" t="s">
        <v>310</v>
      </c>
      <c r="L1788" t="n">
        <v>98</v>
      </c>
      <c r="M1788" t="n">
        <v>0.24</v>
      </c>
      <c r="N1788" t="n">
        <v>16.7</v>
      </c>
      <c r="O1788" t="s">
        <v>231</v>
      </c>
      <c r="P1788" t="s">
        <v>232</v>
      </c>
      <c r="Q1788" t="s">
        <v>232</v>
      </c>
      <c r="R1788" t="n">
        <v>15</v>
      </c>
      <c r="S1788" t="s">
        <v>233</v>
      </c>
      <c r="T1788" t="n">
        <v>5</v>
      </c>
    </row>
    <row r="1789" spans="1:20">
      <c r="A1789" t="n">
        <v>208</v>
      </c>
      <c r="B1789" t="s">
        <v>227</v>
      </c>
      <c r="C1789" t="n">
        <v>42</v>
      </c>
      <c r="D1789" t="n">
        <v>20</v>
      </c>
      <c r="E1789" t="s">
        <v>308</v>
      </c>
      <c r="F1789" t="n">
        <v>3201</v>
      </c>
      <c r="G1789" t="s">
        <v>309</v>
      </c>
      <c r="H1789" t="s">
        <v>233</v>
      </c>
      <c r="I1789" t="n">
        <v>500</v>
      </c>
      <c r="J1789" t="n">
        <v>280</v>
      </c>
      <c r="K1789" t="s">
        <v>310</v>
      </c>
      <c r="L1789" t="n">
        <v>376</v>
      </c>
      <c r="M1789" t="n">
        <v>0.06</v>
      </c>
      <c r="N1789" t="n">
        <v>39.5</v>
      </c>
      <c r="O1789" t="s">
        <v>231</v>
      </c>
      <c r="P1789" t="s">
        <v>232</v>
      </c>
      <c r="Q1789" t="s">
        <v>232</v>
      </c>
      <c r="R1789" t="n">
        <v>15</v>
      </c>
      <c r="S1789" t="s">
        <v>233</v>
      </c>
      <c r="T1789" t="n">
        <v>5</v>
      </c>
    </row>
    <row r="1790" spans="1:20">
      <c r="A1790" t="n">
        <v>208</v>
      </c>
      <c r="B1790" t="s">
        <v>227</v>
      </c>
      <c r="C1790" t="n">
        <v>43</v>
      </c>
      <c r="D1790" t="n">
        <v>20</v>
      </c>
      <c r="E1790" t="s">
        <v>308</v>
      </c>
      <c r="F1790" t="n">
        <v>3201</v>
      </c>
      <c r="G1790" t="s">
        <v>309</v>
      </c>
      <c r="H1790" t="s">
        <v>233</v>
      </c>
      <c r="I1790" t="n">
        <v>500</v>
      </c>
      <c r="J1790" t="n">
        <v>280</v>
      </c>
      <c r="K1790" t="s">
        <v>310</v>
      </c>
      <c r="L1790" t="n">
        <v>584</v>
      </c>
      <c r="M1790" t="n">
        <v>0.3</v>
      </c>
      <c r="N1790" t="n">
        <v>44.9</v>
      </c>
      <c r="O1790" t="s">
        <v>231</v>
      </c>
      <c r="P1790" t="s">
        <v>232</v>
      </c>
      <c r="Q1790" t="s">
        <v>232</v>
      </c>
      <c r="R1790" t="n">
        <v>15</v>
      </c>
      <c r="S1790" t="s">
        <v>233</v>
      </c>
      <c r="T1790" t="n">
        <v>5</v>
      </c>
    </row>
    <row r="1791" spans="1:20">
      <c r="A1791" t="n">
        <v>208</v>
      </c>
      <c r="B1791" t="s">
        <v>227</v>
      </c>
      <c r="C1791" t="n">
        <v>44</v>
      </c>
      <c r="D1791" t="n">
        <v>20</v>
      </c>
      <c r="E1791" t="s">
        <v>308</v>
      </c>
      <c r="F1791" t="n">
        <v>3201</v>
      </c>
      <c r="G1791" t="s">
        <v>309</v>
      </c>
      <c r="H1791" t="s">
        <v>233</v>
      </c>
      <c r="I1791" t="n">
        <v>500</v>
      </c>
      <c r="J1791" t="n">
        <v>458</v>
      </c>
      <c r="K1791" t="s">
        <v>230</v>
      </c>
      <c r="L1791" t="n">
        <v>88</v>
      </c>
      <c r="M1791" t="n">
        <v>0.2</v>
      </c>
      <c r="N1791" t="n">
        <v>29.8</v>
      </c>
      <c r="O1791" t="s">
        <v>231</v>
      </c>
      <c r="P1791" t="s">
        <v>232</v>
      </c>
      <c r="Q1791" t="s">
        <v>232</v>
      </c>
      <c r="R1791" t="n">
        <v>15</v>
      </c>
      <c r="S1791" t="s">
        <v>233</v>
      </c>
      <c r="T1791" t="n">
        <v>5</v>
      </c>
    </row>
    <row r="1792" spans="1:20">
      <c r="A1792" t="n">
        <v>208</v>
      </c>
      <c r="B1792" t="s">
        <v>227</v>
      </c>
      <c r="C1792" t="n">
        <v>45</v>
      </c>
      <c r="D1792" t="n">
        <v>20</v>
      </c>
      <c r="E1792" t="s">
        <v>308</v>
      </c>
      <c r="F1792" t="n">
        <v>3201</v>
      </c>
      <c r="G1792" t="s">
        <v>309</v>
      </c>
      <c r="H1792" t="s">
        <v>233</v>
      </c>
      <c r="I1792" t="n">
        <v>500</v>
      </c>
      <c r="J1792" t="n">
        <v>458</v>
      </c>
      <c r="K1792" t="s">
        <v>230</v>
      </c>
      <c r="L1792" t="n">
        <v>299</v>
      </c>
      <c r="M1792" t="n">
        <v>0.1</v>
      </c>
      <c r="N1792" t="n">
        <v>31.8</v>
      </c>
      <c r="O1792" t="s">
        <v>231</v>
      </c>
      <c r="P1792" t="s">
        <v>232</v>
      </c>
      <c r="Q1792" t="s">
        <v>232</v>
      </c>
      <c r="R1792" t="n">
        <v>15</v>
      </c>
      <c r="S1792" t="s">
        <v>233</v>
      </c>
      <c r="T1792" t="n">
        <v>5</v>
      </c>
    </row>
    <row r="1793" spans="1:20">
      <c r="A1793" t="n">
        <v>208</v>
      </c>
      <c r="B1793" t="s">
        <v>227</v>
      </c>
      <c r="C1793" t="n">
        <v>46</v>
      </c>
      <c r="D1793" t="n">
        <v>20</v>
      </c>
      <c r="E1793" t="s">
        <v>308</v>
      </c>
      <c r="F1793" t="n">
        <v>3201</v>
      </c>
      <c r="G1793" t="s">
        <v>309</v>
      </c>
      <c r="H1793" t="s">
        <v>233</v>
      </c>
      <c r="I1793" t="n">
        <v>500</v>
      </c>
      <c r="J1793" t="n">
        <v>458</v>
      </c>
      <c r="K1793" t="s">
        <v>230</v>
      </c>
      <c r="L1793" t="n">
        <v>348</v>
      </c>
      <c r="M1793" t="n">
        <v>0.2</v>
      </c>
      <c r="N1793" t="n">
        <v>46.3</v>
      </c>
      <c r="O1793" t="s">
        <v>231</v>
      </c>
      <c r="P1793" t="s">
        <v>232</v>
      </c>
      <c r="Q1793" t="s">
        <v>232</v>
      </c>
      <c r="R1793" t="n">
        <v>15</v>
      </c>
      <c r="S1793" t="s">
        <v>233</v>
      </c>
      <c r="T1793" t="n">
        <v>5</v>
      </c>
    </row>
    <row r="1794" spans="1:20">
      <c r="A1794" t="n">
        <v>208</v>
      </c>
      <c r="B1794" t="s">
        <v>227</v>
      </c>
      <c r="C1794" t="n">
        <v>47</v>
      </c>
      <c r="D1794" t="n">
        <v>20</v>
      </c>
      <c r="E1794" t="s">
        <v>308</v>
      </c>
      <c r="F1794" t="n">
        <v>3201</v>
      </c>
      <c r="G1794" t="s">
        <v>309</v>
      </c>
      <c r="H1794" t="s">
        <v>233</v>
      </c>
      <c r="I1794" t="n">
        <v>500</v>
      </c>
      <c r="J1794" t="n">
        <v>945</v>
      </c>
      <c r="K1794" t="s">
        <v>282</v>
      </c>
      <c r="L1794" t="n">
        <v>332</v>
      </c>
      <c r="M1794" t="n">
        <v>0.08</v>
      </c>
      <c r="N1794" t="n">
        <v>35.5</v>
      </c>
      <c r="O1794" t="s">
        <v>231</v>
      </c>
      <c r="P1794" t="s">
        <v>232</v>
      </c>
      <c r="Q1794" t="s">
        <v>232</v>
      </c>
      <c r="R1794" t="n">
        <v>15</v>
      </c>
      <c r="S1794" t="s">
        <v>233</v>
      </c>
      <c r="T1794" t="n">
        <v>5</v>
      </c>
    </row>
    <row r="1795" spans="1:20">
      <c r="A1795" t="n">
        <v>208</v>
      </c>
      <c r="B1795" t="s">
        <v>291</v>
      </c>
      <c r="C1795" t="n">
        <v>1</v>
      </c>
      <c r="D1795" t="n">
        <v>20</v>
      </c>
      <c r="E1795" t="s">
        <v>308</v>
      </c>
      <c r="F1795" t="n">
        <v>3201</v>
      </c>
      <c r="G1795" t="s">
        <v>309</v>
      </c>
      <c r="H1795" t="s">
        <v>233</v>
      </c>
      <c r="I1795" t="n">
        <v>500</v>
      </c>
      <c r="J1795" t="n">
        <v>945</v>
      </c>
      <c r="K1795" t="s">
        <v>282</v>
      </c>
      <c r="L1795" t="n">
        <v>581</v>
      </c>
      <c r="M1795" t="n">
        <v>0.03</v>
      </c>
      <c r="N1795" t="n">
        <v>40.7</v>
      </c>
      <c r="O1795" t="s">
        <v>291</v>
      </c>
      <c r="P1795" t="s">
        <v>253</v>
      </c>
      <c r="Q1795" t="s">
        <v>253</v>
      </c>
      <c r="R1795" t="n">
        <v>15</v>
      </c>
      <c r="S1795" t="s">
        <v>233</v>
      </c>
      <c r="T1795" t="n">
        <v>5</v>
      </c>
    </row>
    <row r="1796" spans="1:20">
      <c r="A1796" t="n">
        <v>208</v>
      </c>
      <c r="B1796" t="s">
        <v>291</v>
      </c>
      <c r="C1796" t="n">
        <v>2</v>
      </c>
      <c r="D1796" t="n">
        <v>20</v>
      </c>
      <c r="E1796" t="s">
        <v>308</v>
      </c>
      <c r="F1796" t="n">
        <v>3201</v>
      </c>
      <c r="G1796" t="s">
        <v>309</v>
      </c>
      <c r="H1796" t="s">
        <v>233</v>
      </c>
      <c r="I1796" t="n">
        <v>500</v>
      </c>
      <c r="J1796" t="n">
        <v>458</v>
      </c>
      <c r="K1796" t="s">
        <v>230</v>
      </c>
      <c r="L1796" t="n">
        <v>318</v>
      </c>
      <c r="M1796" t="n">
        <v>0.21</v>
      </c>
      <c r="N1796" t="n">
        <v>20.9</v>
      </c>
      <c r="O1796" t="s">
        <v>291</v>
      </c>
      <c r="P1796" t="s">
        <v>253</v>
      </c>
      <c r="Q1796" t="s">
        <v>253</v>
      </c>
      <c r="R1796" t="n">
        <v>15</v>
      </c>
      <c r="S1796" t="s">
        <v>233</v>
      </c>
      <c r="T1796" t="n">
        <v>5</v>
      </c>
    </row>
    <row r="1797" spans="1:20">
      <c r="A1797" t="n">
        <v>208</v>
      </c>
      <c r="B1797" t="s">
        <v>291</v>
      </c>
      <c r="C1797" t="n">
        <v>3</v>
      </c>
      <c r="D1797" t="n">
        <v>20</v>
      </c>
      <c r="E1797" t="s">
        <v>308</v>
      </c>
      <c r="F1797" t="n">
        <v>3201</v>
      </c>
      <c r="G1797" t="s">
        <v>309</v>
      </c>
      <c r="H1797" t="s">
        <v>233</v>
      </c>
      <c r="I1797" t="n">
        <v>500</v>
      </c>
      <c r="J1797" t="n">
        <v>580</v>
      </c>
      <c r="K1797" t="s">
        <v>248</v>
      </c>
      <c r="L1797" t="n">
        <v>343</v>
      </c>
      <c r="M1797" t="n">
        <v>0.06</v>
      </c>
      <c r="N1797" t="n">
        <v>36.8</v>
      </c>
      <c r="O1797" t="s">
        <v>291</v>
      </c>
      <c r="P1797" t="s">
        <v>253</v>
      </c>
      <c r="Q1797" t="s">
        <v>253</v>
      </c>
      <c r="R1797" t="n">
        <v>15</v>
      </c>
      <c r="S1797" t="s">
        <v>233</v>
      </c>
      <c r="T1797" t="n">
        <v>5</v>
      </c>
    </row>
    <row r="1798" spans="1:20">
      <c r="A1798" t="n">
        <v>208</v>
      </c>
      <c r="B1798" t="s">
        <v>291</v>
      </c>
      <c r="C1798" t="n">
        <v>4</v>
      </c>
      <c r="D1798" t="n">
        <v>20</v>
      </c>
      <c r="E1798" t="s">
        <v>308</v>
      </c>
      <c r="F1798" t="n">
        <v>3201</v>
      </c>
      <c r="G1798" t="s">
        <v>309</v>
      </c>
      <c r="H1798" t="s">
        <v>233</v>
      </c>
      <c r="I1798" t="n">
        <v>500</v>
      </c>
      <c r="J1798" t="n">
        <v>232</v>
      </c>
      <c r="K1798" t="s">
        <v>266</v>
      </c>
      <c r="L1798" t="n">
        <v>674</v>
      </c>
      <c r="M1798" t="n">
        <v>0.1</v>
      </c>
      <c r="N1798" t="n">
        <v>33.6</v>
      </c>
      <c r="O1798" t="s">
        <v>291</v>
      </c>
      <c r="P1798" t="s">
        <v>253</v>
      </c>
      <c r="Q1798" t="s">
        <v>253</v>
      </c>
      <c r="R1798" t="n">
        <v>15</v>
      </c>
      <c r="S1798" t="s">
        <v>233</v>
      </c>
      <c r="T1798" t="n">
        <v>5</v>
      </c>
    </row>
    <row r="1799" spans="1:20">
      <c r="A1799" t="n">
        <v>208</v>
      </c>
      <c r="B1799" t="s">
        <v>236</v>
      </c>
      <c r="C1799" t="n">
        <v>1</v>
      </c>
      <c r="D1799" t="n">
        <v>216</v>
      </c>
      <c r="E1799" t="s">
        <v>311</v>
      </c>
      <c r="F1799" t="n">
        <v>3201</v>
      </c>
      <c r="G1799" t="s">
        <v>309</v>
      </c>
      <c r="H1799" t="s">
        <v>233</v>
      </c>
      <c r="I1799" t="n">
        <v>500</v>
      </c>
      <c r="J1799" t="n">
        <v>862</v>
      </c>
      <c r="K1799" t="s">
        <v>320</v>
      </c>
      <c r="L1799" t="n">
        <v>310</v>
      </c>
      <c r="M1799" t="n">
        <v>0</v>
      </c>
      <c r="N1799" t="n">
        <v>0</v>
      </c>
    </row>
    <row r="1800" spans="1:20">
      <c r="A1800" t="n">
        <v>209</v>
      </c>
      <c r="B1800" t="s">
        <v>227</v>
      </c>
      <c r="C1800" t="n">
        <v>36</v>
      </c>
      <c r="D1800" t="n">
        <v>20</v>
      </c>
      <c r="E1800" t="s">
        <v>308</v>
      </c>
      <c r="F1800" t="n">
        <v>3201</v>
      </c>
      <c r="G1800" t="s">
        <v>309</v>
      </c>
      <c r="H1800" t="s">
        <v>233</v>
      </c>
      <c r="I1800" t="n">
        <v>500</v>
      </c>
      <c r="J1800" t="n">
        <v>458</v>
      </c>
      <c r="K1800" t="s">
        <v>230</v>
      </c>
      <c r="L1800" t="n">
        <v>98</v>
      </c>
      <c r="M1800" t="n">
        <v>0.2</v>
      </c>
      <c r="N1800" t="n">
        <v>20.8</v>
      </c>
      <c r="O1800" t="s">
        <v>231</v>
      </c>
      <c r="P1800" t="s">
        <v>232</v>
      </c>
      <c r="Q1800" t="s">
        <v>232</v>
      </c>
      <c r="R1800" t="n">
        <v>15</v>
      </c>
      <c r="S1800" t="s">
        <v>233</v>
      </c>
      <c r="T1800" t="n">
        <v>5</v>
      </c>
    </row>
    <row r="1801" spans="1:20">
      <c r="A1801" t="n">
        <v>209</v>
      </c>
      <c r="B1801" t="s">
        <v>227</v>
      </c>
      <c r="C1801" t="n">
        <v>37</v>
      </c>
      <c r="D1801" t="n">
        <v>20</v>
      </c>
      <c r="E1801" t="s">
        <v>308</v>
      </c>
      <c r="F1801" t="n">
        <v>3201</v>
      </c>
      <c r="G1801" t="s">
        <v>309</v>
      </c>
      <c r="H1801" t="s">
        <v>233</v>
      </c>
      <c r="I1801" t="n">
        <v>500</v>
      </c>
      <c r="J1801" t="n">
        <v>945</v>
      </c>
      <c r="K1801" t="s">
        <v>282</v>
      </c>
      <c r="L1801" t="n">
        <v>569</v>
      </c>
      <c r="M1801" t="n">
        <v>0.03</v>
      </c>
      <c r="N1801" t="n">
        <v>39.1</v>
      </c>
      <c r="O1801" t="s">
        <v>231</v>
      </c>
      <c r="P1801" t="s">
        <v>232</v>
      </c>
      <c r="Q1801" t="s">
        <v>232</v>
      </c>
      <c r="R1801" t="n">
        <v>15</v>
      </c>
      <c r="S1801" t="s">
        <v>233</v>
      </c>
      <c r="T1801" t="n">
        <v>5</v>
      </c>
    </row>
    <row r="1802" spans="1:20">
      <c r="A1802" t="n">
        <v>209</v>
      </c>
      <c r="B1802" t="s">
        <v>291</v>
      </c>
      <c r="C1802" t="n">
        <v>1</v>
      </c>
      <c r="D1802" t="n">
        <v>20</v>
      </c>
      <c r="E1802" t="s">
        <v>308</v>
      </c>
      <c r="F1802" t="n">
        <v>3201</v>
      </c>
      <c r="G1802" t="s">
        <v>309</v>
      </c>
      <c r="H1802" t="s">
        <v>233</v>
      </c>
      <c r="I1802" t="n">
        <v>500</v>
      </c>
      <c r="J1802" t="n">
        <v>458</v>
      </c>
      <c r="K1802" t="s">
        <v>230</v>
      </c>
      <c r="L1802" t="n">
        <v>237</v>
      </c>
      <c r="M1802" t="n">
        <v>0.15</v>
      </c>
      <c r="N1802" t="n">
        <v>34.1</v>
      </c>
      <c r="O1802" t="s">
        <v>291</v>
      </c>
      <c r="P1802" t="s">
        <v>253</v>
      </c>
      <c r="Q1802" t="s">
        <v>253</v>
      </c>
      <c r="R1802" t="n">
        <v>15</v>
      </c>
      <c r="S1802" t="s">
        <v>233</v>
      </c>
      <c r="T1802" t="n">
        <v>5</v>
      </c>
    </row>
    <row r="1803" spans="1:20">
      <c r="A1803" t="n">
        <v>209</v>
      </c>
      <c r="B1803" t="s">
        <v>291</v>
      </c>
      <c r="C1803" t="n">
        <v>2</v>
      </c>
      <c r="D1803" t="n">
        <v>20</v>
      </c>
      <c r="E1803" t="s">
        <v>308</v>
      </c>
      <c r="F1803" t="n">
        <v>3201</v>
      </c>
      <c r="G1803" t="s">
        <v>309</v>
      </c>
      <c r="H1803" t="s">
        <v>233</v>
      </c>
      <c r="I1803" t="n">
        <v>500</v>
      </c>
      <c r="J1803" t="n">
        <v>458</v>
      </c>
      <c r="K1803" t="s">
        <v>230</v>
      </c>
      <c r="L1803" t="n">
        <v>91</v>
      </c>
      <c r="M1803" t="n">
        <v>0.15</v>
      </c>
      <c r="N1803" t="n">
        <v>25.8</v>
      </c>
      <c r="O1803" t="s">
        <v>291</v>
      </c>
      <c r="P1803" t="s">
        <v>253</v>
      </c>
      <c r="Q1803" t="s">
        <v>253</v>
      </c>
      <c r="R1803" t="n">
        <v>15</v>
      </c>
      <c r="S1803" t="s">
        <v>233</v>
      </c>
      <c r="T1803" t="n">
        <v>5</v>
      </c>
    </row>
    <row r="1804" spans="1:20">
      <c r="A1804" t="n">
        <v>209</v>
      </c>
      <c r="B1804" t="s">
        <v>291</v>
      </c>
      <c r="C1804" t="n">
        <v>3</v>
      </c>
      <c r="D1804" t="n">
        <v>20</v>
      </c>
      <c r="E1804" t="s">
        <v>308</v>
      </c>
      <c r="F1804" t="n">
        <v>3201</v>
      </c>
      <c r="G1804" t="s">
        <v>309</v>
      </c>
      <c r="H1804" t="s">
        <v>233</v>
      </c>
      <c r="I1804" t="n">
        <v>500</v>
      </c>
      <c r="J1804" t="n">
        <v>458</v>
      </c>
      <c r="K1804" t="s">
        <v>230</v>
      </c>
      <c r="L1804" t="n">
        <v>441</v>
      </c>
      <c r="M1804" t="n">
        <v>0.23</v>
      </c>
      <c r="N1804" t="n">
        <v>20.8</v>
      </c>
      <c r="O1804" t="s">
        <v>291</v>
      </c>
      <c r="P1804" t="s">
        <v>253</v>
      </c>
      <c r="Q1804" t="s">
        <v>253</v>
      </c>
      <c r="R1804" t="n">
        <v>15</v>
      </c>
      <c r="S1804" t="s">
        <v>233</v>
      </c>
      <c r="T1804" t="n">
        <v>5</v>
      </c>
    </row>
    <row r="1805" spans="1:20">
      <c r="A1805" t="n">
        <v>209</v>
      </c>
      <c r="B1805" t="s">
        <v>291</v>
      </c>
      <c r="C1805" t="n">
        <v>4</v>
      </c>
      <c r="D1805" t="n">
        <v>20</v>
      </c>
      <c r="E1805" t="s">
        <v>308</v>
      </c>
      <c r="F1805" t="n">
        <v>3201</v>
      </c>
      <c r="G1805" t="s">
        <v>309</v>
      </c>
      <c r="H1805" t="s">
        <v>233</v>
      </c>
      <c r="I1805" t="n">
        <v>500</v>
      </c>
      <c r="J1805" t="n">
        <v>458</v>
      </c>
      <c r="K1805" t="s">
        <v>230</v>
      </c>
      <c r="L1805" t="n">
        <v>334</v>
      </c>
      <c r="M1805" t="n">
        <v>0.06</v>
      </c>
      <c r="N1805" t="n">
        <v>39.9</v>
      </c>
      <c r="O1805" t="s">
        <v>291</v>
      </c>
      <c r="P1805" t="s">
        <v>253</v>
      </c>
      <c r="Q1805" t="s">
        <v>253</v>
      </c>
      <c r="R1805" t="n">
        <v>15</v>
      </c>
      <c r="S1805" t="s">
        <v>233</v>
      </c>
      <c r="T1805" t="n">
        <v>5</v>
      </c>
    </row>
    <row r="1806" spans="1:20">
      <c r="A1806" t="n">
        <v>209</v>
      </c>
      <c r="B1806" t="s">
        <v>291</v>
      </c>
      <c r="C1806" t="n">
        <v>5</v>
      </c>
      <c r="D1806" t="n">
        <v>20</v>
      </c>
      <c r="E1806" t="s">
        <v>308</v>
      </c>
      <c r="F1806" t="n">
        <v>3201</v>
      </c>
      <c r="G1806" t="s">
        <v>309</v>
      </c>
      <c r="H1806" t="s">
        <v>233</v>
      </c>
      <c r="I1806" t="n">
        <v>500</v>
      </c>
      <c r="J1806" t="n">
        <v>458</v>
      </c>
      <c r="K1806" t="s">
        <v>230</v>
      </c>
      <c r="L1806" t="n">
        <v>258</v>
      </c>
      <c r="M1806" t="n">
        <v>0.11</v>
      </c>
      <c r="N1806" t="n">
        <v>35.4</v>
      </c>
      <c r="O1806" t="s">
        <v>291</v>
      </c>
      <c r="P1806" t="s">
        <v>253</v>
      </c>
      <c r="Q1806" t="s">
        <v>253</v>
      </c>
      <c r="R1806" t="n">
        <v>15</v>
      </c>
      <c r="S1806" t="s">
        <v>233</v>
      </c>
      <c r="T1806" t="n">
        <v>5</v>
      </c>
    </row>
    <row r="1807" spans="1:20">
      <c r="A1807" t="n">
        <v>209</v>
      </c>
      <c r="B1807" t="s">
        <v>236</v>
      </c>
      <c r="C1807" t="n">
        <v>1</v>
      </c>
      <c r="D1807" t="n">
        <v>216</v>
      </c>
      <c r="E1807" t="s">
        <v>311</v>
      </c>
      <c r="F1807" t="n">
        <v>3201</v>
      </c>
      <c r="G1807" t="s">
        <v>309</v>
      </c>
      <c r="H1807" t="s">
        <v>233</v>
      </c>
      <c r="I1807" t="n">
        <v>500</v>
      </c>
      <c r="J1807" t="n">
        <v>490</v>
      </c>
      <c r="K1807" t="s">
        <v>244</v>
      </c>
      <c r="L1807" t="n">
        <v>305</v>
      </c>
      <c r="M1807" t="n">
        <v>0</v>
      </c>
      <c r="N1807" t="n">
        <v>0</v>
      </c>
    </row>
    <row r="1808" spans="1:20">
      <c r="A1808" t="n">
        <v>210</v>
      </c>
      <c r="B1808" t="s">
        <v>227</v>
      </c>
      <c r="C1808" t="n">
        <v>35</v>
      </c>
      <c r="D1808" t="n">
        <v>20</v>
      </c>
      <c r="E1808" t="s">
        <v>308</v>
      </c>
      <c r="F1808" t="n">
        <v>3201</v>
      </c>
      <c r="G1808" t="s">
        <v>309</v>
      </c>
      <c r="H1808" t="s">
        <v>233</v>
      </c>
      <c r="I1808" t="n">
        <v>500</v>
      </c>
      <c r="J1808" t="n">
        <v>280</v>
      </c>
      <c r="K1808" t="s">
        <v>310</v>
      </c>
      <c r="L1808" t="n">
        <v>300</v>
      </c>
      <c r="M1808" t="n">
        <v>0.06</v>
      </c>
      <c r="N1808" t="n">
        <v>33</v>
      </c>
      <c r="O1808" t="s">
        <v>231</v>
      </c>
      <c r="P1808" t="s">
        <v>232</v>
      </c>
      <c r="Q1808" t="s">
        <v>232</v>
      </c>
      <c r="R1808" t="n">
        <v>15</v>
      </c>
      <c r="S1808" t="s">
        <v>233</v>
      </c>
      <c r="T1808" t="n">
        <v>5</v>
      </c>
    </row>
    <row r="1809" spans="1:20">
      <c r="A1809" t="n">
        <v>210</v>
      </c>
      <c r="B1809" t="s">
        <v>227</v>
      </c>
      <c r="C1809" t="n">
        <v>36</v>
      </c>
      <c r="D1809" t="n">
        <v>20</v>
      </c>
      <c r="E1809" t="s">
        <v>308</v>
      </c>
      <c r="F1809" t="n">
        <v>3201</v>
      </c>
      <c r="G1809" t="s">
        <v>309</v>
      </c>
      <c r="H1809" t="s">
        <v>233</v>
      </c>
      <c r="I1809" t="n">
        <v>500</v>
      </c>
      <c r="J1809" t="n">
        <v>280</v>
      </c>
      <c r="K1809" t="s">
        <v>310</v>
      </c>
      <c r="L1809" t="n">
        <v>400</v>
      </c>
      <c r="M1809" t="n">
        <v>0.06</v>
      </c>
      <c r="N1809" t="n">
        <v>38.4</v>
      </c>
      <c r="O1809" t="s">
        <v>231</v>
      </c>
      <c r="P1809" t="s">
        <v>232</v>
      </c>
      <c r="Q1809" t="s">
        <v>232</v>
      </c>
      <c r="R1809" t="n">
        <v>15</v>
      </c>
      <c r="S1809" t="s">
        <v>233</v>
      </c>
      <c r="T1809" t="n">
        <v>5</v>
      </c>
    </row>
    <row r="1810" spans="1:20">
      <c r="A1810" t="n">
        <v>210</v>
      </c>
      <c r="B1810" t="s">
        <v>227</v>
      </c>
      <c r="C1810" t="n">
        <v>37</v>
      </c>
      <c r="D1810" t="n">
        <v>20</v>
      </c>
      <c r="E1810" t="s">
        <v>308</v>
      </c>
      <c r="F1810" t="n">
        <v>3201</v>
      </c>
      <c r="G1810" t="s">
        <v>309</v>
      </c>
      <c r="H1810" t="s">
        <v>233</v>
      </c>
      <c r="I1810" t="n">
        <v>500</v>
      </c>
      <c r="J1810" t="n">
        <v>280</v>
      </c>
      <c r="K1810" t="s">
        <v>310</v>
      </c>
      <c r="L1810" t="n">
        <v>393</v>
      </c>
      <c r="M1810" t="n">
        <v>0.06</v>
      </c>
      <c r="N1810" t="n">
        <v>38.6</v>
      </c>
      <c r="O1810" t="s">
        <v>231</v>
      </c>
      <c r="P1810" t="s">
        <v>232</v>
      </c>
      <c r="Q1810" t="s">
        <v>232</v>
      </c>
      <c r="R1810" t="n">
        <v>15</v>
      </c>
      <c r="S1810" t="s">
        <v>233</v>
      </c>
      <c r="T1810" t="n">
        <v>5</v>
      </c>
    </row>
    <row r="1811" spans="1:20">
      <c r="A1811" t="n">
        <v>210</v>
      </c>
      <c r="B1811" t="s">
        <v>227</v>
      </c>
      <c r="C1811" t="n">
        <v>38</v>
      </c>
      <c r="D1811" t="n">
        <v>20</v>
      </c>
      <c r="E1811" t="s">
        <v>308</v>
      </c>
      <c r="F1811" t="n">
        <v>3201</v>
      </c>
      <c r="G1811" t="s">
        <v>309</v>
      </c>
      <c r="H1811" t="s">
        <v>233</v>
      </c>
      <c r="I1811" t="n">
        <v>500</v>
      </c>
      <c r="J1811" t="n">
        <v>458</v>
      </c>
      <c r="K1811" t="s">
        <v>230</v>
      </c>
      <c r="L1811" t="n">
        <v>393</v>
      </c>
      <c r="M1811" t="n">
        <v>0.09</v>
      </c>
      <c r="N1811" t="n">
        <v>34.2</v>
      </c>
      <c r="O1811" t="s">
        <v>231</v>
      </c>
      <c r="P1811" t="s">
        <v>232</v>
      </c>
      <c r="Q1811" t="s">
        <v>232</v>
      </c>
      <c r="R1811" t="n">
        <v>15</v>
      </c>
      <c r="S1811" t="s">
        <v>233</v>
      </c>
      <c r="T1811" t="n">
        <v>5</v>
      </c>
    </row>
    <row r="1812" spans="1:20">
      <c r="A1812" t="n">
        <v>210</v>
      </c>
      <c r="B1812" t="s">
        <v>227</v>
      </c>
      <c r="C1812" t="n">
        <v>39</v>
      </c>
      <c r="D1812" t="n">
        <v>20</v>
      </c>
      <c r="E1812" t="s">
        <v>308</v>
      </c>
      <c r="F1812" t="n">
        <v>3201</v>
      </c>
      <c r="G1812" t="s">
        <v>309</v>
      </c>
      <c r="H1812" t="s">
        <v>233</v>
      </c>
      <c r="I1812" t="n">
        <v>500</v>
      </c>
      <c r="J1812" t="n">
        <v>458</v>
      </c>
      <c r="K1812" t="s">
        <v>230</v>
      </c>
      <c r="L1812" t="n">
        <v>99</v>
      </c>
      <c r="M1812" t="n">
        <v>0.2</v>
      </c>
      <c r="N1812" t="n">
        <v>20.7</v>
      </c>
      <c r="O1812" t="s">
        <v>231</v>
      </c>
      <c r="P1812" t="s">
        <v>232</v>
      </c>
      <c r="Q1812" t="s">
        <v>232</v>
      </c>
      <c r="R1812" t="n">
        <v>15</v>
      </c>
      <c r="S1812" t="s">
        <v>233</v>
      </c>
      <c r="T1812" t="n">
        <v>5</v>
      </c>
    </row>
    <row r="1813" spans="1:20">
      <c r="A1813" t="n">
        <v>210</v>
      </c>
      <c r="B1813" t="s">
        <v>227</v>
      </c>
      <c r="C1813" t="n">
        <v>40</v>
      </c>
      <c r="D1813" t="n">
        <v>20</v>
      </c>
      <c r="E1813" t="s">
        <v>308</v>
      </c>
      <c r="F1813" t="n">
        <v>3201</v>
      </c>
      <c r="G1813" t="s">
        <v>309</v>
      </c>
      <c r="H1813" t="s">
        <v>233</v>
      </c>
      <c r="I1813" t="n">
        <v>500</v>
      </c>
      <c r="J1813" t="n">
        <v>458</v>
      </c>
      <c r="K1813" t="s">
        <v>230</v>
      </c>
      <c r="L1813" t="n">
        <v>101</v>
      </c>
      <c r="M1813" t="n">
        <v>0.2</v>
      </c>
      <c r="N1813" t="n">
        <v>21</v>
      </c>
      <c r="O1813" t="s">
        <v>231</v>
      </c>
      <c r="P1813" t="s">
        <v>232</v>
      </c>
      <c r="Q1813" t="s">
        <v>232</v>
      </c>
      <c r="R1813" t="n">
        <v>15</v>
      </c>
      <c r="S1813" t="s">
        <v>233</v>
      </c>
      <c r="T1813" t="n">
        <v>5</v>
      </c>
    </row>
    <row r="1814" spans="1:20">
      <c r="A1814" t="n">
        <v>210</v>
      </c>
      <c r="B1814" t="s">
        <v>227</v>
      </c>
      <c r="C1814" t="n">
        <v>41</v>
      </c>
      <c r="D1814" t="n">
        <v>20</v>
      </c>
      <c r="E1814" t="s">
        <v>308</v>
      </c>
      <c r="F1814" t="n">
        <v>3201</v>
      </c>
      <c r="G1814" t="s">
        <v>309</v>
      </c>
      <c r="H1814" t="s">
        <v>233</v>
      </c>
      <c r="I1814" t="n">
        <v>500</v>
      </c>
      <c r="J1814" t="n">
        <v>458</v>
      </c>
      <c r="K1814" t="s">
        <v>230</v>
      </c>
      <c r="L1814" t="n">
        <v>115</v>
      </c>
      <c r="M1814" t="n">
        <v>0.03</v>
      </c>
      <c r="N1814" t="n">
        <v>45.6</v>
      </c>
      <c r="O1814" t="s">
        <v>231</v>
      </c>
      <c r="P1814" t="s">
        <v>232</v>
      </c>
      <c r="Q1814" t="s">
        <v>232</v>
      </c>
      <c r="R1814" t="n">
        <v>15</v>
      </c>
      <c r="S1814" t="s">
        <v>233</v>
      </c>
      <c r="T1814" t="n">
        <v>5</v>
      </c>
    </row>
    <row r="1815" spans="1:20">
      <c r="A1815" t="n">
        <v>210</v>
      </c>
      <c r="B1815" t="s">
        <v>227</v>
      </c>
      <c r="C1815" t="n">
        <v>42</v>
      </c>
      <c r="D1815" t="n">
        <v>20</v>
      </c>
      <c r="E1815" t="s">
        <v>308</v>
      </c>
      <c r="F1815" t="n">
        <v>3201</v>
      </c>
      <c r="G1815" t="s">
        <v>309</v>
      </c>
      <c r="H1815" t="s">
        <v>233</v>
      </c>
      <c r="I1815" t="n">
        <v>500</v>
      </c>
      <c r="J1815" t="n">
        <v>458</v>
      </c>
      <c r="K1815" t="s">
        <v>230</v>
      </c>
      <c r="L1815" t="n">
        <v>62</v>
      </c>
      <c r="M1815" t="n">
        <v>0.05</v>
      </c>
      <c r="N1815" t="n">
        <v>36</v>
      </c>
      <c r="O1815" t="s">
        <v>231</v>
      </c>
      <c r="P1815" t="s">
        <v>232</v>
      </c>
      <c r="Q1815" t="s">
        <v>232</v>
      </c>
      <c r="R1815" t="n">
        <v>15</v>
      </c>
      <c r="S1815" t="s">
        <v>233</v>
      </c>
      <c r="T1815" t="n">
        <v>5</v>
      </c>
    </row>
    <row r="1816" spans="1:20">
      <c r="A1816" t="n">
        <v>210</v>
      </c>
      <c r="B1816" t="s">
        <v>227</v>
      </c>
      <c r="C1816" t="n">
        <v>43</v>
      </c>
      <c r="D1816" t="n">
        <v>20</v>
      </c>
      <c r="E1816" t="s">
        <v>308</v>
      </c>
      <c r="F1816" t="n">
        <v>3201</v>
      </c>
      <c r="G1816" t="s">
        <v>309</v>
      </c>
      <c r="H1816" t="s">
        <v>233</v>
      </c>
      <c r="I1816" t="n">
        <v>500</v>
      </c>
      <c r="J1816" t="n">
        <v>580</v>
      </c>
      <c r="K1816" t="s">
        <v>248</v>
      </c>
      <c r="L1816" t="n">
        <v>240</v>
      </c>
      <c r="M1816" t="n">
        <v>0.02</v>
      </c>
      <c r="N1816" t="n">
        <v>44.9</v>
      </c>
      <c r="O1816" t="s">
        <v>231</v>
      </c>
      <c r="P1816" t="s">
        <v>232</v>
      </c>
      <c r="Q1816" t="s">
        <v>232</v>
      </c>
      <c r="R1816" t="n">
        <v>15</v>
      </c>
      <c r="S1816" t="s">
        <v>233</v>
      </c>
      <c r="T1816" t="n">
        <v>5</v>
      </c>
    </row>
    <row r="1817" spans="1:20">
      <c r="A1817" t="n">
        <v>210</v>
      </c>
      <c r="B1817" t="s">
        <v>291</v>
      </c>
      <c r="C1817" t="n">
        <v>1</v>
      </c>
      <c r="D1817" t="n">
        <v>20</v>
      </c>
      <c r="E1817" t="s">
        <v>308</v>
      </c>
      <c r="F1817" t="n">
        <v>3201</v>
      </c>
      <c r="G1817" t="s">
        <v>309</v>
      </c>
      <c r="H1817" t="s">
        <v>233</v>
      </c>
      <c r="I1817" t="n">
        <v>500</v>
      </c>
      <c r="J1817" t="n">
        <v>160</v>
      </c>
      <c r="K1817" t="s">
        <v>258</v>
      </c>
      <c r="L1817" t="n">
        <v>651</v>
      </c>
      <c r="M1817" t="n">
        <v>0.03</v>
      </c>
      <c r="N1817" t="n">
        <v>46.9</v>
      </c>
      <c r="O1817" t="s">
        <v>291</v>
      </c>
      <c r="P1817" t="s">
        <v>253</v>
      </c>
      <c r="Q1817" t="s">
        <v>253</v>
      </c>
      <c r="R1817" t="n">
        <v>15</v>
      </c>
      <c r="S1817" t="s">
        <v>233</v>
      </c>
      <c r="T1817" t="n">
        <v>5</v>
      </c>
    </row>
    <row r="1818" spans="1:20">
      <c r="A1818" t="n">
        <v>210</v>
      </c>
      <c r="B1818" t="s">
        <v>291</v>
      </c>
      <c r="C1818" t="n">
        <v>2</v>
      </c>
      <c r="D1818" t="n">
        <v>20</v>
      </c>
      <c r="E1818" t="s">
        <v>308</v>
      </c>
      <c r="F1818" t="n">
        <v>3201</v>
      </c>
      <c r="G1818" t="s">
        <v>309</v>
      </c>
      <c r="H1818" t="s">
        <v>233</v>
      </c>
      <c r="I1818" t="n">
        <v>500</v>
      </c>
      <c r="J1818" t="n">
        <v>712</v>
      </c>
      <c r="K1818" t="s">
        <v>278</v>
      </c>
      <c r="L1818" t="n">
        <v>655</v>
      </c>
      <c r="M1818" t="n">
        <v>0.03</v>
      </c>
      <c r="N1818" t="n">
        <v>44.5</v>
      </c>
      <c r="O1818" t="s">
        <v>291</v>
      </c>
      <c r="P1818" t="s">
        <v>253</v>
      </c>
      <c r="Q1818" t="s">
        <v>253</v>
      </c>
      <c r="R1818" t="n">
        <v>15</v>
      </c>
      <c r="S1818" t="s">
        <v>233</v>
      </c>
      <c r="T1818" t="n">
        <v>5</v>
      </c>
    </row>
    <row r="1819" spans="1:20">
      <c r="A1819" t="n">
        <v>210</v>
      </c>
      <c r="B1819" t="s">
        <v>291</v>
      </c>
      <c r="C1819" t="n">
        <v>3</v>
      </c>
      <c r="D1819" t="n">
        <v>20</v>
      </c>
      <c r="E1819" t="s">
        <v>308</v>
      </c>
      <c r="F1819" t="n">
        <v>3201</v>
      </c>
      <c r="G1819" t="s">
        <v>309</v>
      </c>
      <c r="H1819" t="s">
        <v>233</v>
      </c>
      <c r="I1819" t="n">
        <v>500</v>
      </c>
      <c r="J1819" t="n">
        <v>280</v>
      </c>
      <c r="K1819" t="s">
        <v>310</v>
      </c>
      <c r="L1819" t="n">
        <v>401</v>
      </c>
      <c r="M1819" t="n">
        <v>0.21</v>
      </c>
      <c r="N1819" t="n">
        <v>22.9</v>
      </c>
      <c r="O1819" t="s">
        <v>291</v>
      </c>
      <c r="P1819" t="s">
        <v>253</v>
      </c>
      <c r="Q1819" t="s">
        <v>253</v>
      </c>
      <c r="R1819" t="n">
        <v>15</v>
      </c>
      <c r="S1819" t="s">
        <v>233</v>
      </c>
      <c r="T1819" t="n">
        <v>5</v>
      </c>
    </row>
    <row r="1820" spans="1:20">
      <c r="A1820" t="n">
        <v>210</v>
      </c>
      <c r="B1820" t="s">
        <v>291</v>
      </c>
      <c r="C1820" t="n">
        <v>4</v>
      </c>
      <c r="D1820" t="n">
        <v>20</v>
      </c>
      <c r="E1820" t="s">
        <v>308</v>
      </c>
      <c r="F1820" t="n">
        <v>3201</v>
      </c>
      <c r="G1820" t="s">
        <v>309</v>
      </c>
      <c r="H1820" t="s">
        <v>233</v>
      </c>
      <c r="I1820" t="n">
        <v>500</v>
      </c>
      <c r="J1820" t="n">
        <v>580</v>
      </c>
      <c r="K1820" t="s">
        <v>248</v>
      </c>
      <c r="L1820" t="n">
        <v>288</v>
      </c>
      <c r="M1820" t="n">
        <v>0.05</v>
      </c>
      <c r="N1820" t="n">
        <v>36.6</v>
      </c>
      <c r="O1820" t="s">
        <v>291</v>
      </c>
      <c r="P1820" t="s">
        <v>253</v>
      </c>
      <c r="Q1820" t="s">
        <v>253</v>
      </c>
      <c r="R1820" t="n">
        <v>15</v>
      </c>
      <c r="S1820" t="s">
        <v>233</v>
      </c>
      <c r="T1820" t="n">
        <v>5</v>
      </c>
    </row>
    <row r="1821" spans="1:20">
      <c r="A1821" t="n">
        <v>210</v>
      </c>
      <c r="B1821" t="s">
        <v>291</v>
      </c>
      <c r="C1821" t="n">
        <v>5</v>
      </c>
      <c r="D1821" t="n">
        <v>216</v>
      </c>
      <c r="E1821" t="s">
        <v>311</v>
      </c>
      <c r="F1821" t="n">
        <v>3201</v>
      </c>
      <c r="G1821" t="s">
        <v>309</v>
      </c>
      <c r="H1821" t="s">
        <v>233</v>
      </c>
      <c r="I1821" t="n">
        <v>500</v>
      </c>
      <c r="J1821" t="n">
        <v>515</v>
      </c>
      <c r="K1821" t="s">
        <v>315</v>
      </c>
      <c r="L1821" t="n">
        <v>310</v>
      </c>
      <c r="M1821" t="n">
        <v>0</v>
      </c>
      <c r="N1821" t="n">
        <v>0</v>
      </c>
    </row>
    <row r="1822" spans="1:20">
      <c r="A1822" t="n">
        <v>210</v>
      </c>
      <c r="B1822" t="s">
        <v>236</v>
      </c>
      <c r="C1822" t="n">
        <v>1</v>
      </c>
      <c r="D1822" t="n">
        <v>216</v>
      </c>
      <c r="E1822" t="s">
        <v>311</v>
      </c>
      <c r="F1822" t="n">
        <v>3201</v>
      </c>
      <c r="G1822" t="s">
        <v>309</v>
      </c>
      <c r="H1822" t="s">
        <v>233</v>
      </c>
      <c r="I1822" t="n">
        <v>500</v>
      </c>
      <c r="J1822" t="n">
        <v>490</v>
      </c>
      <c r="K1822" t="s">
        <v>244</v>
      </c>
      <c r="L1822" t="n">
        <v>304</v>
      </c>
      <c r="M1822" t="n">
        <v>0</v>
      </c>
      <c r="N1822" t="n">
        <v>0</v>
      </c>
    </row>
    <row r="1823" spans="1:20">
      <c r="A1823" t="n">
        <v>211</v>
      </c>
      <c r="B1823" t="s">
        <v>227</v>
      </c>
      <c r="C1823" t="n">
        <v>30</v>
      </c>
      <c r="D1823" t="n">
        <v>20</v>
      </c>
      <c r="E1823" t="s">
        <v>308</v>
      </c>
      <c r="F1823" t="n">
        <v>3201</v>
      </c>
      <c r="G1823" t="s">
        <v>309</v>
      </c>
      <c r="H1823" t="s">
        <v>233</v>
      </c>
      <c r="I1823" t="n">
        <v>500</v>
      </c>
      <c r="J1823" t="n">
        <v>280</v>
      </c>
      <c r="K1823" t="s">
        <v>310</v>
      </c>
      <c r="L1823" t="n">
        <v>426</v>
      </c>
      <c r="M1823" t="n">
        <v>0.06</v>
      </c>
      <c r="N1823" t="n">
        <v>37.1</v>
      </c>
      <c r="O1823" t="s">
        <v>231</v>
      </c>
      <c r="P1823" t="s">
        <v>232</v>
      </c>
      <c r="Q1823" t="s">
        <v>232</v>
      </c>
      <c r="R1823" t="n">
        <v>15</v>
      </c>
      <c r="S1823" t="s">
        <v>233</v>
      </c>
      <c r="T1823" t="n">
        <v>5</v>
      </c>
    </row>
    <row r="1824" spans="1:20">
      <c r="A1824" t="n">
        <v>211</v>
      </c>
      <c r="B1824" t="s">
        <v>227</v>
      </c>
      <c r="C1824" t="n">
        <v>31</v>
      </c>
      <c r="D1824" t="n">
        <v>20</v>
      </c>
      <c r="E1824" t="s">
        <v>308</v>
      </c>
      <c r="F1824" t="n">
        <v>3201</v>
      </c>
      <c r="G1824" t="s">
        <v>309</v>
      </c>
      <c r="H1824" t="s">
        <v>233</v>
      </c>
      <c r="I1824" t="n">
        <v>500</v>
      </c>
      <c r="J1824" t="n">
        <v>280</v>
      </c>
      <c r="K1824" t="s">
        <v>310</v>
      </c>
      <c r="L1824" t="n">
        <v>206</v>
      </c>
      <c r="M1824" t="n">
        <v>0.24</v>
      </c>
      <c r="N1824" t="n">
        <v>16.7</v>
      </c>
      <c r="O1824" t="s">
        <v>231</v>
      </c>
      <c r="P1824" t="s">
        <v>232</v>
      </c>
      <c r="Q1824" t="s">
        <v>232</v>
      </c>
      <c r="R1824" t="n">
        <v>15</v>
      </c>
      <c r="S1824" t="s">
        <v>233</v>
      </c>
      <c r="T1824" t="n">
        <v>5</v>
      </c>
    </row>
    <row r="1825" spans="1:20">
      <c r="A1825" t="n">
        <v>211</v>
      </c>
      <c r="B1825" t="s">
        <v>227</v>
      </c>
      <c r="C1825" t="n">
        <v>32</v>
      </c>
      <c r="D1825" t="n">
        <v>20</v>
      </c>
      <c r="E1825" t="s">
        <v>308</v>
      </c>
      <c r="F1825" t="n">
        <v>3201</v>
      </c>
      <c r="G1825" t="s">
        <v>309</v>
      </c>
      <c r="H1825" t="s">
        <v>233</v>
      </c>
      <c r="I1825" t="n">
        <v>500</v>
      </c>
      <c r="J1825" t="n">
        <v>875</v>
      </c>
      <c r="K1825" t="s">
        <v>305</v>
      </c>
      <c r="L1825" t="n">
        <v>196</v>
      </c>
      <c r="M1825" t="n">
        <v>0.04</v>
      </c>
      <c r="N1825" t="n">
        <v>43</v>
      </c>
      <c r="O1825" t="s">
        <v>231</v>
      </c>
      <c r="P1825" t="s">
        <v>232</v>
      </c>
      <c r="Q1825" t="s">
        <v>232</v>
      </c>
      <c r="R1825" t="n">
        <v>15</v>
      </c>
      <c r="S1825" t="s">
        <v>233</v>
      </c>
      <c r="T1825" t="n">
        <v>5</v>
      </c>
    </row>
    <row r="1826" spans="1:20">
      <c r="A1826" t="n">
        <v>211</v>
      </c>
      <c r="B1826" t="s">
        <v>227</v>
      </c>
      <c r="C1826" t="n">
        <v>33</v>
      </c>
      <c r="D1826" t="n">
        <v>20</v>
      </c>
      <c r="E1826" t="s">
        <v>308</v>
      </c>
      <c r="F1826" t="n">
        <v>3201</v>
      </c>
      <c r="G1826" t="s">
        <v>309</v>
      </c>
      <c r="H1826" t="s">
        <v>233</v>
      </c>
      <c r="I1826" t="n">
        <v>500</v>
      </c>
      <c r="J1826" t="n">
        <v>945</v>
      </c>
      <c r="K1826" t="s">
        <v>282</v>
      </c>
      <c r="L1826" t="n">
        <v>258</v>
      </c>
      <c r="M1826" t="n">
        <v>0.05</v>
      </c>
      <c r="N1826" t="n">
        <v>39.6</v>
      </c>
      <c r="O1826" t="s">
        <v>231</v>
      </c>
      <c r="P1826" t="s">
        <v>232</v>
      </c>
      <c r="Q1826" t="s">
        <v>232</v>
      </c>
      <c r="R1826" t="n">
        <v>15</v>
      </c>
      <c r="S1826" t="s">
        <v>233</v>
      </c>
      <c r="T1826" t="n">
        <v>5</v>
      </c>
    </row>
    <row r="1827" spans="1:20">
      <c r="A1827" t="n">
        <v>211</v>
      </c>
      <c r="B1827" t="s">
        <v>227</v>
      </c>
      <c r="C1827" t="n">
        <v>34</v>
      </c>
      <c r="D1827" t="n">
        <v>20</v>
      </c>
      <c r="E1827" t="s">
        <v>308</v>
      </c>
      <c r="F1827" t="n">
        <v>3201</v>
      </c>
      <c r="G1827" t="s">
        <v>309</v>
      </c>
      <c r="H1827" t="s">
        <v>233</v>
      </c>
      <c r="I1827" t="n">
        <v>500</v>
      </c>
      <c r="J1827" t="n">
        <v>945</v>
      </c>
      <c r="K1827" t="s">
        <v>282</v>
      </c>
      <c r="L1827" t="n">
        <v>251</v>
      </c>
      <c r="M1827" t="n">
        <v>0.05</v>
      </c>
      <c r="N1827" t="n">
        <v>38.5</v>
      </c>
      <c r="O1827" t="s">
        <v>231</v>
      </c>
      <c r="P1827" t="s">
        <v>232</v>
      </c>
      <c r="Q1827" t="s">
        <v>232</v>
      </c>
      <c r="R1827" t="n">
        <v>15</v>
      </c>
      <c r="S1827" t="s">
        <v>233</v>
      </c>
      <c r="T1827" t="n">
        <v>5</v>
      </c>
    </row>
    <row r="1828" spans="1:20">
      <c r="A1828" t="n">
        <v>211</v>
      </c>
      <c r="B1828" t="s">
        <v>291</v>
      </c>
      <c r="C1828" t="n">
        <v>1</v>
      </c>
      <c r="D1828" t="n">
        <v>20</v>
      </c>
      <c r="E1828" t="s">
        <v>308</v>
      </c>
      <c r="F1828" t="n">
        <v>3201</v>
      </c>
      <c r="G1828" t="s">
        <v>309</v>
      </c>
      <c r="H1828" t="s">
        <v>233</v>
      </c>
      <c r="I1828" t="n">
        <v>500</v>
      </c>
      <c r="J1828" t="n">
        <v>580</v>
      </c>
      <c r="K1828" t="s">
        <v>248</v>
      </c>
      <c r="L1828" t="n">
        <v>352</v>
      </c>
      <c r="M1828" t="n">
        <v>0.06</v>
      </c>
      <c r="N1828" t="n">
        <v>36.4</v>
      </c>
      <c r="O1828" t="s">
        <v>291</v>
      </c>
      <c r="P1828" t="s">
        <v>253</v>
      </c>
      <c r="Q1828" t="s">
        <v>253</v>
      </c>
      <c r="R1828" t="n">
        <v>15</v>
      </c>
      <c r="S1828" t="s">
        <v>233</v>
      </c>
      <c r="T1828" t="n">
        <v>5</v>
      </c>
    </row>
    <row r="1829" spans="1:20">
      <c r="A1829" t="n">
        <v>211</v>
      </c>
      <c r="B1829" t="s">
        <v>291</v>
      </c>
      <c r="C1829" t="n">
        <v>2</v>
      </c>
      <c r="D1829" t="n">
        <v>20</v>
      </c>
      <c r="E1829" t="s">
        <v>308</v>
      </c>
      <c r="F1829" t="n">
        <v>3201</v>
      </c>
      <c r="G1829" t="s">
        <v>309</v>
      </c>
      <c r="H1829" t="s">
        <v>233</v>
      </c>
      <c r="I1829" t="n">
        <v>500</v>
      </c>
      <c r="J1829" t="n">
        <v>458</v>
      </c>
      <c r="K1829" t="s">
        <v>230</v>
      </c>
      <c r="L1829" t="n">
        <v>381</v>
      </c>
      <c r="M1829" t="n">
        <v>0.22</v>
      </c>
      <c r="N1829" t="n">
        <v>20.3</v>
      </c>
      <c r="O1829" t="s">
        <v>291</v>
      </c>
      <c r="P1829" t="s">
        <v>253</v>
      </c>
      <c r="Q1829" t="s">
        <v>253</v>
      </c>
      <c r="R1829" t="n">
        <v>15</v>
      </c>
      <c r="S1829" t="s">
        <v>233</v>
      </c>
      <c r="T1829" t="n">
        <v>5</v>
      </c>
    </row>
    <row r="1830" spans="1:20">
      <c r="A1830" t="n">
        <v>211</v>
      </c>
      <c r="B1830" t="s">
        <v>291</v>
      </c>
      <c r="C1830" t="n">
        <v>3</v>
      </c>
      <c r="D1830" t="n">
        <v>20</v>
      </c>
      <c r="E1830" t="s">
        <v>308</v>
      </c>
      <c r="F1830" t="n">
        <v>3201</v>
      </c>
      <c r="G1830" t="s">
        <v>309</v>
      </c>
      <c r="H1830" t="s">
        <v>233</v>
      </c>
      <c r="I1830" t="n">
        <v>500</v>
      </c>
      <c r="J1830" t="n">
        <v>232</v>
      </c>
      <c r="K1830" t="s">
        <v>266</v>
      </c>
      <c r="L1830" t="n">
        <v>725</v>
      </c>
      <c r="M1830" t="n">
        <v>0.08</v>
      </c>
      <c r="N1830" t="n">
        <v>35.2</v>
      </c>
      <c r="O1830" t="s">
        <v>291</v>
      </c>
      <c r="P1830" t="s">
        <v>253</v>
      </c>
      <c r="Q1830" t="s">
        <v>253</v>
      </c>
      <c r="R1830" t="n">
        <v>15</v>
      </c>
      <c r="S1830" t="s">
        <v>233</v>
      </c>
      <c r="T1830" t="n">
        <v>5</v>
      </c>
    </row>
    <row r="1831" spans="1:20">
      <c r="A1831" t="n">
        <v>212</v>
      </c>
      <c r="B1831" t="s">
        <v>227</v>
      </c>
      <c r="C1831" t="n">
        <v>32</v>
      </c>
      <c r="D1831" t="n">
        <v>20</v>
      </c>
      <c r="E1831" t="s">
        <v>308</v>
      </c>
      <c r="F1831" t="n">
        <v>3201</v>
      </c>
      <c r="G1831" t="s">
        <v>309</v>
      </c>
      <c r="H1831" t="s">
        <v>233</v>
      </c>
      <c r="I1831" t="n">
        <v>500</v>
      </c>
      <c r="J1831" t="n">
        <v>280</v>
      </c>
      <c r="K1831" t="s">
        <v>310</v>
      </c>
      <c r="L1831" t="n">
        <v>417</v>
      </c>
      <c r="M1831" t="n">
        <v>0.07000000000000001</v>
      </c>
      <c r="N1831" t="n">
        <v>33</v>
      </c>
      <c r="O1831" t="s">
        <v>231</v>
      </c>
      <c r="P1831" t="s">
        <v>232</v>
      </c>
      <c r="Q1831" t="s">
        <v>232</v>
      </c>
      <c r="R1831" t="n">
        <v>15</v>
      </c>
      <c r="S1831" t="s">
        <v>233</v>
      </c>
      <c r="T1831" t="n">
        <v>5</v>
      </c>
    </row>
    <row r="1832" spans="1:20">
      <c r="A1832" t="n">
        <v>212</v>
      </c>
      <c r="B1832" t="s">
        <v>227</v>
      </c>
      <c r="C1832" t="n">
        <v>33</v>
      </c>
      <c r="D1832" t="n">
        <v>20</v>
      </c>
      <c r="E1832" t="s">
        <v>308</v>
      </c>
      <c r="F1832" t="n">
        <v>3201</v>
      </c>
      <c r="G1832" t="s">
        <v>309</v>
      </c>
      <c r="H1832" t="s">
        <v>233</v>
      </c>
      <c r="I1832" t="n">
        <v>500</v>
      </c>
      <c r="J1832" t="n">
        <v>945</v>
      </c>
      <c r="K1832" t="s">
        <v>282</v>
      </c>
      <c r="L1832" t="n">
        <v>258</v>
      </c>
      <c r="M1832" t="n">
        <v>0.05</v>
      </c>
      <c r="N1832" t="n">
        <v>39.7</v>
      </c>
      <c r="O1832" t="s">
        <v>231</v>
      </c>
      <c r="P1832" t="s">
        <v>232</v>
      </c>
      <c r="Q1832" t="s">
        <v>232</v>
      </c>
      <c r="R1832" t="n">
        <v>15</v>
      </c>
      <c r="S1832" t="s">
        <v>233</v>
      </c>
      <c r="T1832" t="n">
        <v>5</v>
      </c>
    </row>
    <row r="1833" spans="1:20">
      <c r="A1833" t="n">
        <v>212</v>
      </c>
      <c r="B1833" t="s">
        <v>291</v>
      </c>
      <c r="C1833" t="n">
        <v>1</v>
      </c>
      <c r="D1833" t="n">
        <v>20</v>
      </c>
      <c r="E1833" t="s">
        <v>308</v>
      </c>
      <c r="F1833" t="n">
        <v>3201</v>
      </c>
      <c r="G1833" t="s">
        <v>309</v>
      </c>
      <c r="H1833" t="s">
        <v>233</v>
      </c>
      <c r="I1833" t="n">
        <v>500</v>
      </c>
      <c r="J1833" t="n">
        <v>458</v>
      </c>
      <c r="K1833" t="s">
        <v>230</v>
      </c>
      <c r="L1833" t="n">
        <v>460</v>
      </c>
      <c r="M1833" t="n">
        <v>0.23</v>
      </c>
      <c r="N1833" t="n">
        <v>20.6</v>
      </c>
      <c r="O1833" t="s">
        <v>291</v>
      </c>
      <c r="P1833" t="s">
        <v>253</v>
      </c>
      <c r="Q1833" t="s">
        <v>253</v>
      </c>
      <c r="R1833" t="n">
        <v>15</v>
      </c>
      <c r="S1833" t="s">
        <v>233</v>
      </c>
      <c r="T1833" t="n">
        <v>5</v>
      </c>
    </row>
    <row r="1834" spans="1:20">
      <c r="A1834" t="n">
        <v>212</v>
      </c>
      <c r="B1834" t="s">
        <v>291</v>
      </c>
      <c r="C1834" t="n">
        <v>2</v>
      </c>
      <c r="D1834" t="n">
        <v>20</v>
      </c>
      <c r="E1834" t="s">
        <v>308</v>
      </c>
      <c r="F1834" t="n">
        <v>3201</v>
      </c>
      <c r="G1834" t="s">
        <v>309</v>
      </c>
      <c r="H1834" t="s">
        <v>233</v>
      </c>
      <c r="I1834" t="n">
        <v>500</v>
      </c>
      <c r="J1834" t="n">
        <v>325</v>
      </c>
      <c r="K1834" t="s">
        <v>265</v>
      </c>
      <c r="L1834" t="n">
        <v>442</v>
      </c>
      <c r="M1834" t="n">
        <v>1.59</v>
      </c>
      <c r="N1834" t="n">
        <v>23.9</v>
      </c>
      <c r="O1834" t="s">
        <v>291</v>
      </c>
      <c r="P1834" t="s">
        <v>253</v>
      </c>
      <c r="Q1834" t="s">
        <v>253</v>
      </c>
      <c r="R1834" t="n">
        <v>15</v>
      </c>
      <c r="S1834" t="s">
        <v>233</v>
      </c>
      <c r="T1834" t="n">
        <v>5</v>
      </c>
    </row>
    <row r="1835" spans="1:20">
      <c r="A1835" t="n">
        <v>212</v>
      </c>
      <c r="B1835" t="s">
        <v>291</v>
      </c>
      <c r="C1835" t="n">
        <v>3</v>
      </c>
      <c r="D1835" t="n">
        <v>20</v>
      </c>
      <c r="E1835" t="s">
        <v>308</v>
      </c>
      <c r="F1835" t="n">
        <v>3201</v>
      </c>
      <c r="G1835" t="s">
        <v>309</v>
      </c>
      <c r="H1835" t="s">
        <v>233</v>
      </c>
      <c r="I1835" t="n">
        <v>500</v>
      </c>
      <c r="J1835" t="n">
        <v>458</v>
      </c>
      <c r="K1835" t="s">
        <v>230</v>
      </c>
      <c r="L1835" t="n">
        <v>202</v>
      </c>
      <c r="M1835" t="n">
        <v>0.03</v>
      </c>
      <c r="N1835" t="n">
        <v>47.2</v>
      </c>
      <c r="O1835" t="s">
        <v>291</v>
      </c>
      <c r="P1835" t="s">
        <v>253</v>
      </c>
      <c r="Q1835" t="s">
        <v>253</v>
      </c>
      <c r="R1835" t="n">
        <v>15</v>
      </c>
      <c r="S1835" t="s">
        <v>233</v>
      </c>
      <c r="T1835" t="n">
        <v>5</v>
      </c>
    </row>
    <row r="1836" spans="1:20">
      <c r="A1836" t="n">
        <v>212</v>
      </c>
      <c r="B1836" t="s">
        <v>291</v>
      </c>
      <c r="C1836" t="n">
        <v>4</v>
      </c>
      <c r="D1836" t="n">
        <v>20</v>
      </c>
      <c r="E1836" t="s">
        <v>308</v>
      </c>
      <c r="F1836" t="n">
        <v>3201</v>
      </c>
      <c r="G1836" t="s">
        <v>309</v>
      </c>
      <c r="H1836" t="s">
        <v>233</v>
      </c>
      <c r="I1836" t="n">
        <v>500</v>
      </c>
      <c r="J1836" t="n">
        <v>160</v>
      </c>
      <c r="K1836" t="s">
        <v>258</v>
      </c>
      <c r="L1836" t="n">
        <v>650</v>
      </c>
      <c r="M1836" t="n">
        <v>0.01</v>
      </c>
      <c r="N1836" t="n">
        <v>53.9</v>
      </c>
      <c r="O1836" t="s">
        <v>291</v>
      </c>
      <c r="P1836" t="s">
        <v>253</v>
      </c>
      <c r="Q1836" t="s">
        <v>253</v>
      </c>
      <c r="R1836" t="n">
        <v>15</v>
      </c>
      <c r="S1836" t="s">
        <v>233</v>
      </c>
      <c r="T1836" t="n">
        <v>5</v>
      </c>
    </row>
    <row r="1837" spans="1:20">
      <c r="A1837" s="1" t="n">
        <v>37652</v>
      </c>
      <c r="B1837" t="s">
        <v>322</v>
      </c>
      <c r="C1837" t="n">
        <v>44</v>
      </c>
      <c r="D1837" t="n">
        <v>20</v>
      </c>
      <c r="E1837" t="s">
        <v>52</v>
      </c>
      <c r="F1837" t="n">
        <v>3201</v>
      </c>
      <c r="G1837" t="s">
        <v>228</v>
      </c>
      <c r="H1837" t="s">
        <v>229</v>
      </c>
      <c r="I1837" t="n">
        <v>5</v>
      </c>
      <c r="J1837" t="n">
        <v>458</v>
      </c>
      <c r="K1837" t="s">
        <v>230</v>
      </c>
      <c r="L1837" t="n">
        <v>72</v>
      </c>
      <c r="M1837" t="n">
        <v>0.2</v>
      </c>
      <c r="N1837" t="n">
        <v>20.8</v>
      </c>
      <c r="O1837" t="s">
        <v>323</v>
      </c>
      <c r="P1837" t="s">
        <v>232</v>
      </c>
      <c r="Q1837" t="s">
        <v>232</v>
      </c>
      <c r="R1837" t="s">
        <v>233</v>
      </c>
      <c r="S1837" t="s">
        <v>229</v>
      </c>
      <c r="T1837" t="n">
        <v>5</v>
      </c>
    </row>
    <row r="1838" spans="1:20">
      <c r="A1838" s="1" t="n">
        <v>37652</v>
      </c>
      <c r="B1838" t="s">
        <v>322</v>
      </c>
      <c r="C1838" t="n">
        <v>45</v>
      </c>
      <c r="D1838" t="n">
        <v>20</v>
      </c>
      <c r="E1838" t="s">
        <v>52</v>
      </c>
      <c r="F1838" t="n">
        <v>3201</v>
      </c>
      <c r="G1838" t="s">
        <v>228</v>
      </c>
      <c r="H1838" t="s">
        <v>229</v>
      </c>
      <c r="I1838" t="n">
        <v>5</v>
      </c>
      <c r="J1838" t="n">
        <v>945</v>
      </c>
      <c r="K1838" t="s">
        <v>282</v>
      </c>
      <c r="L1838" t="n">
        <v>607</v>
      </c>
      <c r="M1838" t="n">
        <v>0.07000000000000001</v>
      </c>
      <c r="N1838" t="n">
        <v>39.6</v>
      </c>
      <c r="O1838" t="s">
        <v>323</v>
      </c>
      <c r="P1838" t="s">
        <v>232</v>
      </c>
      <c r="Q1838" t="s">
        <v>232</v>
      </c>
      <c r="R1838" t="s">
        <v>233</v>
      </c>
      <c r="S1838" t="s">
        <v>229</v>
      </c>
      <c r="T1838" t="n">
        <v>5</v>
      </c>
    </row>
    <row r="1839" spans="1:20">
      <c r="A1839" s="1" t="n">
        <v>37652</v>
      </c>
      <c r="B1839" t="s">
        <v>322</v>
      </c>
      <c r="C1839" t="n">
        <v>46</v>
      </c>
      <c r="D1839" t="n">
        <v>20</v>
      </c>
      <c r="E1839" t="s">
        <v>52</v>
      </c>
      <c r="F1839" t="n">
        <v>3201</v>
      </c>
      <c r="G1839" t="s">
        <v>228</v>
      </c>
      <c r="H1839" t="s">
        <v>229</v>
      </c>
      <c r="I1839" t="n">
        <v>5</v>
      </c>
      <c r="J1839" t="n">
        <v>285</v>
      </c>
      <c r="K1839" t="s">
        <v>284</v>
      </c>
      <c r="L1839" t="n">
        <v>307</v>
      </c>
      <c r="M1839" t="n">
        <v>0.52</v>
      </c>
      <c r="N1839" t="n">
        <v>29.2</v>
      </c>
      <c r="O1839" t="s">
        <v>323</v>
      </c>
      <c r="P1839" t="s">
        <v>232</v>
      </c>
      <c r="Q1839" t="s">
        <v>232</v>
      </c>
      <c r="R1839" t="s">
        <v>233</v>
      </c>
      <c r="S1839" t="s">
        <v>229</v>
      </c>
      <c r="T1839" t="n">
        <v>5</v>
      </c>
    </row>
    <row r="1840" spans="1:20">
      <c r="A1840" s="1" t="n">
        <v>37652</v>
      </c>
      <c r="B1840" t="s">
        <v>322</v>
      </c>
      <c r="C1840" t="n">
        <v>47</v>
      </c>
      <c r="D1840" t="n">
        <v>20</v>
      </c>
      <c r="E1840" t="s">
        <v>52</v>
      </c>
      <c r="F1840" t="n">
        <v>3201</v>
      </c>
      <c r="G1840" t="s">
        <v>228</v>
      </c>
      <c r="H1840" t="s">
        <v>229</v>
      </c>
      <c r="I1840" t="n">
        <v>5</v>
      </c>
      <c r="J1840" t="n">
        <v>280</v>
      </c>
      <c r="K1840" t="s">
        <v>251</v>
      </c>
      <c r="L1840" t="n">
        <v>501</v>
      </c>
      <c r="M1840" t="n">
        <v>0.06</v>
      </c>
      <c r="N1840" t="n">
        <v>38.4</v>
      </c>
      <c r="O1840" t="s">
        <v>323</v>
      </c>
      <c r="P1840" t="s">
        <v>232</v>
      </c>
      <c r="Q1840" t="s">
        <v>232</v>
      </c>
      <c r="R1840" t="s">
        <v>233</v>
      </c>
      <c r="S1840" t="s">
        <v>229</v>
      </c>
      <c r="T1840" t="n">
        <v>5</v>
      </c>
    </row>
    <row r="1841" spans="1:20">
      <c r="A1841" s="1" t="n">
        <v>37652</v>
      </c>
      <c r="B1841" t="s">
        <v>322</v>
      </c>
      <c r="C1841" t="n">
        <v>48</v>
      </c>
      <c r="D1841" t="n">
        <v>20</v>
      </c>
      <c r="E1841" t="s">
        <v>52</v>
      </c>
      <c r="F1841" t="n">
        <v>3201</v>
      </c>
      <c r="G1841" t="s">
        <v>228</v>
      </c>
      <c r="H1841" t="s">
        <v>229</v>
      </c>
      <c r="I1841" t="n">
        <v>5</v>
      </c>
      <c r="J1841" t="n">
        <v>875</v>
      </c>
      <c r="K1841" t="s">
        <v>305</v>
      </c>
      <c r="L1841" t="n">
        <v>155</v>
      </c>
      <c r="M1841" t="n">
        <v>0.05</v>
      </c>
      <c r="N1841" t="n">
        <v>42.4</v>
      </c>
      <c r="O1841" t="s">
        <v>323</v>
      </c>
      <c r="P1841" t="s">
        <v>232</v>
      </c>
      <c r="Q1841" t="s">
        <v>232</v>
      </c>
      <c r="R1841" t="s">
        <v>233</v>
      </c>
      <c r="S1841" t="s">
        <v>229</v>
      </c>
      <c r="T1841" t="n">
        <v>5</v>
      </c>
    </row>
    <row r="1842" spans="1:20">
      <c r="A1842" s="1" t="n">
        <v>37652</v>
      </c>
      <c r="B1842" t="s">
        <v>322</v>
      </c>
      <c r="C1842" t="n">
        <v>49</v>
      </c>
      <c r="D1842" t="n">
        <v>20</v>
      </c>
      <c r="E1842" t="s">
        <v>52</v>
      </c>
      <c r="F1842" t="n">
        <v>3201</v>
      </c>
      <c r="G1842" t="s">
        <v>228</v>
      </c>
      <c r="H1842" t="s">
        <v>229</v>
      </c>
      <c r="I1842" t="n">
        <v>5</v>
      </c>
      <c r="J1842" t="n">
        <v>388</v>
      </c>
      <c r="K1842" t="s">
        <v>324</v>
      </c>
      <c r="L1842" t="n">
        <v>651</v>
      </c>
      <c r="M1842" t="n">
        <v>0.06</v>
      </c>
      <c r="N1842" t="n">
        <v>33.3</v>
      </c>
      <c r="O1842" t="s">
        <v>323</v>
      </c>
      <c r="P1842" t="s">
        <v>232</v>
      </c>
      <c r="Q1842" t="s">
        <v>232</v>
      </c>
      <c r="R1842" t="s">
        <v>233</v>
      </c>
      <c r="S1842" t="s">
        <v>229</v>
      </c>
      <c r="T1842" t="n">
        <v>5</v>
      </c>
    </row>
    <row r="1843" spans="1:20">
      <c r="A1843" s="1" t="n">
        <v>37652</v>
      </c>
      <c r="B1843" t="s">
        <v>325</v>
      </c>
      <c r="C1843" t="n">
        <v>1</v>
      </c>
      <c r="D1843" t="n">
        <v>20</v>
      </c>
      <c r="E1843" t="s">
        <v>52</v>
      </c>
      <c r="F1843" t="n">
        <v>3201</v>
      </c>
      <c r="G1843" t="s">
        <v>228</v>
      </c>
      <c r="H1843" t="s">
        <v>229</v>
      </c>
      <c r="I1843" t="n">
        <v>5</v>
      </c>
      <c r="J1843" t="n">
        <v>232</v>
      </c>
      <c r="K1843" t="s">
        <v>266</v>
      </c>
      <c r="L1843" t="n">
        <v>334</v>
      </c>
      <c r="M1843" t="n">
        <v>0.09</v>
      </c>
      <c r="N1843" t="n">
        <v>35.3</v>
      </c>
      <c r="O1843" t="s">
        <v>325</v>
      </c>
      <c r="P1843" t="s">
        <v>253</v>
      </c>
      <c r="Q1843" t="s">
        <v>253</v>
      </c>
      <c r="R1843" t="s">
        <v>233</v>
      </c>
      <c r="S1843" t="s">
        <v>229</v>
      </c>
      <c r="T1843" t="n">
        <v>5</v>
      </c>
    </row>
    <row r="1844" spans="1:20">
      <c r="A1844" s="1" t="n">
        <v>37652</v>
      </c>
      <c r="B1844" t="s">
        <v>325</v>
      </c>
      <c r="C1844" t="n">
        <v>2</v>
      </c>
      <c r="D1844" t="n">
        <v>20</v>
      </c>
      <c r="E1844" t="s">
        <v>52</v>
      </c>
      <c r="F1844" t="n">
        <v>3201</v>
      </c>
      <c r="G1844" t="s">
        <v>228</v>
      </c>
      <c r="H1844" t="s">
        <v>229</v>
      </c>
      <c r="I1844" t="n">
        <v>5</v>
      </c>
      <c r="J1844" t="n">
        <v>458</v>
      </c>
      <c r="K1844" t="s">
        <v>230</v>
      </c>
      <c r="L1844" t="n">
        <v>412</v>
      </c>
      <c r="M1844" t="n">
        <v>0.22</v>
      </c>
      <c r="N1844" t="n">
        <v>20.1</v>
      </c>
      <c r="O1844" t="s">
        <v>325</v>
      </c>
      <c r="P1844" t="s">
        <v>253</v>
      </c>
      <c r="Q1844" t="s">
        <v>253</v>
      </c>
      <c r="R1844" t="s">
        <v>233</v>
      </c>
      <c r="S1844" t="s">
        <v>229</v>
      </c>
      <c r="T1844" t="n">
        <v>5</v>
      </c>
    </row>
    <row r="1845" spans="1:20">
      <c r="A1845" s="1" t="n">
        <v>37652</v>
      </c>
      <c r="B1845" t="s">
        <v>325</v>
      </c>
      <c r="C1845" t="n">
        <v>3</v>
      </c>
      <c r="D1845" t="n">
        <v>20</v>
      </c>
      <c r="E1845" t="s">
        <v>52</v>
      </c>
      <c r="F1845" t="n">
        <v>3201</v>
      </c>
      <c r="G1845" t="s">
        <v>228</v>
      </c>
      <c r="H1845" t="s">
        <v>229</v>
      </c>
      <c r="I1845" t="n">
        <v>5</v>
      </c>
      <c r="J1845" t="n">
        <v>232</v>
      </c>
      <c r="K1845" t="s">
        <v>266</v>
      </c>
      <c r="L1845" t="n">
        <v>237</v>
      </c>
      <c r="M1845" t="n">
        <v>0.09</v>
      </c>
      <c r="N1845" t="n">
        <v>35</v>
      </c>
      <c r="O1845" t="s">
        <v>325</v>
      </c>
      <c r="P1845" t="s">
        <v>253</v>
      </c>
      <c r="Q1845" t="s">
        <v>253</v>
      </c>
      <c r="R1845" t="s">
        <v>233</v>
      </c>
      <c r="S1845" t="s">
        <v>229</v>
      </c>
      <c r="T1845" t="n">
        <v>5</v>
      </c>
    </row>
    <row r="1846" spans="1:20">
      <c r="A1846" s="1" t="n">
        <v>37652</v>
      </c>
      <c r="B1846" t="s">
        <v>325</v>
      </c>
      <c r="C1846" t="n">
        <v>4</v>
      </c>
      <c r="D1846" t="n">
        <v>20</v>
      </c>
      <c r="E1846" t="s">
        <v>52</v>
      </c>
      <c r="F1846" t="n">
        <v>3201</v>
      </c>
      <c r="G1846" t="s">
        <v>228</v>
      </c>
      <c r="H1846" t="s">
        <v>229</v>
      </c>
      <c r="I1846" t="n">
        <v>5</v>
      </c>
      <c r="J1846" t="n">
        <v>458</v>
      </c>
      <c r="K1846" t="s">
        <v>230</v>
      </c>
      <c r="L1846" t="n">
        <v>299</v>
      </c>
      <c r="M1846" t="n">
        <v>0.22</v>
      </c>
      <c r="N1846" t="n">
        <v>21.4</v>
      </c>
      <c r="O1846" t="s">
        <v>325</v>
      </c>
      <c r="P1846" t="s">
        <v>253</v>
      </c>
      <c r="Q1846" t="s">
        <v>253</v>
      </c>
      <c r="R1846" t="s">
        <v>233</v>
      </c>
      <c r="S1846" t="s">
        <v>229</v>
      </c>
      <c r="T1846" t="n">
        <v>5</v>
      </c>
    </row>
    <row r="1847" spans="1:20">
      <c r="A1847" s="1" t="n">
        <v>37652</v>
      </c>
      <c r="B1847" t="s">
        <v>325</v>
      </c>
      <c r="C1847" t="n">
        <v>5</v>
      </c>
      <c r="D1847" t="n">
        <v>20</v>
      </c>
      <c r="E1847" t="s">
        <v>52</v>
      </c>
      <c r="F1847" t="n">
        <v>3201</v>
      </c>
      <c r="G1847" t="s">
        <v>228</v>
      </c>
      <c r="H1847" t="s">
        <v>229</v>
      </c>
      <c r="I1847" t="n">
        <v>5</v>
      </c>
      <c r="J1847" t="n">
        <v>580</v>
      </c>
      <c r="K1847" t="s">
        <v>248</v>
      </c>
      <c r="L1847" t="n">
        <v>332</v>
      </c>
      <c r="M1847" t="n">
        <v>0.06</v>
      </c>
      <c r="N1847" t="n">
        <v>38</v>
      </c>
      <c r="O1847" t="s">
        <v>325</v>
      </c>
      <c r="P1847" t="s">
        <v>253</v>
      </c>
      <c r="Q1847" t="s">
        <v>253</v>
      </c>
      <c r="R1847" t="s">
        <v>233</v>
      </c>
      <c r="S1847" t="s">
        <v>229</v>
      </c>
      <c r="T1847" t="n">
        <v>5</v>
      </c>
    </row>
    <row r="1848" spans="1:20">
      <c r="A1848" s="1" t="n">
        <v>37652</v>
      </c>
      <c r="B1848" t="s">
        <v>325</v>
      </c>
      <c r="C1848" t="n">
        <v>6</v>
      </c>
      <c r="D1848" t="n">
        <v>216</v>
      </c>
      <c r="E1848" t="s">
        <v>264</v>
      </c>
      <c r="F1848" t="n">
        <v>3201</v>
      </c>
      <c r="G1848" t="s">
        <v>228</v>
      </c>
      <c r="H1848" t="s">
        <v>229</v>
      </c>
      <c r="I1848" t="n">
        <v>5</v>
      </c>
      <c r="J1848" t="n">
        <v>515</v>
      </c>
      <c r="K1848" t="s">
        <v>239</v>
      </c>
      <c r="L1848" t="n">
        <v>220</v>
      </c>
      <c r="M1848" t="n">
        <v>0</v>
      </c>
      <c r="N1848" t="n">
        <v>0</v>
      </c>
    </row>
    <row r="1849" spans="1:20">
      <c r="A1849" s="1" t="n">
        <v>37652</v>
      </c>
      <c r="B1849" t="s">
        <v>325</v>
      </c>
      <c r="C1849" t="n">
        <v>7</v>
      </c>
      <c r="D1849" t="n">
        <v>216</v>
      </c>
      <c r="E1849" t="s">
        <v>264</v>
      </c>
      <c r="F1849" t="n">
        <v>3201</v>
      </c>
      <c r="G1849" t="s">
        <v>228</v>
      </c>
      <c r="H1849" t="s">
        <v>229</v>
      </c>
      <c r="I1849" t="n">
        <v>5</v>
      </c>
      <c r="J1849" t="n">
        <v>795</v>
      </c>
      <c r="K1849" t="s">
        <v>240</v>
      </c>
      <c r="L1849" t="n">
        <v>92</v>
      </c>
      <c r="M1849" t="n">
        <v>0</v>
      </c>
      <c r="N1849" t="n">
        <v>0</v>
      </c>
    </row>
    <row r="1850" spans="1:20">
      <c r="A1850" s="1" t="n">
        <v>37680</v>
      </c>
      <c r="B1850" t="s">
        <v>322</v>
      </c>
      <c r="C1850" t="n">
        <v>245</v>
      </c>
      <c r="D1850" t="n">
        <v>20</v>
      </c>
      <c r="E1850" t="s">
        <v>52</v>
      </c>
      <c r="F1850" t="n">
        <v>3201</v>
      </c>
      <c r="G1850" t="s">
        <v>228</v>
      </c>
      <c r="H1850" t="s">
        <v>229</v>
      </c>
      <c r="I1850" t="n">
        <v>5</v>
      </c>
      <c r="J1850" t="n">
        <v>280</v>
      </c>
      <c r="K1850" t="s">
        <v>251</v>
      </c>
      <c r="L1850" t="n">
        <v>399</v>
      </c>
      <c r="M1850" t="n">
        <v>0.06</v>
      </c>
      <c r="N1850" t="n">
        <v>38.6</v>
      </c>
      <c r="O1850" t="s">
        <v>323</v>
      </c>
      <c r="P1850" t="s">
        <v>232</v>
      </c>
      <c r="Q1850" t="s">
        <v>232</v>
      </c>
      <c r="R1850" t="s">
        <v>233</v>
      </c>
      <c r="S1850" t="s">
        <v>229</v>
      </c>
      <c r="T1850" t="n">
        <v>5</v>
      </c>
    </row>
    <row r="1851" spans="1:20">
      <c r="A1851" s="1" t="n">
        <v>37680</v>
      </c>
      <c r="B1851" t="s">
        <v>322</v>
      </c>
      <c r="C1851" t="n">
        <v>248</v>
      </c>
      <c r="D1851" t="n">
        <v>20</v>
      </c>
      <c r="E1851" t="s">
        <v>52</v>
      </c>
      <c r="F1851" t="n">
        <v>3201</v>
      </c>
      <c r="G1851" t="s">
        <v>228</v>
      </c>
      <c r="H1851" t="s">
        <v>229</v>
      </c>
      <c r="I1851" t="n">
        <v>5</v>
      </c>
      <c r="J1851" t="n">
        <v>388</v>
      </c>
      <c r="K1851" t="s">
        <v>324</v>
      </c>
      <c r="L1851" t="n">
        <v>338</v>
      </c>
      <c r="M1851" t="n">
        <v>0.06</v>
      </c>
      <c r="N1851" t="n">
        <v>33.3</v>
      </c>
      <c r="O1851" t="s">
        <v>323</v>
      </c>
      <c r="P1851" t="s">
        <v>232</v>
      </c>
      <c r="Q1851" t="s">
        <v>232</v>
      </c>
      <c r="R1851" t="s">
        <v>233</v>
      </c>
      <c r="S1851" t="s">
        <v>229</v>
      </c>
      <c r="T1851" t="n">
        <v>5</v>
      </c>
    </row>
    <row r="1852" spans="1:20">
      <c r="A1852" s="1" t="n">
        <v>37680</v>
      </c>
      <c r="B1852" t="s">
        <v>322</v>
      </c>
      <c r="C1852" t="n">
        <v>249</v>
      </c>
      <c r="D1852" t="n">
        <v>20</v>
      </c>
      <c r="E1852" t="s">
        <v>52</v>
      </c>
      <c r="F1852" t="n">
        <v>3201</v>
      </c>
      <c r="G1852" t="s">
        <v>228</v>
      </c>
      <c r="H1852" t="s">
        <v>229</v>
      </c>
      <c r="I1852" t="n">
        <v>5</v>
      </c>
      <c r="J1852" t="n">
        <v>458</v>
      </c>
      <c r="K1852" t="s">
        <v>230</v>
      </c>
      <c r="L1852" t="n">
        <v>96</v>
      </c>
      <c r="M1852" t="n">
        <v>0.2</v>
      </c>
      <c r="N1852" t="n">
        <v>20.7</v>
      </c>
      <c r="O1852" t="s">
        <v>323</v>
      </c>
      <c r="P1852" t="s">
        <v>232</v>
      </c>
      <c r="Q1852" t="s">
        <v>232</v>
      </c>
      <c r="R1852" t="s">
        <v>233</v>
      </c>
      <c r="S1852" t="s">
        <v>229</v>
      </c>
      <c r="T1852" t="n">
        <v>5</v>
      </c>
    </row>
    <row r="1853" spans="1:20">
      <c r="A1853" s="1" t="n">
        <v>37680</v>
      </c>
      <c r="B1853" t="s">
        <v>322</v>
      </c>
      <c r="C1853" t="n">
        <v>282</v>
      </c>
      <c r="D1853" t="n">
        <v>20</v>
      </c>
      <c r="E1853" t="s">
        <v>52</v>
      </c>
      <c r="F1853" t="n">
        <v>3201</v>
      </c>
      <c r="G1853" t="s">
        <v>228</v>
      </c>
      <c r="H1853" t="s">
        <v>229</v>
      </c>
      <c r="I1853" t="n">
        <v>5</v>
      </c>
      <c r="J1853" t="n">
        <v>945</v>
      </c>
      <c r="K1853" t="s">
        <v>282</v>
      </c>
      <c r="L1853" t="n">
        <v>199</v>
      </c>
      <c r="M1853" t="n">
        <v>0.07000000000000001</v>
      </c>
      <c r="N1853" t="n">
        <v>39.9</v>
      </c>
      <c r="O1853" t="s">
        <v>323</v>
      </c>
      <c r="P1853" t="s">
        <v>232</v>
      </c>
      <c r="Q1853" t="s">
        <v>232</v>
      </c>
      <c r="R1853" t="s">
        <v>233</v>
      </c>
      <c r="S1853" t="s">
        <v>229</v>
      </c>
      <c r="T1853" t="n">
        <v>5</v>
      </c>
    </row>
    <row r="1854" spans="1:20">
      <c r="A1854" s="1" t="n">
        <v>37680</v>
      </c>
      <c r="B1854" t="s">
        <v>326</v>
      </c>
      <c r="C1854" t="n">
        <v>1</v>
      </c>
      <c r="D1854" t="n">
        <v>216</v>
      </c>
      <c r="E1854" t="s">
        <v>264</v>
      </c>
      <c r="F1854" t="n">
        <v>3201</v>
      </c>
      <c r="G1854" t="s">
        <v>228</v>
      </c>
      <c r="H1854" t="s">
        <v>229</v>
      </c>
      <c r="I1854" t="n">
        <v>5</v>
      </c>
      <c r="J1854" t="n">
        <v>595</v>
      </c>
      <c r="K1854" t="s">
        <v>268</v>
      </c>
      <c r="L1854" t="n">
        <v>220</v>
      </c>
      <c r="M1854" t="n">
        <v>0</v>
      </c>
      <c r="N1854" t="n">
        <v>0</v>
      </c>
    </row>
    <row r="1855" spans="1:20">
      <c r="A1855" s="1" t="n">
        <v>37680</v>
      </c>
      <c r="B1855" t="s">
        <v>326</v>
      </c>
      <c r="C1855" t="n">
        <v>2</v>
      </c>
      <c r="D1855" t="n">
        <v>216</v>
      </c>
      <c r="E1855" t="s">
        <v>264</v>
      </c>
      <c r="F1855" t="n">
        <v>3201</v>
      </c>
      <c r="G1855" t="s">
        <v>228</v>
      </c>
      <c r="H1855" t="s">
        <v>229</v>
      </c>
      <c r="I1855" t="n">
        <v>5</v>
      </c>
      <c r="J1855" t="n">
        <v>181</v>
      </c>
      <c r="K1855" t="s">
        <v>327</v>
      </c>
      <c r="L1855" t="n">
        <v>321</v>
      </c>
      <c r="M1855" t="n">
        <v>0</v>
      </c>
      <c r="N1855" t="n">
        <v>0</v>
      </c>
    </row>
    <row r="1856" spans="1:20">
      <c r="A1856" s="1" t="n">
        <v>37680</v>
      </c>
      <c r="B1856" t="s">
        <v>325</v>
      </c>
      <c r="C1856" t="n">
        <v>9</v>
      </c>
      <c r="D1856" t="n">
        <v>20</v>
      </c>
      <c r="E1856" t="s">
        <v>52</v>
      </c>
      <c r="F1856" t="n">
        <v>3201</v>
      </c>
      <c r="G1856" t="s">
        <v>228</v>
      </c>
      <c r="H1856" t="s">
        <v>229</v>
      </c>
      <c r="I1856" t="n">
        <v>5</v>
      </c>
      <c r="J1856" t="n">
        <v>232</v>
      </c>
      <c r="K1856" t="s">
        <v>266</v>
      </c>
      <c r="L1856" t="n">
        <v>361</v>
      </c>
      <c r="M1856" t="n">
        <v>0.09</v>
      </c>
      <c r="N1856" t="n">
        <v>34.9</v>
      </c>
      <c r="O1856" t="s">
        <v>325</v>
      </c>
      <c r="P1856" t="s">
        <v>253</v>
      </c>
      <c r="Q1856" t="s">
        <v>253</v>
      </c>
      <c r="R1856" t="s">
        <v>233</v>
      </c>
      <c r="S1856" t="s">
        <v>229</v>
      </c>
      <c r="T1856" t="n">
        <v>5</v>
      </c>
    </row>
    <row r="1857" spans="1:20">
      <c r="A1857" s="1" t="n">
        <v>37680</v>
      </c>
      <c r="B1857" t="s">
        <v>325</v>
      </c>
      <c r="C1857" t="n">
        <v>10</v>
      </c>
      <c r="D1857" t="n">
        <v>20</v>
      </c>
      <c r="E1857" t="s">
        <v>52</v>
      </c>
      <c r="F1857" t="n">
        <v>3201</v>
      </c>
      <c r="G1857" t="s">
        <v>228</v>
      </c>
      <c r="H1857" t="s">
        <v>229</v>
      </c>
      <c r="I1857" t="n">
        <v>5</v>
      </c>
      <c r="J1857" t="n">
        <v>458</v>
      </c>
      <c r="K1857" t="s">
        <v>230</v>
      </c>
      <c r="L1857" t="n">
        <v>313</v>
      </c>
      <c r="M1857" t="n">
        <v>0.02</v>
      </c>
      <c r="N1857" t="n">
        <v>46.1</v>
      </c>
      <c r="O1857" t="s">
        <v>325</v>
      </c>
      <c r="P1857" t="s">
        <v>253</v>
      </c>
      <c r="Q1857" t="s">
        <v>253</v>
      </c>
      <c r="R1857" t="s">
        <v>233</v>
      </c>
      <c r="S1857" t="s">
        <v>229</v>
      </c>
      <c r="T1857" t="n">
        <v>5</v>
      </c>
    </row>
    <row r="1858" spans="1:20">
      <c r="A1858" s="1" t="n">
        <v>37711</v>
      </c>
      <c r="B1858" t="s">
        <v>322</v>
      </c>
      <c r="C1858" t="n">
        <v>307</v>
      </c>
      <c r="D1858" t="n">
        <v>20</v>
      </c>
      <c r="E1858" t="s">
        <v>52</v>
      </c>
      <c r="F1858" t="n">
        <v>3201</v>
      </c>
      <c r="G1858" t="s">
        <v>228</v>
      </c>
      <c r="H1858" t="s">
        <v>229</v>
      </c>
      <c r="I1858" t="n">
        <v>5</v>
      </c>
      <c r="J1858" t="n">
        <v>280</v>
      </c>
      <c r="K1858" t="s">
        <v>251</v>
      </c>
      <c r="L1858" t="n">
        <v>206</v>
      </c>
      <c r="M1858" t="n">
        <v>0.24</v>
      </c>
      <c r="N1858" t="n">
        <v>16.3</v>
      </c>
      <c r="O1858" t="s">
        <v>323</v>
      </c>
      <c r="P1858" t="s">
        <v>232</v>
      </c>
      <c r="Q1858" t="s">
        <v>232</v>
      </c>
      <c r="R1858" t="s">
        <v>233</v>
      </c>
      <c r="S1858" t="s">
        <v>229</v>
      </c>
      <c r="T1858" t="n">
        <v>5</v>
      </c>
    </row>
    <row r="1859" spans="1:20">
      <c r="A1859" s="1" t="n">
        <v>37711</v>
      </c>
      <c r="B1859" t="s">
        <v>322</v>
      </c>
      <c r="C1859" t="n">
        <v>351</v>
      </c>
      <c r="D1859" t="n">
        <v>20</v>
      </c>
      <c r="E1859" t="s">
        <v>52</v>
      </c>
      <c r="F1859" t="n">
        <v>3201</v>
      </c>
      <c r="G1859" t="s">
        <v>228</v>
      </c>
      <c r="H1859" t="s">
        <v>229</v>
      </c>
      <c r="I1859" t="n">
        <v>5</v>
      </c>
      <c r="J1859" t="n">
        <v>940</v>
      </c>
      <c r="K1859" t="s">
        <v>235</v>
      </c>
      <c r="L1859" t="n">
        <v>67</v>
      </c>
      <c r="M1859" t="n">
        <v>5.4</v>
      </c>
      <c r="N1859" t="n">
        <v>10.8</v>
      </c>
      <c r="O1859" t="s">
        <v>323</v>
      </c>
      <c r="P1859" t="s">
        <v>232</v>
      </c>
      <c r="Q1859" t="s">
        <v>232</v>
      </c>
      <c r="R1859" t="s">
        <v>233</v>
      </c>
      <c r="S1859" t="s">
        <v>229</v>
      </c>
      <c r="T1859" t="n">
        <v>5</v>
      </c>
    </row>
    <row r="1860" spans="1:20">
      <c r="A1860" s="1" t="n">
        <v>37711</v>
      </c>
      <c r="B1860" t="s">
        <v>322</v>
      </c>
      <c r="C1860" t="n">
        <v>352</v>
      </c>
      <c r="D1860" t="n">
        <v>20</v>
      </c>
      <c r="E1860" t="s">
        <v>52</v>
      </c>
      <c r="F1860" t="n">
        <v>3201</v>
      </c>
      <c r="G1860" t="s">
        <v>228</v>
      </c>
      <c r="H1860" t="s">
        <v>229</v>
      </c>
      <c r="I1860" t="n">
        <v>5</v>
      </c>
      <c r="J1860" t="n">
        <v>945</v>
      </c>
      <c r="K1860" t="s">
        <v>282</v>
      </c>
      <c r="L1860" t="n">
        <v>157</v>
      </c>
      <c r="M1860" t="n">
        <v>0.03</v>
      </c>
      <c r="N1860" t="n">
        <v>40.4</v>
      </c>
      <c r="O1860" t="s">
        <v>323</v>
      </c>
      <c r="P1860" t="s">
        <v>232</v>
      </c>
      <c r="Q1860" t="s">
        <v>232</v>
      </c>
      <c r="R1860" t="s">
        <v>233</v>
      </c>
      <c r="S1860" t="s">
        <v>229</v>
      </c>
      <c r="T1860" t="n">
        <v>5</v>
      </c>
    </row>
    <row r="1861" spans="1:20">
      <c r="A1861" s="1" t="n">
        <v>37711</v>
      </c>
      <c r="B1861" t="s">
        <v>322</v>
      </c>
      <c r="C1861" t="n">
        <v>353</v>
      </c>
      <c r="D1861" t="n">
        <v>20</v>
      </c>
      <c r="E1861" t="s">
        <v>52</v>
      </c>
      <c r="F1861" t="n">
        <v>3201</v>
      </c>
      <c r="G1861" t="s">
        <v>228</v>
      </c>
      <c r="H1861" t="s">
        <v>229</v>
      </c>
      <c r="I1861" t="n">
        <v>5</v>
      </c>
      <c r="J1861" t="n">
        <v>945</v>
      </c>
      <c r="K1861" t="s">
        <v>282</v>
      </c>
      <c r="L1861" t="n">
        <v>361</v>
      </c>
      <c r="M1861" t="n">
        <v>0.07000000000000001</v>
      </c>
      <c r="N1861" t="n">
        <v>39.6</v>
      </c>
      <c r="O1861" t="s">
        <v>323</v>
      </c>
      <c r="P1861" t="s">
        <v>232</v>
      </c>
      <c r="Q1861" t="s">
        <v>232</v>
      </c>
      <c r="R1861" t="s">
        <v>233</v>
      </c>
      <c r="S1861" t="s">
        <v>229</v>
      </c>
      <c r="T1861" t="n">
        <v>5</v>
      </c>
    </row>
    <row r="1862" spans="1:20">
      <c r="A1862" s="1" t="n">
        <v>37711</v>
      </c>
      <c r="B1862" t="s">
        <v>322</v>
      </c>
      <c r="C1862" t="n">
        <v>354</v>
      </c>
      <c r="D1862" t="n">
        <v>20</v>
      </c>
      <c r="E1862" t="s">
        <v>52</v>
      </c>
      <c r="F1862" t="n">
        <v>3201</v>
      </c>
      <c r="G1862" t="s">
        <v>228</v>
      </c>
      <c r="H1862" t="s">
        <v>229</v>
      </c>
      <c r="I1862" t="n">
        <v>5</v>
      </c>
      <c r="J1862" t="n">
        <v>945</v>
      </c>
      <c r="K1862" t="s">
        <v>282</v>
      </c>
      <c r="L1862" t="n">
        <v>448</v>
      </c>
      <c r="M1862" t="n">
        <v>0.03</v>
      </c>
      <c r="N1862" t="n">
        <v>40.9</v>
      </c>
      <c r="O1862" t="s">
        <v>323</v>
      </c>
      <c r="P1862" t="s">
        <v>232</v>
      </c>
      <c r="Q1862" t="s">
        <v>232</v>
      </c>
      <c r="R1862" t="s">
        <v>233</v>
      </c>
      <c r="S1862" t="s">
        <v>229</v>
      </c>
      <c r="T1862" t="n">
        <v>5</v>
      </c>
    </row>
    <row r="1863" spans="1:20">
      <c r="A1863" s="1" t="n">
        <v>37711</v>
      </c>
      <c r="B1863" t="s">
        <v>326</v>
      </c>
      <c r="C1863" t="n">
        <v>1</v>
      </c>
      <c r="D1863" t="n">
        <v>216</v>
      </c>
      <c r="E1863" t="s">
        <v>264</v>
      </c>
      <c r="F1863" t="n">
        <v>3201</v>
      </c>
      <c r="G1863" t="s">
        <v>228</v>
      </c>
      <c r="H1863" t="s">
        <v>229</v>
      </c>
      <c r="I1863" t="n">
        <v>5</v>
      </c>
      <c r="J1863" t="n">
        <v>515</v>
      </c>
      <c r="K1863" t="s">
        <v>239</v>
      </c>
      <c r="L1863" t="n">
        <v>301</v>
      </c>
      <c r="M1863" t="n">
        <v>0</v>
      </c>
      <c r="N1863" t="n">
        <v>0</v>
      </c>
    </row>
    <row r="1864" spans="1:20">
      <c r="A1864" s="1" t="n">
        <v>37711</v>
      </c>
      <c r="B1864" t="s">
        <v>325</v>
      </c>
      <c r="C1864" t="n">
        <v>17</v>
      </c>
      <c r="D1864" t="n">
        <v>20</v>
      </c>
      <c r="E1864" t="s">
        <v>52</v>
      </c>
      <c r="F1864" t="n">
        <v>3201</v>
      </c>
      <c r="G1864" t="s">
        <v>228</v>
      </c>
      <c r="H1864" t="s">
        <v>229</v>
      </c>
      <c r="I1864" t="n">
        <v>5</v>
      </c>
      <c r="J1864" t="n">
        <v>232</v>
      </c>
      <c r="K1864" t="s">
        <v>266</v>
      </c>
      <c r="L1864" t="n">
        <v>349</v>
      </c>
      <c r="M1864" t="n">
        <v>0.07000000000000001</v>
      </c>
      <c r="N1864" t="n">
        <v>37.4</v>
      </c>
      <c r="O1864" t="s">
        <v>325</v>
      </c>
      <c r="P1864" t="s">
        <v>253</v>
      </c>
      <c r="Q1864" t="s">
        <v>253</v>
      </c>
      <c r="R1864" t="s">
        <v>233</v>
      </c>
      <c r="S1864" t="s">
        <v>229</v>
      </c>
      <c r="T1864" t="n">
        <v>5</v>
      </c>
    </row>
    <row r="1865" spans="1:20">
      <c r="A1865" s="1" t="n">
        <v>37711</v>
      </c>
      <c r="B1865" t="s">
        <v>325</v>
      </c>
      <c r="C1865" t="n">
        <v>18</v>
      </c>
      <c r="D1865" t="n">
        <v>20</v>
      </c>
      <c r="E1865" t="s">
        <v>52</v>
      </c>
      <c r="F1865" t="n">
        <v>3201</v>
      </c>
      <c r="G1865" t="s">
        <v>228</v>
      </c>
      <c r="H1865" t="s">
        <v>229</v>
      </c>
      <c r="I1865" t="n">
        <v>5</v>
      </c>
      <c r="J1865" t="n">
        <v>232</v>
      </c>
      <c r="K1865" t="s">
        <v>266</v>
      </c>
      <c r="L1865" t="n">
        <v>660</v>
      </c>
      <c r="M1865" t="n">
        <v>0.08</v>
      </c>
      <c r="N1865" t="n">
        <v>37.9</v>
      </c>
      <c r="O1865" t="s">
        <v>325</v>
      </c>
      <c r="P1865" t="s">
        <v>253</v>
      </c>
      <c r="Q1865" t="s">
        <v>253</v>
      </c>
      <c r="R1865" t="s">
        <v>233</v>
      </c>
      <c r="S1865" t="s">
        <v>229</v>
      </c>
      <c r="T1865" t="n">
        <v>5</v>
      </c>
    </row>
    <row r="1866" spans="1:20">
      <c r="A1866" s="1" t="n">
        <v>37711</v>
      </c>
      <c r="B1866" t="s">
        <v>325</v>
      </c>
      <c r="C1866" t="n">
        <v>19</v>
      </c>
      <c r="D1866" t="n">
        <v>20</v>
      </c>
      <c r="E1866" t="s">
        <v>52</v>
      </c>
      <c r="F1866" t="n">
        <v>3201</v>
      </c>
      <c r="G1866" t="s">
        <v>228</v>
      </c>
      <c r="H1866" t="s">
        <v>229</v>
      </c>
      <c r="I1866" t="n">
        <v>5</v>
      </c>
      <c r="J1866" t="n">
        <v>458</v>
      </c>
      <c r="K1866" t="s">
        <v>230</v>
      </c>
      <c r="L1866" t="n">
        <v>323</v>
      </c>
      <c r="M1866" t="n">
        <v>0.23</v>
      </c>
      <c r="N1866" t="n">
        <v>20.7</v>
      </c>
      <c r="O1866" t="s">
        <v>325</v>
      </c>
      <c r="P1866" t="s">
        <v>253</v>
      </c>
      <c r="Q1866" t="s">
        <v>253</v>
      </c>
      <c r="R1866" t="s">
        <v>233</v>
      </c>
      <c r="S1866" t="s">
        <v>229</v>
      </c>
      <c r="T1866" t="n">
        <v>5</v>
      </c>
    </row>
    <row r="1867" spans="1:20">
      <c r="A1867" s="1" t="n">
        <v>37711</v>
      </c>
      <c r="B1867" t="s">
        <v>325</v>
      </c>
      <c r="C1867" t="n">
        <v>20</v>
      </c>
      <c r="D1867" t="n">
        <v>20</v>
      </c>
      <c r="E1867" t="s">
        <v>52</v>
      </c>
      <c r="F1867" t="n">
        <v>3201</v>
      </c>
      <c r="G1867" t="s">
        <v>228</v>
      </c>
      <c r="H1867" t="s">
        <v>229</v>
      </c>
      <c r="I1867" t="n">
        <v>5</v>
      </c>
      <c r="J1867" t="n">
        <v>945</v>
      </c>
      <c r="K1867" t="s">
        <v>282</v>
      </c>
      <c r="L1867" t="n">
        <v>201</v>
      </c>
      <c r="M1867" t="n">
        <v>0.12</v>
      </c>
      <c r="N1867" t="n">
        <v>36.8</v>
      </c>
      <c r="O1867" t="s">
        <v>325</v>
      </c>
      <c r="P1867" t="s">
        <v>253</v>
      </c>
      <c r="Q1867" t="s">
        <v>253</v>
      </c>
      <c r="R1867" t="s">
        <v>233</v>
      </c>
      <c r="S1867" t="s">
        <v>229</v>
      </c>
      <c r="T1867" t="n">
        <v>5</v>
      </c>
    </row>
    <row r="1868" spans="1:20">
      <c r="A1868" s="1" t="n">
        <v>37741</v>
      </c>
      <c r="B1868" t="s">
        <v>322</v>
      </c>
      <c r="C1868" t="n">
        <v>101</v>
      </c>
      <c r="D1868" t="n">
        <v>152</v>
      </c>
      <c r="E1868" t="s">
        <v>302</v>
      </c>
      <c r="F1868" t="n">
        <v>3201</v>
      </c>
      <c r="G1868" t="s">
        <v>228</v>
      </c>
      <c r="H1868" t="s">
        <v>229</v>
      </c>
      <c r="I1868" t="n">
        <v>5</v>
      </c>
      <c r="J1868" t="n">
        <v>862</v>
      </c>
      <c r="K1868" t="s">
        <v>320</v>
      </c>
      <c r="L1868" t="n">
        <v>37</v>
      </c>
      <c r="M1868" t="n">
        <v>0</v>
      </c>
      <c r="N1868" t="n">
        <v>0</v>
      </c>
    </row>
    <row r="1869" spans="1:20">
      <c r="A1869" s="1" t="n">
        <v>37741</v>
      </c>
      <c r="B1869" t="s">
        <v>322</v>
      </c>
      <c r="C1869" t="n">
        <v>102</v>
      </c>
      <c r="D1869" t="n">
        <v>152</v>
      </c>
      <c r="E1869" t="s">
        <v>302</v>
      </c>
      <c r="F1869" t="n">
        <v>3201</v>
      </c>
      <c r="G1869" t="s">
        <v>228</v>
      </c>
      <c r="H1869" t="s">
        <v>229</v>
      </c>
      <c r="I1869" t="n">
        <v>5</v>
      </c>
      <c r="J1869" t="n">
        <v>862</v>
      </c>
      <c r="K1869" t="s">
        <v>320</v>
      </c>
      <c r="L1869" t="n">
        <v>236</v>
      </c>
      <c r="M1869" t="n">
        <v>0</v>
      </c>
      <c r="N1869" t="n">
        <v>0</v>
      </c>
    </row>
    <row r="1870" spans="1:20">
      <c r="A1870" s="1" t="n">
        <v>37741</v>
      </c>
      <c r="B1870" t="s">
        <v>322</v>
      </c>
      <c r="C1870" t="n">
        <v>103</v>
      </c>
      <c r="D1870" t="n">
        <v>152</v>
      </c>
      <c r="E1870" t="s">
        <v>302</v>
      </c>
      <c r="F1870" t="n">
        <v>3201</v>
      </c>
      <c r="G1870" t="s">
        <v>228</v>
      </c>
      <c r="H1870" t="s">
        <v>229</v>
      </c>
      <c r="I1870" t="n">
        <v>5</v>
      </c>
      <c r="J1870" t="n">
        <v>925</v>
      </c>
      <c r="K1870" t="s">
        <v>328</v>
      </c>
      <c r="L1870" t="n">
        <v>82</v>
      </c>
      <c r="M1870" t="n">
        <v>0</v>
      </c>
      <c r="N1870" t="n">
        <v>0</v>
      </c>
    </row>
    <row r="1871" spans="1:20">
      <c r="A1871" s="1" t="n">
        <v>37741</v>
      </c>
      <c r="B1871" t="s">
        <v>322</v>
      </c>
      <c r="C1871" t="n">
        <v>104</v>
      </c>
      <c r="D1871" t="n">
        <v>152</v>
      </c>
      <c r="E1871" t="s">
        <v>302</v>
      </c>
      <c r="F1871" t="n">
        <v>3201</v>
      </c>
      <c r="G1871" t="s">
        <v>228</v>
      </c>
      <c r="H1871" t="s">
        <v>229</v>
      </c>
      <c r="I1871" t="n">
        <v>5</v>
      </c>
      <c r="J1871" t="n">
        <v>925</v>
      </c>
      <c r="K1871" t="s">
        <v>328</v>
      </c>
      <c r="L1871" t="n">
        <v>120</v>
      </c>
      <c r="M1871" t="n">
        <v>0</v>
      </c>
      <c r="N1871" t="n">
        <v>0</v>
      </c>
    </row>
    <row r="1872" spans="1:20">
      <c r="A1872" s="1" t="n">
        <v>37741</v>
      </c>
      <c r="B1872" t="s">
        <v>322</v>
      </c>
      <c r="C1872" t="n">
        <v>343</v>
      </c>
      <c r="D1872" t="n">
        <v>20</v>
      </c>
      <c r="E1872" t="s">
        <v>52</v>
      </c>
      <c r="F1872" t="n">
        <v>3201</v>
      </c>
      <c r="G1872" t="s">
        <v>228</v>
      </c>
      <c r="H1872" t="s">
        <v>229</v>
      </c>
      <c r="I1872" t="n">
        <v>5</v>
      </c>
      <c r="J1872" t="n">
        <v>280</v>
      </c>
      <c r="K1872" t="s">
        <v>251</v>
      </c>
      <c r="L1872" t="n">
        <v>192</v>
      </c>
      <c r="M1872" t="n">
        <v>0.24</v>
      </c>
      <c r="N1872" t="n">
        <v>16.4</v>
      </c>
      <c r="O1872" t="s">
        <v>323</v>
      </c>
      <c r="P1872" t="s">
        <v>232</v>
      </c>
      <c r="Q1872" t="s">
        <v>232</v>
      </c>
      <c r="R1872" t="s">
        <v>233</v>
      </c>
      <c r="S1872" t="s">
        <v>229</v>
      </c>
      <c r="T1872" t="n">
        <v>5</v>
      </c>
    </row>
    <row r="1873" spans="1:20">
      <c r="A1873" s="1" t="n">
        <v>37741</v>
      </c>
      <c r="B1873" t="s">
        <v>322</v>
      </c>
      <c r="C1873" t="n">
        <v>407</v>
      </c>
      <c r="D1873" t="n">
        <v>20</v>
      </c>
      <c r="E1873" t="s">
        <v>52</v>
      </c>
      <c r="F1873" t="n">
        <v>3201</v>
      </c>
      <c r="G1873" t="s">
        <v>228</v>
      </c>
      <c r="H1873" t="s">
        <v>229</v>
      </c>
      <c r="I1873" t="n">
        <v>5</v>
      </c>
      <c r="J1873" t="n">
        <v>945</v>
      </c>
      <c r="K1873" t="s">
        <v>282</v>
      </c>
      <c r="L1873" t="n">
        <v>198</v>
      </c>
      <c r="M1873" t="n">
        <v>0.08</v>
      </c>
      <c r="N1873" t="n">
        <v>32.5</v>
      </c>
      <c r="O1873" t="s">
        <v>323</v>
      </c>
      <c r="P1873" t="s">
        <v>232</v>
      </c>
      <c r="Q1873" t="s">
        <v>232</v>
      </c>
      <c r="R1873" t="s">
        <v>233</v>
      </c>
      <c r="S1873" t="s">
        <v>229</v>
      </c>
      <c r="T1873" t="n">
        <v>5</v>
      </c>
    </row>
    <row r="1874" spans="1:20">
      <c r="A1874" s="1" t="n">
        <v>37741</v>
      </c>
      <c r="B1874" t="s">
        <v>322</v>
      </c>
      <c r="C1874" t="n">
        <v>408</v>
      </c>
      <c r="D1874" t="n">
        <v>20</v>
      </c>
      <c r="E1874" t="s">
        <v>52</v>
      </c>
      <c r="F1874" t="n">
        <v>3201</v>
      </c>
      <c r="G1874" t="s">
        <v>228</v>
      </c>
      <c r="H1874" t="s">
        <v>229</v>
      </c>
      <c r="I1874" t="n">
        <v>5</v>
      </c>
      <c r="J1874" t="n">
        <v>945</v>
      </c>
      <c r="K1874" t="s">
        <v>282</v>
      </c>
      <c r="L1874" t="n">
        <v>477</v>
      </c>
      <c r="M1874" t="n">
        <v>0.07000000000000001</v>
      </c>
      <c r="N1874" t="n">
        <v>35.9</v>
      </c>
      <c r="O1874" t="s">
        <v>323</v>
      </c>
      <c r="P1874" t="s">
        <v>232</v>
      </c>
      <c r="Q1874" t="s">
        <v>232</v>
      </c>
      <c r="R1874" t="s">
        <v>233</v>
      </c>
      <c r="S1874" t="s">
        <v>229</v>
      </c>
      <c r="T1874" t="n">
        <v>5</v>
      </c>
    </row>
    <row r="1875" spans="1:20">
      <c r="A1875" s="1" t="n">
        <v>37741</v>
      </c>
      <c r="B1875" t="s">
        <v>326</v>
      </c>
      <c r="C1875" t="n">
        <v>1</v>
      </c>
      <c r="D1875" t="n">
        <v>216</v>
      </c>
      <c r="E1875" t="s">
        <v>264</v>
      </c>
      <c r="F1875" t="n">
        <v>3201</v>
      </c>
      <c r="G1875" t="s">
        <v>228</v>
      </c>
      <c r="H1875" t="s">
        <v>229</v>
      </c>
      <c r="I1875" t="n">
        <v>5</v>
      </c>
      <c r="J1875" t="n">
        <v>515</v>
      </c>
      <c r="K1875" t="s">
        <v>239</v>
      </c>
      <c r="L1875" t="n">
        <v>320</v>
      </c>
      <c r="M1875" t="n">
        <v>0</v>
      </c>
      <c r="N1875" t="n">
        <v>0</v>
      </c>
    </row>
    <row r="1876" spans="1:20">
      <c r="A1876" s="1" t="n">
        <v>37741</v>
      </c>
      <c r="B1876" t="s">
        <v>326</v>
      </c>
      <c r="C1876" t="n">
        <v>2</v>
      </c>
      <c r="D1876" t="n">
        <v>216</v>
      </c>
      <c r="E1876" t="s">
        <v>264</v>
      </c>
      <c r="F1876" t="n">
        <v>3201</v>
      </c>
      <c r="G1876" t="s">
        <v>228</v>
      </c>
      <c r="H1876" t="s">
        <v>229</v>
      </c>
      <c r="I1876" t="n">
        <v>5</v>
      </c>
      <c r="J1876" t="n">
        <v>515</v>
      </c>
      <c r="K1876" t="s">
        <v>239</v>
      </c>
      <c r="L1876" t="n">
        <v>319</v>
      </c>
      <c r="M1876" t="n">
        <v>0</v>
      </c>
      <c r="N1876" t="n">
        <v>0</v>
      </c>
    </row>
    <row r="1877" spans="1:20">
      <c r="A1877" s="1" t="n">
        <v>37741</v>
      </c>
      <c r="B1877" t="s">
        <v>325</v>
      </c>
      <c r="C1877" t="n">
        <v>16</v>
      </c>
      <c r="D1877" t="n">
        <v>20</v>
      </c>
      <c r="E1877" t="s">
        <v>52</v>
      </c>
      <c r="F1877" t="n">
        <v>3201</v>
      </c>
      <c r="G1877" t="s">
        <v>228</v>
      </c>
      <c r="H1877" t="s">
        <v>229</v>
      </c>
      <c r="I1877" t="n">
        <v>5</v>
      </c>
      <c r="J1877" t="n">
        <v>458</v>
      </c>
      <c r="K1877" t="s">
        <v>230</v>
      </c>
      <c r="L1877" t="n">
        <v>237</v>
      </c>
      <c r="M1877" t="n">
        <v>0.03</v>
      </c>
      <c r="N1877" t="n">
        <v>45.9</v>
      </c>
      <c r="O1877" t="s">
        <v>325</v>
      </c>
      <c r="P1877" t="s">
        <v>253</v>
      </c>
      <c r="Q1877" t="s">
        <v>253</v>
      </c>
      <c r="R1877" t="s">
        <v>233</v>
      </c>
      <c r="S1877" t="s">
        <v>229</v>
      </c>
      <c r="T1877" t="n">
        <v>5</v>
      </c>
    </row>
    <row r="1878" spans="1:20">
      <c r="A1878" s="1" t="n">
        <v>37741</v>
      </c>
      <c r="B1878" t="s">
        <v>325</v>
      </c>
      <c r="C1878" t="n">
        <v>17</v>
      </c>
      <c r="D1878" t="n">
        <v>20</v>
      </c>
      <c r="E1878" t="s">
        <v>52</v>
      </c>
      <c r="F1878" t="n">
        <v>3201</v>
      </c>
      <c r="G1878" t="s">
        <v>228</v>
      </c>
      <c r="H1878" t="s">
        <v>229</v>
      </c>
      <c r="I1878" t="n">
        <v>5</v>
      </c>
      <c r="J1878" t="n">
        <v>888</v>
      </c>
      <c r="K1878" t="s">
        <v>273</v>
      </c>
      <c r="L1878" t="n">
        <v>1039</v>
      </c>
      <c r="M1878" t="n">
        <v>1.13</v>
      </c>
      <c r="N1878" t="n">
        <v>33.1</v>
      </c>
      <c r="O1878" t="s">
        <v>325</v>
      </c>
      <c r="P1878" t="s">
        <v>253</v>
      </c>
      <c r="Q1878" t="s">
        <v>253</v>
      </c>
      <c r="R1878" t="s">
        <v>233</v>
      </c>
      <c r="S1878" t="s">
        <v>229</v>
      </c>
      <c r="T1878" t="n">
        <v>5</v>
      </c>
    </row>
    <row r="1879" spans="1:20">
      <c r="A1879" s="1" t="n">
        <v>37741</v>
      </c>
      <c r="B1879" t="s">
        <v>325</v>
      </c>
      <c r="C1879" t="n">
        <v>18</v>
      </c>
      <c r="D1879" t="n">
        <v>20</v>
      </c>
      <c r="E1879" t="s">
        <v>52</v>
      </c>
      <c r="F1879" t="n">
        <v>3201</v>
      </c>
      <c r="G1879" t="s">
        <v>228</v>
      </c>
      <c r="H1879" t="s">
        <v>229</v>
      </c>
      <c r="I1879" t="n">
        <v>5</v>
      </c>
      <c r="J1879" t="n">
        <v>580</v>
      </c>
      <c r="K1879" t="s">
        <v>248</v>
      </c>
      <c r="L1879" t="n">
        <v>641</v>
      </c>
      <c r="M1879" t="n">
        <v>0.02</v>
      </c>
      <c r="N1879" t="n">
        <v>46.2</v>
      </c>
      <c r="O1879" t="s">
        <v>325</v>
      </c>
      <c r="P1879" t="s">
        <v>253</v>
      </c>
      <c r="Q1879" t="s">
        <v>253</v>
      </c>
      <c r="R1879" t="s">
        <v>233</v>
      </c>
      <c r="S1879" t="s">
        <v>229</v>
      </c>
      <c r="T1879" t="n">
        <v>5</v>
      </c>
    </row>
    <row r="1880" spans="1:20">
      <c r="A1880" s="1" t="n">
        <v>37741</v>
      </c>
      <c r="B1880" t="s">
        <v>325</v>
      </c>
      <c r="C1880" t="n">
        <v>19</v>
      </c>
      <c r="D1880" t="n">
        <v>20</v>
      </c>
      <c r="E1880" t="s">
        <v>52</v>
      </c>
      <c r="F1880" t="n">
        <v>3201</v>
      </c>
      <c r="G1880" t="s">
        <v>228</v>
      </c>
      <c r="H1880" t="s">
        <v>229</v>
      </c>
      <c r="I1880" t="n">
        <v>5</v>
      </c>
      <c r="J1880" t="n">
        <v>945</v>
      </c>
      <c r="K1880" t="s">
        <v>282</v>
      </c>
      <c r="L1880" t="n">
        <v>199</v>
      </c>
      <c r="M1880" t="n">
        <v>0.11</v>
      </c>
      <c r="N1880" t="n">
        <v>31.5</v>
      </c>
      <c r="O1880" t="s">
        <v>325</v>
      </c>
      <c r="P1880" t="s">
        <v>253</v>
      </c>
      <c r="Q1880" t="s">
        <v>253</v>
      </c>
      <c r="R1880" t="s">
        <v>233</v>
      </c>
      <c r="S1880" t="s">
        <v>229</v>
      </c>
      <c r="T1880" t="n">
        <v>5</v>
      </c>
    </row>
    <row r="1881" spans="1:20">
      <c r="A1881" s="1" t="n">
        <v>37772</v>
      </c>
      <c r="B1881" t="s">
        <v>322</v>
      </c>
      <c r="C1881" t="n">
        <v>320</v>
      </c>
      <c r="D1881" t="n">
        <v>20</v>
      </c>
      <c r="E1881" t="s">
        <v>52</v>
      </c>
      <c r="F1881" t="n">
        <v>3201</v>
      </c>
      <c r="G1881" t="s">
        <v>228</v>
      </c>
      <c r="H1881" t="s">
        <v>229</v>
      </c>
      <c r="I1881" t="n">
        <v>5</v>
      </c>
      <c r="J1881" t="n">
        <v>280</v>
      </c>
      <c r="K1881" t="s">
        <v>251</v>
      </c>
      <c r="L1881" t="n">
        <v>221</v>
      </c>
      <c r="M1881" t="n">
        <v>0.24</v>
      </c>
      <c r="N1881" t="n">
        <v>24.9</v>
      </c>
      <c r="O1881" t="s">
        <v>323</v>
      </c>
      <c r="P1881" t="s">
        <v>232</v>
      </c>
      <c r="Q1881" t="s">
        <v>232</v>
      </c>
      <c r="R1881" t="s">
        <v>233</v>
      </c>
      <c r="S1881" t="s">
        <v>229</v>
      </c>
      <c r="T1881" t="n">
        <v>5</v>
      </c>
    </row>
    <row r="1882" spans="1:20">
      <c r="A1882" s="1" t="n">
        <v>37772</v>
      </c>
      <c r="B1882" t="s">
        <v>322</v>
      </c>
      <c r="C1882" t="n">
        <v>373</v>
      </c>
      <c r="D1882" t="n">
        <v>20</v>
      </c>
      <c r="E1882" t="s">
        <v>52</v>
      </c>
      <c r="F1882" t="n">
        <v>3201</v>
      </c>
      <c r="G1882" t="s">
        <v>228</v>
      </c>
      <c r="H1882" t="s">
        <v>229</v>
      </c>
      <c r="I1882" t="n">
        <v>5</v>
      </c>
      <c r="J1882" t="n">
        <v>945</v>
      </c>
      <c r="K1882" t="s">
        <v>282</v>
      </c>
      <c r="L1882" t="n">
        <v>256</v>
      </c>
      <c r="M1882" t="n">
        <v>0.03</v>
      </c>
      <c r="N1882" t="n">
        <v>39.8</v>
      </c>
      <c r="O1882" t="s">
        <v>323</v>
      </c>
      <c r="P1882" t="s">
        <v>232</v>
      </c>
      <c r="Q1882" t="s">
        <v>232</v>
      </c>
      <c r="R1882" t="s">
        <v>233</v>
      </c>
      <c r="S1882" t="s">
        <v>229</v>
      </c>
      <c r="T1882" t="n">
        <v>5</v>
      </c>
    </row>
    <row r="1883" spans="1:20">
      <c r="A1883" s="1" t="n">
        <v>37772</v>
      </c>
      <c r="B1883" t="s">
        <v>322</v>
      </c>
      <c r="C1883" t="n">
        <v>374</v>
      </c>
      <c r="D1883" t="n">
        <v>20</v>
      </c>
      <c r="E1883" t="s">
        <v>52</v>
      </c>
      <c r="F1883" t="n">
        <v>3201</v>
      </c>
      <c r="G1883" t="s">
        <v>228</v>
      </c>
      <c r="H1883" t="s">
        <v>229</v>
      </c>
      <c r="I1883" t="n">
        <v>5</v>
      </c>
      <c r="J1883" t="n">
        <v>945</v>
      </c>
      <c r="K1883" t="s">
        <v>282</v>
      </c>
      <c r="L1883" t="n">
        <v>432</v>
      </c>
      <c r="M1883" t="n">
        <v>0.03</v>
      </c>
      <c r="N1883" t="n">
        <v>40.9</v>
      </c>
      <c r="O1883" t="s">
        <v>323</v>
      </c>
      <c r="P1883" t="s">
        <v>232</v>
      </c>
      <c r="Q1883" t="s">
        <v>232</v>
      </c>
      <c r="R1883" t="s">
        <v>233</v>
      </c>
      <c r="S1883" t="s">
        <v>229</v>
      </c>
      <c r="T1883" t="n">
        <v>5</v>
      </c>
    </row>
    <row r="1884" spans="1:20">
      <c r="A1884" s="1" t="n">
        <v>37772</v>
      </c>
      <c r="B1884" t="s">
        <v>325</v>
      </c>
      <c r="C1884" t="n">
        <v>8</v>
      </c>
      <c r="D1884" t="n">
        <v>152</v>
      </c>
      <c r="E1884" t="s">
        <v>302</v>
      </c>
      <c r="F1884" t="n">
        <v>3201</v>
      </c>
      <c r="G1884" t="s">
        <v>228</v>
      </c>
      <c r="H1884" t="s">
        <v>229</v>
      </c>
      <c r="I1884" t="n">
        <v>5</v>
      </c>
      <c r="J1884" t="n">
        <v>515</v>
      </c>
      <c r="K1884" t="s">
        <v>239</v>
      </c>
      <c r="L1884" t="n">
        <v>164</v>
      </c>
      <c r="M1884" t="n">
        <v>0</v>
      </c>
      <c r="N1884" t="n">
        <v>0</v>
      </c>
    </row>
    <row r="1885" spans="1:20">
      <c r="A1885" s="1" t="n">
        <v>37772</v>
      </c>
      <c r="B1885" t="s">
        <v>325</v>
      </c>
      <c r="C1885" t="n">
        <v>9</v>
      </c>
      <c r="D1885" t="n">
        <v>464</v>
      </c>
      <c r="E1885" t="s">
        <v>292</v>
      </c>
      <c r="F1885" t="n">
        <v>3201</v>
      </c>
      <c r="G1885" t="s">
        <v>228</v>
      </c>
      <c r="H1885" t="s">
        <v>229</v>
      </c>
      <c r="I1885" t="n">
        <v>5</v>
      </c>
      <c r="J1885" t="n">
        <v>515</v>
      </c>
      <c r="K1885" t="s">
        <v>239</v>
      </c>
      <c r="L1885" t="n">
        <v>155</v>
      </c>
      <c r="M1885" t="n">
        <v>0</v>
      </c>
      <c r="N1885" t="n">
        <v>0</v>
      </c>
    </row>
    <row r="1886" spans="1:20">
      <c r="A1886" s="1" t="n">
        <v>37772</v>
      </c>
      <c r="B1886" t="s">
        <v>325</v>
      </c>
      <c r="C1886" t="n">
        <v>31</v>
      </c>
      <c r="D1886" t="n">
        <v>20</v>
      </c>
      <c r="E1886" t="s">
        <v>52</v>
      </c>
      <c r="F1886" t="n">
        <v>3201</v>
      </c>
      <c r="G1886" t="s">
        <v>228</v>
      </c>
      <c r="H1886" t="s">
        <v>229</v>
      </c>
      <c r="I1886" t="n">
        <v>5</v>
      </c>
      <c r="J1886" t="n">
        <v>805</v>
      </c>
      <c r="K1886" t="s">
        <v>295</v>
      </c>
      <c r="L1886" t="n">
        <v>477</v>
      </c>
      <c r="M1886" t="n">
        <v>1.3</v>
      </c>
      <c r="N1886" t="n">
        <v>30.7</v>
      </c>
      <c r="O1886" t="s">
        <v>325</v>
      </c>
      <c r="P1886" t="s">
        <v>253</v>
      </c>
      <c r="Q1886" t="s">
        <v>253</v>
      </c>
      <c r="R1886" t="s">
        <v>233</v>
      </c>
      <c r="S1886" t="s">
        <v>229</v>
      </c>
      <c r="T1886" t="n">
        <v>5</v>
      </c>
    </row>
    <row r="1887" spans="1:20">
      <c r="A1887" s="1" t="n">
        <v>37772</v>
      </c>
      <c r="B1887" t="s">
        <v>325</v>
      </c>
      <c r="C1887" t="n">
        <v>32</v>
      </c>
      <c r="D1887" t="n">
        <v>20</v>
      </c>
      <c r="E1887" t="s">
        <v>52</v>
      </c>
      <c r="F1887" t="n">
        <v>3201</v>
      </c>
      <c r="G1887" t="s">
        <v>228</v>
      </c>
      <c r="H1887" t="s">
        <v>229</v>
      </c>
      <c r="I1887" t="n">
        <v>5</v>
      </c>
      <c r="J1887" t="n">
        <v>458</v>
      </c>
      <c r="K1887" t="s">
        <v>230</v>
      </c>
      <c r="L1887" t="n">
        <v>303</v>
      </c>
      <c r="M1887" t="n">
        <v>0.21</v>
      </c>
      <c r="N1887" t="n">
        <v>20.4</v>
      </c>
      <c r="O1887" t="s">
        <v>325</v>
      </c>
      <c r="P1887" t="s">
        <v>253</v>
      </c>
      <c r="Q1887" t="s">
        <v>253</v>
      </c>
      <c r="R1887" t="s">
        <v>233</v>
      </c>
      <c r="S1887" t="s">
        <v>229</v>
      </c>
      <c r="T1887" t="n">
        <v>5</v>
      </c>
    </row>
    <row r="1888" spans="1:20">
      <c r="A1888" s="1" t="n">
        <v>37772</v>
      </c>
      <c r="B1888" t="s">
        <v>325</v>
      </c>
      <c r="C1888" t="n">
        <v>33</v>
      </c>
      <c r="D1888" t="n">
        <v>20</v>
      </c>
      <c r="E1888" t="s">
        <v>52</v>
      </c>
      <c r="F1888" t="n">
        <v>3201</v>
      </c>
      <c r="G1888" t="s">
        <v>228</v>
      </c>
      <c r="H1888" t="s">
        <v>229</v>
      </c>
      <c r="I1888" t="n">
        <v>5</v>
      </c>
      <c r="J1888" t="n">
        <v>888</v>
      </c>
      <c r="K1888" t="s">
        <v>273</v>
      </c>
      <c r="L1888" t="n">
        <v>272</v>
      </c>
      <c r="M1888" t="n">
        <v>1.22</v>
      </c>
      <c r="N1888" t="n">
        <v>32.4</v>
      </c>
      <c r="O1888" t="s">
        <v>325</v>
      </c>
      <c r="P1888" t="s">
        <v>253</v>
      </c>
      <c r="Q1888" t="s">
        <v>253</v>
      </c>
      <c r="R1888" t="s">
        <v>233</v>
      </c>
      <c r="S1888" t="s">
        <v>229</v>
      </c>
      <c r="T1888" t="n">
        <v>5</v>
      </c>
    </row>
    <row r="1889" spans="1:20">
      <c r="A1889" s="1" t="n">
        <v>37772</v>
      </c>
      <c r="B1889" t="s">
        <v>325</v>
      </c>
      <c r="C1889" t="n">
        <v>34</v>
      </c>
      <c r="D1889" t="n">
        <v>20</v>
      </c>
      <c r="E1889" t="s">
        <v>52</v>
      </c>
      <c r="F1889" t="n">
        <v>3201</v>
      </c>
      <c r="G1889" t="s">
        <v>228</v>
      </c>
      <c r="H1889" t="s">
        <v>229</v>
      </c>
      <c r="I1889" t="n">
        <v>5</v>
      </c>
      <c r="J1889" t="n">
        <v>888</v>
      </c>
      <c r="K1889" t="s">
        <v>273</v>
      </c>
      <c r="L1889" t="n">
        <v>635</v>
      </c>
      <c r="M1889" t="n">
        <v>1.23</v>
      </c>
      <c r="N1889" t="n">
        <v>31.3</v>
      </c>
      <c r="O1889" t="s">
        <v>325</v>
      </c>
      <c r="P1889" t="s">
        <v>253</v>
      </c>
      <c r="Q1889" t="s">
        <v>253</v>
      </c>
      <c r="R1889" t="s">
        <v>233</v>
      </c>
      <c r="S1889" t="s">
        <v>229</v>
      </c>
      <c r="T1889" t="n">
        <v>5</v>
      </c>
    </row>
    <row r="1890" spans="1:20">
      <c r="A1890" s="1" t="n">
        <v>37772</v>
      </c>
      <c r="B1890" t="s">
        <v>325</v>
      </c>
      <c r="C1890" t="n">
        <v>35</v>
      </c>
      <c r="D1890" t="n">
        <v>20</v>
      </c>
      <c r="E1890" t="s">
        <v>52</v>
      </c>
      <c r="F1890" t="n">
        <v>3201</v>
      </c>
      <c r="G1890" t="s">
        <v>228</v>
      </c>
      <c r="H1890" t="s">
        <v>229</v>
      </c>
      <c r="I1890" t="n">
        <v>5</v>
      </c>
      <c r="J1890" t="n">
        <v>580</v>
      </c>
      <c r="K1890" t="s">
        <v>248</v>
      </c>
      <c r="L1890" t="n">
        <v>315</v>
      </c>
      <c r="M1890" t="n">
        <v>0.06</v>
      </c>
      <c r="N1890" t="n">
        <v>36</v>
      </c>
      <c r="O1890" t="s">
        <v>325</v>
      </c>
      <c r="P1890" t="s">
        <v>253</v>
      </c>
      <c r="Q1890" t="s">
        <v>253</v>
      </c>
      <c r="R1890" t="s">
        <v>233</v>
      </c>
      <c r="S1890" t="s">
        <v>229</v>
      </c>
      <c r="T1890" t="n">
        <v>5</v>
      </c>
    </row>
    <row r="1891" spans="1:20">
      <c r="A1891" s="1" t="n">
        <v>37772</v>
      </c>
      <c r="B1891" t="s">
        <v>325</v>
      </c>
      <c r="C1891" t="n">
        <v>36</v>
      </c>
      <c r="D1891" t="n">
        <v>20</v>
      </c>
      <c r="E1891" t="s">
        <v>52</v>
      </c>
      <c r="F1891" t="n">
        <v>3201</v>
      </c>
      <c r="G1891" t="s">
        <v>228</v>
      </c>
      <c r="H1891" t="s">
        <v>229</v>
      </c>
      <c r="I1891" t="n">
        <v>5</v>
      </c>
      <c r="J1891" t="n">
        <v>580</v>
      </c>
      <c r="K1891" t="s">
        <v>248</v>
      </c>
      <c r="L1891" t="n">
        <v>365</v>
      </c>
      <c r="M1891" t="n">
        <v>0.1</v>
      </c>
      <c r="N1891" t="n">
        <v>31.1</v>
      </c>
      <c r="O1891" t="s">
        <v>325</v>
      </c>
      <c r="P1891" t="s">
        <v>253</v>
      </c>
      <c r="Q1891" t="s">
        <v>253</v>
      </c>
      <c r="R1891" t="s">
        <v>233</v>
      </c>
      <c r="S1891" t="s">
        <v>229</v>
      </c>
      <c r="T1891" t="n">
        <v>5</v>
      </c>
    </row>
    <row r="1892" spans="1:20">
      <c r="A1892" s="1" t="n">
        <v>37772</v>
      </c>
      <c r="B1892" t="s">
        <v>325</v>
      </c>
      <c r="C1892" t="n">
        <v>37</v>
      </c>
      <c r="D1892" t="n">
        <v>20</v>
      </c>
      <c r="E1892" t="s">
        <v>52</v>
      </c>
      <c r="F1892" t="n">
        <v>3201</v>
      </c>
      <c r="G1892" t="s">
        <v>228</v>
      </c>
      <c r="H1892" t="s">
        <v>229</v>
      </c>
      <c r="I1892" t="n">
        <v>5</v>
      </c>
      <c r="J1892" t="n">
        <v>945</v>
      </c>
      <c r="K1892" t="s">
        <v>282</v>
      </c>
      <c r="L1892" t="n">
        <v>344</v>
      </c>
      <c r="M1892" t="n">
        <v>0.04</v>
      </c>
      <c r="N1892" t="n">
        <v>39.8</v>
      </c>
      <c r="O1892" t="s">
        <v>325</v>
      </c>
      <c r="P1892" t="s">
        <v>253</v>
      </c>
      <c r="Q1892" t="s">
        <v>253</v>
      </c>
      <c r="R1892" t="s">
        <v>233</v>
      </c>
      <c r="S1892" t="s">
        <v>229</v>
      </c>
      <c r="T1892" t="n">
        <v>5</v>
      </c>
    </row>
    <row r="1893" spans="1:20">
      <c r="A1893" s="1" t="n">
        <v>37802</v>
      </c>
      <c r="B1893" t="s">
        <v>322</v>
      </c>
      <c r="C1893" t="n">
        <v>328</v>
      </c>
      <c r="D1893" t="n">
        <v>20</v>
      </c>
      <c r="E1893" t="s">
        <v>52</v>
      </c>
      <c r="F1893" t="n">
        <v>3201</v>
      </c>
      <c r="G1893" t="s">
        <v>228</v>
      </c>
      <c r="H1893" t="s">
        <v>229</v>
      </c>
      <c r="I1893" t="n">
        <v>5</v>
      </c>
      <c r="J1893" t="n">
        <v>145</v>
      </c>
      <c r="K1893" t="s">
        <v>301</v>
      </c>
      <c r="L1893" t="n">
        <v>398</v>
      </c>
      <c r="M1893" t="n">
        <v>0.34</v>
      </c>
      <c r="N1893" t="n">
        <v>31.2</v>
      </c>
      <c r="O1893" t="s">
        <v>323</v>
      </c>
      <c r="P1893" t="s">
        <v>232</v>
      </c>
      <c r="Q1893" t="s">
        <v>232</v>
      </c>
      <c r="R1893" t="s">
        <v>233</v>
      </c>
      <c r="S1893" t="s">
        <v>229</v>
      </c>
      <c r="T1893" t="n">
        <v>5</v>
      </c>
    </row>
    <row r="1894" spans="1:20">
      <c r="A1894" s="1" t="n">
        <v>37802</v>
      </c>
      <c r="B1894" t="s">
        <v>322</v>
      </c>
      <c r="C1894" t="n">
        <v>336</v>
      </c>
      <c r="D1894" t="n">
        <v>20</v>
      </c>
      <c r="E1894" t="s">
        <v>52</v>
      </c>
      <c r="F1894" t="n">
        <v>3201</v>
      </c>
      <c r="G1894" t="s">
        <v>228</v>
      </c>
      <c r="H1894" t="s">
        <v>229</v>
      </c>
      <c r="I1894" t="n">
        <v>5</v>
      </c>
      <c r="J1894" t="n">
        <v>280</v>
      </c>
      <c r="K1894" t="s">
        <v>251</v>
      </c>
      <c r="L1894" t="n">
        <v>192</v>
      </c>
      <c r="M1894" t="n">
        <v>0.24</v>
      </c>
      <c r="N1894" t="n">
        <v>16.3</v>
      </c>
      <c r="O1894" t="s">
        <v>323</v>
      </c>
      <c r="P1894" t="s">
        <v>232</v>
      </c>
      <c r="Q1894" t="s">
        <v>232</v>
      </c>
      <c r="R1894" t="s">
        <v>233</v>
      </c>
      <c r="S1894" t="s">
        <v>229</v>
      </c>
      <c r="T1894" t="n">
        <v>5</v>
      </c>
    </row>
    <row r="1895" spans="1:20">
      <c r="A1895" s="1" t="n">
        <v>37802</v>
      </c>
      <c r="B1895" t="s">
        <v>322</v>
      </c>
      <c r="C1895" t="n">
        <v>389</v>
      </c>
      <c r="D1895" t="n">
        <v>20</v>
      </c>
      <c r="E1895" t="s">
        <v>52</v>
      </c>
      <c r="F1895" t="n">
        <v>3201</v>
      </c>
      <c r="G1895" t="s">
        <v>228</v>
      </c>
      <c r="H1895" t="s">
        <v>229</v>
      </c>
      <c r="I1895" t="n">
        <v>5</v>
      </c>
      <c r="J1895" t="n">
        <v>875</v>
      </c>
      <c r="K1895" t="s">
        <v>305</v>
      </c>
      <c r="L1895" t="n">
        <v>217</v>
      </c>
      <c r="M1895" t="n">
        <v>0.05</v>
      </c>
      <c r="N1895" t="n">
        <v>43.4</v>
      </c>
      <c r="O1895" t="s">
        <v>323</v>
      </c>
      <c r="P1895" t="s">
        <v>232</v>
      </c>
      <c r="Q1895" t="s">
        <v>232</v>
      </c>
      <c r="R1895" t="s">
        <v>233</v>
      </c>
      <c r="S1895" t="s">
        <v>229</v>
      </c>
      <c r="T1895" t="n">
        <v>5</v>
      </c>
    </row>
    <row r="1896" spans="1:20">
      <c r="A1896" s="1" t="n">
        <v>37802</v>
      </c>
      <c r="B1896" t="s">
        <v>322</v>
      </c>
      <c r="C1896" t="n">
        <v>393</v>
      </c>
      <c r="D1896" t="n">
        <v>20</v>
      </c>
      <c r="E1896" t="s">
        <v>52</v>
      </c>
      <c r="F1896" t="n">
        <v>3201</v>
      </c>
      <c r="G1896" t="s">
        <v>228</v>
      </c>
      <c r="H1896" t="s">
        <v>229</v>
      </c>
      <c r="I1896" t="n">
        <v>5</v>
      </c>
      <c r="J1896" t="n">
        <v>945</v>
      </c>
      <c r="K1896" t="s">
        <v>282</v>
      </c>
      <c r="L1896" t="n">
        <v>282</v>
      </c>
      <c r="M1896" t="n">
        <v>0.03</v>
      </c>
      <c r="N1896" t="n">
        <v>40</v>
      </c>
      <c r="O1896" t="s">
        <v>323</v>
      </c>
      <c r="P1896" t="s">
        <v>232</v>
      </c>
      <c r="Q1896" t="s">
        <v>232</v>
      </c>
      <c r="R1896" t="s">
        <v>233</v>
      </c>
      <c r="S1896" t="s">
        <v>229</v>
      </c>
      <c r="T1896" t="n">
        <v>5</v>
      </c>
    </row>
    <row r="1897" spans="1:20">
      <c r="A1897" s="1" t="n">
        <v>37802</v>
      </c>
      <c r="B1897" t="s">
        <v>322</v>
      </c>
      <c r="C1897" t="n">
        <v>394</v>
      </c>
      <c r="D1897" t="n">
        <v>20</v>
      </c>
      <c r="E1897" t="s">
        <v>52</v>
      </c>
      <c r="F1897" t="n">
        <v>3201</v>
      </c>
      <c r="G1897" t="s">
        <v>228</v>
      </c>
      <c r="H1897" t="s">
        <v>229</v>
      </c>
      <c r="I1897" t="n">
        <v>5</v>
      </c>
      <c r="J1897" t="n">
        <v>945</v>
      </c>
      <c r="K1897" t="s">
        <v>282</v>
      </c>
      <c r="L1897" t="n">
        <v>635</v>
      </c>
      <c r="M1897" t="n">
        <v>0.07000000000000001</v>
      </c>
      <c r="N1897" t="n">
        <v>39.3</v>
      </c>
      <c r="O1897" t="s">
        <v>323</v>
      </c>
      <c r="P1897" t="s">
        <v>232</v>
      </c>
      <c r="Q1897" t="s">
        <v>232</v>
      </c>
      <c r="R1897" t="s">
        <v>233</v>
      </c>
      <c r="S1897" t="s">
        <v>229</v>
      </c>
      <c r="T1897" t="n">
        <v>5</v>
      </c>
    </row>
    <row r="1898" spans="1:20">
      <c r="A1898" s="1" t="n">
        <v>37802</v>
      </c>
      <c r="B1898" t="s">
        <v>326</v>
      </c>
      <c r="C1898" t="n">
        <v>3</v>
      </c>
      <c r="D1898" t="n">
        <v>213</v>
      </c>
      <c r="E1898" t="s">
        <v>234</v>
      </c>
      <c r="F1898" t="n">
        <v>3201</v>
      </c>
      <c r="G1898" t="s">
        <v>228</v>
      </c>
      <c r="H1898" t="s">
        <v>229</v>
      </c>
      <c r="I1898" t="n">
        <v>5</v>
      </c>
      <c r="J1898" t="n">
        <v>515</v>
      </c>
      <c r="K1898" t="s">
        <v>239</v>
      </c>
      <c r="L1898" t="n">
        <v>120</v>
      </c>
      <c r="M1898" t="n">
        <v>0</v>
      </c>
      <c r="N1898" t="n">
        <v>0</v>
      </c>
    </row>
    <row r="1899" spans="1:20">
      <c r="A1899" s="1" t="n">
        <v>37802</v>
      </c>
      <c r="B1899" t="s">
        <v>326</v>
      </c>
      <c r="C1899" t="n">
        <v>4</v>
      </c>
      <c r="D1899" t="n">
        <v>216</v>
      </c>
      <c r="E1899" t="s">
        <v>264</v>
      </c>
      <c r="F1899" t="n">
        <v>3201</v>
      </c>
      <c r="G1899" t="s">
        <v>228</v>
      </c>
      <c r="H1899" t="s">
        <v>229</v>
      </c>
      <c r="I1899" t="n">
        <v>5</v>
      </c>
      <c r="J1899" t="n">
        <v>515</v>
      </c>
      <c r="K1899" t="s">
        <v>239</v>
      </c>
      <c r="L1899" t="n">
        <v>189</v>
      </c>
      <c r="M1899" t="n">
        <v>0</v>
      </c>
      <c r="N1899" t="n">
        <v>0</v>
      </c>
    </row>
    <row r="1900" spans="1:20">
      <c r="A1900" s="1" t="n">
        <v>37802</v>
      </c>
      <c r="B1900" t="s">
        <v>325</v>
      </c>
      <c r="C1900" t="n">
        <v>9</v>
      </c>
      <c r="D1900" t="n">
        <v>20</v>
      </c>
      <c r="E1900" t="s">
        <v>52</v>
      </c>
      <c r="F1900" t="n">
        <v>3201</v>
      </c>
      <c r="G1900" t="s">
        <v>228</v>
      </c>
      <c r="H1900" t="s">
        <v>229</v>
      </c>
      <c r="I1900" t="n">
        <v>5</v>
      </c>
      <c r="J1900" t="n">
        <v>232</v>
      </c>
      <c r="K1900" t="s">
        <v>266</v>
      </c>
      <c r="L1900" t="n">
        <v>352</v>
      </c>
      <c r="M1900" t="n">
        <v>0.06</v>
      </c>
      <c r="N1900" t="n">
        <v>36.9</v>
      </c>
      <c r="O1900" t="s">
        <v>325</v>
      </c>
      <c r="P1900" t="s">
        <v>253</v>
      </c>
      <c r="Q1900" t="s">
        <v>253</v>
      </c>
      <c r="R1900" t="s">
        <v>233</v>
      </c>
      <c r="S1900" t="s">
        <v>229</v>
      </c>
      <c r="T1900" t="n">
        <v>5</v>
      </c>
    </row>
    <row r="1901" spans="1:20">
      <c r="A1901" s="1" t="n">
        <v>37802</v>
      </c>
      <c r="B1901" t="s">
        <v>325</v>
      </c>
      <c r="C1901" t="n">
        <v>10</v>
      </c>
      <c r="D1901" t="n">
        <v>20</v>
      </c>
      <c r="E1901" t="s">
        <v>52</v>
      </c>
      <c r="F1901" t="n">
        <v>3201</v>
      </c>
      <c r="G1901" t="s">
        <v>228</v>
      </c>
      <c r="H1901" t="s">
        <v>229</v>
      </c>
      <c r="I1901" t="n">
        <v>5</v>
      </c>
      <c r="J1901" t="n">
        <v>458</v>
      </c>
      <c r="K1901" t="s">
        <v>230</v>
      </c>
      <c r="L1901" t="n">
        <v>326</v>
      </c>
      <c r="M1901" t="n">
        <v>0.24</v>
      </c>
      <c r="N1901" t="n">
        <v>20.1</v>
      </c>
      <c r="O1901" t="s">
        <v>325</v>
      </c>
      <c r="P1901" t="s">
        <v>253</v>
      </c>
      <c r="Q1901" t="s">
        <v>253</v>
      </c>
      <c r="R1901" t="s">
        <v>233</v>
      </c>
      <c r="S1901" t="s">
        <v>229</v>
      </c>
      <c r="T1901" t="n">
        <v>5</v>
      </c>
    </row>
    <row r="1902" spans="1:20">
      <c r="A1902" s="1" t="n">
        <v>37833</v>
      </c>
      <c r="B1902" t="s">
        <v>322</v>
      </c>
      <c r="C1902" t="n">
        <v>176</v>
      </c>
      <c r="D1902" t="n">
        <v>20</v>
      </c>
      <c r="E1902" t="s">
        <v>52</v>
      </c>
      <c r="F1902" t="n">
        <v>3201</v>
      </c>
      <c r="G1902" t="s">
        <v>228</v>
      </c>
      <c r="H1902" t="s">
        <v>229</v>
      </c>
      <c r="I1902" t="n">
        <v>5</v>
      </c>
      <c r="J1902" t="n">
        <v>280</v>
      </c>
      <c r="K1902" t="s">
        <v>251</v>
      </c>
      <c r="L1902" t="n">
        <v>391</v>
      </c>
      <c r="M1902" t="n">
        <v>0.06</v>
      </c>
      <c r="N1902" t="n">
        <v>32.9</v>
      </c>
      <c r="O1902" t="s">
        <v>323</v>
      </c>
      <c r="P1902" t="s">
        <v>232</v>
      </c>
      <c r="Q1902" t="s">
        <v>232</v>
      </c>
      <c r="R1902" t="s">
        <v>233</v>
      </c>
      <c r="S1902" t="s">
        <v>229</v>
      </c>
      <c r="T1902" t="n">
        <v>5</v>
      </c>
    </row>
    <row r="1903" spans="1:20">
      <c r="A1903" s="1" t="n">
        <v>37833</v>
      </c>
      <c r="B1903" t="s">
        <v>322</v>
      </c>
      <c r="C1903" t="n">
        <v>177</v>
      </c>
      <c r="D1903" t="n">
        <v>20</v>
      </c>
      <c r="E1903" t="s">
        <v>52</v>
      </c>
      <c r="F1903" t="n">
        <v>3201</v>
      </c>
      <c r="G1903" t="s">
        <v>228</v>
      </c>
      <c r="H1903" t="s">
        <v>229</v>
      </c>
      <c r="I1903" t="n">
        <v>5</v>
      </c>
      <c r="J1903" t="n">
        <v>280</v>
      </c>
      <c r="K1903" t="s">
        <v>251</v>
      </c>
      <c r="L1903" t="n">
        <v>399</v>
      </c>
      <c r="M1903" t="n">
        <v>0.06</v>
      </c>
      <c r="N1903" t="n">
        <v>38.4</v>
      </c>
      <c r="O1903" t="s">
        <v>323</v>
      </c>
      <c r="P1903" t="s">
        <v>232</v>
      </c>
      <c r="Q1903" t="s">
        <v>232</v>
      </c>
      <c r="R1903" t="s">
        <v>233</v>
      </c>
      <c r="S1903" t="s">
        <v>229</v>
      </c>
      <c r="T1903" t="n">
        <v>5</v>
      </c>
    </row>
    <row r="1904" spans="1:20">
      <c r="A1904" s="1" t="n">
        <v>37833</v>
      </c>
      <c r="B1904" t="s">
        <v>322</v>
      </c>
      <c r="C1904" t="n">
        <v>235</v>
      </c>
      <c r="D1904" t="n">
        <v>20</v>
      </c>
      <c r="E1904" t="s">
        <v>52</v>
      </c>
      <c r="F1904" t="n">
        <v>3201</v>
      </c>
      <c r="G1904" t="s">
        <v>228</v>
      </c>
      <c r="H1904" t="s">
        <v>229</v>
      </c>
      <c r="I1904" t="n">
        <v>5</v>
      </c>
      <c r="J1904" t="n">
        <v>875</v>
      </c>
      <c r="K1904" t="s">
        <v>305</v>
      </c>
      <c r="L1904" t="n">
        <v>111</v>
      </c>
      <c r="M1904" t="n">
        <v>0.05</v>
      </c>
      <c r="N1904" t="n">
        <v>44</v>
      </c>
      <c r="O1904" t="s">
        <v>323</v>
      </c>
      <c r="P1904" t="s">
        <v>232</v>
      </c>
      <c r="Q1904" t="s">
        <v>232</v>
      </c>
      <c r="R1904" t="s">
        <v>233</v>
      </c>
      <c r="S1904" t="s">
        <v>229</v>
      </c>
      <c r="T1904" t="n">
        <v>5</v>
      </c>
    </row>
    <row r="1905" spans="1:20">
      <c r="A1905" s="1" t="n">
        <v>37833</v>
      </c>
      <c r="B1905" t="s">
        <v>322</v>
      </c>
      <c r="C1905" t="n">
        <v>236</v>
      </c>
      <c r="D1905" t="n">
        <v>20</v>
      </c>
      <c r="E1905" t="s">
        <v>52</v>
      </c>
      <c r="F1905" t="n">
        <v>3201</v>
      </c>
      <c r="G1905" t="s">
        <v>228</v>
      </c>
      <c r="H1905" t="s">
        <v>229</v>
      </c>
      <c r="I1905" t="n">
        <v>5</v>
      </c>
      <c r="J1905" t="n">
        <v>875</v>
      </c>
      <c r="K1905" t="s">
        <v>305</v>
      </c>
      <c r="L1905" t="n">
        <v>185</v>
      </c>
      <c r="M1905" t="n">
        <v>0.05</v>
      </c>
      <c r="N1905" t="n">
        <v>43.7</v>
      </c>
      <c r="O1905" t="s">
        <v>323</v>
      </c>
      <c r="P1905" t="s">
        <v>232</v>
      </c>
      <c r="Q1905" t="s">
        <v>232</v>
      </c>
      <c r="R1905" t="s">
        <v>233</v>
      </c>
      <c r="S1905" t="s">
        <v>229</v>
      </c>
      <c r="T1905" t="n">
        <v>5</v>
      </c>
    </row>
    <row r="1906" spans="1:20">
      <c r="A1906" s="1" t="n">
        <v>37833</v>
      </c>
      <c r="B1906" t="s">
        <v>322</v>
      </c>
      <c r="C1906" t="n">
        <v>239</v>
      </c>
      <c r="D1906" t="n">
        <v>20</v>
      </c>
      <c r="E1906" t="s">
        <v>52</v>
      </c>
      <c r="F1906" t="n">
        <v>3201</v>
      </c>
      <c r="G1906" t="s">
        <v>228</v>
      </c>
      <c r="H1906" t="s">
        <v>229</v>
      </c>
      <c r="I1906" t="n">
        <v>5</v>
      </c>
      <c r="J1906" t="n">
        <v>945</v>
      </c>
      <c r="K1906" t="s">
        <v>282</v>
      </c>
      <c r="L1906" t="n">
        <v>299</v>
      </c>
      <c r="M1906" t="n">
        <v>0.07000000000000001</v>
      </c>
      <c r="N1906" t="n">
        <v>36.1</v>
      </c>
      <c r="O1906" t="s">
        <v>323</v>
      </c>
      <c r="P1906" t="s">
        <v>232</v>
      </c>
      <c r="Q1906" t="s">
        <v>232</v>
      </c>
      <c r="R1906" t="s">
        <v>233</v>
      </c>
      <c r="S1906" t="s">
        <v>229</v>
      </c>
      <c r="T1906" t="n">
        <v>5</v>
      </c>
    </row>
    <row r="1907" spans="1:20">
      <c r="A1907" s="1" t="n">
        <v>37833</v>
      </c>
      <c r="B1907" t="s">
        <v>325</v>
      </c>
      <c r="C1907" t="n">
        <v>13</v>
      </c>
      <c r="D1907" t="n">
        <v>20</v>
      </c>
      <c r="E1907" t="s">
        <v>52</v>
      </c>
      <c r="F1907" t="n">
        <v>3201</v>
      </c>
      <c r="G1907" t="s">
        <v>228</v>
      </c>
      <c r="H1907" t="s">
        <v>229</v>
      </c>
      <c r="I1907" t="n">
        <v>5</v>
      </c>
      <c r="J1907" t="n">
        <v>150</v>
      </c>
      <c r="K1907" t="s">
        <v>269</v>
      </c>
      <c r="L1907" t="n">
        <v>365</v>
      </c>
      <c r="M1907" t="n">
        <v>0.17</v>
      </c>
      <c r="N1907" t="n">
        <v>24.3</v>
      </c>
      <c r="O1907" t="s">
        <v>325</v>
      </c>
      <c r="P1907" t="s">
        <v>253</v>
      </c>
      <c r="Q1907" t="s">
        <v>253</v>
      </c>
      <c r="R1907" t="s">
        <v>233</v>
      </c>
      <c r="S1907" t="s">
        <v>229</v>
      </c>
      <c r="T1907" t="n">
        <v>5</v>
      </c>
    </row>
    <row r="1908" spans="1:20">
      <c r="A1908" s="1" t="n">
        <v>37833</v>
      </c>
      <c r="B1908" t="s">
        <v>325</v>
      </c>
      <c r="C1908" t="n">
        <v>14</v>
      </c>
      <c r="D1908" t="n">
        <v>20</v>
      </c>
      <c r="E1908" t="s">
        <v>52</v>
      </c>
      <c r="F1908" t="n">
        <v>3201</v>
      </c>
      <c r="G1908" t="s">
        <v>228</v>
      </c>
      <c r="H1908" t="s">
        <v>229</v>
      </c>
      <c r="I1908" t="n">
        <v>5</v>
      </c>
      <c r="J1908" t="n">
        <v>150</v>
      </c>
      <c r="K1908" t="s">
        <v>269</v>
      </c>
      <c r="L1908" t="n">
        <v>391</v>
      </c>
      <c r="M1908" t="n">
        <v>0.18</v>
      </c>
      <c r="N1908" t="n">
        <v>23.5</v>
      </c>
      <c r="O1908" t="s">
        <v>325</v>
      </c>
      <c r="P1908" t="s">
        <v>253</v>
      </c>
      <c r="Q1908" t="s">
        <v>253</v>
      </c>
      <c r="R1908" t="s">
        <v>233</v>
      </c>
      <c r="S1908" t="s">
        <v>229</v>
      </c>
      <c r="T1908" t="n">
        <v>5</v>
      </c>
    </row>
    <row r="1909" spans="1:20">
      <c r="A1909" s="1" t="n">
        <v>37833</v>
      </c>
      <c r="B1909" t="s">
        <v>325</v>
      </c>
      <c r="C1909" t="n">
        <v>15</v>
      </c>
      <c r="D1909" t="n">
        <v>20</v>
      </c>
      <c r="E1909" t="s">
        <v>52</v>
      </c>
      <c r="F1909" t="n">
        <v>3201</v>
      </c>
      <c r="G1909" t="s">
        <v>228</v>
      </c>
      <c r="H1909" t="s">
        <v>229</v>
      </c>
      <c r="I1909" t="n">
        <v>5</v>
      </c>
      <c r="J1909" t="n">
        <v>232</v>
      </c>
      <c r="K1909" t="s">
        <v>266</v>
      </c>
      <c r="L1909" t="n">
        <v>315</v>
      </c>
      <c r="M1909" t="n">
        <v>0.06</v>
      </c>
      <c r="N1909" t="n">
        <v>39.9</v>
      </c>
      <c r="O1909" t="s">
        <v>325</v>
      </c>
      <c r="P1909" t="s">
        <v>253</v>
      </c>
      <c r="Q1909" t="s">
        <v>253</v>
      </c>
      <c r="R1909" t="s">
        <v>233</v>
      </c>
      <c r="S1909" t="s">
        <v>229</v>
      </c>
      <c r="T1909" t="n">
        <v>5</v>
      </c>
    </row>
    <row r="1910" spans="1:20">
      <c r="A1910" s="1" t="n">
        <v>37833</v>
      </c>
      <c r="B1910" t="s">
        <v>325</v>
      </c>
      <c r="C1910" t="n">
        <v>16</v>
      </c>
      <c r="D1910" t="n">
        <v>20</v>
      </c>
      <c r="E1910" t="s">
        <v>52</v>
      </c>
      <c r="F1910" t="n">
        <v>3201</v>
      </c>
      <c r="G1910" t="s">
        <v>228</v>
      </c>
      <c r="H1910" t="s">
        <v>229</v>
      </c>
      <c r="I1910" t="n">
        <v>5</v>
      </c>
      <c r="J1910" t="n">
        <v>580</v>
      </c>
      <c r="K1910" t="s">
        <v>248</v>
      </c>
      <c r="L1910" t="n">
        <v>365</v>
      </c>
      <c r="M1910" t="n">
        <v>0.06</v>
      </c>
      <c r="N1910" t="n">
        <v>36</v>
      </c>
      <c r="O1910" t="s">
        <v>325</v>
      </c>
      <c r="P1910" t="s">
        <v>253</v>
      </c>
      <c r="Q1910" t="s">
        <v>253</v>
      </c>
      <c r="R1910" t="s">
        <v>233</v>
      </c>
      <c r="S1910" t="s">
        <v>229</v>
      </c>
      <c r="T1910" t="n">
        <v>5</v>
      </c>
    </row>
    <row r="1911" spans="1:20">
      <c r="A1911" s="1" t="n">
        <v>37833</v>
      </c>
      <c r="B1911" t="s">
        <v>325</v>
      </c>
      <c r="C1911" t="n">
        <v>17</v>
      </c>
      <c r="D1911" t="n">
        <v>20</v>
      </c>
      <c r="E1911" t="s">
        <v>52</v>
      </c>
      <c r="F1911" t="n">
        <v>3201</v>
      </c>
      <c r="G1911" t="s">
        <v>228</v>
      </c>
      <c r="H1911" t="s">
        <v>229</v>
      </c>
      <c r="I1911" t="n">
        <v>5</v>
      </c>
      <c r="J1911" t="n">
        <v>580</v>
      </c>
      <c r="K1911" t="s">
        <v>248</v>
      </c>
      <c r="L1911" t="n">
        <v>648</v>
      </c>
      <c r="M1911" t="n">
        <v>0.02</v>
      </c>
      <c r="N1911" t="n">
        <v>46.2</v>
      </c>
      <c r="O1911" t="s">
        <v>325</v>
      </c>
      <c r="P1911" t="s">
        <v>253</v>
      </c>
      <c r="Q1911" t="s">
        <v>253</v>
      </c>
      <c r="R1911" t="s">
        <v>233</v>
      </c>
      <c r="S1911" t="s">
        <v>229</v>
      </c>
      <c r="T1911" t="n">
        <v>5</v>
      </c>
    </row>
    <row r="1912" spans="1:20">
      <c r="A1912" s="1" t="n">
        <v>37833</v>
      </c>
      <c r="B1912" t="s">
        <v>325</v>
      </c>
      <c r="C1912" t="n">
        <v>18</v>
      </c>
      <c r="D1912" t="n">
        <v>20</v>
      </c>
      <c r="E1912" t="s">
        <v>52</v>
      </c>
      <c r="F1912" t="n">
        <v>3201</v>
      </c>
      <c r="G1912" t="s">
        <v>228</v>
      </c>
      <c r="H1912" t="s">
        <v>229</v>
      </c>
      <c r="I1912" t="n">
        <v>5</v>
      </c>
      <c r="J1912" t="n">
        <v>580</v>
      </c>
      <c r="K1912" t="s">
        <v>248</v>
      </c>
      <c r="L1912" t="n">
        <v>653</v>
      </c>
      <c r="M1912" t="n">
        <v>0.03</v>
      </c>
      <c r="N1912" t="n">
        <v>46.4</v>
      </c>
      <c r="O1912" t="s">
        <v>325</v>
      </c>
      <c r="P1912" t="s">
        <v>253</v>
      </c>
      <c r="Q1912" t="s">
        <v>253</v>
      </c>
      <c r="R1912" t="s">
        <v>233</v>
      </c>
      <c r="S1912" t="s">
        <v>229</v>
      </c>
      <c r="T1912" t="n">
        <v>5</v>
      </c>
    </row>
    <row r="1913" spans="1:20">
      <c r="A1913" s="1" t="n">
        <v>37864</v>
      </c>
      <c r="B1913" t="s">
        <v>322</v>
      </c>
      <c r="C1913" t="n">
        <v>161</v>
      </c>
      <c r="D1913" t="n">
        <v>20</v>
      </c>
      <c r="E1913" t="s">
        <v>52</v>
      </c>
      <c r="F1913" t="n">
        <v>3201</v>
      </c>
      <c r="G1913" t="s">
        <v>228</v>
      </c>
      <c r="H1913" t="s">
        <v>229</v>
      </c>
      <c r="I1913" t="n">
        <v>5</v>
      </c>
      <c r="J1913" t="n">
        <v>280</v>
      </c>
      <c r="K1913" t="s">
        <v>251</v>
      </c>
      <c r="L1913" t="n">
        <v>416</v>
      </c>
      <c r="M1913" t="n">
        <v>0.06</v>
      </c>
      <c r="N1913" t="n">
        <v>38.2</v>
      </c>
      <c r="O1913" t="s">
        <v>323</v>
      </c>
      <c r="P1913" t="s">
        <v>232</v>
      </c>
      <c r="Q1913" t="s">
        <v>232</v>
      </c>
      <c r="R1913" t="s">
        <v>233</v>
      </c>
      <c r="S1913" t="s">
        <v>229</v>
      </c>
      <c r="T1913" t="n">
        <v>5</v>
      </c>
    </row>
    <row r="1914" spans="1:20">
      <c r="A1914" s="1" t="n">
        <v>37864</v>
      </c>
      <c r="B1914" t="s">
        <v>322</v>
      </c>
      <c r="C1914" t="n">
        <v>167</v>
      </c>
      <c r="D1914" t="n">
        <v>20</v>
      </c>
      <c r="E1914" t="s">
        <v>52</v>
      </c>
      <c r="F1914" t="n">
        <v>3201</v>
      </c>
      <c r="G1914" t="s">
        <v>228</v>
      </c>
      <c r="H1914" t="s">
        <v>229</v>
      </c>
      <c r="I1914" t="n">
        <v>5</v>
      </c>
      <c r="J1914" t="n">
        <v>458</v>
      </c>
      <c r="K1914" t="s">
        <v>230</v>
      </c>
      <c r="L1914" t="n">
        <v>150</v>
      </c>
      <c r="M1914" t="n">
        <v>0.09</v>
      </c>
      <c r="N1914" t="n">
        <v>34.4</v>
      </c>
      <c r="O1914" t="s">
        <v>323</v>
      </c>
      <c r="P1914" t="s">
        <v>232</v>
      </c>
      <c r="Q1914" t="s">
        <v>232</v>
      </c>
      <c r="R1914" t="s">
        <v>233</v>
      </c>
      <c r="S1914" t="s">
        <v>229</v>
      </c>
      <c r="T1914" t="n">
        <v>5</v>
      </c>
    </row>
    <row r="1915" spans="1:20">
      <c r="A1915" s="1" t="n">
        <v>37864</v>
      </c>
      <c r="B1915" t="s">
        <v>322</v>
      </c>
      <c r="C1915" t="n">
        <v>217</v>
      </c>
      <c r="D1915" t="n">
        <v>20</v>
      </c>
      <c r="E1915" t="s">
        <v>52</v>
      </c>
      <c r="F1915" t="n">
        <v>3201</v>
      </c>
      <c r="G1915" t="s">
        <v>228</v>
      </c>
      <c r="H1915" t="s">
        <v>229</v>
      </c>
      <c r="I1915" t="n">
        <v>5</v>
      </c>
      <c r="J1915" t="n">
        <v>945</v>
      </c>
      <c r="K1915" t="s">
        <v>282</v>
      </c>
      <c r="L1915" t="n">
        <v>267</v>
      </c>
      <c r="M1915" t="n">
        <v>0.07000000000000001</v>
      </c>
      <c r="N1915" t="n">
        <v>34.9</v>
      </c>
      <c r="O1915" t="s">
        <v>323</v>
      </c>
      <c r="P1915" t="s">
        <v>232</v>
      </c>
      <c r="Q1915" t="s">
        <v>232</v>
      </c>
      <c r="R1915" t="s">
        <v>233</v>
      </c>
      <c r="S1915" t="s">
        <v>229</v>
      </c>
      <c r="T1915" t="n">
        <v>5</v>
      </c>
    </row>
    <row r="1916" spans="1:20">
      <c r="A1916" s="1" t="n">
        <v>37864</v>
      </c>
      <c r="B1916" t="s">
        <v>322</v>
      </c>
      <c r="C1916" t="n">
        <v>218</v>
      </c>
      <c r="D1916" t="n">
        <v>20</v>
      </c>
      <c r="E1916" t="s">
        <v>52</v>
      </c>
      <c r="F1916" t="n">
        <v>3201</v>
      </c>
      <c r="G1916" t="s">
        <v>228</v>
      </c>
      <c r="H1916" t="s">
        <v>229</v>
      </c>
      <c r="I1916" t="n">
        <v>5</v>
      </c>
      <c r="J1916" t="n">
        <v>945</v>
      </c>
      <c r="K1916" t="s">
        <v>282</v>
      </c>
      <c r="L1916" t="n">
        <v>563</v>
      </c>
      <c r="M1916" t="n">
        <v>0.07000000000000001</v>
      </c>
      <c r="N1916" t="n">
        <v>35.4</v>
      </c>
      <c r="O1916" t="s">
        <v>323</v>
      </c>
      <c r="P1916" t="s">
        <v>232</v>
      </c>
      <c r="Q1916" t="s">
        <v>232</v>
      </c>
      <c r="R1916" t="s">
        <v>233</v>
      </c>
      <c r="S1916" t="s">
        <v>229</v>
      </c>
      <c r="T1916" t="n">
        <v>5</v>
      </c>
    </row>
    <row r="1917" spans="1:20">
      <c r="A1917" s="1" t="n">
        <v>37864</v>
      </c>
      <c r="B1917" t="s">
        <v>326</v>
      </c>
      <c r="C1917" t="n">
        <v>1</v>
      </c>
      <c r="D1917" t="n">
        <v>216</v>
      </c>
      <c r="E1917" t="s">
        <v>264</v>
      </c>
      <c r="F1917" t="n">
        <v>3201</v>
      </c>
      <c r="G1917" t="s">
        <v>228</v>
      </c>
      <c r="H1917" t="s">
        <v>229</v>
      </c>
      <c r="I1917" t="n">
        <v>5</v>
      </c>
      <c r="J1917" t="n">
        <v>490</v>
      </c>
      <c r="K1917" t="s">
        <v>244</v>
      </c>
      <c r="L1917" t="n">
        <v>309</v>
      </c>
      <c r="M1917" t="n">
        <v>0</v>
      </c>
      <c r="N1917" t="n">
        <v>0</v>
      </c>
    </row>
    <row r="1918" spans="1:20">
      <c r="A1918" s="1" t="n">
        <v>37864</v>
      </c>
      <c r="B1918" t="s">
        <v>325</v>
      </c>
      <c r="C1918" t="n">
        <v>9</v>
      </c>
      <c r="D1918" t="n">
        <v>20</v>
      </c>
      <c r="E1918" t="s">
        <v>52</v>
      </c>
      <c r="F1918" t="n">
        <v>3201</v>
      </c>
      <c r="G1918" t="s">
        <v>228</v>
      </c>
      <c r="H1918" t="s">
        <v>229</v>
      </c>
      <c r="I1918" t="n">
        <v>5</v>
      </c>
      <c r="J1918" t="n">
        <v>805</v>
      </c>
      <c r="K1918" t="s">
        <v>295</v>
      </c>
      <c r="L1918" t="n">
        <v>239</v>
      </c>
      <c r="M1918" t="n">
        <v>0.22</v>
      </c>
      <c r="N1918" t="n">
        <v>34.7</v>
      </c>
      <c r="O1918" t="s">
        <v>325</v>
      </c>
      <c r="P1918" t="s">
        <v>253</v>
      </c>
      <c r="Q1918" t="s">
        <v>253</v>
      </c>
      <c r="R1918" t="s">
        <v>233</v>
      </c>
      <c r="S1918" t="s">
        <v>229</v>
      </c>
      <c r="T1918" t="n">
        <v>5</v>
      </c>
    </row>
    <row r="1919" spans="1:20">
      <c r="A1919" s="1" t="n">
        <v>37864</v>
      </c>
      <c r="B1919" t="s">
        <v>325</v>
      </c>
      <c r="C1919" t="n">
        <v>10</v>
      </c>
      <c r="D1919" t="n">
        <v>20</v>
      </c>
      <c r="E1919" t="s">
        <v>52</v>
      </c>
      <c r="F1919" t="n">
        <v>3201</v>
      </c>
      <c r="G1919" t="s">
        <v>228</v>
      </c>
      <c r="H1919" t="s">
        <v>229</v>
      </c>
      <c r="I1919" t="n">
        <v>5</v>
      </c>
      <c r="J1919" t="n">
        <v>232</v>
      </c>
      <c r="K1919" t="s">
        <v>266</v>
      </c>
      <c r="L1919" t="n">
        <v>337</v>
      </c>
      <c r="M1919" t="n">
        <v>0.09</v>
      </c>
      <c r="N1919" t="n">
        <v>35.9</v>
      </c>
      <c r="O1919" t="s">
        <v>325</v>
      </c>
      <c r="P1919" t="s">
        <v>253</v>
      </c>
      <c r="Q1919" t="s">
        <v>253</v>
      </c>
      <c r="R1919" t="s">
        <v>233</v>
      </c>
      <c r="S1919" t="s">
        <v>229</v>
      </c>
      <c r="T1919" t="n">
        <v>5</v>
      </c>
    </row>
    <row r="1920" spans="1:20">
      <c r="A1920" s="1" t="n">
        <v>37864</v>
      </c>
      <c r="B1920" t="s">
        <v>325</v>
      </c>
      <c r="C1920" t="n">
        <v>11</v>
      </c>
      <c r="D1920" t="n">
        <v>20</v>
      </c>
      <c r="E1920" t="s">
        <v>52</v>
      </c>
      <c r="F1920" t="n">
        <v>3201</v>
      </c>
      <c r="G1920" t="s">
        <v>228</v>
      </c>
      <c r="H1920" t="s">
        <v>229</v>
      </c>
      <c r="I1920" t="n">
        <v>5</v>
      </c>
      <c r="J1920" t="n">
        <v>458</v>
      </c>
      <c r="K1920" t="s">
        <v>230</v>
      </c>
      <c r="L1920" t="n">
        <v>352</v>
      </c>
      <c r="M1920" t="n">
        <v>0.22</v>
      </c>
      <c r="N1920" t="n">
        <v>20.4</v>
      </c>
      <c r="O1920" t="s">
        <v>325</v>
      </c>
      <c r="P1920" t="s">
        <v>253</v>
      </c>
      <c r="Q1920" t="s">
        <v>253</v>
      </c>
      <c r="R1920" t="s">
        <v>233</v>
      </c>
      <c r="S1920" t="s">
        <v>229</v>
      </c>
      <c r="T1920" t="n">
        <v>5</v>
      </c>
    </row>
    <row r="1921" spans="1:20">
      <c r="A1921" s="1" t="n">
        <v>37864</v>
      </c>
      <c r="B1921" t="s">
        <v>325</v>
      </c>
      <c r="C1921" t="n">
        <v>12</v>
      </c>
      <c r="D1921" t="n">
        <v>20</v>
      </c>
      <c r="E1921" t="s">
        <v>52</v>
      </c>
      <c r="F1921" t="n">
        <v>3201</v>
      </c>
      <c r="G1921" t="s">
        <v>228</v>
      </c>
      <c r="H1921" t="s">
        <v>229</v>
      </c>
      <c r="I1921" t="n">
        <v>5</v>
      </c>
      <c r="J1921" t="n">
        <v>888</v>
      </c>
      <c r="K1921" t="s">
        <v>273</v>
      </c>
      <c r="L1921" t="n">
        <v>952</v>
      </c>
      <c r="M1921" t="n">
        <v>1.14</v>
      </c>
      <c r="N1921" t="n">
        <v>33</v>
      </c>
      <c r="O1921" t="s">
        <v>325</v>
      </c>
      <c r="P1921" t="s">
        <v>253</v>
      </c>
      <c r="Q1921" t="s">
        <v>253</v>
      </c>
      <c r="R1921" t="s">
        <v>233</v>
      </c>
      <c r="S1921" t="s">
        <v>229</v>
      </c>
      <c r="T1921" t="n">
        <v>5</v>
      </c>
    </row>
    <row r="1922" spans="1:20">
      <c r="A1922" s="1" t="n">
        <v>37894</v>
      </c>
      <c r="B1922" t="s">
        <v>322</v>
      </c>
      <c r="C1922" t="n">
        <v>173</v>
      </c>
      <c r="D1922" t="n">
        <v>20</v>
      </c>
      <c r="E1922" t="s">
        <v>52</v>
      </c>
      <c r="F1922" t="n">
        <v>3201</v>
      </c>
      <c r="G1922" t="s">
        <v>228</v>
      </c>
      <c r="H1922" t="s">
        <v>229</v>
      </c>
      <c r="I1922" t="n">
        <v>5</v>
      </c>
      <c r="J1922" t="n">
        <v>280</v>
      </c>
      <c r="K1922" t="s">
        <v>251</v>
      </c>
      <c r="L1922" t="n">
        <v>140</v>
      </c>
      <c r="M1922" t="n">
        <v>0.06</v>
      </c>
      <c r="N1922" t="n">
        <v>38.7</v>
      </c>
      <c r="O1922" t="s">
        <v>323</v>
      </c>
      <c r="P1922" t="s">
        <v>232</v>
      </c>
      <c r="Q1922" t="s">
        <v>232</v>
      </c>
      <c r="R1922" t="s">
        <v>233</v>
      </c>
      <c r="S1922" t="s">
        <v>229</v>
      </c>
      <c r="T1922" t="n">
        <v>5</v>
      </c>
    </row>
    <row r="1923" spans="1:20">
      <c r="A1923" s="1" t="n">
        <v>37894</v>
      </c>
      <c r="B1923" t="s">
        <v>322</v>
      </c>
      <c r="C1923" t="n">
        <v>174</v>
      </c>
      <c r="D1923" t="n">
        <v>20</v>
      </c>
      <c r="E1923" t="s">
        <v>52</v>
      </c>
      <c r="F1923" t="n">
        <v>3201</v>
      </c>
      <c r="G1923" t="s">
        <v>228</v>
      </c>
      <c r="H1923" t="s">
        <v>229</v>
      </c>
      <c r="I1923" t="n">
        <v>5</v>
      </c>
      <c r="J1923" t="n">
        <v>280</v>
      </c>
      <c r="K1923" t="s">
        <v>251</v>
      </c>
      <c r="L1923" t="n">
        <v>208</v>
      </c>
      <c r="M1923" t="n">
        <v>0.24</v>
      </c>
      <c r="N1923" t="n">
        <v>16.3</v>
      </c>
      <c r="O1923" t="s">
        <v>323</v>
      </c>
      <c r="P1923" t="s">
        <v>232</v>
      </c>
      <c r="Q1923" t="s">
        <v>232</v>
      </c>
      <c r="R1923" t="s">
        <v>233</v>
      </c>
      <c r="S1923" t="s">
        <v>229</v>
      </c>
      <c r="T1923" t="n">
        <v>5</v>
      </c>
    </row>
    <row r="1924" spans="1:20">
      <c r="A1924" s="1" t="n">
        <v>37894</v>
      </c>
      <c r="B1924" t="s">
        <v>322</v>
      </c>
      <c r="C1924" t="n">
        <v>175</v>
      </c>
      <c r="D1924" t="n">
        <v>20</v>
      </c>
      <c r="E1924" t="s">
        <v>52</v>
      </c>
      <c r="F1924" t="n">
        <v>3201</v>
      </c>
      <c r="G1924" t="s">
        <v>228</v>
      </c>
      <c r="H1924" t="s">
        <v>229</v>
      </c>
      <c r="I1924" t="n">
        <v>5</v>
      </c>
      <c r="J1924" t="n">
        <v>280</v>
      </c>
      <c r="K1924" t="s">
        <v>251</v>
      </c>
      <c r="L1924" t="n">
        <v>368</v>
      </c>
      <c r="M1924" t="n">
        <v>0.1</v>
      </c>
      <c r="N1924" t="n">
        <v>32.1</v>
      </c>
      <c r="O1924" t="s">
        <v>323</v>
      </c>
      <c r="P1924" t="s">
        <v>232</v>
      </c>
      <c r="Q1924" t="s">
        <v>232</v>
      </c>
      <c r="R1924" t="s">
        <v>233</v>
      </c>
      <c r="S1924" t="s">
        <v>229</v>
      </c>
      <c r="T1924" t="n">
        <v>5</v>
      </c>
    </row>
    <row r="1925" spans="1:20">
      <c r="A1925" s="1" t="n">
        <v>37894</v>
      </c>
      <c r="B1925" t="s">
        <v>322</v>
      </c>
      <c r="C1925" t="n">
        <v>238</v>
      </c>
      <c r="D1925" t="n">
        <v>20</v>
      </c>
      <c r="E1925" t="s">
        <v>52</v>
      </c>
      <c r="F1925" t="n">
        <v>3201</v>
      </c>
      <c r="G1925" t="s">
        <v>228</v>
      </c>
      <c r="H1925" t="s">
        <v>229</v>
      </c>
      <c r="I1925" t="n">
        <v>5</v>
      </c>
      <c r="J1925" t="n">
        <v>945</v>
      </c>
      <c r="K1925" t="s">
        <v>282</v>
      </c>
      <c r="L1925" t="n">
        <v>612</v>
      </c>
      <c r="M1925" t="n">
        <v>0.07000000000000001</v>
      </c>
      <c r="N1925" t="n">
        <v>39.5</v>
      </c>
      <c r="O1925" t="s">
        <v>323</v>
      </c>
      <c r="P1925" t="s">
        <v>232</v>
      </c>
      <c r="Q1925" t="s">
        <v>232</v>
      </c>
      <c r="R1925" t="s">
        <v>233</v>
      </c>
      <c r="S1925" t="s">
        <v>229</v>
      </c>
      <c r="T1925" t="n">
        <v>5</v>
      </c>
    </row>
    <row r="1926" spans="1:20">
      <c r="A1926" s="1" t="n">
        <v>37894</v>
      </c>
      <c r="B1926" t="s">
        <v>326</v>
      </c>
      <c r="C1926" t="n">
        <v>1</v>
      </c>
      <c r="D1926" t="n">
        <v>216</v>
      </c>
      <c r="E1926" t="s">
        <v>264</v>
      </c>
      <c r="F1926" t="n">
        <v>3201</v>
      </c>
      <c r="G1926" t="s">
        <v>228</v>
      </c>
      <c r="H1926" t="s">
        <v>229</v>
      </c>
      <c r="I1926" t="n">
        <v>5</v>
      </c>
      <c r="J1926" t="n">
        <v>490</v>
      </c>
      <c r="K1926" t="s">
        <v>244</v>
      </c>
      <c r="L1926" t="n">
        <v>309</v>
      </c>
      <c r="M1926" t="n">
        <v>0</v>
      </c>
      <c r="N1926" t="n">
        <v>0</v>
      </c>
    </row>
    <row r="1927" spans="1:20">
      <c r="A1927" s="1" t="n">
        <v>37894</v>
      </c>
      <c r="B1927" t="s">
        <v>325</v>
      </c>
      <c r="C1927" t="n">
        <v>4</v>
      </c>
      <c r="D1927" t="n">
        <v>20</v>
      </c>
      <c r="E1927" t="s">
        <v>52</v>
      </c>
      <c r="F1927" t="n">
        <v>3201</v>
      </c>
      <c r="G1927" t="s">
        <v>228</v>
      </c>
      <c r="H1927" t="s">
        <v>229</v>
      </c>
      <c r="I1927" t="n">
        <v>5</v>
      </c>
      <c r="J1927" t="n">
        <v>888</v>
      </c>
      <c r="K1927" t="s">
        <v>273</v>
      </c>
      <c r="L1927" t="n">
        <v>398</v>
      </c>
      <c r="M1927" t="n">
        <v>1.14</v>
      </c>
      <c r="N1927" t="n">
        <v>32.9</v>
      </c>
      <c r="O1927" t="s">
        <v>325</v>
      </c>
      <c r="P1927" t="s">
        <v>253</v>
      </c>
      <c r="Q1927" t="s">
        <v>253</v>
      </c>
      <c r="R1927" t="s">
        <v>233</v>
      </c>
      <c r="S1927" t="s">
        <v>229</v>
      </c>
      <c r="T1927" t="n">
        <v>5</v>
      </c>
    </row>
    <row r="1928" spans="1:20">
      <c r="A1928" s="1" t="n">
        <v>37894</v>
      </c>
      <c r="B1928" t="s">
        <v>325</v>
      </c>
      <c r="C1928" t="n">
        <v>5</v>
      </c>
      <c r="D1928" t="n">
        <v>20</v>
      </c>
      <c r="E1928" t="s">
        <v>52</v>
      </c>
      <c r="F1928" t="n">
        <v>3201</v>
      </c>
      <c r="G1928" t="s">
        <v>228</v>
      </c>
      <c r="H1928" t="s">
        <v>229</v>
      </c>
      <c r="I1928" t="n">
        <v>5</v>
      </c>
      <c r="J1928" t="n">
        <v>580</v>
      </c>
      <c r="K1928" t="s">
        <v>248</v>
      </c>
      <c r="L1928" t="n">
        <v>664</v>
      </c>
      <c r="M1928" t="n">
        <v>0.02</v>
      </c>
      <c r="N1928" t="n">
        <v>46.1</v>
      </c>
      <c r="O1928" t="s">
        <v>325</v>
      </c>
      <c r="P1928" t="s">
        <v>253</v>
      </c>
      <c r="Q1928" t="s">
        <v>253</v>
      </c>
      <c r="R1928" t="s">
        <v>233</v>
      </c>
      <c r="S1928" t="s">
        <v>229</v>
      </c>
      <c r="T1928" t="n">
        <v>5</v>
      </c>
    </row>
    <row r="1929" spans="1:20">
      <c r="A1929" s="1" t="n">
        <v>37894</v>
      </c>
      <c r="B1929" t="s">
        <v>325</v>
      </c>
      <c r="C1929" t="n">
        <v>6</v>
      </c>
      <c r="D1929" t="n">
        <v>20</v>
      </c>
      <c r="E1929" t="s">
        <v>52</v>
      </c>
      <c r="F1929" t="n">
        <v>3201</v>
      </c>
      <c r="G1929" t="s">
        <v>228</v>
      </c>
      <c r="H1929" t="s">
        <v>229</v>
      </c>
      <c r="I1929" t="n">
        <v>5</v>
      </c>
      <c r="J1929" t="n">
        <v>712</v>
      </c>
      <c r="K1929" t="s">
        <v>278</v>
      </c>
      <c r="L1929" t="n">
        <v>649</v>
      </c>
      <c r="M1929" t="n">
        <v>0.04</v>
      </c>
      <c r="N1929" t="n">
        <v>45</v>
      </c>
      <c r="O1929" t="s">
        <v>325</v>
      </c>
      <c r="P1929" t="s">
        <v>253</v>
      </c>
      <c r="Q1929" t="s">
        <v>253</v>
      </c>
      <c r="R1929" t="s">
        <v>233</v>
      </c>
      <c r="S1929" t="s">
        <v>229</v>
      </c>
      <c r="T1929" t="n">
        <v>5</v>
      </c>
    </row>
    <row r="1930" spans="1:20">
      <c r="A1930" s="1" t="n">
        <v>37925</v>
      </c>
      <c r="B1930" t="s">
        <v>329</v>
      </c>
      <c r="C1930" t="n">
        <v>2</v>
      </c>
      <c r="D1930" t="n">
        <v>216</v>
      </c>
      <c r="E1930" t="s">
        <v>264</v>
      </c>
      <c r="F1930" t="n">
        <v>3201</v>
      </c>
      <c r="G1930" t="s">
        <v>228</v>
      </c>
      <c r="H1930" t="s">
        <v>229</v>
      </c>
      <c r="I1930" t="n">
        <v>5</v>
      </c>
      <c r="J1930" t="n">
        <v>795</v>
      </c>
      <c r="K1930" t="s">
        <v>240</v>
      </c>
      <c r="L1930" t="n">
        <v>300</v>
      </c>
      <c r="M1930" t="n">
        <v>0</v>
      </c>
      <c r="N1930" t="n">
        <v>0</v>
      </c>
    </row>
    <row r="1931" spans="1:20">
      <c r="A1931" s="1" t="n">
        <v>37925</v>
      </c>
      <c r="B1931" t="s">
        <v>322</v>
      </c>
      <c r="C1931" t="n">
        <v>55</v>
      </c>
      <c r="D1931" t="n">
        <v>20</v>
      </c>
      <c r="E1931" t="s">
        <v>52</v>
      </c>
      <c r="F1931" t="n">
        <v>3201</v>
      </c>
      <c r="G1931" t="s">
        <v>228</v>
      </c>
      <c r="H1931" t="s">
        <v>229</v>
      </c>
      <c r="I1931" t="n">
        <v>5</v>
      </c>
      <c r="J1931" t="n">
        <v>940</v>
      </c>
      <c r="K1931" t="s">
        <v>235</v>
      </c>
      <c r="L1931" t="n">
        <v>75</v>
      </c>
      <c r="M1931" t="n">
        <v>5.5</v>
      </c>
      <c r="N1931" t="n">
        <v>10.6</v>
      </c>
      <c r="O1931" t="s">
        <v>323</v>
      </c>
      <c r="P1931" t="s">
        <v>232</v>
      </c>
      <c r="Q1931" t="s">
        <v>232</v>
      </c>
      <c r="R1931" t="s">
        <v>233</v>
      </c>
      <c r="S1931" t="s">
        <v>229</v>
      </c>
      <c r="T1931" t="n">
        <v>5</v>
      </c>
    </row>
    <row r="1932" spans="1:20">
      <c r="A1932" s="1" t="n">
        <v>37925</v>
      </c>
      <c r="B1932" t="s">
        <v>322</v>
      </c>
      <c r="C1932" t="n">
        <v>56</v>
      </c>
      <c r="D1932" t="n">
        <v>20</v>
      </c>
      <c r="E1932" t="s">
        <v>52</v>
      </c>
      <c r="F1932" t="n">
        <v>3201</v>
      </c>
      <c r="G1932" t="s">
        <v>228</v>
      </c>
      <c r="H1932" t="s">
        <v>229</v>
      </c>
      <c r="I1932" t="n">
        <v>5</v>
      </c>
      <c r="J1932" t="n">
        <v>285</v>
      </c>
      <c r="K1932" t="s">
        <v>284</v>
      </c>
      <c r="L1932" t="n">
        <v>306</v>
      </c>
      <c r="M1932" t="n">
        <v>0.55</v>
      </c>
      <c r="N1932" t="n">
        <v>29.2</v>
      </c>
      <c r="O1932" t="s">
        <v>323</v>
      </c>
      <c r="P1932" t="s">
        <v>232</v>
      </c>
      <c r="Q1932" t="s">
        <v>232</v>
      </c>
      <c r="R1932" t="s">
        <v>233</v>
      </c>
      <c r="S1932" t="s">
        <v>229</v>
      </c>
      <c r="T1932" t="n">
        <v>5</v>
      </c>
    </row>
    <row r="1933" spans="1:20">
      <c r="A1933" s="1" t="n">
        <v>37925</v>
      </c>
      <c r="B1933" t="s">
        <v>322</v>
      </c>
      <c r="C1933" t="n">
        <v>57</v>
      </c>
      <c r="D1933" t="n">
        <v>20</v>
      </c>
      <c r="E1933" t="s">
        <v>52</v>
      </c>
      <c r="F1933" t="n">
        <v>3201</v>
      </c>
      <c r="G1933" t="s">
        <v>228</v>
      </c>
      <c r="H1933" t="s">
        <v>229</v>
      </c>
      <c r="I1933" t="n">
        <v>5</v>
      </c>
      <c r="J1933" t="n">
        <v>458</v>
      </c>
      <c r="K1933" t="s">
        <v>230</v>
      </c>
      <c r="L1933" t="n">
        <v>681</v>
      </c>
      <c r="M1933" t="n">
        <v>0.1</v>
      </c>
      <c r="N1933" t="n">
        <v>33.9</v>
      </c>
      <c r="O1933" t="s">
        <v>323</v>
      </c>
      <c r="P1933" t="s">
        <v>232</v>
      </c>
      <c r="Q1933" t="s">
        <v>232</v>
      </c>
      <c r="R1933" t="s">
        <v>233</v>
      </c>
      <c r="S1933" t="s">
        <v>229</v>
      </c>
      <c r="T1933" t="n">
        <v>5</v>
      </c>
    </row>
    <row r="1934" spans="1:20">
      <c r="A1934" s="1" t="n">
        <v>37925</v>
      </c>
      <c r="B1934" t="s">
        <v>322</v>
      </c>
      <c r="C1934" t="n">
        <v>58</v>
      </c>
      <c r="D1934" t="n">
        <v>20</v>
      </c>
      <c r="E1934" t="s">
        <v>52</v>
      </c>
      <c r="F1934" t="n">
        <v>3201</v>
      </c>
      <c r="G1934" t="s">
        <v>228</v>
      </c>
      <c r="H1934" t="s">
        <v>229</v>
      </c>
      <c r="I1934" t="n">
        <v>5</v>
      </c>
      <c r="J1934" t="n">
        <v>945</v>
      </c>
      <c r="K1934" t="s">
        <v>282</v>
      </c>
      <c r="L1934" t="n">
        <v>523</v>
      </c>
      <c r="M1934" t="n">
        <v>0.1</v>
      </c>
      <c r="N1934" t="n">
        <v>33.1</v>
      </c>
      <c r="O1934" t="s">
        <v>323</v>
      </c>
      <c r="P1934" t="s">
        <v>232</v>
      </c>
      <c r="Q1934" t="s">
        <v>232</v>
      </c>
      <c r="R1934" t="s">
        <v>233</v>
      </c>
      <c r="S1934" t="s">
        <v>229</v>
      </c>
      <c r="T1934" t="n">
        <v>5</v>
      </c>
    </row>
    <row r="1935" spans="1:20">
      <c r="A1935" s="1" t="n">
        <v>37925</v>
      </c>
      <c r="B1935" t="s">
        <v>322</v>
      </c>
      <c r="C1935" t="n">
        <v>59</v>
      </c>
      <c r="D1935" t="n">
        <v>20</v>
      </c>
      <c r="E1935" t="s">
        <v>52</v>
      </c>
      <c r="F1935" t="n">
        <v>3201</v>
      </c>
      <c r="G1935" t="s">
        <v>228</v>
      </c>
      <c r="H1935" t="s">
        <v>229</v>
      </c>
      <c r="I1935" t="n">
        <v>5</v>
      </c>
      <c r="J1935" t="n">
        <v>280</v>
      </c>
      <c r="K1935" t="s">
        <v>251</v>
      </c>
      <c r="L1935" t="n">
        <v>157</v>
      </c>
      <c r="M1935" t="n">
        <v>0.06</v>
      </c>
      <c r="N1935" t="n">
        <v>38.1</v>
      </c>
      <c r="O1935" t="s">
        <v>323</v>
      </c>
      <c r="P1935" t="s">
        <v>232</v>
      </c>
      <c r="Q1935" t="s">
        <v>232</v>
      </c>
      <c r="R1935" t="s">
        <v>233</v>
      </c>
      <c r="S1935" t="s">
        <v>229</v>
      </c>
      <c r="T1935" t="n">
        <v>5</v>
      </c>
    </row>
    <row r="1936" spans="1:20">
      <c r="A1936" s="1" t="n">
        <v>37925</v>
      </c>
      <c r="B1936" t="s">
        <v>326</v>
      </c>
      <c r="C1936" t="n">
        <v>2</v>
      </c>
      <c r="D1936" t="n">
        <v>216</v>
      </c>
      <c r="E1936" t="s">
        <v>264</v>
      </c>
      <c r="F1936" t="n">
        <v>3201</v>
      </c>
      <c r="G1936" t="s">
        <v>228</v>
      </c>
      <c r="H1936" t="s">
        <v>229</v>
      </c>
      <c r="I1936" t="n">
        <v>5</v>
      </c>
      <c r="J1936" t="n">
        <v>795</v>
      </c>
      <c r="K1936" t="s">
        <v>240</v>
      </c>
      <c r="L1936" t="n">
        <v>309</v>
      </c>
      <c r="M1936" t="n">
        <v>0</v>
      </c>
      <c r="N1936" t="n">
        <v>0</v>
      </c>
    </row>
    <row r="1937" spans="1:20">
      <c r="A1937" s="1" t="n">
        <v>37925</v>
      </c>
      <c r="B1937" t="s">
        <v>325</v>
      </c>
      <c r="C1937" t="n">
        <v>1</v>
      </c>
      <c r="D1937" t="n">
        <v>20</v>
      </c>
      <c r="E1937" t="s">
        <v>52</v>
      </c>
      <c r="F1937" t="n">
        <v>3201</v>
      </c>
      <c r="G1937" t="s">
        <v>228</v>
      </c>
      <c r="H1937" t="s">
        <v>229</v>
      </c>
      <c r="I1937" t="n">
        <v>5</v>
      </c>
      <c r="J1937" t="n">
        <v>458</v>
      </c>
      <c r="K1937" t="s">
        <v>230</v>
      </c>
      <c r="L1937" t="n">
        <v>366</v>
      </c>
      <c r="M1937" t="n">
        <v>0.22</v>
      </c>
      <c r="N1937" t="n">
        <v>20.4</v>
      </c>
      <c r="O1937" t="s">
        <v>325</v>
      </c>
      <c r="P1937" t="s">
        <v>253</v>
      </c>
      <c r="Q1937" t="s">
        <v>253</v>
      </c>
      <c r="R1937" t="s">
        <v>233</v>
      </c>
      <c r="S1937" t="s">
        <v>229</v>
      </c>
      <c r="T1937" t="n">
        <v>5</v>
      </c>
    </row>
    <row r="1938" spans="1:20">
      <c r="A1938" s="1" t="n">
        <v>37925</v>
      </c>
      <c r="B1938" t="s">
        <v>325</v>
      </c>
      <c r="C1938" t="n">
        <v>2</v>
      </c>
      <c r="D1938" t="n">
        <v>20</v>
      </c>
      <c r="E1938" t="s">
        <v>52</v>
      </c>
      <c r="F1938" t="n">
        <v>3201</v>
      </c>
      <c r="G1938" t="s">
        <v>228</v>
      </c>
      <c r="H1938" t="s">
        <v>229</v>
      </c>
      <c r="I1938" t="n">
        <v>5</v>
      </c>
      <c r="J1938" t="n">
        <v>232</v>
      </c>
      <c r="K1938" t="s">
        <v>266</v>
      </c>
      <c r="L1938" t="n">
        <v>353</v>
      </c>
      <c r="M1938" t="n">
        <v>0.07000000000000001</v>
      </c>
      <c r="N1938" t="n">
        <v>37.1</v>
      </c>
      <c r="O1938" t="s">
        <v>325</v>
      </c>
      <c r="P1938" t="s">
        <v>253</v>
      </c>
      <c r="Q1938" t="s">
        <v>253</v>
      </c>
      <c r="R1938" t="s">
        <v>233</v>
      </c>
      <c r="S1938" t="s">
        <v>229</v>
      </c>
      <c r="T1938" t="n">
        <v>5</v>
      </c>
    </row>
    <row r="1939" spans="1:20">
      <c r="A1939" s="1" t="n">
        <v>37925</v>
      </c>
      <c r="B1939" t="s">
        <v>325</v>
      </c>
      <c r="C1939" t="n">
        <v>3</v>
      </c>
      <c r="D1939" t="n">
        <v>20</v>
      </c>
      <c r="E1939" t="s">
        <v>52</v>
      </c>
      <c r="F1939" t="n">
        <v>3201</v>
      </c>
      <c r="G1939" t="s">
        <v>228</v>
      </c>
      <c r="H1939" t="s">
        <v>229</v>
      </c>
      <c r="I1939" t="n">
        <v>5</v>
      </c>
      <c r="J1939" t="n">
        <v>888</v>
      </c>
      <c r="K1939" t="s">
        <v>273</v>
      </c>
      <c r="L1939" t="n">
        <v>364</v>
      </c>
      <c r="M1939" t="n">
        <v>1.18</v>
      </c>
      <c r="N1939" t="n">
        <v>33</v>
      </c>
      <c r="O1939" t="s">
        <v>325</v>
      </c>
      <c r="P1939" t="s">
        <v>253</v>
      </c>
      <c r="Q1939" t="s">
        <v>253</v>
      </c>
      <c r="R1939" t="s">
        <v>233</v>
      </c>
      <c r="S1939" t="s">
        <v>229</v>
      </c>
      <c r="T1939" t="n">
        <v>5</v>
      </c>
    </row>
    <row r="1940" spans="1:20">
      <c r="A1940" s="1" t="n">
        <v>37925</v>
      </c>
      <c r="B1940" t="s">
        <v>325</v>
      </c>
      <c r="C1940" t="n">
        <v>4</v>
      </c>
      <c r="D1940" t="n">
        <v>20</v>
      </c>
      <c r="E1940" t="s">
        <v>52</v>
      </c>
      <c r="F1940" t="n">
        <v>3201</v>
      </c>
      <c r="G1940" t="s">
        <v>228</v>
      </c>
      <c r="H1940" t="s">
        <v>229</v>
      </c>
      <c r="I1940" t="n">
        <v>5</v>
      </c>
      <c r="J1940" t="n">
        <v>580</v>
      </c>
      <c r="K1940" t="s">
        <v>248</v>
      </c>
      <c r="L1940" t="n">
        <v>288</v>
      </c>
      <c r="M1940" t="n">
        <v>0.05</v>
      </c>
      <c r="N1940" t="n">
        <v>37.5</v>
      </c>
      <c r="O1940" t="s">
        <v>325</v>
      </c>
      <c r="P1940" t="s">
        <v>253</v>
      </c>
      <c r="Q1940" t="s">
        <v>253</v>
      </c>
      <c r="R1940" t="s">
        <v>233</v>
      </c>
      <c r="S1940" t="s">
        <v>229</v>
      </c>
      <c r="T1940" t="n">
        <v>5</v>
      </c>
    </row>
    <row r="1941" spans="1:20">
      <c r="A1941" s="1" t="n">
        <v>37925</v>
      </c>
      <c r="B1941" t="s">
        <v>325</v>
      </c>
      <c r="C1941" t="n">
        <v>5</v>
      </c>
      <c r="D1941" t="n">
        <v>20</v>
      </c>
      <c r="E1941" t="s">
        <v>52</v>
      </c>
      <c r="F1941" t="n">
        <v>3201</v>
      </c>
      <c r="G1941" t="s">
        <v>228</v>
      </c>
      <c r="H1941" t="s">
        <v>229</v>
      </c>
      <c r="I1941" t="n">
        <v>5</v>
      </c>
      <c r="J1941" t="n">
        <v>458</v>
      </c>
      <c r="K1941" t="s">
        <v>230</v>
      </c>
      <c r="L1941" t="n">
        <v>313</v>
      </c>
      <c r="M1941" t="n">
        <v>0.21</v>
      </c>
      <c r="N1941" t="n">
        <v>20.2</v>
      </c>
      <c r="O1941" t="s">
        <v>325</v>
      </c>
      <c r="P1941" t="s">
        <v>253</v>
      </c>
      <c r="Q1941" t="s">
        <v>253</v>
      </c>
      <c r="R1941" t="s">
        <v>233</v>
      </c>
      <c r="S1941" t="s">
        <v>229</v>
      </c>
      <c r="T1941" t="n">
        <v>5</v>
      </c>
    </row>
    <row r="1942" spans="1:20">
      <c r="A1942" s="1" t="n">
        <v>37925</v>
      </c>
      <c r="B1942" t="s">
        <v>325</v>
      </c>
      <c r="C1942" t="n">
        <v>6</v>
      </c>
      <c r="D1942" t="n">
        <v>20</v>
      </c>
      <c r="E1942" t="s">
        <v>52</v>
      </c>
      <c r="F1942" t="n">
        <v>3201</v>
      </c>
      <c r="G1942" t="s">
        <v>228</v>
      </c>
      <c r="H1942" t="s">
        <v>229</v>
      </c>
      <c r="I1942" t="n">
        <v>5</v>
      </c>
      <c r="J1942" t="n">
        <v>232</v>
      </c>
      <c r="K1942" t="s">
        <v>266</v>
      </c>
      <c r="L1942" t="n">
        <v>367</v>
      </c>
      <c r="M1942" t="n">
        <v>0.73</v>
      </c>
      <c r="N1942" t="n">
        <v>36</v>
      </c>
      <c r="O1942" t="s">
        <v>325</v>
      </c>
      <c r="P1942" t="s">
        <v>253</v>
      </c>
      <c r="Q1942" t="s">
        <v>253</v>
      </c>
      <c r="R1942" t="s">
        <v>233</v>
      </c>
      <c r="S1942" t="s">
        <v>229</v>
      </c>
      <c r="T1942" t="n">
        <v>5</v>
      </c>
    </row>
    <row r="1943" spans="1:20">
      <c r="A1943" s="1" t="n">
        <v>37925</v>
      </c>
      <c r="B1943" t="s">
        <v>325</v>
      </c>
      <c r="C1943" t="n">
        <v>7</v>
      </c>
      <c r="D1943" t="n">
        <v>20</v>
      </c>
      <c r="E1943" t="s">
        <v>52</v>
      </c>
      <c r="F1943" t="n">
        <v>3201</v>
      </c>
      <c r="G1943" t="s">
        <v>228</v>
      </c>
      <c r="H1943" t="s">
        <v>229</v>
      </c>
      <c r="I1943" t="n">
        <v>5</v>
      </c>
      <c r="J1943" t="n">
        <v>160</v>
      </c>
      <c r="K1943" t="s">
        <v>258</v>
      </c>
      <c r="L1943" t="n">
        <v>672</v>
      </c>
      <c r="M1943" t="n">
        <v>0.9399999999999999</v>
      </c>
      <c r="N1943" t="n">
        <v>49.7</v>
      </c>
      <c r="O1943" t="s">
        <v>325</v>
      </c>
      <c r="P1943" t="s">
        <v>253</v>
      </c>
      <c r="Q1943" t="s">
        <v>253</v>
      </c>
      <c r="R1943" t="s">
        <v>233</v>
      </c>
      <c r="S1943" t="s">
        <v>229</v>
      </c>
      <c r="T1943" t="n">
        <v>5</v>
      </c>
    </row>
    <row r="1944" spans="1:20">
      <c r="A1944" s="1" t="n">
        <v>37955</v>
      </c>
      <c r="B1944" t="s">
        <v>322</v>
      </c>
      <c r="C1944" t="n">
        <v>52</v>
      </c>
      <c r="D1944" t="n">
        <v>20</v>
      </c>
      <c r="E1944" t="s">
        <v>52</v>
      </c>
      <c r="F1944" t="n">
        <v>3201</v>
      </c>
      <c r="G1944" t="s">
        <v>228</v>
      </c>
      <c r="H1944" t="s">
        <v>229</v>
      </c>
      <c r="I1944" t="n">
        <v>5</v>
      </c>
      <c r="J1944" t="n">
        <v>945</v>
      </c>
      <c r="K1944" t="s">
        <v>282</v>
      </c>
      <c r="L1944" t="n">
        <v>418</v>
      </c>
      <c r="M1944" t="n">
        <v>0.07000000000000001</v>
      </c>
      <c r="N1944" t="n">
        <v>39.5</v>
      </c>
      <c r="O1944" t="s">
        <v>323</v>
      </c>
      <c r="P1944" t="s">
        <v>232</v>
      </c>
      <c r="Q1944" t="s">
        <v>232</v>
      </c>
      <c r="R1944" t="s">
        <v>233</v>
      </c>
      <c r="S1944" t="s">
        <v>229</v>
      </c>
      <c r="T1944" t="n">
        <v>5</v>
      </c>
    </row>
    <row r="1945" spans="1:20">
      <c r="A1945" s="1" t="n">
        <v>37955</v>
      </c>
      <c r="B1945" t="s">
        <v>322</v>
      </c>
      <c r="C1945" t="n">
        <v>53</v>
      </c>
      <c r="D1945" t="n">
        <v>20</v>
      </c>
      <c r="E1945" t="s">
        <v>52</v>
      </c>
      <c r="F1945" t="n">
        <v>3201</v>
      </c>
      <c r="G1945" t="s">
        <v>228</v>
      </c>
      <c r="H1945" t="s">
        <v>229</v>
      </c>
      <c r="I1945" t="n">
        <v>5</v>
      </c>
      <c r="J1945" t="n">
        <v>458</v>
      </c>
      <c r="K1945" t="s">
        <v>230</v>
      </c>
      <c r="L1945" t="n">
        <v>353</v>
      </c>
      <c r="M1945" t="n">
        <v>3.09</v>
      </c>
      <c r="N1945" t="n">
        <v>34.2</v>
      </c>
      <c r="O1945" t="s">
        <v>323</v>
      </c>
      <c r="P1945" t="s">
        <v>232</v>
      </c>
      <c r="Q1945" t="s">
        <v>232</v>
      </c>
      <c r="R1945" t="s">
        <v>233</v>
      </c>
      <c r="S1945" t="s">
        <v>229</v>
      </c>
      <c r="T1945" t="n">
        <v>5</v>
      </c>
    </row>
    <row r="1946" spans="1:20">
      <c r="A1946" s="1" t="n">
        <v>37955</v>
      </c>
      <c r="B1946" t="s">
        <v>322</v>
      </c>
      <c r="C1946" t="n">
        <v>54</v>
      </c>
      <c r="D1946" t="n">
        <v>20</v>
      </c>
      <c r="E1946" t="s">
        <v>52</v>
      </c>
      <c r="F1946" t="n">
        <v>3201</v>
      </c>
      <c r="G1946" t="s">
        <v>228</v>
      </c>
      <c r="H1946" t="s">
        <v>229</v>
      </c>
      <c r="I1946" t="n">
        <v>5</v>
      </c>
      <c r="J1946" t="n">
        <v>458</v>
      </c>
      <c r="K1946" t="s">
        <v>230</v>
      </c>
      <c r="L1946" t="n">
        <v>101</v>
      </c>
      <c r="M1946" t="n">
        <v>0.2</v>
      </c>
      <c r="N1946" t="n">
        <v>20.5</v>
      </c>
      <c r="O1946" t="s">
        <v>323</v>
      </c>
      <c r="P1946" t="s">
        <v>232</v>
      </c>
      <c r="Q1946" t="s">
        <v>232</v>
      </c>
      <c r="R1946" t="s">
        <v>233</v>
      </c>
      <c r="S1946" t="s">
        <v>229</v>
      </c>
      <c r="T1946" t="n">
        <v>5</v>
      </c>
    </row>
    <row r="1947" spans="1:20">
      <c r="A1947" s="1" t="n">
        <v>37955</v>
      </c>
      <c r="B1947" t="s">
        <v>322</v>
      </c>
      <c r="C1947" t="n">
        <v>55</v>
      </c>
      <c r="D1947" t="n">
        <v>20</v>
      </c>
      <c r="E1947" t="s">
        <v>52</v>
      </c>
      <c r="F1947" t="n">
        <v>3201</v>
      </c>
      <c r="G1947" t="s">
        <v>228</v>
      </c>
      <c r="H1947" t="s">
        <v>229</v>
      </c>
      <c r="I1947" t="n">
        <v>5</v>
      </c>
      <c r="J1947" t="n">
        <v>458</v>
      </c>
      <c r="K1947" t="s">
        <v>230</v>
      </c>
      <c r="L1947" t="n">
        <v>105</v>
      </c>
      <c r="M1947" t="n">
        <v>0.2</v>
      </c>
      <c r="N1947" t="n">
        <v>20.6</v>
      </c>
      <c r="O1947" t="s">
        <v>323</v>
      </c>
      <c r="P1947" t="s">
        <v>232</v>
      </c>
      <c r="Q1947" t="s">
        <v>232</v>
      </c>
      <c r="R1947" t="s">
        <v>233</v>
      </c>
      <c r="S1947" t="s">
        <v>229</v>
      </c>
      <c r="T1947" t="n">
        <v>5</v>
      </c>
    </row>
    <row r="1948" spans="1:20">
      <c r="A1948" s="1" t="n">
        <v>37955</v>
      </c>
      <c r="B1948" t="s">
        <v>322</v>
      </c>
      <c r="C1948" t="n">
        <v>56</v>
      </c>
      <c r="D1948" t="n">
        <v>20</v>
      </c>
      <c r="E1948" t="s">
        <v>52</v>
      </c>
      <c r="F1948" t="n">
        <v>3201</v>
      </c>
      <c r="G1948" t="s">
        <v>228</v>
      </c>
      <c r="H1948" t="s">
        <v>229</v>
      </c>
      <c r="I1948" t="n">
        <v>5</v>
      </c>
      <c r="J1948" t="n">
        <v>458</v>
      </c>
      <c r="K1948" t="s">
        <v>230</v>
      </c>
      <c r="L1948" t="n">
        <v>748</v>
      </c>
      <c r="M1948" t="n">
        <v>0.09</v>
      </c>
      <c r="N1948" t="n">
        <v>34.1</v>
      </c>
      <c r="O1948" t="s">
        <v>323</v>
      </c>
      <c r="P1948" t="s">
        <v>232</v>
      </c>
      <c r="Q1948" t="s">
        <v>232</v>
      </c>
      <c r="R1948" t="s">
        <v>233</v>
      </c>
      <c r="S1948" t="s">
        <v>229</v>
      </c>
      <c r="T1948" t="n">
        <v>5</v>
      </c>
    </row>
    <row r="1949" spans="1:20">
      <c r="A1949" s="1" t="n">
        <v>37955</v>
      </c>
      <c r="B1949" t="s">
        <v>326</v>
      </c>
      <c r="C1949" t="n">
        <v>1</v>
      </c>
      <c r="D1949" t="n">
        <v>216</v>
      </c>
      <c r="E1949" t="s">
        <v>264</v>
      </c>
      <c r="F1949" t="n">
        <v>3201</v>
      </c>
      <c r="G1949" t="s">
        <v>228</v>
      </c>
      <c r="H1949" t="s">
        <v>229</v>
      </c>
      <c r="I1949" t="n">
        <v>5</v>
      </c>
      <c r="J1949" t="n">
        <v>515</v>
      </c>
      <c r="K1949" t="s">
        <v>239</v>
      </c>
      <c r="L1949" t="n">
        <v>309</v>
      </c>
      <c r="M1949" t="n">
        <v>0</v>
      </c>
      <c r="N1949" t="n">
        <v>0</v>
      </c>
    </row>
    <row r="1950" spans="1:20">
      <c r="A1950" s="1" t="n">
        <v>37955</v>
      </c>
      <c r="B1950" t="s">
        <v>330</v>
      </c>
      <c r="C1950" t="n">
        <v>3</v>
      </c>
      <c r="D1950" t="n">
        <v>931</v>
      </c>
      <c r="E1950" t="s">
        <v>51</v>
      </c>
      <c r="F1950" t="n">
        <v>3202</v>
      </c>
      <c r="G1950" t="s">
        <v>275</v>
      </c>
      <c r="H1950" t="s">
        <v>229</v>
      </c>
      <c r="I1950" t="n">
        <v>5</v>
      </c>
      <c r="J1950" t="n">
        <v>260</v>
      </c>
      <c r="K1950" t="s">
        <v>250</v>
      </c>
      <c r="L1950" t="n">
        <v>8</v>
      </c>
      <c r="M1950" t="n">
        <v>0</v>
      </c>
      <c r="N1950" t="n">
        <v>0</v>
      </c>
    </row>
    <row r="1951" spans="1:20">
      <c r="A1951" s="1" t="n">
        <v>37955</v>
      </c>
      <c r="B1951" t="s">
        <v>325</v>
      </c>
      <c r="C1951" t="n">
        <v>1</v>
      </c>
      <c r="D1951" t="n">
        <v>20</v>
      </c>
      <c r="E1951" t="s">
        <v>52</v>
      </c>
      <c r="F1951" t="n">
        <v>3201</v>
      </c>
      <c r="G1951" t="s">
        <v>228</v>
      </c>
      <c r="H1951" t="s">
        <v>229</v>
      </c>
      <c r="I1951" t="n">
        <v>5</v>
      </c>
      <c r="J1951" t="n">
        <v>150</v>
      </c>
      <c r="K1951" t="s">
        <v>269</v>
      </c>
      <c r="L1951" t="n">
        <v>599</v>
      </c>
      <c r="M1951" t="n">
        <v>0.18</v>
      </c>
      <c r="N1951" t="n">
        <v>22.9</v>
      </c>
      <c r="O1951" t="s">
        <v>325</v>
      </c>
      <c r="P1951" t="s">
        <v>253</v>
      </c>
      <c r="Q1951" t="s">
        <v>253</v>
      </c>
      <c r="R1951" t="s">
        <v>233</v>
      </c>
      <c r="S1951" t="s">
        <v>229</v>
      </c>
      <c r="T1951" t="n">
        <v>5</v>
      </c>
    </row>
    <row r="1952" spans="1:20">
      <c r="A1952" s="1" t="n">
        <v>37955</v>
      </c>
      <c r="B1952" t="s">
        <v>325</v>
      </c>
      <c r="C1952" t="n">
        <v>2</v>
      </c>
      <c r="D1952" t="n">
        <v>20</v>
      </c>
      <c r="E1952" t="s">
        <v>52</v>
      </c>
      <c r="F1952" t="n">
        <v>3201</v>
      </c>
      <c r="G1952" t="s">
        <v>228</v>
      </c>
      <c r="H1952" t="s">
        <v>229</v>
      </c>
      <c r="I1952" t="n">
        <v>5</v>
      </c>
      <c r="J1952" t="n">
        <v>685</v>
      </c>
      <c r="K1952" t="s">
        <v>321</v>
      </c>
      <c r="L1952" t="n">
        <v>132</v>
      </c>
      <c r="M1952" t="n">
        <v>0.2</v>
      </c>
      <c r="N1952" t="n">
        <v>39</v>
      </c>
      <c r="O1952" t="s">
        <v>325</v>
      </c>
      <c r="P1952" t="s">
        <v>253</v>
      </c>
      <c r="Q1952" t="s">
        <v>253</v>
      </c>
      <c r="R1952" t="s">
        <v>233</v>
      </c>
      <c r="S1952" t="s">
        <v>229</v>
      </c>
      <c r="T1952" t="n">
        <v>5</v>
      </c>
    </row>
    <row r="1953" spans="1:20">
      <c r="A1953" s="1" t="n">
        <v>37955</v>
      </c>
      <c r="B1953" t="s">
        <v>325</v>
      </c>
      <c r="C1953" t="n">
        <v>3</v>
      </c>
      <c r="D1953" t="n">
        <v>20</v>
      </c>
      <c r="E1953" t="s">
        <v>52</v>
      </c>
      <c r="F1953" t="n">
        <v>3201</v>
      </c>
      <c r="G1953" t="s">
        <v>228</v>
      </c>
      <c r="H1953" t="s">
        <v>229</v>
      </c>
      <c r="I1953" t="n">
        <v>5</v>
      </c>
      <c r="J1953" t="n">
        <v>685</v>
      </c>
      <c r="K1953" t="s">
        <v>321</v>
      </c>
      <c r="L1953" t="n">
        <v>554</v>
      </c>
      <c r="M1953" t="n">
        <v>0.23</v>
      </c>
      <c r="N1953" t="n">
        <v>38.1</v>
      </c>
      <c r="O1953" t="s">
        <v>325</v>
      </c>
      <c r="P1953" t="s">
        <v>253</v>
      </c>
      <c r="Q1953" t="s">
        <v>253</v>
      </c>
      <c r="R1953" t="s">
        <v>233</v>
      </c>
      <c r="S1953" t="s">
        <v>229</v>
      </c>
      <c r="T1953" t="n">
        <v>5</v>
      </c>
    </row>
    <row r="1954" spans="1:20">
      <c r="A1954" s="1" t="n">
        <v>37986</v>
      </c>
      <c r="B1954" t="s">
        <v>322</v>
      </c>
      <c r="C1954" t="n">
        <v>43</v>
      </c>
      <c r="D1954" t="n">
        <v>20</v>
      </c>
      <c r="E1954" t="s">
        <v>52</v>
      </c>
      <c r="F1954" t="n">
        <v>3201</v>
      </c>
      <c r="G1954" t="s">
        <v>228</v>
      </c>
      <c r="H1954" t="s">
        <v>229</v>
      </c>
      <c r="I1954" t="n">
        <v>5</v>
      </c>
      <c r="J1954" t="n">
        <v>458</v>
      </c>
      <c r="K1954" t="s">
        <v>230</v>
      </c>
      <c r="L1954" t="n">
        <v>157</v>
      </c>
      <c r="M1954" t="n">
        <v>0.2</v>
      </c>
      <c r="N1954" t="n">
        <v>20.6</v>
      </c>
      <c r="O1954" t="s">
        <v>323</v>
      </c>
      <c r="P1954" t="s">
        <v>232</v>
      </c>
      <c r="Q1954" t="s">
        <v>232</v>
      </c>
      <c r="R1954" t="s">
        <v>233</v>
      </c>
      <c r="S1954" t="s">
        <v>229</v>
      </c>
      <c r="T1954" t="n">
        <v>5</v>
      </c>
    </row>
    <row r="1955" spans="1:20">
      <c r="A1955" s="1" t="n">
        <v>37986</v>
      </c>
      <c r="B1955" t="s">
        <v>322</v>
      </c>
      <c r="C1955" t="n">
        <v>44</v>
      </c>
      <c r="D1955" t="n">
        <v>20</v>
      </c>
      <c r="E1955" t="s">
        <v>52</v>
      </c>
      <c r="F1955" t="n">
        <v>3201</v>
      </c>
      <c r="G1955" t="s">
        <v>228</v>
      </c>
      <c r="H1955" t="s">
        <v>229</v>
      </c>
      <c r="I1955" t="n">
        <v>5</v>
      </c>
      <c r="J1955" t="n">
        <v>945</v>
      </c>
      <c r="K1955" t="s">
        <v>282</v>
      </c>
      <c r="L1955" t="n">
        <v>550</v>
      </c>
      <c r="M1955" t="n">
        <v>0.05</v>
      </c>
      <c r="N1955" t="n">
        <v>36.7</v>
      </c>
      <c r="O1955" t="s">
        <v>323</v>
      </c>
      <c r="P1955" t="s">
        <v>232</v>
      </c>
      <c r="Q1955" t="s">
        <v>232</v>
      </c>
      <c r="R1955" t="s">
        <v>233</v>
      </c>
      <c r="S1955" t="s">
        <v>229</v>
      </c>
      <c r="T1955" t="n">
        <v>5</v>
      </c>
    </row>
    <row r="1956" spans="1:20">
      <c r="A1956" s="1" t="n">
        <v>37986</v>
      </c>
      <c r="B1956" t="s">
        <v>322</v>
      </c>
      <c r="C1956" t="n">
        <v>45</v>
      </c>
      <c r="D1956" t="n">
        <v>20</v>
      </c>
      <c r="E1956" t="s">
        <v>52</v>
      </c>
      <c r="F1956" t="n">
        <v>3201</v>
      </c>
      <c r="G1956" t="s">
        <v>228</v>
      </c>
      <c r="H1956" t="s">
        <v>229</v>
      </c>
      <c r="I1956" t="n">
        <v>5</v>
      </c>
      <c r="J1956" t="n">
        <v>945</v>
      </c>
      <c r="K1956" t="s">
        <v>282</v>
      </c>
      <c r="L1956" t="n">
        <v>405</v>
      </c>
      <c r="M1956" t="n">
        <v>0.05</v>
      </c>
      <c r="N1956" t="n">
        <v>40.5</v>
      </c>
      <c r="O1956" t="s">
        <v>323</v>
      </c>
      <c r="P1956" t="s">
        <v>232</v>
      </c>
      <c r="Q1956" t="s">
        <v>232</v>
      </c>
      <c r="R1956" t="s">
        <v>233</v>
      </c>
      <c r="S1956" t="s">
        <v>229</v>
      </c>
      <c r="T1956" t="n">
        <v>5</v>
      </c>
    </row>
    <row r="1957" spans="1:20">
      <c r="A1957" s="1" t="n">
        <v>37986</v>
      </c>
      <c r="B1957" t="s">
        <v>322</v>
      </c>
      <c r="C1957" t="n">
        <v>46</v>
      </c>
      <c r="D1957" t="n">
        <v>20</v>
      </c>
      <c r="E1957" t="s">
        <v>52</v>
      </c>
      <c r="F1957" t="n">
        <v>3201</v>
      </c>
      <c r="G1957" t="s">
        <v>228</v>
      </c>
      <c r="H1957" t="s">
        <v>229</v>
      </c>
      <c r="I1957" t="n">
        <v>5</v>
      </c>
      <c r="J1957" t="n">
        <v>945</v>
      </c>
      <c r="K1957" t="s">
        <v>282</v>
      </c>
      <c r="L1957" t="n">
        <v>293</v>
      </c>
      <c r="M1957" t="n">
        <v>0.2</v>
      </c>
      <c r="N1957" t="n">
        <v>36.8</v>
      </c>
      <c r="O1957" t="s">
        <v>323</v>
      </c>
      <c r="P1957" t="s">
        <v>232</v>
      </c>
      <c r="Q1957" t="s">
        <v>232</v>
      </c>
      <c r="R1957" t="s">
        <v>233</v>
      </c>
      <c r="S1957" t="s">
        <v>229</v>
      </c>
      <c r="T1957" t="n">
        <v>5</v>
      </c>
    </row>
    <row r="1958" spans="1:20">
      <c r="A1958" s="1" t="n">
        <v>37986</v>
      </c>
      <c r="B1958" t="s">
        <v>326</v>
      </c>
      <c r="C1958" t="n">
        <v>1</v>
      </c>
      <c r="D1958" t="n">
        <v>216</v>
      </c>
      <c r="E1958" t="s">
        <v>264</v>
      </c>
      <c r="F1958" t="n">
        <v>3201</v>
      </c>
      <c r="G1958" t="s">
        <v>228</v>
      </c>
      <c r="H1958" t="s">
        <v>229</v>
      </c>
      <c r="I1958" t="n">
        <v>5</v>
      </c>
      <c r="J1958" t="n">
        <v>515</v>
      </c>
      <c r="K1958" t="s">
        <v>239</v>
      </c>
      <c r="L1958" t="n">
        <v>309</v>
      </c>
      <c r="M1958" t="n">
        <v>0</v>
      </c>
      <c r="N1958" t="n">
        <v>0</v>
      </c>
    </row>
    <row r="1959" spans="1:20">
      <c r="A1959" s="1" t="n">
        <v>37986</v>
      </c>
      <c r="B1959" t="s">
        <v>325</v>
      </c>
      <c r="C1959" t="n">
        <v>1</v>
      </c>
      <c r="D1959" t="n">
        <v>20</v>
      </c>
      <c r="E1959" t="s">
        <v>52</v>
      </c>
      <c r="F1959" t="n">
        <v>3201</v>
      </c>
      <c r="G1959" t="s">
        <v>228</v>
      </c>
      <c r="H1959" t="s">
        <v>229</v>
      </c>
      <c r="I1959" t="n">
        <v>5</v>
      </c>
      <c r="J1959" t="n">
        <v>458</v>
      </c>
      <c r="K1959" t="s">
        <v>230</v>
      </c>
      <c r="L1959" t="n">
        <v>302</v>
      </c>
      <c r="M1959" t="n">
        <v>0.22</v>
      </c>
      <c r="N1959" t="n">
        <v>20.5</v>
      </c>
      <c r="O1959" t="s">
        <v>325</v>
      </c>
      <c r="P1959" t="s">
        <v>253</v>
      </c>
      <c r="Q1959" t="s">
        <v>253</v>
      </c>
      <c r="R1959" t="s">
        <v>233</v>
      </c>
      <c r="S1959" t="s">
        <v>229</v>
      </c>
      <c r="T1959" t="n">
        <v>5</v>
      </c>
    </row>
    <row r="1960" spans="1:20">
      <c r="A1960" s="1" t="n">
        <v>37986</v>
      </c>
      <c r="B1960" t="s">
        <v>325</v>
      </c>
      <c r="C1960" t="n">
        <v>2</v>
      </c>
      <c r="D1960" t="n">
        <v>20</v>
      </c>
      <c r="E1960" t="s">
        <v>52</v>
      </c>
      <c r="F1960" t="n">
        <v>3201</v>
      </c>
      <c r="G1960" t="s">
        <v>228</v>
      </c>
      <c r="H1960" t="s">
        <v>229</v>
      </c>
      <c r="I1960" t="n">
        <v>5</v>
      </c>
      <c r="J1960" t="n">
        <v>232</v>
      </c>
      <c r="K1960" t="s">
        <v>266</v>
      </c>
      <c r="L1960" t="n">
        <v>333</v>
      </c>
      <c r="M1960" t="n">
        <v>0.08</v>
      </c>
      <c r="N1960" t="n">
        <v>36.5</v>
      </c>
      <c r="O1960" t="s">
        <v>325</v>
      </c>
      <c r="P1960" t="s">
        <v>253</v>
      </c>
      <c r="Q1960" t="s">
        <v>253</v>
      </c>
      <c r="R1960" t="s">
        <v>233</v>
      </c>
      <c r="S1960" t="s">
        <v>229</v>
      </c>
      <c r="T1960" t="n">
        <v>5</v>
      </c>
    </row>
    <row r="1961" spans="1:20">
      <c r="A1961" s="1" t="n">
        <v>37986</v>
      </c>
      <c r="B1961" t="s">
        <v>325</v>
      </c>
      <c r="C1961" t="n">
        <v>3</v>
      </c>
      <c r="D1961" t="n">
        <v>20</v>
      </c>
      <c r="E1961" t="s">
        <v>52</v>
      </c>
      <c r="F1961" t="n">
        <v>3201</v>
      </c>
      <c r="G1961" t="s">
        <v>228</v>
      </c>
      <c r="H1961" t="s">
        <v>229</v>
      </c>
      <c r="I1961" t="n">
        <v>5</v>
      </c>
      <c r="J1961" t="n">
        <v>232</v>
      </c>
      <c r="K1961" t="s">
        <v>266</v>
      </c>
      <c r="L1961" t="n">
        <v>344</v>
      </c>
      <c r="M1961" t="n">
        <v>0.09</v>
      </c>
      <c r="N1961" t="n">
        <v>36.8</v>
      </c>
      <c r="O1961" t="s">
        <v>325</v>
      </c>
      <c r="P1961" t="s">
        <v>253</v>
      </c>
      <c r="Q1961" t="s">
        <v>253</v>
      </c>
      <c r="R1961" t="s">
        <v>233</v>
      </c>
      <c r="S1961" t="s">
        <v>229</v>
      </c>
      <c r="T1961" t="n">
        <v>5</v>
      </c>
    </row>
    <row r="1962" spans="1:20">
      <c r="A1962" s="1" t="n">
        <v>37986</v>
      </c>
      <c r="B1962" t="s">
        <v>325</v>
      </c>
      <c r="C1962" t="n">
        <v>4</v>
      </c>
      <c r="D1962" t="n">
        <v>20</v>
      </c>
      <c r="E1962" t="s">
        <v>52</v>
      </c>
      <c r="F1962" t="n">
        <v>3201</v>
      </c>
      <c r="G1962" t="s">
        <v>228</v>
      </c>
      <c r="H1962" t="s">
        <v>229</v>
      </c>
      <c r="I1962" t="n">
        <v>5</v>
      </c>
      <c r="J1962" t="n">
        <v>580</v>
      </c>
      <c r="K1962" t="s">
        <v>248</v>
      </c>
      <c r="L1962" t="n">
        <v>349</v>
      </c>
      <c r="M1962" t="n">
        <v>0.03</v>
      </c>
      <c r="N1962" t="n">
        <v>46</v>
      </c>
      <c r="O1962" t="s">
        <v>325</v>
      </c>
      <c r="P1962" t="s">
        <v>253</v>
      </c>
      <c r="Q1962" t="s">
        <v>253</v>
      </c>
      <c r="R1962" t="s">
        <v>233</v>
      </c>
      <c r="S1962" t="s">
        <v>229</v>
      </c>
      <c r="T1962" t="n">
        <v>5</v>
      </c>
    </row>
    <row r="1963" spans="1:20">
      <c r="A1963" s="1" t="n">
        <v>38017</v>
      </c>
      <c r="B1963" t="s">
        <v>322</v>
      </c>
      <c r="C1963" t="n">
        <v>52</v>
      </c>
      <c r="D1963" t="n">
        <v>20</v>
      </c>
      <c r="E1963" t="s">
        <v>52</v>
      </c>
      <c r="F1963" t="n">
        <v>3201</v>
      </c>
      <c r="G1963" t="s">
        <v>228</v>
      </c>
      <c r="H1963" t="s">
        <v>229</v>
      </c>
      <c r="I1963" t="n">
        <v>5</v>
      </c>
      <c r="J1963" t="n">
        <v>280</v>
      </c>
      <c r="K1963" t="s">
        <v>251</v>
      </c>
      <c r="L1963" t="n">
        <v>209</v>
      </c>
      <c r="M1963" t="n">
        <v>0.05</v>
      </c>
      <c r="N1963" t="n">
        <v>37.9</v>
      </c>
      <c r="O1963" t="s">
        <v>323</v>
      </c>
      <c r="P1963" t="s">
        <v>232</v>
      </c>
      <c r="Q1963" t="s">
        <v>232</v>
      </c>
      <c r="R1963" t="s">
        <v>233</v>
      </c>
      <c r="S1963" t="s">
        <v>229</v>
      </c>
      <c r="T1963" t="n">
        <v>5</v>
      </c>
    </row>
    <row r="1964" spans="1:20">
      <c r="A1964" s="1" t="n">
        <v>38017</v>
      </c>
      <c r="B1964" t="s">
        <v>322</v>
      </c>
      <c r="C1964" t="n">
        <v>53</v>
      </c>
      <c r="D1964" t="n">
        <v>20</v>
      </c>
      <c r="E1964" t="s">
        <v>52</v>
      </c>
      <c r="F1964" t="n">
        <v>3201</v>
      </c>
      <c r="G1964" t="s">
        <v>228</v>
      </c>
      <c r="H1964" t="s">
        <v>229</v>
      </c>
      <c r="I1964" t="n">
        <v>5</v>
      </c>
      <c r="J1964" t="n">
        <v>458</v>
      </c>
      <c r="K1964" t="s">
        <v>230</v>
      </c>
      <c r="L1964" t="n">
        <v>201</v>
      </c>
      <c r="M1964" t="n">
        <v>0.1</v>
      </c>
      <c r="N1964" t="n">
        <v>36.6</v>
      </c>
      <c r="O1964" t="s">
        <v>323</v>
      </c>
      <c r="P1964" t="s">
        <v>232</v>
      </c>
      <c r="Q1964" t="s">
        <v>232</v>
      </c>
      <c r="R1964" t="s">
        <v>233</v>
      </c>
      <c r="S1964" t="s">
        <v>229</v>
      </c>
      <c r="T1964" t="n">
        <v>5</v>
      </c>
    </row>
    <row r="1965" spans="1:20">
      <c r="A1965" s="1" t="n">
        <v>38017</v>
      </c>
      <c r="B1965" t="s">
        <v>322</v>
      </c>
      <c r="C1965" t="n">
        <v>54</v>
      </c>
      <c r="D1965" t="n">
        <v>20</v>
      </c>
      <c r="E1965" t="s">
        <v>52</v>
      </c>
      <c r="F1965" t="n">
        <v>3201</v>
      </c>
      <c r="G1965" t="s">
        <v>228</v>
      </c>
      <c r="H1965" t="s">
        <v>229</v>
      </c>
      <c r="I1965" t="n">
        <v>5</v>
      </c>
      <c r="J1965" t="n">
        <v>875</v>
      </c>
      <c r="K1965" t="s">
        <v>305</v>
      </c>
      <c r="L1965" t="n">
        <v>194</v>
      </c>
      <c r="M1965" t="n">
        <v>0.05</v>
      </c>
      <c r="N1965" t="n">
        <v>44.6</v>
      </c>
      <c r="O1965" t="s">
        <v>323</v>
      </c>
      <c r="P1965" t="s">
        <v>232</v>
      </c>
      <c r="Q1965" t="s">
        <v>232</v>
      </c>
      <c r="R1965" t="s">
        <v>233</v>
      </c>
      <c r="S1965" t="s">
        <v>229</v>
      </c>
      <c r="T1965" t="n">
        <v>5</v>
      </c>
    </row>
    <row r="1966" spans="1:20">
      <c r="A1966" s="1" t="n">
        <v>38017</v>
      </c>
      <c r="B1966" t="s">
        <v>322</v>
      </c>
      <c r="C1966" t="n">
        <v>55</v>
      </c>
      <c r="D1966" t="n">
        <v>20</v>
      </c>
      <c r="E1966" t="s">
        <v>52</v>
      </c>
      <c r="F1966" t="n">
        <v>3201</v>
      </c>
      <c r="G1966" t="s">
        <v>228</v>
      </c>
      <c r="H1966" t="s">
        <v>229</v>
      </c>
      <c r="I1966" t="n">
        <v>5</v>
      </c>
      <c r="J1966" t="n">
        <v>945</v>
      </c>
      <c r="K1966" t="s">
        <v>282</v>
      </c>
      <c r="L1966" t="n">
        <v>498</v>
      </c>
      <c r="M1966" t="n">
        <v>0.05</v>
      </c>
      <c r="N1966" t="n">
        <v>41</v>
      </c>
      <c r="O1966" t="s">
        <v>323</v>
      </c>
      <c r="P1966" t="s">
        <v>232</v>
      </c>
      <c r="Q1966" t="s">
        <v>232</v>
      </c>
      <c r="R1966" t="s">
        <v>233</v>
      </c>
      <c r="S1966" t="s">
        <v>229</v>
      </c>
      <c r="T1966" t="n">
        <v>5</v>
      </c>
    </row>
    <row r="1967" spans="1:20">
      <c r="A1967" s="1" t="n">
        <v>38017</v>
      </c>
      <c r="B1967" t="s">
        <v>322</v>
      </c>
      <c r="C1967" t="n">
        <v>56</v>
      </c>
      <c r="D1967" t="n">
        <v>20</v>
      </c>
      <c r="E1967" t="s">
        <v>52</v>
      </c>
      <c r="F1967" t="n">
        <v>3201</v>
      </c>
      <c r="G1967" t="s">
        <v>228</v>
      </c>
      <c r="H1967" t="s">
        <v>229</v>
      </c>
      <c r="I1967" t="n">
        <v>5</v>
      </c>
      <c r="J1967" t="n">
        <v>945</v>
      </c>
      <c r="K1967" t="s">
        <v>282</v>
      </c>
      <c r="L1967" t="n">
        <v>251</v>
      </c>
      <c r="M1967" t="n">
        <v>0.05</v>
      </c>
      <c r="N1967" t="n">
        <v>39.7</v>
      </c>
      <c r="O1967" t="s">
        <v>323</v>
      </c>
      <c r="P1967" t="s">
        <v>232</v>
      </c>
      <c r="Q1967" t="s">
        <v>232</v>
      </c>
      <c r="R1967" t="s">
        <v>233</v>
      </c>
      <c r="S1967" t="s">
        <v>229</v>
      </c>
      <c r="T1967" t="n">
        <v>5</v>
      </c>
    </row>
    <row r="1968" spans="1:20">
      <c r="A1968" s="1" t="n">
        <v>38017</v>
      </c>
      <c r="B1968" t="s">
        <v>326</v>
      </c>
      <c r="C1968" t="n">
        <v>1</v>
      </c>
      <c r="D1968" t="n">
        <v>216</v>
      </c>
      <c r="E1968" t="s">
        <v>264</v>
      </c>
      <c r="F1968" t="n">
        <v>3205</v>
      </c>
      <c r="G1968" t="s">
        <v>331</v>
      </c>
      <c r="H1968" t="s">
        <v>229</v>
      </c>
      <c r="I1968" t="n">
        <v>5</v>
      </c>
      <c r="J1968" t="n">
        <v>580</v>
      </c>
      <c r="K1968" t="s">
        <v>248</v>
      </c>
      <c r="L1968" t="n">
        <v>311</v>
      </c>
      <c r="M1968" t="n">
        <v>0</v>
      </c>
      <c r="N1968" t="n">
        <v>0</v>
      </c>
    </row>
    <row r="1969" spans="1:20">
      <c r="A1969" s="1" t="n">
        <v>38017</v>
      </c>
      <c r="B1969" t="s">
        <v>325</v>
      </c>
      <c r="C1969" t="n">
        <v>1</v>
      </c>
      <c r="D1969" t="n">
        <v>20</v>
      </c>
      <c r="E1969" t="s">
        <v>52</v>
      </c>
      <c r="F1969" t="n">
        <v>3201</v>
      </c>
      <c r="G1969" t="s">
        <v>228</v>
      </c>
      <c r="H1969" t="s">
        <v>229</v>
      </c>
      <c r="I1969" t="n">
        <v>5</v>
      </c>
      <c r="J1969" t="n">
        <v>458</v>
      </c>
      <c r="K1969" t="s">
        <v>230</v>
      </c>
      <c r="L1969" t="n">
        <v>236</v>
      </c>
      <c r="M1969" t="n">
        <v>0.22</v>
      </c>
      <c r="N1969" t="n">
        <v>19.8</v>
      </c>
      <c r="O1969" t="s">
        <v>325</v>
      </c>
      <c r="P1969" t="s">
        <v>253</v>
      </c>
      <c r="Q1969" t="s">
        <v>253</v>
      </c>
      <c r="R1969" t="s">
        <v>233</v>
      </c>
      <c r="S1969" t="s">
        <v>229</v>
      </c>
      <c r="T1969" t="n">
        <v>5</v>
      </c>
    </row>
    <row r="1970" spans="1:20">
      <c r="A1970" s="1" t="n">
        <v>38017</v>
      </c>
      <c r="B1970" t="s">
        <v>325</v>
      </c>
      <c r="C1970" t="n">
        <v>2</v>
      </c>
      <c r="D1970" t="n">
        <v>20</v>
      </c>
      <c r="E1970" t="s">
        <v>52</v>
      </c>
      <c r="F1970" t="n">
        <v>3201</v>
      </c>
      <c r="G1970" t="s">
        <v>228</v>
      </c>
      <c r="H1970" t="s">
        <v>229</v>
      </c>
      <c r="I1970" t="n">
        <v>5</v>
      </c>
      <c r="J1970" t="n">
        <v>580</v>
      </c>
      <c r="K1970" t="s">
        <v>248</v>
      </c>
      <c r="L1970" t="n">
        <v>430</v>
      </c>
      <c r="M1970" t="n">
        <v>0.02</v>
      </c>
      <c r="N1970" t="n">
        <v>45.9</v>
      </c>
      <c r="O1970" t="s">
        <v>325</v>
      </c>
      <c r="P1970" t="s">
        <v>253</v>
      </c>
      <c r="Q1970" t="s">
        <v>253</v>
      </c>
      <c r="R1970" t="s">
        <v>233</v>
      </c>
      <c r="S1970" t="s">
        <v>229</v>
      </c>
      <c r="T1970" t="n">
        <v>5</v>
      </c>
    </row>
    <row r="1971" spans="1:20">
      <c r="A1971" s="1" t="n">
        <v>38046</v>
      </c>
      <c r="B1971" t="s">
        <v>322</v>
      </c>
      <c r="C1971" t="n">
        <v>54</v>
      </c>
      <c r="D1971" t="n">
        <v>20</v>
      </c>
      <c r="E1971" t="s">
        <v>52</v>
      </c>
      <c r="F1971" t="n">
        <v>3201</v>
      </c>
      <c r="G1971" t="s">
        <v>228</v>
      </c>
      <c r="H1971" t="s">
        <v>229</v>
      </c>
      <c r="I1971" t="n">
        <v>5</v>
      </c>
      <c r="J1971" t="n">
        <v>280</v>
      </c>
      <c r="K1971" t="s">
        <v>251</v>
      </c>
      <c r="L1971" t="n">
        <v>203</v>
      </c>
      <c r="M1971" t="n">
        <v>0.05</v>
      </c>
      <c r="N1971" t="n">
        <v>38</v>
      </c>
      <c r="O1971" t="s">
        <v>323</v>
      </c>
      <c r="P1971" t="s">
        <v>232</v>
      </c>
      <c r="Q1971" t="s">
        <v>232</v>
      </c>
      <c r="R1971" t="s">
        <v>233</v>
      </c>
      <c r="S1971" t="s">
        <v>229</v>
      </c>
      <c r="T1971" t="n">
        <v>5</v>
      </c>
    </row>
    <row r="1972" spans="1:20">
      <c r="A1972" s="1" t="n">
        <v>38046</v>
      </c>
      <c r="B1972" t="s">
        <v>322</v>
      </c>
      <c r="C1972" t="n">
        <v>55</v>
      </c>
      <c r="D1972" t="n">
        <v>20</v>
      </c>
      <c r="E1972" t="s">
        <v>52</v>
      </c>
      <c r="F1972" t="n">
        <v>3201</v>
      </c>
      <c r="G1972" t="s">
        <v>228</v>
      </c>
      <c r="H1972" t="s">
        <v>229</v>
      </c>
      <c r="I1972" t="n">
        <v>5</v>
      </c>
      <c r="J1972" t="n">
        <v>280</v>
      </c>
      <c r="K1972" t="s">
        <v>251</v>
      </c>
      <c r="L1972" t="n">
        <v>488</v>
      </c>
      <c r="M1972" t="n">
        <v>0.05</v>
      </c>
      <c r="N1972" t="n">
        <v>38.5</v>
      </c>
      <c r="O1972" t="s">
        <v>323</v>
      </c>
      <c r="P1972" t="s">
        <v>232</v>
      </c>
      <c r="Q1972" t="s">
        <v>232</v>
      </c>
      <c r="R1972" t="s">
        <v>233</v>
      </c>
      <c r="S1972" t="s">
        <v>229</v>
      </c>
      <c r="T1972" t="n">
        <v>5</v>
      </c>
    </row>
    <row r="1973" spans="1:20">
      <c r="A1973" s="1" t="n">
        <v>38046</v>
      </c>
      <c r="B1973" t="s">
        <v>322</v>
      </c>
      <c r="C1973" t="n">
        <v>56</v>
      </c>
      <c r="D1973" t="n">
        <v>20</v>
      </c>
      <c r="E1973" t="s">
        <v>52</v>
      </c>
      <c r="F1973" t="n">
        <v>3201</v>
      </c>
      <c r="G1973" t="s">
        <v>228</v>
      </c>
      <c r="H1973" t="s">
        <v>229</v>
      </c>
      <c r="I1973" t="n">
        <v>5</v>
      </c>
      <c r="J1973" t="n">
        <v>280</v>
      </c>
      <c r="K1973" t="s">
        <v>251</v>
      </c>
      <c r="L1973" t="n">
        <v>402</v>
      </c>
      <c r="M1973" t="n">
        <v>0.05</v>
      </c>
      <c r="N1973" t="n">
        <v>39.9</v>
      </c>
      <c r="O1973" t="s">
        <v>323</v>
      </c>
      <c r="P1973" t="s">
        <v>232</v>
      </c>
      <c r="Q1973" t="s">
        <v>232</v>
      </c>
      <c r="R1973" t="s">
        <v>233</v>
      </c>
      <c r="S1973" t="s">
        <v>229</v>
      </c>
      <c r="T1973" t="n">
        <v>5</v>
      </c>
    </row>
    <row r="1974" spans="1:20">
      <c r="A1974" s="1" t="n">
        <v>38046</v>
      </c>
      <c r="B1974" t="s">
        <v>322</v>
      </c>
      <c r="C1974" t="n">
        <v>57</v>
      </c>
      <c r="D1974" t="n">
        <v>20</v>
      </c>
      <c r="E1974" t="s">
        <v>52</v>
      </c>
      <c r="F1974" t="n">
        <v>3201</v>
      </c>
      <c r="G1974" t="s">
        <v>228</v>
      </c>
      <c r="H1974" t="s">
        <v>229</v>
      </c>
      <c r="I1974" t="n">
        <v>5</v>
      </c>
      <c r="J1974" t="n">
        <v>945</v>
      </c>
      <c r="K1974" t="s">
        <v>282</v>
      </c>
      <c r="L1974" t="n">
        <v>298</v>
      </c>
      <c r="M1974" t="n">
        <v>2.46</v>
      </c>
      <c r="N1974" t="n">
        <v>20</v>
      </c>
      <c r="O1974" t="s">
        <v>323</v>
      </c>
      <c r="P1974" t="s">
        <v>232</v>
      </c>
      <c r="Q1974" t="s">
        <v>232</v>
      </c>
      <c r="R1974" t="s">
        <v>233</v>
      </c>
      <c r="S1974" t="s">
        <v>229</v>
      </c>
      <c r="T1974" t="n">
        <v>5</v>
      </c>
    </row>
    <row r="1975" spans="1:20">
      <c r="A1975" s="1" t="n">
        <v>38046</v>
      </c>
      <c r="B1975" t="s">
        <v>326</v>
      </c>
      <c r="C1975" t="n">
        <v>1</v>
      </c>
      <c r="D1975" t="n">
        <v>216</v>
      </c>
      <c r="E1975" t="s">
        <v>264</v>
      </c>
      <c r="F1975" t="n">
        <v>3201</v>
      </c>
      <c r="G1975" t="s">
        <v>228</v>
      </c>
      <c r="H1975" t="s">
        <v>229</v>
      </c>
      <c r="I1975" t="n">
        <v>5</v>
      </c>
      <c r="J1975" t="n">
        <v>795</v>
      </c>
      <c r="K1975" t="s">
        <v>240</v>
      </c>
      <c r="L1975" t="n">
        <v>308</v>
      </c>
      <c r="M1975" t="n">
        <v>0</v>
      </c>
      <c r="N1975" t="n">
        <v>0</v>
      </c>
    </row>
    <row r="1976" spans="1:20">
      <c r="A1976" s="1" t="n">
        <v>38046</v>
      </c>
      <c r="B1976" t="s">
        <v>325</v>
      </c>
      <c r="C1976" t="n">
        <v>1</v>
      </c>
      <c r="D1976" t="n">
        <v>20</v>
      </c>
      <c r="E1976" t="s">
        <v>52</v>
      </c>
      <c r="F1976" t="n">
        <v>3201</v>
      </c>
      <c r="G1976" t="s">
        <v>228</v>
      </c>
      <c r="H1976" t="s">
        <v>229</v>
      </c>
      <c r="I1976" t="n">
        <v>5</v>
      </c>
      <c r="J1976" t="n">
        <v>458</v>
      </c>
      <c r="K1976" t="s">
        <v>230</v>
      </c>
      <c r="L1976" t="n">
        <v>352</v>
      </c>
      <c r="M1976" t="n">
        <v>0.22</v>
      </c>
      <c r="N1976" t="n">
        <v>20.1</v>
      </c>
      <c r="O1976" t="s">
        <v>325</v>
      </c>
      <c r="P1976" t="s">
        <v>253</v>
      </c>
      <c r="Q1976" t="s">
        <v>253</v>
      </c>
      <c r="R1976" t="s">
        <v>233</v>
      </c>
      <c r="S1976" t="s">
        <v>229</v>
      </c>
      <c r="T1976" t="n">
        <v>5</v>
      </c>
    </row>
    <row r="1977" spans="1:20">
      <c r="A1977" s="1" t="n">
        <v>38046</v>
      </c>
      <c r="B1977" t="s">
        <v>325</v>
      </c>
      <c r="C1977" t="n">
        <v>2</v>
      </c>
      <c r="D1977" t="n">
        <v>20</v>
      </c>
      <c r="E1977" t="s">
        <v>52</v>
      </c>
      <c r="F1977" t="n">
        <v>3201</v>
      </c>
      <c r="G1977" t="s">
        <v>228</v>
      </c>
      <c r="H1977" t="s">
        <v>229</v>
      </c>
      <c r="I1977" t="n">
        <v>5</v>
      </c>
      <c r="J1977" t="n">
        <v>232</v>
      </c>
      <c r="K1977" t="s">
        <v>266</v>
      </c>
      <c r="L1977" t="n">
        <v>350</v>
      </c>
      <c r="M1977" t="n">
        <v>0.08</v>
      </c>
      <c r="N1977" t="n">
        <v>38.1</v>
      </c>
      <c r="O1977" t="s">
        <v>325</v>
      </c>
      <c r="P1977" t="s">
        <v>253</v>
      </c>
      <c r="Q1977" t="s">
        <v>253</v>
      </c>
      <c r="R1977" t="s">
        <v>233</v>
      </c>
      <c r="S1977" t="s">
        <v>229</v>
      </c>
      <c r="T1977" t="n">
        <v>5</v>
      </c>
    </row>
    <row r="1978" spans="1:20">
      <c r="A1978" s="1" t="n">
        <v>38046</v>
      </c>
      <c r="B1978" t="s">
        <v>325</v>
      </c>
      <c r="C1978" t="n">
        <v>3</v>
      </c>
      <c r="D1978" t="n">
        <v>20</v>
      </c>
      <c r="E1978" t="s">
        <v>52</v>
      </c>
      <c r="F1978" t="n">
        <v>3201</v>
      </c>
      <c r="G1978" t="s">
        <v>228</v>
      </c>
      <c r="H1978" t="s">
        <v>229</v>
      </c>
      <c r="I1978" t="n">
        <v>5</v>
      </c>
      <c r="J1978" t="n">
        <v>160</v>
      </c>
      <c r="K1978" t="s">
        <v>258</v>
      </c>
      <c r="L1978" t="n">
        <v>653</v>
      </c>
      <c r="M1978" t="n">
        <v>0.04</v>
      </c>
      <c r="N1978" t="n">
        <v>47.7</v>
      </c>
      <c r="O1978" t="s">
        <v>325</v>
      </c>
      <c r="P1978" t="s">
        <v>253</v>
      </c>
      <c r="Q1978" t="s">
        <v>253</v>
      </c>
      <c r="R1978" t="s">
        <v>233</v>
      </c>
      <c r="S1978" t="s">
        <v>229</v>
      </c>
      <c r="T1978" t="n">
        <v>5</v>
      </c>
    </row>
    <row r="1979" spans="1:20">
      <c r="A1979" s="1" t="n">
        <v>38046</v>
      </c>
      <c r="B1979" t="s">
        <v>325</v>
      </c>
      <c r="C1979" t="n">
        <v>4</v>
      </c>
      <c r="D1979" t="n">
        <v>20</v>
      </c>
      <c r="E1979" t="s">
        <v>52</v>
      </c>
      <c r="F1979" t="n">
        <v>3201</v>
      </c>
      <c r="G1979" t="s">
        <v>228</v>
      </c>
      <c r="H1979" t="s">
        <v>229</v>
      </c>
      <c r="I1979" t="n">
        <v>5</v>
      </c>
      <c r="J1979" t="n">
        <v>458</v>
      </c>
      <c r="K1979" t="s">
        <v>230</v>
      </c>
      <c r="L1979" t="n">
        <v>285</v>
      </c>
      <c r="M1979" t="n">
        <v>0.23</v>
      </c>
      <c r="N1979" t="n">
        <v>20.4</v>
      </c>
      <c r="O1979" t="s">
        <v>325</v>
      </c>
      <c r="P1979" t="s">
        <v>253</v>
      </c>
      <c r="Q1979" t="s">
        <v>253</v>
      </c>
      <c r="R1979" t="s">
        <v>233</v>
      </c>
      <c r="S1979" t="s">
        <v>229</v>
      </c>
      <c r="T1979" t="n">
        <v>5</v>
      </c>
    </row>
    <row r="1980" spans="1:20">
      <c r="A1980" s="1" t="n">
        <v>38046</v>
      </c>
      <c r="B1980" t="s">
        <v>325</v>
      </c>
      <c r="C1980" t="n">
        <v>5</v>
      </c>
      <c r="D1980" t="n">
        <v>20</v>
      </c>
      <c r="E1980" t="s">
        <v>52</v>
      </c>
      <c r="F1980" t="n">
        <v>3201</v>
      </c>
      <c r="G1980" t="s">
        <v>228</v>
      </c>
      <c r="H1980" t="s">
        <v>229</v>
      </c>
      <c r="I1980" t="n">
        <v>5</v>
      </c>
      <c r="J1980" t="n">
        <v>232</v>
      </c>
      <c r="K1980" t="s">
        <v>266</v>
      </c>
      <c r="L1980" t="n">
        <v>384</v>
      </c>
      <c r="M1980" t="n">
        <v>0.08</v>
      </c>
      <c r="N1980" t="n">
        <v>37.4</v>
      </c>
      <c r="O1980" t="s">
        <v>325</v>
      </c>
      <c r="P1980" t="s">
        <v>253</v>
      </c>
      <c r="Q1980" t="s">
        <v>253</v>
      </c>
      <c r="R1980" t="s">
        <v>233</v>
      </c>
      <c r="S1980" t="s">
        <v>229</v>
      </c>
      <c r="T1980" t="n">
        <v>5</v>
      </c>
    </row>
    <row r="1981" spans="1:20">
      <c r="A1981" s="1" t="n">
        <v>38077</v>
      </c>
      <c r="B1981" t="s">
        <v>322</v>
      </c>
      <c r="C1981" t="n">
        <v>55</v>
      </c>
      <c r="D1981" t="n">
        <v>20</v>
      </c>
      <c r="E1981" t="s">
        <v>52</v>
      </c>
      <c r="F1981" t="n">
        <v>3201</v>
      </c>
      <c r="G1981" t="s">
        <v>228</v>
      </c>
      <c r="H1981" t="s">
        <v>229</v>
      </c>
      <c r="I1981" t="n">
        <v>5</v>
      </c>
      <c r="J1981" t="n">
        <v>280</v>
      </c>
      <c r="K1981" t="s">
        <v>251</v>
      </c>
      <c r="L1981" t="n">
        <v>200</v>
      </c>
      <c r="M1981" t="n">
        <v>0.24</v>
      </c>
      <c r="N1981" t="n">
        <v>16.5</v>
      </c>
      <c r="O1981" t="s">
        <v>323</v>
      </c>
      <c r="P1981" t="s">
        <v>232</v>
      </c>
      <c r="Q1981" t="s">
        <v>232</v>
      </c>
      <c r="R1981" t="s">
        <v>233</v>
      </c>
      <c r="S1981" t="s">
        <v>229</v>
      </c>
      <c r="T1981" t="n">
        <v>5</v>
      </c>
    </row>
    <row r="1982" spans="1:20">
      <c r="A1982" s="1" t="n">
        <v>38077</v>
      </c>
      <c r="B1982" t="s">
        <v>322</v>
      </c>
      <c r="C1982" t="n">
        <v>56</v>
      </c>
      <c r="D1982" t="n">
        <v>20</v>
      </c>
      <c r="E1982" t="s">
        <v>52</v>
      </c>
      <c r="F1982" t="n">
        <v>3201</v>
      </c>
      <c r="G1982" t="s">
        <v>228</v>
      </c>
      <c r="H1982" t="s">
        <v>229</v>
      </c>
      <c r="I1982" t="n">
        <v>5</v>
      </c>
      <c r="J1982" t="n">
        <v>945</v>
      </c>
      <c r="K1982" t="s">
        <v>282</v>
      </c>
      <c r="L1982" t="n">
        <v>459</v>
      </c>
      <c r="M1982" t="n">
        <v>0.08</v>
      </c>
      <c r="N1982" t="n">
        <v>36.6</v>
      </c>
      <c r="O1982" t="s">
        <v>323</v>
      </c>
      <c r="P1982" t="s">
        <v>232</v>
      </c>
      <c r="Q1982" t="s">
        <v>232</v>
      </c>
      <c r="R1982" t="s">
        <v>233</v>
      </c>
      <c r="S1982" t="s">
        <v>229</v>
      </c>
      <c r="T1982" t="n">
        <v>5</v>
      </c>
    </row>
    <row r="1983" spans="1:20">
      <c r="A1983" s="1" t="n">
        <v>38077</v>
      </c>
      <c r="B1983" t="s">
        <v>322</v>
      </c>
      <c r="C1983" t="n">
        <v>57</v>
      </c>
      <c r="D1983" t="n">
        <v>20</v>
      </c>
      <c r="E1983" t="s">
        <v>52</v>
      </c>
      <c r="F1983" t="n">
        <v>3201</v>
      </c>
      <c r="G1983" t="s">
        <v>228</v>
      </c>
      <c r="H1983" t="s">
        <v>229</v>
      </c>
      <c r="I1983" t="n">
        <v>5</v>
      </c>
      <c r="J1983" t="n">
        <v>945</v>
      </c>
      <c r="K1983" t="s">
        <v>282</v>
      </c>
      <c r="L1983" t="n">
        <v>358</v>
      </c>
      <c r="M1983" t="n">
        <v>0.08</v>
      </c>
      <c r="N1983" t="n">
        <v>36.6</v>
      </c>
      <c r="O1983" t="s">
        <v>323</v>
      </c>
      <c r="P1983" t="s">
        <v>232</v>
      </c>
      <c r="Q1983" t="s">
        <v>232</v>
      </c>
      <c r="R1983" t="s">
        <v>233</v>
      </c>
      <c r="S1983" t="s">
        <v>229</v>
      </c>
      <c r="T1983" t="n">
        <v>5</v>
      </c>
    </row>
    <row r="1984" spans="1:20">
      <c r="A1984" s="1" t="n">
        <v>38077</v>
      </c>
      <c r="B1984" t="s">
        <v>322</v>
      </c>
      <c r="C1984" t="n">
        <v>58</v>
      </c>
      <c r="D1984" t="n">
        <v>20</v>
      </c>
      <c r="E1984" t="s">
        <v>52</v>
      </c>
      <c r="F1984" t="n">
        <v>3201</v>
      </c>
      <c r="G1984" t="s">
        <v>228</v>
      </c>
      <c r="H1984" t="s">
        <v>229</v>
      </c>
      <c r="I1984" t="n">
        <v>5</v>
      </c>
      <c r="J1984" t="n">
        <v>945</v>
      </c>
      <c r="K1984" t="s">
        <v>282</v>
      </c>
      <c r="L1984" t="n">
        <v>334</v>
      </c>
      <c r="M1984" t="n">
        <v>0.07000000000000001</v>
      </c>
      <c r="N1984" t="n">
        <v>39.9</v>
      </c>
      <c r="O1984" t="s">
        <v>323</v>
      </c>
      <c r="P1984" t="s">
        <v>232</v>
      </c>
      <c r="Q1984" t="s">
        <v>232</v>
      </c>
      <c r="R1984" t="s">
        <v>233</v>
      </c>
      <c r="S1984" t="s">
        <v>229</v>
      </c>
      <c r="T1984" t="n">
        <v>5</v>
      </c>
    </row>
    <row r="1985" spans="1:20">
      <c r="A1985" s="1" t="n">
        <v>38077</v>
      </c>
      <c r="B1985" t="s">
        <v>325</v>
      </c>
      <c r="C1985" t="n">
        <v>1</v>
      </c>
      <c r="D1985" t="n">
        <v>20</v>
      </c>
      <c r="E1985" t="s">
        <v>52</v>
      </c>
      <c r="F1985" t="n">
        <v>3201</v>
      </c>
      <c r="G1985" t="s">
        <v>228</v>
      </c>
      <c r="H1985" t="s">
        <v>229</v>
      </c>
      <c r="I1985" t="n">
        <v>5</v>
      </c>
      <c r="J1985" t="n">
        <v>580</v>
      </c>
      <c r="K1985" t="s">
        <v>248</v>
      </c>
      <c r="L1985" t="n">
        <v>258</v>
      </c>
      <c r="M1985" t="n">
        <v>0.06</v>
      </c>
      <c r="N1985" t="n">
        <v>36.7</v>
      </c>
      <c r="O1985" t="s">
        <v>325</v>
      </c>
      <c r="P1985" t="s">
        <v>253</v>
      </c>
      <c r="Q1985" t="s">
        <v>253</v>
      </c>
      <c r="R1985" t="s">
        <v>233</v>
      </c>
      <c r="S1985" t="s">
        <v>229</v>
      </c>
      <c r="T1985" t="n">
        <v>5</v>
      </c>
    </row>
    <row r="1986" spans="1:20">
      <c r="A1986" s="1" t="n">
        <v>38077</v>
      </c>
      <c r="B1986" t="s">
        <v>325</v>
      </c>
      <c r="C1986" t="n">
        <v>2</v>
      </c>
      <c r="D1986" t="n">
        <v>20</v>
      </c>
      <c r="E1986" t="s">
        <v>52</v>
      </c>
      <c r="F1986" t="n">
        <v>3201</v>
      </c>
      <c r="G1986" t="s">
        <v>228</v>
      </c>
      <c r="H1986" t="s">
        <v>229</v>
      </c>
      <c r="I1986" t="n">
        <v>5</v>
      </c>
      <c r="J1986" t="n">
        <v>888</v>
      </c>
      <c r="K1986" t="s">
        <v>273</v>
      </c>
      <c r="L1986" t="n">
        <v>352</v>
      </c>
      <c r="M1986" t="n">
        <v>1.23</v>
      </c>
      <c r="N1986" t="n">
        <v>32.4</v>
      </c>
      <c r="O1986" t="s">
        <v>325</v>
      </c>
      <c r="P1986" t="s">
        <v>253</v>
      </c>
      <c r="Q1986" t="s">
        <v>253</v>
      </c>
      <c r="R1986" t="s">
        <v>233</v>
      </c>
      <c r="S1986" t="s">
        <v>229</v>
      </c>
      <c r="T1986" t="n">
        <v>5</v>
      </c>
    </row>
    <row r="1987" spans="1:20">
      <c r="A1987" s="1" t="n">
        <v>38077</v>
      </c>
      <c r="B1987" t="s">
        <v>325</v>
      </c>
      <c r="C1987" t="n">
        <v>3</v>
      </c>
      <c r="D1987" t="n">
        <v>20</v>
      </c>
      <c r="E1987" t="s">
        <v>52</v>
      </c>
      <c r="F1987" t="n">
        <v>3201</v>
      </c>
      <c r="G1987" t="s">
        <v>228</v>
      </c>
      <c r="H1987" t="s">
        <v>229</v>
      </c>
      <c r="I1987" t="n">
        <v>5</v>
      </c>
      <c r="J1987" t="n">
        <v>945</v>
      </c>
      <c r="K1987" t="s">
        <v>282</v>
      </c>
      <c r="L1987" t="n">
        <v>451</v>
      </c>
      <c r="M1987" t="n">
        <v>0.04</v>
      </c>
      <c r="N1987" t="n">
        <v>38</v>
      </c>
      <c r="O1987" t="s">
        <v>325</v>
      </c>
      <c r="P1987" t="s">
        <v>253</v>
      </c>
      <c r="Q1987" t="s">
        <v>253</v>
      </c>
      <c r="R1987" t="s">
        <v>233</v>
      </c>
      <c r="S1987" t="s">
        <v>229</v>
      </c>
      <c r="T1987" t="n">
        <v>5</v>
      </c>
    </row>
    <row r="1988" spans="1:20">
      <c r="A1988" s="1" t="n">
        <v>38077</v>
      </c>
      <c r="B1988" t="s">
        <v>325</v>
      </c>
      <c r="C1988" t="n">
        <v>4</v>
      </c>
      <c r="D1988" t="n">
        <v>20</v>
      </c>
      <c r="E1988" t="s">
        <v>52</v>
      </c>
      <c r="F1988" t="n">
        <v>3201</v>
      </c>
      <c r="G1988" t="s">
        <v>228</v>
      </c>
      <c r="H1988" t="s">
        <v>229</v>
      </c>
      <c r="I1988" t="n">
        <v>5</v>
      </c>
      <c r="J1988" t="n">
        <v>160</v>
      </c>
      <c r="K1988" t="s">
        <v>258</v>
      </c>
      <c r="L1988" t="n">
        <v>680</v>
      </c>
      <c r="M1988" t="n">
        <v>0.1</v>
      </c>
      <c r="N1988" t="n">
        <v>48.8</v>
      </c>
      <c r="O1988" t="s">
        <v>325</v>
      </c>
      <c r="P1988" t="s">
        <v>253</v>
      </c>
      <c r="Q1988" t="s">
        <v>253</v>
      </c>
      <c r="R1988" t="s">
        <v>233</v>
      </c>
      <c r="S1988" t="s">
        <v>229</v>
      </c>
      <c r="T1988" t="n">
        <v>5</v>
      </c>
    </row>
    <row r="1989" spans="1:20">
      <c r="A1989" s="1" t="n">
        <v>38107</v>
      </c>
      <c r="B1989" t="s">
        <v>322</v>
      </c>
      <c r="C1989" t="n">
        <v>50</v>
      </c>
      <c r="D1989" t="n">
        <v>20</v>
      </c>
      <c r="E1989" t="s">
        <v>52</v>
      </c>
      <c r="F1989" t="n">
        <v>3201</v>
      </c>
      <c r="G1989" t="s">
        <v>228</v>
      </c>
      <c r="H1989" t="s">
        <v>229</v>
      </c>
      <c r="I1989" t="n">
        <v>5</v>
      </c>
      <c r="J1989" t="n">
        <v>280</v>
      </c>
      <c r="K1989" t="s">
        <v>251</v>
      </c>
      <c r="L1989" t="n">
        <v>210</v>
      </c>
      <c r="M1989" t="n">
        <v>0.24</v>
      </c>
      <c r="N1989" t="n">
        <v>16.3</v>
      </c>
      <c r="O1989" t="s">
        <v>323</v>
      </c>
      <c r="P1989" t="s">
        <v>232</v>
      </c>
      <c r="Q1989" t="s">
        <v>232</v>
      </c>
      <c r="R1989" t="s">
        <v>233</v>
      </c>
      <c r="S1989" t="s">
        <v>229</v>
      </c>
      <c r="T1989" t="n">
        <v>5</v>
      </c>
    </row>
    <row r="1990" spans="1:20">
      <c r="A1990" s="1" t="n">
        <v>38107</v>
      </c>
      <c r="B1990" t="s">
        <v>322</v>
      </c>
      <c r="C1990" t="n">
        <v>51</v>
      </c>
      <c r="D1990" t="n">
        <v>20</v>
      </c>
      <c r="E1990" t="s">
        <v>52</v>
      </c>
      <c r="F1990" t="n">
        <v>3201</v>
      </c>
      <c r="G1990" t="s">
        <v>228</v>
      </c>
      <c r="H1990" t="s">
        <v>229</v>
      </c>
      <c r="I1990" t="n">
        <v>5</v>
      </c>
      <c r="J1990" t="n">
        <v>458</v>
      </c>
      <c r="K1990" t="s">
        <v>230</v>
      </c>
      <c r="L1990" t="n">
        <v>300</v>
      </c>
      <c r="M1990" t="n">
        <v>0.09</v>
      </c>
      <c r="N1990" t="n">
        <v>33.8</v>
      </c>
      <c r="O1990" t="s">
        <v>323</v>
      </c>
      <c r="P1990" t="s">
        <v>232</v>
      </c>
      <c r="Q1990" t="s">
        <v>232</v>
      </c>
      <c r="R1990" t="s">
        <v>233</v>
      </c>
      <c r="S1990" t="s">
        <v>229</v>
      </c>
      <c r="T1990" t="n">
        <v>5</v>
      </c>
    </row>
    <row r="1991" spans="1:20">
      <c r="A1991" s="1" t="n">
        <v>38107</v>
      </c>
      <c r="B1991" t="s">
        <v>322</v>
      </c>
      <c r="C1991" t="n">
        <v>52</v>
      </c>
      <c r="D1991" t="n">
        <v>20</v>
      </c>
      <c r="E1991" t="s">
        <v>52</v>
      </c>
      <c r="F1991" t="n">
        <v>3201</v>
      </c>
      <c r="G1991" t="s">
        <v>228</v>
      </c>
      <c r="H1991" t="s">
        <v>229</v>
      </c>
      <c r="I1991" t="n">
        <v>5</v>
      </c>
      <c r="J1991" t="n">
        <v>458</v>
      </c>
      <c r="K1991" t="s">
        <v>230</v>
      </c>
      <c r="L1991" t="n">
        <v>147</v>
      </c>
      <c r="M1991" t="n">
        <v>0.09</v>
      </c>
      <c r="N1991" t="n">
        <v>33.9</v>
      </c>
      <c r="O1991" t="s">
        <v>323</v>
      </c>
      <c r="P1991" t="s">
        <v>232</v>
      </c>
      <c r="Q1991" t="s">
        <v>232</v>
      </c>
      <c r="R1991" t="s">
        <v>233</v>
      </c>
      <c r="S1991" t="s">
        <v>229</v>
      </c>
      <c r="T1991" t="n">
        <v>5</v>
      </c>
    </row>
    <row r="1992" spans="1:20">
      <c r="A1992" s="1" t="n">
        <v>38107</v>
      </c>
      <c r="B1992" t="s">
        <v>322</v>
      </c>
      <c r="C1992" t="n">
        <v>53</v>
      </c>
      <c r="D1992" t="n">
        <v>20</v>
      </c>
      <c r="E1992" t="s">
        <v>52</v>
      </c>
      <c r="F1992" t="n">
        <v>3201</v>
      </c>
      <c r="G1992" t="s">
        <v>228</v>
      </c>
      <c r="H1992" t="s">
        <v>229</v>
      </c>
      <c r="I1992" t="n">
        <v>5</v>
      </c>
      <c r="J1992" t="n">
        <v>945</v>
      </c>
      <c r="K1992" t="s">
        <v>282</v>
      </c>
      <c r="L1992" t="n">
        <v>397</v>
      </c>
      <c r="M1992" t="n">
        <v>0.07000000000000001</v>
      </c>
      <c r="N1992" t="n">
        <v>39.2</v>
      </c>
      <c r="O1992" t="s">
        <v>323</v>
      </c>
      <c r="P1992" t="s">
        <v>232</v>
      </c>
      <c r="Q1992" t="s">
        <v>232</v>
      </c>
      <c r="R1992" t="s">
        <v>233</v>
      </c>
      <c r="S1992" t="s">
        <v>229</v>
      </c>
      <c r="T1992" t="n">
        <v>5</v>
      </c>
    </row>
    <row r="1993" spans="1:20">
      <c r="A1993" s="1" t="n">
        <v>38107</v>
      </c>
      <c r="B1993" t="s">
        <v>322</v>
      </c>
      <c r="C1993" t="n">
        <v>54</v>
      </c>
      <c r="D1993" t="n">
        <v>20</v>
      </c>
      <c r="E1993" t="s">
        <v>52</v>
      </c>
      <c r="F1993" t="n">
        <v>3201</v>
      </c>
      <c r="G1993" t="s">
        <v>228</v>
      </c>
      <c r="H1993" t="s">
        <v>229</v>
      </c>
      <c r="I1993" t="n">
        <v>5</v>
      </c>
      <c r="J1993" t="n">
        <v>945</v>
      </c>
      <c r="K1993" t="s">
        <v>282</v>
      </c>
      <c r="L1993" t="n">
        <v>342</v>
      </c>
      <c r="M1993" t="n">
        <v>0.03</v>
      </c>
      <c r="N1993" t="n">
        <v>39.9</v>
      </c>
      <c r="O1993" t="s">
        <v>323</v>
      </c>
      <c r="P1993" t="s">
        <v>232</v>
      </c>
      <c r="Q1993" t="s">
        <v>232</v>
      </c>
      <c r="R1993" t="s">
        <v>233</v>
      </c>
      <c r="S1993" t="s">
        <v>229</v>
      </c>
      <c r="T1993" t="n">
        <v>5</v>
      </c>
    </row>
    <row r="1994" spans="1:20">
      <c r="A1994" s="1" t="n">
        <v>38107</v>
      </c>
      <c r="B1994" t="s">
        <v>325</v>
      </c>
      <c r="C1994" t="n">
        <v>1</v>
      </c>
      <c r="D1994" t="n">
        <v>20</v>
      </c>
      <c r="E1994" t="s">
        <v>52</v>
      </c>
      <c r="F1994" t="n">
        <v>3201</v>
      </c>
      <c r="G1994" t="s">
        <v>228</v>
      </c>
      <c r="H1994" t="s">
        <v>229</v>
      </c>
      <c r="I1994" t="n">
        <v>5</v>
      </c>
      <c r="J1994" t="n">
        <v>458</v>
      </c>
      <c r="K1994" t="s">
        <v>230</v>
      </c>
      <c r="L1994" t="n">
        <v>349</v>
      </c>
      <c r="M1994" t="n">
        <v>0.22</v>
      </c>
      <c r="N1994" t="n">
        <v>20.2</v>
      </c>
      <c r="O1994" t="s">
        <v>325</v>
      </c>
      <c r="P1994" t="s">
        <v>253</v>
      </c>
      <c r="Q1994" t="s">
        <v>253</v>
      </c>
      <c r="R1994" t="s">
        <v>233</v>
      </c>
      <c r="S1994" t="s">
        <v>229</v>
      </c>
      <c r="T1994" t="n">
        <v>5</v>
      </c>
    </row>
    <row r="1995" spans="1:20">
      <c r="A1995" s="1" t="n">
        <v>38107</v>
      </c>
      <c r="B1995" t="s">
        <v>325</v>
      </c>
      <c r="C1995" t="n">
        <v>2</v>
      </c>
      <c r="D1995" t="n">
        <v>20</v>
      </c>
      <c r="E1995" t="s">
        <v>52</v>
      </c>
      <c r="F1995" t="n">
        <v>3201</v>
      </c>
      <c r="G1995" t="s">
        <v>228</v>
      </c>
      <c r="H1995" t="s">
        <v>229</v>
      </c>
      <c r="I1995" t="n">
        <v>5</v>
      </c>
      <c r="J1995" t="n">
        <v>232</v>
      </c>
      <c r="K1995" t="s">
        <v>266</v>
      </c>
      <c r="L1995" t="n">
        <v>312</v>
      </c>
      <c r="M1995" t="n">
        <v>0.06</v>
      </c>
      <c r="N1995" t="n">
        <v>41.6</v>
      </c>
      <c r="O1995" t="s">
        <v>325</v>
      </c>
      <c r="P1995" t="s">
        <v>253</v>
      </c>
      <c r="Q1995" t="s">
        <v>253</v>
      </c>
      <c r="R1995" t="s">
        <v>233</v>
      </c>
      <c r="S1995" t="s">
        <v>229</v>
      </c>
      <c r="T1995" t="n">
        <v>5</v>
      </c>
    </row>
    <row r="1996" spans="1:20">
      <c r="A1996" s="1" t="n">
        <v>38107</v>
      </c>
      <c r="B1996" t="s">
        <v>325</v>
      </c>
      <c r="C1996" t="n">
        <v>3</v>
      </c>
      <c r="D1996" t="n">
        <v>20</v>
      </c>
      <c r="E1996" t="s">
        <v>52</v>
      </c>
      <c r="F1996" t="n">
        <v>3201</v>
      </c>
      <c r="G1996" t="s">
        <v>228</v>
      </c>
      <c r="H1996" t="s">
        <v>229</v>
      </c>
      <c r="I1996" t="n">
        <v>5</v>
      </c>
      <c r="J1996" t="n">
        <v>232</v>
      </c>
      <c r="K1996" t="s">
        <v>266</v>
      </c>
      <c r="L1996" t="n">
        <v>340</v>
      </c>
      <c r="M1996" t="n">
        <v>0.08</v>
      </c>
      <c r="N1996" t="n">
        <v>36.8</v>
      </c>
      <c r="O1996" t="s">
        <v>325</v>
      </c>
      <c r="P1996" t="s">
        <v>253</v>
      </c>
      <c r="Q1996" t="s">
        <v>253</v>
      </c>
      <c r="R1996" t="s">
        <v>233</v>
      </c>
      <c r="S1996" t="s">
        <v>229</v>
      </c>
      <c r="T1996" t="n">
        <v>5</v>
      </c>
    </row>
    <row r="1997" spans="1:20">
      <c r="A1997" s="1" t="n">
        <v>38107</v>
      </c>
      <c r="B1997" t="s">
        <v>325</v>
      </c>
      <c r="C1997" t="n">
        <v>4</v>
      </c>
      <c r="D1997" t="n">
        <v>20</v>
      </c>
      <c r="E1997" t="s">
        <v>52</v>
      </c>
      <c r="F1997" t="n">
        <v>3201</v>
      </c>
      <c r="G1997" t="s">
        <v>228</v>
      </c>
      <c r="H1997" t="s">
        <v>229</v>
      </c>
      <c r="I1997" t="n">
        <v>5</v>
      </c>
      <c r="J1997" t="n">
        <v>458</v>
      </c>
      <c r="K1997" t="s">
        <v>230</v>
      </c>
      <c r="L1997" t="n">
        <v>334</v>
      </c>
      <c r="M1997" t="n">
        <v>0.21</v>
      </c>
      <c r="N1997" t="n">
        <v>20.2</v>
      </c>
      <c r="O1997" t="s">
        <v>325</v>
      </c>
      <c r="P1997" t="s">
        <v>253</v>
      </c>
      <c r="Q1997" t="s">
        <v>253</v>
      </c>
      <c r="R1997" t="s">
        <v>233</v>
      </c>
      <c r="S1997" t="s">
        <v>229</v>
      </c>
      <c r="T1997" t="n">
        <v>5</v>
      </c>
    </row>
    <row r="1998" spans="1:20">
      <c r="A1998" s="1" t="n">
        <v>38107</v>
      </c>
      <c r="B1998" t="s">
        <v>325</v>
      </c>
      <c r="C1998" t="n">
        <v>5</v>
      </c>
      <c r="D1998" t="n">
        <v>20</v>
      </c>
      <c r="E1998" t="s">
        <v>52</v>
      </c>
      <c r="F1998" t="n">
        <v>3201</v>
      </c>
      <c r="G1998" t="s">
        <v>228</v>
      </c>
      <c r="H1998" t="s">
        <v>229</v>
      </c>
      <c r="I1998" t="n">
        <v>5</v>
      </c>
      <c r="J1998" t="n">
        <v>747</v>
      </c>
      <c r="K1998" t="s">
        <v>303</v>
      </c>
      <c r="L1998" t="n">
        <v>149</v>
      </c>
      <c r="M1998" t="n">
        <v>2.04</v>
      </c>
      <c r="N1998" t="n">
        <v>33.2</v>
      </c>
      <c r="O1998" t="s">
        <v>325</v>
      </c>
      <c r="P1998" t="s">
        <v>253</v>
      </c>
      <c r="Q1998" t="s">
        <v>253</v>
      </c>
      <c r="R1998" t="s">
        <v>233</v>
      </c>
      <c r="S1998" t="s">
        <v>229</v>
      </c>
      <c r="T1998" t="n">
        <v>5</v>
      </c>
    </row>
    <row r="1999" spans="1:20">
      <c r="A1999" s="1" t="n">
        <v>38107</v>
      </c>
      <c r="B1999" t="s">
        <v>325</v>
      </c>
      <c r="C1999" t="n">
        <v>6</v>
      </c>
      <c r="D1999" t="n">
        <v>20</v>
      </c>
      <c r="E1999" t="s">
        <v>52</v>
      </c>
      <c r="F1999" t="n">
        <v>3201</v>
      </c>
      <c r="G1999" t="s">
        <v>228</v>
      </c>
      <c r="H1999" t="s">
        <v>229</v>
      </c>
      <c r="I1999" t="n">
        <v>5</v>
      </c>
      <c r="J1999" t="n">
        <v>910</v>
      </c>
      <c r="K1999" t="s">
        <v>318</v>
      </c>
      <c r="L1999" t="n">
        <v>876</v>
      </c>
      <c r="M1999" t="n">
        <v>0.85</v>
      </c>
      <c r="N1999" t="n">
        <v>39.5</v>
      </c>
      <c r="O1999" t="s">
        <v>325</v>
      </c>
      <c r="P1999" t="s">
        <v>253</v>
      </c>
      <c r="Q1999" t="s">
        <v>253</v>
      </c>
      <c r="R1999" t="s">
        <v>233</v>
      </c>
      <c r="S1999" t="s">
        <v>229</v>
      </c>
      <c r="T1999" t="n">
        <v>5</v>
      </c>
    </row>
    <row r="2000" spans="1:20">
      <c r="A2000" s="1" t="n">
        <v>38107</v>
      </c>
      <c r="B2000" t="s">
        <v>325</v>
      </c>
      <c r="C2000" t="n">
        <v>7</v>
      </c>
      <c r="D2000" t="n">
        <v>20</v>
      </c>
      <c r="E2000" t="s">
        <v>52</v>
      </c>
      <c r="F2000" t="n">
        <v>3201</v>
      </c>
      <c r="G2000" t="s">
        <v>228</v>
      </c>
      <c r="H2000" t="s">
        <v>229</v>
      </c>
      <c r="I2000" t="n">
        <v>5</v>
      </c>
      <c r="J2000" t="n">
        <v>458</v>
      </c>
      <c r="K2000" t="s">
        <v>230</v>
      </c>
      <c r="L2000" t="n">
        <v>172</v>
      </c>
      <c r="M2000" t="n">
        <v>0.22</v>
      </c>
      <c r="N2000" t="n">
        <v>20.2</v>
      </c>
      <c r="O2000" t="s">
        <v>325</v>
      </c>
      <c r="P2000" t="s">
        <v>253</v>
      </c>
      <c r="Q2000" t="s">
        <v>253</v>
      </c>
      <c r="R2000" t="s">
        <v>233</v>
      </c>
      <c r="S2000" t="s">
        <v>229</v>
      </c>
      <c r="T2000" t="n">
        <v>5</v>
      </c>
    </row>
    <row r="2001" spans="1:20">
      <c r="A2001" s="1" t="n">
        <v>38107</v>
      </c>
      <c r="B2001" t="s">
        <v>325</v>
      </c>
      <c r="C2001" t="n">
        <v>8</v>
      </c>
      <c r="D2001" t="n">
        <v>20</v>
      </c>
      <c r="E2001" t="s">
        <v>52</v>
      </c>
      <c r="F2001" t="n">
        <v>3201</v>
      </c>
      <c r="G2001" t="s">
        <v>228</v>
      </c>
      <c r="H2001" t="s">
        <v>229</v>
      </c>
      <c r="I2001" t="n">
        <v>5</v>
      </c>
      <c r="J2001" t="n">
        <v>232</v>
      </c>
      <c r="K2001" t="s">
        <v>266</v>
      </c>
      <c r="L2001" t="n">
        <v>300</v>
      </c>
      <c r="M2001" t="n">
        <v>0.06</v>
      </c>
      <c r="N2001" t="n">
        <v>41.5</v>
      </c>
      <c r="O2001" t="s">
        <v>325</v>
      </c>
      <c r="P2001" t="s">
        <v>253</v>
      </c>
      <c r="Q2001" t="s">
        <v>253</v>
      </c>
      <c r="R2001" t="s">
        <v>233</v>
      </c>
      <c r="S2001" t="s">
        <v>229</v>
      </c>
      <c r="T2001" t="n">
        <v>5</v>
      </c>
    </row>
    <row r="2002" spans="1:20">
      <c r="A2002" s="1" t="n">
        <v>38138</v>
      </c>
      <c r="B2002" t="s">
        <v>322</v>
      </c>
      <c r="C2002" t="n">
        <v>54</v>
      </c>
      <c r="D2002" t="n">
        <v>20</v>
      </c>
      <c r="E2002" t="s">
        <v>52</v>
      </c>
      <c r="F2002" t="n">
        <v>3201</v>
      </c>
      <c r="G2002" t="s">
        <v>228</v>
      </c>
      <c r="H2002" t="s">
        <v>229</v>
      </c>
      <c r="I2002" t="n">
        <v>5</v>
      </c>
      <c r="J2002" t="n">
        <v>458</v>
      </c>
      <c r="K2002" t="s">
        <v>230</v>
      </c>
      <c r="L2002" t="n">
        <v>490</v>
      </c>
      <c r="M2002" t="n">
        <v>0.09</v>
      </c>
      <c r="N2002" t="n">
        <v>33.8</v>
      </c>
      <c r="O2002" t="s">
        <v>323</v>
      </c>
      <c r="P2002" t="s">
        <v>232</v>
      </c>
      <c r="Q2002" t="s">
        <v>232</v>
      </c>
      <c r="R2002" t="s">
        <v>233</v>
      </c>
      <c r="S2002" t="s">
        <v>229</v>
      </c>
      <c r="T2002" t="n">
        <v>5</v>
      </c>
    </row>
    <row r="2003" spans="1:20">
      <c r="A2003" s="1" t="n">
        <v>38138</v>
      </c>
      <c r="B2003" t="s">
        <v>322</v>
      </c>
      <c r="C2003" t="n">
        <v>55</v>
      </c>
      <c r="D2003" t="n">
        <v>20</v>
      </c>
      <c r="E2003" t="s">
        <v>52</v>
      </c>
      <c r="F2003" t="n">
        <v>3201</v>
      </c>
      <c r="G2003" t="s">
        <v>228</v>
      </c>
      <c r="H2003" t="s">
        <v>229</v>
      </c>
      <c r="I2003" t="n">
        <v>5</v>
      </c>
      <c r="J2003" t="n">
        <v>280</v>
      </c>
      <c r="K2003" t="s">
        <v>251</v>
      </c>
      <c r="L2003" t="n">
        <v>204</v>
      </c>
      <c r="M2003" t="n">
        <v>0.24</v>
      </c>
      <c r="N2003" t="n">
        <v>16.2</v>
      </c>
      <c r="O2003" t="s">
        <v>323</v>
      </c>
      <c r="P2003" t="s">
        <v>232</v>
      </c>
      <c r="Q2003" t="s">
        <v>232</v>
      </c>
      <c r="R2003" t="s">
        <v>233</v>
      </c>
      <c r="S2003" t="s">
        <v>229</v>
      </c>
      <c r="T2003" t="n">
        <v>5</v>
      </c>
    </row>
    <row r="2004" spans="1:20">
      <c r="A2004" s="1" t="n">
        <v>38138</v>
      </c>
      <c r="B2004" t="s">
        <v>322</v>
      </c>
      <c r="C2004" t="n">
        <v>56</v>
      </c>
      <c r="D2004" t="n">
        <v>20</v>
      </c>
      <c r="E2004" t="s">
        <v>52</v>
      </c>
      <c r="F2004" t="n">
        <v>3201</v>
      </c>
      <c r="G2004" t="s">
        <v>228</v>
      </c>
      <c r="H2004" t="s">
        <v>229</v>
      </c>
      <c r="I2004" t="n">
        <v>5</v>
      </c>
      <c r="J2004" t="n">
        <v>458</v>
      </c>
      <c r="K2004" t="s">
        <v>230</v>
      </c>
      <c r="L2004" t="n">
        <v>447</v>
      </c>
      <c r="M2004" t="n">
        <v>0.09</v>
      </c>
      <c r="N2004" t="n">
        <v>33.8</v>
      </c>
      <c r="O2004" t="s">
        <v>323</v>
      </c>
      <c r="P2004" t="s">
        <v>232</v>
      </c>
      <c r="Q2004" t="s">
        <v>232</v>
      </c>
      <c r="R2004" t="s">
        <v>233</v>
      </c>
      <c r="S2004" t="s">
        <v>229</v>
      </c>
      <c r="T2004" t="n">
        <v>5</v>
      </c>
    </row>
    <row r="2005" spans="1:20">
      <c r="A2005" s="1" t="n">
        <v>38138</v>
      </c>
      <c r="B2005" t="s">
        <v>322</v>
      </c>
      <c r="C2005" t="n">
        <v>57</v>
      </c>
      <c r="D2005" t="n">
        <v>20</v>
      </c>
      <c r="E2005" t="s">
        <v>52</v>
      </c>
      <c r="F2005" t="n">
        <v>3201</v>
      </c>
      <c r="G2005" t="s">
        <v>228</v>
      </c>
      <c r="H2005" t="s">
        <v>229</v>
      </c>
      <c r="I2005" t="n">
        <v>5</v>
      </c>
      <c r="J2005" t="n">
        <v>458</v>
      </c>
      <c r="K2005" t="s">
        <v>230</v>
      </c>
      <c r="L2005" t="n">
        <v>150</v>
      </c>
      <c r="M2005" t="n">
        <v>0.09</v>
      </c>
      <c r="N2005" t="n">
        <v>33.8</v>
      </c>
      <c r="O2005" t="s">
        <v>323</v>
      </c>
      <c r="P2005" t="s">
        <v>232</v>
      </c>
      <c r="Q2005" t="s">
        <v>232</v>
      </c>
      <c r="R2005" t="s">
        <v>233</v>
      </c>
      <c r="S2005" t="s">
        <v>229</v>
      </c>
      <c r="T2005" t="n">
        <v>5</v>
      </c>
    </row>
    <row r="2006" spans="1:20">
      <c r="A2006" s="1" t="n">
        <v>38138</v>
      </c>
      <c r="B2006" t="s">
        <v>322</v>
      </c>
      <c r="C2006" t="n">
        <v>58</v>
      </c>
      <c r="D2006" t="n">
        <v>20</v>
      </c>
      <c r="E2006" t="s">
        <v>52</v>
      </c>
      <c r="F2006" t="n">
        <v>3201</v>
      </c>
      <c r="G2006" t="s">
        <v>228</v>
      </c>
      <c r="H2006" t="s">
        <v>229</v>
      </c>
      <c r="I2006" t="n">
        <v>5</v>
      </c>
      <c r="J2006" t="n">
        <v>458</v>
      </c>
      <c r="K2006" t="s">
        <v>230</v>
      </c>
      <c r="L2006" t="n">
        <v>111</v>
      </c>
      <c r="M2006" t="n">
        <v>0.2</v>
      </c>
      <c r="N2006" t="n">
        <v>20.4</v>
      </c>
      <c r="O2006" t="s">
        <v>323</v>
      </c>
      <c r="P2006" t="s">
        <v>232</v>
      </c>
      <c r="Q2006" t="s">
        <v>232</v>
      </c>
      <c r="R2006" t="s">
        <v>233</v>
      </c>
      <c r="S2006" t="s">
        <v>229</v>
      </c>
      <c r="T2006" t="n">
        <v>5</v>
      </c>
    </row>
    <row r="2007" spans="1:20">
      <c r="A2007" s="1" t="n">
        <v>38138</v>
      </c>
      <c r="B2007" t="s">
        <v>322</v>
      </c>
      <c r="C2007" t="n">
        <v>73</v>
      </c>
      <c r="D2007" t="n">
        <v>138</v>
      </c>
      <c r="E2007" t="s">
        <v>332</v>
      </c>
      <c r="F2007" t="n">
        <v>3201</v>
      </c>
      <c r="G2007" t="s">
        <v>228</v>
      </c>
      <c r="H2007" t="s">
        <v>229</v>
      </c>
      <c r="I2007" t="n">
        <v>5</v>
      </c>
      <c r="J2007" t="n">
        <v>515</v>
      </c>
      <c r="K2007" t="s">
        <v>239</v>
      </c>
      <c r="L2007" t="n">
        <v>50</v>
      </c>
      <c r="M2007" t="n">
        <v>0</v>
      </c>
      <c r="N2007" t="n">
        <v>0</v>
      </c>
      <c r="O2007" t="s">
        <v>323</v>
      </c>
      <c r="P2007" t="s">
        <v>232</v>
      </c>
      <c r="Q2007" t="s">
        <v>232</v>
      </c>
      <c r="R2007" t="s">
        <v>233</v>
      </c>
      <c r="S2007" t="s">
        <v>229</v>
      </c>
      <c r="T2007" t="n">
        <v>5</v>
      </c>
    </row>
    <row r="2008" spans="1:20">
      <c r="A2008" s="1" t="n">
        <v>38138</v>
      </c>
      <c r="B2008" t="s">
        <v>322</v>
      </c>
      <c r="C2008" t="n">
        <v>81</v>
      </c>
      <c r="D2008" t="n">
        <v>130</v>
      </c>
      <c r="E2008" t="s">
        <v>333</v>
      </c>
      <c r="F2008" t="n">
        <v>3201</v>
      </c>
      <c r="G2008" t="s">
        <v>228</v>
      </c>
      <c r="H2008" t="s">
        <v>229</v>
      </c>
      <c r="I2008" t="n">
        <v>5</v>
      </c>
      <c r="J2008" t="n">
        <v>515</v>
      </c>
      <c r="K2008" t="s">
        <v>239</v>
      </c>
      <c r="L2008" t="n">
        <v>1</v>
      </c>
      <c r="M2008" t="n">
        <v>0</v>
      </c>
      <c r="N2008" t="n">
        <v>0</v>
      </c>
    </row>
    <row r="2009" spans="1:20">
      <c r="A2009" s="1" t="n">
        <v>38138</v>
      </c>
      <c r="B2009" t="s">
        <v>326</v>
      </c>
      <c r="C2009" t="n">
        <v>1</v>
      </c>
      <c r="D2009" t="n">
        <v>216</v>
      </c>
      <c r="E2009" t="s">
        <v>264</v>
      </c>
      <c r="F2009" t="n">
        <v>3201</v>
      </c>
      <c r="G2009" t="s">
        <v>228</v>
      </c>
      <c r="H2009" t="s">
        <v>229</v>
      </c>
      <c r="I2009" t="n">
        <v>5</v>
      </c>
      <c r="J2009" t="n">
        <v>455</v>
      </c>
      <c r="K2009" t="s">
        <v>312</v>
      </c>
      <c r="L2009" t="n">
        <v>306</v>
      </c>
      <c r="M2009" t="n">
        <v>0</v>
      </c>
      <c r="N2009" t="n">
        <v>0</v>
      </c>
    </row>
    <row r="2010" spans="1:20">
      <c r="A2010" s="1" t="n">
        <v>38138</v>
      </c>
      <c r="B2010" t="s">
        <v>326</v>
      </c>
      <c r="C2010" t="n">
        <v>2</v>
      </c>
      <c r="D2010" t="n">
        <v>216</v>
      </c>
      <c r="E2010" t="s">
        <v>264</v>
      </c>
      <c r="F2010" t="n">
        <v>3201</v>
      </c>
      <c r="G2010" t="s">
        <v>228</v>
      </c>
      <c r="H2010" t="s">
        <v>229</v>
      </c>
      <c r="I2010" t="n">
        <v>5</v>
      </c>
      <c r="J2010" t="n">
        <v>862</v>
      </c>
      <c r="K2010" t="s">
        <v>320</v>
      </c>
      <c r="L2010" t="n">
        <v>52</v>
      </c>
      <c r="M2010" t="n">
        <v>0</v>
      </c>
      <c r="N2010" t="n">
        <v>0</v>
      </c>
    </row>
    <row r="2011" spans="1:20">
      <c r="A2011" s="1" t="n">
        <v>38138</v>
      </c>
      <c r="B2011" t="s">
        <v>326</v>
      </c>
      <c r="C2011" t="n">
        <v>3</v>
      </c>
      <c r="D2011" t="n">
        <v>213</v>
      </c>
      <c r="E2011" t="s">
        <v>234</v>
      </c>
      <c r="F2011" t="n">
        <v>3201</v>
      </c>
      <c r="G2011" t="s">
        <v>228</v>
      </c>
      <c r="H2011" t="s">
        <v>229</v>
      </c>
      <c r="I2011" t="n">
        <v>5</v>
      </c>
      <c r="J2011" t="n">
        <v>862</v>
      </c>
      <c r="K2011" t="s">
        <v>320</v>
      </c>
      <c r="L2011" t="n">
        <v>210</v>
      </c>
      <c r="M2011" t="n">
        <v>0</v>
      </c>
      <c r="N2011" t="n">
        <v>0</v>
      </c>
    </row>
    <row r="2012" spans="1:20">
      <c r="A2012" s="1" t="n">
        <v>38138</v>
      </c>
      <c r="B2012" t="s">
        <v>325</v>
      </c>
      <c r="C2012" t="n">
        <v>1</v>
      </c>
      <c r="D2012" t="n">
        <v>20</v>
      </c>
      <c r="E2012" t="s">
        <v>52</v>
      </c>
      <c r="F2012" t="n">
        <v>3201</v>
      </c>
      <c r="G2012" t="s">
        <v>228</v>
      </c>
      <c r="H2012" t="s">
        <v>229</v>
      </c>
      <c r="I2012" t="n">
        <v>5</v>
      </c>
      <c r="J2012" t="n">
        <v>888</v>
      </c>
      <c r="K2012" t="s">
        <v>273</v>
      </c>
      <c r="L2012" t="n">
        <v>723</v>
      </c>
      <c r="M2012" t="n">
        <v>1.22</v>
      </c>
      <c r="N2012" t="n">
        <v>32.9</v>
      </c>
      <c r="O2012" t="s">
        <v>325</v>
      </c>
      <c r="P2012" t="s">
        <v>253</v>
      </c>
      <c r="Q2012" t="s">
        <v>253</v>
      </c>
      <c r="R2012" t="s">
        <v>233</v>
      </c>
      <c r="S2012" t="s">
        <v>229</v>
      </c>
      <c r="T2012" t="n">
        <v>5</v>
      </c>
    </row>
    <row r="2013" spans="1:20">
      <c r="A2013" s="1" t="n">
        <v>38138</v>
      </c>
      <c r="B2013" t="s">
        <v>325</v>
      </c>
      <c r="C2013" t="n">
        <v>2</v>
      </c>
      <c r="D2013" t="n">
        <v>20</v>
      </c>
      <c r="E2013" t="s">
        <v>52</v>
      </c>
      <c r="F2013" t="n">
        <v>3201</v>
      </c>
      <c r="G2013" t="s">
        <v>228</v>
      </c>
      <c r="H2013" t="s">
        <v>229</v>
      </c>
      <c r="I2013" t="n">
        <v>5</v>
      </c>
      <c r="J2013" t="n">
        <v>160</v>
      </c>
      <c r="K2013" t="s">
        <v>258</v>
      </c>
      <c r="L2013" t="n">
        <v>614</v>
      </c>
      <c r="M2013" t="n">
        <v>0.09</v>
      </c>
      <c r="N2013" t="n">
        <v>49.2</v>
      </c>
      <c r="O2013" t="s">
        <v>325</v>
      </c>
      <c r="P2013" t="s">
        <v>253</v>
      </c>
      <c r="Q2013" t="s">
        <v>253</v>
      </c>
      <c r="R2013" t="s">
        <v>233</v>
      </c>
      <c r="S2013" t="s">
        <v>229</v>
      </c>
      <c r="T2013" t="n">
        <v>5</v>
      </c>
    </row>
    <row r="2014" spans="1:20">
      <c r="A2014" s="1" t="n">
        <v>38138</v>
      </c>
      <c r="B2014" t="s">
        <v>325</v>
      </c>
      <c r="C2014" t="n">
        <v>3</v>
      </c>
      <c r="D2014" t="n">
        <v>460</v>
      </c>
      <c r="E2014" t="s">
        <v>334</v>
      </c>
      <c r="F2014" t="n">
        <v>3201</v>
      </c>
      <c r="G2014" t="s">
        <v>228</v>
      </c>
      <c r="H2014" t="s">
        <v>229</v>
      </c>
      <c r="I2014" t="n">
        <v>5</v>
      </c>
      <c r="J2014" t="n">
        <v>515</v>
      </c>
      <c r="K2014" t="s">
        <v>239</v>
      </c>
      <c r="L2014" t="n">
        <v>228</v>
      </c>
      <c r="M2014" t="n">
        <v>0</v>
      </c>
      <c r="N2014" t="n">
        <v>0</v>
      </c>
    </row>
    <row r="2015" spans="1:20">
      <c r="A2015" s="1" t="n">
        <v>38168</v>
      </c>
      <c r="B2015" t="s">
        <v>322</v>
      </c>
      <c r="C2015" t="n">
        <v>61</v>
      </c>
      <c r="D2015" t="n">
        <v>20</v>
      </c>
      <c r="E2015" t="s">
        <v>52</v>
      </c>
      <c r="F2015" t="n">
        <v>3201</v>
      </c>
      <c r="G2015" t="s">
        <v>228</v>
      </c>
      <c r="H2015" t="s">
        <v>229</v>
      </c>
      <c r="I2015" t="n">
        <v>5</v>
      </c>
      <c r="J2015" t="n">
        <v>945</v>
      </c>
      <c r="K2015" t="s">
        <v>282</v>
      </c>
      <c r="L2015" t="n">
        <v>253</v>
      </c>
      <c r="M2015" t="n">
        <v>0.03</v>
      </c>
      <c r="N2015" t="n">
        <v>39.4</v>
      </c>
      <c r="O2015" t="s">
        <v>323</v>
      </c>
      <c r="P2015" t="s">
        <v>232</v>
      </c>
      <c r="Q2015" t="s">
        <v>232</v>
      </c>
      <c r="R2015" t="s">
        <v>233</v>
      </c>
      <c r="S2015" t="s">
        <v>229</v>
      </c>
      <c r="T2015" t="n">
        <v>5</v>
      </c>
    </row>
    <row r="2016" spans="1:20">
      <c r="A2016" s="1" t="n">
        <v>38168</v>
      </c>
      <c r="B2016" t="s">
        <v>322</v>
      </c>
      <c r="C2016" t="n">
        <v>62</v>
      </c>
      <c r="D2016" t="n">
        <v>20</v>
      </c>
      <c r="E2016" t="s">
        <v>52</v>
      </c>
      <c r="F2016" t="n">
        <v>3201</v>
      </c>
      <c r="G2016" t="s">
        <v>228</v>
      </c>
      <c r="H2016" t="s">
        <v>229</v>
      </c>
      <c r="I2016" t="n">
        <v>5</v>
      </c>
      <c r="J2016" t="n">
        <v>458</v>
      </c>
      <c r="K2016" t="s">
        <v>230</v>
      </c>
      <c r="L2016" t="n">
        <v>338</v>
      </c>
      <c r="M2016" t="n">
        <v>0.09</v>
      </c>
      <c r="N2016" t="n">
        <v>33.9</v>
      </c>
      <c r="O2016" t="s">
        <v>323</v>
      </c>
      <c r="P2016" t="s">
        <v>232</v>
      </c>
      <c r="Q2016" t="s">
        <v>232</v>
      </c>
      <c r="R2016" t="s">
        <v>233</v>
      </c>
      <c r="S2016" t="s">
        <v>229</v>
      </c>
      <c r="T2016" t="n">
        <v>5</v>
      </c>
    </row>
    <row r="2017" spans="1:20">
      <c r="A2017" s="1" t="n">
        <v>38168</v>
      </c>
      <c r="B2017" t="s">
        <v>322</v>
      </c>
      <c r="C2017" t="n">
        <v>63</v>
      </c>
      <c r="D2017" t="n">
        <v>20</v>
      </c>
      <c r="E2017" t="s">
        <v>52</v>
      </c>
      <c r="F2017" t="n">
        <v>3201</v>
      </c>
      <c r="G2017" t="s">
        <v>228</v>
      </c>
      <c r="H2017" t="s">
        <v>229</v>
      </c>
      <c r="I2017" t="n">
        <v>5</v>
      </c>
      <c r="J2017" t="n">
        <v>280</v>
      </c>
      <c r="K2017" t="s">
        <v>251</v>
      </c>
      <c r="L2017" t="n">
        <v>200</v>
      </c>
      <c r="M2017" t="n">
        <v>0.09</v>
      </c>
      <c r="N2017" t="n">
        <v>30.8</v>
      </c>
      <c r="O2017" t="s">
        <v>323</v>
      </c>
      <c r="P2017" t="s">
        <v>232</v>
      </c>
      <c r="Q2017" t="s">
        <v>232</v>
      </c>
      <c r="R2017" t="s">
        <v>233</v>
      </c>
      <c r="S2017" t="s">
        <v>229</v>
      </c>
      <c r="T2017" t="n">
        <v>5</v>
      </c>
    </row>
    <row r="2018" spans="1:20">
      <c r="A2018" s="1" t="n">
        <v>38168</v>
      </c>
      <c r="B2018" t="s">
        <v>322</v>
      </c>
      <c r="C2018" t="n">
        <v>64</v>
      </c>
      <c r="D2018" t="n">
        <v>20</v>
      </c>
      <c r="E2018" t="s">
        <v>52</v>
      </c>
      <c r="F2018" t="n">
        <v>3201</v>
      </c>
      <c r="G2018" t="s">
        <v>228</v>
      </c>
      <c r="H2018" t="s">
        <v>229</v>
      </c>
      <c r="I2018" t="n">
        <v>5</v>
      </c>
      <c r="J2018" t="n">
        <v>945</v>
      </c>
      <c r="K2018" t="s">
        <v>282</v>
      </c>
      <c r="L2018" t="n">
        <v>496</v>
      </c>
      <c r="M2018" t="n">
        <v>0.03</v>
      </c>
      <c r="N2018" t="n">
        <v>39.9</v>
      </c>
      <c r="O2018" t="s">
        <v>323</v>
      </c>
      <c r="P2018" t="s">
        <v>232</v>
      </c>
      <c r="Q2018" t="s">
        <v>232</v>
      </c>
      <c r="R2018" t="s">
        <v>233</v>
      </c>
      <c r="S2018" t="s">
        <v>229</v>
      </c>
      <c r="T2018" t="n">
        <v>5</v>
      </c>
    </row>
    <row r="2019" spans="1:20">
      <c r="A2019" s="1" t="n">
        <v>38168</v>
      </c>
      <c r="B2019" t="s">
        <v>322</v>
      </c>
      <c r="C2019" t="n">
        <v>65</v>
      </c>
      <c r="D2019" t="n">
        <v>20</v>
      </c>
      <c r="E2019" t="s">
        <v>52</v>
      </c>
      <c r="F2019" t="n">
        <v>3201</v>
      </c>
      <c r="G2019" t="s">
        <v>228</v>
      </c>
      <c r="H2019" t="s">
        <v>229</v>
      </c>
      <c r="I2019" t="n">
        <v>5</v>
      </c>
      <c r="J2019" t="n">
        <v>458</v>
      </c>
      <c r="K2019" t="s">
        <v>230</v>
      </c>
      <c r="L2019" t="n">
        <v>105</v>
      </c>
      <c r="M2019" t="n">
        <v>0.2</v>
      </c>
      <c r="N2019" t="n">
        <v>20.5</v>
      </c>
      <c r="O2019" t="s">
        <v>323</v>
      </c>
      <c r="P2019" t="s">
        <v>232</v>
      </c>
      <c r="Q2019" t="s">
        <v>232</v>
      </c>
      <c r="R2019" t="s">
        <v>233</v>
      </c>
      <c r="S2019" t="s">
        <v>229</v>
      </c>
      <c r="T2019" t="n">
        <v>5</v>
      </c>
    </row>
    <row r="2020" spans="1:20">
      <c r="A2020" s="1" t="n">
        <v>38168</v>
      </c>
      <c r="B2020" t="s">
        <v>325</v>
      </c>
      <c r="C2020" t="n">
        <v>1</v>
      </c>
      <c r="D2020" t="n">
        <v>20</v>
      </c>
      <c r="E2020" t="s">
        <v>52</v>
      </c>
      <c r="F2020" t="n">
        <v>3201</v>
      </c>
      <c r="G2020" t="s">
        <v>228</v>
      </c>
      <c r="H2020" t="s">
        <v>229</v>
      </c>
      <c r="I2020" t="n">
        <v>5</v>
      </c>
      <c r="J2020" t="n">
        <v>458</v>
      </c>
      <c r="K2020" t="s">
        <v>230</v>
      </c>
      <c r="L2020" t="n">
        <v>301</v>
      </c>
      <c r="M2020" t="n">
        <v>0.22</v>
      </c>
      <c r="N2020" t="n">
        <v>20.1</v>
      </c>
      <c r="O2020" t="s">
        <v>325</v>
      </c>
      <c r="P2020" t="s">
        <v>253</v>
      </c>
      <c r="Q2020" t="s">
        <v>253</v>
      </c>
      <c r="R2020" t="s">
        <v>233</v>
      </c>
      <c r="S2020" t="s">
        <v>229</v>
      </c>
      <c r="T2020" t="n">
        <v>5</v>
      </c>
    </row>
    <row r="2021" spans="1:20">
      <c r="A2021" s="1" t="n">
        <v>38168</v>
      </c>
      <c r="B2021" t="s">
        <v>325</v>
      </c>
      <c r="C2021" t="n">
        <v>2</v>
      </c>
      <c r="D2021" t="n">
        <v>20</v>
      </c>
      <c r="E2021" t="s">
        <v>52</v>
      </c>
      <c r="F2021" t="n">
        <v>3201</v>
      </c>
      <c r="G2021" t="s">
        <v>228</v>
      </c>
      <c r="H2021" t="s">
        <v>229</v>
      </c>
      <c r="I2021" t="n">
        <v>5</v>
      </c>
      <c r="J2021" t="n">
        <v>458</v>
      </c>
      <c r="K2021" t="s">
        <v>230</v>
      </c>
      <c r="L2021" t="n">
        <v>390</v>
      </c>
      <c r="M2021" t="n">
        <v>0.05</v>
      </c>
      <c r="N2021" t="n">
        <v>44.9</v>
      </c>
      <c r="O2021" t="s">
        <v>325</v>
      </c>
      <c r="P2021" t="s">
        <v>253</v>
      </c>
      <c r="Q2021" t="s">
        <v>253</v>
      </c>
      <c r="R2021" t="s">
        <v>233</v>
      </c>
      <c r="S2021" t="s">
        <v>229</v>
      </c>
      <c r="T2021" t="n">
        <v>5</v>
      </c>
    </row>
    <row r="2022" spans="1:20">
      <c r="A2022" s="1" t="n">
        <v>38168</v>
      </c>
      <c r="B2022" t="s">
        <v>325</v>
      </c>
      <c r="C2022" t="n">
        <v>3</v>
      </c>
      <c r="D2022" t="n">
        <v>20</v>
      </c>
      <c r="E2022" t="s">
        <v>52</v>
      </c>
      <c r="F2022" t="n">
        <v>3201</v>
      </c>
      <c r="G2022" t="s">
        <v>228</v>
      </c>
      <c r="H2022" t="s">
        <v>229</v>
      </c>
      <c r="I2022" t="n">
        <v>5</v>
      </c>
      <c r="J2022" t="n">
        <v>580</v>
      </c>
      <c r="K2022" t="s">
        <v>248</v>
      </c>
      <c r="L2022" t="n">
        <v>162</v>
      </c>
      <c r="M2022" t="n">
        <v>0.03</v>
      </c>
      <c r="N2022" t="n">
        <v>45.4</v>
      </c>
      <c r="O2022" t="s">
        <v>325</v>
      </c>
      <c r="P2022" t="s">
        <v>253</v>
      </c>
      <c r="Q2022" t="s">
        <v>253</v>
      </c>
      <c r="R2022" t="s">
        <v>233</v>
      </c>
      <c r="S2022" t="s">
        <v>229</v>
      </c>
      <c r="T2022" t="n">
        <v>5</v>
      </c>
    </row>
    <row r="2023" spans="1:20">
      <c r="A2023" s="1" t="n">
        <v>38168</v>
      </c>
      <c r="B2023" t="s">
        <v>325</v>
      </c>
      <c r="C2023" t="n">
        <v>4</v>
      </c>
      <c r="D2023" t="n">
        <v>20</v>
      </c>
      <c r="E2023" t="s">
        <v>52</v>
      </c>
      <c r="F2023" t="n">
        <v>3201</v>
      </c>
      <c r="G2023" t="s">
        <v>228</v>
      </c>
      <c r="H2023" t="s">
        <v>229</v>
      </c>
      <c r="I2023" t="n">
        <v>5</v>
      </c>
      <c r="J2023" t="n">
        <v>805</v>
      </c>
      <c r="K2023" t="s">
        <v>295</v>
      </c>
      <c r="L2023" t="n">
        <v>273</v>
      </c>
      <c r="M2023" t="n">
        <v>0.24</v>
      </c>
      <c r="N2023" t="n">
        <v>34.5</v>
      </c>
      <c r="O2023" t="s">
        <v>325</v>
      </c>
      <c r="P2023" t="s">
        <v>253</v>
      </c>
      <c r="Q2023" t="s">
        <v>253</v>
      </c>
      <c r="R2023" t="s">
        <v>233</v>
      </c>
      <c r="S2023" t="s">
        <v>229</v>
      </c>
      <c r="T2023" t="n">
        <v>5</v>
      </c>
    </row>
    <row r="2024" spans="1:20">
      <c r="A2024" s="1" t="n">
        <v>38168</v>
      </c>
      <c r="B2024" t="s">
        <v>325</v>
      </c>
      <c r="C2024" t="n">
        <v>5</v>
      </c>
      <c r="D2024" t="n">
        <v>20</v>
      </c>
      <c r="E2024" t="s">
        <v>52</v>
      </c>
      <c r="F2024" t="n">
        <v>3201</v>
      </c>
      <c r="G2024" t="s">
        <v>228</v>
      </c>
      <c r="H2024" t="s">
        <v>229</v>
      </c>
      <c r="I2024" t="n">
        <v>5</v>
      </c>
      <c r="J2024" t="n">
        <v>232</v>
      </c>
      <c r="K2024" t="s">
        <v>266</v>
      </c>
      <c r="L2024" t="n">
        <v>221</v>
      </c>
      <c r="M2024" t="n">
        <v>0.07000000000000001</v>
      </c>
      <c r="N2024" t="n">
        <v>38.9</v>
      </c>
      <c r="O2024" t="s">
        <v>325</v>
      </c>
      <c r="P2024" t="s">
        <v>253</v>
      </c>
      <c r="Q2024" t="s">
        <v>253</v>
      </c>
      <c r="R2024" t="s">
        <v>233</v>
      </c>
      <c r="S2024" t="s">
        <v>229</v>
      </c>
      <c r="T2024" t="n">
        <v>5</v>
      </c>
    </row>
    <row r="2025" spans="1:20">
      <c r="A2025" s="1" t="n">
        <v>38168</v>
      </c>
      <c r="B2025" t="s">
        <v>325</v>
      </c>
      <c r="C2025" t="n">
        <v>6</v>
      </c>
      <c r="D2025" t="n">
        <v>460</v>
      </c>
      <c r="E2025" t="s">
        <v>334</v>
      </c>
      <c r="F2025" t="n">
        <v>3201</v>
      </c>
      <c r="G2025" t="s">
        <v>228</v>
      </c>
      <c r="H2025" t="s">
        <v>229</v>
      </c>
      <c r="I2025" t="n">
        <v>5</v>
      </c>
      <c r="J2025" t="n">
        <v>785</v>
      </c>
      <c r="K2025" t="s">
        <v>259</v>
      </c>
      <c r="L2025" t="n">
        <v>178</v>
      </c>
      <c r="M2025" t="n">
        <v>0</v>
      </c>
      <c r="N2025" t="n">
        <v>0</v>
      </c>
    </row>
    <row r="2026" spans="1:20">
      <c r="A2026" s="1" t="n">
        <v>38199</v>
      </c>
      <c r="B2026" t="s">
        <v>322</v>
      </c>
      <c r="C2026" t="n">
        <v>60</v>
      </c>
      <c r="D2026" t="n">
        <v>20</v>
      </c>
      <c r="E2026" t="s">
        <v>52</v>
      </c>
      <c r="F2026" t="n">
        <v>3201</v>
      </c>
      <c r="G2026" t="s">
        <v>228</v>
      </c>
      <c r="H2026" t="s">
        <v>229</v>
      </c>
      <c r="I2026" t="n">
        <v>5</v>
      </c>
      <c r="J2026" t="n">
        <v>458</v>
      </c>
      <c r="K2026" t="s">
        <v>230</v>
      </c>
      <c r="L2026" t="n">
        <v>100</v>
      </c>
      <c r="M2026" t="n">
        <v>0.09</v>
      </c>
      <c r="N2026" t="n">
        <v>33.9</v>
      </c>
      <c r="O2026" t="s">
        <v>323</v>
      </c>
      <c r="P2026" t="s">
        <v>232</v>
      </c>
      <c r="Q2026" t="s">
        <v>232</v>
      </c>
      <c r="R2026" t="s">
        <v>233</v>
      </c>
      <c r="S2026" t="s">
        <v>229</v>
      </c>
      <c r="T2026" t="n">
        <v>5</v>
      </c>
    </row>
    <row r="2027" spans="1:20">
      <c r="A2027" s="1" t="n">
        <v>38199</v>
      </c>
      <c r="B2027" t="s">
        <v>322</v>
      </c>
      <c r="C2027" t="n">
        <v>61</v>
      </c>
      <c r="D2027" t="n">
        <v>20</v>
      </c>
      <c r="E2027" t="s">
        <v>52</v>
      </c>
      <c r="F2027" t="n">
        <v>3201</v>
      </c>
      <c r="G2027" t="s">
        <v>228</v>
      </c>
      <c r="H2027" t="s">
        <v>229</v>
      </c>
      <c r="I2027" t="n">
        <v>5</v>
      </c>
      <c r="J2027" t="n">
        <v>458</v>
      </c>
      <c r="K2027" t="s">
        <v>230</v>
      </c>
      <c r="L2027" t="n">
        <v>248</v>
      </c>
      <c r="M2027" t="n">
        <v>0.08</v>
      </c>
      <c r="N2027" t="n">
        <v>31.9</v>
      </c>
      <c r="O2027" t="s">
        <v>323</v>
      </c>
      <c r="P2027" t="s">
        <v>232</v>
      </c>
      <c r="Q2027" t="s">
        <v>232</v>
      </c>
      <c r="R2027" t="s">
        <v>233</v>
      </c>
      <c r="S2027" t="s">
        <v>229</v>
      </c>
      <c r="T2027" t="n">
        <v>5</v>
      </c>
    </row>
    <row r="2028" spans="1:20">
      <c r="A2028" s="1" t="n">
        <v>38199</v>
      </c>
      <c r="B2028" t="s">
        <v>322</v>
      </c>
      <c r="C2028" t="n">
        <v>62</v>
      </c>
      <c r="D2028" t="n">
        <v>20</v>
      </c>
      <c r="E2028" t="s">
        <v>52</v>
      </c>
      <c r="F2028" t="n">
        <v>3201</v>
      </c>
      <c r="G2028" t="s">
        <v>228</v>
      </c>
      <c r="H2028" t="s">
        <v>229</v>
      </c>
      <c r="I2028" t="n">
        <v>5</v>
      </c>
      <c r="J2028" t="n">
        <v>458</v>
      </c>
      <c r="K2028" t="s">
        <v>230</v>
      </c>
      <c r="L2028" t="n">
        <v>357</v>
      </c>
      <c r="M2028" t="n">
        <v>0.03</v>
      </c>
      <c r="N2028" t="n">
        <v>46.2</v>
      </c>
      <c r="O2028" t="s">
        <v>323</v>
      </c>
      <c r="P2028" t="s">
        <v>232</v>
      </c>
      <c r="Q2028" t="s">
        <v>232</v>
      </c>
      <c r="R2028" t="s">
        <v>233</v>
      </c>
      <c r="S2028" t="s">
        <v>229</v>
      </c>
      <c r="T2028" t="n">
        <v>5</v>
      </c>
    </row>
    <row r="2029" spans="1:20">
      <c r="A2029" s="1" t="n">
        <v>38199</v>
      </c>
      <c r="B2029" t="s">
        <v>322</v>
      </c>
      <c r="C2029" t="n">
        <v>63</v>
      </c>
      <c r="D2029" t="n">
        <v>20</v>
      </c>
      <c r="E2029" t="s">
        <v>52</v>
      </c>
      <c r="F2029" t="n">
        <v>3201</v>
      </c>
      <c r="G2029" t="s">
        <v>228</v>
      </c>
      <c r="H2029" t="s">
        <v>229</v>
      </c>
      <c r="I2029" t="n">
        <v>5</v>
      </c>
      <c r="J2029" t="n">
        <v>280</v>
      </c>
      <c r="K2029" t="s">
        <v>251</v>
      </c>
      <c r="L2029" t="n">
        <v>663</v>
      </c>
      <c r="M2029" t="n">
        <v>0.06</v>
      </c>
      <c r="N2029" t="n">
        <v>37.3</v>
      </c>
      <c r="O2029" t="s">
        <v>323</v>
      </c>
      <c r="P2029" t="s">
        <v>232</v>
      </c>
      <c r="Q2029" t="s">
        <v>232</v>
      </c>
      <c r="R2029" t="s">
        <v>233</v>
      </c>
      <c r="S2029" t="s">
        <v>229</v>
      </c>
      <c r="T2029" t="n">
        <v>5</v>
      </c>
    </row>
    <row r="2030" spans="1:20">
      <c r="A2030" s="1" t="n">
        <v>38199</v>
      </c>
      <c r="B2030" t="s">
        <v>322</v>
      </c>
      <c r="C2030" t="n">
        <v>85</v>
      </c>
      <c r="D2030" t="n">
        <v>130</v>
      </c>
      <c r="E2030" t="s">
        <v>333</v>
      </c>
      <c r="F2030" t="n">
        <v>3201</v>
      </c>
      <c r="G2030" t="s">
        <v>228</v>
      </c>
      <c r="H2030" t="s">
        <v>229</v>
      </c>
      <c r="I2030" t="n">
        <v>5</v>
      </c>
      <c r="J2030" t="n">
        <v>160</v>
      </c>
      <c r="K2030" t="s">
        <v>258</v>
      </c>
      <c r="L2030" t="n">
        <v>60</v>
      </c>
      <c r="M2030" t="n">
        <v>0</v>
      </c>
      <c r="N2030" t="n">
        <v>0</v>
      </c>
    </row>
    <row r="2031" spans="1:20">
      <c r="A2031" s="1" t="n">
        <v>38199</v>
      </c>
      <c r="B2031" t="s">
        <v>325</v>
      </c>
      <c r="C2031" t="n">
        <v>1</v>
      </c>
      <c r="D2031" t="n">
        <v>20</v>
      </c>
      <c r="E2031" t="s">
        <v>52</v>
      </c>
      <c r="F2031" t="n">
        <v>3201</v>
      </c>
      <c r="G2031" t="s">
        <v>228</v>
      </c>
      <c r="H2031" t="s">
        <v>229</v>
      </c>
      <c r="I2031" t="n">
        <v>5</v>
      </c>
      <c r="J2031" t="n">
        <v>160</v>
      </c>
      <c r="K2031" t="s">
        <v>258</v>
      </c>
      <c r="L2031" t="n">
        <v>248</v>
      </c>
      <c r="M2031" t="n">
        <v>0.09</v>
      </c>
      <c r="N2031" t="n">
        <v>51.3</v>
      </c>
      <c r="O2031" t="s">
        <v>325</v>
      </c>
      <c r="P2031" t="s">
        <v>253</v>
      </c>
      <c r="Q2031" t="s">
        <v>253</v>
      </c>
      <c r="R2031" t="s">
        <v>233</v>
      </c>
      <c r="S2031" t="s">
        <v>229</v>
      </c>
      <c r="T2031" t="n">
        <v>5</v>
      </c>
    </row>
    <row r="2032" spans="1:20">
      <c r="A2032" s="1" t="n">
        <v>38199</v>
      </c>
      <c r="B2032" t="s">
        <v>325</v>
      </c>
      <c r="C2032" t="n">
        <v>2</v>
      </c>
      <c r="D2032" t="n">
        <v>20</v>
      </c>
      <c r="E2032" t="s">
        <v>52</v>
      </c>
      <c r="F2032" t="n">
        <v>3201</v>
      </c>
      <c r="G2032" t="s">
        <v>228</v>
      </c>
      <c r="H2032" t="s">
        <v>229</v>
      </c>
      <c r="I2032" t="n">
        <v>5</v>
      </c>
      <c r="J2032" t="n">
        <v>458</v>
      </c>
      <c r="K2032" t="s">
        <v>230</v>
      </c>
      <c r="L2032" t="n">
        <v>82</v>
      </c>
      <c r="M2032" t="n">
        <v>0.22</v>
      </c>
      <c r="N2032" t="n">
        <v>20.7</v>
      </c>
      <c r="O2032" t="s">
        <v>325</v>
      </c>
      <c r="P2032" t="s">
        <v>253</v>
      </c>
      <c r="Q2032" t="s">
        <v>253</v>
      </c>
      <c r="R2032" t="s">
        <v>233</v>
      </c>
      <c r="S2032" t="s">
        <v>229</v>
      </c>
      <c r="T2032" t="n">
        <v>5</v>
      </c>
    </row>
    <row r="2033" spans="1:20">
      <c r="A2033" s="1" t="n">
        <v>38199</v>
      </c>
      <c r="B2033" t="s">
        <v>325</v>
      </c>
      <c r="C2033" t="n">
        <v>3</v>
      </c>
      <c r="D2033" t="n">
        <v>20</v>
      </c>
      <c r="E2033" t="s">
        <v>52</v>
      </c>
      <c r="F2033" t="n">
        <v>3201</v>
      </c>
      <c r="G2033" t="s">
        <v>228</v>
      </c>
      <c r="H2033" t="s">
        <v>229</v>
      </c>
      <c r="I2033" t="n">
        <v>5</v>
      </c>
      <c r="J2033" t="n">
        <v>458</v>
      </c>
      <c r="K2033" t="s">
        <v>230</v>
      </c>
      <c r="L2033" t="n">
        <v>272</v>
      </c>
      <c r="M2033" t="n">
        <v>0.11</v>
      </c>
      <c r="N2033" t="n">
        <v>33.8</v>
      </c>
      <c r="O2033" t="s">
        <v>325</v>
      </c>
      <c r="P2033" t="s">
        <v>253</v>
      </c>
      <c r="Q2033" t="s">
        <v>253</v>
      </c>
      <c r="R2033" t="s">
        <v>233</v>
      </c>
      <c r="S2033" t="s">
        <v>229</v>
      </c>
      <c r="T2033" t="n">
        <v>5</v>
      </c>
    </row>
    <row r="2034" spans="1:20">
      <c r="A2034" s="1" t="n">
        <v>38199</v>
      </c>
      <c r="B2034" t="s">
        <v>325</v>
      </c>
      <c r="C2034" t="n">
        <v>4</v>
      </c>
      <c r="D2034" t="n">
        <v>20</v>
      </c>
      <c r="E2034" t="s">
        <v>52</v>
      </c>
      <c r="F2034" t="n">
        <v>3201</v>
      </c>
      <c r="G2034" t="s">
        <v>228</v>
      </c>
      <c r="H2034" t="s">
        <v>229</v>
      </c>
      <c r="I2034" t="n">
        <v>5</v>
      </c>
      <c r="J2034" t="n">
        <v>580</v>
      </c>
      <c r="K2034" t="s">
        <v>248</v>
      </c>
      <c r="L2034" t="n">
        <v>350</v>
      </c>
      <c r="M2034" t="n">
        <v>0.07000000000000001</v>
      </c>
      <c r="N2034" t="n">
        <v>36.4</v>
      </c>
      <c r="O2034" t="s">
        <v>325</v>
      </c>
      <c r="P2034" t="s">
        <v>253</v>
      </c>
      <c r="Q2034" t="s">
        <v>253</v>
      </c>
      <c r="R2034" t="s">
        <v>233</v>
      </c>
      <c r="S2034" t="s">
        <v>229</v>
      </c>
      <c r="T2034" t="n">
        <v>5</v>
      </c>
    </row>
    <row r="2035" spans="1:20">
      <c r="A2035" s="1" t="n">
        <v>38199</v>
      </c>
      <c r="B2035" t="s">
        <v>325</v>
      </c>
      <c r="C2035" t="n">
        <v>5</v>
      </c>
      <c r="D2035" t="n">
        <v>20</v>
      </c>
      <c r="E2035" t="s">
        <v>52</v>
      </c>
      <c r="F2035" t="n">
        <v>3201</v>
      </c>
      <c r="G2035" t="s">
        <v>228</v>
      </c>
      <c r="H2035" t="s">
        <v>229</v>
      </c>
      <c r="I2035" t="n">
        <v>5</v>
      </c>
      <c r="J2035" t="n">
        <v>580</v>
      </c>
      <c r="K2035" t="s">
        <v>248</v>
      </c>
      <c r="L2035" t="n">
        <v>52</v>
      </c>
      <c r="M2035" t="n">
        <v>0.1</v>
      </c>
      <c r="N2035" t="n">
        <v>31</v>
      </c>
      <c r="O2035" t="s">
        <v>325</v>
      </c>
      <c r="P2035" t="s">
        <v>253</v>
      </c>
      <c r="Q2035" t="s">
        <v>253</v>
      </c>
      <c r="R2035" t="s">
        <v>233</v>
      </c>
      <c r="S2035" t="s">
        <v>229</v>
      </c>
      <c r="T2035" t="n">
        <v>5</v>
      </c>
    </row>
    <row r="2036" spans="1:20">
      <c r="A2036" s="1" t="n">
        <v>38199</v>
      </c>
      <c r="B2036" t="s">
        <v>325</v>
      </c>
      <c r="C2036" t="n">
        <v>6</v>
      </c>
      <c r="D2036" t="n">
        <v>20</v>
      </c>
      <c r="E2036" t="s">
        <v>52</v>
      </c>
      <c r="F2036" t="n">
        <v>3201</v>
      </c>
      <c r="G2036" t="s">
        <v>228</v>
      </c>
      <c r="H2036" t="s">
        <v>229</v>
      </c>
      <c r="I2036" t="n">
        <v>5</v>
      </c>
      <c r="J2036" t="n">
        <v>458</v>
      </c>
      <c r="K2036" t="s">
        <v>230</v>
      </c>
      <c r="L2036" t="n">
        <v>260</v>
      </c>
      <c r="M2036" t="n">
        <v>0.22</v>
      </c>
      <c r="N2036" t="n">
        <v>20.2</v>
      </c>
      <c r="O2036" t="s">
        <v>325</v>
      </c>
      <c r="P2036" t="s">
        <v>253</v>
      </c>
      <c r="Q2036" t="s">
        <v>253</v>
      </c>
      <c r="R2036" t="s">
        <v>233</v>
      </c>
      <c r="S2036" t="s">
        <v>229</v>
      </c>
      <c r="T2036" t="n">
        <v>5</v>
      </c>
    </row>
    <row r="2037" spans="1:20">
      <c r="A2037" s="1" t="n">
        <v>38230</v>
      </c>
      <c r="B2037" t="s">
        <v>322</v>
      </c>
      <c r="C2037" t="n">
        <v>63</v>
      </c>
      <c r="D2037" t="n">
        <v>20</v>
      </c>
      <c r="E2037" t="s">
        <v>52</v>
      </c>
      <c r="F2037" t="n">
        <v>3201</v>
      </c>
      <c r="G2037" t="s">
        <v>228</v>
      </c>
      <c r="H2037" t="s">
        <v>229</v>
      </c>
      <c r="I2037" t="n">
        <v>5</v>
      </c>
      <c r="J2037" t="n">
        <v>945</v>
      </c>
      <c r="K2037" t="s">
        <v>282</v>
      </c>
      <c r="L2037" t="n">
        <v>490</v>
      </c>
      <c r="M2037" t="n">
        <v>0.07000000000000001</v>
      </c>
      <c r="N2037" t="n">
        <v>35.9</v>
      </c>
      <c r="O2037" t="s">
        <v>323</v>
      </c>
      <c r="P2037" t="s">
        <v>232</v>
      </c>
      <c r="Q2037" t="s">
        <v>232</v>
      </c>
      <c r="R2037" t="s">
        <v>233</v>
      </c>
      <c r="S2037" t="s">
        <v>229</v>
      </c>
      <c r="T2037" t="n">
        <v>5</v>
      </c>
    </row>
    <row r="2038" spans="1:20">
      <c r="A2038" s="1" t="n">
        <v>38230</v>
      </c>
      <c r="B2038" t="s">
        <v>322</v>
      </c>
      <c r="C2038" t="n">
        <v>64</v>
      </c>
      <c r="D2038" t="n">
        <v>20</v>
      </c>
      <c r="E2038" t="s">
        <v>52</v>
      </c>
      <c r="F2038" t="n">
        <v>3201</v>
      </c>
      <c r="G2038" t="s">
        <v>228</v>
      </c>
      <c r="H2038" t="s">
        <v>229</v>
      </c>
      <c r="I2038" t="n">
        <v>5</v>
      </c>
      <c r="J2038" t="n">
        <v>945</v>
      </c>
      <c r="K2038" t="s">
        <v>282</v>
      </c>
      <c r="L2038" t="n">
        <v>646</v>
      </c>
      <c r="M2038" t="n">
        <v>0.08</v>
      </c>
      <c r="N2038" t="n">
        <v>36.5</v>
      </c>
      <c r="O2038" t="s">
        <v>323</v>
      </c>
      <c r="P2038" t="s">
        <v>232</v>
      </c>
      <c r="Q2038" t="s">
        <v>232</v>
      </c>
      <c r="R2038" t="s">
        <v>233</v>
      </c>
      <c r="S2038" t="s">
        <v>229</v>
      </c>
      <c r="T2038" t="n">
        <v>5</v>
      </c>
    </row>
    <row r="2039" spans="1:20">
      <c r="A2039" s="1" t="n">
        <v>38230</v>
      </c>
      <c r="B2039" t="s">
        <v>322</v>
      </c>
      <c r="C2039" t="n">
        <v>65</v>
      </c>
      <c r="D2039" t="n">
        <v>20</v>
      </c>
      <c r="E2039" t="s">
        <v>52</v>
      </c>
      <c r="F2039" t="n">
        <v>3201</v>
      </c>
      <c r="G2039" t="s">
        <v>228</v>
      </c>
      <c r="H2039" t="s">
        <v>229</v>
      </c>
      <c r="I2039" t="n">
        <v>5</v>
      </c>
      <c r="J2039" t="n">
        <v>945</v>
      </c>
      <c r="K2039" t="s">
        <v>282</v>
      </c>
      <c r="L2039" t="n">
        <v>193</v>
      </c>
      <c r="M2039" t="n">
        <v>0.03</v>
      </c>
      <c r="N2039" t="n">
        <v>40.5</v>
      </c>
      <c r="O2039" t="s">
        <v>323</v>
      </c>
      <c r="P2039" t="s">
        <v>232</v>
      </c>
      <c r="Q2039" t="s">
        <v>232</v>
      </c>
      <c r="R2039" t="s">
        <v>233</v>
      </c>
      <c r="S2039" t="s">
        <v>229</v>
      </c>
      <c r="T2039" t="n">
        <v>5</v>
      </c>
    </row>
    <row r="2040" spans="1:20">
      <c r="A2040" s="1" t="n">
        <v>38230</v>
      </c>
      <c r="B2040" t="s">
        <v>322</v>
      </c>
      <c r="C2040" t="n">
        <v>66</v>
      </c>
      <c r="D2040" t="n">
        <v>20</v>
      </c>
      <c r="E2040" t="s">
        <v>52</v>
      </c>
      <c r="F2040" t="n">
        <v>3201</v>
      </c>
      <c r="G2040" t="s">
        <v>228</v>
      </c>
      <c r="H2040" t="s">
        <v>229</v>
      </c>
      <c r="I2040" t="n">
        <v>5</v>
      </c>
      <c r="J2040" t="n">
        <v>945</v>
      </c>
      <c r="K2040" t="s">
        <v>282</v>
      </c>
      <c r="L2040" t="n">
        <v>192</v>
      </c>
      <c r="M2040" t="n">
        <v>0.07000000000000001</v>
      </c>
      <c r="N2040" t="n">
        <v>39.9</v>
      </c>
      <c r="O2040" t="s">
        <v>323</v>
      </c>
      <c r="P2040" t="s">
        <v>232</v>
      </c>
      <c r="Q2040" t="s">
        <v>232</v>
      </c>
      <c r="R2040" t="s">
        <v>233</v>
      </c>
      <c r="S2040" t="s">
        <v>229</v>
      </c>
      <c r="T2040" t="n">
        <v>5</v>
      </c>
    </row>
    <row r="2041" spans="1:20">
      <c r="A2041" s="1" t="n">
        <v>38230</v>
      </c>
      <c r="B2041" t="s">
        <v>322</v>
      </c>
      <c r="C2041" t="n">
        <v>67</v>
      </c>
      <c r="D2041" t="n">
        <v>20</v>
      </c>
      <c r="E2041" t="s">
        <v>52</v>
      </c>
      <c r="F2041" t="n">
        <v>3201</v>
      </c>
      <c r="G2041" t="s">
        <v>228</v>
      </c>
      <c r="H2041" t="s">
        <v>229</v>
      </c>
      <c r="I2041" t="n">
        <v>5</v>
      </c>
      <c r="J2041" t="n">
        <v>945</v>
      </c>
      <c r="K2041" t="s">
        <v>282</v>
      </c>
      <c r="L2041" t="n">
        <v>299</v>
      </c>
      <c r="M2041" t="n">
        <v>0.08</v>
      </c>
      <c r="N2041" t="n">
        <v>36.6</v>
      </c>
      <c r="O2041" t="s">
        <v>323</v>
      </c>
      <c r="P2041" t="s">
        <v>232</v>
      </c>
      <c r="Q2041" t="s">
        <v>232</v>
      </c>
      <c r="R2041" t="s">
        <v>233</v>
      </c>
      <c r="S2041" t="s">
        <v>229</v>
      </c>
      <c r="T2041" t="n">
        <v>5</v>
      </c>
    </row>
    <row r="2042" spans="1:20">
      <c r="A2042" s="1" t="n">
        <v>38230</v>
      </c>
      <c r="B2042" t="s">
        <v>322</v>
      </c>
      <c r="C2042" t="n">
        <v>68</v>
      </c>
      <c r="D2042" t="n">
        <v>20</v>
      </c>
      <c r="E2042" t="s">
        <v>52</v>
      </c>
      <c r="F2042" t="n">
        <v>3201</v>
      </c>
      <c r="G2042" t="s">
        <v>228</v>
      </c>
      <c r="H2042" t="s">
        <v>229</v>
      </c>
      <c r="I2042" t="n">
        <v>5</v>
      </c>
      <c r="J2042" t="n">
        <v>280</v>
      </c>
      <c r="K2042" t="s">
        <v>251</v>
      </c>
      <c r="L2042" t="n">
        <v>204</v>
      </c>
      <c r="M2042" t="n">
        <v>0.02</v>
      </c>
      <c r="N2042" t="n">
        <v>16.1</v>
      </c>
      <c r="O2042" t="s">
        <v>323</v>
      </c>
      <c r="P2042" t="s">
        <v>232</v>
      </c>
      <c r="Q2042" t="s">
        <v>232</v>
      </c>
      <c r="R2042" t="s">
        <v>233</v>
      </c>
      <c r="S2042" t="s">
        <v>229</v>
      </c>
      <c r="T2042" t="n">
        <v>5</v>
      </c>
    </row>
    <row r="2043" spans="1:20">
      <c r="A2043" s="1" t="n">
        <v>38230</v>
      </c>
      <c r="B2043" t="s">
        <v>326</v>
      </c>
      <c r="C2043" t="n">
        <v>1</v>
      </c>
      <c r="D2043" t="n">
        <v>216</v>
      </c>
      <c r="E2043" t="s">
        <v>264</v>
      </c>
      <c r="F2043" t="n">
        <v>3201</v>
      </c>
      <c r="G2043" t="s">
        <v>228</v>
      </c>
      <c r="H2043" t="s">
        <v>229</v>
      </c>
      <c r="I2043" t="n">
        <v>5</v>
      </c>
      <c r="J2043" t="n">
        <v>490</v>
      </c>
      <c r="K2043" t="s">
        <v>244</v>
      </c>
      <c r="L2043" t="n">
        <v>310</v>
      </c>
      <c r="M2043" t="n">
        <v>0</v>
      </c>
      <c r="N2043" t="n">
        <v>0</v>
      </c>
    </row>
    <row r="2044" spans="1:20">
      <c r="A2044" s="1" t="n">
        <v>38230</v>
      </c>
      <c r="B2044" t="s">
        <v>326</v>
      </c>
      <c r="C2044" t="n">
        <v>2</v>
      </c>
      <c r="D2044" t="n">
        <v>216</v>
      </c>
      <c r="E2044" t="s">
        <v>264</v>
      </c>
      <c r="F2044" t="n">
        <v>3201</v>
      </c>
      <c r="G2044" t="s">
        <v>228</v>
      </c>
      <c r="H2044" t="s">
        <v>229</v>
      </c>
      <c r="I2044" t="n">
        <v>5</v>
      </c>
      <c r="J2044" t="n">
        <v>490</v>
      </c>
      <c r="K2044" t="s">
        <v>244</v>
      </c>
      <c r="L2044" t="n">
        <v>320</v>
      </c>
      <c r="M2044" t="n">
        <v>0</v>
      </c>
      <c r="N2044" t="n">
        <v>0</v>
      </c>
    </row>
    <row r="2045" spans="1:20">
      <c r="A2045" s="1" t="n">
        <v>38230</v>
      </c>
      <c r="B2045" t="s">
        <v>325</v>
      </c>
      <c r="C2045" t="n">
        <v>1</v>
      </c>
      <c r="D2045" t="n">
        <v>20</v>
      </c>
      <c r="E2045" t="s">
        <v>52</v>
      </c>
      <c r="F2045" t="n">
        <v>3201</v>
      </c>
      <c r="G2045" t="s">
        <v>228</v>
      </c>
      <c r="H2045" t="s">
        <v>229</v>
      </c>
      <c r="I2045" t="n">
        <v>5</v>
      </c>
      <c r="J2045" t="n">
        <v>232</v>
      </c>
      <c r="K2045" t="s">
        <v>266</v>
      </c>
      <c r="L2045" t="n">
        <v>198</v>
      </c>
      <c r="M2045" t="n">
        <v>0.07000000000000001</v>
      </c>
      <c r="N2045" t="n">
        <v>39.1</v>
      </c>
      <c r="O2045" t="s">
        <v>325</v>
      </c>
      <c r="P2045" t="s">
        <v>253</v>
      </c>
      <c r="Q2045" t="s">
        <v>253</v>
      </c>
      <c r="R2045" t="s">
        <v>233</v>
      </c>
      <c r="S2045" t="s">
        <v>229</v>
      </c>
      <c r="T2045" t="n">
        <v>5</v>
      </c>
    </row>
    <row r="2046" spans="1:20">
      <c r="A2046" s="1" t="n">
        <v>38230</v>
      </c>
      <c r="B2046" t="s">
        <v>325</v>
      </c>
      <c r="C2046" t="n">
        <v>2</v>
      </c>
      <c r="D2046" t="n">
        <v>20</v>
      </c>
      <c r="E2046" t="s">
        <v>52</v>
      </c>
      <c r="F2046" t="n">
        <v>3201</v>
      </c>
      <c r="G2046" t="s">
        <v>228</v>
      </c>
      <c r="H2046" t="s">
        <v>229</v>
      </c>
      <c r="I2046" t="n">
        <v>5</v>
      </c>
      <c r="J2046" t="n">
        <v>685</v>
      </c>
      <c r="K2046" t="s">
        <v>321</v>
      </c>
      <c r="L2046" t="n">
        <v>395</v>
      </c>
      <c r="M2046" t="n">
        <v>0.27</v>
      </c>
      <c r="N2046" t="n">
        <v>28.5</v>
      </c>
      <c r="O2046" t="s">
        <v>325</v>
      </c>
      <c r="P2046" t="s">
        <v>253</v>
      </c>
      <c r="Q2046" t="s">
        <v>253</v>
      </c>
      <c r="R2046" t="s">
        <v>233</v>
      </c>
      <c r="S2046" t="s">
        <v>229</v>
      </c>
      <c r="T2046" t="n">
        <v>5</v>
      </c>
    </row>
    <row r="2047" spans="1:20">
      <c r="A2047" s="1" t="n">
        <v>38230</v>
      </c>
      <c r="B2047" t="s">
        <v>325</v>
      </c>
      <c r="C2047" t="n">
        <v>4</v>
      </c>
      <c r="D2047" t="n">
        <v>20</v>
      </c>
      <c r="E2047" t="s">
        <v>52</v>
      </c>
      <c r="F2047" t="n">
        <v>3201</v>
      </c>
      <c r="G2047" t="s">
        <v>228</v>
      </c>
      <c r="H2047" t="s">
        <v>229</v>
      </c>
      <c r="I2047" t="n">
        <v>5</v>
      </c>
      <c r="J2047" t="n">
        <v>580</v>
      </c>
      <c r="K2047" t="s">
        <v>248</v>
      </c>
      <c r="L2047" t="n">
        <v>663</v>
      </c>
      <c r="M2047" t="n">
        <v>0.03</v>
      </c>
      <c r="N2047" t="n">
        <v>45.5</v>
      </c>
      <c r="O2047" t="s">
        <v>325</v>
      </c>
      <c r="P2047" t="s">
        <v>253</v>
      </c>
      <c r="Q2047" t="s">
        <v>253</v>
      </c>
      <c r="R2047" t="s">
        <v>233</v>
      </c>
      <c r="S2047" t="s">
        <v>229</v>
      </c>
      <c r="T2047" t="n">
        <v>5</v>
      </c>
    </row>
    <row r="2048" spans="1:20">
      <c r="A2048" s="1" t="n">
        <v>38230</v>
      </c>
      <c r="B2048" t="s">
        <v>325</v>
      </c>
      <c r="C2048" t="n">
        <v>5</v>
      </c>
      <c r="D2048" t="n">
        <v>20</v>
      </c>
      <c r="E2048" t="s">
        <v>52</v>
      </c>
      <c r="F2048" t="n">
        <v>3201</v>
      </c>
      <c r="G2048" t="s">
        <v>228</v>
      </c>
      <c r="H2048" t="s">
        <v>229</v>
      </c>
      <c r="I2048" t="n">
        <v>5</v>
      </c>
      <c r="J2048" t="n">
        <v>458</v>
      </c>
      <c r="K2048" t="s">
        <v>230</v>
      </c>
      <c r="L2048" t="n">
        <v>269</v>
      </c>
      <c r="M2048" t="n">
        <v>0.22</v>
      </c>
      <c r="N2048" t="n">
        <v>20.1</v>
      </c>
      <c r="O2048" t="s">
        <v>325</v>
      </c>
      <c r="P2048" t="s">
        <v>253</v>
      </c>
      <c r="Q2048" t="s">
        <v>253</v>
      </c>
      <c r="R2048" t="s">
        <v>233</v>
      </c>
      <c r="S2048" t="s">
        <v>229</v>
      </c>
      <c r="T2048" t="n">
        <v>5</v>
      </c>
    </row>
    <row r="2049" spans="1:20">
      <c r="A2049" s="1" t="n">
        <v>38260</v>
      </c>
      <c r="B2049" t="s">
        <v>322</v>
      </c>
      <c r="C2049" t="n">
        <v>1</v>
      </c>
      <c r="D2049" t="n">
        <v>20</v>
      </c>
      <c r="E2049" t="s">
        <v>52</v>
      </c>
      <c r="F2049" t="n">
        <v>3201</v>
      </c>
      <c r="G2049" t="s">
        <v>228</v>
      </c>
      <c r="H2049" t="s">
        <v>229</v>
      </c>
      <c r="I2049" t="n">
        <v>5</v>
      </c>
      <c r="J2049" t="n">
        <v>280</v>
      </c>
      <c r="K2049" t="s">
        <v>251</v>
      </c>
      <c r="L2049" t="n">
        <v>194</v>
      </c>
      <c r="M2049" t="n">
        <v>0.02</v>
      </c>
      <c r="N2049" t="n">
        <v>16.9</v>
      </c>
      <c r="O2049" t="s">
        <v>323</v>
      </c>
      <c r="P2049" t="s">
        <v>232</v>
      </c>
      <c r="Q2049" t="s">
        <v>232</v>
      </c>
      <c r="R2049" t="s">
        <v>233</v>
      </c>
      <c r="S2049" t="s">
        <v>229</v>
      </c>
      <c r="T2049" t="n">
        <v>5</v>
      </c>
    </row>
    <row r="2050" spans="1:20">
      <c r="A2050" s="1" t="n">
        <v>38260</v>
      </c>
      <c r="B2050" t="s">
        <v>322</v>
      </c>
      <c r="C2050" t="n">
        <v>2</v>
      </c>
      <c r="D2050" t="n">
        <v>20</v>
      </c>
      <c r="E2050" t="s">
        <v>52</v>
      </c>
      <c r="F2050" t="n">
        <v>3201</v>
      </c>
      <c r="G2050" t="s">
        <v>228</v>
      </c>
      <c r="H2050" t="s">
        <v>229</v>
      </c>
      <c r="I2050" t="n">
        <v>5</v>
      </c>
      <c r="J2050" t="n">
        <v>945</v>
      </c>
      <c r="K2050" t="s">
        <v>282</v>
      </c>
      <c r="L2050" t="n">
        <v>312</v>
      </c>
      <c r="M2050" t="n">
        <v>0.08</v>
      </c>
      <c r="N2050" t="n">
        <v>36.5</v>
      </c>
      <c r="O2050" t="s">
        <v>323</v>
      </c>
      <c r="P2050" t="s">
        <v>232</v>
      </c>
      <c r="Q2050" t="s">
        <v>232</v>
      </c>
      <c r="R2050" t="s">
        <v>233</v>
      </c>
      <c r="S2050" t="s">
        <v>229</v>
      </c>
      <c r="T2050" t="n">
        <v>5</v>
      </c>
    </row>
    <row r="2051" spans="1:20">
      <c r="A2051" s="1" t="n">
        <v>38260</v>
      </c>
      <c r="B2051" t="s">
        <v>322</v>
      </c>
      <c r="C2051" t="n">
        <v>3</v>
      </c>
      <c r="D2051" t="n">
        <v>20</v>
      </c>
      <c r="E2051" t="s">
        <v>52</v>
      </c>
      <c r="F2051" t="n">
        <v>3201</v>
      </c>
      <c r="G2051" t="s">
        <v>228</v>
      </c>
      <c r="H2051" t="s">
        <v>229</v>
      </c>
      <c r="I2051" t="n">
        <v>5</v>
      </c>
      <c r="J2051" t="n">
        <v>945</v>
      </c>
      <c r="K2051" t="s">
        <v>282</v>
      </c>
      <c r="L2051" t="n">
        <v>201</v>
      </c>
      <c r="M2051" t="n">
        <v>0.03</v>
      </c>
      <c r="N2051" t="n">
        <v>40</v>
      </c>
      <c r="O2051" t="s">
        <v>323</v>
      </c>
      <c r="P2051" t="s">
        <v>232</v>
      </c>
      <c r="Q2051" t="s">
        <v>232</v>
      </c>
      <c r="R2051" t="s">
        <v>233</v>
      </c>
      <c r="S2051" t="s">
        <v>229</v>
      </c>
      <c r="T2051" t="n">
        <v>5</v>
      </c>
    </row>
    <row r="2052" spans="1:20">
      <c r="A2052" s="1" t="n">
        <v>38260</v>
      </c>
      <c r="B2052" t="s">
        <v>326</v>
      </c>
      <c r="C2052" t="n">
        <v>1</v>
      </c>
      <c r="D2052" t="n">
        <v>216</v>
      </c>
      <c r="E2052" t="s">
        <v>264</v>
      </c>
      <c r="F2052" t="n">
        <v>3201</v>
      </c>
      <c r="G2052" t="s">
        <v>228</v>
      </c>
      <c r="H2052" t="s">
        <v>229</v>
      </c>
      <c r="I2052" t="n">
        <v>5</v>
      </c>
      <c r="J2052" t="n">
        <v>490</v>
      </c>
      <c r="K2052" t="s">
        <v>244</v>
      </c>
      <c r="L2052" t="n">
        <v>320</v>
      </c>
      <c r="M2052" t="n">
        <v>0</v>
      </c>
      <c r="N2052" t="n">
        <v>0</v>
      </c>
    </row>
    <row r="2053" spans="1:20">
      <c r="A2053" s="1" t="n">
        <v>38260</v>
      </c>
      <c r="B2053" t="s">
        <v>326</v>
      </c>
      <c r="C2053" t="n">
        <v>2</v>
      </c>
      <c r="D2053" t="n">
        <v>216</v>
      </c>
      <c r="E2053" t="s">
        <v>264</v>
      </c>
      <c r="F2053" t="n">
        <v>3201</v>
      </c>
      <c r="G2053" t="s">
        <v>228</v>
      </c>
      <c r="H2053" t="s">
        <v>229</v>
      </c>
      <c r="I2053" t="n">
        <v>5</v>
      </c>
      <c r="J2053" t="n">
        <v>515</v>
      </c>
      <c r="K2053" t="s">
        <v>239</v>
      </c>
      <c r="L2053" t="n">
        <v>310</v>
      </c>
      <c r="M2053" t="n">
        <v>0</v>
      </c>
      <c r="N2053" t="n">
        <v>0</v>
      </c>
    </row>
    <row r="2054" spans="1:20">
      <c r="A2054" s="1" t="n">
        <v>38260</v>
      </c>
      <c r="B2054" t="s">
        <v>325</v>
      </c>
      <c r="C2054" t="n">
        <v>1</v>
      </c>
      <c r="D2054" t="n">
        <v>20</v>
      </c>
      <c r="E2054" t="s">
        <v>52</v>
      </c>
      <c r="F2054" t="n">
        <v>3201</v>
      </c>
      <c r="G2054" t="s">
        <v>228</v>
      </c>
      <c r="H2054" t="s">
        <v>229</v>
      </c>
      <c r="I2054" t="n">
        <v>5</v>
      </c>
      <c r="J2054" t="n">
        <v>458</v>
      </c>
      <c r="K2054" t="s">
        <v>230</v>
      </c>
      <c r="L2054" t="n">
        <v>294</v>
      </c>
      <c r="M2054" t="n">
        <v>0.22</v>
      </c>
      <c r="N2054" t="n">
        <v>20.2</v>
      </c>
      <c r="O2054" t="s">
        <v>325</v>
      </c>
      <c r="P2054" t="s">
        <v>253</v>
      </c>
      <c r="Q2054" t="s">
        <v>253</v>
      </c>
      <c r="R2054" t="s">
        <v>233</v>
      </c>
      <c r="S2054" t="s">
        <v>229</v>
      </c>
      <c r="T2054" t="n">
        <v>5</v>
      </c>
    </row>
    <row r="2055" spans="1:20">
      <c r="A2055" s="1" t="n">
        <v>38260</v>
      </c>
      <c r="B2055" t="s">
        <v>325</v>
      </c>
      <c r="C2055" t="n">
        <v>2</v>
      </c>
      <c r="D2055" t="n">
        <v>20</v>
      </c>
      <c r="E2055" t="s">
        <v>52</v>
      </c>
      <c r="F2055" t="n">
        <v>3201</v>
      </c>
      <c r="G2055" t="s">
        <v>228</v>
      </c>
      <c r="H2055" t="s">
        <v>229</v>
      </c>
      <c r="I2055" t="n">
        <v>5</v>
      </c>
      <c r="J2055" t="n">
        <v>458</v>
      </c>
      <c r="K2055" t="s">
        <v>230</v>
      </c>
      <c r="L2055" t="n">
        <v>301</v>
      </c>
      <c r="M2055" t="n">
        <v>0.22</v>
      </c>
      <c r="N2055" t="n">
        <v>20.1</v>
      </c>
      <c r="O2055" t="s">
        <v>325</v>
      </c>
      <c r="P2055" t="s">
        <v>253</v>
      </c>
      <c r="Q2055" t="s">
        <v>253</v>
      </c>
      <c r="R2055" t="s">
        <v>233</v>
      </c>
      <c r="S2055" t="s">
        <v>229</v>
      </c>
      <c r="T2055" t="n">
        <v>5</v>
      </c>
    </row>
    <row r="2056" spans="1:20">
      <c r="A2056" s="1" t="n">
        <v>38260</v>
      </c>
      <c r="B2056" t="s">
        <v>325</v>
      </c>
      <c r="C2056" t="n">
        <v>3</v>
      </c>
      <c r="D2056" t="n">
        <v>20</v>
      </c>
      <c r="E2056" t="s">
        <v>52</v>
      </c>
      <c r="F2056" t="n">
        <v>3201</v>
      </c>
      <c r="G2056" t="s">
        <v>228</v>
      </c>
      <c r="H2056" t="s">
        <v>229</v>
      </c>
      <c r="I2056" t="n">
        <v>5</v>
      </c>
      <c r="J2056" t="n">
        <v>580</v>
      </c>
      <c r="K2056" t="s">
        <v>248</v>
      </c>
      <c r="L2056" t="n">
        <v>350</v>
      </c>
      <c r="M2056" t="n">
        <v>0.08</v>
      </c>
      <c r="N2056" t="n">
        <v>36.2</v>
      </c>
      <c r="O2056" t="s">
        <v>325</v>
      </c>
      <c r="P2056" t="s">
        <v>253</v>
      </c>
      <c r="Q2056" t="s">
        <v>253</v>
      </c>
      <c r="R2056" t="s">
        <v>233</v>
      </c>
      <c r="S2056" t="s">
        <v>229</v>
      </c>
      <c r="T2056" t="n">
        <v>5</v>
      </c>
    </row>
    <row r="2057" spans="1:20">
      <c r="A2057" s="1" t="n">
        <v>38260</v>
      </c>
      <c r="B2057" t="s">
        <v>325</v>
      </c>
      <c r="C2057" t="n">
        <v>4</v>
      </c>
      <c r="D2057" t="n">
        <v>20</v>
      </c>
      <c r="E2057" t="s">
        <v>52</v>
      </c>
      <c r="F2057" t="n">
        <v>3201</v>
      </c>
      <c r="G2057" t="s">
        <v>228</v>
      </c>
      <c r="H2057" t="s">
        <v>229</v>
      </c>
      <c r="I2057" t="n">
        <v>5</v>
      </c>
      <c r="J2057" t="n">
        <v>685</v>
      </c>
      <c r="K2057" t="s">
        <v>321</v>
      </c>
      <c r="L2057" t="n">
        <v>384</v>
      </c>
      <c r="M2057" t="n">
        <v>0.26</v>
      </c>
      <c r="N2057" t="n">
        <v>28.7</v>
      </c>
      <c r="O2057" t="s">
        <v>325</v>
      </c>
      <c r="P2057" t="s">
        <v>253</v>
      </c>
      <c r="Q2057" t="s">
        <v>253</v>
      </c>
      <c r="R2057" t="s">
        <v>233</v>
      </c>
      <c r="S2057" t="s">
        <v>229</v>
      </c>
      <c r="T2057" t="n">
        <v>5</v>
      </c>
    </row>
    <row r="2058" spans="1:20">
      <c r="A2058" s="1" t="n">
        <v>38260</v>
      </c>
      <c r="B2058" t="s">
        <v>325</v>
      </c>
      <c r="C2058" t="n">
        <v>5</v>
      </c>
      <c r="D2058" t="n">
        <v>20</v>
      </c>
      <c r="E2058" t="s">
        <v>52</v>
      </c>
      <c r="F2058" t="n">
        <v>3201</v>
      </c>
      <c r="G2058" t="s">
        <v>228</v>
      </c>
      <c r="H2058" t="s">
        <v>229</v>
      </c>
      <c r="I2058" t="n">
        <v>5</v>
      </c>
      <c r="J2058" t="n">
        <v>965</v>
      </c>
      <c r="K2058" t="s">
        <v>335</v>
      </c>
      <c r="L2058" t="n">
        <v>414</v>
      </c>
      <c r="M2058" t="n">
        <v>0.68</v>
      </c>
      <c r="N2058" t="n">
        <v>31.3</v>
      </c>
      <c r="O2058" t="s">
        <v>325</v>
      </c>
      <c r="P2058" t="s">
        <v>253</v>
      </c>
      <c r="Q2058" t="s">
        <v>253</v>
      </c>
      <c r="R2058" t="s">
        <v>233</v>
      </c>
      <c r="S2058" t="s">
        <v>229</v>
      </c>
      <c r="T2058" t="n">
        <v>5</v>
      </c>
    </row>
    <row r="2059" spans="1:20">
      <c r="A2059" s="1" t="n">
        <v>38260</v>
      </c>
      <c r="B2059" t="s">
        <v>325</v>
      </c>
      <c r="C2059" t="n">
        <v>6</v>
      </c>
      <c r="D2059" t="n">
        <v>20</v>
      </c>
      <c r="E2059" t="s">
        <v>52</v>
      </c>
      <c r="F2059" t="n">
        <v>3201</v>
      </c>
      <c r="G2059" t="s">
        <v>228</v>
      </c>
      <c r="H2059" t="s">
        <v>229</v>
      </c>
      <c r="I2059" t="n">
        <v>5</v>
      </c>
      <c r="J2059" t="n">
        <v>785</v>
      </c>
      <c r="K2059" t="s">
        <v>259</v>
      </c>
      <c r="L2059" t="n">
        <v>496</v>
      </c>
      <c r="M2059" t="n">
        <v>1.08</v>
      </c>
      <c r="N2059" t="n">
        <v>38.3</v>
      </c>
      <c r="O2059" t="s">
        <v>325</v>
      </c>
      <c r="P2059" t="s">
        <v>253</v>
      </c>
      <c r="Q2059" t="s">
        <v>253</v>
      </c>
      <c r="R2059" t="s">
        <v>233</v>
      </c>
      <c r="S2059" t="s">
        <v>229</v>
      </c>
      <c r="T2059" t="n">
        <v>5</v>
      </c>
    </row>
    <row r="2060" spans="1:20">
      <c r="A2060" s="1" t="n">
        <v>38260</v>
      </c>
      <c r="B2060" t="s">
        <v>325</v>
      </c>
      <c r="C2060" t="n">
        <v>7</v>
      </c>
      <c r="D2060" t="n">
        <v>20</v>
      </c>
      <c r="E2060" t="s">
        <v>52</v>
      </c>
      <c r="F2060" t="n">
        <v>3201</v>
      </c>
      <c r="G2060" t="s">
        <v>228</v>
      </c>
      <c r="H2060" t="s">
        <v>229</v>
      </c>
      <c r="I2060" t="n">
        <v>5</v>
      </c>
      <c r="J2060" t="n">
        <v>160</v>
      </c>
      <c r="K2060" t="s">
        <v>258</v>
      </c>
      <c r="L2060" t="n">
        <v>650</v>
      </c>
      <c r="M2060" t="n">
        <v>0.1</v>
      </c>
      <c r="N2060" t="n">
        <v>50.4</v>
      </c>
      <c r="O2060" t="s">
        <v>325</v>
      </c>
      <c r="P2060" t="s">
        <v>253</v>
      </c>
      <c r="Q2060" t="s">
        <v>253</v>
      </c>
      <c r="R2060" t="s">
        <v>233</v>
      </c>
      <c r="S2060" t="s">
        <v>229</v>
      </c>
      <c r="T2060" t="n">
        <v>5</v>
      </c>
    </row>
    <row r="2061" spans="1:20">
      <c r="A2061" s="1" t="n">
        <v>38291</v>
      </c>
      <c r="B2061" t="s">
        <v>322</v>
      </c>
      <c r="C2061" t="n">
        <v>46</v>
      </c>
      <c r="D2061" t="n">
        <v>20</v>
      </c>
      <c r="E2061" t="s">
        <v>52</v>
      </c>
      <c r="F2061" t="n">
        <v>3201</v>
      </c>
      <c r="G2061" t="s">
        <v>228</v>
      </c>
      <c r="H2061" t="s">
        <v>229</v>
      </c>
      <c r="I2061" t="n">
        <v>5</v>
      </c>
      <c r="J2061" t="n">
        <v>945</v>
      </c>
      <c r="K2061" t="s">
        <v>282</v>
      </c>
      <c r="L2061" t="n">
        <v>384</v>
      </c>
      <c r="M2061" t="n">
        <v>0.03</v>
      </c>
      <c r="N2061" t="n">
        <v>40.5</v>
      </c>
      <c r="O2061" t="s">
        <v>323</v>
      </c>
      <c r="P2061" t="s">
        <v>232</v>
      </c>
      <c r="Q2061" t="s">
        <v>232</v>
      </c>
      <c r="R2061" t="s">
        <v>233</v>
      </c>
      <c r="S2061" t="s">
        <v>229</v>
      </c>
      <c r="T2061" t="n">
        <v>5</v>
      </c>
    </row>
    <row r="2062" spans="1:20">
      <c r="A2062" s="1" t="n">
        <v>38291</v>
      </c>
      <c r="B2062" t="s">
        <v>322</v>
      </c>
      <c r="C2062" t="n">
        <v>47</v>
      </c>
      <c r="D2062" t="n">
        <v>20</v>
      </c>
      <c r="E2062" t="s">
        <v>52</v>
      </c>
      <c r="F2062" t="n">
        <v>3201</v>
      </c>
      <c r="G2062" t="s">
        <v>228</v>
      </c>
      <c r="H2062" t="s">
        <v>229</v>
      </c>
      <c r="I2062" t="n">
        <v>5</v>
      </c>
      <c r="J2062" t="n">
        <v>280</v>
      </c>
      <c r="K2062" t="s">
        <v>251</v>
      </c>
      <c r="L2062" t="n">
        <v>313</v>
      </c>
      <c r="M2062" t="n">
        <v>0.1</v>
      </c>
      <c r="N2062" t="n">
        <v>32</v>
      </c>
      <c r="O2062" t="s">
        <v>323</v>
      </c>
      <c r="P2062" t="s">
        <v>232</v>
      </c>
      <c r="Q2062" t="s">
        <v>232</v>
      </c>
      <c r="R2062" t="s">
        <v>233</v>
      </c>
      <c r="S2062" t="s">
        <v>229</v>
      </c>
      <c r="T2062" t="n">
        <v>5</v>
      </c>
    </row>
    <row r="2063" spans="1:20">
      <c r="A2063" s="1" t="n">
        <v>38291</v>
      </c>
      <c r="B2063" t="s">
        <v>322</v>
      </c>
      <c r="C2063" t="n">
        <v>48</v>
      </c>
      <c r="D2063" t="n">
        <v>20</v>
      </c>
      <c r="E2063" t="s">
        <v>52</v>
      </c>
      <c r="F2063" t="n">
        <v>3201</v>
      </c>
      <c r="G2063" t="s">
        <v>228</v>
      </c>
      <c r="H2063" t="s">
        <v>229</v>
      </c>
      <c r="I2063" t="n">
        <v>5</v>
      </c>
      <c r="J2063" t="n">
        <v>945</v>
      </c>
      <c r="K2063" t="s">
        <v>282</v>
      </c>
      <c r="L2063" t="n">
        <v>384</v>
      </c>
      <c r="M2063" t="n">
        <v>0.03</v>
      </c>
      <c r="N2063" t="n">
        <v>39.8</v>
      </c>
      <c r="O2063" t="s">
        <v>323</v>
      </c>
      <c r="P2063" t="s">
        <v>232</v>
      </c>
      <c r="Q2063" t="s">
        <v>232</v>
      </c>
      <c r="R2063" t="s">
        <v>233</v>
      </c>
      <c r="S2063" t="s">
        <v>229</v>
      </c>
      <c r="T2063" t="n">
        <v>5</v>
      </c>
    </row>
    <row r="2064" spans="1:20">
      <c r="A2064" s="1" t="n">
        <v>38291</v>
      </c>
      <c r="B2064" t="s">
        <v>322</v>
      </c>
      <c r="C2064" t="n">
        <v>49</v>
      </c>
      <c r="D2064" t="n">
        <v>20</v>
      </c>
      <c r="E2064" t="s">
        <v>52</v>
      </c>
      <c r="F2064" t="n">
        <v>3201</v>
      </c>
      <c r="G2064" t="s">
        <v>228</v>
      </c>
      <c r="H2064" t="s">
        <v>229</v>
      </c>
      <c r="I2064" t="n">
        <v>5</v>
      </c>
      <c r="J2064" t="n">
        <v>458</v>
      </c>
      <c r="K2064" t="s">
        <v>230</v>
      </c>
      <c r="L2064" t="n">
        <v>298</v>
      </c>
      <c r="M2064" t="n">
        <v>0.05</v>
      </c>
      <c r="N2064" t="n">
        <v>35.4</v>
      </c>
      <c r="O2064" t="s">
        <v>323</v>
      </c>
      <c r="P2064" t="s">
        <v>232</v>
      </c>
      <c r="Q2064" t="s">
        <v>232</v>
      </c>
      <c r="R2064" t="s">
        <v>233</v>
      </c>
      <c r="S2064" t="s">
        <v>229</v>
      </c>
      <c r="T2064" t="n">
        <v>5</v>
      </c>
    </row>
    <row r="2065" spans="1:20">
      <c r="A2065" s="1" t="n">
        <v>38291</v>
      </c>
      <c r="B2065" t="s">
        <v>325</v>
      </c>
      <c r="C2065" t="n">
        <v>1</v>
      </c>
      <c r="D2065" t="n">
        <v>20</v>
      </c>
      <c r="E2065" t="s">
        <v>52</v>
      </c>
      <c r="F2065" t="n">
        <v>3201</v>
      </c>
      <c r="G2065" t="s">
        <v>228</v>
      </c>
      <c r="H2065" t="s">
        <v>229</v>
      </c>
      <c r="I2065" t="n">
        <v>5</v>
      </c>
      <c r="J2065" t="n">
        <v>685</v>
      </c>
      <c r="K2065" t="s">
        <v>321</v>
      </c>
      <c r="L2065" t="n">
        <v>425</v>
      </c>
      <c r="M2065" t="n">
        <v>0.25</v>
      </c>
      <c r="N2065" t="n">
        <v>38.4</v>
      </c>
      <c r="O2065" t="s">
        <v>325</v>
      </c>
      <c r="P2065" t="s">
        <v>253</v>
      </c>
      <c r="Q2065" t="s">
        <v>253</v>
      </c>
      <c r="R2065" t="s">
        <v>233</v>
      </c>
      <c r="S2065" t="s">
        <v>229</v>
      </c>
      <c r="T2065" t="n">
        <v>5</v>
      </c>
    </row>
    <row r="2066" spans="1:20">
      <c r="A2066" s="1" t="n">
        <v>38291</v>
      </c>
      <c r="B2066" t="s">
        <v>325</v>
      </c>
      <c r="C2066" t="n">
        <v>2</v>
      </c>
      <c r="D2066" t="n">
        <v>20</v>
      </c>
      <c r="E2066" t="s">
        <v>52</v>
      </c>
      <c r="F2066" t="n">
        <v>3201</v>
      </c>
      <c r="G2066" t="s">
        <v>228</v>
      </c>
      <c r="H2066" t="s">
        <v>229</v>
      </c>
      <c r="I2066" t="n">
        <v>5</v>
      </c>
      <c r="J2066" t="n">
        <v>888</v>
      </c>
      <c r="K2066" t="s">
        <v>273</v>
      </c>
      <c r="L2066" t="n">
        <v>287</v>
      </c>
      <c r="M2066" t="n">
        <v>1.1</v>
      </c>
      <c r="N2066" t="n">
        <v>33.1</v>
      </c>
      <c r="O2066" t="s">
        <v>325</v>
      </c>
      <c r="P2066" t="s">
        <v>253</v>
      </c>
      <c r="Q2066" t="s">
        <v>253</v>
      </c>
      <c r="R2066" t="s">
        <v>233</v>
      </c>
      <c r="S2066" t="s">
        <v>229</v>
      </c>
      <c r="T2066" t="n">
        <v>5</v>
      </c>
    </row>
    <row r="2067" spans="1:20">
      <c r="A2067" s="1" t="n">
        <v>38291</v>
      </c>
      <c r="B2067" t="s">
        <v>325</v>
      </c>
      <c r="C2067" t="n">
        <v>3</v>
      </c>
      <c r="D2067" t="n">
        <v>20</v>
      </c>
      <c r="E2067" t="s">
        <v>52</v>
      </c>
      <c r="F2067" t="n">
        <v>3201</v>
      </c>
      <c r="G2067" t="s">
        <v>228</v>
      </c>
      <c r="H2067" t="s">
        <v>229</v>
      </c>
      <c r="I2067" t="n">
        <v>5</v>
      </c>
      <c r="J2067" t="n">
        <v>580</v>
      </c>
      <c r="K2067" t="s">
        <v>248</v>
      </c>
      <c r="L2067" t="n">
        <v>681</v>
      </c>
      <c r="M2067" t="n">
        <v>0.04</v>
      </c>
      <c r="N2067" t="n">
        <v>44.6</v>
      </c>
      <c r="O2067" t="s">
        <v>325</v>
      </c>
      <c r="P2067" t="s">
        <v>253</v>
      </c>
      <c r="Q2067" t="s">
        <v>253</v>
      </c>
      <c r="R2067" t="s">
        <v>233</v>
      </c>
      <c r="S2067" t="s">
        <v>229</v>
      </c>
      <c r="T2067" t="n">
        <v>5</v>
      </c>
    </row>
    <row r="2068" spans="1:20">
      <c r="A2068" s="1" t="n">
        <v>38291</v>
      </c>
      <c r="B2068" t="s">
        <v>325</v>
      </c>
      <c r="C2068" t="n">
        <v>4</v>
      </c>
      <c r="D2068" t="n">
        <v>20</v>
      </c>
      <c r="E2068" t="s">
        <v>52</v>
      </c>
      <c r="F2068" t="n">
        <v>3201</v>
      </c>
      <c r="G2068" t="s">
        <v>228</v>
      </c>
      <c r="H2068" t="s">
        <v>229</v>
      </c>
      <c r="I2068" t="n">
        <v>5</v>
      </c>
      <c r="J2068" t="n">
        <v>280</v>
      </c>
      <c r="K2068" t="s">
        <v>251</v>
      </c>
      <c r="L2068" t="n">
        <v>418</v>
      </c>
      <c r="M2068" t="n">
        <v>0.16</v>
      </c>
      <c r="N2068" t="n">
        <v>37.8</v>
      </c>
      <c r="O2068" t="s">
        <v>325</v>
      </c>
      <c r="P2068" t="s">
        <v>253</v>
      </c>
      <c r="Q2068" t="s">
        <v>253</v>
      </c>
      <c r="R2068" t="s">
        <v>233</v>
      </c>
      <c r="S2068" t="s">
        <v>229</v>
      </c>
      <c r="T2068" t="n">
        <v>5</v>
      </c>
    </row>
    <row r="2069" spans="1:20">
      <c r="A2069" s="1" t="n">
        <v>38291</v>
      </c>
      <c r="B2069" t="s">
        <v>325</v>
      </c>
      <c r="C2069" t="n">
        <v>5</v>
      </c>
      <c r="D2069" t="n">
        <v>20</v>
      </c>
      <c r="E2069" t="s">
        <v>52</v>
      </c>
      <c r="F2069" t="n">
        <v>3201</v>
      </c>
      <c r="G2069" t="s">
        <v>228</v>
      </c>
      <c r="H2069" t="s">
        <v>229</v>
      </c>
      <c r="I2069" t="n">
        <v>5</v>
      </c>
      <c r="J2069" t="n">
        <v>580</v>
      </c>
      <c r="K2069" t="s">
        <v>248</v>
      </c>
      <c r="L2069" t="n">
        <v>239</v>
      </c>
      <c r="M2069" t="n">
        <v>0.25</v>
      </c>
      <c r="N2069" t="n">
        <v>20.5</v>
      </c>
      <c r="O2069" t="s">
        <v>325</v>
      </c>
      <c r="P2069" t="s">
        <v>253</v>
      </c>
      <c r="Q2069" t="s">
        <v>253</v>
      </c>
      <c r="R2069" t="s">
        <v>233</v>
      </c>
      <c r="S2069" t="s">
        <v>229</v>
      </c>
      <c r="T2069" t="n">
        <v>5</v>
      </c>
    </row>
    <row r="2070" spans="1:20">
      <c r="A2070" s="1" t="n">
        <v>38291</v>
      </c>
      <c r="B2070" t="s">
        <v>325</v>
      </c>
      <c r="C2070" t="n">
        <v>6</v>
      </c>
      <c r="D2070" t="n">
        <v>20</v>
      </c>
      <c r="E2070" t="s">
        <v>52</v>
      </c>
      <c r="F2070" t="n">
        <v>3201</v>
      </c>
      <c r="G2070" t="s">
        <v>228</v>
      </c>
      <c r="H2070" t="s">
        <v>229</v>
      </c>
      <c r="I2070" t="n">
        <v>5</v>
      </c>
      <c r="J2070" t="n">
        <v>785</v>
      </c>
      <c r="K2070" t="s">
        <v>259</v>
      </c>
      <c r="L2070" t="n">
        <v>543</v>
      </c>
      <c r="M2070" t="n">
        <v>1.08</v>
      </c>
      <c r="N2070" t="n">
        <v>38.3</v>
      </c>
      <c r="O2070" t="s">
        <v>325</v>
      </c>
      <c r="P2070" t="s">
        <v>253</v>
      </c>
      <c r="Q2070" t="s">
        <v>253</v>
      </c>
      <c r="R2070" t="s">
        <v>233</v>
      </c>
      <c r="S2070" t="s">
        <v>229</v>
      </c>
      <c r="T2070" t="n">
        <v>5</v>
      </c>
    </row>
    <row r="2071" spans="1:20">
      <c r="A2071" s="1" t="n">
        <v>38321</v>
      </c>
      <c r="B2071" t="s">
        <v>322</v>
      </c>
      <c r="C2071" t="n">
        <v>47</v>
      </c>
      <c r="D2071" t="n">
        <v>20</v>
      </c>
      <c r="E2071" t="s">
        <v>52</v>
      </c>
      <c r="F2071" t="n">
        <v>3201</v>
      </c>
      <c r="G2071" t="s">
        <v>228</v>
      </c>
      <c r="H2071" t="s">
        <v>229</v>
      </c>
      <c r="I2071" t="n">
        <v>5</v>
      </c>
      <c r="J2071" t="n">
        <v>280</v>
      </c>
      <c r="K2071" t="s">
        <v>251</v>
      </c>
      <c r="L2071" t="n">
        <v>497</v>
      </c>
      <c r="M2071" t="n">
        <v>0.06</v>
      </c>
      <c r="N2071" t="n">
        <v>38.2</v>
      </c>
      <c r="O2071" t="s">
        <v>323</v>
      </c>
      <c r="P2071" t="s">
        <v>232</v>
      </c>
      <c r="Q2071" t="s">
        <v>232</v>
      </c>
      <c r="R2071" t="s">
        <v>233</v>
      </c>
      <c r="S2071" t="s">
        <v>229</v>
      </c>
      <c r="T2071" t="n">
        <v>5</v>
      </c>
    </row>
    <row r="2072" spans="1:20">
      <c r="A2072" s="1" t="n">
        <v>38321</v>
      </c>
      <c r="B2072" t="s">
        <v>322</v>
      </c>
      <c r="C2072" t="n">
        <v>48</v>
      </c>
      <c r="D2072" t="n">
        <v>20</v>
      </c>
      <c r="E2072" t="s">
        <v>52</v>
      </c>
      <c r="F2072" t="n">
        <v>3201</v>
      </c>
      <c r="G2072" t="s">
        <v>228</v>
      </c>
      <c r="H2072" t="s">
        <v>229</v>
      </c>
      <c r="I2072" t="n">
        <v>5</v>
      </c>
      <c r="J2072" t="n">
        <v>280</v>
      </c>
      <c r="K2072" t="s">
        <v>251</v>
      </c>
      <c r="L2072" t="n">
        <v>193</v>
      </c>
      <c r="M2072" t="n">
        <v>0.24</v>
      </c>
      <c r="N2072" t="n">
        <v>16.2</v>
      </c>
      <c r="O2072" t="s">
        <v>323</v>
      </c>
      <c r="P2072" t="s">
        <v>232</v>
      </c>
      <c r="Q2072" t="s">
        <v>232</v>
      </c>
      <c r="R2072" t="s">
        <v>233</v>
      </c>
      <c r="S2072" t="s">
        <v>229</v>
      </c>
      <c r="T2072" t="n">
        <v>5</v>
      </c>
    </row>
    <row r="2073" spans="1:20">
      <c r="A2073" s="1" t="n">
        <v>38321</v>
      </c>
      <c r="B2073" t="s">
        <v>322</v>
      </c>
      <c r="C2073" t="n">
        <v>49</v>
      </c>
      <c r="D2073" t="n">
        <v>20</v>
      </c>
      <c r="E2073" t="s">
        <v>52</v>
      </c>
      <c r="F2073" t="n">
        <v>3201</v>
      </c>
      <c r="G2073" t="s">
        <v>228</v>
      </c>
      <c r="H2073" t="s">
        <v>229</v>
      </c>
      <c r="I2073" t="n">
        <v>5</v>
      </c>
      <c r="J2073" t="n">
        <v>945</v>
      </c>
      <c r="K2073" t="s">
        <v>282</v>
      </c>
      <c r="L2073" t="n">
        <v>273</v>
      </c>
      <c r="M2073" t="n">
        <v>0.07000000000000001</v>
      </c>
      <c r="N2073" t="n">
        <v>35.8</v>
      </c>
      <c r="O2073" t="s">
        <v>323</v>
      </c>
      <c r="P2073" t="s">
        <v>232</v>
      </c>
      <c r="Q2073" t="s">
        <v>232</v>
      </c>
      <c r="R2073" t="s">
        <v>233</v>
      </c>
      <c r="S2073" t="s">
        <v>229</v>
      </c>
      <c r="T2073" t="n">
        <v>5</v>
      </c>
    </row>
    <row r="2074" spans="1:20">
      <c r="A2074" s="1" t="n">
        <v>38321</v>
      </c>
      <c r="B2074" t="s">
        <v>322</v>
      </c>
      <c r="C2074" t="n">
        <v>50</v>
      </c>
      <c r="D2074" t="n">
        <v>20</v>
      </c>
      <c r="E2074" t="s">
        <v>52</v>
      </c>
      <c r="F2074" t="n">
        <v>3201</v>
      </c>
      <c r="G2074" t="s">
        <v>228</v>
      </c>
      <c r="H2074" t="s">
        <v>229</v>
      </c>
      <c r="I2074" t="n">
        <v>5</v>
      </c>
      <c r="J2074" t="n">
        <v>945</v>
      </c>
      <c r="K2074" t="s">
        <v>282</v>
      </c>
      <c r="L2074" t="n">
        <v>398</v>
      </c>
      <c r="M2074" t="n">
        <v>0.08</v>
      </c>
      <c r="N2074" t="n">
        <v>36.6</v>
      </c>
      <c r="O2074" t="s">
        <v>323</v>
      </c>
      <c r="P2074" t="s">
        <v>232</v>
      </c>
      <c r="Q2074" t="s">
        <v>232</v>
      </c>
      <c r="R2074" t="s">
        <v>233</v>
      </c>
      <c r="S2074" t="s">
        <v>229</v>
      </c>
      <c r="T2074" t="n">
        <v>5</v>
      </c>
    </row>
    <row r="2075" spans="1:20">
      <c r="A2075" s="1" t="n">
        <v>38321</v>
      </c>
      <c r="B2075" t="s">
        <v>326</v>
      </c>
      <c r="C2075" t="n">
        <v>1</v>
      </c>
      <c r="D2075" t="n">
        <v>216</v>
      </c>
      <c r="E2075" t="s">
        <v>264</v>
      </c>
      <c r="F2075" t="n">
        <v>3201</v>
      </c>
      <c r="G2075" t="s">
        <v>228</v>
      </c>
      <c r="H2075" t="s">
        <v>229</v>
      </c>
      <c r="I2075" t="n">
        <v>5</v>
      </c>
      <c r="J2075" t="n">
        <v>490</v>
      </c>
      <c r="K2075" t="s">
        <v>244</v>
      </c>
      <c r="L2075" t="n">
        <v>314</v>
      </c>
      <c r="M2075" t="n">
        <v>0</v>
      </c>
      <c r="N2075" t="n">
        <v>0</v>
      </c>
    </row>
    <row r="2076" spans="1:20">
      <c r="A2076" s="1" t="n">
        <v>38321</v>
      </c>
      <c r="B2076" t="s">
        <v>325</v>
      </c>
      <c r="C2076" t="n">
        <v>1</v>
      </c>
      <c r="D2076" t="n">
        <v>20</v>
      </c>
      <c r="E2076" t="s">
        <v>52</v>
      </c>
      <c r="F2076" t="n">
        <v>3201</v>
      </c>
      <c r="G2076" t="s">
        <v>228</v>
      </c>
      <c r="H2076" t="s">
        <v>229</v>
      </c>
      <c r="I2076" t="n">
        <v>5</v>
      </c>
      <c r="J2076" t="n">
        <v>888</v>
      </c>
      <c r="K2076" t="s">
        <v>273</v>
      </c>
      <c r="L2076" t="n">
        <v>724</v>
      </c>
      <c r="M2076" t="n">
        <v>1.19</v>
      </c>
      <c r="N2076" t="n">
        <v>32.6</v>
      </c>
      <c r="O2076" t="s">
        <v>325</v>
      </c>
      <c r="P2076" t="s">
        <v>253</v>
      </c>
      <c r="Q2076" t="s">
        <v>253</v>
      </c>
      <c r="R2076" t="s">
        <v>233</v>
      </c>
      <c r="S2076" t="s">
        <v>229</v>
      </c>
      <c r="T2076" t="n">
        <v>5</v>
      </c>
    </row>
    <row r="2077" spans="1:20">
      <c r="A2077" s="1" t="n">
        <v>38321</v>
      </c>
      <c r="B2077" t="s">
        <v>325</v>
      </c>
      <c r="C2077" t="n">
        <v>2</v>
      </c>
      <c r="D2077" t="n">
        <v>20</v>
      </c>
      <c r="E2077" t="s">
        <v>52</v>
      </c>
      <c r="F2077" t="n">
        <v>3201</v>
      </c>
      <c r="G2077" t="s">
        <v>228</v>
      </c>
      <c r="H2077" t="s">
        <v>229</v>
      </c>
      <c r="I2077" t="n">
        <v>5</v>
      </c>
      <c r="J2077" t="n">
        <v>785</v>
      </c>
      <c r="K2077" t="s">
        <v>259</v>
      </c>
      <c r="L2077" t="n">
        <v>678</v>
      </c>
      <c r="M2077" t="n">
        <v>1.14</v>
      </c>
      <c r="N2077" t="n">
        <v>39</v>
      </c>
      <c r="O2077" t="s">
        <v>325</v>
      </c>
      <c r="P2077" t="s">
        <v>253</v>
      </c>
      <c r="Q2077" t="s">
        <v>253</v>
      </c>
      <c r="R2077" t="s">
        <v>233</v>
      </c>
      <c r="S2077" t="s">
        <v>229</v>
      </c>
      <c r="T2077" t="n">
        <v>5</v>
      </c>
    </row>
    <row r="2078" spans="1:20">
      <c r="A2078" s="1" t="n">
        <v>38321</v>
      </c>
      <c r="B2078" t="s">
        <v>325</v>
      </c>
      <c r="C2078" t="n">
        <v>3</v>
      </c>
      <c r="D2078" t="n">
        <v>20</v>
      </c>
      <c r="E2078" t="s">
        <v>52</v>
      </c>
      <c r="F2078" t="n">
        <v>3201</v>
      </c>
      <c r="G2078" t="s">
        <v>228</v>
      </c>
      <c r="H2078" t="s">
        <v>229</v>
      </c>
      <c r="I2078" t="n">
        <v>5</v>
      </c>
      <c r="J2078" t="n">
        <v>580</v>
      </c>
      <c r="K2078" t="s">
        <v>248</v>
      </c>
      <c r="L2078" t="n">
        <v>365</v>
      </c>
      <c r="M2078" t="n">
        <v>0.08</v>
      </c>
      <c r="N2078" t="n">
        <v>35.7</v>
      </c>
      <c r="O2078" t="s">
        <v>325</v>
      </c>
      <c r="P2078" t="s">
        <v>253</v>
      </c>
      <c r="Q2078" t="s">
        <v>253</v>
      </c>
      <c r="R2078" t="s">
        <v>233</v>
      </c>
      <c r="S2078" t="s">
        <v>229</v>
      </c>
      <c r="T2078" t="n">
        <v>5</v>
      </c>
    </row>
    <row r="2079" spans="1:20">
      <c r="A2079" s="1" t="n">
        <v>38321</v>
      </c>
      <c r="B2079" t="s">
        <v>325</v>
      </c>
      <c r="C2079" t="n">
        <v>4</v>
      </c>
      <c r="D2079" t="n">
        <v>20</v>
      </c>
      <c r="E2079" t="s">
        <v>52</v>
      </c>
      <c r="F2079" t="n">
        <v>3201</v>
      </c>
      <c r="G2079" t="s">
        <v>228</v>
      </c>
      <c r="H2079" t="s">
        <v>229</v>
      </c>
      <c r="I2079" t="n">
        <v>5</v>
      </c>
      <c r="J2079" t="n">
        <v>458</v>
      </c>
      <c r="K2079" t="s">
        <v>230</v>
      </c>
      <c r="L2079" t="n">
        <v>317</v>
      </c>
      <c r="M2079" t="n">
        <v>0.22</v>
      </c>
      <c r="N2079" t="n">
        <v>20.3</v>
      </c>
      <c r="O2079" t="s">
        <v>325</v>
      </c>
      <c r="P2079" t="s">
        <v>253</v>
      </c>
      <c r="Q2079" t="s">
        <v>253</v>
      </c>
      <c r="R2079" t="s">
        <v>233</v>
      </c>
      <c r="S2079" t="s">
        <v>229</v>
      </c>
      <c r="T2079" t="n">
        <v>5</v>
      </c>
    </row>
    <row r="2080" spans="1:20">
      <c r="A2080" s="1" t="n">
        <v>38352</v>
      </c>
      <c r="B2080" t="s">
        <v>322</v>
      </c>
      <c r="C2080" t="n">
        <v>49</v>
      </c>
      <c r="D2080" t="n">
        <v>20</v>
      </c>
      <c r="E2080" t="s">
        <v>52</v>
      </c>
      <c r="F2080" t="n">
        <v>3201</v>
      </c>
      <c r="G2080" t="s">
        <v>228</v>
      </c>
      <c r="H2080" t="s">
        <v>229</v>
      </c>
      <c r="I2080" t="n">
        <v>5</v>
      </c>
      <c r="J2080" t="n">
        <v>945</v>
      </c>
      <c r="K2080" t="s">
        <v>282</v>
      </c>
      <c r="L2080" t="n">
        <v>459</v>
      </c>
      <c r="M2080" t="n">
        <v>0.07000000000000001</v>
      </c>
      <c r="N2080" t="n">
        <v>39.5</v>
      </c>
      <c r="O2080" t="s">
        <v>323</v>
      </c>
      <c r="P2080" t="s">
        <v>232</v>
      </c>
      <c r="Q2080" t="s">
        <v>232</v>
      </c>
      <c r="R2080" t="s">
        <v>233</v>
      </c>
      <c r="S2080" t="s">
        <v>229</v>
      </c>
      <c r="T2080" t="n">
        <v>5</v>
      </c>
    </row>
    <row r="2081" spans="1:20">
      <c r="A2081" s="1" t="n">
        <v>38352</v>
      </c>
      <c r="B2081" t="s">
        <v>322</v>
      </c>
      <c r="C2081" t="n">
        <v>50</v>
      </c>
      <c r="D2081" t="n">
        <v>20</v>
      </c>
      <c r="E2081" t="s">
        <v>52</v>
      </c>
      <c r="F2081" t="n">
        <v>3201</v>
      </c>
      <c r="G2081" t="s">
        <v>228</v>
      </c>
      <c r="H2081" t="s">
        <v>229</v>
      </c>
      <c r="I2081" t="n">
        <v>5</v>
      </c>
      <c r="J2081" t="n">
        <v>945</v>
      </c>
      <c r="K2081" t="s">
        <v>282</v>
      </c>
      <c r="L2081" t="n">
        <v>469</v>
      </c>
      <c r="M2081" t="n">
        <v>0.08</v>
      </c>
      <c r="N2081" t="n">
        <v>37</v>
      </c>
      <c r="O2081" t="s">
        <v>323</v>
      </c>
      <c r="P2081" t="s">
        <v>232</v>
      </c>
      <c r="Q2081" t="s">
        <v>232</v>
      </c>
      <c r="R2081" t="s">
        <v>233</v>
      </c>
      <c r="S2081" t="s">
        <v>229</v>
      </c>
      <c r="T2081" t="n">
        <v>5</v>
      </c>
    </row>
    <row r="2082" spans="1:20">
      <c r="A2082" s="1" t="n">
        <v>38352</v>
      </c>
      <c r="B2082" t="s">
        <v>322</v>
      </c>
      <c r="C2082" t="n">
        <v>51</v>
      </c>
      <c r="D2082" t="n">
        <v>20</v>
      </c>
      <c r="E2082" t="s">
        <v>52</v>
      </c>
      <c r="F2082" t="n">
        <v>3201</v>
      </c>
      <c r="G2082" t="s">
        <v>228</v>
      </c>
      <c r="H2082" t="s">
        <v>229</v>
      </c>
      <c r="I2082" t="n">
        <v>5</v>
      </c>
      <c r="J2082" t="n">
        <v>945</v>
      </c>
      <c r="K2082" t="s">
        <v>282</v>
      </c>
      <c r="L2082" t="n">
        <v>208</v>
      </c>
      <c r="M2082" t="n">
        <v>0.07000000000000001</v>
      </c>
      <c r="N2082" t="n">
        <v>40.4</v>
      </c>
      <c r="O2082" t="s">
        <v>323</v>
      </c>
      <c r="P2082" t="s">
        <v>232</v>
      </c>
      <c r="Q2082" t="s">
        <v>232</v>
      </c>
      <c r="R2082" t="s">
        <v>233</v>
      </c>
      <c r="S2082" t="s">
        <v>229</v>
      </c>
      <c r="T2082" t="n">
        <v>5</v>
      </c>
    </row>
    <row r="2083" spans="1:20">
      <c r="A2083" s="1" t="n">
        <v>38352</v>
      </c>
      <c r="B2083" t="s">
        <v>322</v>
      </c>
      <c r="C2083" t="n">
        <v>52</v>
      </c>
      <c r="D2083" t="n">
        <v>20</v>
      </c>
      <c r="E2083" t="s">
        <v>52</v>
      </c>
      <c r="F2083" t="n">
        <v>3201</v>
      </c>
      <c r="G2083" t="s">
        <v>228</v>
      </c>
      <c r="H2083" t="s">
        <v>229</v>
      </c>
      <c r="I2083" t="n">
        <v>5</v>
      </c>
      <c r="J2083" t="n">
        <v>280</v>
      </c>
      <c r="K2083" t="s">
        <v>251</v>
      </c>
      <c r="L2083" t="n">
        <v>475</v>
      </c>
      <c r="M2083" t="n">
        <v>0.06</v>
      </c>
      <c r="N2083" t="n">
        <v>38.4</v>
      </c>
      <c r="O2083" t="s">
        <v>323</v>
      </c>
      <c r="P2083" t="s">
        <v>232</v>
      </c>
      <c r="Q2083" t="s">
        <v>232</v>
      </c>
      <c r="R2083" t="s">
        <v>233</v>
      </c>
      <c r="S2083" t="s">
        <v>229</v>
      </c>
      <c r="T2083" t="n">
        <v>5</v>
      </c>
    </row>
    <row r="2084" spans="1:20">
      <c r="A2084" s="1" t="n">
        <v>38352</v>
      </c>
      <c r="B2084" t="s">
        <v>322</v>
      </c>
      <c r="C2084" t="n">
        <v>53</v>
      </c>
      <c r="D2084" t="n">
        <v>20</v>
      </c>
      <c r="E2084" t="s">
        <v>52</v>
      </c>
      <c r="F2084" t="n">
        <v>3201</v>
      </c>
      <c r="G2084" t="s">
        <v>228</v>
      </c>
      <c r="H2084" t="s">
        <v>229</v>
      </c>
      <c r="I2084" t="n">
        <v>5</v>
      </c>
      <c r="J2084" t="n">
        <v>945</v>
      </c>
      <c r="K2084" t="s">
        <v>282</v>
      </c>
      <c r="L2084" t="n">
        <v>211</v>
      </c>
      <c r="M2084" t="n">
        <v>0.08</v>
      </c>
      <c r="N2084" t="n">
        <v>36.8</v>
      </c>
      <c r="O2084" t="s">
        <v>323</v>
      </c>
      <c r="P2084" t="s">
        <v>232</v>
      </c>
      <c r="Q2084" t="s">
        <v>232</v>
      </c>
      <c r="R2084" t="s">
        <v>233</v>
      </c>
      <c r="S2084" t="s">
        <v>229</v>
      </c>
      <c r="T2084" t="n">
        <v>5</v>
      </c>
    </row>
    <row r="2085" spans="1:20">
      <c r="A2085" s="1" t="n">
        <v>38352</v>
      </c>
      <c r="B2085" t="s">
        <v>322</v>
      </c>
      <c r="C2085" t="n">
        <v>54</v>
      </c>
      <c r="D2085" t="n">
        <v>20</v>
      </c>
      <c r="E2085" t="s">
        <v>52</v>
      </c>
      <c r="F2085" t="n">
        <v>3201</v>
      </c>
      <c r="G2085" t="s">
        <v>228</v>
      </c>
      <c r="H2085" t="s">
        <v>229</v>
      </c>
      <c r="I2085" t="n">
        <v>5</v>
      </c>
      <c r="J2085" t="n">
        <v>280</v>
      </c>
      <c r="K2085" t="s">
        <v>251</v>
      </c>
      <c r="L2085" t="n">
        <v>200</v>
      </c>
      <c r="M2085" t="n">
        <v>0.24</v>
      </c>
      <c r="N2085" t="n">
        <v>16.3</v>
      </c>
      <c r="O2085" t="s">
        <v>323</v>
      </c>
      <c r="P2085" t="s">
        <v>232</v>
      </c>
      <c r="Q2085" t="s">
        <v>232</v>
      </c>
      <c r="R2085" t="s">
        <v>233</v>
      </c>
      <c r="S2085" t="s">
        <v>229</v>
      </c>
      <c r="T2085" t="n">
        <v>5</v>
      </c>
    </row>
    <row r="2086" spans="1:20">
      <c r="A2086" s="1" t="n">
        <v>38352</v>
      </c>
      <c r="B2086" t="s">
        <v>326</v>
      </c>
      <c r="C2086" t="n">
        <v>1</v>
      </c>
      <c r="D2086" t="n">
        <v>216</v>
      </c>
      <c r="E2086" t="s">
        <v>264</v>
      </c>
      <c r="F2086" t="n">
        <v>3201</v>
      </c>
      <c r="G2086" t="s">
        <v>228</v>
      </c>
      <c r="H2086" t="s">
        <v>229</v>
      </c>
      <c r="I2086" t="n">
        <v>5</v>
      </c>
      <c r="J2086" t="n">
        <v>490</v>
      </c>
      <c r="K2086" t="s">
        <v>244</v>
      </c>
      <c r="L2086" t="n">
        <v>320</v>
      </c>
      <c r="M2086" t="n">
        <v>0</v>
      </c>
      <c r="N2086" t="n">
        <v>0</v>
      </c>
    </row>
    <row r="2087" spans="1:20">
      <c r="A2087" s="1" t="n">
        <v>38352</v>
      </c>
      <c r="B2087" t="s">
        <v>325</v>
      </c>
      <c r="C2087" t="n">
        <v>1</v>
      </c>
      <c r="D2087" t="n">
        <v>20</v>
      </c>
      <c r="E2087" t="s">
        <v>52</v>
      </c>
      <c r="F2087" t="n">
        <v>3201</v>
      </c>
      <c r="G2087" t="s">
        <v>228</v>
      </c>
      <c r="H2087" t="s">
        <v>229</v>
      </c>
      <c r="I2087" t="n">
        <v>5</v>
      </c>
      <c r="J2087" t="n">
        <v>670</v>
      </c>
      <c r="K2087" t="s">
        <v>336</v>
      </c>
      <c r="L2087" t="n">
        <v>981</v>
      </c>
      <c r="M2087" t="n">
        <v>0.17</v>
      </c>
      <c r="N2087" t="n">
        <v>32.9</v>
      </c>
      <c r="O2087" t="s">
        <v>325</v>
      </c>
      <c r="P2087" t="s">
        <v>253</v>
      </c>
      <c r="Q2087" t="s">
        <v>253</v>
      </c>
      <c r="R2087" t="s">
        <v>233</v>
      </c>
      <c r="S2087" t="s">
        <v>229</v>
      </c>
      <c r="T2087" t="n">
        <v>5</v>
      </c>
    </row>
    <row r="2088" spans="1:20">
      <c r="A2088" s="1" t="n">
        <v>38352</v>
      </c>
      <c r="B2088" t="s">
        <v>325</v>
      </c>
      <c r="C2088" t="n">
        <v>2</v>
      </c>
      <c r="D2088" t="n">
        <v>20</v>
      </c>
      <c r="E2088" t="s">
        <v>52</v>
      </c>
      <c r="F2088" t="n">
        <v>3201</v>
      </c>
      <c r="G2088" t="s">
        <v>228</v>
      </c>
      <c r="H2088" t="s">
        <v>229</v>
      </c>
      <c r="I2088" t="n">
        <v>5</v>
      </c>
      <c r="J2088" t="n">
        <v>458</v>
      </c>
      <c r="K2088" t="s">
        <v>230</v>
      </c>
      <c r="L2088" t="n">
        <v>352</v>
      </c>
      <c r="M2088" t="n">
        <v>0.21</v>
      </c>
      <c r="N2088" t="n">
        <v>20.4</v>
      </c>
      <c r="O2088" t="s">
        <v>325</v>
      </c>
      <c r="P2088" t="s">
        <v>253</v>
      </c>
      <c r="Q2088" t="s">
        <v>253</v>
      </c>
      <c r="R2088" t="s">
        <v>233</v>
      </c>
      <c r="S2088" t="s">
        <v>229</v>
      </c>
      <c r="T2088" t="n">
        <v>5</v>
      </c>
    </row>
    <row r="2089" spans="1:20">
      <c r="A2089" s="1" t="n">
        <v>38352</v>
      </c>
      <c r="B2089" t="s">
        <v>325</v>
      </c>
      <c r="C2089" t="n">
        <v>3</v>
      </c>
      <c r="D2089" t="n">
        <v>20</v>
      </c>
      <c r="E2089" t="s">
        <v>52</v>
      </c>
      <c r="F2089" t="n">
        <v>3201</v>
      </c>
      <c r="G2089" t="s">
        <v>228</v>
      </c>
      <c r="H2089" t="s">
        <v>229</v>
      </c>
      <c r="I2089" t="n">
        <v>5</v>
      </c>
      <c r="J2089" t="n">
        <v>580</v>
      </c>
      <c r="K2089" t="s">
        <v>248</v>
      </c>
      <c r="L2089" t="n">
        <v>300</v>
      </c>
      <c r="M2089" t="n">
        <v>0.08</v>
      </c>
      <c r="N2089" t="n">
        <v>36.7</v>
      </c>
      <c r="O2089" t="s">
        <v>325</v>
      </c>
      <c r="P2089" t="s">
        <v>253</v>
      </c>
      <c r="Q2089" t="s">
        <v>253</v>
      </c>
      <c r="R2089" t="s">
        <v>233</v>
      </c>
      <c r="S2089" t="s">
        <v>229</v>
      </c>
      <c r="T2089" t="n">
        <v>5</v>
      </c>
    </row>
    <row r="2090" spans="1:20">
      <c r="A2090" s="1" t="n">
        <v>38352</v>
      </c>
      <c r="B2090" t="s">
        <v>325</v>
      </c>
      <c r="C2090" t="n">
        <v>4</v>
      </c>
      <c r="D2090" t="n">
        <v>20</v>
      </c>
      <c r="E2090" t="s">
        <v>52</v>
      </c>
      <c r="F2090" t="n">
        <v>3201</v>
      </c>
      <c r="G2090" t="s">
        <v>228</v>
      </c>
      <c r="H2090" t="s">
        <v>229</v>
      </c>
      <c r="I2090" t="n">
        <v>5</v>
      </c>
      <c r="J2090" t="n">
        <v>785</v>
      </c>
      <c r="K2090" t="s">
        <v>259</v>
      </c>
      <c r="L2090" t="n">
        <v>691</v>
      </c>
      <c r="M2090" t="n">
        <v>1.16</v>
      </c>
      <c r="N2090" t="n">
        <v>38.7</v>
      </c>
      <c r="O2090" t="s">
        <v>325</v>
      </c>
      <c r="P2090" t="s">
        <v>253</v>
      </c>
      <c r="Q2090" t="s">
        <v>253</v>
      </c>
      <c r="R2090" t="s">
        <v>233</v>
      </c>
      <c r="S2090" t="s">
        <v>229</v>
      </c>
      <c r="T2090" t="n">
        <v>5</v>
      </c>
    </row>
    <row r="2091" spans="1:20">
      <c r="A2091" s="1" t="n">
        <v>38383</v>
      </c>
      <c r="B2091" t="s">
        <v>322</v>
      </c>
      <c r="C2091" t="n">
        <v>44</v>
      </c>
      <c r="D2091" t="n">
        <v>20</v>
      </c>
      <c r="E2091" t="s">
        <v>52</v>
      </c>
      <c r="F2091" t="n">
        <v>3201</v>
      </c>
      <c r="G2091" t="s">
        <v>228</v>
      </c>
      <c r="H2091" t="s">
        <v>229</v>
      </c>
      <c r="I2091" t="n">
        <v>5</v>
      </c>
      <c r="J2091" t="n">
        <v>280</v>
      </c>
      <c r="K2091" t="s">
        <v>251</v>
      </c>
      <c r="L2091" t="n">
        <v>427</v>
      </c>
      <c r="M2091" t="n">
        <v>0.06</v>
      </c>
      <c r="N2091" t="n">
        <v>38.3</v>
      </c>
      <c r="O2091" t="s">
        <v>323</v>
      </c>
      <c r="P2091" t="s">
        <v>232</v>
      </c>
      <c r="Q2091" t="s">
        <v>232</v>
      </c>
      <c r="R2091" t="s">
        <v>233</v>
      </c>
      <c r="S2091" t="s">
        <v>229</v>
      </c>
      <c r="T2091" t="n">
        <v>5</v>
      </c>
    </row>
    <row r="2092" spans="1:20">
      <c r="A2092" s="1" t="n">
        <v>38383</v>
      </c>
      <c r="B2092" t="s">
        <v>322</v>
      </c>
      <c r="C2092" t="n">
        <v>45</v>
      </c>
      <c r="D2092" t="n">
        <v>20</v>
      </c>
      <c r="E2092" t="s">
        <v>52</v>
      </c>
      <c r="F2092" t="n">
        <v>3201</v>
      </c>
      <c r="G2092" t="s">
        <v>228</v>
      </c>
      <c r="H2092" t="s">
        <v>229</v>
      </c>
      <c r="I2092" t="n">
        <v>5</v>
      </c>
      <c r="J2092" t="n">
        <v>945</v>
      </c>
      <c r="K2092" t="s">
        <v>282</v>
      </c>
      <c r="L2092" t="n">
        <v>575</v>
      </c>
      <c r="M2092" t="n">
        <v>0.07000000000000001</v>
      </c>
      <c r="N2092" t="n">
        <v>40</v>
      </c>
      <c r="O2092" t="s">
        <v>323</v>
      </c>
      <c r="P2092" t="s">
        <v>232</v>
      </c>
      <c r="Q2092" t="s">
        <v>232</v>
      </c>
      <c r="R2092" t="s">
        <v>233</v>
      </c>
      <c r="S2092" t="s">
        <v>229</v>
      </c>
      <c r="T2092" t="n">
        <v>5</v>
      </c>
    </row>
    <row r="2093" spans="1:20">
      <c r="A2093" s="1" t="n">
        <v>38383</v>
      </c>
      <c r="B2093" t="s">
        <v>322</v>
      </c>
      <c r="C2093" t="n">
        <v>46</v>
      </c>
      <c r="D2093" t="n">
        <v>20</v>
      </c>
      <c r="E2093" t="s">
        <v>52</v>
      </c>
      <c r="F2093" t="n">
        <v>3201</v>
      </c>
      <c r="G2093" t="s">
        <v>228</v>
      </c>
      <c r="H2093" t="s">
        <v>229</v>
      </c>
      <c r="I2093" t="n">
        <v>5</v>
      </c>
      <c r="J2093" t="n">
        <v>280</v>
      </c>
      <c r="K2093" t="s">
        <v>251</v>
      </c>
      <c r="L2093" t="n">
        <v>252</v>
      </c>
      <c r="M2093" t="n">
        <v>0.24</v>
      </c>
      <c r="N2093" t="n">
        <v>16.4</v>
      </c>
      <c r="O2093" t="s">
        <v>323</v>
      </c>
      <c r="P2093" t="s">
        <v>232</v>
      </c>
      <c r="Q2093" t="s">
        <v>232</v>
      </c>
      <c r="R2093" t="s">
        <v>233</v>
      </c>
      <c r="S2093" t="s">
        <v>229</v>
      </c>
      <c r="T2093" t="n">
        <v>5</v>
      </c>
    </row>
    <row r="2094" spans="1:20">
      <c r="A2094" s="1" t="n">
        <v>38383</v>
      </c>
      <c r="B2094" t="s">
        <v>322</v>
      </c>
      <c r="C2094" t="n">
        <v>66</v>
      </c>
      <c r="D2094" t="n">
        <v>840</v>
      </c>
      <c r="E2094" t="s">
        <v>337</v>
      </c>
      <c r="F2094" t="n">
        <v>3201</v>
      </c>
      <c r="G2094" t="s">
        <v>228</v>
      </c>
      <c r="H2094" t="s">
        <v>229</v>
      </c>
      <c r="I2094" t="n">
        <v>5</v>
      </c>
      <c r="J2094" t="n">
        <v>580</v>
      </c>
      <c r="K2094" t="s">
        <v>248</v>
      </c>
      <c r="L2094" t="n">
        <v>96</v>
      </c>
      <c r="M2094" t="n">
        <v>0</v>
      </c>
      <c r="N2094" t="n">
        <v>0</v>
      </c>
      <c r="O2094" t="s">
        <v>323</v>
      </c>
      <c r="P2094" t="s">
        <v>232</v>
      </c>
      <c r="Q2094" t="s">
        <v>232</v>
      </c>
      <c r="R2094" t="s">
        <v>233</v>
      </c>
      <c r="S2094" t="s">
        <v>229</v>
      </c>
      <c r="T2094" t="n">
        <v>5</v>
      </c>
    </row>
    <row r="2095" spans="1:20">
      <c r="A2095" s="1" t="n">
        <v>38383</v>
      </c>
      <c r="B2095" t="s">
        <v>326</v>
      </c>
      <c r="C2095" t="n">
        <v>3</v>
      </c>
      <c r="D2095" t="n">
        <v>216</v>
      </c>
      <c r="E2095" t="s">
        <v>264</v>
      </c>
      <c r="F2095" t="n">
        <v>3201</v>
      </c>
      <c r="G2095" t="s">
        <v>228</v>
      </c>
      <c r="H2095" t="s">
        <v>229</v>
      </c>
      <c r="I2095" t="n">
        <v>5</v>
      </c>
      <c r="J2095" t="n">
        <v>515</v>
      </c>
      <c r="K2095" t="s">
        <v>338</v>
      </c>
      <c r="L2095" t="n">
        <v>145</v>
      </c>
      <c r="M2095" t="n">
        <v>0</v>
      </c>
      <c r="N2095" t="n">
        <v>0</v>
      </c>
    </row>
    <row r="2096" spans="1:20">
      <c r="A2096" s="1" t="n">
        <v>38383</v>
      </c>
      <c r="B2096" t="s">
        <v>339</v>
      </c>
      <c r="C2096" t="n">
        <v>8</v>
      </c>
      <c r="D2096" t="n">
        <v>130</v>
      </c>
      <c r="E2096" t="s">
        <v>333</v>
      </c>
      <c r="F2096" t="n">
        <v>3201</v>
      </c>
      <c r="G2096" t="s">
        <v>228</v>
      </c>
      <c r="H2096" t="s">
        <v>229</v>
      </c>
      <c r="I2096" t="n">
        <v>5</v>
      </c>
      <c r="J2096" t="n">
        <v>260</v>
      </c>
      <c r="K2096" t="s">
        <v>250</v>
      </c>
      <c r="L2096" t="n">
        <v>244</v>
      </c>
      <c r="M2096" t="n">
        <v>0</v>
      </c>
      <c r="N2096" t="n">
        <v>0</v>
      </c>
    </row>
    <row r="2097" spans="1:20">
      <c r="A2097" s="1" t="n">
        <v>38383</v>
      </c>
      <c r="B2097" t="s">
        <v>339</v>
      </c>
      <c r="C2097" t="n">
        <v>9</v>
      </c>
      <c r="D2097" t="n">
        <v>465</v>
      </c>
      <c r="E2097" t="s">
        <v>340</v>
      </c>
      <c r="F2097" t="n">
        <v>3201</v>
      </c>
      <c r="G2097" t="s">
        <v>228</v>
      </c>
      <c r="H2097" t="s">
        <v>229</v>
      </c>
      <c r="I2097" t="n">
        <v>5</v>
      </c>
      <c r="J2097" t="n">
        <v>260</v>
      </c>
      <c r="K2097" t="s">
        <v>250</v>
      </c>
      <c r="L2097" t="n">
        <v>32</v>
      </c>
      <c r="M2097" t="n">
        <v>0</v>
      </c>
      <c r="N2097" t="n">
        <v>0</v>
      </c>
    </row>
    <row r="2098" spans="1:20">
      <c r="A2098" s="1" t="n">
        <v>38383</v>
      </c>
      <c r="B2098" t="s">
        <v>325</v>
      </c>
      <c r="C2098" t="n">
        <v>1</v>
      </c>
      <c r="D2098" t="n">
        <v>20</v>
      </c>
      <c r="E2098" t="s">
        <v>52</v>
      </c>
      <c r="F2098" t="n">
        <v>3201</v>
      </c>
      <c r="G2098" t="s">
        <v>228</v>
      </c>
      <c r="H2098" t="s">
        <v>229</v>
      </c>
      <c r="I2098" t="n">
        <v>5</v>
      </c>
      <c r="J2098" t="n">
        <v>458</v>
      </c>
      <c r="K2098" t="s">
        <v>230</v>
      </c>
      <c r="L2098" t="n">
        <v>340</v>
      </c>
      <c r="M2098" t="n">
        <v>0.22</v>
      </c>
      <c r="N2098" t="n">
        <v>20.3</v>
      </c>
      <c r="O2098" t="s">
        <v>325</v>
      </c>
      <c r="P2098" t="s">
        <v>253</v>
      </c>
      <c r="Q2098" t="s">
        <v>253</v>
      </c>
      <c r="R2098" t="s">
        <v>233</v>
      </c>
      <c r="S2098" t="s">
        <v>229</v>
      </c>
      <c r="T2098" t="n">
        <v>5</v>
      </c>
    </row>
    <row r="2099" spans="1:20">
      <c r="A2099" s="1" t="n">
        <v>38383</v>
      </c>
      <c r="B2099" t="s">
        <v>325</v>
      </c>
      <c r="C2099" t="n">
        <v>2</v>
      </c>
      <c r="D2099" t="n">
        <v>20</v>
      </c>
      <c r="E2099" t="s">
        <v>52</v>
      </c>
      <c r="F2099" t="n">
        <v>3201</v>
      </c>
      <c r="G2099" t="s">
        <v>228</v>
      </c>
      <c r="H2099" t="s">
        <v>229</v>
      </c>
      <c r="I2099" t="n">
        <v>5</v>
      </c>
      <c r="J2099" t="n">
        <v>580</v>
      </c>
      <c r="K2099" t="s">
        <v>248</v>
      </c>
      <c r="L2099" t="n">
        <v>367</v>
      </c>
      <c r="M2099" t="n">
        <v>0.04</v>
      </c>
      <c r="N2099" t="n">
        <v>44.8</v>
      </c>
      <c r="O2099" t="s">
        <v>325</v>
      </c>
      <c r="P2099" t="s">
        <v>253</v>
      </c>
      <c r="Q2099" t="s">
        <v>253</v>
      </c>
      <c r="R2099" t="s">
        <v>233</v>
      </c>
      <c r="S2099" t="s">
        <v>229</v>
      </c>
      <c r="T2099" t="n">
        <v>5</v>
      </c>
    </row>
    <row r="2100" spans="1:20">
      <c r="A2100" s="1" t="n">
        <v>38383</v>
      </c>
      <c r="B2100" t="s">
        <v>325</v>
      </c>
      <c r="C2100" t="n">
        <v>3</v>
      </c>
      <c r="D2100" t="n">
        <v>20</v>
      </c>
      <c r="E2100" t="s">
        <v>52</v>
      </c>
      <c r="F2100" t="n">
        <v>3201</v>
      </c>
      <c r="G2100" t="s">
        <v>228</v>
      </c>
      <c r="H2100" t="s">
        <v>229</v>
      </c>
      <c r="I2100" t="n">
        <v>5</v>
      </c>
      <c r="J2100" t="n">
        <v>458</v>
      </c>
      <c r="K2100" t="s">
        <v>230</v>
      </c>
      <c r="L2100" t="n">
        <v>334</v>
      </c>
      <c r="M2100" t="n">
        <v>0.04</v>
      </c>
      <c r="N2100" t="n">
        <v>43.7</v>
      </c>
      <c r="O2100" t="s">
        <v>325</v>
      </c>
      <c r="P2100" t="s">
        <v>253</v>
      </c>
      <c r="Q2100" t="s">
        <v>253</v>
      </c>
      <c r="R2100" t="s">
        <v>233</v>
      </c>
      <c r="S2100" t="s">
        <v>229</v>
      </c>
      <c r="T2100" t="n">
        <v>5</v>
      </c>
    </row>
    <row r="2101" spans="1:20">
      <c r="A2101" s="1" t="n">
        <v>38383</v>
      </c>
      <c r="B2101" t="s">
        <v>325</v>
      </c>
      <c r="C2101" t="n">
        <v>4</v>
      </c>
      <c r="D2101" t="n">
        <v>20</v>
      </c>
      <c r="E2101" t="s">
        <v>52</v>
      </c>
      <c r="F2101" t="n">
        <v>3201</v>
      </c>
      <c r="G2101" t="s">
        <v>228</v>
      </c>
      <c r="H2101" t="s">
        <v>229</v>
      </c>
      <c r="I2101" t="n">
        <v>5</v>
      </c>
      <c r="J2101" t="n">
        <v>580</v>
      </c>
      <c r="K2101" t="s">
        <v>248</v>
      </c>
      <c r="L2101" t="n">
        <v>312</v>
      </c>
      <c r="M2101" t="n">
        <v>0.22</v>
      </c>
      <c r="N2101" t="n">
        <v>20.4</v>
      </c>
      <c r="O2101" t="s">
        <v>325</v>
      </c>
      <c r="P2101" t="s">
        <v>253</v>
      </c>
      <c r="Q2101" t="s">
        <v>253</v>
      </c>
      <c r="R2101" t="s">
        <v>233</v>
      </c>
      <c r="S2101" t="s">
        <v>229</v>
      </c>
      <c r="T2101" t="n">
        <v>5</v>
      </c>
    </row>
    <row r="2102" spans="1:20">
      <c r="A2102" s="1" t="n">
        <v>38383</v>
      </c>
      <c r="B2102" t="s">
        <v>325</v>
      </c>
      <c r="C2102" t="n">
        <v>5</v>
      </c>
      <c r="D2102" t="n">
        <v>20</v>
      </c>
      <c r="E2102" t="s">
        <v>52</v>
      </c>
      <c r="F2102" t="n">
        <v>3201</v>
      </c>
      <c r="G2102" t="s">
        <v>228</v>
      </c>
      <c r="H2102" t="s">
        <v>229</v>
      </c>
      <c r="I2102" t="n">
        <v>5</v>
      </c>
      <c r="J2102" t="n">
        <v>785</v>
      </c>
      <c r="K2102" t="s">
        <v>259</v>
      </c>
      <c r="L2102" t="n">
        <v>1017</v>
      </c>
      <c r="M2102" t="n">
        <v>1.13</v>
      </c>
      <c r="N2102" t="n">
        <v>38.6</v>
      </c>
      <c r="O2102" t="s">
        <v>325</v>
      </c>
      <c r="P2102" t="s">
        <v>253</v>
      </c>
      <c r="Q2102" t="s">
        <v>253</v>
      </c>
      <c r="R2102" t="s">
        <v>233</v>
      </c>
      <c r="S2102" t="s">
        <v>229</v>
      </c>
      <c r="T2102" t="n">
        <v>5</v>
      </c>
    </row>
    <row r="2103" spans="1:20">
      <c r="A2103" s="1" t="n">
        <v>38411</v>
      </c>
      <c r="B2103" t="s">
        <v>322</v>
      </c>
      <c r="C2103" t="n">
        <v>44</v>
      </c>
      <c r="D2103" t="n">
        <v>20</v>
      </c>
      <c r="E2103" t="s">
        <v>52</v>
      </c>
      <c r="F2103" t="n">
        <v>3201</v>
      </c>
      <c r="G2103" t="s">
        <v>228</v>
      </c>
      <c r="H2103" t="s">
        <v>229</v>
      </c>
      <c r="I2103" t="n">
        <v>5</v>
      </c>
      <c r="J2103" t="n">
        <v>280</v>
      </c>
      <c r="K2103" t="s">
        <v>251</v>
      </c>
      <c r="L2103" t="n">
        <v>209</v>
      </c>
      <c r="M2103" t="n">
        <v>0.3</v>
      </c>
      <c r="N2103" t="n">
        <v>16.6</v>
      </c>
      <c r="O2103" t="s">
        <v>323</v>
      </c>
      <c r="P2103" t="s">
        <v>232</v>
      </c>
      <c r="Q2103" t="s">
        <v>232</v>
      </c>
      <c r="R2103" t="s">
        <v>233</v>
      </c>
      <c r="S2103" t="s">
        <v>229</v>
      </c>
      <c r="T2103" t="n">
        <v>5</v>
      </c>
    </row>
    <row r="2104" spans="1:20">
      <c r="A2104" s="1" t="n">
        <v>38411</v>
      </c>
      <c r="B2104" t="s">
        <v>322</v>
      </c>
      <c r="C2104" t="n">
        <v>45</v>
      </c>
      <c r="D2104" t="n">
        <v>20</v>
      </c>
      <c r="E2104" t="s">
        <v>52</v>
      </c>
      <c r="F2104" t="n">
        <v>3201</v>
      </c>
      <c r="G2104" t="s">
        <v>228</v>
      </c>
      <c r="H2104" t="s">
        <v>229</v>
      </c>
      <c r="I2104" t="n">
        <v>5</v>
      </c>
      <c r="J2104" t="n">
        <v>280</v>
      </c>
      <c r="K2104" t="s">
        <v>251</v>
      </c>
      <c r="L2104" t="n">
        <v>426</v>
      </c>
      <c r="M2104" t="n">
        <v>0.06</v>
      </c>
      <c r="N2104" t="n">
        <v>38.6</v>
      </c>
      <c r="O2104" t="s">
        <v>323</v>
      </c>
      <c r="P2104" t="s">
        <v>232</v>
      </c>
      <c r="Q2104" t="s">
        <v>232</v>
      </c>
      <c r="R2104" t="s">
        <v>233</v>
      </c>
      <c r="S2104" t="s">
        <v>229</v>
      </c>
      <c r="T2104" t="n">
        <v>5</v>
      </c>
    </row>
    <row r="2105" spans="1:20">
      <c r="A2105" s="1" t="n">
        <v>38411</v>
      </c>
      <c r="B2105" t="s">
        <v>322</v>
      </c>
      <c r="C2105" t="n">
        <v>46</v>
      </c>
      <c r="D2105" t="n">
        <v>20</v>
      </c>
      <c r="E2105" t="s">
        <v>52</v>
      </c>
      <c r="F2105" t="n">
        <v>3201</v>
      </c>
      <c r="G2105" t="s">
        <v>228</v>
      </c>
      <c r="H2105" t="s">
        <v>229</v>
      </c>
      <c r="I2105" t="n">
        <v>5</v>
      </c>
      <c r="J2105" t="n">
        <v>940</v>
      </c>
      <c r="K2105" t="s">
        <v>235</v>
      </c>
      <c r="L2105" t="n">
        <v>69</v>
      </c>
      <c r="M2105" t="n">
        <v>5.4</v>
      </c>
      <c r="N2105" t="n">
        <v>10.8</v>
      </c>
      <c r="O2105" t="s">
        <v>323</v>
      </c>
      <c r="P2105" t="s">
        <v>232</v>
      </c>
      <c r="Q2105" t="s">
        <v>232</v>
      </c>
      <c r="R2105" t="s">
        <v>233</v>
      </c>
      <c r="S2105" t="s">
        <v>229</v>
      </c>
      <c r="T2105" t="n">
        <v>5</v>
      </c>
    </row>
    <row r="2106" spans="1:20">
      <c r="A2106" s="1" t="n">
        <v>38411</v>
      </c>
      <c r="B2106" t="s">
        <v>322</v>
      </c>
      <c r="C2106" t="n">
        <v>47</v>
      </c>
      <c r="D2106" t="n">
        <v>20</v>
      </c>
      <c r="E2106" t="s">
        <v>52</v>
      </c>
      <c r="F2106" t="n">
        <v>3201</v>
      </c>
      <c r="G2106" t="s">
        <v>228</v>
      </c>
      <c r="H2106" t="s">
        <v>229</v>
      </c>
      <c r="I2106" t="n">
        <v>5</v>
      </c>
      <c r="J2106" t="n">
        <v>945</v>
      </c>
      <c r="K2106" t="s">
        <v>282</v>
      </c>
      <c r="L2106" t="n">
        <v>379</v>
      </c>
      <c r="M2106" t="n">
        <v>0.07000000000000001</v>
      </c>
      <c r="N2106" t="n">
        <v>39.7</v>
      </c>
      <c r="O2106" t="s">
        <v>323</v>
      </c>
      <c r="P2106" t="s">
        <v>232</v>
      </c>
      <c r="Q2106" t="s">
        <v>232</v>
      </c>
      <c r="R2106" t="s">
        <v>233</v>
      </c>
      <c r="S2106" t="s">
        <v>229</v>
      </c>
      <c r="T2106" t="n">
        <v>5</v>
      </c>
    </row>
    <row r="2107" spans="1:20">
      <c r="A2107" s="1" t="n">
        <v>38411</v>
      </c>
      <c r="B2107" t="s">
        <v>322</v>
      </c>
      <c r="C2107" t="n">
        <v>48</v>
      </c>
      <c r="D2107" t="n">
        <v>20</v>
      </c>
      <c r="E2107" t="s">
        <v>52</v>
      </c>
      <c r="F2107" t="n">
        <v>3201</v>
      </c>
      <c r="G2107" t="s">
        <v>228</v>
      </c>
      <c r="H2107" t="s">
        <v>229</v>
      </c>
      <c r="I2107" t="n">
        <v>5</v>
      </c>
      <c r="J2107" t="n">
        <v>945</v>
      </c>
      <c r="K2107" t="s">
        <v>282</v>
      </c>
      <c r="L2107" t="n">
        <v>314</v>
      </c>
      <c r="M2107" t="n">
        <v>0.08</v>
      </c>
      <c r="N2107" t="n">
        <v>36.5</v>
      </c>
      <c r="O2107" t="s">
        <v>323</v>
      </c>
      <c r="P2107" t="s">
        <v>232</v>
      </c>
      <c r="Q2107" t="s">
        <v>232</v>
      </c>
      <c r="R2107" t="s">
        <v>233</v>
      </c>
      <c r="S2107" t="s">
        <v>229</v>
      </c>
      <c r="T2107" t="n">
        <v>5</v>
      </c>
    </row>
    <row r="2108" spans="1:20">
      <c r="A2108" s="1" t="n">
        <v>38411</v>
      </c>
      <c r="B2108" t="s">
        <v>326</v>
      </c>
      <c r="C2108" t="n">
        <v>1</v>
      </c>
      <c r="D2108" t="n">
        <v>213</v>
      </c>
      <c r="E2108" t="s">
        <v>234</v>
      </c>
      <c r="F2108" t="n">
        <v>3201</v>
      </c>
      <c r="G2108" t="s">
        <v>228</v>
      </c>
      <c r="H2108" t="s">
        <v>229</v>
      </c>
      <c r="I2108" t="n">
        <v>5</v>
      </c>
      <c r="J2108" t="n">
        <v>862</v>
      </c>
      <c r="K2108" t="s">
        <v>320</v>
      </c>
      <c r="L2108" t="n">
        <v>300</v>
      </c>
      <c r="M2108" t="n">
        <v>0</v>
      </c>
      <c r="N2108" t="n">
        <v>0</v>
      </c>
    </row>
    <row r="2109" spans="1:20">
      <c r="A2109" s="1" t="n">
        <v>38411</v>
      </c>
      <c r="B2109" t="s">
        <v>325</v>
      </c>
      <c r="C2109" t="n">
        <v>1</v>
      </c>
      <c r="D2109" t="n">
        <v>20</v>
      </c>
      <c r="E2109" t="s">
        <v>52</v>
      </c>
      <c r="F2109" t="n">
        <v>3201</v>
      </c>
      <c r="G2109" t="s">
        <v>228</v>
      </c>
      <c r="H2109" t="s">
        <v>229</v>
      </c>
      <c r="I2109" t="n">
        <v>5</v>
      </c>
      <c r="J2109" t="n">
        <v>458</v>
      </c>
      <c r="K2109" t="s">
        <v>230</v>
      </c>
      <c r="L2109" t="n">
        <v>302</v>
      </c>
      <c r="M2109" t="n">
        <v>0.22</v>
      </c>
      <c r="N2109" t="n">
        <v>19.6</v>
      </c>
      <c r="O2109" t="s">
        <v>325</v>
      </c>
      <c r="P2109" t="s">
        <v>253</v>
      </c>
      <c r="Q2109" t="s">
        <v>253</v>
      </c>
      <c r="R2109" t="s">
        <v>233</v>
      </c>
      <c r="S2109" t="s">
        <v>229</v>
      </c>
      <c r="T2109" t="n">
        <v>5</v>
      </c>
    </row>
    <row r="2110" spans="1:20">
      <c r="A2110" s="1" t="n">
        <v>38411</v>
      </c>
      <c r="B2110" t="s">
        <v>325</v>
      </c>
      <c r="C2110" t="n">
        <v>2</v>
      </c>
      <c r="D2110" t="n">
        <v>20</v>
      </c>
      <c r="E2110" t="s">
        <v>52</v>
      </c>
      <c r="F2110" t="n">
        <v>3201</v>
      </c>
      <c r="G2110" t="s">
        <v>228</v>
      </c>
      <c r="H2110" t="s">
        <v>229</v>
      </c>
      <c r="I2110" t="n">
        <v>5</v>
      </c>
      <c r="J2110" t="n">
        <v>232</v>
      </c>
      <c r="K2110" t="s">
        <v>266</v>
      </c>
      <c r="L2110" t="n">
        <v>400</v>
      </c>
      <c r="M2110" t="n">
        <v>0.08</v>
      </c>
      <c r="N2110" t="n">
        <v>36.8</v>
      </c>
      <c r="O2110" t="s">
        <v>325</v>
      </c>
      <c r="P2110" t="s">
        <v>253</v>
      </c>
      <c r="Q2110" t="s">
        <v>253</v>
      </c>
      <c r="R2110" t="s">
        <v>233</v>
      </c>
      <c r="S2110" t="s">
        <v>229</v>
      </c>
      <c r="T2110" t="n">
        <v>5</v>
      </c>
    </row>
    <row r="2111" spans="1:20">
      <c r="A2111" s="1" t="n">
        <v>38411</v>
      </c>
      <c r="B2111" t="s">
        <v>325</v>
      </c>
      <c r="C2111" t="n">
        <v>3</v>
      </c>
      <c r="D2111" t="n">
        <v>20</v>
      </c>
      <c r="E2111" t="s">
        <v>52</v>
      </c>
      <c r="F2111" t="n">
        <v>3201</v>
      </c>
      <c r="G2111" t="s">
        <v>228</v>
      </c>
      <c r="H2111" t="s">
        <v>229</v>
      </c>
      <c r="I2111" t="n">
        <v>5</v>
      </c>
      <c r="J2111" t="n">
        <v>785</v>
      </c>
      <c r="K2111" t="s">
        <v>259</v>
      </c>
      <c r="L2111" t="n">
        <v>692</v>
      </c>
      <c r="M2111" t="n">
        <v>1.17</v>
      </c>
      <c r="N2111" t="n">
        <v>38.2</v>
      </c>
      <c r="O2111" t="s">
        <v>325</v>
      </c>
      <c r="P2111" t="s">
        <v>253</v>
      </c>
      <c r="Q2111" t="s">
        <v>253</v>
      </c>
      <c r="R2111" t="s">
        <v>233</v>
      </c>
      <c r="S2111" t="s">
        <v>229</v>
      </c>
      <c r="T2111" t="n">
        <v>5</v>
      </c>
    </row>
    <row r="2112" spans="1:20">
      <c r="A2112" s="1" t="n">
        <v>38442</v>
      </c>
      <c r="B2112" t="s">
        <v>322</v>
      </c>
      <c r="C2112" t="n">
        <v>40</v>
      </c>
      <c r="D2112" t="n">
        <v>20</v>
      </c>
      <c r="E2112" t="s">
        <v>52</v>
      </c>
      <c r="F2112" t="n">
        <v>3201</v>
      </c>
      <c r="G2112" t="s">
        <v>228</v>
      </c>
      <c r="H2112" t="s">
        <v>229</v>
      </c>
      <c r="I2112" t="n">
        <v>5</v>
      </c>
      <c r="J2112" t="n">
        <v>280</v>
      </c>
      <c r="K2112" t="s">
        <v>251</v>
      </c>
      <c r="L2112" t="n">
        <v>283</v>
      </c>
      <c r="M2112" t="n">
        <v>0.1</v>
      </c>
      <c r="N2112" t="n">
        <v>31.9</v>
      </c>
      <c r="O2112" t="s">
        <v>323</v>
      </c>
      <c r="P2112" t="s">
        <v>232</v>
      </c>
      <c r="Q2112" t="s">
        <v>232</v>
      </c>
      <c r="R2112" t="s">
        <v>233</v>
      </c>
      <c r="S2112" t="s">
        <v>229</v>
      </c>
      <c r="T2112" t="n">
        <v>5</v>
      </c>
    </row>
    <row r="2113" spans="1:20">
      <c r="A2113" s="1" t="n">
        <v>38442</v>
      </c>
      <c r="B2113" t="s">
        <v>322</v>
      </c>
      <c r="C2113" t="n">
        <v>41</v>
      </c>
      <c r="D2113" t="n">
        <v>20</v>
      </c>
      <c r="E2113" t="s">
        <v>52</v>
      </c>
      <c r="F2113" t="n">
        <v>3201</v>
      </c>
      <c r="G2113" t="s">
        <v>228</v>
      </c>
      <c r="H2113" t="s">
        <v>229</v>
      </c>
      <c r="I2113" t="n">
        <v>5</v>
      </c>
      <c r="J2113" t="n">
        <v>458</v>
      </c>
      <c r="K2113" t="s">
        <v>230</v>
      </c>
      <c r="L2113" t="n">
        <v>382</v>
      </c>
      <c r="M2113" t="n">
        <v>0.09</v>
      </c>
      <c r="N2113" t="n">
        <v>33.8</v>
      </c>
      <c r="O2113" t="s">
        <v>323</v>
      </c>
      <c r="P2113" t="s">
        <v>232</v>
      </c>
      <c r="Q2113" t="s">
        <v>232</v>
      </c>
      <c r="R2113" t="s">
        <v>233</v>
      </c>
      <c r="S2113" t="s">
        <v>229</v>
      </c>
      <c r="T2113" t="n">
        <v>5</v>
      </c>
    </row>
    <row r="2114" spans="1:20">
      <c r="A2114" s="1" t="n">
        <v>38442</v>
      </c>
      <c r="B2114" t="s">
        <v>322</v>
      </c>
      <c r="C2114" t="n">
        <v>42</v>
      </c>
      <c r="D2114" t="n">
        <v>20</v>
      </c>
      <c r="E2114" t="s">
        <v>52</v>
      </c>
      <c r="F2114" t="n">
        <v>3201</v>
      </c>
      <c r="G2114" t="s">
        <v>228</v>
      </c>
      <c r="H2114" t="s">
        <v>229</v>
      </c>
      <c r="I2114" t="n">
        <v>5</v>
      </c>
      <c r="J2114" t="n">
        <v>945</v>
      </c>
      <c r="K2114" t="s">
        <v>282</v>
      </c>
      <c r="L2114" t="n">
        <v>297</v>
      </c>
      <c r="M2114" t="n">
        <v>0.08</v>
      </c>
      <c r="N2114" t="n">
        <v>36.6</v>
      </c>
      <c r="O2114" t="s">
        <v>323</v>
      </c>
      <c r="P2114" t="s">
        <v>232</v>
      </c>
      <c r="Q2114" t="s">
        <v>232</v>
      </c>
      <c r="R2114" t="s">
        <v>233</v>
      </c>
      <c r="S2114" t="s">
        <v>229</v>
      </c>
      <c r="T2114" t="n">
        <v>5</v>
      </c>
    </row>
    <row r="2115" spans="1:20">
      <c r="A2115" s="1" t="n">
        <v>38442</v>
      </c>
      <c r="B2115" t="s">
        <v>322</v>
      </c>
      <c r="C2115" t="n">
        <v>43</v>
      </c>
      <c r="D2115" t="n">
        <v>20</v>
      </c>
      <c r="E2115" t="s">
        <v>52</v>
      </c>
      <c r="F2115" t="n">
        <v>3201</v>
      </c>
      <c r="G2115" t="s">
        <v>228</v>
      </c>
      <c r="H2115" t="s">
        <v>229</v>
      </c>
      <c r="I2115" t="n">
        <v>5</v>
      </c>
      <c r="J2115" t="n">
        <v>945</v>
      </c>
      <c r="K2115" t="s">
        <v>282</v>
      </c>
      <c r="L2115" t="n">
        <v>151</v>
      </c>
      <c r="M2115" t="n">
        <v>0.07000000000000001</v>
      </c>
      <c r="N2115" t="n">
        <v>36.5</v>
      </c>
      <c r="O2115" t="s">
        <v>323</v>
      </c>
      <c r="P2115" t="s">
        <v>232</v>
      </c>
      <c r="Q2115" t="s">
        <v>232</v>
      </c>
      <c r="R2115" t="s">
        <v>233</v>
      </c>
      <c r="S2115" t="s">
        <v>229</v>
      </c>
      <c r="T2115" t="n">
        <v>5</v>
      </c>
    </row>
    <row r="2116" spans="1:20">
      <c r="A2116" s="1" t="n">
        <v>38442</v>
      </c>
      <c r="B2116" t="s">
        <v>322</v>
      </c>
      <c r="C2116" t="n">
        <v>44</v>
      </c>
      <c r="D2116" t="n">
        <v>20</v>
      </c>
      <c r="E2116" t="s">
        <v>52</v>
      </c>
      <c r="F2116" t="n">
        <v>3201</v>
      </c>
      <c r="G2116" t="s">
        <v>228</v>
      </c>
      <c r="H2116" t="s">
        <v>229</v>
      </c>
      <c r="I2116" t="n">
        <v>5</v>
      </c>
      <c r="J2116" t="n">
        <v>280</v>
      </c>
      <c r="K2116" t="s">
        <v>251</v>
      </c>
      <c r="L2116" t="n">
        <v>208</v>
      </c>
      <c r="M2116" t="n">
        <v>0.24</v>
      </c>
      <c r="N2116" t="n">
        <v>16.5</v>
      </c>
      <c r="O2116" t="s">
        <v>323</v>
      </c>
      <c r="P2116" t="s">
        <v>232</v>
      </c>
      <c r="Q2116" t="s">
        <v>232</v>
      </c>
      <c r="R2116" t="s">
        <v>233</v>
      </c>
      <c r="S2116" t="s">
        <v>229</v>
      </c>
      <c r="T2116" t="n">
        <v>5</v>
      </c>
    </row>
    <row r="2117" spans="1:20">
      <c r="A2117" s="1" t="n">
        <v>38442</v>
      </c>
      <c r="B2117" t="s">
        <v>325</v>
      </c>
      <c r="C2117" t="n">
        <v>1</v>
      </c>
      <c r="D2117" t="n">
        <v>20</v>
      </c>
      <c r="E2117" t="s">
        <v>52</v>
      </c>
      <c r="F2117" t="n">
        <v>3201</v>
      </c>
      <c r="G2117" t="s">
        <v>228</v>
      </c>
      <c r="H2117" t="s">
        <v>229</v>
      </c>
      <c r="I2117" t="n">
        <v>5</v>
      </c>
      <c r="J2117" t="n">
        <v>232</v>
      </c>
      <c r="K2117" t="s">
        <v>266</v>
      </c>
      <c r="L2117" t="n">
        <v>481</v>
      </c>
      <c r="M2117" t="n">
        <v>0.08</v>
      </c>
      <c r="N2117" t="n">
        <v>37</v>
      </c>
      <c r="O2117" t="s">
        <v>325</v>
      </c>
      <c r="P2117" t="s">
        <v>253</v>
      </c>
      <c r="Q2117" t="s">
        <v>253</v>
      </c>
      <c r="R2117" t="s">
        <v>233</v>
      </c>
      <c r="S2117" t="s">
        <v>229</v>
      </c>
      <c r="T2117" t="n">
        <v>5</v>
      </c>
    </row>
    <row r="2118" spans="1:20">
      <c r="A2118" s="1" t="n">
        <v>38442</v>
      </c>
      <c r="B2118" t="s">
        <v>325</v>
      </c>
      <c r="C2118" t="n">
        <v>2</v>
      </c>
      <c r="D2118" t="n">
        <v>20</v>
      </c>
      <c r="E2118" t="s">
        <v>52</v>
      </c>
      <c r="F2118" t="n">
        <v>3201</v>
      </c>
      <c r="G2118" t="s">
        <v>228</v>
      </c>
      <c r="H2118" t="s">
        <v>229</v>
      </c>
      <c r="I2118" t="n">
        <v>5</v>
      </c>
      <c r="J2118" t="n">
        <v>458</v>
      </c>
      <c r="K2118" t="s">
        <v>230</v>
      </c>
      <c r="L2118" t="n">
        <v>195</v>
      </c>
      <c r="M2118" t="n">
        <v>0.22</v>
      </c>
      <c r="N2118" t="n">
        <v>20</v>
      </c>
      <c r="O2118" t="s">
        <v>325</v>
      </c>
      <c r="P2118" t="s">
        <v>253</v>
      </c>
      <c r="Q2118" t="s">
        <v>253</v>
      </c>
      <c r="R2118" t="s">
        <v>233</v>
      </c>
      <c r="S2118" t="s">
        <v>229</v>
      </c>
      <c r="T2118" t="n">
        <v>5</v>
      </c>
    </row>
    <row r="2119" spans="1:20">
      <c r="A2119" s="1" t="n">
        <v>38442</v>
      </c>
      <c r="B2119" t="s">
        <v>325</v>
      </c>
      <c r="C2119" t="n">
        <v>3</v>
      </c>
      <c r="D2119" t="n">
        <v>20</v>
      </c>
      <c r="E2119" t="s">
        <v>52</v>
      </c>
      <c r="F2119" t="n">
        <v>3201</v>
      </c>
      <c r="G2119" t="s">
        <v>228</v>
      </c>
      <c r="H2119" t="s">
        <v>229</v>
      </c>
      <c r="I2119" t="n">
        <v>5</v>
      </c>
      <c r="J2119" t="n">
        <v>965</v>
      </c>
      <c r="K2119" t="s">
        <v>335</v>
      </c>
      <c r="L2119" t="n">
        <v>373</v>
      </c>
      <c r="M2119" t="n">
        <v>0.6</v>
      </c>
      <c r="N2119" t="n">
        <v>32.1</v>
      </c>
      <c r="O2119" t="s">
        <v>325</v>
      </c>
      <c r="P2119" t="s">
        <v>253</v>
      </c>
      <c r="Q2119" t="s">
        <v>253</v>
      </c>
      <c r="R2119" t="s">
        <v>233</v>
      </c>
      <c r="S2119" t="s">
        <v>229</v>
      </c>
      <c r="T2119" t="n">
        <v>5</v>
      </c>
    </row>
    <row r="2120" spans="1:20">
      <c r="A2120" s="1" t="n">
        <v>38442</v>
      </c>
      <c r="B2120" t="s">
        <v>325</v>
      </c>
      <c r="C2120" t="n">
        <v>4</v>
      </c>
      <c r="D2120" t="n">
        <v>20</v>
      </c>
      <c r="E2120" t="s">
        <v>52</v>
      </c>
      <c r="F2120" t="n">
        <v>3201</v>
      </c>
      <c r="G2120" t="s">
        <v>228</v>
      </c>
      <c r="H2120" t="s">
        <v>229</v>
      </c>
      <c r="I2120" t="n">
        <v>5</v>
      </c>
      <c r="J2120" t="n">
        <v>280</v>
      </c>
      <c r="K2120" t="s">
        <v>251</v>
      </c>
      <c r="L2120" t="n">
        <v>353</v>
      </c>
      <c r="M2120" t="n">
        <v>0.25</v>
      </c>
      <c r="N2120" t="n">
        <v>20.4</v>
      </c>
      <c r="O2120" t="s">
        <v>325</v>
      </c>
      <c r="P2120" t="s">
        <v>253</v>
      </c>
      <c r="Q2120" t="s">
        <v>253</v>
      </c>
      <c r="R2120" t="s">
        <v>233</v>
      </c>
      <c r="S2120" t="s">
        <v>229</v>
      </c>
      <c r="T2120" t="n">
        <v>5</v>
      </c>
    </row>
    <row r="2121" spans="1:20">
      <c r="A2121" s="1" t="n">
        <v>38442</v>
      </c>
      <c r="B2121" t="s">
        <v>325</v>
      </c>
      <c r="C2121" t="n">
        <v>5</v>
      </c>
      <c r="D2121" t="n">
        <v>20</v>
      </c>
      <c r="E2121" t="s">
        <v>52</v>
      </c>
      <c r="F2121" t="n">
        <v>3201</v>
      </c>
      <c r="G2121" t="s">
        <v>228</v>
      </c>
      <c r="H2121" t="s">
        <v>229</v>
      </c>
      <c r="I2121" t="n">
        <v>5</v>
      </c>
      <c r="J2121" t="n">
        <v>232</v>
      </c>
      <c r="K2121" t="s">
        <v>266</v>
      </c>
      <c r="L2121" t="n">
        <v>306</v>
      </c>
      <c r="M2121" t="n">
        <v>0.09</v>
      </c>
      <c r="N2121" t="n">
        <v>36.1</v>
      </c>
      <c r="O2121" t="s">
        <v>325</v>
      </c>
      <c r="P2121" t="s">
        <v>253</v>
      </c>
      <c r="Q2121" t="s">
        <v>253</v>
      </c>
      <c r="R2121" t="s">
        <v>233</v>
      </c>
      <c r="S2121" t="s">
        <v>229</v>
      </c>
      <c r="T2121" t="n">
        <v>5</v>
      </c>
    </row>
    <row r="2122" spans="1:20">
      <c r="A2122" s="1" t="n">
        <v>38472</v>
      </c>
      <c r="B2122" t="s">
        <v>322</v>
      </c>
      <c r="C2122" t="n">
        <v>50</v>
      </c>
      <c r="D2122" t="n">
        <v>20</v>
      </c>
      <c r="E2122" t="s">
        <v>52</v>
      </c>
      <c r="F2122" t="n">
        <v>3201</v>
      </c>
      <c r="G2122" t="s">
        <v>228</v>
      </c>
      <c r="H2122" t="s">
        <v>229</v>
      </c>
      <c r="I2122" t="n">
        <v>5</v>
      </c>
      <c r="J2122" t="n">
        <v>945</v>
      </c>
      <c r="K2122" t="s">
        <v>282</v>
      </c>
      <c r="L2122" t="n">
        <v>241</v>
      </c>
      <c r="M2122" t="n">
        <v>0.1</v>
      </c>
      <c r="N2122" t="n">
        <v>36.4</v>
      </c>
      <c r="O2122" t="s">
        <v>323</v>
      </c>
      <c r="P2122" t="s">
        <v>232</v>
      </c>
      <c r="Q2122" t="s">
        <v>232</v>
      </c>
      <c r="R2122" t="s">
        <v>233</v>
      </c>
      <c r="S2122" t="s">
        <v>229</v>
      </c>
      <c r="T2122" t="n">
        <v>5</v>
      </c>
    </row>
    <row r="2123" spans="1:20">
      <c r="A2123" s="1" t="n">
        <v>38472</v>
      </c>
      <c r="B2123" t="s">
        <v>322</v>
      </c>
      <c r="C2123" t="n">
        <v>51</v>
      </c>
      <c r="D2123" t="n">
        <v>20</v>
      </c>
      <c r="E2123" t="s">
        <v>52</v>
      </c>
      <c r="F2123" t="n">
        <v>3201</v>
      </c>
      <c r="G2123" t="s">
        <v>228</v>
      </c>
      <c r="H2123" t="s">
        <v>229</v>
      </c>
      <c r="I2123" t="n">
        <v>5</v>
      </c>
      <c r="J2123" t="n">
        <v>458</v>
      </c>
      <c r="K2123" t="s">
        <v>230</v>
      </c>
      <c r="L2123" t="n">
        <v>191</v>
      </c>
      <c r="M2123" t="n">
        <v>0.1</v>
      </c>
      <c r="N2123" t="n">
        <v>33.9</v>
      </c>
      <c r="O2123" t="s">
        <v>323</v>
      </c>
      <c r="P2123" t="s">
        <v>232</v>
      </c>
      <c r="Q2123" t="s">
        <v>232</v>
      </c>
      <c r="R2123" t="s">
        <v>233</v>
      </c>
      <c r="S2123" t="s">
        <v>229</v>
      </c>
      <c r="T2123" t="n">
        <v>5</v>
      </c>
    </row>
    <row r="2124" spans="1:20">
      <c r="A2124" s="1" t="n">
        <v>38472</v>
      </c>
      <c r="B2124" t="s">
        <v>322</v>
      </c>
      <c r="C2124" t="n">
        <v>52</v>
      </c>
      <c r="D2124" t="n">
        <v>20</v>
      </c>
      <c r="E2124" t="s">
        <v>52</v>
      </c>
      <c r="F2124" t="n">
        <v>3201</v>
      </c>
      <c r="G2124" t="s">
        <v>228</v>
      </c>
      <c r="H2124" t="s">
        <v>229</v>
      </c>
      <c r="I2124" t="n">
        <v>5</v>
      </c>
      <c r="J2124" t="n">
        <v>280</v>
      </c>
      <c r="K2124" t="s">
        <v>251</v>
      </c>
      <c r="L2124" t="n">
        <v>238</v>
      </c>
      <c r="M2124" t="n">
        <v>0.12</v>
      </c>
      <c r="N2124" t="n">
        <v>38.2</v>
      </c>
      <c r="O2124" t="s">
        <v>323</v>
      </c>
      <c r="P2124" t="s">
        <v>232</v>
      </c>
      <c r="Q2124" t="s">
        <v>232</v>
      </c>
      <c r="R2124" t="s">
        <v>233</v>
      </c>
      <c r="S2124" t="s">
        <v>229</v>
      </c>
      <c r="T2124" t="n">
        <v>5</v>
      </c>
    </row>
    <row r="2125" spans="1:20">
      <c r="A2125" s="1" t="n">
        <v>38472</v>
      </c>
      <c r="B2125" t="s">
        <v>322</v>
      </c>
      <c r="C2125" t="n">
        <v>53</v>
      </c>
      <c r="D2125" t="n">
        <v>20</v>
      </c>
      <c r="E2125" t="s">
        <v>52</v>
      </c>
      <c r="F2125" t="n">
        <v>3201</v>
      </c>
      <c r="G2125" t="s">
        <v>228</v>
      </c>
      <c r="H2125" t="s">
        <v>229</v>
      </c>
      <c r="I2125" t="n">
        <v>5</v>
      </c>
      <c r="J2125" t="n">
        <v>280</v>
      </c>
      <c r="K2125" t="s">
        <v>251</v>
      </c>
      <c r="L2125" t="n">
        <v>399</v>
      </c>
      <c r="M2125" t="n">
        <v>0.1</v>
      </c>
      <c r="N2125" t="n">
        <v>38.6</v>
      </c>
      <c r="O2125" t="s">
        <v>323</v>
      </c>
      <c r="P2125" t="s">
        <v>232</v>
      </c>
      <c r="Q2125" t="s">
        <v>232</v>
      </c>
      <c r="R2125" t="s">
        <v>233</v>
      </c>
      <c r="S2125" t="s">
        <v>229</v>
      </c>
      <c r="T2125" t="n">
        <v>5</v>
      </c>
    </row>
    <row r="2126" spans="1:20">
      <c r="A2126" s="1" t="n">
        <v>38472</v>
      </c>
      <c r="B2126" t="s">
        <v>322</v>
      </c>
      <c r="C2126" t="n">
        <v>54</v>
      </c>
      <c r="D2126" t="n">
        <v>20</v>
      </c>
      <c r="E2126" t="s">
        <v>52</v>
      </c>
      <c r="F2126" t="n">
        <v>3201</v>
      </c>
      <c r="G2126" t="s">
        <v>228</v>
      </c>
      <c r="H2126" t="s">
        <v>229</v>
      </c>
      <c r="I2126" t="n">
        <v>5</v>
      </c>
      <c r="J2126" t="n">
        <v>458</v>
      </c>
      <c r="K2126" t="s">
        <v>230</v>
      </c>
      <c r="L2126" t="n">
        <v>253</v>
      </c>
      <c r="M2126" t="n">
        <v>0.15</v>
      </c>
      <c r="N2126" t="n">
        <v>33.6</v>
      </c>
      <c r="O2126" t="s">
        <v>323</v>
      </c>
      <c r="P2126" t="s">
        <v>232</v>
      </c>
      <c r="Q2126" t="s">
        <v>232</v>
      </c>
      <c r="R2126" t="s">
        <v>233</v>
      </c>
      <c r="S2126" t="s">
        <v>229</v>
      </c>
      <c r="T2126" t="n">
        <v>5</v>
      </c>
    </row>
    <row r="2127" spans="1:20">
      <c r="A2127" s="1" t="n">
        <v>38472</v>
      </c>
      <c r="B2127" t="s">
        <v>341</v>
      </c>
      <c r="C2127" t="n">
        <v>1</v>
      </c>
      <c r="D2127" t="n">
        <v>231</v>
      </c>
      <c r="E2127" t="s">
        <v>342</v>
      </c>
      <c r="F2127" t="n">
        <v>3202</v>
      </c>
      <c r="G2127" t="s">
        <v>275</v>
      </c>
      <c r="H2127" t="s">
        <v>229</v>
      </c>
      <c r="I2127" t="n">
        <v>5</v>
      </c>
      <c r="J2127" t="n">
        <v>580</v>
      </c>
      <c r="K2127" t="s">
        <v>248</v>
      </c>
      <c r="L2127" t="n">
        <v>20</v>
      </c>
      <c r="M2127" t="n">
        <v>0</v>
      </c>
      <c r="N2127" t="n">
        <v>0</v>
      </c>
    </row>
    <row r="2128" spans="1:20">
      <c r="A2128" s="1" t="n">
        <v>38472</v>
      </c>
      <c r="B2128" t="s">
        <v>341</v>
      </c>
      <c r="C2128" t="n">
        <v>2</v>
      </c>
      <c r="D2128" t="n">
        <v>231</v>
      </c>
      <c r="E2128" t="s">
        <v>342</v>
      </c>
      <c r="F2128" t="n">
        <v>3203</v>
      </c>
      <c r="G2128" t="s">
        <v>343</v>
      </c>
      <c r="H2128" t="s">
        <v>229</v>
      </c>
      <c r="I2128" t="n">
        <v>5</v>
      </c>
      <c r="J2128" t="n">
        <v>580</v>
      </c>
      <c r="K2128" t="s">
        <v>248</v>
      </c>
      <c r="L2128" t="n">
        <v>14</v>
      </c>
      <c r="M2128" t="n">
        <v>0</v>
      </c>
      <c r="N2128" t="n">
        <v>0</v>
      </c>
    </row>
    <row r="2129" spans="1:20">
      <c r="A2129" s="1" t="n">
        <v>38472</v>
      </c>
      <c r="B2129" t="s">
        <v>341</v>
      </c>
      <c r="C2129" t="n">
        <v>3</v>
      </c>
      <c r="D2129" t="n">
        <v>231</v>
      </c>
      <c r="E2129" t="s">
        <v>342</v>
      </c>
      <c r="F2129" t="n">
        <v>3204</v>
      </c>
      <c r="G2129" t="s">
        <v>344</v>
      </c>
      <c r="H2129" t="s">
        <v>229</v>
      </c>
      <c r="I2129" t="n">
        <v>5</v>
      </c>
      <c r="J2129" t="n">
        <v>580</v>
      </c>
      <c r="K2129" t="s">
        <v>248</v>
      </c>
      <c r="L2129" t="n">
        <v>11</v>
      </c>
      <c r="M2129" t="n">
        <v>0</v>
      </c>
      <c r="N2129" t="n">
        <v>0</v>
      </c>
    </row>
    <row r="2130" spans="1:20">
      <c r="A2130" s="1" t="n">
        <v>38472</v>
      </c>
      <c r="B2130" t="s">
        <v>326</v>
      </c>
      <c r="C2130" t="n">
        <v>1</v>
      </c>
      <c r="D2130" t="n">
        <v>213</v>
      </c>
      <c r="E2130" t="s">
        <v>234</v>
      </c>
      <c r="F2130" t="n">
        <v>3201</v>
      </c>
      <c r="G2130" t="s">
        <v>228</v>
      </c>
      <c r="H2130" t="s">
        <v>229</v>
      </c>
      <c r="I2130" t="n">
        <v>5</v>
      </c>
      <c r="J2130" t="n">
        <v>515</v>
      </c>
      <c r="K2130" t="s">
        <v>338</v>
      </c>
      <c r="L2130" t="n">
        <v>314</v>
      </c>
      <c r="M2130" t="n">
        <v>0</v>
      </c>
      <c r="N2130" t="n">
        <v>0</v>
      </c>
    </row>
    <row r="2131" spans="1:20">
      <c r="A2131" s="1" t="n">
        <v>38472</v>
      </c>
      <c r="B2131" t="s">
        <v>326</v>
      </c>
      <c r="C2131" t="n">
        <v>2</v>
      </c>
      <c r="D2131" t="n">
        <v>213</v>
      </c>
      <c r="E2131" t="s">
        <v>234</v>
      </c>
      <c r="F2131" t="n">
        <v>3201</v>
      </c>
      <c r="G2131" t="s">
        <v>228</v>
      </c>
      <c r="H2131" t="s">
        <v>229</v>
      </c>
      <c r="I2131" t="n">
        <v>5</v>
      </c>
      <c r="J2131" t="n">
        <v>520</v>
      </c>
      <c r="K2131" t="s">
        <v>261</v>
      </c>
      <c r="L2131" t="n">
        <v>404</v>
      </c>
      <c r="M2131" t="n">
        <v>0</v>
      </c>
      <c r="N2131" t="n">
        <v>0</v>
      </c>
    </row>
    <row r="2132" spans="1:20">
      <c r="A2132" s="1" t="n">
        <v>38472</v>
      </c>
      <c r="B2132" t="s">
        <v>325</v>
      </c>
      <c r="C2132" t="n">
        <v>1</v>
      </c>
      <c r="D2132" t="n">
        <v>20</v>
      </c>
      <c r="E2132" t="s">
        <v>52</v>
      </c>
      <c r="F2132" t="n">
        <v>3201</v>
      </c>
      <c r="G2132" t="s">
        <v>228</v>
      </c>
      <c r="H2132" t="s">
        <v>229</v>
      </c>
      <c r="I2132" t="n">
        <v>5</v>
      </c>
      <c r="J2132" t="n">
        <v>785</v>
      </c>
      <c r="K2132" t="s">
        <v>259</v>
      </c>
      <c r="L2132" t="n">
        <v>1014</v>
      </c>
      <c r="M2132" t="n">
        <v>1.12</v>
      </c>
      <c r="N2132" t="n">
        <v>39.2</v>
      </c>
      <c r="O2132" t="s">
        <v>325</v>
      </c>
      <c r="P2132" t="s">
        <v>253</v>
      </c>
      <c r="Q2132" t="s">
        <v>253</v>
      </c>
      <c r="R2132" t="s">
        <v>233</v>
      </c>
      <c r="S2132" t="s">
        <v>229</v>
      </c>
      <c r="T2132" t="n">
        <v>5</v>
      </c>
    </row>
    <row r="2133" spans="1:20">
      <c r="A2133" s="1" t="n">
        <v>38472</v>
      </c>
      <c r="B2133" t="s">
        <v>325</v>
      </c>
      <c r="C2133" t="n">
        <v>2</v>
      </c>
      <c r="D2133" t="n">
        <v>20</v>
      </c>
      <c r="E2133" t="s">
        <v>52</v>
      </c>
      <c r="F2133" t="n">
        <v>3201</v>
      </c>
      <c r="G2133" t="s">
        <v>228</v>
      </c>
      <c r="H2133" t="s">
        <v>229</v>
      </c>
      <c r="I2133" t="n">
        <v>5</v>
      </c>
      <c r="J2133" t="n">
        <v>232</v>
      </c>
      <c r="K2133" t="s">
        <v>266</v>
      </c>
      <c r="L2133" t="n">
        <v>322</v>
      </c>
      <c r="M2133" t="n">
        <v>0.09</v>
      </c>
      <c r="N2133" t="n">
        <v>36.3</v>
      </c>
      <c r="O2133" t="s">
        <v>325</v>
      </c>
      <c r="P2133" t="s">
        <v>253</v>
      </c>
      <c r="Q2133" t="s">
        <v>253</v>
      </c>
      <c r="R2133" t="s">
        <v>233</v>
      </c>
      <c r="S2133" t="s">
        <v>229</v>
      </c>
      <c r="T2133" t="n">
        <v>5</v>
      </c>
    </row>
    <row r="2134" spans="1:20">
      <c r="A2134" s="1" t="n">
        <v>38472</v>
      </c>
      <c r="B2134" t="s">
        <v>325</v>
      </c>
      <c r="C2134" t="n">
        <v>3</v>
      </c>
      <c r="D2134" t="n">
        <v>20</v>
      </c>
      <c r="E2134" t="s">
        <v>52</v>
      </c>
      <c r="F2134" t="n">
        <v>3201</v>
      </c>
      <c r="G2134" t="s">
        <v>228</v>
      </c>
      <c r="H2134" t="s">
        <v>229</v>
      </c>
      <c r="I2134" t="n">
        <v>5</v>
      </c>
      <c r="J2134" t="n">
        <v>145</v>
      </c>
      <c r="K2134" t="s">
        <v>301</v>
      </c>
      <c r="L2134" t="n">
        <v>463</v>
      </c>
      <c r="M2134" t="n">
        <v>0.62</v>
      </c>
      <c r="N2134" t="n">
        <v>28.8</v>
      </c>
      <c r="O2134" t="s">
        <v>325</v>
      </c>
      <c r="P2134" t="s">
        <v>253</v>
      </c>
      <c r="Q2134" t="s">
        <v>253</v>
      </c>
      <c r="R2134" t="s">
        <v>233</v>
      </c>
      <c r="S2134" t="s">
        <v>229</v>
      </c>
      <c r="T2134" t="n">
        <v>5</v>
      </c>
    </row>
    <row r="2135" spans="1:20">
      <c r="A2135" s="1" t="n">
        <v>38472</v>
      </c>
      <c r="B2135" t="s">
        <v>325</v>
      </c>
      <c r="C2135" t="n">
        <v>4</v>
      </c>
      <c r="D2135" t="n">
        <v>20</v>
      </c>
      <c r="E2135" t="s">
        <v>52</v>
      </c>
      <c r="F2135" t="n">
        <v>3201</v>
      </c>
      <c r="G2135" t="s">
        <v>228</v>
      </c>
      <c r="H2135" t="s">
        <v>229</v>
      </c>
      <c r="I2135" t="n">
        <v>5</v>
      </c>
      <c r="J2135" t="n">
        <v>232</v>
      </c>
      <c r="K2135" t="s">
        <v>266</v>
      </c>
      <c r="L2135" t="n">
        <v>350</v>
      </c>
      <c r="M2135" t="n">
        <v>0.1</v>
      </c>
      <c r="N2135" t="n">
        <v>35.1</v>
      </c>
      <c r="O2135" t="s">
        <v>325</v>
      </c>
      <c r="P2135" t="s">
        <v>253</v>
      </c>
      <c r="Q2135" t="s">
        <v>253</v>
      </c>
      <c r="R2135" t="s">
        <v>233</v>
      </c>
      <c r="S2135" t="s">
        <v>229</v>
      </c>
      <c r="T2135" t="n">
        <v>5</v>
      </c>
    </row>
    <row r="2136" spans="1:20">
      <c r="A2136" s="1" t="n">
        <v>38472</v>
      </c>
      <c r="B2136" t="s">
        <v>325</v>
      </c>
      <c r="C2136" t="n">
        <v>5</v>
      </c>
      <c r="D2136" t="n">
        <v>20</v>
      </c>
      <c r="E2136" t="s">
        <v>52</v>
      </c>
      <c r="F2136" t="n">
        <v>3201</v>
      </c>
      <c r="G2136" t="s">
        <v>228</v>
      </c>
      <c r="H2136" t="s">
        <v>229</v>
      </c>
      <c r="I2136" t="n">
        <v>5</v>
      </c>
      <c r="J2136" t="n">
        <v>458</v>
      </c>
      <c r="K2136" t="s">
        <v>230</v>
      </c>
      <c r="L2136" t="n">
        <v>303</v>
      </c>
      <c r="M2136" t="n">
        <v>0.22</v>
      </c>
      <c r="N2136" t="n">
        <v>19.6</v>
      </c>
      <c r="O2136" t="s">
        <v>325</v>
      </c>
      <c r="P2136" t="s">
        <v>253</v>
      </c>
      <c r="Q2136" t="s">
        <v>253</v>
      </c>
      <c r="R2136" t="s">
        <v>233</v>
      </c>
      <c r="S2136" t="s">
        <v>229</v>
      </c>
      <c r="T2136" t="n">
        <v>5</v>
      </c>
    </row>
    <row r="2137" spans="1:20">
      <c r="A2137" s="1" t="n">
        <v>38503</v>
      </c>
      <c r="B2137" t="s">
        <v>322</v>
      </c>
      <c r="C2137" t="n">
        <v>58</v>
      </c>
      <c r="D2137" t="n">
        <v>20</v>
      </c>
      <c r="E2137" t="s">
        <v>52</v>
      </c>
      <c r="F2137" t="n">
        <v>3201</v>
      </c>
      <c r="G2137" t="s">
        <v>228</v>
      </c>
      <c r="H2137" t="s">
        <v>229</v>
      </c>
      <c r="I2137" t="n">
        <v>5</v>
      </c>
      <c r="J2137" t="n">
        <v>280</v>
      </c>
      <c r="K2137" t="s">
        <v>251</v>
      </c>
      <c r="L2137" t="n">
        <v>309</v>
      </c>
      <c r="M2137" t="n">
        <v>0.05</v>
      </c>
      <c r="N2137" t="n">
        <v>38.5</v>
      </c>
      <c r="O2137" t="s">
        <v>323</v>
      </c>
      <c r="P2137" t="s">
        <v>232</v>
      </c>
      <c r="Q2137" t="s">
        <v>232</v>
      </c>
      <c r="R2137" t="s">
        <v>233</v>
      </c>
      <c r="S2137" t="s">
        <v>229</v>
      </c>
      <c r="T2137" t="n">
        <v>5</v>
      </c>
    </row>
    <row r="2138" spans="1:20">
      <c r="A2138" s="1" t="n">
        <v>38503</v>
      </c>
      <c r="B2138" t="s">
        <v>322</v>
      </c>
      <c r="C2138" t="n">
        <v>59</v>
      </c>
      <c r="D2138" t="n">
        <v>20</v>
      </c>
      <c r="E2138" t="s">
        <v>52</v>
      </c>
      <c r="F2138" t="n">
        <v>3201</v>
      </c>
      <c r="G2138" t="s">
        <v>228</v>
      </c>
      <c r="H2138" t="s">
        <v>229</v>
      </c>
      <c r="I2138" t="n">
        <v>5</v>
      </c>
      <c r="J2138" t="n">
        <v>280</v>
      </c>
      <c r="K2138" t="s">
        <v>251</v>
      </c>
      <c r="L2138" t="n">
        <v>198</v>
      </c>
      <c r="M2138" t="n">
        <v>0.1</v>
      </c>
      <c r="N2138" t="n">
        <v>32.2</v>
      </c>
      <c r="O2138" t="s">
        <v>323</v>
      </c>
      <c r="P2138" t="s">
        <v>232</v>
      </c>
      <c r="Q2138" t="s">
        <v>232</v>
      </c>
      <c r="R2138" t="s">
        <v>233</v>
      </c>
      <c r="S2138" t="s">
        <v>229</v>
      </c>
      <c r="T2138" t="n">
        <v>5</v>
      </c>
    </row>
    <row r="2139" spans="1:20">
      <c r="A2139" s="1" t="n">
        <v>38503</v>
      </c>
      <c r="B2139" t="s">
        <v>322</v>
      </c>
      <c r="C2139" t="n">
        <v>60</v>
      </c>
      <c r="D2139" t="n">
        <v>20</v>
      </c>
      <c r="E2139" t="s">
        <v>52</v>
      </c>
      <c r="F2139" t="n">
        <v>3201</v>
      </c>
      <c r="G2139" t="s">
        <v>228</v>
      </c>
      <c r="H2139" t="s">
        <v>229</v>
      </c>
      <c r="I2139" t="n">
        <v>5</v>
      </c>
      <c r="J2139" t="n">
        <v>945</v>
      </c>
      <c r="K2139" t="s">
        <v>282</v>
      </c>
      <c r="L2139" t="n">
        <v>413</v>
      </c>
      <c r="M2139" t="n">
        <v>0.1</v>
      </c>
      <c r="N2139" t="n">
        <v>36.5</v>
      </c>
      <c r="O2139" t="s">
        <v>323</v>
      </c>
      <c r="P2139" t="s">
        <v>232</v>
      </c>
      <c r="Q2139" t="s">
        <v>232</v>
      </c>
      <c r="R2139" t="s">
        <v>233</v>
      </c>
      <c r="S2139" t="s">
        <v>229</v>
      </c>
      <c r="T2139" t="n">
        <v>5</v>
      </c>
    </row>
    <row r="2140" spans="1:20">
      <c r="A2140" s="1" t="n">
        <v>38503</v>
      </c>
      <c r="B2140" t="s">
        <v>322</v>
      </c>
      <c r="C2140" t="n">
        <v>61</v>
      </c>
      <c r="D2140" t="n">
        <v>20</v>
      </c>
      <c r="E2140" t="s">
        <v>52</v>
      </c>
      <c r="F2140" t="n">
        <v>3201</v>
      </c>
      <c r="G2140" t="s">
        <v>228</v>
      </c>
      <c r="H2140" t="s">
        <v>229</v>
      </c>
      <c r="I2140" t="n">
        <v>5</v>
      </c>
      <c r="J2140" t="n">
        <v>945</v>
      </c>
      <c r="K2140" t="s">
        <v>282</v>
      </c>
      <c r="L2140" t="n">
        <v>194</v>
      </c>
      <c r="M2140" t="n">
        <v>0.05</v>
      </c>
      <c r="N2140" t="n">
        <v>39.2</v>
      </c>
      <c r="O2140" t="s">
        <v>323</v>
      </c>
      <c r="P2140" t="s">
        <v>232</v>
      </c>
      <c r="Q2140" t="s">
        <v>232</v>
      </c>
      <c r="R2140" t="s">
        <v>233</v>
      </c>
      <c r="S2140" t="s">
        <v>229</v>
      </c>
      <c r="T2140" t="n">
        <v>5</v>
      </c>
    </row>
    <row r="2141" spans="1:20">
      <c r="A2141" s="1" t="n">
        <v>38503</v>
      </c>
      <c r="B2141" t="s">
        <v>322</v>
      </c>
      <c r="C2141" t="n">
        <v>62</v>
      </c>
      <c r="D2141" t="n">
        <v>20</v>
      </c>
      <c r="E2141" t="s">
        <v>52</v>
      </c>
      <c r="F2141" t="n">
        <v>3201</v>
      </c>
      <c r="G2141" t="s">
        <v>228</v>
      </c>
      <c r="H2141" t="s">
        <v>229</v>
      </c>
      <c r="I2141" t="n">
        <v>5</v>
      </c>
      <c r="J2141" t="n">
        <v>945</v>
      </c>
      <c r="K2141" t="s">
        <v>282</v>
      </c>
      <c r="L2141" t="n">
        <v>303</v>
      </c>
      <c r="M2141" t="n">
        <v>0.05</v>
      </c>
      <c r="N2141" t="n">
        <v>36.1</v>
      </c>
      <c r="O2141" t="s">
        <v>323</v>
      </c>
      <c r="P2141" t="s">
        <v>232</v>
      </c>
      <c r="Q2141" t="s">
        <v>232</v>
      </c>
      <c r="R2141" t="s">
        <v>233</v>
      </c>
      <c r="S2141" t="s">
        <v>229</v>
      </c>
      <c r="T2141" t="n">
        <v>5</v>
      </c>
    </row>
    <row r="2142" spans="1:20">
      <c r="A2142" s="1" t="n">
        <v>38503</v>
      </c>
      <c r="B2142" t="s">
        <v>322</v>
      </c>
      <c r="C2142" t="n">
        <v>63</v>
      </c>
      <c r="D2142" t="n">
        <v>20</v>
      </c>
      <c r="E2142" t="s">
        <v>52</v>
      </c>
      <c r="F2142" t="n">
        <v>3201</v>
      </c>
      <c r="G2142" t="s">
        <v>228</v>
      </c>
      <c r="H2142" t="s">
        <v>229</v>
      </c>
      <c r="I2142" t="n">
        <v>5</v>
      </c>
      <c r="J2142" t="n">
        <v>945</v>
      </c>
      <c r="K2142" t="s">
        <v>282</v>
      </c>
      <c r="L2142" t="n">
        <v>260</v>
      </c>
      <c r="M2142" t="n">
        <v>0.1</v>
      </c>
      <c r="N2142" t="n">
        <v>36.8</v>
      </c>
      <c r="O2142" t="s">
        <v>323</v>
      </c>
      <c r="P2142" t="s">
        <v>232</v>
      </c>
      <c r="Q2142" t="s">
        <v>232</v>
      </c>
      <c r="R2142" t="s">
        <v>233</v>
      </c>
      <c r="S2142" t="s">
        <v>229</v>
      </c>
      <c r="T2142" t="n">
        <v>5</v>
      </c>
    </row>
    <row r="2143" spans="1:20">
      <c r="A2143" s="1" t="n">
        <v>38503</v>
      </c>
      <c r="B2143" t="s">
        <v>322</v>
      </c>
      <c r="C2143" t="n">
        <v>64</v>
      </c>
      <c r="D2143" t="n">
        <v>20</v>
      </c>
      <c r="E2143" t="s">
        <v>52</v>
      </c>
      <c r="F2143" t="n">
        <v>3201</v>
      </c>
      <c r="G2143" t="s">
        <v>228</v>
      </c>
      <c r="H2143" t="s">
        <v>229</v>
      </c>
      <c r="I2143" t="n">
        <v>5</v>
      </c>
      <c r="J2143" t="n">
        <v>280</v>
      </c>
      <c r="K2143" t="s">
        <v>251</v>
      </c>
      <c r="L2143" t="n">
        <v>203</v>
      </c>
      <c r="M2143" t="n">
        <v>0.4</v>
      </c>
      <c r="N2143" t="n">
        <v>16.2</v>
      </c>
      <c r="O2143" t="s">
        <v>323</v>
      </c>
      <c r="P2143" t="s">
        <v>232</v>
      </c>
      <c r="Q2143" t="s">
        <v>232</v>
      </c>
      <c r="R2143" t="s">
        <v>233</v>
      </c>
      <c r="S2143" t="s">
        <v>229</v>
      </c>
      <c r="T2143" t="n">
        <v>5</v>
      </c>
    </row>
    <row r="2144" spans="1:20">
      <c r="A2144" s="1" t="n">
        <v>38503</v>
      </c>
      <c r="B2144" t="s">
        <v>322</v>
      </c>
      <c r="C2144" t="n">
        <v>65</v>
      </c>
      <c r="D2144" t="n">
        <v>20</v>
      </c>
      <c r="E2144" t="s">
        <v>52</v>
      </c>
      <c r="F2144" t="n">
        <v>3201</v>
      </c>
      <c r="G2144" t="s">
        <v>228</v>
      </c>
      <c r="H2144" t="s">
        <v>229</v>
      </c>
      <c r="I2144" t="n">
        <v>5</v>
      </c>
      <c r="J2144" t="n">
        <v>280</v>
      </c>
      <c r="K2144" t="s">
        <v>251</v>
      </c>
      <c r="L2144" t="n">
        <v>207</v>
      </c>
      <c r="M2144" t="n">
        <v>0.1</v>
      </c>
      <c r="N2144" t="n">
        <v>16.7</v>
      </c>
      <c r="O2144" t="s">
        <v>323</v>
      </c>
      <c r="P2144" t="s">
        <v>232</v>
      </c>
      <c r="Q2144" t="s">
        <v>232</v>
      </c>
      <c r="R2144" t="s">
        <v>233</v>
      </c>
      <c r="S2144" t="s">
        <v>229</v>
      </c>
      <c r="T2144" t="n">
        <v>5</v>
      </c>
    </row>
    <row r="2145" spans="1:20">
      <c r="A2145" s="1" t="n">
        <v>38503</v>
      </c>
      <c r="B2145" t="s">
        <v>322</v>
      </c>
      <c r="C2145" t="n">
        <v>79</v>
      </c>
      <c r="D2145" t="n">
        <v>138</v>
      </c>
      <c r="E2145" t="s">
        <v>332</v>
      </c>
      <c r="F2145" t="n">
        <v>3201</v>
      </c>
      <c r="G2145" t="s">
        <v>228</v>
      </c>
      <c r="H2145" t="s">
        <v>229</v>
      </c>
      <c r="I2145" t="n">
        <v>5</v>
      </c>
      <c r="J2145" t="n">
        <v>260</v>
      </c>
      <c r="K2145" t="s">
        <v>250</v>
      </c>
      <c r="L2145" t="n">
        <v>50</v>
      </c>
      <c r="M2145" t="n">
        <v>0</v>
      </c>
      <c r="N2145" t="n">
        <v>0</v>
      </c>
      <c r="O2145" t="s">
        <v>323</v>
      </c>
      <c r="P2145" t="s">
        <v>232</v>
      </c>
      <c r="Q2145" t="s">
        <v>232</v>
      </c>
      <c r="R2145" t="s">
        <v>233</v>
      </c>
      <c r="S2145" t="s">
        <v>229</v>
      </c>
      <c r="T2145" t="n">
        <v>5</v>
      </c>
    </row>
    <row r="2146" spans="1:20">
      <c r="A2146" s="1" t="n">
        <v>38503</v>
      </c>
      <c r="B2146" t="s">
        <v>322</v>
      </c>
      <c r="C2146" t="n">
        <v>80</v>
      </c>
      <c r="D2146" t="n">
        <v>138</v>
      </c>
      <c r="E2146" t="s">
        <v>332</v>
      </c>
      <c r="F2146" t="n">
        <v>3201</v>
      </c>
      <c r="G2146" t="s">
        <v>228</v>
      </c>
      <c r="H2146" t="s">
        <v>229</v>
      </c>
      <c r="I2146" t="n">
        <v>5</v>
      </c>
      <c r="J2146" t="n">
        <v>260</v>
      </c>
      <c r="K2146" t="s">
        <v>250</v>
      </c>
      <c r="L2146" t="n">
        <v>30</v>
      </c>
      <c r="M2146" t="n">
        <v>0</v>
      </c>
      <c r="N2146" t="n">
        <v>0</v>
      </c>
      <c r="O2146" t="s">
        <v>323</v>
      </c>
      <c r="P2146" t="s">
        <v>232</v>
      </c>
      <c r="Q2146" t="s">
        <v>232</v>
      </c>
      <c r="R2146" t="s">
        <v>233</v>
      </c>
      <c r="S2146" t="s">
        <v>229</v>
      </c>
      <c r="T2146" t="n">
        <v>5</v>
      </c>
    </row>
    <row r="2147" spans="1:20">
      <c r="A2147" s="1" t="n">
        <v>38503</v>
      </c>
      <c r="B2147" t="s">
        <v>326</v>
      </c>
      <c r="C2147" t="n">
        <v>1</v>
      </c>
      <c r="D2147" t="n">
        <v>213</v>
      </c>
      <c r="E2147" t="s">
        <v>234</v>
      </c>
      <c r="F2147" t="n">
        <v>3201</v>
      </c>
      <c r="G2147" t="s">
        <v>228</v>
      </c>
      <c r="H2147" t="s">
        <v>229</v>
      </c>
      <c r="I2147" t="n">
        <v>5</v>
      </c>
      <c r="J2147" t="n">
        <v>515</v>
      </c>
      <c r="K2147" t="s">
        <v>338</v>
      </c>
      <c r="L2147" t="n">
        <v>256</v>
      </c>
      <c r="M2147" t="n">
        <v>0</v>
      </c>
      <c r="N2147" t="n">
        <v>0</v>
      </c>
    </row>
    <row r="2148" spans="1:20">
      <c r="A2148" s="1" t="n">
        <v>38503</v>
      </c>
      <c r="B2148" t="s">
        <v>326</v>
      </c>
      <c r="C2148" t="n">
        <v>2</v>
      </c>
      <c r="D2148" t="n">
        <v>213</v>
      </c>
      <c r="E2148" t="s">
        <v>234</v>
      </c>
      <c r="F2148" t="n">
        <v>3201</v>
      </c>
      <c r="G2148" t="s">
        <v>228</v>
      </c>
      <c r="H2148" t="s">
        <v>229</v>
      </c>
      <c r="I2148" t="n">
        <v>5</v>
      </c>
      <c r="J2148" t="n">
        <v>515</v>
      </c>
      <c r="K2148" t="s">
        <v>338</v>
      </c>
      <c r="L2148" t="n">
        <v>326</v>
      </c>
      <c r="M2148" t="n">
        <v>0</v>
      </c>
      <c r="N2148" t="n">
        <v>0</v>
      </c>
    </row>
    <row r="2149" spans="1:20">
      <c r="A2149" s="1" t="n">
        <v>38503</v>
      </c>
      <c r="B2149" t="s">
        <v>325</v>
      </c>
      <c r="C2149" t="n">
        <v>1</v>
      </c>
      <c r="D2149" t="n">
        <v>20</v>
      </c>
      <c r="E2149" t="s">
        <v>52</v>
      </c>
      <c r="F2149" t="n">
        <v>3201</v>
      </c>
      <c r="G2149" t="s">
        <v>228</v>
      </c>
      <c r="H2149" t="s">
        <v>229</v>
      </c>
      <c r="I2149" t="n">
        <v>5</v>
      </c>
      <c r="J2149" t="n">
        <v>232</v>
      </c>
      <c r="K2149" t="s">
        <v>266</v>
      </c>
      <c r="L2149" t="n">
        <v>300</v>
      </c>
      <c r="M2149" t="n">
        <v>0.08</v>
      </c>
      <c r="N2149" t="n">
        <v>38.7</v>
      </c>
      <c r="O2149" t="s">
        <v>325</v>
      </c>
      <c r="P2149" t="s">
        <v>253</v>
      </c>
      <c r="Q2149" t="s">
        <v>253</v>
      </c>
      <c r="R2149" t="s">
        <v>233</v>
      </c>
      <c r="S2149" t="s">
        <v>229</v>
      </c>
      <c r="T2149" t="n">
        <v>5</v>
      </c>
    </row>
    <row r="2150" spans="1:20">
      <c r="A2150" s="1" t="n">
        <v>38503</v>
      </c>
      <c r="B2150" t="s">
        <v>325</v>
      </c>
      <c r="C2150" t="n">
        <v>2</v>
      </c>
      <c r="D2150" t="n">
        <v>20</v>
      </c>
      <c r="E2150" t="s">
        <v>52</v>
      </c>
      <c r="F2150" t="n">
        <v>3201</v>
      </c>
      <c r="G2150" t="s">
        <v>228</v>
      </c>
      <c r="H2150" t="s">
        <v>229</v>
      </c>
      <c r="I2150" t="n">
        <v>5</v>
      </c>
      <c r="J2150" t="n">
        <v>458</v>
      </c>
      <c r="K2150" t="s">
        <v>230</v>
      </c>
      <c r="L2150" t="n">
        <v>301</v>
      </c>
      <c r="M2150" t="n">
        <v>0.23</v>
      </c>
      <c r="N2150" t="n">
        <v>20.1</v>
      </c>
      <c r="O2150" t="s">
        <v>325</v>
      </c>
      <c r="P2150" t="s">
        <v>253</v>
      </c>
      <c r="Q2150" t="s">
        <v>253</v>
      </c>
      <c r="R2150" t="s">
        <v>233</v>
      </c>
      <c r="S2150" t="s">
        <v>229</v>
      </c>
      <c r="T2150" t="n">
        <v>5</v>
      </c>
    </row>
    <row r="2151" spans="1:20">
      <c r="A2151" s="1" t="n">
        <v>38503</v>
      </c>
      <c r="B2151" t="s">
        <v>325</v>
      </c>
      <c r="C2151" t="n">
        <v>4</v>
      </c>
      <c r="D2151" t="n">
        <v>20</v>
      </c>
      <c r="E2151" t="s">
        <v>52</v>
      </c>
      <c r="F2151" t="n">
        <v>3201</v>
      </c>
      <c r="G2151" t="s">
        <v>228</v>
      </c>
      <c r="H2151" t="s">
        <v>229</v>
      </c>
      <c r="I2151" t="n">
        <v>5</v>
      </c>
      <c r="J2151" t="n">
        <v>785</v>
      </c>
      <c r="K2151" t="s">
        <v>259</v>
      </c>
      <c r="L2151" t="n">
        <v>523</v>
      </c>
      <c r="M2151" t="n">
        <v>1.13</v>
      </c>
      <c r="N2151" t="n">
        <v>39</v>
      </c>
      <c r="O2151" t="s">
        <v>325</v>
      </c>
      <c r="P2151" t="s">
        <v>253</v>
      </c>
      <c r="Q2151" t="s">
        <v>253</v>
      </c>
      <c r="R2151" t="s">
        <v>233</v>
      </c>
      <c r="S2151" t="s">
        <v>229</v>
      </c>
      <c r="T2151" t="n">
        <v>5</v>
      </c>
    </row>
    <row r="2152" spans="1:20">
      <c r="A2152" s="1" t="n">
        <v>38503</v>
      </c>
      <c r="B2152" t="s">
        <v>325</v>
      </c>
      <c r="C2152" t="n">
        <v>5</v>
      </c>
      <c r="D2152" t="n">
        <v>830</v>
      </c>
      <c r="E2152" t="s">
        <v>345</v>
      </c>
      <c r="F2152" t="n">
        <v>3201</v>
      </c>
      <c r="G2152" t="s">
        <v>228</v>
      </c>
      <c r="H2152" t="s">
        <v>229</v>
      </c>
      <c r="I2152" t="n">
        <v>5</v>
      </c>
      <c r="J2152" t="n">
        <v>795</v>
      </c>
      <c r="K2152" t="s">
        <v>240</v>
      </c>
      <c r="L2152" t="n">
        <v>25</v>
      </c>
      <c r="M2152" t="n">
        <v>0</v>
      </c>
      <c r="N2152" t="n">
        <v>0</v>
      </c>
      <c r="O2152" t="s">
        <v>325</v>
      </c>
      <c r="P2152" t="s">
        <v>253</v>
      </c>
      <c r="Q2152" t="s">
        <v>253</v>
      </c>
      <c r="R2152" t="s">
        <v>233</v>
      </c>
      <c r="S2152" t="s">
        <v>229</v>
      </c>
      <c r="T2152" t="n">
        <v>5</v>
      </c>
    </row>
    <row r="2153" spans="1:20">
      <c r="A2153" s="1" t="n">
        <v>38503</v>
      </c>
      <c r="B2153" t="s">
        <v>325</v>
      </c>
      <c r="C2153" t="n">
        <v>6</v>
      </c>
      <c r="D2153" t="n">
        <v>20</v>
      </c>
      <c r="E2153" t="s">
        <v>52</v>
      </c>
      <c r="F2153" t="n">
        <v>3201</v>
      </c>
      <c r="G2153" t="s">
        <v>228</v>
      </c>
      <c r="H2153" t="s">
        <v>229</v>
      </c>
      <c r="I2153" t="n">
        <v>5</v>
      </c>
      <c r="J2153" t="n">
        <v>910</v>
      </c>
      <c r="K2153" t="s">
        <v>318</v>
      </c>
      <c r="L2153" t="n">
        <v>681</v>
      </c>
      <c r="M2153" t="n">
        <v>0.79</v>
      </c>
      <c r="N2153" t="n">
        <v>39.3</v>
      </c>
      <c r="O2153" t="s">
        <v>325</v>
      </c>
      <c r="P2153" t="s">
        <v>253</v>
      </c>
      <c r="Q2153" t="s">
        <v>253</v>
      </c>
      <c r="R2153" t="s">
        <v>233</v>
      </c>
      <c r="S2153" t="s">
        <v>229</v>
      </c>
      <c r="T2153" t="n">
        <v>5</v>
      </c>
    </row>
    <row r="2154" spans="1:20">
      <c r="A2154" s="1" t="n">
        <v>38533</v>
      </c>
      <c r="B2154" t="s">
        <v>322</v>
      </c>
      <c r="C2154" t="n">
        <v>51</v>
      </c>
      <c r="D2154" t="n">
        <v>20</v>
      </c>
      <c r="E2154" t="s">
        <v>52</v>
      </c>
      <c r="F2154" t="n">
        <v>3201</v>
      </c>
      <c r="G2154" t="s">
        <v>228</v>
      </c>
      <c r="H2154" t="s">
        <v>229</v>
      </c>
      <c r="I2154" t="n">
        <v>5</v>
      </c>
      <c r="J2154" t="n">
        <v>945</v>
      </c>
      <c r="K2154" t="s">
        <v>282</v>
      </c>
      <c r="L2154" t="n">
        <v>304</v>
      </c>
      <c r="M2154" t="n">
        <v>0.1</v>
      </c>
      <c r="N2154" t="n">
        <v>39.6</v>
      </c>
      <c r="O2154" t="s">
        <v>323</v>
      </c>
      <c r="P2154" t="s">
        <v>232</v>
      </c>
      <c r="Q2154" t="s">
        <v>232</v>
      </c>
      <c r="R2154" t="s">
        <v>233</v>
      </c>
      <c r="S2154" t="s">
        <v>229</v>
      </c>
      <c r="T2154" t="n">
        <v>5</v>
      </c>
    </row>
    <row r="2155" spans="1:20">
      <c r="A2155" s="1" t="n">
        <v>38533</v>
      </c>
      <c r="B2155" t="s">
        <v>322</v>
      </c>
      <c r="C2155" t="n">
        <v>52</v>
      </c>
      <c r="D2155" t="n">
        <v>20</v>
      </c>
      <c r="E2155" t="s">
        <v>52</v>
      </c>
      <c r="F2155" t="n">
        <v>3201</v>
      </c>
      <c r="G2155" t="s">
        <v>228</v>
      </c>
      <c r="H2155" t="s">
        <v>229</v>
      </c>
      <c r="I2155" t="n">
        <v>5</v>
      </c>
      <c r="J2155" t="n">
        <v>945</v>
      </c>
      <c r="K2155" t="s">
        <v>282</v>
      </c>
      <c r="L2155" t="n">
        <v>158</v>
      </c>
      <c r="M2155" t="n">
        <v>0.1</v>
      </c>
      <c r="N2155" t="n">
        <v>36.8</v>
      </c>
      <c r="O2155" t="s">
        <v>323</v>
      </c>
      <c r="P2155" t="s">
        <v>232</v>
      </c>
      <c r="Q2155" t="s">
        <v>232</v>
      </c>
      <c r="R2155" t="s">
        <v>233</v>
      </c>
      <c r="S2155" t="s">
        <v>229</v>
      </c>
      <c r="T2155" t="n">
        <v>5</v>
      </c>
    </row>
    <row r="2156" spans="1:20">
      <c r="A2156" s="1" t="n">
        <v>38533</v>
      </c>
      <c r="B2156" t="s">
        <v>322</v>
      </c>
      <c r="C2156" t="n">
        <v>53</v>
      </c>
      <c r="D2156" t="n">
        <v>20</v>
      </c>
      <c r="E2156" t="s">
        <v>52</v>
      </c>
      <c r="F2156" t="n">
        <v>3201</v>
      </c>
      <c r="G2156" t="s">
        <v>228</v>
      </c>
      <c r="H2156" t="s">
        <v>229</v>
      </c>
      <c r="I2156" t="n">
        <v>5</v>
      </c>
      <c r="J2156" t="n">
        <v>458</v>
      </c>
      <c r="K2156" t="s">
        <v>230</v>
      </c>
      <c r="L2156" t="n">
        <v>208</v>
      </c>
      <c r="M2156" t="n">
        <v>0.02</v>
      </c>
      <c r="N2156" t="n">
        <v>48.4</v>
      </c>
      <c r="O2156" t="s">
        <v>323</v>
      </c>
      <c r="P2156" t="s">
        <v>232</v>
      </c>
      <c r="Q2156" t="s">
        <v>232</v>
      </c>
      <c r="R2156" t="s">
        <v>233</v>
      </c>
      <c r="S2156" t="s">
        <v>229</v>
      </c>
      <c r="T2156" t="n">
        <v>5</v>
      </c>
    </row>
    <row r="2157" spans="1:20">
      <c r="A2157" s="1" t="n">
        <v>38533</v>
      </c>
      <c r="B2157" t="s">
        <v>322</v>
      </c>
      <c r="C2157" t="n">
        <v>54</v>
      </c>
      <c r="D2157" t="n">
        <v>20</v>
      </c>
      <c r="E2157" t="s">
        <v>52</v>
      </c>
      <c r="F2157" t="n">
        <v>3201</v>
      </c>
      <c r="G2157" t="s">
        <v>228</v>
      </c>
      <c r="H2157" t="s">
        <v>229</v>
      </c>
      <c r="I2157" t="n">
        <v>5</v>
      </c>
      <c r="J2157" t="n">
        <v>875</v>
      </c>
      <c r="K2157" t="s">
        <v>305</v>
      </c>
      <c r="L2157" t="n">
        <v>260</v>
      </c>
      <c r="M2157" t="n">
        <v>0.05</v>
      </c>
      <c r="N2157" t="n">
        <v>42.5</v>
      </c>
      <c r="O2157" t="s">
        <v>323</v>
      </c>
      <c r="P2157" t="s">
        <v>232</v>
      </c>
      <c r="Q2157" t="s">
        <v>232</v>
      </c>
      <c r="R2157" t="s">
        <v>233</v>
      </c>
      <c r="S2157" t="s">
        <v>229</v>
      </c>
      <c r="T2157" t="n">
        <v>5</v>
      </c>
    </row>
    <row r="2158" spans="1:20">
      <c r="A2158" s="1" t="n">
        <v>38533</v>
      </c>
      <c r="B2158" t="s">
        <v>322</v>
      </c>
      <c r="C2158" t="n">
        <v>55</v>
      </c>
      <c r="D2158" t="n">
        <v>20</v>
      </c>
      <c r="E2158" t="s">
        <v>52</v>
      </c>
      <c r="F2158" t="n">
        <v>3201</v>
      </c>
      <c r="G2158" t="s">
        <v>228</v>
      </c>
      <c r="H2158" t="s">
        <v>229</v>
      </c>
      <c r="I2158" t="n">
        <v>5</v>
      </c>
      <c r="J2158" t="n">
        <v>280</v>
      </c>
      <c r="K2158" t="s">
        <v>251</v>
      </c>
      <c r="L2158" t="n">
        <v>421</v>
      </c>
      <c r="M2158" t="n">
        <v>0.1</v>
      </c>
      <c r="N2158" t="n">
        <v>32.1</v>
      </c>
      <c r="O2158" t="s">
        <v>323</v>
      </c>
      <c r="P2158" t="s">
        <v>232</v>
      </c>
      <c r="Q2158" t="s">
        <v>232</v>
      </c>
      <c r="R2158" t="s">
        <v>233</v>
      </c>
      <c r="S2158" t="s">
        <v>229</v>
      </c>
      <c r="T2158" t="n">
        <v>5</v>
      </c>
    </row>
    <row r="2159" spans="1:20">
      <c r="A2159" s="1" t="n">
        <v>38533</v>
      </c>
      <c r="B2159" t="s">
        <v>341</v>
      </c>
      <c r="C2159" t="n">
        <v>1</v>
      </c>
      <c r="D2159" t="n">
        <v>231</v>
      </c>
      <c r="E2159" t="s">
        <v>342</v>
      </c>
      <c r="F2159" t="n">
        <v>3202</v>
      </c>
      <c r="G2159" t="s">
        <v>275</v>
      </c>
      <c r="H2159" t="s">
        <v>229</v>
      </c>
      <c r="I2159" t="n">
        <v>5</v>
      </c>
      <c r="J2159" t="n">
        <v>887</v>
      </c>
      <c r="K2159" t="s">
        <v>272</v>
      </c>
      <c r="L2159" t="n">
        <v>20</v>
      </c>
      <c r="M2159" t="n">
        <v>0</v>
      </c>
      <c r="N2159" t="n">
        <v>0</v>
      </c>
    </row>
    <row r="2160" spans="1:20">
      <c r="A2160" s="1" t="n">
        <v>38533</v>
      </c>
      <c r="B2160" t="s">
        <v>341</v>
      </c>
      <c r="C2160" t="n">
        <v>2</v>
      </c>
      <c r="D2160" t="n">
        <v>231</v>
      </c>
      <c r="E2160" t="s">
        <v>342</v>
      </c>
      <c r="F2160" t="n">
        <v>3203</v>
      </c>
      <c r="G2160" t="s">
        <v>343</v>
      </c>
      <c r="H2160" t="s">
        <v>229</v>
      </c>
      <c r="I2160" t="n">
        <v>5</v>
      </c>
      <c r="J2160" t="n">
        <v>887</v>
      </c>
      <c r="K2160" t="s">
        <v>272</v>
      </c>
      <c r="L2160" t="n">
        <v>14</v>
      </c>
      <c r="M2160" t="n">
        <v>0</v>
      </c>
      <c r="N2160" t="n">
        <v>0</v>
      </c>
    </row>
    <row r="2161" spans="1:20">
      <c r="A2161" s="1" t="n">
        <v>38533</v>
      </c>
      <c r="B2161" t="s">
        <v>341</v>
      </c>
      <c r="C2161" t="n">
        <v>3</v>
      </c>
      <c r="D2161" t="n">
        <v>231</v>
      </c>
      <c r="E2161" t="s">
        <v>342</v>
      </c>
      <c r="F2161" t="n">
        <v>3204</v>
      </c>
      <c r="G2161" t="s">
        <v>344</v>
      </c>
      <c r="H2161" t="s">
        <v>229</v>
      </c>
      <c r="I2161" t="n">
        <v>5</v>
      </c>
      <c r="J2161" t="n">
        <v>887</v>
      </c>
      <c r="K2161" t="s">
        <v>272</v>
      </c>
      <c r="L2161" t="n">
        <v>11</v>
      </c>
      <c r="M2161" t="n">
        <v>0</v>
      </c>
      <c r="N2161" t="n">
        <v>0</v>
      </c>
    </row>
    <row r="2162" spans="1:20">
      <c r="A2162" s="1" t="n">
        <v>38533</v>
      </c>
      <c r="B2162" t="s">
        <v>326</v>
      </c>
      <c r="C2162" t="n">
        <v>1</v>
      </c>
      <c r="D2162" t="n">
        <v>213</v>
      </c>
      <c r="E2162" t="s">
        <v>234</v>
      </c>
      <c r="F2162" t="n">
        <v>3201</v>
      </c>
      <c r="G2162" t="s">
        <v>228</v>
      </c>
      <c r="H2162" t="s">
        <v>229</v>
      </c>
      <c r="I2162" t="n">
        <v>5</v>
      </c>
      <c r="J2162" t="n">
        <v>515</v>
      </c>
      <c r="K2162" t="s">
        <v>338</v>
      </c>
      <c r="L2162" t="n">
        <v>311</v>
      </c>
      <c r="M2162" t="n">
        <v>0</v>
      </c>
      <c r="N2162" t="n">
        <v>0</v>
      </c>
    </row>
    <row r="2163" spans="1:20">
      <c r="A2163" s="1" t="n">
        <v>38533</v>
      </c>
      <c r="B2163" t="s">
        <v>325</v>
      </c>
      <c r="C2163" t="n">
        <v>1</v>
      </c>
      <c r="D2163" t="n">
        <v>20</v>
      </c>
      <c r="E2163" t="s">
        <v>52</v>
      </c>
      <c r="F2163" t="n">
        <v>3201</v>
      </c>
      <c r="G2163" t="s">
        <v>228</v>
      </c>
      <c r="H2163" t="s">
        <v>229</v>
      </c>
      <c r="I2163" t="n">
        <v>5</v>
      </c>
      <c r="J2163" t="n">
        <v>785</v>
      </c>
      <c r="K2163" t="s">
        <v>259</v>
      </c>
      <c r="L2163" t="n">
        <v>492</v>
      </c>
      <c r="M2163" t="n">
        <v>1.13</v>
      </c>
      <c r="N2163" t="n">
        <v>39</v>
      </c>
      <c r="O2163" t="s">
        <v>325</v>
      </c>
      <c r="P2163" t="s">
        <v>253</v>
      </c>
      <c r="Q2163" t="s">
        <v>253</v>
      </c>
      <c r="R2163" t="s">
        <v>233</v>
      </c>
      <c r="S2163" t="s">
        <v>229</v>
      </c>
      <c r="T2163" t="n">
        <v>5</v>
      </c>
    </row>
    <row r="2164" spans="1:20">
      <c r="A2164" s="1" t="n">
        <v>38533</v>
      </c>
      <c r="B2164" t="s">
        <v>325</v>
      </c>
      <c r="C2164" t="n">
        <v>2</v>
      </c>
      <c r="D2164" t="n">
        <v>20</v>
      </c>
      <c r="E2164" t="s">
        <v>52</v>
      </c>
      <c r="F2164" t="n">
        <v>3201</v>
      </c>
      <c r="G2164" t="s">
        <v>228</v>
      </c>
      <c r="H2164" t="s">
        <v>229</v>
      </c>
      <c r="I2164" t="n">
        <v>5</v>
      </c>
      <c r="J2164" t="n">
        <v>888</v>
      </c>
      <c r="K2164" t="s">
        <v>273</v>
      </c>
      <c r="L2164" t="n">
        <v>262</v>
      </c>
      <c r="M2164" t="n">
        <v>1.19</v>
      </c>
      <c r="N2164" t="n">
        <v>32.8</v>
      </c>
      <c r="O2164" t="s">
        <v>325</v>
      </c>
      <c r="P2164" t="s">
        <v>253</v>
      </c>
      <c r="Q2164" t="s">
        <v>253</v>
      </c>
      <c r="R2164" t="s">
        <v>233</v>
      </c>
      <c r="S2164" t="s">
        <v>229</v>
      </c>
      <c r="T2164" t="n">
        <v>5</v>
      </c>
    </row>
    <row r="2165" spans="1:20">
      <c r="A2165" s="1" t="n">
        <v>38533</v>
      </c>
      <c r="B2165" t="s">
        <v>325</v>
      </c>
      <c r="C2165" t="n">
        <v>3</v>
      </c>
      <c r="D2165" t="n">
        <v>20</v>
      </c>
      <c r="E2165" t="s">
        <v>52</v>
      </c>
      <c r="F2165" t="n">
        <v>3201</v>
      </c>
      <c r="G2165" t="s">
        <v>228</v>
      </c>
      <c r="H2165" t="s">
        <v>229</v>
      </c>
      <c r="I2165" t="n">
        <v>5</v>
      </c>
      <c r="J2165" t="n">
        <v>160</v>
      </c>
      <c r="K2165" t="s">
        <v>258</v>
      </c>
      <c r="L2165" t="n">
        <v>621</v>
      </c>
      <c r="M2165" t="n">
        <v>0.04</v>
      </c>
      <c r="N2165" t="n">
        <v>47.1</v>
      </c>
      <c r="O2165" t="s">
        <v>325</v>
      </c>
      <c r="P2165" t="s">
        <v>253</v>
      </c>
      <c r="Q2165" t="s">
        <v>253</v>
      </c>
      <c r="R2165" t="s">
        <v>233</v>
      </c>
      <c r="S2165" t="s">
        <v>229</v>
      </c>
      <c r="T2165" t="n">
        <v>5</v>
      </c>
    </row>
    <row r="2166" spans="1:20">
      <c r="A2166" s="1" t="n">
        <v>38533</v>
      </c>
      <c r="B2166" t="s">
        <v>325</v>
      </c>
      <c r="C2166" t="n">
        <v>4</v>
      </c>
      <c r="D2166" t="n">
        <v>20</v>
      </c>
      <c r="E2166" t="s">
        <v>52</v>
      </c>
      <c r="F2166" t="n">
        <v>3201</v>
      </c>
      <c r="G2166" t="s">
        <v>228</v>
      </c>
      <c r="H2166" t="s">
        <v>229</v>
      </c>
      <c r="I2166" t="n">
        <v>5</v>
      </c>
      <c r="J2166" t="n">
        <v>150</v>
      </c>
      <c r="K2166" t="s">
        <v>269</v>
      </c>
      <c r="L2166" t="n">
        <v>486</v>
      </c>
      <c r="M2166" t="n">
        <v>0.2</v>
      </c>
      <c r="N2166" t="n">
        <v>23.6</v>
      </c>
      <c r="O2166" t="s">
        <v>325</v>
      </c>
      <c r="P2166" t="s">
        <v>253</v>
      </c>
      <c r="Q2166" t="s">
        <v>253</v>
      </c>
      <c r="R2166" t="s">
        <v>233</v>
      </c>
      <c r="S2166" t="s">
        <v>229</v>
      </c>
      <c r="T2166" t="n">
        <v>5</v>
      </c>
    </row>
    <row r="2167" spans="1:20">
      <c r="A2167" s="1" t="n">
        <v>38533</v>
      </c>
      <c r="B2167" t="s">
        <v>325</v>
      </c>
      <c r="C2167" t="n">
        <v>5</v>
      </c>
      <c r="D2167" t="n">
        <v>20</v>
      </c>
      <c r="E2167" t="s">
        <v>52</v>
      </c>
      <c r="F2167" t="n">
        <v>3201</v>
      </c>
      <c r="G2167" t="s">
        <v>228</v>
      </c>
      <c r="H2167" t="s">
        <v>229</v>
      </c>
      <c r="I2167" t="n">
        <v>5</v>
      </c>
      <c r="J2167" t="n">
        <v>670</v>
      </c>
      <c r="K2167" t="s">
        <v>336</v>
      </c>
      <c r="L2167" t="n">
        <v>447</v>
      </c>
      <c r="M2167" t="n">
        <v>0.09</v>
      </c>
      <c r="N2167" t="n">
        <v>39.4</v>
      </c>
      <c r="O2167" t="s">
        <v>325</v>
      </c>
      <c r="P2167" t="s">
        <v>253</v>
      </c>
      <c r="Q2167" t="s">
        <v>253</v>
      </c>
      <c r="R2167" t="s">
        <v>233</v>
      </c>
      <c r="S2167" t="s">
        <v>229</v>
      </c>
      <c r="T2167" t="n">
        <v>5</v>
      </c>
    </row>
    <row r="2168" spans="1:20">
      <c r="A2168" s="1" t="n">
        <v>38564</v>
      </c>
      <c r="B2168" t="s">
        <v>322</v>
      </c>
      <c r="C2168" t="n">
        <v>43</v>
      </c>
      <c r="D2168" t="n">
        <v>20</v>
      </c>
      <c r="E2168" t="s">
        <v>52</v>
      </c>
      <c r="F2168" t="n">
        <v>3201</v>
      </c>
      <c r="G2168" t="s">
        <v>228</v>
      </c>
      <c r="H2168" t="s">
        <v>229</v>
      </c>
      <c r="I2168" t="n">
        <v>5</v>
      </c>
      <c r="J2168" t="n">
        <v>280</v>
      </c>
      <c r="K2168" t="s">
        <v>251</v>
      </c>
      <c r="L2168" t="n">
        <v>195</v>
      </c>
      <c r="M2168" t="n">
        <v>0.3</v>
      </c>
      <c r="N2168" t="n">
        <v>16.9</v>
      </c>
      <c r="O2168" t="s">
        <v>323</v>
      </c>
      <c r="P2168" t="s">
        <v>232</v>
      </c>
      <c r="Q2168" t="s">
        <v>232</v>
      </c>
      <c r="R2168" t="s">
        <v>233</v>
      </c>
      <c r="S2168" t="s">
        <v>229</v>
      </c>
      <c r="T2168" t="n">
        <v>5</v>
      </c>
    </row>
    <row r="2169" spans="1:20">
      <c r="A2169" s="1" t="n">
        <v>38564</v>
      </c>
      <c r="B2169" t="s">
        <v>322</v>
      </c>
      <c r="C2169" t="n">
        <v>44</v>
      </c>
      <c r="D2169" t="n">
        <v>20</v>
      </c>
      <c r="E2169" t="s">
        <v>52</v>
      </c>
      <c r="F2169" t="n">
        <v>3201</v>
      </c>
      <c r="G2169" t="s">
        <v>228</v>
      </c>
      <c r="H2169" t="s">
        <v>229</v>
      </c>
      <c r="I2169" t="n">
        <v>5</v>
      </c>
      <c r="J2169" t="n">
        <v>875</v>
      </c>
      <c r="K2169" t="s">
        <v>305</v>
      </c>
      <c r="L2169" t="n">
        <v>225</v>
      </c>
      <c r="M2169" t="n">
        <v>0.05</v>
      </c>
      <c r="N2169" t="n">
        <v>42</v>
      </c>
      <c r="O2169" t="s">
        <v>323</v>
      </c>
      <c r="P2169" t="s">
        <v>232</v>
      </c>
      <c r="Q2169" t="s">
        <v>232</v>
      </c>
      <c r="R2169" t="s">
        <v>233</v>
      </c>
      <c r="S2169" t="s">
        <v>229</v>
      </c>
      <c r="T2169" t="n">
        <v>5</v>
      </c>
    </row>
    <row r="2170" spans="1:20">
      <c r="A2170" s="1" t="n">
        <v>38564</v>
      </c>
      <c r="B2170" t="s">
        <v>322</v>
      </c>
      <c r="C2170" t="n">
        <v>45</v>
      </c>
      <c r="D2170" t="n">
        <v>20</v>
      </c>
      <c r="E2170" t="s">
        <v>52</v>
      </c>
      <c r="F2170" t="n">
        <v>3201</v>
      </c>
      <c r="G2170" t="s">
        <v>228</v>
      </c>
      <c r="H2170" t="s">
        <v>229</v>
      </c>
      <c r="I2170" t="n">
        <v>5</v>
      </c>
      <c r="J2170" t="n">
        <v>945</v>
      </c>
      <c r="K2170" t="s">
        <v>282</v>
      </c>
      <c r="L2170" t="n">
        <v>251</v>
      </c>
      <c r="M2170" t="n">
        <v>0.08</v>
      </c>
      <c r="N2170" t="n">
        <v>36.5</v>
      </c>
      <c r="O2170" t="s">
        <v>323</v>
      </c>
      <c r="P2170" t="s">
        <v>232</v>
      </c>
      <c r="Q2170" t="s">
        <v>232</v>
      </c>
      <c r="R2170" t="s">
        <v>233</v>
      </c>
      <c r="S2170" t="s">
        <v>229</v>
      </c>
      <c r="T2170" t="n">
        <v>5</v>
      </c>
    </row>
    <row r="2171" spans="1:20">
      <c r="A2171" s="1" t="n">
        <v>38564</v>
      </c>
      <c r="B2171" t="s">
        <v>322</v>
      </c>
      <c r="C2171" t="n">
        <v>46</v>
      </c>
      <c r="D2171" t="n">
        <v>20</v>
      </c>
      <c r="E2171" t="s">
        <v>52</v>
      </c>
      <c r="F2171" t="n">
        <v>3201</v>
      </c>
      <c r="G2171" t="s">
        <v>228</v>
      </c>
      <c r="H2171" t="s">
        <v>229</v>
      </c>
      <c r="I2171" t="n">
        <v>5</v>
      </c>
      <c r="J2171" t="n">
        <v>945</v>
      </c>
      <c r="K2171" t="s">
        <v>282</v>
      </c>
      <c r="L2171" t="n">
        <v>300</v>
      </c>
      <c r="M2171" t="n">
        <v>0.08</v>
      </c>
      <c r="N2171" t="n">
        <v>36.8</v>
      </c>
      <c r="O2171" t="s">
        <v>323</v>
      </c>
      <c r="P2171" t="s">
        <v>232</v>
      </c>
      <c r="Q2171" t="s">
        <v>232</v>
      </c>
      <c r="R2171" t="s">
        <v>233</v>
      </c>
      <c r="S2171" t="s">
        <v>229</v>
      </c>
      <c r="T2171" t="n">
        <v>5</v>
      </c>
    </row>
    <row r="2172" spans="1:20">
      <c r="A2172" s="1" t="n">
        <v>38564</v>
      </c>
      <c r="B2172" t="s">
        <v>322</v>
      </c>
      <c r="C2172" t="n">
        <v>47</v>
      </c>
      <c r="D2172" t="n">
        <v>20</v>
      </c>
      <c r="E2172" t="s">
        <v>52</v>
      </c>
      <c r="F2172" t="n">
        <v>3201</v>
      </c>
      <c r="G2172" t="s">
        <v>228</v>
      </c>
      <c r="H2172" t="s">
        <v>229</v>
      </c>
      <c r="I2172" t="n">
        <v>5</v>
      </c>
      <c r="J2172" t="n">
        <v>945</v>
      </c>
      <c r="K2172" t="s">
        <v>282</v>
      </c>
      <c r="L2172" t="n">
        <v>196</v>
      </c>
      <c r="M2172" t="n">
        <v>0.07000000000000001</v>
      </c>
      <c r="N2172" t="n">
        <v>40.1</v>
      </c>
      <c r="O2172" t="s">
        <v>323</v>
      </c>
      <c r="P2172" t="s">
        <v>232</v>
      </c>
      <c r="Q2172" t="s">
        <v>232</v>
      </c>
      <c r="R2172" t="s">
        <v>233</v>
      </c>
      <c r="S2172" t="s">
        <v>229</v>
      </c>
      <c r="T2172" t="n">
        <v>5</v>
      </c>
    </row>
    <row r="2173" spans="1:20">
      <c r="A2173" s="1" t="n">
        <v>38564</v>
      </c>
      <c r="B2173" t="s">
        <v>322</v>
      </c>
      <c r="C2173" t="n">
        <v>48</v>
      </c>
      <c r="D2173" t="n">
        <v>20</v>
      </c>
      <c r="E2173" t="s">
        <v>52</v>
      </c>
      <c r="F2173" t="n">
        <v>3201</v>
      </c>
      <c r="G2173" t="s">
        <v>228</v>
      </c>
      <c r="H2173" t="s">
        <v>229</v>
      </c>
      <c r="I2173" t="n">
        <v>5</v>
      </c>
      <c r="J2173" t="n">
        <v>945</v>
      </c>
      <c r="K2173" t="s">
        <v>282</v>
      </c>
      <c r="L2173" t="n">
        <v>195</v>
      </c>
      <c r="M2173" t="n">
        <v>0.03</v>
      </c>
      <c r="N2173" t="n">
        <v>40.9</v>
      </c>
      <c r="O2173" t="s">
        <v>323</v>
      </c>
      <c r="P2173" t="s">
        <v>232</v>
      </c>
      <c r="Q2173" t="s">
        <v>232</v>
      </c>
      <c r="R2173" t="s">
        <v>233</v>
      </c>
      <c r="S2173" t="s">
        <v>229</v>
      </c>
      <c r="T2173" t="n">
        <v>5</v>
      </c>
    </row>
    <row r="2174" spans="1:20">
      <c r="A2174" s="1" t="n">
        <v>38564</v>
      </c>
      <c r="B2174" t="s">
        <v>325</v>
      </c>
      <c r="C2174" t="n">
        <v>1</v>
      </c>
      <c r="D2174" t="n">
        <v>20</v>
      </c>
      <c r="E2174" t="s">
        <v>52</v>
      </c>
      <c r="F2174" t="n">
        <v>3201</v>
      </c>
      <c r="G2174" t="s">
        <v>228</v>
      </c>
      <c r="H2174" t="s">
        <v>229</v>
      </c>
      <c r="I2174" t="n">
        <v>5</v>
      </c>
      <c r="J2174" t="n">
        <v>785</v>
      </c>
      <c r="K2174" t="s">
        <v>259</v>
      </c>
      <c r="L2174" t="n">
        <v>751</v>
      </c>
      <c r="M2174" t="n">
        <v>1.12</v>
      </c>
      <c r="N2174" t="n">
        <v>38.4</v>
      </c>
      <c r="O2174" t="s">
        <v>325</v>
      </c>
      <c r="P2174" t="s">
        <v>253</v>
      </c>
      <c r="Q2174" t="s">
        <v>253</v>
      </c>
      <c r="R2174" t="s">
        <v>233</v>
      </c>
      <c r="S2174" t="s">
        <v>229</v>
      </c>
      <c r="T2174" t="n">
        <v>5</v>
      </c>
    </row>
    <row r="2175" spans="1:20">
      <c r="A2175" s="1" t="n">
        <v>38564</v>
      </c>
      <c r="B2175" t="s">
        <v>325</v>
      </c>
      <c r="C2175" t="n">
        <v>2</v>
      </c>
      <c r="D2175" t="n">
        <v>20</v>
      </c>
      <c r="E2175" t="s">
        <v>52</v>
      </c>
      <c r="F2175" t="n">
        <v>3201</v>
      </c>
      <c r="G2175" t="s">
        <v>228</v>
      </c>
      <c r="H2175" t="s">
        <v>229</v>
      </c>
      <c r="I2175" t="n">
        <v>5</v>
      </c>
      <c r="J2175" t="n">
        <v>888</v>
      </c>
      <c r="K2175" t="s">
        <v>273</v>
      </c>
      <c r="L2175" t="n">
        <v>262</v>
      </c>
      <c r="M2175" t="n">
        <v>1.19</v>
      </c>
      <c r="N2175" t="n">
        <v>32.7</v>
      </c>
      <c r="O2175" t="s">
        <v>325</v>
      </c>
      <c r="P2175" t="s">
        <v>253</v>
      </c>
      <c r="Q2175" t="s">
        <v>253</v>
      </c>
      <c r="R2175" t="s">
        <v>233</v>
      </c>
      <c r="S2175" t="s">
        <v>229</v>
      </c>
      <c r="T2175" t="n">
        <v>5</v>
      </c>
    </row>
    <row r="2176" spans="1:20">
      <c r="A2176" s="1" t="n">
        <v>38564</v>
      </c>
      <c r="B2176" t="s">
        <v>325</v>
      </c>
      <c r="C2176" t="n">
        <v>3</v>
      </c>
      <c r="D2176" t="n">
        <v>20</v>
      </c>
      <c r="E2176" t="s">
        <v>52</v>
      </c>
      <c r="F2176" t="n">
        <v>3201</v>
      </c>
      <c r="G2176" t="s">
        <v>228</v>
      </c>
      <c r="H2176" t="s">
        <v>229</v>
      </c>
      <c r="I2176" t="n">
        <v>5</v>
      </c>
      <c r="J2176" t="n">
        <v>458</v>
      </c>
      <c r="K2176" t="s">
        <v>230</v>
      </c>
      <c r="L2176" t="n">
        <v>331</v>
      </c>
      <c r="M2176" t="n">
        <v>0.23</v>
      </c>
      <c r="N2176" t="n">
        <v>19.9</v>
      </c>
      <c r="O2176" t="s">
        <v>325</v>
      </c>
      <c r="P2176" t="s">
        <v>253</v>
      </c>
      <c r="Q2176" t="s">
        <v>253</v>
      </c>
      <c r="R2176" t="s">
        <v>233</v>
      </c>
      <c r="S2176" t="s">
        <v>229</v>
      </c>
      <c r="T2176" t="n">
        <v>5</v>
      </c>
    </row>
    <row r="2177" spans="1:20">
      <c r="A2177" s="1" t="n">
        <v>38564</v>
      </c>
      <c r="B2177" t="s">
        <v>325</v>
      </c>
      <c r="C2177" t="n">
        <v>4</v>
      </c>
      <c r="D2177" t="n">
        <v>20</v>
      </c>
      <c r="E2177" t="s">
        <v>52</v>
      </c>
      <c r="F2177" t="n">
        <v>3201</v>
      </c>
      <c r="G2177" t="s">
        <v>228</v>
      </c>
      <c r="H2177" t="s">
        <v>229</v>
      </c>
      <c r="I2177" t="n">
        <v>5</v>
      </c>
      <c r="J2177" t="n">
        <v>580</v>
      </c>
      <c r="K2177" t="s">
        <v>248</v>
      </c>
      <c r="L2177" t="n">
        <v>328</v>
      </c>
      <c r="M2177" t="n">
        <v>0.04</v>
      </c>
      <c r="N2177" t="n">
        <v>44.4</v>
      </c>
      <c r="O2177" t="s">
        <v>325</v>
      </c>
      <c r="P2177" t="s">
        <v>253</v>
      </c>
      <c r="Q2177" t="s">
        <v>253</v>
      </c>
      <c r="R2177" t="s">
        <v>233</v>
      </c>
      <c r="S2177" t="s">
        <v>229</v>
      </c>
      <c r="T2177" t="n">
        <v>5</v>
      </c>
    </row>
    <row r="2178" spans="1:20">
      <c r="A2178" s="1" t="n">
        <v>38564</v>
      </c>
      <c r="B2178" t="s">
        <v>325</v>
      </c>
      <c r="C2178" t="n">
        <v>5</v>
      </c>
      <c r="D2178" t="n">
        <v>20</v>
      </c>
      <c r="E2178" t="s">
        <v>52</v>
      </c>
      <c r="F2178" t="n">
        <v>3201</v>
      </c>
      <c r="G2178" t="s">
        <v>228</v>
      </c>
      <c r="H2178" t="s">
        <v>229</v>
      </c>
      <c r="I2178" t="n">
        <v>5</v>
      </c>
      <c r="J2178" t="n">
        <v>280</v>
      </c>
      <c r="K2178" t="s">
        <v>251</v>
      </c>
      <c r="L2178" t="n">
        <v>98</v>
      </c>
      <c r="M2178" t="n">
        <v>0.28</v>
      </c>
      <c r="N2178" t="n">
        <v>15.8</v>
      </c>
      <c r="O2178" t="s">
        <v>325</v>
      </c>
      <c r="P2178" t="s">
        <v>253</v>
      </c>
      <c r="Q2178" t="s">
        <v>253</v>
      </c>
      <c r="R2178" t="s">
        <v>233</v>
      </c>
      <c r="S2178" t="s">
        <v>229</v>
      </c>
      <c r="T2178" t="n">
        <v>5</v>
      </c>
    </row>
    <row r="2179" spans="1:20">
      <c r="A2179" s="1" t="n">
        <v>38595</v>
      </c>
      <c r="B2179" t="s">
        <v>322</v>
      </c>
      <c r="C2179" t="n">
        <v>44</v>
      </c>
      <c r="D2179" t="n">
        <v>20</v>
      </c>
      <c r="E2179" t="s">
        <v>52</v>
      </c>
      <c r="F2179" t="n">
        <v>3201</v>
      </c>
      <c r="G2179" t="s">
        <v>228</v>
      </c>
      <c r="H2179" t="s">
        <v>229</v>
      </c>
      <c r="I2179" t="n">
        <v>5</v>
      </c>
      <c r="J2179" t="n">
        <v>940</v>
      </c>
      <c r="K2179" t="s">
        <v>235</v>
      </c>
      <c r="L2179" t="n">
        <v>50</v>
      </c>
      <c r="M2179" t="n">
        <v>5.4</v>
      </c>
      <c r="N2179" t="n">
        <v>10.9</v>
      </c>
      <c r="O2179" t="s">
        <v>323</v>
      </c>
      <c r="P2179" t="s">
        <v>232</v>
      </c>
      <c r="Q2179" t="s">
        <v>232</v>
      </c>
      <c r="R2179" t="s">
        <v>233</v>
      </c>
      <c r="S2179" t="s">
        <v>229</v>
      </c>
      <c r="T2179" t="n">
        <v>5</v>
      </c>
    </row>
    <row r="2180" spans="1:20">
      <c r="A2180" s="1" t="n">
        <v>38595</v>
      </c>
      <c r="B2180" t="s">
        <v>322</v>
      </c>
      <c r="C2180" t="n">
        <v>45</v>
      </c>
      <c r="D2180" t="n">
        <v>20</v>
      </c>
      <c r="E2180" t="s">
        <v>52</v>
      </c>
      <c r="F2180" t="n">
        <v>3201</v>
      </c>
      <c r="G2180" t="s">
        <v>228</v>
      </c>
      <c r="H2180" t="s">
        <v>229</v>
      </c>
      <c r="I2180" t="n">
        <v>5</v>
      </c>
      <c r="J2180" t="n">
        <v>280</v>
      </c>
      <c r="K2180" t="s">
        <v>251</v>
      </c>
      <c r="L2180" t="n">
        <v>298</v>
      </c>
      <c r="M2180" t="n">
        <v>0.06</v>
      </c>
      <c r="N2180" t="n">
        <v>38.7</v>
      </c>
      <c r="O2180" t="s">
        <v>323</v>
      </c>
      <c r="P2180" t="s">
        <v>232</v>
      </c>
      <c r="Q2180" t="s">
        <v>232</v>
      </c>
      <c r="R2180" t="s">
        <v>233</v>
      </c>
      <c r="S2180" t="s">
        <v>229</v>
      </c>
      <c r="T2180" t="n">
        <v>5</v>
      </c>
    </row>
    <row r="2181" spans="1:20">
      <c r="A2181" s="1" t="n">
        <v>38595</v>
      </c>
      <c r="B2181" t="s">
        <v>322</v>
      </c>
      <c r="C2181" t="n">
        <v>46</v>
      </c>
      <c r="D2181" t="n">
        <v>20</v>
      </c>
      <c r="E2181" t="s">
        <v>52</v>
      </c>
      <c r="F2181" t="n">
        <v>3201</v>
      </c>
      <c r="G2181" t="s">
        <v>228</v>
      </c>
      <c r="H2181" t="s">
        <v>229</v>
      </c>
      <c r="I2181" t="n">
        <v>5</v>
      </c>
      <c r="J2181" t="n">
        <v>875</v>
      </c>
      <c r="K2181" t="s">
        <v>305</v>
      </c>
      <c r="L2181" t="n">
        <v>199</v>
      </c>
      <c r="M2181" t="n">
        <v>0.05</v>
      </c>
      <c r="N2181" t="n">
        <v>46.4</v>
      </c>
      <c r="O2181" t="s">
        <v>323</v>
      </c>
      <c r="P2181" t="s">
        <v>232</v>
      </c>
      <c r="Q2181" t="s">
        <v>232</v>
      </c>
      <c r="R2181" t="s">
        <v>233</v>
      </c>
      <c r="S2181" t="s">
        <v>229</v>
      </c>
      <c r="T2181" t="n">
        <v>5</v>
      </c>
    </row>
    <row r="2182" spans="1:20">
      <c r="A2182" s="1" t="n">
        <v>38595</v>
      </c>
      <c r="B2182" t="s">
        <v>322</v>
      </c>
      <c r="C2182" t="n">
        <v>47</v>
      </c>
      <c r="D2182" t="n">
        <v>20</v>
      </c>
      <c r="E2182" t="s">
        <v>52</v>
      </c>
      <c r="F2182" t="n">
        <v>3201</v>
      </c>
      <c r="G2182" t="s">
        <v>228</v>
      </c>
      <c r="H2182" t="s">
        <v>229</v>
      </c>
      <c r="I2182" t="n">
        <v>5</v>
      </c>
      <c r="J2182" t="n">
        <v>280</v>
      </c>
      <c r="K2182" t="s">
        <v>251</v>
      </c>
      <c r="L2182" t="n">
        <v>111</v>
      </c>
      <c r="M2182" t="n">
        <v>0.24</v>
      </c>
      <c r="N2182" t="n">
        <v>15.9</v>
      </c>
      <c r="O2182" t="s">
        <v>323</v>
      </c>
      <c r="P2182" t="s">
        <v>232</v>
      </c>
      <c r="Q2182" t="s">
        <v>232</v>
      </c>
      <c r="R2182" t="s">
        <v>233</v>
      </c>
      <c r="S2182" t="s">
        <v>229</v>
      </c>
      <c r="T2182" t="n">
        <v>5</v>
      </c>
    </row>
    <row r="2183" spans="1:20">
      <c r="A2183" s="1" t="n">
        <v>38595</v>
      </c>
      <c r="B2183" t="s">
        <v>322</v>
      </c>
      <c r="C2183" t="n">
        <v>48</v>
      </c>
      <c r="D2183" t="n">
        <v>20</v>
      </c>
      <c r="E2183" t="s">
        <v>52</v>
      </c>
      <c r="F2183" t="n">
        <v>3201</v>
      </c>
      <c r="G2183" t="s">
        <v>228</v>
      </c>
      <c r="H2183" t="s">
        <v>229</v>
      </c>
      <c r="I2183" t="n">
        <v>5</v>
      </c>
      <c r="J2183" t="n">
        <v>280</v>
      </c>
      <c r="K2183" t="s">
        <v>251</v>
      </c>
      <c r="L2183" t="n">
        <v>151</v>
      </c>
      <c r="M2183" t="n">
        <v>0.06</v>
      </c>
      <c r="N2183" t="n">
        <v>33</v>
      </c>
      <c r="O2183" t="s">
        <v>323</v>
      </c>
      <c r="P2183" t="s">
        <v>232</v>
      </c>
      <c r="Q2183" t="s">
        <v>232</v>
      </c>
      <c r="R2183" t="s">
        <v>233</v>
      </c>
      <c r="S2183" t="s">
        <v>229</v>
      </c>
      <c r="T2183" t="n">
        <v>5</v>
      </c>
    </row>
    <row r="2184" spans="1:20">
      <c r="A2184" s="1" t="n">
        <v>38595</v>
      </c>
      <c r="B2184" t="s">
        <v>322</v>
      </c>
      <c r="C2184" t="n">
        <v>49</v>
      </c>
      <c r="D2184" t="n">
        <v>20</v>
      </c>
      <c r="E2184" t="s">
        <v>52</v>
      </c>
      <c r="F2184" t="n">
        <v>3201</v>
      </c>
      <c r="G2184" t="s">
        <v>228</v>
      </c>
      <c r="H2184" t="s">
        <v>229</v>
      </c>
      <c r="I2184" t="n">
        <v>5</v>
      </c>
      <c r="J2184" t="n">
        <v>945</v>
      </c>
      <c r="K2184" t="s">
        <v>282</v>
      </c>
      <c r="L2184" t="n">
        <v>292</v>
      </c>
      <c r="M2184" t="n">
        <v>0.07000000000000001</v>
      </c>
      <c r="N2184" t="n">
        <v>37.1</v>
      </c>
      <c r="O2184" t="s">
        <v>323</v>
      </c>
      <c r="P2184" t="s">
        <v>232</v>
      </c>
      <c r="Q2184" t="s">
        <v>232</v>
      </c>
      <c r="R2184" t="s">
        <v>233</v>
      </c>
      <c r="S2184" t="s">
        <v>229</v>
      </c>
      <c r="T2184" t="n">
        <v>5</v>
      </c>
    </row>
    <row r="2185" spans="1:20">
      <c r="A2185" s="1" t="n">
        <v>38595</v>
      </c>
      <c r="B2185" t="s">
        <v>322</v>
      </c>
      <c r="C2185" t="n">
        <v>50</v>
      </c>
      <c r="D2185" t="n">
        <v>20</v>
      </c>
      <c r="E2185" t="s">
        <v>52</v>
      </c>
      <c r="F2185" t="n">
        <v>3201</v>
      </c>
      <c r="G2185" t="s">
        <v>228</v>
      </c>
      <c r="H2185" t="s">
        <v>229</v>
      </c>
      <c r="I2185" t="n">
        <v>5</v>
      </c>
      <c r="J2185" t="n">
        <v>458</v>
      </c>
      <c r="K2185" t="s">
        <v>230</v>
      </c>
      <c r="L2185" t="n">
        <v>312</v>
      </c>
      <c r="M2185" t="n">
        <v>0.02</v>
      </c>
      <c r="N2185" t="n">
        <v>48.4</v>
      </c>
      <c r="O2185" t="s">
        <v>323</v>
      </c>
      <c r="P2185" t="s">
        <v>232</v>
      </c>
      <c r="Q2185" t="s">
        <v>232</v>
      </c>
      <c r="R2185" t="s">
        <v>233</v>
      </c>
      <c r="S2185" t="s">
        <v>229</v>
      </c>
      <c r="T2185" t="n">
        <v>5</v>
      </c>
    </row>
    <row r="2186" spans="1:20">
      <c r="A2186" s="1" t="n">
        <v>38595</v>
      </c>
      <c r="B2186" t="s">
        <v>341</v>
      </c>
      <c r="C2186" t="n">
        <v>1</v>
      </c>
      <c r="D2186" t="n">
        <v>231</v>
      </c>
      <c r="E2186" t="s">
        <v>342</v>
      </c>
      <c r="F2186" t="n">
        <v>3202</v>
      </c>
      <c r="G2186" t="s">
        <v>275</v>
      </c>
      <c r="H2186" t="s">
        <v>229</v>
      </c>
      <c r="I2186" t="n">
        <v>5</v>
      </c>
      <c r="J2186" t="n">
        <v>160</v>
      </c>
      <c r="K2186" t="s">
        <v>258</v>
      </c>
      <c r="L2186" t="n">
        <v>20</v>
      </c>
      <c r="M2186" t="n">
        <v>0</v>
      </c>
      <c r="N2186" t="n">
        <v>0</v>
      </c>
    </row>
    <row r="2187" spans="1:20">
      <c r="A2187" s="1" t="n">
        <v>38595</v>
      </c>
      <c r="B2187" t="s">
        <v>341</v>
      </c>
      <c r="C2187" t="n">
        <v>2</v>
      </c>
      <c r="D2187" t="n">
        <v>231</v>
      </c>
      <c r="E2187" t="s">
        <v>342</v>
      </c>
      <c r="F2187" t="n">
        <v>3203</v>
      </c>
      <c r="G2187" t="s">
        <v>343</v>
      </c>
      <c r="H2187" t="s">
        <v>229</v>
      </c>
      <c r="I2187" t="n">
        <v>5</v>
      </c>
      <c r="J2187" t="n">
        <v>160</v>
      </c>
      <c r="K2187" t="s">
        <v>258</v>
      </c>
      <c r="L2187" t="n">
        <v>14</v>
      </c>
      <c r="M2187" t="n">
        <v>0</v>
      </c>
      <c r="N2187" t="n">
        <v>0</v>
      </c>
    </row>
    <row r="2188" spans="1:20">
      <c r="A2188" s="1" t="n">
        <v>38595</v>
      </c>
      <c r="B2188" t="s">
        <v>341</v>
      </c>
      <c r="C2188" t="n">
        <v>3</v>
      </c>
      <c r="D2188" t="n">
        <v>231</v>
      </c>
      <c r="E2188" t="s">
        <v>342</v>
      </c>
      <c r="F2188" t="n">
        <v>3204</v>
      </c>
      <c r="G2188" t="s">
        <v>344</v>
      </c>
      <c r="H2188" t="s">
        <v>229</v>
      </c>
      <c r="I2188" t="n">
        <v>5</v>
      </c>
      <c r="J2188" t="n">
        <v>160</v>
      </c>
      <c r="K2188" t="s">
        <v>258</v>
      </c>
      <c r="L2188" t="n">
        <v>10</v>
      </c>
      <c r="M2188" t="n">
        <v>0</v>
      </c>
      <c r="N2188" t="n">
        <v>0</v>
      </c>
    </row>
    <row r="2189" spans="1:20">
      <c r="A2189" s="1" t="n">
        <v>38595</v>
      </c>
      <c r="B2189" t="s">
        <v>326</v>
      </c>
      <c r="C2189" t="n">
        <v>1</v>
      </c>
      <c r="D2189" t="n">
        <v>213</v>
      </c>
      <c r="E2189" t="s">
        <v>234</v>
      </c>
      <c r="F2189" t="n">
        <v>3201</v>
      </c>
      <c r="G2189" t="s">
        <v>228</v>
      </c>
      <c r="H2189" t="s">
        <v>229</v>
      </c>
      <c r="I2189" t="n">
        <v>5</v>
      </c>
      <c r="J2189" t="n">
        <v>515</v>
      </c>
      <c r="K2189" t="s">
        <v>338</v>
      </c>
      <c r="L2189" t="n">
        <v>313</v>
      </c>
      <c r="M2189" t="n">
        <v>0</v>
      </c>
      <c r="N2189" t="n">
        <v>0</v>
      </c>
    </row>
    <row r="2190" spans="1:20">
      <c r="A2190" s="1" t="n">
        <v>38595</v>
      </c>
      <c r="B2190" t="s">
        <v>326</v>
      </c>
      <c r="C2190" t="n">
        <v>2</v>
      </c>
      <c r="D2190" t="n">
        <v>213</v>
      </c>
      <c r="E2190" t="s">
        <v>234</v>
      </c>
      <c r="F2190" t="n">
        <v>3201</v>
      </c>
      <c r="G2190" t="s">
        <v>228</v>
      </c>
      <c r="H2190" t="s">
        <v>229</v>
      </c>
      <c r="I2190" t="n">
        <v>5</v>
      </c>
      <c r="J2190" t="n">
        <v>515</v>
      </c>
      <c r="K2190" t="s">
        <v>338</v>
      </c>
      <c r="L2190" t="n">
        <v>72</v>
      </c>
      <c r="M2190" t="n">
        <v>0</v>
      </c>
      <c r="N2190" t="n">
        <v>0</v>
      </c>
    </row>
    <row r="2191" spans="1:20">
      <c r="A2191" s="1" t="n">
        <v>38595</v>
      </c>
      <c r="B2191" t="s">
        <v>325</v>
      </c>
      <c r="C2191" t="n">
        <v>1</v>
      </c>
      <c r="D2191" t="n">
        <v>20</v>
      </c>
      <c r="E2191" t="s">
        <v>52</v>
      </c>
      <c r="F2191" t="n">
        <v>3201</v>
      </c>
      <c r="G2191" t="s">
        <v>228</v>
      </c>
      <c r="H2191" t="s">
        <v>229</v>
      </c>
      <c r="I2191" t="n">
        <v>5</v>
      </c>
      <c r="J2191" t="n">
        <v>785</v>
      </c>
      <c r="K2191" t="s">
        <v>259</v>
      </c>
      <c r="L2191" t="n">
        <v>1010</v>
      </c>
      <c r="M2191" t="n">
        <v>1.17</v>
      </c>
      <c r="N2191" t="n">
        <v>38.4</v>
      </c>
      <c r="O2191" t="s">
        <v>325</v>
      </c>
      <c r="P2191" t="s">
        <v>253</v>
      </c>
      <c r="Q2191" t="s">
        <v>253</v>
      </c>
      <c r="R2191" t="s">
        <v>233</v>
      </c>
      <c r="S2191" t="s">
        <v>229</v>
      </c>
      <c r="T2191" t="n">
        <v>5</v>
      </c>
    </row>
    <row r="2192" spans="1:20">
      <c r="A2192" s="1" t="n">
        <v>38595</v>
      </c>
      <c r="B2192" t="s">
        <v>325</v>
      </c>
      <c r="C2192" t="n">
        <v>2</v>
      </c>
      <c r="D2192" t="n">
        <v>20</v>
      </c>
      <c r="E2192" t="s">
        <v>52</v>
      </c>
      <c r="F2192" t="n">
        <v>3201</v>
      </c>
      <c r="G2192" t="s">
        <v>228</v>
      </c>
      <c r="H2192" t="s">
        <v>229</v>
      </c>
      <c r="I2192" t="n">
        <v>5</v>
      </c>
      <c r="J2192" t="n">
        <v>232</v>
      </c>
      <c r="K2192" t="s">
        <v>266</v>
      </c>
      <c r="L2192" t="n">
        <v>526</v>
      </c>
      <c r="M2192" t="n">
        <v>0.08</v>
      </c>
      <c r="N2192" t="n">
        <v>37.7</v>
      </c>
      <c r="O2192" t="s">
        <v>325</v>
      </c>
      <c r="P2192" t="s">
        <v>253</v>
      </c>
      <c r="Q2192" t="s">
        <v>253</v>
      </c>
      <c r="R2192" t="s">
        <v>233</v>
      </c>
      <c r="S2192" t="s">
        <v>229</v>
      </c>
      <c r="T2192" t="n">
        <v>5</v>
      </c>
    </row>
    <row r="2193" spans="1:20">
      <c r="A2193" s="1" t="n">
        <v>38595</v>
      </c>
      <c r="B2193" t="s">
        <v>325</v>
      </c>
      <c r="C2193" t="n">
        <v>3</v>
      </c>
      <c r="D2193" t="n">
        <v>20</v>
      </c>
      <c r="E2193" t="s">
        <v>52</v>
      </c>
      <c r="F2193" t="n">
        <v>3201</v>
      </c>
      <c r="G2193" t="s">
        <v>228</v>
      </c>
      <c r="H2193" t="s">
        <v>229</v>
      </c>
      <c r="I2193" t="n">
        <v>5</v>
      </c>
      <c r="J2193" t="n">
        <v>965</v>
      </c>
      <c r="K2193" t="s">
        <v>335</v>
      </c>
      <c r="L2193" t="n">
        <v>405</v>
      </c>
      <c r="M2193" t="n">
        <v>0.62</v>
      </c>
      <c r="N2193" t="n">
        <v>31.2</v>
      </c>
      <c r="O2193" t="s">
        <v>325</v>
      </c>
      <c r="P2193" t="s">
        <v>253</v>
      </c>
      <c r="Q2193" t="s">
        <v>253</v>
      </c>
      <c r="R2193" t="s">
        <v>233</v>
      </c>
      <c r="S2193" t="s">
        <v>229</v>
      </c>
      <c r="T2193" t="n">
        <v>5</v>
      </c>
    </row>
    <row r="2194" spans="1:20">
      <c r="A2194" s="1" t="n">
        <v>38595</v>
      </c>
      <c r="B2194" t="s">
        <v>325</v>
      </c>
      <c r="C2194" t="n">
        <v>4</v>
      </c>
      <c r="D2194" t="n">
        <v>20</v>
      </c>
      <c r="E2194" t="s">
        <v>52</v>
      </c>
      <c r="F2194" t="n">
        <v>3201</v>
      </c>
      <c r="G2194" t="s">
        <v>228</v>
      </c>
      <c r="H2194" t="s">
        <v>229</v>
      </c>
      <c r="I2194" t="n">
        <v>5</v>
      </c>
      <c r="J2194" t="n">
        <v>550</v>
      </c>
      <c r="K2194" t="s">
        <v>346</v>
      </c>
      <c r="L2194" t="n">
        <v>415</v>
      </c>
      <c r="M2194" t="n">
        <v>0.16</v>
      </c>
      <c r="N2194" t="n">
        <v>36.7</v>
      </c>
      <c r="O2194" t="s">
        <v>325</v>
      </c>
      <c r="P2194" t="s">
        <v>253</v>
      </c>
      <c r="Q2194" t="s">
        <v>253</v>
      </c>
      <c r="R2194" t="s">
        <v>233</v>
      </c>
      <c r="S2194" t="s">
        <v>229</v>
      </c>
      <c r="T2194" t="n">
        <v>5</v>
      </c>
    </row>
    <row r="2195" spans="1:20">
      <c r="A2195" s="1" t="n">
        <v>38595</v>
      </c>
      <c r="B2195" t="s">
        <v>325</v>
      </c>
      <c r="C2195" t="n">
        <v>5</v>
      </c>
      <c r="D2195" t="n">
        <v>20</v>
      </c>
      <c r="E2195" t="s">
        <v>52</v>
      </c>
      <c r="F2195" t="n">
        <v>3201</v>
      </c>
      <c r="G2195" t="s">
        <v>228</v>
      </c>
      <c r="H2195" t="s">
        <v>229</v>
      </c>
      <c r="I2195" t="n">
        <v>5</v>
      </c>
      <c r="J2195" t="n">
        <v>458</v>
      </c>
      <c r="K2195" t="s">
        <v>230</v>
      </c>
      <c r="L2195" t="n">
        <v>318</v>
      </c>
      <c r="M2195" t="n">
        <v>0.23</v>
      </c>
      <c r="N2195" t="n">
        <v>19.9</v>
      </c>
      <c r="O2195" t="s">
        <v>325</v>
      </c>
      <c r="P2195" t="s">
        <v>253</v>
      </c>
      <c r="Q2195" t="s">
        <v>253</v>
      </c>
      <c r="R2195" t="s">
        <v>233</v>
      </c>
      <c r="S2195" t="s">
        <v>229</v>
      </c>
      <c r="T2195" t="n">
        <v>5</v>
      </c>
    </row>
    <row r="2196" spans="1:20">
      <c r="A2196" s="1" t="n">
        <v>38595</v>
      </c>
      <c r="B2196" t="s">
        <v>325</v>
      </c>
      <c r="C2196" t="n">
        <v>6</v>
      </c>
      <c r="D2196" t="n">
        <v>20</v>
      </c>
      <c r="E2196" t="s">
        <v>52</v>
      </c>
      <c r="F2196" t="n">
        <v>3201</v>
      </c>
      <c r="G2196" t="s">
        <v>228</v>
      </c>
      <c r="H2196" t="s">
        <v>229</v>
      </c>
      <c r="I2196" t="n">
        <v>5</v>
      </c>
      <c r="J2196" t="n">
        <v>785</v>
      </c>
      <c r="K2196" t="s">
        <v>259</v>
      </c>
      <c r="L2196" t="n">
        <v>421</v>
      </c>
      <c r="M2196" t="n">
        <v>1.67</v>
      </c>
      <c r="N2196" t="n">
        <v>38.5</v>
      </c>
      <c r="O2196" t="s">
        <v>325</v>
      </c>
      <c r="P2196" t="s">
        <v>253</v>
      </c>
      <c r="Q2196" t="s">
        <v>253</v>
      </c>
      <c r="R2196" t="s">
        <v>233</v>
      </c>
      <c r="S2196" t="s">
        <v>229</v>
      </c>
      <c r="T2196" t="n">
        <v>5</v>
      </c>
    </row>
    <row r="2197" spans="1:20">
      <c r="A2197" s="1" t="n">
        <v>38625</v>
      </c>
      <c r="B2197" t="s">
        <v>322</v>
      </c>
      <c r="C2197" t="n">
        <v>38</v>
      </c>
      <c r="D2197" t="n">
        <v>20</v>
      </c>
      <c r="E2197" t="s">
        <v>52</v>
      </c>
      <c r="F2197" t="n">
        <v>3201</v>
      </c>
      <c r="G2197" t="s">
        <v>228</v>
      </c>
      <c r="H2197" t="s">
        <v>229</v>
      </c>
      <c r="I2197" t="n">
        <v>5</v>
      </c>
      <c r="J2197" t="n">
        <v>280</v>
      </c>
      <c r="K2197" t="s">
        <v>251</v>
      </c>
      <c r="L2197" t="n">
        <v>209</v>
      </c>
      <c r="M2197" t="n">
        <v>0.06</v>
      </c>
      <c r="N2197" t="n">
        <v>38.6</v>
      </c>
      <c r="O2197" t="s">
        <v>323</v>
      </c>
      <c r="P2197" t="s">
        <v>232</v>
      </c>
      <c r="Q2197" t="s">
        <v>232</v>
      </c>
      <c r="R2197" t="s">
        <v>233</v>
      </c>
      <c r="S2197" t="s">
        <v>229</v>
      </c>
      <c r="T2197" t="n">
        <v>5</v>
      </c>
    </row>
    <row r="2198" spans="1:20">
      <c r="A2198" s="1" t="n">
        <v>38625</v>
      </c>
      <c r="B2198" t="s">
        <v>322</v>
      </c>
      <c r="C2198" t="n">
        <v>39</v>
      </c>
      <c r="D2198" t="n">
        <v>20</v>
      </c>
      <c r="E2198" t="s">
        <v>52</v>
      </c>
      <c r="F2198" t="n">
        <v>3201</v>
      </c>
      <c r="G2198" t="s">
        <v>228</v>
      </c>
      <c r="H2198" t="s">
        <v>229</v>
      </c>
      <c r="I2198" t="n">
        <v>5</v>
      </c>
      <c r="J2198" t="n">
        <v>945</v>
      </c>
      <c r="K2198" t="s">
        <v>282</v>
      </c>
      <c r="L2198" t="n">
        <v>262</v>
      </c>
      <c r="M2198" t="n">
        <v>0.08</v>
      </c>
      <c r="N2198" t="n">
        <v>36.6</v>
      </c>
      <c r="O2198" t="s">
        <v>323</v>
      </c>
      <c r="P2198" t="s">
        <v>232</v>
      </c>
      <c r="Q2198" t="s">
        <v>232</v>
      </c>
      <c r="R2198" t="s">
        <v>233</v>
      </c>
      <c r="S2198" t="s">
        <v>229</v>
      </c>
      <c r="T2198" t="n">
        <v>5</v>
      </c>
    </row>
    <row r="2199" spans="1:20">
      <c r="A2199" s="1" t="n">
        <v>38625</v>
      </c>
      <c r="B2199" t="s">
        <v>322</v>
      </c>
      <c r="C2199" t="n">
        <v>40</v>
      </c>
      <c r="D2199" t="n">
        <v>20</v>
      </c>
      <c r="E2199" t="s">
        <v>52</v>
      </c>
      <c r="F2199" t="n">
        <v>3201</v>
      </c>
      <c r="G2199" t="s">
        <v>228</v>
      </c>
      <c r="H2199" t="s">
        <v>229</v>
      </c>
      <c r="I2199" t="n">
        <v>5</v>
      </c>
      <c r="J2199" t="n">
        <v>280</v>
      </c>
      <c r="K2199" t="s">
        <v>251</v>
      </c>
      <c r="L2199" t="n">
        <v>259</v>
      </c>
      <c r="M2199" t="n">
        <v>0.3</v>
      </c>
      <c r="N2199" t="n">
        <v>16.8</v>
      </c>
      <c r="O2199" t="s">
        <v>323</v>
      </c>
      <c r="P2199" t="s">
        <v>232</v>
      </c>
      <c r="Q2199" t="s">
        <v>232</v>
      </c>
      <c r="R2199" t="s">
        <v>233</v>
      </c>
      <c r="S2199" t="s">
        <v>229</v>
      </c>
      <c r="T2199" t="n">
        <v>5</v>
      </c>
    </row>
    <row r="2200" spans="1:20">
      <c r="A2200" s="1" t="n">
        <v>38625</v>
      </c>
      <c r="B2200" t="s">
        <v>322</v>
      </c>
      <c r="C2200" t="n">
        <v>41</v>
      </c>
      <c r="D2200" t="n">
        <v>20</v>
      </c>
      <c r="E2200" t="s">
        <v>52</v>
      </c>
      <c r="F2200" t="n">
        <v>3201</v>
      </c>
      <c r="G2200" t="s">
        <v>228</v>
      </c>
      <c r="H2200" t="s">
        <v>229</v>
      </c>
      <c r="I2200" t="n">
        <v>5</v>
      </c>
      <c r="J2200" t="n">
        <v>945</v>
      </c>
      <c r="K2200" t="s">
        <v>282</v>
      </c>
      <c r="L2200" t="n">
        <v>256</v>
      </c>
      <c r="M2200" t="n">
        <v>0.07000000000000001</v>
      </c>
      <c r="N2200" t="n">
        <v>39.6</v>
      </c>
      <c r="O2200" t="s">
        <v>323</v>
      </c>
      <c r="P2200" t="s">
        <v>232</v>
      </c>
      <c r="Q2200" t="s">
        <v>232</v>
      </c>
      <c r="R2200" t="s">
        <v>233</v>
      </c>
      <c r="S2200" t="s">
        <v>229</v>
      </c>
      <c r="T2200" t="n">
        <v>5</v>
      </c>
    </row>
    <row r="2201" spans="1:20">
      <c r="A2201" s="1" t="n">
        <v>38625</v>
      </c>
      <c r="B2201" t="s">
        <v>322</v>
      </c>
      <c r="C2201" t="n">
        <v>42</v>
      </c>
      <c r="D2201" t="n">
        <v>20</v>
      </c>
      <c r="E2201" t="s">
        <v>52</v>
      </c>
      <c r="F2201" t="n">
        <v>3201</v>
      </c>
      <c r="G2201" t="s">
        <v>228</v>
      </c>
      <c r="H2201" t="s">
        <v>229</v>
      </c>
      <c r="I2201" t="n">
        <v>5</v>
      </c>
      <c r="J2201" t="n">
        <v>945</v>
      </c>
      <c r="K2201" t="s">
        <v>282</v>
      </c>
      <c r="L2201" t="n">
        <v>240</v>
      </c>
      <c r="M2201" t="n">
        <v>0.08</v>
      </c>
      <c r="N2201" t="n">
        <v>35.6</v>
      </c>
      <c r="O2201" t="s">
        <v>323</v>
      </c>
      <c r="P2201" t="s">
        <v>232</v>
      </c>
      <c r="Q2201" t="s">
        <v>232</v>
      </c>
      <c r="R2201" t="s">
        <v>233</v>
      </c>
      <c r="S2201" t="s">
        <v>229</v>
      </c>
      <c r="T2201" t="n">
        <v>5</v>
      </c>
    </row>
    <row r="2202" spans="1:20">
      <c r="A2202" s="1" t="n">
        <v>38625</v>
      </c>
      <c r="B2202" t="s">
        <v>322</v>
      </c>
      <c r="C2202" t="n">
        <v>43</v>
      </c>
      <c r="D2202" t="n">
        <v>20</v>
      </c>
      <c r="E2202" t="s">
        <v>52</v>
      </c>
      <c r="F2202" t="n">
        <v>3201</v>
      </c>
      <c r="G2202" t="s">
        <v>228</v>
      </c>
      <c r="H2202" t="s">
        <v>229</v>
      </c>
      <c r="I2202" t="n">
        <v>5</v>
      </c>
      <c r="J2202" t="n">
        <v>280</v>
      </c>
      <c r="K2202" t="s">
        <v>251</v>
      </c>
      <c r="L2202" t="n">
        <v>207</v>
      </c>
      <c r="M2202" t="n">
        <v>0.3</v>
      </c>
      <c r="N2202" t="n">
        <v>17.1</v>
      </c>
      <c r="O2202" t="s">
        <v>323</v>
      </c>
      <c r="P2202" t="s">
        <v>232</v>
      </c>
      <c r="Q2202" t="s">
        <v>232</v>
      </c>
      <c r="R2202" t="s">
        <v>233</v>
      </c>
      <c r="S2202" t="s">
        <v>229</v>
      </c>
      <c r="T2202" t="n">
        <v>5</v>
      </c>
    </row>
    <row r="2203" spans="1:20">
      <c r="A2203" s="1" t="n">
        <v>38625</v>
      </c>
      <c r="B2203" t="s">
        <v>326</v>
      </c>
      <c r="C2203" t="n">
        <v>1</v>
      </c>
      <c r="D2203" t="n">
        <v>213</v>
      </c>
      <c r="E2203" t="s">
        <v>234</v>
      </c>
      <c r="F2203" t="n">
        <v>3201</v>
      </c>
      <c r="G2203" t="s">
        <v>228</v>
      </c>
      <c r="H2203" t="s">
        <v>229</v>
      </c>
      <c r="I2203" t="n">
        <v>5</v>
      </c>
      <c r="J2203" t="n">
        <v>515</v>
      </c>
      <c r="K2203" t="s">
        <v>338</v>
      </c>
      <c r="L2203" t="n">
        <v>305</v>
      </c>
      <c r="M2203" t="n">
        <v>0</v>
      </c>
      <c r="N2203" t="n">
        <v>0</v>
      </c>
    </row>
    <row r="2204" spans="1:20">
      <c r="A2204" s="1" t="n">
        <v>38625</v>
      </c>
      <c r="B2204" t="s">
        <v>325</v>
      </c>
      <c r="C2204" t="n">
        <v>1</v>
      </c>
      <c r="D2204" t="n">
        <v>20</v>
      </c>
      <c r="E2204" t="s">
        <v>52</v>
      </c>
      <c r="F2204" t="n">
        <v>3201</v>
      </c>
      <c r="G2204" t="s">
        <v>228</v>
      </c>
      <c r="H2204" t="s">
        <v>229</v>
      </c>
      <c r="I2204" t="n">
        <v>5</v>
      </c>
      <c r="J2204" t="n">
        <v>785</v>
      </c>
      <c r="K2204" t="s">
        <v>259</v>
      </c>
      <c r="L2204" t="n">
        <v>314</v>
      </c>
      <c r="M2204" t="n">
        <v>1.67</v>
      </c>
      <c r="N2204" t="n">
        <v>38.5</v>
      </c>
      <c r="O2204" t="s">
        <v>325</v>
      </c>
      <c r="P2204" t="s">
        <v>253</v>
      </c>
      <c r="Q2204" t="s">
        <v>253</v>
      </c>
      <c r="R2204" t="s">
        <v>233</v>
      </c>
      <c r="S2204" t="s">
        <v>229</v>
      </c>
      <c r="T2204" t="n">
        <v>5</v>
      </c>
    </row>
    <row r="2205" spans="1:20">
      <c r="A2205" s="1" t="n">
        <v>38625</v>
      </c>
      <c r="B2205" t="s">
        <v>325</v>
      </c>
      <c r="C2205" t="n">
        <v>2</v>
      </c>
      <c r="D2205" t="n">
        <v>20</v>
      </c>
      <c r="E2205" t="s">
        <v>52</v>
      </c>
      <c r="F2205" t="n">
        <v>3201</v>
      </c>
      <c r="G2205" t="s">
        <v>228</v>
      </c>
      <c r="H2205" t="s">
        <v>229</v>
      </c>
      <c r="I2205" t="n">
        <v>5</v>
      </c>
      <c r="J2205" t="n">
        <v>580</v>
      </c>
      <c r="K2205" t="s">
        <v>248</v>
      </c>
      <c r="L2205" t="n">
        <v>334</v>
      </c>
      <c r="M2205" t="n">
        <v>0.1</v>
      </c>
      <c r="N2205" t="n">
        <v>30.3</v>
      </c>
      <c r="O2205" t="s">
        <v>325</v>
      </c>
      <c r="P2205" t="s">
        <v>253</v>
      </c>
      <c r="Q2205" t="s">
        <v>253</v>
      </c>
      <c r="R2205" t="s">
        <v>233</v>
      </c>
      <c r="S2205" t="s">
        <v>229</v>
      </c>
      <c r="T2205" t="n">
        <v>5</v>
      </c>
    </row>
    <row r="2206" spans="1:20">
      <c r="A2206" s="1" t="n">
        <v>38625</v>
      </c>
      <c r="B2206" t="s">
        <v>325</v>
      </c>
      <c r="C2206" t="n">
        <v>3</v>
      </c>
      <c r="D2206" t="n">
        <v>20</v>
      </c>
      <c r="E2206" t="s">
        <v>52</v>
      </c>
      <c r="F2206" t="n">
        <v>3201</v>
      </c>
      <c r="G2206" t="s">
        <v>228</v>
      </c>
      <c r="H2206" t="s">
        <v>229</v>
      </c>
      <c r="I2206" t="n">
        <v>5</v>
      </c>
      <c r="J2206" t="n">
        <v>458</v>
      </c>
      <c r="K2206" t="s">
        <v>230</v>
      </c>
      <c r="L2206" t="n">
        <v>299</v>
      </c>
      <c r="M2206" t="n">
        <v>0.23</v>
      </c>
      <c r="N2206" t="n">
        <v>19.9</v>
      </c>
      <c r="O2206" t="s">
        <v>325</v>
      </c>
      <c r="P2206" t="s">
        <v>253</v>
      </c>
      <c r="Q2206" t="s">
        <v>253</v>
      </c>
      <c r="R2206" t="s">
        <v>233</v>
      </c>
      <c r="S2206" t="s">
        <v>229</v>
      </c>
      <c r="T2206" t="n">
        <v>5</v>
      </c>
    </row>
    <row r="2207" spans="1:20">
      <c r="A2207" s="1" t="n">
        <v>38625</v>
      </c>
      <c r="B2207" t="s">
        <v>325</v>
      </c>
      <c r="C2207" t="n">
        <v>4</v>
      </c>
      <c r="D2207" t="n">
        <v>20</v>
      </c>
      <c r="E2207" t="s">
        <v>52</v>
      </c>
      <c r="F2207" t="n">
        <v>3201</v>
      </c>
      <c r="G2207" t="s">
        <v>228</v>
      </c>
      <c r="H2207" t="s">
        <v>229</v>
      </c>
      <c r="I2207" t="n">
        <v>5</v>
      </c>
      <c r="J2207" t="n">
        <v>785</v>
      </c>
      <c r="K2207" t="s">
        <v>259</v>
      </c>
      <c r="L2207" t="n">
        <v>641</v>
      </c>
      <c r="M2207" t="n">
        <v>1.17</v>
      </c>
      <c r="N2207" t="n">
        <v>38.6</v>
      </c>
      <c r="O2207" t="s">
        <v>325</v>
      </c>
      <c r="P2207" t="s">
        <v>253</v>
      </c>
      <c r="Q2207" t="s">
        <v>253</v>
      </c>
      <c r="R2207" t="s">
        <v>233</v>
      </c>
      <c r="S2207" t="s">
        <v>229</v>
      </c>
      <c r="T2207" t="n">
        <v>5</v>
      </c>
    </row>
    <row r="2208" spans="1:20">
      <c r="A2208" s="1" t="n">
        <v>38625</v>
      </c>
      <c r="B2208" t="s">
        <v>325</v>
      </c>
      <c r="C2208" t="n">
        <v>5</v>
      </c>
      <c r="D2208" t="n">
        <v>20</v>
      </c>
      <c r="E2208" t="s">
        <v>52</v>
      </c>
      <c r="F2208" t="n">
        <v>3201</v>
      </c>
      <c r="G2208" t="s">
        <v>228</v>
      </c>
      <c r="H2208" t="s">
        <v>229</v>
      </c>
      <c r="I2208" t="n">
        <v>5</v>
      </c>
      <c r="J2208" t="n">
        <v>160</v>
      </c>
      <c r="K2208" t="s">
        <v>258</v>
      </c>
      <c r="L2208" t="n">
        <v>629</v>
      </c>
      <c r="M2208" t="n">
        <v>0.1</v>
      </c>
      <c r="N2208" t="n">
        <v>52</v>
      </c>
      <c r="O2208" t="s">
        <v>325</v>
      </c>
      <c r="P2208" t="s">
        <v>253</v>
      </c>
      <c r="Q2208" t="s">
        <v>253</v>
      </c>
      <c r="R2208" t="s">
        <v>233</v>
      </c>
      <c r="S2208" t="s">
        <v>229</v>
      </c>
      <c r="T2208" t="n">
        <v>5</v>
      </c>
    </row>
    <row r="2209" spans="1:20">
      <c r="A2209" s="1" t="n">
        <v>38625</v>
      </c>
      <c r="B2209" t="s">
        <v>325</v>
      </c>
      <c r="C2209" t="n">
        <v>6</v>
      </c>
      <c r="D2209" t="n">
        <v>20</v>
      </c>
      <c r="E2209" t="s">
        <v>52</v>
      </c>
      <c r="F2209" t="n">
        <v>3201</v>
      </c>
      <c r="G2209" t="s">
        <v>228</v>
      </c>
      <c r="H2209" t="s">
        <v>229</v>
      </c>
      <c r="I2209" t="n">
        <v>5</v>
      </c>
      <c r="J2209" t="n">
        <v>965</v>
      </c>
      <c r="K2209" t="s">
        <v>335</v>
      </c>
      <c r="L2209" t="n">
        <v>131</v>
      </c>
      <c r="M2209" t="n">
        <v>0.62</v>
      </c>
      <c r="N2209" t="n">
        <v>31.8</v>
      </c>
      <c r="O2209" t="s">
        <v>325</v>
      </c>
      <c r="P2209" t="s">
        <v>253</v>
      </c>
      <c r="Q2209" t="s">
        <v>253</v>
      </c>
      <c r="R2209" t="s">
        <v>233</v>
      </c>
      <c r="S2209" t="s">
        <v>229</v>
      </c>
      <c r="T2209" t="n">
        <v>5</v>
      </c>
    </row>
    <row r="2210" spans="1:20">
      <c r="A2210" s="1" t="n">
        <v>38625</v>
      </c>
      <c r="B2210" t="s">
        <v>325</v>
      </c>
      <c r="C2210" t="n">
        <v>7</v>
      </c>
      <c r="D2210" t="n">
        <v>508</v>
      </c>
      <c r="E2210" t="s">
        <v>246</v>
      </c>
      <c r="F2210" t="n">
        <v>3201</v>
      </c>
      <c r="G2210" t="s">
        <v>228</v>
      </c>
      <c r="H2210" t="s">
        <v>229</v>
      </c>
      <c r="I2210" t="n">
        <v>5</v>
      </c>
      <c r="J2210" t="n">
        <v>515</v>
      </c>
      <c r="K2210" t="s">
        <v>338</v>
      </c>
      <c r="L2210" t="n">
        <v>296</v>
      </c>
      <c r="M2210" t="n">
        <v>0.1</v>
      </c>
      <c r="N2210" t="n">
        <v>0</v>
      </c>
    </row>
    <row r="2211" spans="1:20">
      <c r="A2211" s="1" t="n">
        <v>38656</v>
      </c>
      <c r="B2211" t="s">
        <v>322</v>
      </c>
      <c r="C2211" t="n">
        <v>48</v>
      </c>
      <c r="D2211" t="n">
        <v>20</v>
      </c>
      <c r="E2211" t="s">
        <v>52</v>
      </c>
      <c r="F2211" t="n">
        <v>3201</v>
      </c>
      <c r="G2211" t="s">
        <v>228</v>
      </c>
      <c r="H2211" t="s">
        <v>229</v>
      </c>
      <c r="I2211" t="n">
        <v>5</v>
      </c>
      <c r="J2211" t="n">
        <v>945</v>
      </c>
      <c r="K2211" t="s">
        <v>282</v>
      </c>
      <c r="L2211" t="n">
        <v>298</v>
      </c>
      <c r="M2211" t="n">
        <v>0.08</v>
      </c>
      <c r="N2211" t="n">
        <v>36.5</v>
      </c>
      <c r="O2211" t="s">
        <v>323</v>
      </c>
      <c r="P2211" t="s">
        <v>232</v>
      </c>
      <c r="Q2211" t="s">
        <v>232</v>
      </c>
      <c r="R2211" t="s">
        <v>233</v>
      </c>
      <c r="S2211" t="s">
        <v>229</v>
      </c>
      <c r="T2211" t="n">
        <v>5</v>
      </c>
    </row>
    <row r="2212" spans="1:20">
      <c r="A2212" s="1" t="n">
        <v>38656</v>
      </c>
      <c r="B2212" t="s">
        <v>322</v>
      </c>
      <c r="C2212" t="n">
        <v>49</v>
      </c>
      <c r="D2212" t="n">
        <v>20</v>
      </c>
      <c r="E2212" t="s">
        <v>52</v>
      </c>
      <c r="F2212" t="n">
        <v>3201</v>
      </c>
      <c r="G2212" t="s">
        <v>228</v>
      </c>
      <c r="H2212" t="s">
        <v>229</v>
      </c>
      <c r="I2212" t="n">
        <v>5</v>
      </c>
      <c r="J2212" t="n">
        <v>280</v>
      </c>
      <c r="K2212" t="s">
        <v>251</v>
      </c>
      <c r="L2212" t="n">
        <v>416</v>
      </c>
      <c r="M2212" t="n">
        <v>0.06</v>
      </c>
      <c r="N2212" t="n">
        <v>38.6</v>
      </c>
      <c r="O2212" t="s">
        <v>323</v>
      </c>
      <c r="P2212" t="s">
        <v>232</v>
      </c>
      <c r="Q2212" t="s">
        <v>232</v>
      </c>
      <c r="R2212" t="s">
        <v>233</v>
      </c>
      <c r="S2212" t="s">
        <v>229</v>
      </c>
      <c r="T2212" t="n">
        <v>5</v>
      </c>
    </row>
    <row r="2213" spans="1:20">
      <c r="A2213" s="1" t="n">
        <v>38656</v>
      </c>
      <c r="B2213" t="s">
        <v>322</v>
      </c>
      <c r="C2213" t="n">
        <v>50</v>
      </c>
      <c r="D2213" t="n">
        <v>20</v>
      </c>
      <c r="E2213" t="s">
        <v>52</v>
      </c>
      <c r="F2213" t="n">
        <v>3201</v>
      </c>
      <c r="G2213" t="s">
        <v>228</v>
      </c>
      <c r="H2213" t="s">
        <v>229</v>
      </c>
      <c r="I2213" t="n">
        <v>5</v>
      </c>
      <c r="J2213" t="n">
        <v>458</v>
      </c>
      <c r="K2213" t="s">
        <v>230</v>
      </c>
      <c r="L2213" t="n">
        <v>246</v>
      </c>
      <c r="M2213" t="n">
        <v>0.09</v>
      </c>
      <c r="N2213" t="n">
        <v>35.2</v>
      </c>
      <c r="O2213" t="s">
        <v>323</v>
      </c>
      <c r="P2213" t="s">
        <v>232</v>
      </c>
      <c r="Q2213" t="s">
        <v>232</v>
      </c>
      <c r="R2213" t="s">
        <v>233</v>
      </c>
      <c r="S2213" t="s">
        <v>229</v>
      </c>
      <c r="T2213" t="n">
        <v>5</v>
      </c>
    </row>
    <row r="2214" spans="1:20">
      <c r="A2214" s="1" t="n">
        <v>38656</v>
      </c>
      <c r="B2214" t="s">
        <v>322</v>
      </c>
      <c r="C2214" t="n">
        <v>51</v>
      </c>
      <c r="D2214" t="n">
        <v>20</v>
      </c>
      <c r="E2214" t="s">
        <v>52</v>
      </c>
      <c r="F2214" t="n">
        <v>3201</v>
      </c>
      <c r="G2214" t="s">
        <v>228</v>
      </c>
      <c r="H2214" t="s">
        <v>229</v>
      </c>
      <c r="I2214" t="n">
        <v>5</v>
      </c>
      <c r="J2214" t="n">
        <v>280</v>
      </c>
      <c r="K2214" t="s">
        <v>251</v>
      </c>
      <c r="L2214" t="n">
        <v>265</v>
      </c>
      <c r="M2214" t="n">
        <v>0.06</v>
      </c>
      <c r="N2214" t="n">
        <v>38.2</v>
      </c>
      <c r="O2214" t="s">
        <v>323</v>
      </c>
      <c r="P2214" t="s">
        <v>232</v>
      </c>
      <c r="Q2214" t="s">
        <v>232</v>
      </c>
      <c r="R2214" t="s">
        <v>233</v>
      </c>
      <c r="S2214" t="s">
        <v>229</v>
      </c>
      <c r="T2214" t="n">
        <v>5</v>
      </c>
    </row>
    <row r="2215" spans="1:20">
      <c r="A2215" s="1" t="n">
        <v>38656</v>
      </c>
      <c r="B2215" t="s">
        <v>322</v>
      </c>
      <c r="C2215" t="n">
        <v>52</v>
      </c>
      <c r="D2215" t="n">
        <v>20</v>
      </c>
      <c r="E2215" t="s">
        <v>52</v>
      </c>
      <c r="F2215" t="n">
        <v>3201</v>
      </c>
      <c r="G2215" t="s">
        <v>228</v>
      </c>
      <c r="H2215" t="s">
        <v>229</v>
      </c>
      <c r="I2215" t="n">
        <v>5</v>
      </c>
      <c r="J2215" t="n">
        <v>280</v>
      </c>
      <c r="K2215" t="s">
        <v>251</v>
      </c>
      <c r="L2215" t="n">
        <v>196</v>
      </c>
      <c r="M2215" t="n">
        <v>0.24</v>
      </c>
      <c r="N2215" t="n">
        <v>16.2</v>
      </c>
      <c r="O2215" t="s">
        <v>323</v>
      </c>
      <c r="P2215" t="s">
        <v>232</v>
      </c>
      <c r="Q2215" t="s">
        <v>232</v>
      </c>
      <c r="R2215" t="s">
        <v>233</v>
      </c>
      <c r="S2215" t="s">
        <v>229</v>
      </c>
      <c r="T2215" t="n">
        <v>5</v>
      </c>
    </row>
    <row r="2216" spans="1:20">
      <c r="A2216" s="1" t="n">
        <v>38656</v>
      </c>
      <c r="B2216" t="s">
        <v>326</v>
      </c>
      <c r="C2216" t="n">
        <v>1</v>
      </c>
      <c r="D2216" t="n">
        <v>213</v>
      </c>
      <c r="E2216" t="s">
        <v>234</v>
      </c>
      <c r="F2216" t="n">
        <v>3201</v>
      </c>
      <c r="G2216" t="s">
        <v>228</v>
      </c>
      <c r="H2216" t="s">
        <v>229</v>
      </c>
      <c r="I2216" t="n">
        <v>5</v>
      </c>
      <c r="J2216" t="n">
        <v>515</v>
      </c>
      <c r="K2216" t="s">
        <v>338</v>
      </c>
      <c r="L2216" t="n">
        <v>321</v>
      </c>
      <c r="M2216" t="n">
        <v>0</v>
      </c>
      <c r="N2216" t="n">
        <v>0</v>
      </c>
    </row>
    <row r="2217" spans="1:20">
      <c r="A2217" s="1" t="n">
        <v>38656</v>
      </c>
      <c r="B2217" t="s">
        <v>325</v>
      </c>
      <c r="C2217" t="n">
        <v>1</v>
      </c>
      <c r="D2217" t="n">
        <v>20</v>
      </c>
      <c r="E2217" t="s">
        <v>52</v>
      </c>
      <c r="F2217" t="n">
        <v>3201</v>
      </c>
      <c r="G2217" t="s">
        <v>228</v>
      </c>
      <c r="H2217" t="s">
        <v>229</v>
      </c>
      <c r="I2217" t="n">
        <v>5</v>
      </c>
      <c r="J2217" t="n">
        <v>458</v>
      </c>
      <c r="K2217" t="s">
        <v>230</v>
      </c>
      <c r="L2217" t="n">
        <v>354</v>
      </c>
      <c r="M2217" t="n">
        <v>0.22</v>
      </c>
      <c r="N2217" t="n">
        <v>20.1</v>
      </c>
      <c r="O2217" t="s">
        <v>325</v>
      </c>
      <c r="P2217" t="s">
        <v>253</v>
      </c>
      <c r="Q2217" t="s">
        <v>253</v>
      </c>
      <c r="R2217" t="s">
        <v>233</v>
      </c>
      <c r="S2217" t="s">
        <v>229</v>
      </c>
      <c r="T2217" t="n">
        <v>5</v>
      </c>
    </row>
    <row r="2218" spans="1:20">
      <c r="A2218" s="1" t="n">
        <v>38656</v>
      </c>
      <c r="B2218" t="s">
        <v>325</v>
      </c>
      <c r="C2218" t="n">
        <v>2</v>
      </c>
      <c r="D2218" t="n">
        <v>20</v>
      </c>
      <c r="E2218" t="s">
        <v>52</v>
      </c>
      <c r="F2218" t="n">
        <v>3201</v>
      </c>
      <c r="G2218" t="s">
        <v>228</v>
      </c>
      <c r="H2218" t="s">
        <v>229</v>
      </c>
      <c r="I2218" t="n">
        <v>5</v>
      </c>
      <c r="J2218" t="n">
        <v>580</v>
      </c>
      <c r="K2218" t="s">
        <v>248</v>
      </c>
      <c r="L2218" t="n">
        <v>349</v>
      </c>
      <c r="M2218" t="n">
        <v>0.07000000000000001</v>
      </c>
      <c r="N2218" t="n">
        <v>35.2</v>
      </c>
      <c r="O2218" t="s">
        <v>325</v>
      </c>
      <c r="P2218" t="s">
        <v>253</v>
      </c>
      <c r="Q2218" t="s">
        <v>253</v>
      </c>
      <c r="R2218" t="s">
        <v>233</v>
      </c>
      <c r="S2218" t="s">
        <v>229</v>
      </c>
      <c r="T2218" t="n">
        <v>5</v>
      </c>
    </row>
    <row r="2219" spans="1:20">
      <c r="A2219" s="1" t="n">
        <v>38656</v>
      </c>
      <c r="B2219" t="s">
        <v>325</v>
      </c>
      <c r="C2219" t="n">
        <v>3</v>
      </c>
      <c r="D2219" t="n">
        <v>20</v>
      </c>
      <c r="E2219" t="s">
        <v>52</v>
      </c>
      <c r="F2219" t="n">
        <v>3201</v>
      </c>
      <c r="G2219" t="s">
        <v>228</v>
      </c>
      <c r="H2219" t="s">
        <v>229</v>
      </c>
      <c r="I2219" t="n">
        <v>5</v>
      </c>
      <c r="J2219" t="n">
        <v>458</v>
      </c>
      <c r="K2219" t="s">
        <v>230</v>
      </c>
      <c r="L2219" t="n">
        <v>328</v>
      </c>
      <c r="M2219" t="n">
        <v>0.22</v>
      </c>
      <c r="N2219" t="n">
        <v>20.1</v>
      </c>
      <c r="O2219" t="s">
        <v>325</v>
      </c>
      <c r="P2219" t="s">
        <v>253</v>
      </c>
      <c r="Q2219" t="s">
        <v>253</v>
      </c>
      <c r="R2219" t="s">
        <v>233</v>
      </c>
      <c r="S2219" t="s">
        <v>229</v>
      </c>
      <c r="T2219" t="n">
        <v>5</v>
      </c>
    </row>
    <row r="2220" spans="1:20">
      <c r="A2220" s="1" t="n">
        <v>38656</v>
      </c>
      <c r="B2220" t="s">
        <v>325</v>
      </c>
      <c r="C2220" t="n">
        <v>4</v>
      </c>
      <c r="D2220" t="n">
        <v>20</v>
      </c>
      <c r="E2220" t="s">
        <v>52</v>
      </c>
      <c r="F2220" t="n">
        <v>3201</v>
      </c>
      <c r="G2220" t="s">
        <v>228</v>
      </c>
      <c r="H2220" t="s">
        <v>229</v>
      </c>
      <c r="I2220" t="n">
        <v>5</v>
      </c>
      <c r="J2220" t="n">
        <v>458</v>
      </c>
      <c r="K2220" t="s">
        <v>230</v>
      </c>
      <c r="L2220" t="n">
        <v>296</v>
      </c>
      <c r="M2220" t="n">
        <v>0.06</v>
      </c>
      <c r="N2220" t="n">
        <v>44.7</v>
      </c>
      <c r="O2220" t="s">
        <v>325</v>
      </c>
      <c r="P2220" t="s">
        <v>253</v>
      </c>
      <c r="Q2220" t="s">
        <v>253</v>
      </c>
      <c r="R2220" t="s">
        <v>233</v>
      </c>
      <c r="S2220" t="s">
        <v>229</v>
      </c>
      <c r="T2220" t="n">
        <v>5</v>
      </c>
    </row>
    <row r="2221" spans="1:20">
      <c r="A2221" s="1" t="n">
        <v>38656</v>
      </c>
      <c r="B2221" t="s">
        <v>325</v>
      </c>
      <c r="C2221" t="n">
        <v>5</v>
      </c>
      <c r="D2221" t="n">
        <v>20</v>
      </c>
      <c r="E2221" t="s">
        <v>52</v>
      </c>
      <c r="F2221" t="n">
        <v>3201</v>
      </c>
      <c r="G2221" t="s">
        <v>228</v>
      </c>
      <c r="H2221" t="s">
        <v>229</v>
      </c>
      <c r="I2221" t="n">
        <v>5</v>
      </c>
      <c r="J2221" t="n">
        <v>965</v>
      </c>
      <c r="K2221" t="s">
        <v>335</v>
      </c>
      <c r="L2221" t="n">
        <v>94</v>
      </c>
      <c r="M2221" t="n">
        <v>0.63</v>
      </c>
      <c r="N2221" t="n">
        <v>31.7</v>
      </c>
      <c r="O2221" t="s">
        <v>325</v>
      </c>
      <c r="P2221" t="s">
        <v>253</v>
      </c>
      <c r="Q2221" t="s">
        <v>253</v>
      </c>
      <c r="R2221" t="s">
        <v>233</v>
      </c>
      <c r="S2221" t="s">
        <v>229</v>
      </c>
      <c r="T2221" t="n">
        <v>5</v>
      </c>
    </row>
    <row r="2222" spans="1:20">
      <c r="A2222" s="1" t="n">
        <v>38656</v>
      </c>
      <c r="B2222" t="s">
        <v>325</v>
      </c>
      <c r="C2222" t="n">
        <v>6</v>
      </c>
      <c r="D2222" t="n">
        <v>20</v>
      </c>
      <c r="E2222" t="s">
        <v>52</v>
      </c>
      <c r="F2222" t="n">
        <v>3201</v>
      </c>
      <c r="G2222" t="s">
        <v>228</v>
      </c>
      <c r="H2222" t="s">
        <v>229</v>
      </c>
      <c r="I2222" t="n">
        <v>5</v>
      </c>
      <c r="J2222" t="n">
        <v>785</v>
      </c>
      <c r="K2222" t="s">
        <v>259</v>
      </c>
      <c r="L2222" t="n">
        <v>698</v>
      </c>
      <c r="M2222" t="n">
        <v>1.2</v>
      </c>
      <c r="N2222" t="n">
        <v>38.4</v>
      </c>
      <c r="O2222" t="s">
        <v>325</v>
      </c>
      <c r="P2222" t="s">
        <v>253</v>
      </c>
      <c r="Q2222" t="s">
        <v>253</v>
      </c>
      <c r="R2222" t="s">
        <v>233</v>
      </c>
      <c r="S2222" t="s">
        <v>229</v>
      </c>
      <c r="T2222" t="n">
        <v>5</v>
      </c>
    </row>
    <row r="2223" spans="1:20">
      <c r="A2223" s="1" t="n">
        <v>38656</v>
      </c>
      <c r="B2223" t="s">
        <v>325</v>
      </c>
      <c r="C2223" t="n">
        <v>8</v>
      </c>
      <c r="D2223" t="n">
        <v>20</v>
      </c>
      <c r="E2223" t="s">
        <v>52</v>
      </c>
      <c r="F2223" t="n">
        <v>3201</v>
      </c>
      <c r="G2223" t="s">
        <v>228</v>
      </c>
      <c r="H2223" t="s">
        <v>229</v>
      </c>
      <c r="I2223" t="n">
        <v>5</v>
      </c>
      <c r="J2223" t="n">
        <v>910</v>
      </c>
      <c r="K2223" t="s">
        <v>318</v>
      </c>
      <c r="L2223" t="n">
        <v>321</v>
      </c>
      <c r="M2223" t="n">
        <v>0.82</v>
      </c>
      <c r="N2223" t="n">
        <v>39.2</v>
      </c>
      <c r="O2223" t="s">
        <v>325</v>
      </c>
      <c r="P2223" t="s">
        <v>253</v>
      </c>
      <c r="Q2223" t="s">
        <v>253</v>
      </c>
      <c r="R2223" t="s">
        <v>233</v>
      </c>
      <c r="S2223" t="s">
        <v>229</v>
      </c>
      <c r="T2223" t="n">
        <v>5</v>
      </c>
    </row>
    <row r="2224" spans="1:20">
      <c r="A2224" s="1" t="n">
        <v>38686</v>
      </c>
      <c r="B2224" t="s">
        <v>322</v>
      </c>
      <c r="C2224" t="n">
        <v>51</v>
      </c>
      <c r="D2224" t="n">
        <v>20</v>
      </c>
      <c r="E2224" t="s">
        <v>52</v>
      </c>
      <c r="F2224" t="n">
        <v>3201</v>
      </c>
      <c r="G2224" t="s">
        <v>228</v>
      </c>
      <c r="H2224" t="s">
        <v>229</v>
      </c>
      <c r="I2224" t="n">
        <v>5</v>
      </c>
      <c r="J2224" t="n">
        <v>280</v>
      </c>
      <c r="K2224" t="s">
        <v>251</v>
      </c>
      <c r="L2224" t="n">
        <v>403</v>
      </c>
      <c r="M2224" t="n">
        <v>0.03</v>
      </c>
      <c r="N2224" t="n">
        <v>33</v>
      </c>
      <c r="O2224" t="s">
        <v>323</v>
      </c>
      <c r="P2224" t="s">
        <v>232</v>
      </c>
      <c r="Q2224" t="s">
        <v>232</v>
      </c>
      <c r="R2224" t="s">
        <v>233</v>
      </c>
      <c r="S2224" t="s">
        <v>229</v>
      </c>
      <c r="T2224" t="n">
        <v>5</v>
      </c>
    </row>
    <row r="2225" spans="1:20">
      <c r="A2225" s="1" t="n">
        <v>38686</v>
      </c>
      <c r="B2225" t="s">
        <v>322</v>
      </c>
      <c r="C2225" t="n">
        <v>52</v>
      </c>
      <c r="D2225" t="n">
        <v>20</v>
      </c>
      <c r="E2225" t="s">
        <v>52</v>
      </c>
      <c r="F2225" t="n">
        <v>3201</v>
      </c>
      <c r="G2225" t="s">
        <v>228</v>
      </c>
      <c r="H2225" t="s">
        <v>229</v>
      </c>
      <c r="I2225" t="n">
        <v>5</v>
      </c>
      <c r="J2225" t="n">
        <v>280</v>
      </c>
      <c r="K2225" t="s">
        <v>251</v>
      </c>
      <c r="L2225" t="n">
        <v>295</v>
      </c>
      <c r="M2225" t="n">
        <v>0.03</v>
      </c>
      <c r="N2225" t="n">
        <v>38.4</v>
      </c>
      <c r="O2225" t="s">
        <v>323</v>
      </c>
      <c r="P2225" t="s">
        <v>232</v>
      </c>
      <c r="Q2225" t="s">
        <v>232</v>
      </c>
      <c r="R2225" t="s">
        <v>233</v>
      </c>
      <c r="S2225" t="s">
        <v>229</v>
      </c>
      <c r="T2225" t="n">
        <v>5</v>
      </c>
    </row>
    <row r="2226" spans="1:20">
      <c r="A2226" s="1" t="n">
        <v>38686</v>
      </c>
      <c r="B2226" t="s">
        <v>322</v>
      </c>
      <c r="C2226" t="n">
        <v>53</v>
      </c>
      <c r="D2226" t="n">
        <v>20</v>
      </c>
      <c r="E2226" t="s">
        <v>52</v>
      </c>
      <c r="F2226" t="n">
        <v>3201</v>
      </c>
      <c r="G2226" t="s">
        <v>228</v>
      </c>
      <c r="H2226" t="s">
        <v>229</v>
      </c>
      <c r="I2226" t="n">
        <v>5</v>
      </c>
      <c r="J2226" t="n">
        <v>945</v>
      </c>
      <c r="K2226" t="s">
        <v>282</v>
      </c>
      <c r="L2226" t="n">
        <v>291</v>
      </c>
      <c r="M2226" t="n">
        <v>0.08</v>
      </c>
      <c r="N2226" t="n">
        <v>36.6</v>
      </c>
      <c r="O2226" t="s">
        <v>323</v>
      </c>
      <c r="P2226" t="s">
        <v>232</v>
      </c>
      <c r="Q2226" t="s">
        <v>232</v>
      </c>
      <c r="R2226" t="s">
        <v>233</v>
      </c>
      <c r="S2226" t="s">
        <v>229</v>
      </c>
      <c r="T2226" t="n">
        <v>5</v>
      </c>
    </row>
    <row r="2227" spans="1:20">
      <c r="A2227" s="1" t="n">
        <v>38686</v>
      </c>
      <c r="B2227" t="s">
        <v>322</v>
      </c>
      <c r="C2227" t="n">
        <v>54</v>
      </c>
      <c r="D2227" t="n">
        <v>20</v>
      </c>
      <c r="E2227" t="s">
        <v>52</v>
      </c>
      <c r="F2227" t="n">
        <v>3201</v>
      </c>
      <c r="G2227" t="s">
        <v>228</v>
      </c>
      <c r="H2227" t="s">
        <v>229</v>
      </c>
      <c r="I2227" t="n">
        <v>5</v>
      </c>
      <c r="J2227" t="n">
        <v>280</v>
      </c>
      <c r="K2227" t="s">
        <v>251</v>
      </c>
      <c r="L2227" t="n">
        <v>390</v>
      </c>
      <c r="M2227" t="n">
        <v>0.06</v>
      </c>
      <c r="N2227" t="n">
        <v>38.1</v>
      </c>
      <c r="O2227" t="s">
        <v>323</v>
      </c>
      <c r="P2227" t="s">
        <v>232</v>
      </c>
      <c r="Q2227" t="s">
        <v>232</v>
      </c>
      <c r="R2227" t="s">
        <v>233</v>
      </c>
      <c r="S2227" t="s">
        <v>229</v>
      </c>
      <c r="T2227" t="n">
        <v>5</v>
      </c>
    </row>
    <row r="2228" spans="1:20">
      <c r="A2228" s="1" t="n">
        <v>38686</v>
      </c>
      <c r="B2228" t="s">
        <v>322</v>
      </c>
      <c r="C2228" t="n">
        <v>55</v>
      </c>
      <c r="D2228" t="n">
        <v>20</v>
      </c>
      <c r="E2228" t="s">
        <v>52</v>
      </c>
      <c r="F2228" t="n">
        <v>3201</v>
      </c>
      <c r="G2228" t="s">
        <v>228</v>
      </c>
      <c r="H2228" t="s">
        <v>229</v>
      </c>
      <c r="I2228" t="n">
        <v>5</v>
      </c>
      <c r="J2228" t="n">
        <v>285</v>
      </c>
      <c r="K2228" t="s">
        <v>284</v>
      </c>
      <c r="L2228" t="n">
        <v>398</v>
      </c>
      <c r="M2228" t="n">
        <v>0.53</v>
      </c>
      <c r="N2228" t="n">
        <v>28.9</v>
      </c>
      <c r="O2228" t="s">
        <v>323</v>
      </c>
      <c r="P2228" t="s">
        <v>232</v>
      </c>
      <c r="Q2228" t="s">
        <v>232</v>
      </c>
      <c r="R2228" t="s">
        <v>233</v>
      </c>
      <c r="S2228" t="s">
        <v>229</v>
      </c>
      <c r="T2228" t="n">
        <v>5</v>
      </c>
    </row>
    <row r="2229" spans="1:20">
      <c r="A2229" s="1" t="n">
        <v>38686</v>
      </c>
      <c r="B2229" t="s">
        <v>341</v>
      </c>
      <c r="C2229" t="n">
        <v>1</v>
      </c>
      <c r="D2229" t="n">
        <v>231</v>
      </c>
      <c r="E2229" t="s">
        <v>342</v>
      </c>
      <c r="F2229" t="n">
        <v>3202</v>
      </c>
      <c r="G2229" t="s">
        <v>275</v>
      </c>
      <c r="H2229" t="s">
        <v>229</v>
      </c>
      <c r="I2229" t="n">
        <v>5</v>
      </c>
      <c r="J2229" t="n">
        <v>515</v>
      </c>
      <c r="K2229" t="s">
        <v>338</v>
      </c>
      <c r="L2229" t="n">
        <v>17</v>
      </c>
      <c r="M2229" t="n">
        <v>0</v>
      </c>
      <c r="N2229" t="n">
        <v>0</v>
      </c>
    </row>
    <row r="2230" spans="1:20">
      <c r="A2230" s="1" t="n">
        <v>38686</v>
      </c>
      <c r="B2230" t="s">
        <v>341</v>
      </c>
      <c r="C2230" t="n">
        <v>2</v>
      </c>
      <c r="D2230" t="n">
        <v>231</v>
      </c>
      <c r="E2230" t="s">
        <v>342</v>
      </c>
      <c r="F2230" t="n">
        <v>3203</v>
      </c>
      <c r="G2230" t="s">
        <v>343</v>
      </c>
      <c r="H2230" t="s">
        <v>229</v>
      </c>
      <c r="I2230" t="n">
        <v>5</v>
      </c>
      <c r="J2230" t="n">
        <v>515</v>
      </c>
      <c r="K2230" t="s">
        <v>338</v>
      </c>
      <c r="L2230" t="n">
        <v>13</v>
      </c>
      <c r="M2230" t="n">
        <v>0</v>
      </c>
      <c r="N2230" t="n">
        <v>0</v>
      </c>
    </row>
    <row r="2231" spans="1:20">
      <c r="A2231" s="1" t="n">
        <v>38686</v>
      </c>
      <c r="B2231" t="s">
        <v>341</v>
      </c>
      <c r="C2231" t="n">
        <v>3</v>
      </c>
      <c r="D2231" t="n">
        <v>231</v>
      </c>
      <c r="E2231" t="s">
        <v>342</v>
      </c>
      <c r="F2231" t="n">
        <v>3204</v>
      </c>
      <c r="G2231" t="s">
        <v>344</v>
      </c>
      <c r="H2231" t="s">
        <v>229</v>
      </c>
      <c r="I2231" t="n">
        <v>5</v>
      </c>
      <c r="J2231" t="n">
        <v>515</v>
      </c>
      <c r="K2231" t="s">
        <v>338</v>
      </c>
      <c r="L2231" t="n">
        <v>11</v>
      </c>
      <c r="M2231" t="n">
        <v>0</v>
      </c>
      <c r="N2231" t="n">
        <v>0</v>
      </c>
    </row>
    <row r="2232" spans="1:20">
      <c r="A2232" s="1" t="n">
        <v>38686</v>
      </c>
      <c r="B2232" t="s">
        <v>325</v>
      </c>
      <c r="C2232" t="n">
        <v>1</v>
      </c>
      <c r="D2232" t="n">
        <v>20</v>
      </c>
      <c r="E2232" t="s">
        <v>52</v>
      </c>
      <c r="F2232" t="n">
        <v>3201</v>
      </c>
      <c r="G2232" t="s">
        <v>228</v>
      </c>
      <c r="H2232" t="s">
        <v>229</v>
      </c>
      <c r="I2232" t="n">
        <v>5</v>
      </c>
      <c r="J2232" t="n">
        <v>232</v>
      </c>
      <c r="K2232" t="s">
        <v>266</v>
      </c>
      <c r="L2232" t="n">
        <v>295</v>
      </c>
      <c r="M2232" t="n">
        <v>0.09</v>
      </c>
      <c r="N2232" t="n">
        <v>37.5</v>
      </c>
      <c r="O2232" t="s">
        <v>325</v>
      </c>
      <c r="P2232" t="s">
        <v>253</v>
      </c>
      <c r="Q2232" t="s">
        <v>253</v>
      </c>
      <c r="R2232" t="s">
        <v>233</v>
      </c>
      <c r="S2232" t="s">
        <v>229</v>
      </c>
      <c r="T2232" t="n">
        <v>5</v>
      </c>
    </row>
    <row r="2233" spans="1:20">
      <c r="A2233" s="1" t="n">
        <v>38686</v>
      </c>
      <c r="B2233" t="s">
        <v>325</v>
      </c>
      <c r="C2233" t="n">
        <v>2</v>
      </c>
      <c r="D2233" t="n">
        <v>20</v>
      </c>
      <c r="E2233" t="s">
        <v>52</v>
      </c>
      <c r="F2233" t="n">
        <v>3201</v>
      </c>
      <c r="G2233" t="s">
        <v>228</v>
      </c>
      <c r="H2233" t="s">
        <v>229</v>
      </c>
      <c r="I2233" t="n">
        <v>5</v>
      </c>
      <c r="J2233" t="n">
        <v>458</v>
      </c>
      <c r="K2233" t="s">
        <v>230</v>
      </c>
      <c r="L2233" t="n">
        <v>351</v>
      </c>
      <c r="M2233" t="n">
        <v>0.23</v>
      </c>
      <c r="N2233" t="n">
        <v>20.1</v>
      </c>
      <c r="O2233" t="s">
        <v>325</v>
      </c>
      <c r="P2233" t="s">
        <v>253</v>
      </c>
      <c r="Q2233" t="s">
        <v>253</v>
      </c>
      <c r="R2233" t="s">
        <v>233</v>
      </c>
      <c r="S2233" t="s">
        <v>229</v>
      </c>
      <c r="T2233" t="n">
        <v>5</v>
      </c>
    </row>
    <row r="2234" spans="1:20">
      <c r="A2234" s="1" t="n">
        <v>38686</v>
      </c>
      <c r="B2234" t="s">
        <v>325</v>
      </c>
      <c r="C2234" t="n">
        <v>3</v>
      </c>
      <c r="D2234" t="n">
        <v>20</v>
      </c>
      <c r="E2234" t="s">
        <v>52</v>
      </c>
      <c r="F2234" t="n">
        <v>3201</v>
      </c>
      <c r="G2234" t="s">
        <v>228</v>
      </c>
      <c r="H2234" t="s">
        <v>229</v>
      </c>
      <c r="I2234" t="n">
        <v>5</v>
      </c>
      <c r="J2234" t="n">
        <v>580</v>
      </c>
      <c r="K2234" t="s">
        <v>248</v>
      </c>
      <c r="L2234" t="n">
        <v>309</v>
      </c>
      <c r="M2234" t="n">
        <v>0.07000000000000001</v>
      </c>
      <c r="N2234" t="n">
        <v>36</v>
      </c>
      <c r="O2234" t="s">
        <v>325</v>
      </c>
      <c r="P2234" t="s">
        <v>253</v>
      </c>
      <c r="Q2234" t="s">
        <v>253</v>
      </c>
      <c r="R2234" t="s">
        <v>233</v>
      </c>
      <c r="S2234" t="s">
        <v>229</v>
      </c>
      <c r="T2234" t="n">
        <v>5</v>
      </c>
    </row>
    <row r="2235" spans="1:20">
      <c r="A2235" s="1" t="n">
        <v>38686</v>
      </c>
      <c r="B2235" t="s">
        <v>325</v>
      </c>
      <c r="C2235" t="n">
        <v>4</v>
      </c>
      <c r="D2235" t="n">
        <v>20</v>
      </c>
      <c r="E2235" t="s">
        <v>52</v>
      </c>
      <c r="F2235" t="n">
        <v>3201</v>
      </c>
      <c r="G2235" t="s">
        <v>228</v>
      </c>
      <c r="H2235" t="s">
        <v>229</v>
      </c>
      <c r="I2235" t="n">
        <v>5</v>
      </c>
      <c r="J2235" t="n">
        <v>785</v>
      </c>
      <c r="K2235" t="s">
        <v>259</v>
      </c>
      <c r="L2235" t="n">
        <v>716</v>
      </c>
      <c r="M2235" t="n">
        <v>1.19</v>
      </c>
      <c r="N2235" t="n">
        <v>38.9</v>
      </c>
      <c r="O2235" t="s">
        <v>325</v>
      </c>
      <c r="P2235" t="s">
        <v>253</v>
      </c>
      <c r="Q2235" t="s">
        <v>253</v>
      </c>
      <c r="R2235" t="s">
        <v>233</v>
      </c>
      <c r="S2235" t="s">
        <v>229</v>
      </c>
      <c r="T2235" t="n">
        <v>5</v>
      </c>
    </row>
    <row r="2236" spans="1:20">
      <c r="A2236" s="1" t="n">
        <v>38686</v>
      </c>
      <c r="B2236" t="s">
        <v>325</v>
      </c>
      <c r="C2236" t="n">
        <v>5</v>
      </c>
      <c r="D2236" t="n">
        <v>20</v>
      </c>
      <c r="E2236" t="s">
        <v>52</v>
      </c>
      <c r="F2236" t="n">
        <v>3201</v>
      </c>
      <c r="G2236" t="s">
        <v>228</v>
      </c>
      <c r="H2236" t="s">
        <v>229</v>
      </c>
      <c r="I2236" t="n">
        <v>5</v>
      </c>
      <c r="J2236" t="n">
        <v>160</v>
      </c>
      <c r="K2236" t="s">
        <v>258</v>
      </c>
      <c r="L2236" t="n">
        <v>620</v>
      </c>
      <c r="M2236" t="n">
        <v>0.04</v>
      </c>
      <c r="N2236" t="n">
        <v>47.7</v>
      </c>
      <c r="O2236" t="s">
        <v>325</v>
      </c>
      <c r="P2236" t="s">
        <v>253</v>
      </c>
      <c r="Q2236" t="s">
        <v>253</v>
      </c>
      <c r="R2236" t="s">
        <v>233</v>
      </c>
      <c r="S2236" t="s">
        <v>229</v>
      </c>
      <c r="T2236" t="n">
        <v>5</v>
      </c>
    </row>
    <row r="2237" spans="1:20">
      <c r="A2237" s="1" t="n">
        <v>38686</v>
      </c>
      <c r="B2237" t="s">
        <v>325</v>
      </c>
      <c r="C2237" t="n">
        <v>6</v>
      </c>
      <c r="D2237" t="n">
        <v>20</v>
      </c>
      <c r="E2237" t="s">
        <v>52</v>
      </c>
      <c r="F2237" t="n">
        <v>3201</v>
      </c>
      <c r="G2237" t="s">
        <v>228</v>
      </c>
      <c r="H2237" t="s">
        <v>229</v>
      </c>
      <c r="I2237" t="n">
        <v>5</v>
      </c>
      <c r="J2237" t="n">
        <v>458</v>
      </c>
      <c r="K2237" t="s">
        <v>230</v>
      </c>
      <c r="L2237" t="n">
        <v>302</v>
      </c>
      <c r="M2237" t="n">
        <v>0.23</v>
      </c>
      <c r="N2237" t="n">
        <v>20.5</v>
      </c>
      <c r="O2237" t="s">
        <v>325</v>
      </c>
      <c r="P2237" t="s">
        <v>253</v>
      </c>
      <c r="Q2237" t="s">
        <v>253</v>
      </c>
      <c r="R2237" t="s">
        <v>233</v>
      </c>
      <c r="S2237" t="s">
        <v>229</v>
      </c>
      <c r="T2237" t="n">
        <v>5</v>
      </c>
    </row>
    <row r="2238" spans="1:20">
      <c r="A2238" s="1" t="n">
        <v>38686</v>
      </c>
      <c r="B2238" t="s">
        <v>325</v>
      </c>
      <c r="C2238" t="n">
        <v>7</v>
      </c>
      <c r="D2238" t="n">
        <v>20</v>
      </c>
      <c r="E2238" t="s">
        <v>52</v>
      </c>
      <c r="F2238" t="n">
        <v>3201</v>
      </c>
      <c r="G2238" t="s">
        <v>228</v>
      </c>
      <c r="H2238" t="s">
        <v>229</v>
      </c>
      <c r="I2238" t="n">
        <v>5</v>
      </c>
      <c r="J2238" t="n">
        <v>232</v>
      </c>
      <c r="K2238" t="s">
        <v>266</v>
      </c>
      <c r="L2238" t="n">
        <v>410</v>
      </c>
      <c r="M2238" t="n">
        <v>0.07000000000000001</v>
      </c>
      <c r="N2238" t="n">
        <v>43.2</v>
      </c>
      <c r="O2238" t="s">
        <v>325</v>
      </c>
      <c r="P2238" t="s">
        <v>253</v>
      </c>
      <c r="Q2238" t="s">
        <v>253</v>
      </c>
      <c r="R2238" t="s">
        <v>233</v>
      </c>
      <c r="S2238" t="s">
        <v>229</v>
      </c>
      <c r="T2238" t="n">
        <v>5</v>
      </c>
    </row>
    <row r="2239" spans="1:20">
      <c r="A2239" s="1" t="n">
        <v>38717</v>
      </c>
      <c r="B2239" t="s">
        <v>322</v>
      </c>
      <c r="C2239" t="n">
        <v>61</v>
      </c>
      <c r="D2239" t="n">
        <v>20</v>
      </c>
      <c r="E2239" t="s">
        <v>52</v>
      </c>
      <c r="F2239" t="n">
        <v>3201</v>
      </c>
      <c r="G2239" t="s">
        <v>228</v>
      </c>
      <c r="H2239" t="s">
        <v>229</v>
      </c>
      <c r="I2239" t="n">
        <v>5</v>
      </c>
      <c r="J2239" t="n">
        <v>458</v>
      </c>
      <c r="K2239" t="s">
        <v>230</v>
      </c>
      <c r="L2239" t="n">
        <v>183</v>
      </c>
      <c r="M2239" t="n">
        <v>0.05</v>
      </c>
      <c r="N2239" t="n">
        <v>37.5</v>
      </c>
      <c r="O2239" t="s">
        <v>323</v>
      </c>
      <c r="P2239" t="s">
        <v>232</v>
      </c>
      <c r="Q2239" t="s">
        <v>232</v>
      </c>
      <c r="R2239" t="s">
        <v>233</v>
      </c>
      <c r="S2239" t="s">
        <v>229</v>
      </c>
      <c r="T2239" t="n">
        <v>5</v>
      </c>
    </row>
    <row r="2240" spans="1:20">
      <c r="A2240" s="1" t="n">
        <v>38717</v>
      </c>
      <c r="B2240" t="s">
        <v>322</v>
      </c>
      <c r="C2240" t="n">
        <v>62</v>
      </c>
      <c r="D2240" t="n">
        <v>20</v>
      </c>
      <c r="E2240" t="s">
        <v>52</v>
      </c>
      <c r="F2240" t="n">
        <v>3201</v>
      </c>
      <c r="G2240" t="s">
        <v>228</v>
      </c>
      <c r="H2240" t="s">
        <v>229</v>
      </c>
      <c r="I2240" t="n">
        <v>5</v>
      </c>
      <c r="J2240" t="n">
        <v>280</v>
      </c>
      <c r="K2240" t="s">
        <v>251</v>
      </c>
      <c r="L2240" t="n">
        <v>301</v>
      </c>
      <c r="M2240" t="n">
        <v>0.06</v>
      </c>
      <c r="N2240" t="n">
        <v>38.2</v>
      </c>
      <c r="O2240" t="s">
        <v>323</v>
      </c>
      <c r="P2240" t="s">
        <v>232</v>
      </c>
      <c r="Q2240" t="s">
        <v>232</v>
      </c>
      <c r="R2240" t="s">
        <v>233</v>
      </c>
      <c r="S2240" t="s">
        <v>229</v>
      </c>
      <c r="T2240" t="n">
        <v>5</v>
      </c>
    </row>
    <row r="2241" spans="1:20">
      <c r="A2241" s="1" t="n">
        <v>38717</v>
      </c>
      <c r="B2241" t="s">
        <v>322</v>
      </c>
      <c r="C2241" t="n">
        <v>63</v>
      </c>
      <c r="D2241" t="n">
        <v>20</v>
      </c>
      <c r="E2241" t="s">
        <v>52</v>
      </c>
      <c r="F2241" t="n">
        <v>3201</v>
      </c>
      <c r="G2241" t="s">
        <v>228</v>
      </c>
      <c r="H2241" t="s">
        <v>229</v>
      </c>
      <c r="I2241" t="n">
        <v>5</v>
      </c>
      <c r="J2241" t="n">
        <v>945</v>
      </c>
      <c r="K2241" t="s">
        <v>282</v>
      </c>
      <c r="L2241" t="n">
        <v>339</v>
      </c>
      <c r="M2241" t="n">
        <v>0.08</v>
      </c>
      <c r="N2241" t="n">
        <v>36.8</v>
      </c>
      <c r="O2241" t="s">
        <v>323</v>
      </c>
      <c r="P2241" t="s">
        <v>232</v>
      </c>
      <c r="Q2241" t="s">
        <v>232</v>
      </c>
      <c r="R2241" t="s">
        <v>233</v>
      </c>
      <c r="S2241" t="s">
        <v>229</v>
      </c>
      <c r="T2241" t="n">
        <v>5</v>
      </c>
    </row>
    <row r="2242" spans="1:20">
      <c r="A2242" s="1" t="n">
        <v>38717</v>
      </c>
      <c r="B2242" t="s">
        <v>322</v>
      </c>
      <c r="C2242" t="n">
        <v>64</v>
      </c>
      <c r="D2242" t="n">
        <v>20</v>
      </c>
      <c r="E2242" t="s">
        <v>52</v>
      </c>
      <c r="F2242" t="n">
        <v>3201</v>
      </c>
      <c r="G2242" t="s">
        <v>228</v>
      </c>
      <c r="H2242" t="s">
        <v>229</v>
      </c>
      <c r="I2242" t="n">
        <v>5</v>
      </c>
      <c r="J2242" t="n">
        <v>875</v>
      </c>
      <c r="K2242" t="s">
        <v>305</v>
      </c>
      <c r="L2242" t="n">
        <v>138</v>
      </c>
      <c r="M2242" t="n">
        <v>0.05</v>
      </c>
      <c r="N2242" t="n">
        <v>42.2</v>
      </c>
      <c r="O2242" t="s">
        <v>323</v>
      </c>
      <c r="P2242" t="s">
        <v>232</v>
      </c>
      <c r="Q2242" t="s">
        <v>232</v>
      </c>
      <c r="R2242" t="s">
        <v>233</v>
      </c>
      <c r="S2242" t="s">
        <v>229</v>
      </c>
      <c r="T2242" t="n">
        <v>5</v>
      </c>
    </row>
    <row r="2243" spans="1:20">
      <c r="A2243" s="1" t="n">
        <v>38717</v>
      </c>
      <c r="B2243" t="s">
        <v>322</v>
      </c>
      <c r="C2243" t="n">
        <v>65</v>
      </c>
      <c r="D2243" t="n">
        <v>20</v>
      </c>
      <c r="E2243" t="s">
        <v>52</v>
      </c>
      <c r="F2243" t="n">
        <v>3201</v>
      </c>
      <c r="G2243" t="s">
        <v>228</v>
      </c>
      <c r="H2243" t="s">
        <v>229</v>
      </c>
      <c r="I2243" t="n">
        <v>5</v>
      </c>
      <c r="J2243" t="n">
        <v>280</v>
      </c>
      <c r="K2243" t="s">
        <v>251</v>
      </c>
      <c r="L2243" t="n">
        <v>208</v>
      </c>
      <c r="M2243" t="n">
        <v>0.24</v>
      </c>
      <c r="N2243" t="n">
        <v>16.1</v>
      </c>
      <c r="O2243" t="s">
        <v>323</v>
      </c>
      <c r="P2243" t="s">
        <v>232</v>
      </c>
      <c r="Q2243" t="s">
        <v>232</v>
      </c>
      <c r="R2243" t="s">
        <v>233</v>
      </c>
      <c r="S2243" t="s">
        <v>229</v>
      </c>
      <c r="T2243" t="n">
        <v>5</v>
      </c>
    </row>
    <row r="2244" spans="1:20">
      <c r="A2244" s="1" t="n">
        <v>38717</v>
      </c>
      <c r="B2244" t="s">
        <v>322</v>
      </c>
      <c r="C2244" t="n">
        <v>66</v>
      </c>
      <c r="D2244" t="n">
        <v>20</v>
      </c>
      <c r="E2244" t="s">
        <v>52</v>
      </c>
      <c r="F2244" t="n">
        <v>3201</v>
      </c>
      <c r="G2244" t="s">
        <v>228</v>
      </c>
      <c r="H2244" t="s">
        <v>229</v>
      </c>
      <c r="I2244" t="n">
        <v>5</v>
      </c>
      <c r="J2244" t="n">
        <v>280</v>
      </c>
      <c r="K2244" t="s">
        <v>251</v>
      </c>
      <c r="L2244" t="n">
        <v>194</v>
      </c>
      <c r="M2244" t="n">
        <v>0.3</v>
      </c>
      <c r="N2244" t="n">
        <v>17.5</v>
      </c>
      <c r="O2244" t="s">
        <v>323</v>
      </c>
      <c r="P2244" t="s">
        <v>232</v>
      </c>
      <c r="Q2244" t="s">
        <v>232</v>
      </c>
      <c r="R2244" t="s">
        <v>233</v>
      </c>
      <c r="S2244" t="s">
        <v>229</v>
      </c>
      <c r="T2244" t="n">
        <v>5</v>
      </c>
    </row>
    <row r="2245" spans="1:20">
      <c r="A2245" s="1" t="n">
        <v>38717</v>
      </c>
      <c r="B2245" t="s">
        <v>322</v>
      </c>
      <c r="C2245" t="n">
        <v>67</v>
      </c>
      <c r="D2245" t="n">
        <v>20</v>
      </c>
      <c r="E2245" t="s">
        <v>52</v>
      </c>
      <c r="F2245" t="n">
        <v>3201</v>
      </c>
      <c r="G2245" t="s">
        <v>228</v>
      </c>
      <c r="H2245" t="s">
        <v>229</v>
      </c>
      <c r="I2245" t="n">
        <v>5</v>
      </c>
      <c r="J2245" t="n">
        <v>945</v>
      </c>
      <c r="K2245" t="s">
        <v>282</v>
      </c>
      <c r="L2245" t="n">
        <v>362</v>
      </c>
      <c r="M2245" t="n">
        <v>0.07000000000000001</v>
      </c>
      <c r="N2245" t="n">
        <v>40.4</v>
      </c>
      <c r="O2245" t="s">
        <v>323</v>
      </c>
      <c r="P2245" t="s">
        <v>232</v>
      </c>
      <c r="Q2245" t="s">
        <v>232</v>
      </c>
      <c r="R2245" t="s">
        <v>233</v>
      </c>
      <c r="S2245" t="s">
        <v>229</v>
      </c>
      <c r="T2245" t="n">
        <v>5</v>
      </c>
    </row>
    <row r="2246" spans="1:20">
      <c r="A2246" s="1" t="n">
        <v>38717</v>
      </c>
      <c r="B2246" t="s">
        <v>322</v>
      </c>
      <c r="C2246" t="n">
        <v>68</v>
      </c>
      <c r="D2246" t="n">
        <v>20</v>
      </c>
      <c r="E2246" t="s">
        <v>52</v>
      </c>
      <c r="F2246" t="n">
        <v>3201</v>
      </c>
      <c r="G2246" t="s">
        <v>228</v>
      </c>
      <c r="H2246" t="s">
        <v>229</v>
      </c>
      <c r="I2246" t="n">
        <v>5</v>
      </c>
      <c r="J2246" t="n">
        <v>945</v>
      </c>
      <c r="K2246" t="s">
        <v>282</v>
      </c>
      <c r="L2246" t="n">
        <v>296</v>
      </c>
      <c r="M2246" t="n">
        <v>0.08</v>
      </c>
      <c r="N2246" t="n">
        <v>36.7</v>
      </c>
      <c r="O2246" t="s">
        <v>323</v>
      </c>
      <c r="P2246" t="s">
        <v>232</v>
      </c>
      <c r="Q2246" t="s">
        <v>232</v>
      </c>
      <c r="R2246" t="s">
        <v>233</v>
      </c>
      <c r="S2246" t="s">
        <v>229</v>
      </c>
      <c r="T2246" t="n">
        <v>5</v>
      </c>
    </row>
    <row r="2247" spans="1:20">
      <c r="A2247" s="1" t="n">
        <v>38717</v>
      </c>
      <c r="B2247" t="s">
        <v>322</v>
      </c>
      <c r="C2247" t="n">
        <v>79</v>
      </c>
      <c r="D2247" t="n">
        <v>138</v>
      </c>
      <c r="E2247" t="s">
        <v>332</v>
      </c>
      <c r="F2247" t="n">
        <v>3201</v>
      </c>
      <c r="G2247" t="s">
        <v>228</v>
      </c>
      <c r="H2247" t="s">
        <v>229</v>
      </c>
      <c r="I2247" t="n">
        <v>5</v>
      </c>
      <c r="J2247" t="n">
        <v>862</v>
      </c>
      <c r="K2247" t="s">
        <v>320</v>
      </c>
      <c r="L2247" t="n">
        <v>55</v>
      </c>
      <c r="M2247" t="n">
        <v>0</v>
      </c>
      <c r="N2247" t="n">
        <v>0</v>
      </c>
      <c r="O2247" t="s">
        <v>323</v>
      </c>
      <c r="P2247" t="s">
        <v>232</v>
      </c>
      <c r="Q2247" t="s">
        <v>232</v>
      </c>
      <c r="R2247" t="s">
        <v>233</v>
      </c>
      <c r="S2247" t="s">
        <v>229</v>
      </c>
      <c r="T2247" t="n">
        <v>5</v>
      </c>
    </row>
    <row r="2248" spans="1:20">
      <c r="A2248" s="1" t="n">
        <v>38717</v>
      </c>
      <c r="B2248" t="s">
        <v>325</v>
      </c>
      <c r="C2248" t="n">
        <v>1</v>
      </c>
      <c r="D2248" t="n">
        <v>20</v>
      </c>
      <c r="E2248" t="s">
        <v>52</v>
      </c>
      <c r="F2248" t="n">
        <v>3201</v>
      </c>
      <c r="G2248" t="s">
        <v>228</v>
      </c>
      <c r="H2248" t="s">
        <v>229</v>
      </c>
      <c r="I2248" t="n">
        <v>5</v>
      </c>
      <c r="J2248" t="n">
        <v>458</v>
      </c>
      <c r="K2248" t="s">
        <v>230</v>
      </c>
      <c r="L2248" t="n">
        <v>357</v>
      </c>
      <c r="M2248" t="n">
        <v>0.22</v>
      </c>
      <c r="N2248" t="n">
        <v>20.1</v>
      </c>
      <c r="O2248" t="s">
        <v>325</v>
      </c>
      <c r="P2248" t="s">
        <v>253</v>
      </c>
      <c r="Q2248" t="s">
        <v>253</v>
      </c>
      <c r="R2248" t="s">
        <v>233</v>
      </c>
      <c r="S2248" t="s">
        <v>229</v>
      </c>
      <c r="T2248" t="n">
        <v>5</v>
      </c>
    </row>
    <row r="2249" spans="1:20">
      <c r="A2249" s="1" t="n">
        <v>38717</v>
      </c>
      <c r="B2249" t="s">
        <v>325</v>
      </c>
      <c r="C2249" t="n">
        <v>2</v>
      </c>
      <c r="D2249" t="n">
        <v>20</v>
      </c>
      <c r="E2249" t="s">
        <v>52</v>
      </c>
      <c r="F2249" t="n">
        <v>3201</v>
      </c>
      <c r="G2249" t="s">
        <v>228</v>
      </c>
      <c r="H2249" t="s">
        <v>229</v>
      </c>
      <c r="I2249" t="n">
        <v>5</v>
      </c>
      <c r="J2249" t="n">
        <v>232</v>
      </c>
      <c r="K2249" t="s">
        <v>266</v>
      </c>
      <c r="L2249" t="n">
        <v>364</v>
      </c>
      <c r="M2249" t="n">
        <v>0.08</v>
      </c>
      <c r="N2249" t="n">
        <v>36.6</v>
      </c>
      <c r="O2249" t="s">
        <v>325</v>
      </c>
      <c r="P2249" t="s">
        <v>253</v>
      </c>
      <c r="Q2249" t="s">
        <v>253</v>
      </c>
      <c r="R2249" t="s">
        <v>233</v>
      </c>
      <c r="S2249" t="s">
        <v>229</v>
      </c>
      <c r="T2249" t="n">
        <v>5</v>
      </c>
    </row>
    <row r="2250" spans="1:20">
      <c r="A2250" s="1" t="n">
        <v>38717</v>
      </c>
      <c r="B2250" t="s">
        <v>325</v>
      </c>
      <c r="C2250" t="n">
        <v>3</v>
      </c>
      <c r="D2250" t="n">
        <v>20</v>
      </c>
      <c r="E2250" t="s">
        <v>52</v>
      </c>
      <c r="F2250" t="n">
        <v>3201</v>
      </c>
      <c r="G2250" t="s">
        <v>228</v>
      </c>
      <c r="H2250" t="s">
        <v>229</v>
      </c>
      <c r="I2250" t="n">
        <v>5</v>
      </c>
      <c r="J2250" t="n">
        <v>785</v>
      </c>
      <c r="K2250" t="s">
        <v>259</v>
      </c>
      <c r="L2250" t="n">
        <v>686</v>
      </c>
      <c r="M2250" t="n">
        <v>1.13</v>
      </c>
      <c r="N2250" t="n">
        <v>39.1</v>
      </c>
      <c r="O2250" t="s">
        <v>325</v>
      </c>
      <c r="P2250" t="s">
        <v>253</v>
      </c>
      <c r="Q2250" t="s">
        <v>253</v>
      </c>
      <c r="R2250" t="s">
        <v>233</v>
      </c>
      <c r="S2250" t="s">
        <v>229</v>
      </c>
      <c r="T2250" t="n">
        <v>5</v>
      </c>
    </row>
    <row r="2251" spans="1:20">
      <c r="A2251" s="1" t="n">
        <v>38717</v>
      </c>
      <c r="B2251" t="s">
        <v>325</v>
      </c>
      <c r="C2251" t="n">
        <v>4</v>
      </c>
      <c r="D2251" t="n">
        <v>20</v>
      </c>
      <c r="E2251" t="s">
        <v>52</v>
      </c>
      <c r="F2251" t="n">
        <v>3201</v>
      </c>
      <c r="G2251" t="s">
        <v>228</v>
      </c>
      <c r="H2251" t="s">
        <v>229</v>
      </c>
      <c r="I2251" t="n">
        <v>5</v>
      </c>
      <c r="J2251" t="n">
        <v>232</v>
      </c>
      <c r="K2251" t="s">
        <v>266</v>
      </c>
      <c r="L2251" t="n">
        <v>377</v>
      </c>
      <c r="M2251" t="n">
        <v>0.08</v>
      </c>
      <c r="N2251" t="n">
        <v>39.3</v>
      </c>
      <c r="O2251" t="s">
        <v>325</v>
      </c>
      <c r="P2251" t="s">
        <v>253</v>
      </c>
      <c r="Q2251" t="s">
        <v>253</v>
      </c>
      <c r="R2251" t="s">
        <v>233</v>
      </c>
      <c r="S2251" t="s">
        <v>229</v>
      </c>
      <c r="T2251" t="n">
        <v>5</v>
      </c>
    </row>
    <row r="2252" spans="1:20">
      <c r="A2252" s="1" t="n">
        <v>38717</v>
      </c>
      <c r="B2252" t="s">
        <v>325</v>
      </c>
      <c r="C2252" t="n">
        <v>5</v>
      </c>
      <c r="D2252" t="n">
        <v>20</v>
      </c>
      <c r="E2252" t="s">
        <v>52</v>
      </c>
      <c r="F2252" t="n">
        <v>3201</v>
      </c>
      <c r="G2252" t="s">
        <v>228</v>
      </c>
      <c r="H2252" t="s">
        <v>229</v>
      </c>
      <c r="I2252" t="n">
        <v>5</v>
      </c>
      <c r="J2252" t="n">
        <v>458</v>
      </c>
      <c r="K2252" t="s">
        <v>230</v>
      </c>
      <c r="L2252" t="n">
        <v>330</v>
      </c>
      <c r="M2252" t="n">
        <v>0.22</v>
      </c>
      <c r="N2252" t="n">
        <v>20.1</v>
      </c>
      <c r="O2252" t="s">
        <v>325</v>
      </c>
      <c r="P2252" t="s">
        <v>253</v>
      </c>
      <c r="Q2252" t="s">
        <v>253</v>
      </c>
      <c r="R2252" t="s">
        <v>233</v>
      </c>
      <c r="S2252" t="s">
        <v>229</v>
      </c>
      <c r="T2252" t="n">
        <v>5</v>
      </c>
    </row>
    <row r="2253" spans="1:20">
      <c r="A2253" s="1" t="n">
        <v>38717</v>
      </c>
      <c r="B2253" t="s">
        <v>325</v>
      </c>
      <c r="C2253" t="n">
        <v>6</v>
      </c>
      <c r="D2253" t="n">
        <v>20</v>
      </c>
      <c r="E2253" t="s">
        <v>52</v>
      </c>
      <c r="F2253" t="n">
        <v>3201</v>
      </c>
      <c r="G2253" t="s">
        <v>228</v>
      </c>
      <c r="H2253" t="s">
        <v>229</v>
      </c>
      <c r="I2253" t="n">
        <v>5</v>
      </c>
      <c r="J2253" t="n">
        <v>145</v>
      </c>
      <c r="K2253" t="s">
        <v>301</v>
      </c>
      <c r="L2253" t="n">
        <v>71</v>
      </c>
      <c r="M2253" t="n">
        <v>0.49</v>
      </c>
      <c r="N2253" t="n">
        <v>29.4</v>
      </c>
      <c r="O2253" t="s">
        <v>325</v>
      </c>
      <c r="P2253" t="s">
        <v>253</v>
      </c>
      <c r="Q2253" t="s">
        <v>253</v>
      </c>
      <c r="R2253" t="s">
        <v>233</v>
      </c>
      <c r="S2253" t="s">
        <v>229</v>
      </c>
      <c r="T2253" t="n">
        <v>5</v>
      </c>
    </row>
    <row r="2254" spans="1:20">
      <c r="A2254" s="1" t="n">
        <v>38748</v>
      </c>
      <c r="B2254" t="s">
        <v>323</v>
      </c>
      <c r="C2254" t="n">
        <v>62</v>
      </c>
      <c r="D2254" t="n">
        <v>20</v>
      </c>
      <c r="E2254" t="s">
        <v>52</v>
      </c>
      <c r="F2254" t="n">
        <v>3201</v>
      </c>
      <c r="G2254" t="s">
        <v>228</v>
      </c>
      <c r="H2254" t="s">
        <v>229</v>
      </c>
      <c r="I2254" t="n">
        <v>5</v>
      </c>
      <c r="J2254" t="n">
        <v>875</v>
      </c>
      <c r="K2254" t="s">
        <v>305</v>
      </c>
      <c r="L2254" t="n">
        <v>262</v>
      </c>
      <c r="M2254" t="n">
        <v>0.04</v>
      </c>
      <c r="N2254" t="n">
        <v>42.5</v>
      </c>
      <c r="O2254" t="s">
        <v>323</v>
      </c>
      <c r="P2254" t="s">
        <v>347</v>
      </c>
      <c r="Q2254" t="s">
        <v>347</v>
      </c>
      <c r="R2254" t="s">
        <v>233</v>
      </c>
      <c r="S2254" t="s">
        <v>229</v>
      </c>
      <c r="T2254" t="n">
        <v>5</v>
      </c>
    </row>
    <row r="2255" spans="1:20">
      <c r="A2255" s="1" t="n">
        <v>38748</v>
      </c>
      <c r="B2255" t="s">
        <v>323</v>
      </c>
      <c r="C2255" t="n">
        <v>61</v>
      </c>
      <c r="D2255" t="n">
        <v>20</v>
      </c>
      <c r="E2255" t="s">
        <v>52</v>
      </c>
      <c r="F2255" t="n">
        <v>3201</v>
      </c>
      <c r="G2255" t="s">
        <v>228</v>
      </c>
      <c r="H2255" t="s">
        <v>229</v>
      </c>
      <c r="I2255" t="n">
        <v>5</v>
      </c>
      <c r="J2255" t="n">
        <v>945</v>
      </c>
      <c r="K2255" t="s">
        <v>282</v>
      </c>
      <c r="L2255" t="n">
        <v>391</v>
      </c>
      <c r="M2255" t="n">
        <v>0.03</v>
      </c>
      <c r="N2255" t="n">
        <v>40.3</v>
      </c>
      <c r="O2255" t="s">
        <v>323</v>
      </c>
      <c r="P2255" t="s">
        <v>347</v>
      </c>
      <c r="Q2255" t="s">
        <v>347</v>
      </c>
      <c r="R2255" t="s">
        <v>233</v>
      </c>
      <c r="S2255" t="s">
        <v>229</v>
      </c>
      <c r="T2255" t="n">
        <v>5</v>
      </c>
    </row>
    <row r="2256" spans="1:20">
      <c r="A2256" s="1" t="n">
        <v>38748</v>
      </c>
      <c r="B2256" t="s">
        <v>323</v>
      </c>
      <c r="C2256" t="n">
        <v>63</v>
      </c>
      <c r="D2256" t="n">
        <v>20</v>
      </c>
      <c r="E2256" t="s">
        <v>52</v>
      </c>
      <c r="F2256" t="n">
        <v>3201</v>
      </c>
      <c r="G2256" t="s">
        <v>228</v>
      </c>
      <c r="H2256" t="s">
        <v>229</v>
      </c>
      <c r="I2256" t="n">
        <v>5</v>
      </c>
      <c r="J2256" t="n">
        <v>280</v>
      </c>
      <c r="K2256" t="s">
        <v>251</v>
      </c>
      <c r="L2256" t="n">
        <v>165</v>
      </c>
      <c r="M2256" t="n">
        <v>0.3</v>
      </c>
      <c r="N2256" t="n">
        <v>17.3</v>
      </c>
      <c r="O2256" t="s">
        <v>323</v>
      </c>
      <c r="P2256" t="s">
        <v>347</v>
      </c>
      <c r="Q2256" t="s">
        <v>347</v>
      </c>
      <c r="R2256" t="s">
        <v>233</v>
      </c>
      <c r="S2256" t="s">
        <v>229</v>
      </c>
      <c r="T2256" t="n">
        <v>5</v>
      </c>
    </row>
    <row r="2257" spans="1:20">
      <c r="A2257" s="1" t="n">
        <v>38748</v>
      </c>
      <c r="B2257" t="s">
        <v>323</v>
      </c>
      <c r="C2257" t="n">
        <v>58</v>
      </c>
      <c r="D2257" t="n">
        <v>20</v>
      </c>
      <c r="E2257" t="s">
        <v>52</v>
      </c>
      <c r="F2257" t="n">
        <v>3201</v>
      </c>
      <c r="G2257" t="s">
        <v>228</v>
      </c>
      <c r="H2257" t="s">
        <v>229</v>
      </c>
      <c r="I2257" t="n">
        <v>5</v>
      </c>
      <c r="J2257" t="n">
        <v>280</v>
      </c>
      <c r="K2257" t="s">
        <v>251</v>
      </c>
      <c r="L2257" t="n">
        <v>189</v>
      </c>
      <c r="M2257" t="n">
        <v>0.07000000000000001</v>
      </c>
      <c r="N2257" t="n">
        <v>38.1</v>
      </c>
      <c r="O2257" t="s">
        <v>323</v>
      </c>
      <c r="P2257" t="s">
        <v>347</v>
      </c>
      <c r="Q2257" t="s">
        <v>347</v>
      </c>
      <c r="R2257" t="s">
        <v>233</v>
      </c>
      <c r="S2257" t="s">
        <v>229</v>
      </c>
      <c r="T2257" t="n">
        <v>5</v>
      </c>
    </row>
    <row r="2258" spans="1:20">
      <c r="A2258" s="1" t="n">
        <v>38748</v>
      </c>
      <c r="B2258" t="s">
        <v>323</v>
      </c>
      <c r="C2258" t="n">
        <v>59</v>
      </c>
      <c r="D2258" t="n">
        <v>20</v>
      </c>
      <c r="E2258" t="s">
        <v>52</v>
      </c>
      <c r="F2258" t="n">
        <v>3201</v>
      </c>
      <c r="G2258" t="s">
        <v>228</v>
      </c>
      <c r="H2258" t="s">
        <v>229</v>
      </c>
      <c r="I2258" t="n">
        <v>5</v>
      </c>
      <c r="J2258" t="n">
        <v>280</v>
      </c>
      <c r="K2258" t="s">
        <v>251</v>
      </c>
      <c r="L2258" t="n">
        <v>231</v>
      </c>
      <c r="M2258" t="n">
        <v>0.07000000000000001</v>
      </c>
      <c r="N2258" t="n">
        <v>38.1</v>
      </c>
      <c r="O2258" t="s">
        <v>323</v>
      </c>
      <c r="P2258" t="s">
        <v>347</v>
      </c>
      <c r="Q2258" t="s">
        <v>347</v>
      </c>
      <c r="R2258" t="s">
        <v>233</v>
      </c>
      <c r="S2258" t="s">
        <v>229</v>
      </c>
      <c r="T2258" t="n">
        <v>5</v>
      </c>
    </row>
    <row r="2259" spans="1:20">
      <c r="A2259" s="1" t="n">
        <v>38748</v>
      </c>
      <c r="B2259" t="s">
        <v>323</v>
      </c>
      <c r="C2259" t="n">
        <v>60</v>
      </c>
      <c r="D2259" t="n">
        <v>20</v>
      </c>
      <c r="E2259" t="s">
        <v>52</v>
      </c>
      <c r="F2259" t="n">
        <v>3201</v>
      </c>
      <c r="G2259" t="s">
        <v>228</v>
      </c>
      <c r="H2259" t="s">
        <v>229</v>
      </c>
      <c r="I2259" t="n">
        <v>5</v>
      </c>
      <c r="J2259" t="n">
        <v>280</v>
      </c>
      <c r="K2259" t="s">
        <v>251</v>
      </c>
      <c r="L2259" t="n">
        <v>130</v>
      </c>
      <c r="M2259" t="n">
        <v>0.3</v>
      </c>
      <c r="N2259" t="n">
        <v>17.3</v>
      </c>
      <c r="O2259" t="s">
        <v>323</v>
      </c>
      <c r="P2259" t="s">
        <v>347</v>
      </c>
      <c r="Q2259" t="s">
        <v>347</v>
      </c>
      <c r="R2259" t="s">
        <v>233</v>
      </c>
      <c r="S2259" t="s">
        <v>229</v>
      </c>
      <c r="T2259" t="n">
        <v>5</v>
      </c>
    </row>
    <row r="2260" spans="1:20">
      <c r="A2260" s="1" t="n">
        <v>38748</v>
      </c>
      <c r="B2260" t="s">
        <v>326</v>
      </c>
      <c r="C2260" t="n">
        <v>1</v>
      </c>
      <c r="D2260" t="n">
        <v>215</v>
      </c>
      <c r="E2260" t="s">
        <v>234</v>
      </c>
      <c r="F2260" t="n">
        <v>3201</v>
      </c>
      <c r="G2260" t="s">
        <v>228</v>
      </c>
      <c r="H2260" t="s">
        <v>229</v>
      </c>
      <c r="I2260" t="n">
        <v>5</v>
      </c>
      <c r="J2260" t="n">
        <v>595</v>
      </c>
      <c r="K2260" t="s">
        <v>268</v>
      </c>
      <c r="L2260" t="n">
        <v>241</v>
      </c>
      <c r="M2260" t="n">
        <v>0</v>
      </c>
      <c r="N2260" t="n">
        <v>0</v>
      </c>
    </row>
    <row r="2261" spans="1:20">
      <c r="A2261" s="1" t="n">
        <v>38748</v>
      </c>
      <c r="B2261" t="s">
        <v>325</v>
      </c>
      <c r="C2261" t="n">
        <v>2</v>
      </c>
      <c r="D2261" t="n">
        <v>20</v>
      </c>
      <c r="E2261" t="s">
        <v>52</v>
      </c>
      <c r="F2261" t="n">
        <v>3201</v>
      </c>
      <c r="G2261" t="s">
        <v>228</v>
      </c>
      <c r="H2261" t="s">
        <v>229</v>
      </c>
      <c r="I2261" t="n">
        <v>5</v>
      </c>
      <c r="J2261" t="n">
        <v>160</v>
      </c>
      <c r="K2261" t="s">
        <v>258</v>
      </c>
      <c r="L2261" t="n">
        <v>622</v>
      </c>
      <c r="M2261" t="n">
        <v>0.04</v>
      </c>
      <c r="N2261" t="n">
        <v>47.1</v>
      </c>
      <c r="O2261" t="s">
        <v>325</v>
      </c>
      <c r="P2261" t="s">
        <v>253</v>
      </c>
      <c r="Q2261" t="s">
        <v>253</v>
      </c>
      <c r="R2261" t="s">
        <v>233</v>
      </c>
      <c r="S2261" t="s">
        <v>229</v>
      </c>
      <c r="T2261" t="n">
        <v>5</v>
      </c>
    </row>
    <row r="2262" spans="1:20">
      <c r="A2262" s="1" t="n">
        <v>38748</v>
      </c>
      <c r="B2262" t="s">
        <v>325</v>
      </c>
      <c r="C2262" t="n">
        <v>7</v>
      </c>
      <c r="D2262" t="n">
        <v>20</v>
      </c>
      <c r="E2262" t="s">
        <v>52</v>
      </c>
      <c r="F2262" t="n">
        <v>3201</v>
      </c>
      <c r="G2262" t="s">
        <v>228</v>
      </c>
      <c r="H2262" t="s">
        <v>229</v>
      </c>
      <c r="I2262" t="n">
        <v>5</v>
      </c>
      <c r="J2262" t="n">
        <v>325</v>
      </c>
      <c r="K2262" t="s">
        <v>265</v>
      </c>
      <c r="L2262" t="n">
        <v>102</v>
      </c>
      <c r="M2262" t="n">
        <v>1.56</v>
      </c>
      <c r="N2262" t="n">
        <v>23.4</v>
      </c>
      <c r="O2262" t="s">
        <v>325</v>
      </c>
      <c r="P2262" t="s">
        <v>253</v>
      </c>
      <c r="Q2262" t="s">
        <v>253</v>
      </c>
      <c r="R2262" t="s">
        <v>233</v>
      </c>
      <c r="S2262" t="s">
        <v>229</v>
      </c>
      <c r="T2262" t="n">
        <v>5</v>
      </c>
    </row>
    <row r="2263" spans="1:20">
      <c r="A2263" s="1" t="n">
        <v>38748</v>
      </c>
      <c r="B2263" t="s">
        <v>325</v>
      </c>
      <c r="C2263" t="n">
        <v>1</v>
      </c>
      <c r="D2263" t="n">
        <v>20</v>
      </c>
      <c r="E2263" t="s">
        <v>52</v>
      </c>
      <c r="F2263" t="n">
        <v>3201</v>
      </c>
      <c r="G2263" t="s">
        <v>228</v>
      </c>
      <c r="H2263" t="s">
        <v>229</v>
      </c>
      <c r="I2263" t="n">
        <v>5</v>
      </c>
      <c r="J2263" t="n">
        <v>332</v>
      </c>
      <c r="K2263" t="s">
        <v>348</v>
      </c>
      <c r="L2263" t="n">
        <v>395</v>
      </c>
      <c r="M2263" t="n">
        <v>0.61</v>
      </c>
      <c r="N2263" t="n">
        <v>29.9</v>
      </c>
      <c r="O2263" t="s">
        <v>325</v>
      </c>
      <c r="P2263" t="s">
        <v>253</v>
      </c>
      <c r="Q2263" t="s">
        <v>253</v>
      </c>
      <c r="R2263" t="s">
        <v>233</v>
      </c>
      <c r="S2263" t="s">
        <v>229</v>
      </c>
      <c r="T2263" t="n">
        <v>5</v>
      </c>
    </row>
    <row r="2264" spans="1:20">
      <c r="A2264" s="1" t="n">
        <v>38748</v>
      </c>
      <c r="B2264" t="s">
        <v>325</v>
      </c>
      <c r="C2264" t="n">
        <v>5</v>
      </c>
      <c r="D2264" t="n">
        <v>20</v>
      </c>
      <c r="E2264" t="s">
        <v>52</v>
      </c>
      <c r="F2264" t="n">
        <v>3201</v>
      </c>
      <c r="G2264" t="s">
        <v>228</v>
      </c>
      <c r="H2264" t="s">
        <v>229</v>
      </c>
      <c r="I2264" t="n">
        <v>5</v>
      </c>
      <c r="J2264" t="n">
        <v>458</v>
      </c>
      <c r="K2264" t="s">
        <v>230</v>
      </c>
      <c r="L2264" t="n">
        <v>252</v>
      </c>
      <c r="M2264" t="n">
        <v>0.21</v>
      </c>
      <c r="N2264" t="n">
        <v>20.2</v>
      </c>
      <c r="O2264" t="s">
        <v>325</v>
      </c>
      <c r="P2264" t="s">
        <v>253</v>
      </c>
      <c r="Q2264" t="s">
        <v>253</v>
      </c>
      <c r="R2264" t="s">
        <v>233</v>
      </c>
      <c r="S2264" t="s">
        <v>229</v>
      </c>
      <c r="T2264" t="n">
        <v>5</v>
      </c>
    </row>
    <row r="2265" spans="1:20">
      <c r="A2265" s="1" t="n">
        <v>38748</v>
      </c>
      <c r="B2265" t="s">
        <v>325</v>
      </c>
      <c r="C2265" t="n">
        <v>4</v>
      </c>
      <c r="D2265" t="n">
        <v>20</v>
      </c>
      <c r="E2265" t="s">
        <v>52</v>
      </c>
      <c r="F2265" t="n">
        <v>3201</v>
      </c>
      <c r="G2265" t="s">
        <v>228</v>
      </c>
      <c r="H2265" t="s">
        <v>229</v>
      </c>
      <c r="I2265" t="n">
        <v>5</v>
      </c>
      <c r="J2265" t="n">
        <v>580</v>
      </c>
      <c r="K2265" t="s">
        <v>248</v>
      </c>
      <c r="L2265" t="n">
        <v>390</v>
      </c>
      <c r="M2265" t="n">
        <v>0.06</v>
      </c>
      <c r="N2265" t="n">
        <v>37</v>
      </c>
      <c r="O2265" t="s">
        <v>325</v>
      </c>
      <c r="P2265" t="s">
        <v>253</v>
      </c>
      <c r="Q2265" t="s">
        <v>253</v>
      </c>
      <c r="R2265" t="s">
        <v>233</v>
      </c>
      <c r="S2265" t="s">
        <v>229</v>
      </c>
      <c r="T2265" t="n">
        <v>5</v>
      </c>
    </row>
    <row r="2266" spans="1:20">
      <c r="A2266" s="1" t="n">
        <v>38748</v>
      </c>
      <c r="B2266" t="s">
        <v>325</v>
      </c>
      <c r="C2266" t="n">
        <v>3</v>
      </c>
      <c r="D2266" t="n">
        <v>20</v>
      </c>
      <c r="E2266" t="s">
        <v>52</v>
      </c>
      <c r="F2266" t="n">
        <v>3201</v>
      </c>
      <c r="G2266" t="s">
        <v>228</v>
      </c>
      <c r="H2266" t="s">
        <v>229</v>
      </c>
      <c r="I2266" t="n">
        <v>5</v>
      </c>
      <c r="J2266" t="n">
        <v>785</v>
      </c>
      <c r="K2266" t="s">
        <v>259</v>
      </c>
      <c r="L2266" t="n">
        <v>247</v>
      </c>
      <c r="M2266" t="n">
        <v>1.12</v>
      </c>
      <c r="N2266" t="n">
        <v>38.9</v>
      </c>
      <c r="O2266" t="s">
        <v>325</v>
      </c>
      <c r="P2266" t="s">
        <v>253</v>
      </c>
      <c r="Q2266" t="s">
        <v>253</v>
      </c>
      <c r="R2266" t="s">
        <v>233</v>
      </c>
      <c r="S2266" t="s">
        <v>229</v>
      </c>
      <c r="T2266" t="n">
        <v>5</v>
      </c>
    </row>
    <row r="2267" spans="1:20">
      <c r="A2267" s="1" t="n">
        <v>38748</v>
      </c>
      <c r="B2267" t="s">
        <v>325</v>
      </c>
      <c r="C2267" t="n">
        <v>6</v>
      </c>
      <c r="D2267" t="n">
        <v>20</v>
      </c>
      <c r="E2267" t="s">
        <v>52</v>
      </c>
      <c r="F2267" t="n">
        <v>3201</v>
      </c>
      <c r="G2267" t="s">
        <v>228</v>
      </c>
      <c r="H2267" t="s">
        <v>229</v>
      </c>
      <c r="I2267" t="n">
        <v>5</v>
      </c>
      <c r="J2267" t="n">
        <v>785</v>
      </c>
      <c r="K2267" t="s">
        <v>259</v>
      </c>
      <c r="L2267" t="n">
        <v>762</v>
      </c>
      <c r="M2267" t="n">
        <v>1.12</v>
      </c>
      <c r="N2267" t="n">
        <v>38.9</v>
      </c>
      <c r="O2267" t="s">
        <v>325</v>
      </c>
      <c r="P2267" t="s">
        <v>253</v>
      </c>
      <c r="Q2267" t="s">
        <v>253</v>
      </c>
      <c r="R2267" t="s">
        <v>233</v>
      </c>
      <c r="S2267" t="s">
        <v>229</v>
      </c>
      <c r="T2267" t="n">
        <v>5</v>
      </c>
    </row>
    <row r="2268" spans="1:20">
      <c r="A2268" s="1" t="n">
        <v>38776</v>
      </c>
      <c r="B2268" t="s">
        <v>323</v>
      </c>
      <c r="C2268" t="n">
        <v>58</v>
      </c>
      <c r="D2268" t="n">
        <v>20</v>
      </c>
      <c r="E2268" t="s">
        <v>52</v>
      </c>
      <c r="F2268" t="n">
        <v>3201</v>
      </c>
      <c r="G2268" t="s">
        <v>228</v>
      </c>
      <c r="H2268" t="s">
        <v>229</v>
      </c>
      <c r="I2268" t="n">
        <v>5</v>
      </c>
      <c r="J2268" t="n">
        <v>280</v>
      </c>
      <c r="K2268" t="s">
        <v>251</v>
      </c>
      <c r="L2268" t="n">
        <v>391</v>
      </c>
      <c r="M2268" t="n">
        <v>0.06</v>
      </c>
      <c r="N2268" t="n">
        <v>38</v>
      </c>
      <c r="O2268" t="s">
        <v>323</v>
      </c>
      <c r="P2268" t="s">
        <v>347</v>
      </c>
      <c r="Q2268" t="s">
        <v>347</v>
      </c>
      <c r="R2268" t="s">
        <v>233</v>
      </c>
      <c r="S2268" t="s">
        <v>229</v>
      </c>
      <c r="T2268" t="n">
        <v>5</v>
      </c>
    </row>
    <row r="2269" spans="1:20">
      <c r="A2269" s="1" t="n">
        <v>38776</v>
      </c>
      <c r="B2269" t="s">
        <v>323</v>
      </c>
      <c r="C2269" t="n">
        <v>61</v>
      </c>
      <c r="D2269" t="n">
        <v>20</v>
      </c>
      <c r="E2269" t="s">
        <v>52</v>
      </c>
      <c r="F2269" t="n">
        <v>3201</v>
      </c>
      <c r="G2269" t="s">
        <v>228</v>
      </c>
      <c r="H2269" t="s">
        <v>229</v>
      </c>
      <c r="I2269" t="n">
        <v>5</v>
      </c>
      <c r="J2269" t="n">
        <v>280</v>
      </c>
      <c r="K2269" t="s">
        <v>251</v>
      </c>
      <c r="L2269" t="n">
        <v>209</v>
      </c>
      <c r="M2269" t="n">
        <v>0.31</v>
      </c>
      <c r="N2269" t="n">
        <v>17.2</v>
      </c>
      <c r="O2269" t="s">
        <v>323</v>
      </c>
      <c r="P2269" t="s">
        <v>347</v>
      </c>
      <c r="Q2269" t="s">
        <v>347</v>
      </c>
      <c r="R2269" t="s">
        <v>233</v>
      </c>
      <c r="S2269" t="s">
        <v>229</v>
      </c>
      <c r="T2269" t="n">
        <v>5</v>
      </c>
    </row>
    <row r="2270" spans="1:20">
      <c r="A2270" s="1" t="n">
        <v>38776</v>
      </c>
      <c r="B2270" t="s">
        <v>323</v>
      </c>
      <c r="C2270" t="n">
        <v>59</v>
      </c>
      <c r="D2270" t="n">
        <v>20</v>
      </c>
      <c r="E2270" t="s">
        <v>52</v>
      </c>
      <c r="F2270" t="n">
        <v>3201</v>
      </c>
      <c r="G2270" t="s">
        <v>228</v>
      </c>
      <c r="H2270" t="s">
        <v>229</v>
      </c>
      <c r="I2270" t="n">
        <v>5</v>
      </c>
      <c r="J2270" t="n">
        <v>875</v>
      </c>
      <c r="K2270" t="s">
        <v>305</v>
      </c>
      <c r="L2270" t="n">
        <v>284</v>
      </c>
      <c r="M2270" t="n">
        <v>0.05</v>
      </c>
      <c r="N2270" t="n">
        <v>42.4</v>
      </c>
      <c r="O2270" t="s">
        <v>323</v>
      </c>
      <c r="P2270" t="s">
        <v>347</v>
      </c>
      <c r="Q2270" t="s">
        <v>347</v>
      </c>
      <c r="R2270" t="s">
        <v>233</v>
      </c>
      <c r="S2270" t="s">
        <v>229</v>
      </c>
      <c r="T2270" t="n">
        <v>5</v>
      </c>
    </row>
    <row r="2271" spans="1:20">
      <c r="A2271" s="1" t="n">
        <v>38776</v>
      </c>
      <c r="B2271" t="s">
        <v>323</v>
      </c>
      <c r="C2271" t="n">
        <v>55</v>
      </c>
      <c r="D2271" t="n">
        <v>20</v>
      </c>
      <c r="E2271" t="s">
        <v>52</v>
      </c>
      <c r="F2271" t="n">
        <v>3201</v>
      </c>
      <c r="G2271" t="s">
        <v>228</v>
      </c>
      <c r="H2271" t="s">
        <v>229</v>
      </c>
      <c r="I2271" t="n">
        <v>5</v>
      </c>
      <c r="J2271" t="n">
        <v>945</v>
      </c>
      <c r="K2271" t="s">
        <v>282</v>
      </c>
      <c r="L2271" t="n">
        <v>193</v>
      </c>
      <c r="M2271" t="n">
        <v>0.07000000000000001</v>
      </c>
      <c r="N2271" t="n">
        <v>36.3</v>
      </c>
      <c r="O2271" t="s">
        <v>323</v>
      </c>
      <c r="P2271" t="s">
        <v>347</v>
      </c>
      <c r="Q2271" t="s">
        <v>347</v>
      </c>
      <c r="R2271" t="s">
        <v>233</v>
      </c>
      <c r="S2271" t="s">
        <v>229</v>
      </c>
      <c r="T2271" t="n">
        <v>5</v>
      </c>
    </row>
    <row r="2272" spans="1:20">
      <c r="A2272" s="1" t="n">
        <v>38776</v>
      </c>
      <c r="B2272" t="s">
        <v>323</v>
      </c>
      <c r="C2272" t="n">
        <v>56</v>
      </c>
      <c r="D2272" t="n">
        <v>20</v>
      </c>
      <c r="E2272" t="s">
        <v>52</v>
      </c>
      <c r="F2272" t="n">
        <v>3201</v>
      </c>
      <c r="G2272" t="s">
        <v>228</v>
      </c>
      <c r="H2272" t="s">
        <v>229</v>
      </c>
      <c r="I2272" t="n">
        <v>5</v>
      </c>
      <c r="J2272" t="n">
        <v>945</v>
      </c>
      <c r="K2272" t="s">
        <v>282</v>
      </c>
      <c r="L2272" t="n">
        <v>259</v>
      </c>
      <c r="M2272" t="n">
        <v>0.05</v>
      </c>
      <c r="N2272" t="n">
        <v>39.9</v>
      </c>
      <c r="O2272" t="s">
        <v>323</v>
      </c>
      <c r="P2272" t="s">
        <v>347</v>
      </c>
      <c r="Q2272" t="s">
        <v>347</v>
      </c>
      <c r="R2272" t="s">
        <v>233</v>
      </c>
      <c r="S2272" t="s">
        <v>229</v>
      </c>
      <c r="T2272" t="n">
        <v>5</v>
      </c>
    </row>
    <row r="2273" spans="1:20">
      <c r="A2273" s="1" t="n">
        <v>38776</v>
      </c>
      <c r="B2273" t="s">
        <v>323</v>
      </c>
      <c r="C2273" t="n">
        <v>57</v>
      </c>
      <c r="D2273" t="n">
        <v>20</v>
      </c>
      <c r="E2273" t="s">
        <v>52</v>
      </c>
      <c r="F2273" t="n">
        <v>3201</v>
      </c>
      <c r="G2273" t="s">
        <v>228</v>
      </c>
      <c r="H2273" t="s">
        <v>229</v>
      </c>
      <c r="I2273" t="n">
        <v>5</v>
      </c>
      <c r="J2273" t="n">
        <v>945</v>
      </c>
      <c r="K2273" t="s">
        <v>282</v>
      </c>
      <c r="L2273" t="n">
        <v>256</v>
      </c>
      <c r="M2273" t="n">
        <v>0.06</v>
      </c>
      <c r="N2273" t="n">
        <v>36.4</v>
      </c>
      <c r="O2273" t="s">
        <v>323</v>
      </c>
      <c r="P2273" t="s">
        <v>347</v>
      </c>
      <c r="Q2273" t="s">
        <v>347</v>
      </c>
      <c r="R2273" t="s">
        <v>233</v>
      </c>
      <c r="S2273" t="s">
        <v>229</v>
      </c>
      <c r="T2273" t="n">
        <v>5</v>
      </c>
    </row>
    <row r="2274" spans="1:20">
      <c r="A2274" s="1" t="n">
        <v>38776</v>
      </c>
      <c r="B2274" t="s">
        <v>323</v>
      </c>
      <c r="C2274" t="n">
        <v>60</v>
      </c>
      <c r="D2274" t="n">
        <v>20</v>
      </c>
      <c r="E2274" t="s">
        <v>52</v>
      </c>
      <c r="F2274" t="n">
        <v>3201</v>
      </c>
      <c r="G2274" t="s">
        <v>228</v>
      </c>
      <c r="H2274" t="s">
        <v>229</v>
      </c>
      <c r="I2274" t="n">
        <v>5</v>
      </c>
      <c r="J2274" t="n">
        <v>945</v>
      </c>
      <c r="K2274" t="s">
        <v>282</v>
      </c>
      <c r="L2274" t="n">
        <v>403</v>
      </c>
      <c r="M2274" t="n">
        <v>0.08</v>
      </c>
      <c r="N2274" t="n">
        <v>36.1</v>
      </c>
      <c r="O2274" t="s">
        <v>323</v>
      </c>
      <c r="P2274" t="s">
        <v>347</v>
      </c>
      <c r="Q2274" t="s">
        <v>347</v>
      </c>
      <c r="R2274" t="s">
        <v>233</v>
      </c>
      <c r="S2274" t="s">
        <v>229</v>
      </c>
      <c r="T2274" t="n">
        <v>5</v>
      </c>
    </row>
    <row r="2275" spans="1:20">
      <c r="A2275" s="1" t="n">
        <v>38776</v>
      </c>
      <c r="B2275" t="s">
        <v>349</v>
      </c>
      <c r="C2275" t="n">
        <v>1</v>
      </c>
      <c r="D2275" t="n">
        <v>141</v>
      </c>
      <c r="E2275" t="s">
        <v>54</v>
      </c>
      <c r="F2275" t="n">
        <v>3201</v>
      </c>
      <c r="G2275" t="s">
        <v>228</v>
      </c>
      <c r="H2275" t="s">
        <v>229</v>
      </c>
      <c r="I2275" t="n">
        <v>5</v>
      </c>
      <c r="J2275" t="n">
        <v>330</v>
      </c>
      <c r="K2275" t="s">
        <v>350</v>
      </c>
      <c r="L2275" t="n">
        <v>114</v>
      </c>
      <c r="M2275" t="n">
        <v>0</v>
      </c>
      <c r="N2275" t="n">
        <v>0</v>
      </c>
      <c r="O2275" t="s">
        <v>351</v>
      </c>
      <c r="P2275" t="s">
        <v>352</v>
      </c>
      <c r="Q2275" t="s">
        <v>352</v>
      </c>
      <c r="R2275" t="s">
        <v>233</v>
      </c>
      <c r="S2275" t="s">
        <v>229</v>
      </c>
      <c r="T2275" t="n">
        <v>5</v>
      </c>
    </row>
    <row r="2276" spans="1:20">
      <c r="A2276" s="1" t="n">
        <v>38776</v>
      </c>
      <c r="B2276" t="s">
        <v>325</v>
      </c>
      <c r="C2276" t="n">
        <v>1</v>
      </c>
      <c r="D2276" t="n">
        <v>20</v>
      </c>
      <c r="E2276" t="s">
        <v>52</v>
      </c>
      <c r="F2276" t="n">
        <v>3201</v>
      </c>
      <c r="G2276" t="s">
        <v>228</v>
      </c>
      <c r="H2276" t="s">
        <v>229</v>
      </c>
      <c r="I2276" t="n">
        <v>5</v>
      </c>
      <c r="J2276" t="n">
        <v>232</v>
      </c>
      <c r="K2276" t="s">
        <v>266</v>
      </c>
      <c r="L2276" t="n">
        <v>629</v>
      </c>
      <c r="M2276" t="n">
        <v>0.09</v>
      </c>
      <c r="N2276" t="n">
        <v>37.3</v>
      </c>
      <c r="O2276" t="s">
        <v>325</v>
      </c>
      <c r="P2276" t="s">
        <v>253</v>
      </c>
      <c r="Q2276" t="s">
        <v>253</v>
      </c>
      <c r="R2276" t="s">
        <v>233</v>
      </c>
      <c r="S2276" t="s">
        <v>229</v>
      </c>
      <c r="T2276" t="n">
        <v>5</v>
      </c>
    </row>
    <row r="2277" spans="1:20">
      <c r="A2277" s="1" t="n">
        <v>38776</v>
      </c>
      <c r="B2277" t="s">
        <v>325</v>
      </c>
      <c r="C2277" t="n">
        <v>3</v>
      </c>
      <c r="D2277" t="n">
        <v>20</v>
      </c>
      <c r="E2277" t="s">
        <v>52</v>
      </c>
      <c r="F2277" t="n">
        <v>3201</v>
      </c>
      <c r="G2277" t="s">
        <v>228</v>
      </c>
      <c r="H2277" t="s">
        <v>229</v>
      </c>
      <c r="I2277" t="n">
        <v>5</v>
      </c>
      <c r="J2277" t="n">
        <v>458</v>
      </c>
      <c r="K2277" t="s">
        <v>230</v>
      </c>
      <c r="L2277" t="n">
        <v>334</v>
      </c>
      <c r="M2277" t="n">
        <v>0.22</v>
      </c>
      <c r="N2277" t="n">
        <v>19.9</v>
      </c>
      <c r="O2277" t="s">
        <v>325</v>
      </c>
      <c r="P2277" t="s">
        <v>253</v>
      </c>
      <c r="Q2277" t="s">
        <v>253</v>
      </c>
      <c r="R2277" t="s">
        <v>233</v>
      </c>
      <c r="S2277" t="s">
        <v>229</v>
      </c>
      <c r="T2277" t="n">
        <v>5</v>
      </c>
    </row>
    <row r="2278" spans="1:20">
      <c r="A2278" s="1" t="n">
        <v>38776</v>
      </c>
      <c r="B2278" t="s">
        <v>325</v>
      </c>
      <c r="C2278" t="n">
        <v>2</v>
      </c>
      <c r="D2278" t="n">
        <v>20</v>
      </c>
      <c r="E2278" t="s">
        <v>52</v>
      </c>
      <c r="F2278" t="n">
        <v>3201</v>
      </c>
      <c r="G2278" t="s">
        <v>228</v>
      </c>
      <c r="H2278" t="s">
        <v>229</v>
      </c>
      <c r="I2278" t="n">
        <v>5</v>
      </c>
      <c r="J2278" t="n">
        <v>580</v>
      </c>
      <c r="K2278" t="s">
        <v>248</v>
      </c>
      <c r="L2278" t="n">
        <v>331</v>
      </c>
      <c r="M2278" t="n">
        <v>0.06</v>
      </c>
      <c r="N2278" t="n">
        <v>37.1</v>
      </c>
      <c r="O2278" t="s">
        <v>325</v>
      </c>
      <c r="P2278" t="s">
        <v>253</v>
      </c>
      <c r="Q2278" t="s">
        <v>253</v>
      </c>
      <c r="R2278" t="s">
        <v>233</v>
      </c>
      <c r="S2278" t="s">
        <v>229</v>
      </c>
      <c r="T2278" t="n">
        <v>5</v>
      </c>
    </row>
    <row r="2279" spans="1:20">
      <c r="A2279" s="1" t="n">
        <v>38776</v>
      </c>
      <c r="B2279" t="s">
        <v>325</v>
      </c>
      <c r="C2279" t="n">
        <v>4</v>
      </c>
      <c r="D2279" t="n">
        <v>20</v>
      </c>
      <c r="E2279" t="s">
        <v>52</v>
      </c>
      <c r="F2279" t="n">
        <v>3201</v>
      </c>
      <c r="G2279" t="s">
        <v>228</v>
      </c>
      <c r="H2279" t="s">
        <v>229</v>
      </c>
      <c r="I2279" t="n">
        <v>5</v>
      </c>
      <c r="J2279" t="n">
        <v>785</v>
      </c>
      <c r="K2279" t="s">
        <v>259</v>
      </c>
      <c r="L2279" t="n">
        <v>720</v>
      </c>
      <c r="M2279" t="n">
        <v>1.29</v>
      </c>
      <c r="N2279" t="n">
        <v>38.6</v>
      </c>
      <c r="O2279" t="s">
        <v>325</v>
      </c>
      <c r="P2279" t="s">
        <v>253</v>
      </c>
      <c r="Q2279" t="s">
        <v>253</v>
      </c>
      <c r="R2279" t="s">
        <v>233</v>
      </c>
      <c r="S2279" t="s">
        <v>229</v>
      </c>
      <c r="T2279" t="n">
        <v>5</v>
      </c>
    </row>
    <row r="2280" spans="1:20">
      <c r="A2280" s="1" t="n">
        <v>38807</v>
      </c>
      <c r="B2280" t="s">
        <v>323</v>
      </c>
      <c r="C2280" t="n">
        <v>73</v>
      </c>
      <c r="D2280" t="n">
        <v>20</v>
      </c>
      <c r="E2280" t="s">
        <v>52</v>
      </c>
      <c r="F2280" t="n">
        <v>3201</v>
      </c>
      <c r="G2280" t="s">
        <v>228</v>
      </c>
      <c r="H2280" t="s">
        <v>229</v>
      </c>
      <c r="I2280" t="n">
        <v>5</v>
      </c>
      <c r="J2280" t="n">
        <v>280</v>
      </c>
      <c r="K2280" t="s">
        <v>251</v>
      </c>
      <c r="L2280" t="n">
        <v>208</v>
      </c>
      <c r="M2280" t="n">
        <v>0.3</v>
      </c>
      <c r="N2280" t="n">
        <v>17.1</v>
      </c>
      <c r="O2280" t="s">
        <v>323</v>
      </c>
      <c r="P2280" t="s">
        <v>347</v>
      </c>
      <c r="Q2280" t="s">
        <v>347</v>
      </c>
      <c r="R2280" t="s">
        <v>233</v>
      </c>
      <c r="S2280" t="s">
        <v>229</v>
      </c>
      <c r="T2280" t="n">
        <v>5</v>
      </c>
    </row>
    <row r="2281" spans="1:20">
      <c r="A2281" s="1" t="n">
        <v>38807</v>
      </c>
      <c r="B2281" t="s">
        <v>323</v>
      </c>
      <c r="C2281" t="n">
        <v>68</v>
      </c>
      <c r="D2281" t="n">
        <v>20</v>
      </c>
      <c r="E2281" t="s">
        <v>52</v>
      </c>
      <c r="F2281" t="n">
        <v>3201</v>
      </c>
      <c r="G2281" t="s">
        <v>228</v>
      </c>
      <c r="H2281" t="s">
        <v>229</v>
      </c>
      <c r="I2281" t="n">
        <v>5</v>
      </c>
      <c r="J2281" t="n">
        <v>280</v>
      </c>
      <c r="K2281" t="s">
        <v>251</v>
      </c>
      <c r="L2281" t="n">
        <v>300</v>
      </c>
      <c r="M2281" t="n">
        <v>0.07000000000000001</v>
      </c>
      <c r="N2281" t="n">
        <v>38.9</v>
      </c>
      <c r="O2281" t="s">
        <v>323</v>
      </c>
      <c r="P2281" t="s">
        <v>347</v>
      </c>
      <c r="Q2281" t="s">
        <v>347</v>
      </c>
      <c r="R2281" t="s">
        <v>233</v>
      </c>
      <c r="S2281" t="s">
        <v>229</v>
      </c>
      <c r="T2281" t="n">
        <v>5</v>
      </c>
    </row>
    <row r="2282" spans="1:20">
      <c r="A2282" s="1" t="n">
        <v>38807</v>
      </c>
      <c r="B2282" t="s">
        <v>323</v>
      </c>
      <c r="C2282" t="n">
        <v>70</v>
      </c>
      <c r="D2282" t="n">
        <v>20</v>
      </c>
      <c r="E2282" t="s">
        <v>52</v>
      </c>
      <c r="F2282" t="n">
        <v>3201</v>
      </c>
      <c r="G2282" t="s">
        <v>228</v>
      </c>
      <c r="H2282" t="s">
        <v>229</v>
      </c>
      <c r="I2282" t="n">
        <v>5</v>
      </c>
      <c r="J2282" t="n">
        <v>875</v>
      </c>
      <c r="K2282" t="s">
        <v>305</v>
      </c>
      <c r="L2282" t="n">
        <v>230</v>
      </c>
      <c r="M2282" t="n">
        <v>0.04</v>
      </c>
      <c r="N2282" t="n">
        <v>42.5</v>
      </c>
      <c r="O2282" t="s">
        <v>323</v>
      </c>
      <c r="P2282" t="s">
        <v>347</v>
      </c>
      <c r="Q2282" t="s">
        <v>347</v>
      </c>
      <c r="R2282" t="s">
        <v>233</v>
      </c>
      <c r="S2282" t="s">
        <v>229</v>
      </c>
      <c r="T2282" t="n">
        <v>5</v>
      </c>
    </row>
    <row r="2283" spans="1:20">
      <c r="A2283" s="1" t="n">
        <v>38807</v>
      </c>
      <c r="B2283" t="s">
        <v>323</v>
      </c>
      <c r="C2283" t="n">
        <v>72</v>
      </c>
      <c r="D2283" t="n">
        <v>20</v>
      </c>
      <c r="E2283" t="s">
        <v>52</v>
      </c>
      <c r="F2283" t="n">
        <v>3201</v>
      </c>
      <c r="G2283" t="s">
        <v>228</v>
      </c>
      <c r="H2283" t="s">
        <v>229</v>
      </c>
      <c r="I2283" t="n">
        <v>5</v>
      </c>
      <c r="J2283" t="n">
        <v>875</v>
      </c>
      <c r="K2283" t="s">
        <v>305</v>
      </c>
      <c r="L2283" t="n">
        <v>190</v>
      </c>
      <c r="M2283" t="n">
        <v>0.05</v>
      </c>
      <c r="N2283" t="n">
        <v>42.2</v>
      </c>
      <c r="O2283" t="s">
        <v>323</v>
      </c>
      <c r="P2283" t="s">
        <v>347</v>
      </c>
      <c r="Q2283" t="s">
        <v>347</v>
      </c>
      <c r="R2283" t="s">
        <v>233</v>
      </c>
      <c r="S2283" t="s">
        <v>229</v>
      </c>
      <c r="T2283" t="n">
        <v>5</v>
      </c>
    </row>
    <row r="2284" spans="1:20">
      <c r="A2284" s="1" t="n">
        <v>38807</v>
      </c>
      <c r="B2284" t="s">
        <v>323</v>
      </c>
      <c r="C2284" t="n">
        <v>66</v>
      </c>
      <c r="D2284" t="n">
        <v>20</v>
      </c>
      <c r="E2284" t="s">
        <v>52</v>
      </c>
      <c r="F2284" t="n">
        <v>3201</v>
      </c>
      <c r="G2284" t="s">
        <v>228</v>
      </c>
      <c r="H2284" t="s">
        <v>229</v>
      </c>
      <c r="I2284" t="n">
        <v>5</v>
      </c>
      <c r="J2284" t="n">
        <v>945</v>
      </c>
      <c r="K2284" t="s">
        <v>282</v>
      </c>
      <c r="L2284" t="n">
        <v>211</v>
      </c>
      <c r="M2284" t="n">
        <v>0.06</v>
      </c>
      <c r="N2284" t="n">
        <v>36.6</v>
      </c>
      <c r="O2284" t="s">
        <v>323</v>
      </c>
      <c r="P2284" t="s">
        <v>347</v>
      </c>
      <c r="Q2284" t="s">
        <v>347</v>
      </c>
      <c r="R2284" t="s">
        <v>233</v>
      </c>
      <c r="S2284" t="s">
        <v>229</v>
      </c>
      <c r="T2284" t="n">
        <v>5</v>
      </c>
    </row>
    <row r="2285" spans="1:20">
      <c r="A2285" s="1" t="n">
        <v>38807</v>
      </c>
      <c r="B2285" t="s">
        <v>323</v>
      </c>
      <c r="C2285" t="n">
        <v>67</v>
      </c>
      <c r="D2285" t="n">
        <v>20</v>
      </c>
      <c r="E2285" t="s">
        <v>52</v>
      </c>
      <c r="F2285" t="n">
        <v>3201</v>
      </c>
      <c r="G2285" t="s">
        <v>228</v>
      </c>
      <c r="H2285" t="s">
        <v>229</v>
      </c>
      <c r="I2285" t="n">
        <v>5</v>
      </c>
      <c r="J2285" t="n">
        <v>945</v>
      </c>
      <c r="K2285" t="s">
        <v>282</v>
      </c>
      <c r="L2285" t="n">
        <v>279</v>
      </c>
      <c r="M2285" t="n">
        <v>0.04</v>
      </c>
      <c r="N2285" t="n">
        <v>39.8</v>
      </c>
      <c r="O2285" t="s">
        <v>323</v>
      </c>
      <c r="P2285" t="s">
        <v>347</v>
      </c>
      <c r="Q2285" t="s">
        <v>347</v>
      </c>
      <c r="R2285" t="s">
        <v>233</v>
      </c>
      <c r="S2285" t="s">
        <v>229</v>
      </c>
      <c r="T2285" t="n">
        <v>5</v>
      </c>
    </row>
    <row r="2286" spans="1:20">
      <c r="A2286" s="1" t="n">
        <v>38807</v>
      </c>
      <c r="B2286" t="s">
        <v>323</v>
      </c>
      <c r="C2286" t="n">
        <v>69</v>
      </c>
      <c r="D2286" t="n">
        <v>20</v>
      </c>
      <c r="E2286" t="s">
        <v>52</v>
      </c>
      <c r="F2286" t="n">
        <v>3201</v>
      </c>
      <c r="G2286" t="s">
        <v>228</v>
      </c>
      <c r="H2286" t="s">
        <v>229</v>
      </c>
      <c r="I2286" t="n">
        <v>5</v>
      </c>
      <c r="J2286" t="n">
        <v>945</v>
      </c>
      <c r="K2286" t="s">
        <v>282</v>
      </c>
      <c r="L2286" t="n">
        <v>145</v>
      </c>
      <c r="M2286" t="n">
        <v>0.07000000000000001</v>
      </c>
      <c r="N2286" t="n">
        <v>36.7</v>
      </c>
      <c r="O2286" t="s">
        <v>323</v>
      </c>
      <c r="P2286" t="s">
        <v>347</v>
      </c>
      <c r="Q2286" t="s">
        <v>347</v>
      </c>
      <c r="R2286" t="s">
        <v>233</v>
      </c>
      <c r="S2286" t="s">
        <v>229</v>
      </c>
      <c r="T2286" t="n">
        <v>5</v>
      </c>
    </row>
    <row r="2287" spans="1:20">
      <c r="A2287" s="1" t="n">
        <v>38807</v>
      </c>
      <c r="B2287" t="s">
        <v>323</v>
      </c>
      <c r="C2287" t="n">
        <v>71</v>
      </c>
      <c r="D2287" t="n">
        <v>20</v>
      </c>
      <c r="E2287" t="s">
        <v>52</v>
      </c>
      <c r="F2287" t="n">
        <v>3201</v>
      </c>
      <c r="G2287" t="s">
        <v>228</v>
      </c>
      <c r="H2287" t="s">
        <v>229</v>
      </c>
      <c r="I2287" t="n">
        <v>5</v>
      </c>
      <c r="J2287" t="n">
        <v>945</v>
      </c>
      <c r="K2287" t="s">
        <v>282</v>
      </c>
      <c r="L2287" t="n">
        <v>163</v>
      </c>
      <c r="M2287" t="n">
        <v>0.03</v>
      </c>
      <c r="N2287" t="n">
        <v>41</v>
      </c>
      <c r="O2287" t="s">
        <v>323</v>
      </c>
      <c r="P2287" t="s">
        <v>347</v>
      </c>
      <c r="Q2287" t="s">
        <v>347</v>
      </c>
      <c r="R2287" t="s">
        <v>233</v>
      </c>
      <c r="S2287" t="s">
        <v>229</v>
      </c>
      <c r="T2287" t="n">
        <v>5</v>
      </c>
    </row>
    <row r="2288" spans="1:20">
      <c r="A2288" s="1" t="n">
        <v>38807</v>
      </c>
      <c r="B2288" t="s">
        <v>323</v>
      </c>
      <c r="C2288" t="n">
        <v>87</v>
      </c>
      <c r="D2288" t="n">
        <v>840</v>
      </c>
      <c r="E2288" t="s">
        <v>337</v>
      </c>
      <c r="F2288" t="n">
        <v>3201</v>
      </c>
      <c r="G2288" t="s">
        <v>228</v>
      </c>
      <c r="H2288" t="s">
        <v>229</v>
      </c>
      <c r="I2288" t="n">
        <v>5</v>
      </c>
      <c r="J2288" t="n">
        <v>795</v>
      </c>
      <c r="K2288" t="s">
        <v>240</v>
      </c>
      <c r="L2288" t="n">
        <v>189</v>
      </c>
      <c r="M2288" t="n">
        <v>0</v>
      </c>
      <c r="N2288" t="n">
        <v>0</v>
      </c>
      <c r="O2288" t="s">
        <v>323</v>
      </c>
      <c r="P2288" t="s">
        <v>347</v>
      </c>
      <c r="Q2288" t="s">
        <v>347</v>
      </c>
      <c r="R2288" t="s">
        <v>233</v>
      </c>
      <c r="S2288" t="s">
        <v>229</v>
      </c>
      <c r="T2288" t="n">
        <v>5</v>
      </c>
    </row>
    <row r="2289" spans="1:20">
      <c r="A2289" s="1" t="n">
        <v>38807</v>
      </c>
      <c r="B2289" t="s">
        <v>341</v>
      </c>
      <c r="C2289" t="n">
        <v>1</v>
      </c>
      <c r="D2289" t="n">
        <v>231</v>
      </c>
      <c r="E2289" t="s">
        <v>342</v>
      </c>
      <c r="F2289" t="n">
        <v>3202</v>
      </c>
      <c r="G2289" t="s">
        <v>275</v>
      </c>
      <c r="H2289" t="s">
        <v>229</v>
      </c>
      <c r="I2289" t="n">
        <v>5</v>
      </c>
      <c r="J2289" t="n">
        <v>720</v>
      </c>
      <c r="K2289" t="s">
        <v>353</v>
      </c>
      <c r="L2289" t="n">
        <v>20</v>
      </c>
      <c r="M2289" t="n">
        <v>0</v>
      </c>
      <c r="N2289" t="n">
        <v>0</v>
      </c>
    </row>
    <row r="2290" spans="1:20">
      <c r="A2290" s="1" t="n">
        <v>38807</v>
      </c>
      <c r="B2290" t="s">
        <v>341</v>
      </c>
      <c r="C2290" t="n">
        <v>2</v>
      </c>
      <c r="D2290" t="n">
        <v>231</v>
      </c>
      <c r="E2290" t="s">
        <v>342</v>
      </c>
      <c r="F2290" t="n">
        <v>3203</v>
      </c>
      <c r="G2290" t="s">
        <v>343</v>
      </c>
      <c r="H2290" t="s">
        <v>229</v>
      </c>
      <c r="I2290" t="n">
        <v>5</v>
      </c>
      <c r="J2290" t="n">
        <v>720</v>
      </c>
      <c r="K2290" t="s">
        <v>353</v>
      </c>
      <c r="L2290" t="n">
        <v>14</v>
      </c>
      <c r="M2290" t="n">
        <v>0</v>
      </c>
      <c r="N2290" t="n">
        <v>0</v>
      </c>
    </row>
    <row r="2291" spans="1:20">
      <c r="A2291" s="1" t="n">
        <v>38807</v>
      </c>
      <c r="B2291" t="s">
        <v>341</v>
      </c>
      <c r="C2291" t="n">
        <v>3</v>
      </c>
      <c r="D2291" t="n">
        <v>231</v>
      </c>
      <c r="E2291" t="s">
        <v>342</v>
      </c>
      <c r="F2291" t="n">
        <v>3204</v>
      </c>
      <c r="G2291" t="s">
        <v>344</v>
      </c>
      <c r="H2291" t="s">
        <v>229</v>
      </c>
      <c r="I2291" t="n">
        <v>5</v>
      </c>
      <c r="J2291" t="n">
        <v>720</v>
      </c>
      <c r="K2291" t="s">
        <v>353</v>
      </c>
      <c r="L2291" t="n">
        <v>11</v>
      </c>
      <c r="M2291" t="n">
        <v>0</v>
      </c>
      <c r="N2291" t="n">
        <v>0</v>
      </c>
    </row>
    <row r="2292" spans="1:20">
      <c r="A2292" s="1" t="n">
        <v>38807</v>
      </c>
      <c r="B2292" t="s">
        <v>354</v>
      </c>
      <c r="C2292" t="n">
        <v>16</v>
      </c>
      <c r="D2292" t="n">
        <v>141</v>
      </c>
      <c r="E2292" t="s">
        <v>54</v>
      </c>
      <c r="F2292" t="n">
        <v>3201</v>
      </c>
      <c r="G2292" t="s">
        <v>228</v>
      </c>
      <c r="H2292" t="s">
        <v>229</v>
      </c>
      <c r="I2292" t="n">
        <v>5</v>
      </c>
      <c r="J2292" t="n">
        <v>330</v>
      </c>
      <c r="K2292" t="s">
        <v>350</v>
      </c>
      <c r="L2292" t="n">
        <v>75</v>
      </c>
      <c r="M2292" t="n">
        <v>0</v>
      </c>
      <c r="N2292" t="n">
        <v>0</v>
      </c>
      <c r="O2292" t="s">
        <v>351</v>
      </c>
      <c r="P2292" t="s">
        <v>352</v>
      </c>
      <c r="Q2292" t="s">
        <v>352</v>
      </c>
      <c r="R2292" t="s">
        <v>233</v>
      </c>
      <c r="S2292" t="s">
        <v>229</v>
      </c>
      <c r="T2292" t="n">
        <v>5</v>
      </c>
    </row>
    <row r="2293" spans="1:20">
      <c r="A2293" s="1" t="n">
        <v>38807</v>
      </c>
      <c r="B2293" t="s">
        <v>325</v>
      </c>
      <c r="C2293" t="n">
        <v>3</v>
      </c>
      <c r="D2293" t="n">
        <v>20</v>
      </c>
      <c r="E2293" t="s">
        <v>52</v>
      </c>
      <c r="F2293" t="n">
        <v>3201</v>
      </c>
      <c r="G2293" t="s">
        <v>228</v>
      </c>
      <c r="H2293" t="s">
        <v>229</v>
      </c>
      <c r="I2293" t="n">
        <v>5</v>
      </c>
      <c r="J2293" t="n">
        <v>232</v>
      </c>
      <c r="K2293" t="s">
        <v>266</v>
      </c>
      <c r="L2293" t="n">
        <v>365</v>
      </c>
      <c r="M2293" t="n">
        <v>0.08</v>
      </c>
      <c r="N2293" t="n">
        <v>37.2</v>
      </c>
      <c r="O2293" t="s">
        <v>325</v>
      </c>
      <c r="P2293" t="s">
        <v>253</v>
      </c>
      <c r="Q2293" t="s">
        <v>253</v>
      </c>
      <c r="R2293" t="s">
        <v>233</v>
      </c>
      <c r="S2293" t="s">
        <v>229</v>
      </c>
      <c r="T2293" t="n">
        <v>5</v>
      </c>
    </row>
    <row r="2294" spans="1:20">
      <c r="A2294" s="1" t="n">
        <v>38807</v>
      </c>
      <c r="B2294" t="s">
        <v>325</v>
      </c>
      <c r="C2294" t="n">
        <v>4</v>
      </c>
      <c r="D2294" t="n">
        <v>20</v>
      </c>
      <c r="E2294" t="s">
        <v>52</v>
      </c>
      <c r="F2294" t="n">
        <v>3201</v>
      </c>
      <c r="G2294" t="s">
        <v>228</v>
      </c>
      <c r="H2294" t="s">
        <v>229</v>
      </c>
      <c r="I2294" t="n">
        <v>5</v>
      </c>
      <c r="J2294" t="n">
        <v>458</v>
      </c>
      <c r="K2294" t="s">
        <v>230</v>
      </c>
      <c r="L2294" t="n">
        <v>319</v>
      </c>
      <c r="M2294" t="n">
        <v>0.22</v>
      </c>
      <c r="N2294" t="n">
        <v>20.2</v>
      </c>
      <c r="O2294" t="s">
        <v>325</v>
      </c>
      <c r="P2294" t="s">
        <v>253</v>
      </c>
      <c r="Q2294" t="s">
        <v>253</v>
      </c>
      <c r="R2294" t="s">
        <v>233</v>
      </c>
      <c r="S2294" t="s">
        <v>229</v>
      </c>
      <c r="T2294" t="n">
        <v>5</v>
      </c>
    </row>
    <row r="2295" spans="1:20">
      <c r="A2295" s="1" t="n">
        <v>38807</v>
      </c>
      <c r="B2295" t="s">
        <v>325</v>
      </c>
      <c r="C2295" t="n">
        <v>1</v>
      </c>
      <c r="D2295" t="n">
        <v>20</v>
      </c>
      <c r="E2295" t="s">
        <v>52</v>
      </c>
      <c r="F2295" t="n">
        <v>3201</v>
      </c>
      <c r="G2295" t="s">
        <v>228</v>
      </c>
      <c r="H2295" t="s">
        <v>229</v>
      </c>
      <c r="I2295" t="n">
        <v>5</v>
      </c>
      <c r="J2295" t="n">
        <v>550</v>
      </c>
      <c r="K2295" t="s">
        <v>346</v>
      </c>
      <c r="L2295" t="n">
        <v>985</v>
      </c>
      <c r="M2295" t="n">
        <v>0.15</v>
      </c>
      <c r="N2295" t="n">
        <v>36.5</v>
      </c>
      <c r="O2295" t="s">
        <v>325</v>
      </c>
      <c r="P2295" t="s">
        <v>253</v>
      </c>
      <c r="Q2295" t="s">
        <v>253</v>
      </c>
      <c r="R2295" t="s">
        <v>233</v>
      </c>
      <c r="S2295" t="s">
        <v>229</v>
      </c>
      <c r="T2295" t="n">
        <v>5</v>
      </c>
    </row>
    <row r="2296" spans="1:20">
      <c r="A2296" s="1" t="n">
        <v>38807</v>
      </c>
      <c r="B2296" t="s">
        <v>325</v>
      </c>
      <c r="C2296" t="n">
        <v>2</v>
      </c>
      <c r="D2296" t="n">
        <v>20</v>
      </c>
      <c r="E2296" t="s">
        <v>52</v>
      </c>
      <c r="F2296" t="n">
        <v>3201</v>
      </c>
      <c r="G2296" t="s">
        <v>228</v>
      </c>
      <c r="H2296" t="s">
        <v>229</v>
      </c>
      <c r="I2296" t="n">
        <v>5</v>
      </c>
      <c r="J2296" t="n">
        <v>785</v>
      </c>
      <c r="K2296" t="s">
        <v>259</v>
      </c>
      <c r="L2296" t="n">
        <v>1001</v>
      </c>
      <c r="M2296" t="n">
        <v>1.12</v>
      </c>
      <c r="N2296" t="n">
        <v>39.6</v>
      </c>
      <c r="O2296" t="s">
        <v>325</v>
      </c>
      <c r="P2296" t="s">
        <v>253</v>
      </c>
      <c r="Q2296" t="s">
        <v>253</v>
      </c>
      <c r="R2296" t="s">
        <v>233</v>
      </c>
      <c r="S2296" t="s">
        <v>229</v>
      </c>
      <c r="T2296" t="n">
        <v>5</v>
      </c>
    </row>
    <row r="2297" spans="1:20">
      <c r="A2297" s="1" t="n">
        <v>38807</v>
      </c>
      <c r="B2297" t="s">
        <v>325</v>
      </c>
      <c r="C2297" t="n">
        <v>5</v>
      </c>
      <c r="D2297" t="n">
        <v>20</v>
      </c>
      <c r="E2297" t="s">
        <v>52</v>
      </c>
      <c r="F2297" t="n">
        <v>3201</v>
      </c>
      <c r="G2297" t="s">
        <v>228</v>
      </c>
      <c r="H2297" t="s">
        <v>229</v>
      </c>
      <c r="I2297" t="n">
        <v>5</v>
      </c>
      <c r="J2297" t="n">
        <v>965</v>
      </c>
      <c r="K2297" t="s">
        <v>335</v>
      </c>
      <c r="L2297" t="n">
        <v>177</v>
      </c>
      <c r="M2297" t="n">
        <v>0.58</v>
      </c>
      <c r="N2297" t="n">
        <v>31.4</v>
      </c>
      <c r="O2297" t="s">
        <v>325</v>
      </c>
      <c r="P2297" t="s">
        <v>253</v>
      </c>
      <c r="Q2297" t="s">
        <v>253</v>
      </c>
      <c r="R2297" t="s">
        <v>233</v>
      </c>
      <c r="S2297" t="s">
        <v>229</v>
      </c>
      <c r="T2297" t="n">
        <v>5</v>
      </c>
    </row>
    <row r="2298" spans="1:20">
      <c r="A2298" s="1" t="n">
        <v>38837</v>
      </c>
      <c r="B2298" t="s">
        <v>323</v>
      </c>
      <c r="C2298" t="n">
        <v>3</v>
      </c>
      <c r="D2298" t="n">
        <v>20</v>
      </c>
      <c r="E2298" t="s">
        <v>52</v>
      </c>
      <c r="F2298" t="n">
        <v>3201</v>
      </c>
      <c r="G2298" t="s">
        <v>228</v>
      </c>
      <c r="H2298" t="s">
        <v>229</v>
      </c>
      <c r="I2298" t="n">
        <v>5</v>
      </c>
      <c r="J2298" t="n">
        <v>280</v>
      </c>
      <c r="K2298" t="s">
        <v>251</v>
      </c>
      <c r="L2298" t="n">
        <v>452</v>
      </c>
      <c r="M2298" t="n">
        <v>0.06</v>
      </c>
      <c r="N2298" t="n">
        <v>38.7</v>
      </c>
      <c r="O2298" t="s">
        <v>323</v>
      </c>
      <c r="P2298" t="s">
        <v>347</v>
      </c>
      <c r="Q2298" t="s">
        <v>347</v>
      </c>
      <c r="R2298" t="s">
        <v>233</v>
      </c>
      <c r="S2298" t="s">
        <v>229</v>
      </c>
      <c r="T2298" t="n">
        <v>5</v>
      </c>
    </row>
    <row r="2299" spans="1:20">
      <c r="A2299" s="1" t="n">
        <v>38837</v>
      </c>
      <c r="B2299" t="s">
        <v>323</v>
      </c>
      <c r="C2299" t="n">
        <v>4</v>
      </c>
      <c r="D2299" t="n">
        <v>20</v>
      </c>
      <c r="E2299" t="s">
        <v>52</v>
      </c>
      <c r="F2299" t="n">
        <v>3201</v>
      </c>
      <c r="G2299" t="s">
        <v>228</v>
      </c>
      <c r="H2299" t="s">
        <v>229</v>
      </c>
      <c r="I2299" t="n">
        <v>5</v>
      </c>
      <c r="J2299" t="n">
        <v>280</v>
      </c>
      <c r="K2299" t="s">
        <v>251</v>
      </c>
      <c r="L2299" t="n">
        <v>338</v>
      </c>
      <c r="M2299" t="n">
        <v>0.06</v>
      </c>
      <c r="N2299" t="n">
        <v>39.1</v>
      </c>
      <c r="O2299" t="s">
        <v>323</v>
      </c>
      <c r="P2299" t="s">
        <v>347</v>
      </c>
      <c r="Q2299" t="s">
        <v>347</v>
      </c>
      <c r="R2299" t="s">
        <v>233</v>
      </c>
      <c r="S2299" t="s">
        <v>229</v>
      </c>
      <c r="T2299" t="n">
        <v>5</v>
      </c>
    </row>
    <row r="2300" spans="1:20">
      <c r="A2300" s="1" t="n">
        <v>38837</v>
      </c>
      <c r="B2300" t="s">
        <v>323</v>
      </c>
      <c r="C2300" t="n">
        <v>79</v>
      </c>
      <c r="D2300" t="n">
        <v>20</v>
      </c>
      <c r="E2300" t="s">
        <v>52</v>
      </c>
      <c r="F2300" t="n">
        <v>3201</v>
      </c>
      <c r="G2300" t="s">
        <v>228</v>
      </c>
      <c r="H2300" t="s">
        <v>229</v>
      </c>
      <c r="I2300" t="n">
        <v>5</v>
      </c>
      <c r="J2300" t="n">
        <v>280</v>
      </c>
      <c r="K2300" t="s">
        <v>251</v>
      </c>
      <c r="L2300" t="n">
        <v>198</v>
      </c>
      <c r="M2300" t="n">
        <v>0.28</v>
      </c>
      <c r="N2300" t="n">
        <v>16.2</v>
      </c>
      <c r="O2300" t="s">
        <v>323</v>
      </c>
      <c r="P2300" t="s">
        <v>347</v>
      </c>
      <c r="Q2300" t="s">
        <v>347</v>
      </c>
      <c r="R2300" t="s">
        <v>233</v>
      </c>
      <c r="S2300" t="s">
        <v>229</v>
      </c>
      <c r="T2300" t="n">
        <v>5</v>
      </c>
    </row>
    <row r="2301" spans="1:20">
      <c r="A2301" s="1" t="n">
        <v>38837</v>
      </c>
      <c r="B2301" t="s">
        <v>323</v>
      </c>
      <c r="C2301" t="n">
        <v>5</v>
      </c>
      <c r="D2301" t="n">
        <v>20</v>
      </c>
      <c r="E2301" t="s">
        <v>52</v>
      </c>
      <c r="F2301" t="n">
        <v>3201</v>
      </c>
      <c r="G2301" t="s">
        <v>228</v>
      </c>
      <c r="H2301" t="s">
        <v>229</v>
      </c>
      <c r="I2301" t="n">
        <v>5</v>
      </c>
      <c r="J2301" t="n">
        <v>875</v>
      </c>
      <c r="K2301" t="s">
        <v>305</v>
      </c>
      <c r="L2301" t="n">
        <v>169</v>
      </c>
      <c r="M2301" t="n">
        <v>0.05</v>
      </c>
      <c r="N2301" t="n">
        <v>40.4</v>
      </c>
      <c r="O2301" t="s">
        <v>323</v>
      </c>
      <c r="P2301" t="s">
        <v>347</v>
      </c>
      <c r="Q2301" t="s">
        <v>347</v>
      </c>
      <c r="R2301" t="s">
        <v>233</v>
      </c>
      <c r="S2301" t="s">
        <v>229</v>
      </c>
      <c r="T2301" t="n">
        <v>5</v>
      </c>
    </row>
    <row r="2302" spans="1:20">
      <c r="A2302" s="1" t="n">
        <v>38837</v>
      </c>
      <c r="B2302" t="s">
        <v>323</v>
      </c>
      <c r="C2302" t="n">
        <v>6</v>
      </c>
      <c r="D2302" t="n">
        <v>20</v>
      </c>
      <c r="E2302" t="s">
        <v>52</v>
      </c>
      <c r="F2302" t="n">
        <v>3201</v>
      </c>
      <c r="G2302" t="s">
        <v>228</v>
      </c>
      <c r="H2302" t="s">
        <v>229</v>
      </c>
      <c r="I2302" t="n">
        <v>5</v>
      </c>
      <c r="J2302" t="n">
        <v>945</v>
      </c>
      <c r="K2302" t="s">
        <v>282</v>
      </c>
      <c r="L2302" t="n">
        <v>176</v>
      </c>
      <c r="M2302" t="n">
        <v>0.08</v>
      </c>
      <c r="N2302" t="n">
        <v>36</v>
      </c>
      <c r="O2302" t="s">
        <v>323</v>
      </c>
      <c r="P2302" t="s">
        <v>347</v>
      </c>
      <c r="Q2302" t="s">
        <v>347</v>
      </c>
      <c r="R2302" t="s">
        <v>233</v>
      </c>
      <c r="S2302" t="s">
        <v>229</v>
      </c>
      <c r="T2302" t="n">
        <v>5</v>
      </c>
    </row>
    <row r="2303" spans="1:20">
      <c r="A2303" s="1" t="n">
        <v>38837</v>
      </c>
      <c r="B2303" t="s">
        <v>323</v>
      </c>
      <c r="C2303" t="n">
        <v>7</v>
      </c>
      <c r="D2303" t="n">
        <v>20</v>
      </c>
      <c r="E2303" t="s">
        <v>52</v>
      </c>
      <c r="F2303" t="n">
        <v>3201</v>
      </c>
      <c r="G2303" t="s">
        <v>228</v>
      </c>
      <c r="H2303" t="s">
        <v>229</v>
      </c>
      <c r="I2303" t="n">
        <v>5</v>
      </c>
      <c r="J2303" t="n">
        <v>945</v>
      </c>
      <c r="K2303" t="s">
        <v>282</v>
      </c>
      <c r="L2303" t="n">
        <v>313</v>
      </c>
      <c r="M2303" t="n">
        <v>0.06</v>
      </c>
      <c r="N2303" t="n">
        <v>36.6</v>
      </c>
      <c r="O2303" t="s">
        <v>323</v>
      </c>
      <c r="P2303" t="s">
        <v>347</v>
      </c>
      <c r="Q2303" t="s">
        <v>347</v>
      </c>
      <c r="R2303" t="s">
        <v>233</v>
      </c>
      <c r="S2303" t="s">
        <v>229</v>
      </c>
      <c r="T2303" t="n">
        <v>5</v>
      </c>
    </row>
    <row r="2304" spans="1:20">
      <c r="A2304" s="1" t="n">
        <v>38837</v>
      </c>
      <c r="B2304" t="s">
        <v>323</v>
      </c>
      <c r="C2304" t="n">
        <v>8</v>
      </c>
      <c r="D2304" t="n">
        <v>20</v>
      </c>
      <c r="E2304" t="s">
        <v>52</v>
      </c>
      <c r="F2304" t="n">
        <v>3201</v>
      </c>
      <c r="G2304" t="s">
        <v>228</v>
      </c>
      <c r="H2304" t="s">
        <v>229</v>
      </c>
      <c r="I2304" t="n">
        <v>5</v>
      </c>
      <c r="J2304" t="n">
        <v>945</v>
      </c>
      <c r="K2304" t="s">
        <v>282</v>
      </c>
      <c r="L2304" t="n">
        <v>333</v>
      </c>
      <c r="M2304" t="n">
        <v>0.04</v>
      </c>
      <c r="N2304" t="n">
        <v>40.3</v>
      </c>
      <c r="O2304" t="s">
        <v>323</v>
      </c>
      <c r="P2304" t="s">
        <v>347</v>
      </c>
      <c r="Q2304" t="s">
        <v>347</v>
      </c>
      <c r="R2304" t="s">
        <v>233</v>
      </c>
      <c r="S2304" t="s">
        <v>229</v>
      </c>
      <c r="T2304" t="n">
        <v>5</v>
      </c>
    </row>
    <row r="2305" spans="1:20">
      <c r="A2305" s="1" t="n">
        <v>38837</v>
      </c>
      <c r="B2305" t="s">
        <v>326</v>
      </c>
      <c r="C2305" t="n">
        <v>1</v>
      </c>
      <c r="D2305" t="n">
        <v>215</v>
      </c>
      <c r="E2305" t="s">
        <v>234</v>
      </c>
      <c r="F2305" t="n">
        <v>3201</v>
      </c>
      <c r="G2305" t="s">
        <v>228</v>
      </c>
      <c r="H2305" t="s">
        <v>229</v>
      </c>
      <c r="I2305" t="n">
        <v>5</v>
      </c>
      <c r="J2305" t="n">
        <v>455</v>
      </c>
      <c r="K2305" t="s">
        <v>312</v>
      </c>
      <c r="L2305" t="n">
        <v>303</v>
      </c>
      <c r="M2305" t="n">
        <v>0</v>
      </c>
      <c r="N2305" t="n">
        <v>0</v>
      </c>
    </row>
    <row r="2306" spans="1:20">
      <c r="A2306" s="1" t="n">
        <v>38837</v>
      </c>
      <c r="B2306" t="s">
        <v>326</v>
      </c>
      <c r="C2306" t="n">
        <v>2</v>
      </c>
      <c r="D2306" t="n">
        <v>215</v>
      </c>
      <c r="E2306" t="s">
        <v>234</v>
      </c>
      <c r="F2306" t="n">
        <v>3201</v>
      </c>
      <c r="G2306" t="s">
        <v>228</v>
      </c>
      <c r="H2306" t="s">
        <v>229</v>
      </c>
      <c r="I2306" t="n">
        <v>5</v>
      </c>
      <c r="J2306" t="n">
        <v>795</v>
      </c>
      <c r="K2306" t="s">
        <v>240</v>
      </c>
      <c r="L2306" t="n">
        <v>304</v>
      </c>
      <c r="M2306" t="n">
        <v>0</v>
      </c>
      <c r="N2306" t="n">
        <v>0</v>
      </c>
    </row>
    <row r="2307" spans="1:20">
      <c r="A2307" s="1" t="n">
        <v>38837</v>
      </c>
      <c r="B2307" t="s">
        <v>325</v>
      </c>
      <c r="C2307" t="n">
        <v>3</v>
      </c>
      <c r="D2307" t="n">
        <v>20</v>
      </c>
      <c r="E2307" t="s">
        <v>52</v>
      </c>
      <c r="F2307" t="n">
        <v>3201</v>
      </c>
      <c r="G2307" t="s">
        <v>228</v>
      </c>
      <c r="H2307" t="s">
        <v>229</v>
      </c>
      <c r="I2307" t="n">
        <v>5</v>
      </c>
      <c r="J2307" t="n">
        <v>145</v>
      </c>
      <c r="K2307" t="s">
        <v>301</v>
      </c>
      <c r="L2307" t="n">
        <v>379</v>
      </c>
      <c r="M2307" t="n">
        <v>0.63</v>
      </c>
      <c r="N2307" t="n">
        <v>28.9</v>
      </c>
      <c r="O2307" t="s">
        <v>325</v>
      </c>
      <c r="P2307" t="s">
        <v>253</v>
      </c>
      <c r="Q2307" t="s">
        <v>253</v>
      </c>
      <c r="R2307" t="s">
        <v>233</v>
      </c>
      <c r="S2307" t="s">
        <v>229</v>
      </c>
      <c r="T2307" t="n">
        <v>5</v>
      </c>
    </row>
    <row r="2308" spans="1:20">
      <c r="A2308" s="1" t="n">
        <v>38837</v>
      </c>
      <c r="B2308" t="s">
        <v>325</v>
      </c>
      <c r="C2308" t="n">
        <v>5</v>
      </c>
      <c r="D2308" t="n">
        <v>20</v>
      </c>
      <c r="E2308" t="s">
        <v>52</v>
      </c>
      <c r="F2308" t="n">
        <v>3201</v>
      </c>
      <c r="G2308" t="s">
        <v>228</v>
      </c>
      <c r="H2308" t="s">
        <v>229</v>
      </c>
      <c r="I2308" t="n">
        <v>5</v>
      </c>
      <c r="J2308" t="n">
        <v>145</v>
      </c>
      <c r="K2308" t="s">
        <v>301</v>
      </c>
      <c r="L2308" t="n">
        <v>453</v>
      </c>
      <c r="M2308" t="n">
        <v>0.37</v>
      </c>
      <c r="N2308" t="n">
        <v>30.1</v>
      </c>
      <c r="O2308" t="s">
        <v>325</v>
      </c>
      <c r="P2308" t="s">
        <v>253</v>
      </c>
      <c r="Q2308" t="s">
        <v>253</v>
      </c>
      <c r="R2308" t="s">
        <v>233</v>
      </c>
      <c r="S2308" t="s">
        <v>229</v>
      </c>
      <c r="T2308" t="n">
        <v>5</v>
      </c>
    </row>
    <row r="2309" spans="1:20">
      <c r="A2309" s="1" t="n">
        <v>38837</v>
      </c>
      <c r="B2309" t="s">
        <v>325</v>
      </c>
      <c r="C2309" t="n">
        <v>2</v>
      </c>
      <c r="D2309" t="n">
        <v>20</v>
      </c>
      <c r="E2309" t="s">
        <v>52</v>
      </c>
      <c r="F2309" t="n">
        <v>3201</v>
      </c>
      <c r="G2309" t="s">
        <v>228</v>
      </c>
      <c r="H2309" t="s">
        <v>229</v>
      </c>
      <c r="I2309" t="n">
        <v>5</v>
      </c>
      <c r="J2309" t="n">
        <v>232</v>
      </c>
      <c r="K2309" t="s">
        <v>266</v>
      </c>
      <c r="L2309" t="n">
        <v>373</v>
      </c>
      <c r="M2309" t="n">
        <v>0.08</v>
      </c>
      <c r="N2309" t="n">
        <v>37.7</v>
      </c>
      <c r="O2309" t="s">
        <v>325</v>
      </c>
      <c r="P2309" t="s">
        <v>253</v>
      </c>
      <c r="Q2309" t="s">
        <v>253</v>
      </c>
      <c r="R2309" t="s">
        <v>233</v>
      </c>
      <c r="S2309" t="s">
        <v>229</v>
      </c>
      <c r="T2309" t="n">
        <v>5</v>
      </c>
    </row>
    <row r="2310" spans="1:20">
      <c r="A2310" s="1" t="n">
        <v>38837</v>
      </c>
      <c r="B2310" t="s">
        <v>325</v>
      </c>
      <c r="C2310" t="n">
        <v>6</v>
      </c>
      <c r="D2310" t="n">
        <v>20</v>
      </c>
      <c r="E2310" t="s">
        <v>52</v>
      </c>
      <c r="F2310" t="n">
        <v>3201</v>
      </c>
      <c r="G2310" t="s">
        <v>228</v>
      </c>
      <c r="H2310" t="s">
        <v>229</v>
      </c>
      <c r="I2310" t="n">
        <v>5</v>
      </c>
      <c r="J2310" t="n">
        <v>232</v>
      </c>
      <c r="K2310" t="s">
        <v>266</v>
      </c>
      <c r="L2310" t="n">
        <v>247</v>
      </c>
      <c r="M2310" t="n">
        <v>0.07000000000000001</v>
      </c>
      <c r="N2310" t="n">
        <v>37.1</v>
      </c>
      <c r="O2310" t="s">
        <v>325</v>
      </c>
      <c r="P2310" t="s">
        <v>253</v>
      </c>
      <c r="Q2310" t="s">
        <v>253</v>
      </c>
      <c r="R2310" t="s">
        <v>233</v>
      </c>
      <c r="S2310" t="s">
        <v>229</v>
      </c>
      <c r="T2310" t="n">
        <v>5</v>
      </c>
    </row>
    <row r="2311" spans="1:20">
      <c r="A2311" s="1" t="n">
        <v>38837</v>
      </c>
      <c r="B2311" t="s">
        <v>325</v>
      </c>
      <c r="C2311" t="n">
        <v>1</v>
      </c>
      <c r="D2311" t="n">
        <v>20</v>
      </c>
      <c r="E2311" t="s">
        <v>52</v>
      </c>
      <c r="F2311" t="n">
        <v>3201</v>
      </c>
      <c r="G2311" t="s">
        <v>228</v>
      </c>
      <c r="H2311" t="s">
        <v>229</v>
      </c>
      <c r="I2311" t="n">
        <v>5</v>
      </c>
      <c r="J2311" t="n">
        <v>458</v>
      </c>
      <c r="K2311" t="s">
        <v>230</v>
      </c>
      <c r="L2311" t="n">
        <v>348</v>
      </c>
      <c r="M2311" t="n">
        <v>0.24</v>
      </c>
      <c r="N2311" t="n">
        <v>20.1</v>
      </c>
      <c r="O2311" t="s">
        <v>325</v>
      </c>
      <c r="P2311" t="s">
        <v>253</v>
      </c>
      <c r="Q2311" t="s">
        <v>253</v>
      </c>
      <c r="R2311" t="s">
        <v>233</v>
      </c>
      <c r="S2311" t="s">
        <v>229</v>
      </c>
      <c r="T2311" t="n">
        <v>5</v>
      </c>
    </row>
    <row r="2312" spans="1:20">
      <c r="A2312" s="1" t="n">
        <v>38837</v>
      </c>
      <c r="B2312" t="s">
        <v>325</v>
      </c>
      <c r="C2312" t="n">
        <v>7</v>
      </c>
      <c r="D2312" t="n">
        <v>20</v>
      </c>
      <c r="E2312" t="s">
        <v>52</v>
      </c>
      <c r="F2312" t="n">
        <v>3201</v>
      </c>
      <c r="G2312" t="s">
        <v>228</v>
      </c>
      <c r="H2312" t="s">
        <v>229</v>
      </c>
      <c r="I2312" t="n">
        <v>5</v>
      </c>
      <c r="J2312" t="n">
        <v>458</v>
      </c>
      <c r="K2312" t="s">
        <v>230</v>
      </c>
      <c r="L2312" t="n">
        <v>167</v>
      </c>
      <c r="M2312" t="n">
        <v>0.23</v>
      </c>
      <c r="N2312" t="n">
        <v>20</v>
      </c>
      <c r="O2312" t="s">
        <v>325</v>
      </c>
      <c r="P2312" t="s">
        <v>253</v>
      </c>
      <c r="Q2312" t="s">
        <v>253</v>
      </c>
      <c r="R2312" t="s">
        <v>233</v>
      </c>
      <c r="S2312" t="s">
        <v>229</v>
      </c>
      <c r="T2312" t="n">
        <v>5</v>
      </c>
    </row>
    <row r="2313" spans="1:20">
      <c r="A2313" s="1" t="n">
        <v>38837</v>
      </c>
      <c r="B2313" t="s">
        <v>325</v>
      </c>
      <c r="C2313" t="n">
        <v>4</v>
      </c>
      <c r="D2313" t="n">
        <v>20</v>
      </c>
      <c r="E2313" t="s">
        <v>52</v>
      </c>
      <c r="F2313" t="n">
        <v>3201</v>
      </c>
      <c r="G2313" t="s">
        <v>228</v>
      </c>
      <c r="H2313" t="s">
        <v>229</v>
      </c>
      <c r="I2313" t="n">
        <v>5</v>
      </c>
      <c r="J2313" t="n">
        <v>785</v>
      </c>
      <c r="K2313" t="s">
        <v>259</v>
      </c>
      <c r="L2313" t="n">
        <v>743</v>
      </c>
      <c r="M2313" t="n">
        <v>1.18</v>
      </c>
      <c r="N2313" t="n">
        <v>39.3</v>
      </c>
      <c r="O2313" t="s">
        <v>325</v>
      </c>
      <c r="P2313" t="s">
        <v>253</v>
      </c>
      <c r="Q2313" t="s">
        <v>253</v>
      </c>
      <c r="R2313" t="s">
        <v>233</v>
      </c>
      <c r="S2313" t="s">
        <v>229</v>
      </c>
      <c r="T2313" t="n">
        <v>5</v>
      </c>
    </row>
    <row r="2314" spans="1:20">
      <c r="A2314" s="1" t="n">
        <v>38868</v>
      </c>
      <c r="B2314" t="s">
        <v>323</v>
      </c>
      <c r="C2314" t="n">
        <v>65</v>
      </c>
      <c r="D2314" t="n">
        <v>20</v>
      </c>
      <c r="E2314" t="s">
        <v>52</v>
      </c>
      <c r="F2314" t="n">
        <v>3201</v>
      </c>
      <c r="G2314" t="s">
        <v>228</v>
      </c>
      <c r="H2314" t="s">
        <v>229</v>
      </c>
      <c r="I2314" t="n">
        <v>5</v>
      </c>
      <c r="J2314" t="n">
        <v>280</v>
      </c>
      <c r="K2314" t="s">
        <v>251</v>
      </c>
      <c r="L2314" t="n">
        <v>210</v>
      </c>
      <c r="M2314" t="n">
        <v>0.03</v>
      </c>
      <c r="N2314" t="n">
        <v>16.1</v>
      </c>
      <c r="O2314" t="s">
        <v>323</v>
      </c>
      <c r="P2314" t="s">
        <v>347</v>
      </c>
      <c r="Q2314" t="s">
        <v>347</v>
      </c>
      <c r="R2314" t="s">
        <v>233</v>
      </c>
      <c r="S2314" t="s">
        <v>229</v>
      </c>
      <c r="T2314" t="n">
        <v>5</v>
      </c>
    </row>
    <row r="2315" spans="1:20">
      <c r="A2315" s="1" t="n">
        <v>38868</v>
      </c>
      <c r="B2315" t="s">
        <v>323</v>
      </c>
      <c r="C2315" t="n">
        <v>5</v>
      </c>
      <c r="D2315" t="n">
        <v>20</v>
      </c>
      <c r="E2315" t="s">
        <v>52</v>
      </c>
      <c r="F2315" t="n">
        <v>3201</v>
      </c>
      <c r="G2315" t="s">
        <v>228</v>
      </c>
      <c r="H2315" t="s">
        <v>229</v>
      </c>
      <c r="I2315" t="n">
        <v>5</v>
      </c>
      <c r="J2315" t="n">
        <v>875</v>
      </c>
      <c r="K2315" t="s">
        <v>305</v>
      </c>
      <c r="L2315" t="n">
        <v>252</v>
      </c>
      <c r="M2315" t="n">
        <v>0.05</v>
      </c>
      <c r="N2315" t="n">
        <v>41.5</v>
      </c>
      <c r="O2315" t="s">
        <v>323</v>
      </c>
      <c r="P2315" t="s">
        <v>347</v>
      </c>
      <c r="Q2315" t="s">
        <v>347</v>
      </c>
      <c r="R2315" t="s">
        <v>233</v>
      </c>
      <c r="S2315" t="s">
        <v>229</v>
      </c>
      <c r="T2315" t="n">
        <v>5</v>
      </c>
    </row>
    <row r="2316" spans="1:20">
      <c r="A2316" s="1" t="n">
        <v>38868</v>
      </c>
      <c r="B2316" t="s">
        <v>323</v>
      </c>
      <c r="C2316" t="n">
        <v>6</v>
      </c>
      <c r="D2316" t="n">
        <v>20</v>
      </c>
      <c r="E2316" t="s">
        <v>52</v>
      </c>
      <c r="F2316" t="n">
        <v>3201</v>
      </c>
      <c r="G2316" t="s">
        <v>228</v>
      </c>
      <c r="H2316" t="s">
        <v>229</v>
      </c>
      <c r="I2316" t="n">
        <v>5</v>
      </c>
      <c r="J2316" t="n">
        <v>945</v>
      </c>
      <c r="K2316" t="s">
        <v>282</v>
      </c>
      <c r="L2316" t="n">
        <v>434</v>
      </c>
      <c r="M2316" t="n">
        <v>0.07000000000000001</v>
      </c>
      <c r="N2316" t="n">
        <v>36.5</v>
      </c>
      <c r="O2316" t="s">
        <v>323</v>
      </c>
      <c r="P2316" t="s">
        <v>347</v>
      </c>
      <c r="Q2316" t="s">
        <v>347</v>
      </c>
      <c r="R2316" t="s">
        <v>233</v>
      </c>
      <c r="S2316" t="s">
        <v>229</v>
      </c>
      <c r="T2316" t="n">
        <v>5</v>
      </c>
    </row>
    <row r="2317" spans="1:20">
      <c r="A2317" s="1" t="n">
        <v>38868</v>
      </c>
      <c r="B2317" t="s">
        <v>323</v>
      </c>
      <c r="C2317" t="n">
        <v>7</v>
      </c>
      <c r="D2317" t="n">
        <v>20</v>
      </c>
      <c r="E2317" t="s">
        <v>52</v>
      </c>
      <c r="F2317" t="n">
        <v>3201</v>
      </c>
      <c r="G2317" t="s">
        <v>228</v>
      </c>
      <c r="H2317" t="s">
        <v>229</v>
      </c>
      <c r="I2317" t="n">
        <v>5</v>
      </c>
      <c r="J2317" t="n">
        <v>945</v>
      </c>
      <c r="K2317" t="s">
        <v>282</v>
      </c>
      <c r="L2317" t="n">
        <v>191</v>
      </c>
      <c r="M2317" t="n">
        <v>0.06</v>
      </c>
      <c r="N2317" t="n">
        <v>36.7</v>
      </c>
      <c r="O2317" t="s">
        <v>323</v>
      </c>
      <c r="P2317" t="s">
        <v>347</v>
      </c>
      <c r="Q2317" t="s">
        <v>347</v>
      </c>
      <c r="R2317" t="s">
        <v>233</v>
      </c>
      <c r="S2317" t="s">
        <v>229</v>
      </c>
      <c r="T2317" t="n">
        <v>5</v>
      </c>
    </row>
    <row r="2318" spans="1:20">
      <c r="A2318" s="1" t="n">
        <v>38868</v>
      </c>
      <c r="B2318" t="s">
        <v>323</v>
      </c>
      <c r="C2318" t="n">
        <v>8</v>
      </c>
      <c r="D2318" t="n">
        <v>20</v>
      </c>
      <c r="E2318" t="s">
        <v>52</v>
      </c>
      <c r="F2318" t="n">
        <v>3201</v>
      </c>
      <c r="G2318" t="s">
        <v>228</v>
      </c>
      <c r="H2318" t="s">
        <v>229</v>
      </c>
      <c r="I2318" t="n">
        <v>5</v>
      </c>
      <c r="J2318" t="n">
        <v>945</v>
      </c>
      <c r="K2318" t="s">
        <v>282</v>
      </c>
      <c r="L2318" t="n">
        <v>294</v>
      </c>
      <c r="M2318" t="n">
        <v>0.02</v>
      </c>
      <c r="N2318" t="n">
        <v>40.9</v>
      </c>
      <c r="O2318" t="s">
        <v>323</v>
      </c>
      <c r="P2318" t="s">
        <v>347</v>
      </c>
      <c r="Q2318" t="s">
        <v>347</v>
      </c>
      <c r="R2318" t="s">
        <v>233</v>
      </c>
      <c r="S2318" t="s">
        <v>229</v>
      </c>
      <c r="T2318" t="n">
        <v>5</v>
      </c>
    </row>
    <row r="2319" spans="1:20">
      <c r="A2319" s="1" t="n">
        <v>38868</v>
      </c>
      <c r="B2319" t="s">
        <v>349</v>
      </c>
      <c r="C2319" t="n">
        <v>2</v>
      </c>
      <c r="D2319" t="n">
        <v>141</v>
      </c>
      <c r="E2319" t="s">
        <v>54</v>
      </c>
      <c r="F2319" t="n">
        <v>3201</v>
      </c>
      <c r="G2319" t="s">
        <v>228</v>
      </c>
      <c r="H2319" t="s">
        <v>229</v>
      </c>
      <c r="I2319" t="n">
        <v>5</v>
      </c>
      <c r="J2319" t="n">
        <v>330</v>
      </c>
      <c r="K2319" t="s">
        <v>350</v>
      </c>
      <c r="L2319" t="n">
        <v>90</v>
      </c>
      <c r="M2319" t="n">
        <v>0</v>
      </c>
      <c r="N2319" t="n">
        <v>0</v>
      </c>
      <c r="O2319" t="s">
        <v>351</v>
      </c>
      <c r="P2319" t="s">
        <v>352</v>
      </c>
      <c r="Q2319" t="s">
        <v>352</v>
      </c>
      <c r="R2319" t="s">
        <v>233</v>
      </c>
      <c r="S2319" t="s">
        <v>229</v>
      </c>
      <c r="T2319" t="n">
        <v>5</v>
      </c>
    </row>
    <row r="2320" spans="1:20">
      <c r="A2320" s="1" t="n">
        <v>38868</v>
      </c>
      <c r="B2320" t="s">
        <v>341</v>
      </c>
      <c r="C2320" t="n">
        <v>1</v>
      </c>
      <c r="D2320" t="n">
        <v>231</v>
      </c>
      <c r="E2320" t="s">
        <v>342</v>
      </c>
      <c r="F2320" t="n">
        <v>3204</v>
      </c>
      <c r="G2320" t="s">
        <v>344</v>
      </c>
      <c r="H2320" t="s">
        <v>229</v>
      </c>
      <c r="I2320" t="n">
        <v>5</v>
      </c>
      <c r="J2320" t="n">
        <v>670</v>
      </c>
      <c r="K2320" t="s">
        <v>336</v>
      </c>
      <c r="L2320" t="n">
        <v>11</v>
      </c>
      <c r="M2320" t="n">
        <v>0</v>
      </c>
      <c r="N2320" t="n">
        <v>0</v>
      </c>
    </row>
    <row r="2321" spans="1:20">
      <c r="A2321" s="1" t="n">
        <v>38868</v>
      </c>
      <c r="B2321" t="s">
        <v>325</v>
      </c>
      <c r="C2321" t="n">
        <v>6</v>
      </c>
      <c r="D2321" t="n">
        <v>20</v>
      </c>
      <c r="E2321" t="s">
        <v>52</v>
      </c>
      <c r="F2321" t="n">
        <v>3201</v>
      </c>
      <c r="G2321" t="s">
        <v>228</v>
      </c>
      <c r="H2321" t="s">
        <v>229</v>
      </c>
      <c r="I2321" t="n">
        <v>5</v>
      </c>
      <c r="J2321" t="n">
        <v>232</v>
      </c>
      <c r="K2321" t="s">
        <v>266</v>
      </c>
      <c r="L2321" t="n">
        <v>301</v>
      </c>
      <c r="M2321" t="n">
        <v>0.08</v>
      </c>
      <c r="N2321" t="n">
        <v>38.1</v>
      </c>
      <c r="O2321" t="s">
        <v>325</v>
      </c>
      <c r="P2321" t="s">
        <v>253</v>
      </c>
      <c r="Q2321" t="s">
        <v>253</v>
      </c>
      <c r="R2321" t="s">
        <v>233</v>
      </c>
      <c r="S2321" t="s">
        <v>229</v>
      </c>
      <c r="T2321" t="n">
        <v>5</v>
      </c>
    </row>
    <row r="2322" spans="1:20">
      <c r="A2322" s="1" t="n">
        <v>38868</v>
      </c>
      <c r="B2322" t="s">
        <v>325</v>
      </c>
      <c r="C2322" t="n">
        <v>1</v>
      </c>
      <c r="D2322" t="n">
        <v>20</v>
      </c>
      <c r="E2322" t="s">
        <v>52</v>
      </c>
      <c r="F2322" t="n">
        <v>3201</v>
      </c>
      <c r="G2322" t="s">
        <v>228</v>
      </c>
      <c r="H2322" t="s">
        <v>229</v>
      </c>
      <c r="I2322" t="n">
        <v>5</v>
      </c>
      <c r="J2322" t="n">
        <v>458</v>
      </c>
      <c r="K2322" t="s">
        <v>230</v>
      </c>
      <c r="L2322" t="n">
        <v>135</v>
      </c>
      <c r="M2322" t="n">
        <v>0.23</v>
      </c>
      <c r="N2322" t="n">
        <v>20</v>
      </c>
      <c r="O2322" t="s">
        <v>325</v>
      </c>
      <c r="P2322" t="s">
        <v>253</v>
      </c>
      <c r="Q2322" t="s">
        <v>253</v>
      </c>
      <c r="R2322" t="s">
        <v>233</v>
      </c>
      <c r="S2322" t="s">
        <v>229</v>
      </c>
      <c r="T2322" t="n">
        <v>5</v>
      </c>
    </row>
    <row r="2323" spans="1:20">
      <c r="A2323" s="1" t="n">
        <v>38868</v>
      </c>
      <c r="B2323" t="s">
        <v>325</v>
      </c>
      <c r="C2323" t="n">
        <v>5</v>
      </c>
      <c r="D2323" t="n">
        <v>20</v>
      </c>
      <c r="E2323" t="s">
        <v>52</v>
      </c>
      <c r="F2323" t="n">
        <v>3201</v>
      </c>
      <c r="G2323" t="s">
        <v>228</v>
      </c>
      <c r="H2323" t="s">
        <v>229</v>
      </c>
      <c r="I2323" t="n">
        <v>5</v>
      </c>
      <c r="J2323" t="n">
        <v>458</v>
      </c>
      <c r="K2323" t="s">
        <v>230</v>
      </c>
      <c r="L2323" t="n">
        <v>337</v>
      </c>
      <c r="M2323" t="n">
        <v>0.23</v>
      </c>
      <c r="N2323" t="n">
        <v>21.4</v>
      </c>
      <c r="O2323" t="s">
        <v>325</v>
      </c>
      <c r="P2323" t="s">
        <v>253</v>
      </c>
      <c r="Q2323" t="s">
        <v>253</v>
      </c>
      <c r="R2323" t="s">
        <v>233</v>
      </c>
      <c r="S2323" t="s">
        <v>229</v>
      </c>
      <c r="T2323" t="n">
        <v>5</v>
      </c>
    </row>
    <row r="2324" spans="1:20">
      <c r="A2324" s="1" t="n">
        <v>38868</v>
      </c>
      <c r="B2324" t="s">
        <v>325</v>
      </c>
      <c r="C2324" t="n">
        <v>3</v>
      </c>
      <c r="D2324" t="n">
        <v>20</v>
      </c>
      <c r="E2324" t="s">
        <v>52</v>
      </c>
      <c r="F2324" t="n">
        <v>3201</v>
      </c>
      <c r="G2324" t="s">
        <v>228</v>
      </c>
      <c r="H2324" t="s">
        <v>229</v>
      </c>
      <c r="I2324" t="n">
        <v>5</v>
      </c>
      <c r="J2324" t="n">
        <v>670</v>
      </c>
      <c r="K2324" t="s">
        <v>336</v>
      </c>
      <c r="L2324" t="n">
        <v>956</v>
      </c>
      <c r="M2324" t="n">
        <v>0.1</v>
      </c>
      <c r="N2324" t="n">
        <v>38.8</v>
      </c>
      <c r="O2324" t="s">
        <v>325</v>
      </c>
      <c r="P2324" t="s">
        <v>253</v>
      </c>
      <c r="Q2324" t="s">
        <v>253</v>
      </c>
      <c r="R2324" t="s">
        <v>233</v>
      </c>
      <c r="S2324" t="s">
        <v>229</v>
      </c>
      <c r="T2324" t="n">
        <v>5</v>
      </c>
    </row>
    <row r="2325" spans="1:20">
      <c r="A2325" s="1" t="n">
        <v>38868</v>
      </c>
      <c r="B2325" t="s">
        <v>325</v>
      </c>
      <c r="C2325" t="n">
        <v>4</v>
      </c>
      <c r="D2325" t="n">
        <v>20</v>
      </c>
      <c r="E2325" t="s">
        <v>52</v>
      </c>
      <c r="F2325" t="n">
        <v>3201</v>
      </c>
      <c r="G2325" t="s">
        <v>228</v>
      </c>
      <c r="H2325" t="s">
        <v>229</v>
      </c>
      <c r="I2325" t="n">
        <v>5</v>
      </c>
      <c r="J2325" t="n">
        <v>785</v>
      </c>
      <c r="K2325" t="s">
        <v>259</v>
      </c>
      <c r="L2325" t="n">
        <v>1000</v>
      </c>
      <c r="M2325" t="n">
        <v>1.11</v>
      </c>
      <c r="N2325" t="n">
        <v>39</v>
      </c>
      <c r="O2325" t="s">
        <v>325</v>
      </c>
      <c r="P2325" t="s">
        <v>253</v>
      </c>
      <c r="Q2325" t="s">
        <v>253</v>
      </c>
      <c r="R2325" t="s">
        <v>233</v>
      </c>
      <c r="S2325" t="s">
        <v>229</v>
      </c>
      <c r="T2325" t="n">
        <v>5</v>
      </c>
    </row>
    <row r="2326" spans="1:20">
      <c r="A2326" s="1" t="n">
        <v>38868</v>
      </c>
      <c r="B2326" t="s">
        <v>325</v>
      </c>
      <c r="C2326" t="n">
        <v>2</v>
      </c>
      <c r="D2326" t="n">
        <v>20</v>
      </c>
      <c r="E2326" t="s">
        <v>52</v>
      </c>
      <c r="F2326" t="n">
        <v>3201</v>
      </c>
      <c r="G2326" t="s">
        <v>228</v>
      </c>
      <c r="H2326" t="s">
        <v>229</v>
      </c>
      <c r="I2326" t="n">
        <v>5</v>
      </c>
      <c r="J2326" t="n">
        <v>232</v>
      </c>
      <c r="K2326" t="s">
        <v>266</v>
      </c>
      <c r="L2326" t="n">
        <v>128</v>
      </c>
      <c r="M2326" t="n">
        <v>0.07000000000000001</v>
      </c>
      <c r="N2326" t="n">
        <v>37.1</v>
      </c>
      <c r="O2326" t="s">
        <v>325</v>
      </c>
      <c r="P2326" t="s">
        <v>253</v>
      </c>
      <c r="Q2326" t="s">
        <v>253</v>
      </c>
      <c r="R2326" t="s">
        <v>233</v>
      </c>
      <c r="S2326" t="s">
        <v>229</v>
      </c>
      <c r="T2326" t="n">
        <v>5</v>
      </c>
    </row>
    <row r="2327" spans="1:20">
      <c r="A2327" s="1" t="n">
        <v>38898</v>
      </c>
      <c r="B2327" t="s">
        <v>323</v>
      </c>
      <c r="C2327" t="n">
        <v>165</v>
      </c>
      <c r="D2327" t="n">
        <v>20</v>
      </c>
      <c r="E2327" t="s">
        <v>52</v>
      </c>
      <c r="F2327" t="n">
        <v>3201</v>
      </c>
      <c r="G2327" t="s">
        <v>228</v>
      </c>
      <c r="H2327" t="s">
        <v>229</v>
      </c>
      <c r="I2327" t="n">
        <v>5</v>
      </c>
      <c r="J2327" t="n">
        <v>945</v>
      </c>
      <c r="K2327" t="s">
        <v>282</v>
      </c>
      <c r="L2327" t="n">
        <v>288</v>
      </c>
      <c r="M2327" t="n">
        <v>0.07000000000000001</v>
      </c>
      <c r="N2327" t="n">
        <v>36.2</v>
      </c>
      <c r="O2327" t="s">
        <v>323</v>
      </c>
      <c r="P2327" t="s">
        <v>347</v>
      </c>
      <c r="Q2327" t="s">
        <v>347</v>
      </c>
      <c r="R2327" t="s">
        <v>233</v>
      </c>
      <c r="S2327" t="s">
        <v>229</v>
      </c>
      <c r="T2327" t="n">
        <v>5</v>
      </c>
    </row>
    <row r="2328" spans="1:20">
      <c r="A2328" s="1" t="n">
        <v>38898</v>
      </c>
      <c r="B2328" t="s">
        <v>323</v>
      </c>
      <c r="C2328" t="n">
        <v>166</v>
      </c>
      <c r="D2328" t="n">
        <v>20</v>
      </c>
      <c r="E2328" t="s">
        <v>52</v>
      </c>
      <c r="F2328" t="n">
        <v>3201</v>
      </c>
      <c r="G2328" t="s">
        <v>228</v>
      </c>
      <c r="H2328" t="s">
        <v>229</v>
      </c>
      <c r="I2328" t="n">
        <v>5</v>
      </c>
      <c r="J2328" t="n">
        <v>945</v>
      </c>
      <c r="K2328" t="s">
        <v>282</v>
      </c>
      <c r="L2328" t="n">
        <v>326</v>
      </c>
      <c r="M2328" t="n">
        <v>0.02</v>
      </c>
      <c r="N2328" t="n">
        <v>40.7</v>
      </c>
      <c r="O2328" t="s">
        <v>323</v>
      </c>
      <c r="P2328" t="s">
        <v>347</v>
      </c>
      <c r="Q2328" t="s">
        <v>347</v>
      </c>
      <c r="R2328" t="s">
        <v>233</v>
      </c>
      <c r="S2328" t="s">
        <v>229</v>
      </c>
      <c r="T2328" t="n">
        <v>5</v>
      </c>
    </row>
    <row r="2329" spans="1:20">
      <c r="A2329" s="1" t="n">
        <v>38898</v>
      </c>
      <c r="B2329" t="s">
        <v>323</v>
      </c>
      <c r="C2329" t="n">
        <v>167</v>
      </c>
      <c r="D2329" t="n">
        <v>20</v>
      </c>
      <c r="E2329" t="s">
        <v>52</v>
      </c>
      <c r="F2329" t="n">
        <v>3201</v>
      </c>
      <c r="G2329" t="s">
        <v>228</v>
      </c>
      <c r="H2329" t="s">
        <v>229</v>
      </c>
      <c r="I2329" t="n">
        <v>5</v>
      </c>
      <c r="J2329" t="n">
        <v>945</v>
      </c>
      <c r="K2329" t="s">
        <v>282</v>
      </c>
      <c r="L2329" t="n">
        <v>354</v>
      </c>
      <c r="M2329" t="n">
        <v>0.06</v>
      </c>
      <c r="N2329" t="n">
        <v>36.4</v>
      </c>
      <c r="O2329" t="s">
        <v>323</v>
      </c>
      <c r="P2329" t="s">
        <v>347</v>
      </c>
      <c r="Q2329" t="s">
        <v>347</v>
      </c>
      <c r="R2329" t="s">
        <v>233</v>
      </c>
      <c r="S2329" t="s">
        <v>229</v>
      </c>
      <c r="T2329" t="n">
        <v>5</v>
      </c>
    </row>
    <row r="2330" spans="1:20">
      <c r="A2330" s="1" t="n">
        <v>38898</v>
      </c>
      <c r="B2330" t="s">
        <v>323</v>
      </c>
      <c r="C2330" t="n">
        <v>168</v>
      </c>
      <c r="D2330" t="n">
        <v>20</v>
      </c>
      <c r="E2330" t="s">
        <v>52</v>
      </c>
      <c r="F2330" t="n">
        <v>3201</v>
      </c>
      <c r="G2330" t="s">
        <v>228</v>
      </c>
      <c r="H2330" t="s">
        <v>229</v>
      </c>
      <c r="I2330" t="n">
        <v>5</v>
      </c>
      <c r="J2330" t="n">
        <v>945</v>
      </c>
      <c r="K2330" t="s">
        <v>282</v>
      </c>
      <c r="L2330" t="n">
        <v>360</v>
      </c>
      <c r="M2330" t="n">
        <v>0.06</v>
      </c>
      <c r="N2330" t="n">
        <v>36.6</v>
      </c>
      <c r="O2330" t="s">
        <v>323</v>
      </c>
      <c r="P2330" t="s">
        <v>347</v>
      </c>
      <c r="Q2330" t="s">
        <v>347</v>
      </c>
      <c r="R2330" t="s">
        <v>233</v>
      </c>
      <c r="S2330" t="s">
        <v>229</v>
      </c>
      <c r="T2330" t="n">
        <v>5</v>
      </c>
    </row>
    <row r="2331" spans="1:20">
      <c r="A2331" s="1" t="n">
        <v>38898</v>
      </c>
      <c r="B2331" t="s">
        <v>323</v>
      </c>
      <c r="C2331" t="n">
        <v>169</v>
      </c>
      <c r="D2331" t="n">
        <v>20</v>
      </c>
      <c r="E2331" t="s">
        <v>52</v>
      </c>
      <c r="F2331" t="n">
        <v>3201</v>
      </c>
      <c r="G2331" t="s">
        <v>228</v>
      </c>
      <c r="H2331" t="s">
        <v>229</v>
      </c>
      <c r="I2331" t="n">
        <v>5</v>
      </c>
      <c r="J2331" t="n">
        <v>945</v>
      </c>
      <c r="K2331" t="s">
        <v>282</v>
      </c>
      <c r="L2331" t="n">
        <v>416</v>
      </c>
      <c r="M2331" t="n">
        <v>0.08</v>
      </c>
      <c r="N2331" t="n">
        <v>35.9</v>
      </c>
      <c r="O2331" t="s">
        <v>323</v>
      </c>
      <c r="P2331" t="s">
        <v>347</v>
      </c>
      <c r="Q2331" t="s">
        <v>347</v>
      </c>
      <c r="R2331" t="s">
        <v>233</v>
      </c>
      <c r="S2331" t="s">
        <v>229</v>
      </c>
      <c r="T2331" t="n">
        <v>5</v>
      </c>
    </row>
    <row r="2332" spans="1:20">
      <c r="A2332" s="1" t="n">
        <v>38898</v>
      </c>
      <c r="B2332" t="s">
        <v>323</v>
      </c>
      <c r="C2332" t="n">
        <v>189</v>
      </c>
      <c r="D2332" t="n">
        <v>138</v>
      </c>
      <c r="E2332" t="s">
        <v>332</v>
      </c>
      <c r="F2332" t="n">
        <v>3201</v>
      </c>
      <c r="G2332" t="s">
        <v>228</v>
      </c>
      <c r="H2332" t="s">
        <v>229</v>
      </c>
      <c r="I2332" t="n">
        <v>5</v>
      </c>
      <c r="K2332" t="s">
        <v>338</v>
      </c>
      <c r="L2332" t="n">
        <v>142</v>
      </c>
      <c r="M2332" t="n">
        <v>0</v>
      </c>
      <c r="N2332" t="n">
        <v>0</v>
      </c>
      <c r="O2332" t="s">
        <v>323</v>
      </c>
      <c r="P2332" t="s">
        <v>232</v>
      </c>
      <c r="Q2332" t="s">
        <v>232</v>
      </c>
      <c r="R2332" t="s">
        <v>233</v>
      </c>
      <c r="S2332" t="s">
        <v>229</v>
      </c>
      <c r="T2332" t="n">
        <v>5</v>
      </c>
    </row>
    <row r="2333" spans="1:20">
      <c r="A2333" s="1" t="n">
        <v>38898</v>
      </c>
      <c r="B2333" t="s">
        <v>323</v>
      </c>
      <c r="C2333" t="n">
        <v>192</v>
      </c>
      <c r="D2333" t="n">
        <v>141</v>
      </c>
      <c r="E2333" t="s">
        <v>54</v>
      </c>
      <c r="F2333" t="n">
        <v>3201</v>
      </c>
      <c r="G2333" t="s">
        <v>228</v>
      </c>
      <c r="H2333" t="s">
        <v>229</v>
      </c>
      <c r="I2333" t="n">
        <v>5</v>
      </c>
      <c r="J2333" t="n">
        <v>887</v>
      </c>
      <c r="K2333" t="s">
        <v>272</v>
      </c>
      <c r="L2333" t="n">
        <v>25</v>
      </c>
      <c r="M2333" t="n">
        <v>0</v>
      </c>
      <c r="N2333" t="n">
        <v>0</v>
      </c>
      <c r="O2333" t="s">
        <v>323</v>
      </c>
      <c r="P2333" t="s">
        <v>232</v>
      </c>
      <c r="Q2333" t="s">
        <v>232</v>
      </c>
      <c r="R2333" t="s">
        <v>233</v>
      </c>
      <c r="S2333" t="s">
        <v>229</v>
      </c>
      <c r="T2333" t="n">
        <v>5</v>
      </c>
    </row>
    <row r="2334" spans="1:20">
      <c r="A2334" s="1" t="n">
        <v>38898</v>
      </c>
      <c r="B2334" t="s">
        <v>323</v>
      </c>
      <c r="C2334" t="n">
        <v>193</v>
      </c>
      <c r="D2334" t="n">
        <v>141</v>
      </c>
      <c r="E2334" t="s">
        <v>54</v>
      </c>
      <c r="F2334" t="n">
        <v>3201</v>
      </c>
      <c r="G2334" t="s">
        <v>228</v>
      </c>
      <c r="H2334" t="s">
        <v>229</v>
      </c>
      <c r="I2334" t="n">
        <v>5</v>
      </c>
      <c r="J2334" t="n">
        <v>887</v>
      </c>
      <c r="K2334" t="s">
        <v>272</v>
      </c>
      <c r="L2334" t="n">
        <v>58</v>
      </c>
      <c r="M2334" t="n">
        <v>0</v>
      </c>
      <c r="N2334" t="n">
        <v>0</v>
      </c>
      <c r="O2334" t="s">
        <v>323</v>
      </c>
      <c r="P2334" t="s">
        <v>232</v>
      </c>
      <c r="Q2334" t="s">
        <v>232</v>
      </c>
      <c r="R2334" t="s">
        <v>233</v>
      </c>
      <c r="S2334" t="s">
        <v>229</v>
      </c>
      <c r="T2334" t="n">
        <v>5</v>
      </c>
    </row>
    <row r="2335" spans="1:20">
      <c r="A2335" s="1" t="n">
        <v>38898</v>
      </c>
      <c r="B2335" t="s">
        <v>323</v>
      </c>
      <c r="C2335" t="n">
        <v>109</v>
      </c>
      <c r="D2335" t="n">
        <v>20</v>
      </c>
      <c r="E2335" t="s">
        <v>52</v>
      </c>
      <c r="F2335" t="n">
        <v>3201</v>
      </c>
      <c r="G2335" t="s">
        <v>228</v>
      </c>
      <c r="H2335" t="s">
        <v>229</v>
      </c>
      <c r="I2335" t="n">
        <v>5</v>
      </c>
      <c r="J2335" t="n">
        <v>280</v>
      </c>
      <c r="K2335" t="s">
        <v>251</v>
      </c>
      <c r="L2335" t="n">
        <v>149</v>
      </c>
      <c r="M2335" t="n">
        <v>0.28</v>
      </c>
      <c r="N2335" t="n">
        <v>16.1</v>
      </c>
      <c r="O2335" t="s">
        <v>323</v>
      </c>
      <c r="P2335" t="s">
        <v>347</v>
      </c>
      <c r="Q2335" t="s">
        <v>347</v>
      </c>
      <c r="R2335" t="s">
        <v>233</v>
      </c>
      <c r="S2335" t="s">
        <v>229</v>
      </c>
      <c r="T2335" t="n">
        <v>5</v>
      </c>
    </row>
    <row r="2336" spans="1:20">
      <c r="A2336" s="1" t="n">
        <v>38898</v>
      </c>
      <c r="B2336" t="s">
        <v>341</v>
      </c>
      <c r="C2336" t="n">
        <v>1</v>
      </c>
      <c r="D2336" t="n">
        <v>231</v>
      </c>
      <c r="E2336" t="s">
        <v>342</v>
      </c>
      <c r="F2336" t="n">
        <v>3202</v>
      </c>
      <c r="G2336" t="s">
        <v>275</v>
      </c>
      <c r="H2336" t="s">
        <v>229</v>
      </c>
      <c r="I2336" t="n">
        <v>5</v>
      </c>
      <c r="J2336" t="n">
        <v>670</v>
      </c>
      <c r="K2336" t="s">
        <v>336</v>
      </c>
      <c r="L2336" t="n">
        <v>20</v>
      </c>
      <c r="M2336" t="n">
        <v>0</v>
      </c>
      <c r="N2336" t="n">
        <v>0</v>
      </c>
    </row>
    <row r="2337" spans="1:20">
      <c r="A2337" s="1" t="n">
        <v>38898</v>
      </c>
      <c r="B2337" t="s">
        <v>341</v>
      </c>
      <c r="C2337" t="n">
        <v>2</v>
      </c>
      <c r="D2337" t="n">
        <v>231</v>
      </c>
      <c r="E2337" t="s">
        <v>342</v>
      </c>
      <c r="F2337" t="n">
        <v>3203</v>
      </c>
      <c r="G2337" t="s">
        <v>343</v>
      </c>
      <c r="H2337" t="s">
        <v>229</v>
      </c>
      <c r="I2337" t="n">
        <v>5</v>
      </c>
      <c r="J2337" t="n">
        <v>670</v>
      </c>
      <c r="K2337" t="s">
        <v>336</v>
      </c>
      <c r="L2337" t="n">
        <v>14</v>
      </c>
      <c r="M2337" t="n">
        <v>0</v>
      </c>
      <c r="N2337" t="n">
        <v>0</v>
      </c>
    </row>
    <row r="2338" spans="1:20">
      <c r="A2338" s="1" t="n">
        <v>38898</v>
      </c>
      <c r="B2338" t="s">
        <v>326</v>
      </c>
      <c r="C2338" t="n">
        <v>1</v>
      </c>
      <c r="D2338" t="n">
        <v>215</v>
      </c>
      <c r="E2338" t="s">
        <v>234</v>
      </c>
      <c r="F2338" t="n">
        <v>3201</v>
      </c>
      <c r="G2338" t="s">
        <v>228</v>
      </c>
      <c r="H2338" t="s">
        <v>229</v>
      </c>
      <c r="I2338" t="n">
        <v>5</v>
      </c>
      <c r="K2338" t="s">
        <v>338</v>
      </c>
      <c r="L2338" t="n">
        <v>312</v>
      </c>
      <c r="M2338" t="n">
        <v>0</v>
      </c>
      <c r="N2338" t="n">
        <v>0</v>
      </c>
    </row>
    <row r="2339" spans="1:20">
      <c r="A2339" s="1" t="n">
        <v>38898</v>
      </c>
      <c r="B2339" t="s">
        <v>355</v>
      </c>
      <c r="C2339" t="n">
        <v>8</v>
      </c>
      <c r="D2339" t="n">
        <v>141</v>
      </c>
      <c r="E2339" t="s">
        <v>54</v>
      </c>
      <c r="F2339" t="n">
        <v>3201</v>
      </c>
      <c r="G2339" t="s">
        <v>228</v>
      </c>
      <c r="H2339" t="s">
        <v>229</v>
      </c>
      <c r="I2339" t="n">
        <v>5</v>
      </c>
      <c r="J2339" t="n">
        <v>887</v>
      </c>
      <c r="K2339" t="s">
        <v>272</v>
      </c>
      <c r="L2339" t="n">
        <v>58</v>
      </c>
      <c r="M2339" t="n">
        <v>0</v>
      </c>
      <c r="N2339" t="n">
        <v>0</v>
      </c>
      <c r="O2339" t="s">
        <v>323</v>
      </c>
      <c r="P2339" t="s">
        <v>232</v>
      </c>
      <c r="Q2339" t="s">
        <v>232</v>
      </c>
      <c r="R2339" t="s">
        <v>233</v>
      </c>
      <c r="S2339" t="s">
        <v>229</v>
      </c>
      <c r="T2339" t="n">
        <v>5</v>
      </c>
    </row>
    <row r="2340" spans="1:20">
      <c r="A2340" s="1" t="n">
        <v>38898</v>
      </c>
      <c r="B2340" t="s">
        <v>355</v>
      </c>
      <c r="C2340" t="n">
        <v>9</v>
      </c>
      <c r="D2340" t="n">
        <v>141</v>
      </c>
      <c r="E2340" t="s">
        <v>54</v>
      </c>
      <c r="F2340" t="n">
        <v>3203</v>
      </c>
      <c r="G2340" t="s">
        <v>343</v>
      </c>
      <c r="H2340" t="s">
        <v>229</v>
      </c>
      <c r="I2340" t="n">
        <v>5</v>
      </c>
      <c r="J2340" t="n">
        <v>887</v>
      </c>
      <c r="K2340" t="s">
        <v>272</v>
      </c>
      <c r="L2340" t="n">
        <v>25</v>
      </c>
      <c r="M2340" t="n">
        <v>0</v>
      </c>
      <c r="N2340" t="n">
        <v>0</v>
      </c>
      <c r="O2340" t="s">
        <v>323</v>
      </c>
      <c r="P2340" t="s">
        <v>356</v>
      </c>
      <c r="Q2340" t="s">
        <v>356</v>
      </c>
      <c r="R2340" t="s">
        <v>233</v>
      </c>
      <c r="S2340" t="s">
        <v>229</v>
      </c>
      <c r="T2340" t="n">
        <v>5</v>
      </c>
    </row>
    <row r="2341" spans="1:20">
      <c r="A2341" s="1" t="n">
        <v>38898</v>
      </c>
      <c r="B2341" t="s">
        <v>325</v>
      </c>
      <c r="C2341" t="n">
        <v>1</v>
      </c>
      <c r="D2341" t="n">
        <v>20</v>
      </c>
      <c r="E2341" t="s">
        <v>52</v>
      </c>
      <c r="F2341" t="n">
        <v>3201</v>
      </c>
      <c r="G2341" t="s">
        <v>228</v>
      </c>
      <c r="H2341" t="s">
        <v>229</v>
      </c>
      <c r="I2341" t="n">
        <v>5</v>
      </c>
      <c r="J2341" t="n">
        <v>232</v>
      </c>
      <c r="K2341" t="s">
        <v>266</v>
      </c>
      <c r="L2341" t="n">
        <v>74</v>
      </c>
      <c r="M2341" t="n">
        <v>0.08</v>
      </c>
      <c r="N2341" t="n">
        <v>38.1</v>
      </c>
      <c r="O2341" t="s">
        <v>357</v>
      </c>
      <c r="P2341" t="s">
        <v>358</v>
      </c>
      <c r="Q2341" t="s">
        <v>358</v>
      </c>
      <c r="R2341" t="s">
        <v>359</v>
      </c>
      <c r="S2341" t="s">
        <v>360</v>
      </c>
      <c r="T2341" t="n">
        <v>5</v>
      </c>
    </row>
    <row r="2342" spans="1:20">
      <c r="A2342" s="1" t="n">
        <v>38898</v>
      </c>
      <c r="B2342" t="s">
        <v>325</v>
      </c>
      <c r="C2342" t="n">
        <v>6</v>
      </c>
      <c r="D2342" t="n">
        <v>20</v>
      </c>
      <c r="E2342" t="s">
        <v>52</v>
      </c>
      <c r="F2342" t="n">
        <v>3201</v>
      </c>
      <c r="G2342" t="s">
        <v>228</v>
      </c>
      <c r="H2342" t="s">
        <v>229</v>
      </c>
      <c r="I2342" t="n">
        <v>5</v>
      </c>
      <c r="J2342" t="n">
        <v>232</v>
      </c>
      <c r="K2342" t="s">
        <v>266</v>
      </c>
      <c r="L2342" t="n">
        <v>248</v>
      </c>
      <c r="M2342" t="n">
        <v>0.06</v>
      </c>
      <c r="N2342" t="n">
        <v>41.5</v>
      </c>
      <c r="O2342" t="s">
        <v>357</v>
      </c>
      <c r="P2342" t="s">
        <v>358</v>
      </c>
      <c r="Q2342" t="s">
        <v>358</v>
      </c>
      <c r="R2342" t="s">
        <v>359</v>
      </c>
      <c r="S2342" t="s">
        <v>360</v>
      </c>
      <c r="T2342" t="n">
        <v>5</v>
      </c>
    </row>
    <row r="2343" spans="1:20">
      <c r="A2343" s="1" t="n">
        <v>38898</v>
      </c>
      <c r="B2343" t="s">
        <v>325</v>
      </c>
      <c r="C2343" t="n">
        <v>3</v>
      </c>
      <c r="D2343" t="n">
        <v>20</v>
      </c>
      <c r="E2343" t="s">
        <v>52</v>
      </c>
      <c r="F2343" t="n">
        <v>3201</v>
      </c>
      <c r="G2343" t="s">
        <v>228</v>
      </c>
      <c r="H2343" t="s">
        <v>229</v>
      </c>
      <c r="I2343" t="n">
        <v>5</v>
      </c>
      <c r="J2343" t="n">
        <v>325</v>
      </c>
      <c r="K2343" t="s">
        <v>265</v>
      </c>
      <c r="L2343" t="n">
        <v>246</v>
      </c>
      <c r="M2343" t="n">
        <v>1.6</v>
      </c>
      <c r="N2343" t="n">
        <v>23.5</v>
      </c>
      <c r="O2343" t="s">
        <v>357</v>
      </c>
      <c r="P2343" t="s">
        <v>358</v>
      </c>
      <c r="Q2343" t="s">
        <v>358</v>
      </c>
      <c r="R2343" t="s">
        <v>359</v>
      </c>
      <c r="S2343" t="s">
        <v>360</v>
      </c>
      <c r="T2343" t="n">
        <v>5</v>
      </c>
    </row>
    <row r="2344" spans="1:20">
      <c r="A2344" s="1" t="n">
        <v>38898</v>
      </c>
      <c r="B2344" t="s">
        <v>325</v>
      </c>
      <c r="C2344" t="n">
        <v>2</v>
      </c>
      <c r="D2344" t="n">
        <v>20</v>
      </c>
      <c r="E2344" t="s">
        <v>52</v>
      </c>
      <c r="F2344" t="n">
        <v>3201</v>
      </c>
      <c r="G2344" t="s">
        <v>228</v>
      </c>
      <c r="H2344" t="s">
        <v>229</v>
      </c>
      <c r="I2344" t="n">
        <v>5</v>
      </c>
      <c r="J2344" t="n">
        <v>332</v>
      </c>
      <c r="K2344" t="s">
        <v>348</v>
      </c>
      <c r="L2344" t="n">
        <v>435</v>
      </c>
      <c r="M2344" t="n">
        <v>0.57</v>
      </c>
      <c r="N2344" t="n">
        <v>29.8</v>
      </c>
      <c r="O2344" t="s">
        <v>357</v>
      </c>
      <c r="P2344" t="s">
        <v>358</v>
      </c>
      <c r="Q2344" t="s">
        <v>358</v>
      </c>
      <c r="R2344" t="s">
        <v>359</v>
      </c>
      <c r="S2344" t="s">
        <v>360</v>
      </c>
      <c r="T2344" t="n">
        <v>5</v>
      </c>
    </row>
    <row r="2345" spans="1:20">
      <c r="A2345" s="1" t="n">
        <v>38898</v>
      </c>
      <c r="B2345" t="s">
        <v>325</v>
      </c>
      <c r="C2345" t="n">
        <v>5</v>
      </c>
      <c r="D2345" t="n">
        <v>20</v>
      </c>
      <c r="E2345" t="s">
        <v>52</v>
      </c>
      <c r="F2345" t="n">
        <v>3201</v>
      </c>
      <c r="G2345" t="s">
        <v>228</v>
      </c>
      <c r="H2345" t="s">
        <v>229</v>
      </c>
      <c r="I2345" t="n">
        <v>5</v>
      </c>
      <c r="J2345" t="n">
        <v>458</v>
      </c>
      <c r="K2345" t="s">
        <v>230</v>
      </c>
      <c r="L2345" t="n">
        <v>321</v>
      </c>
      <c r="M2345" t="n">
        <v>0.23</v>
      </c>
      <c r="N2345" t="n">
        <v>20</v>
      </c>
      <c r="O2345" t="s">
        <v>357</v>
      </c>
      <c r="P2345" t="s">
        <v>358</v>
      </c>
      <c r="Q2345" t="s">
        <v>358</v>
      </c>
      <c r="R2345" t="s">
        <v>359</v>
      </c>
      <c r="S2345" t="s">
        <v>360</v>
      </c>
      <c r="T2345" t="n">
        <v>5</v>
      </c>
    </row>
    <row r="2346" spans="1:20">
      <c r="A2346" s="1" t="n">
        <v>38898</v>
      </c>
      <c r="B2346" t="s">
        <v>325</v>
      </c>
      <c r="C2346" t="n">
        <v>4</v>
      </c>
      <c r="D2346" t="n">
        <v>20</v>
      </c>
      <c r="E2346" t="s">
        <v>52</v>
      </c>
      <c r="F2346" t="n">
        <v>3201</v>
      </c>
      <c r="G2346" t="s">
        <v>228</v>
      </c>
      <c r="H2346" t="s">
        <v>229</v>
      </c>
      <c r="I2346" t="n">
        <v>5</v>
      </c>
      <c r="J2346" t="n">
        <v>785</v>
      </c>
      <c r="K2346" t="s">
        <v>259</v>
      </c>
      <c r="L2346" t="n">
        <v>777</v>
      </c>
      <c r="M2346" t="n">
        <v>1.09</v>
      </c>
      <c r="N2346" t="n">
        <v>38</v>
      </c>
      <c r="O2346" t="s">
        <v>357</v>
      </c>
      <c r="P2346" t="s">
        <v>358</v>
      </c>
      <c r="Q2346" t="s">
        <v>358</v>
      </c>
      <c r="R2346" t="s">
        <v>359</v>
      </c>
      <c r="S2346" t="s">
        <v>360</v>
      </c>
      <c r="T2346" t="n">
        <v>5</v>
      </c>
    </row>
    <row r="2347" spans="1:20">
      <c r="A2347" s="1" t="n">
        <v>38929</v>
      </c>
      <c r="B2347" t="s">
        <v>361</v>
      </c>
      <c r="C2347" t="n">
        <v>5</v>
      </c>
      <c r="D2347" t="n">
        <v>141</v>
      </c>
      <c r="E2347" t="s">
        <v>54</v>
      </c>
      <c r="F2347" t="n">
        <v>3201</v>
      </c>
      <c r="G2347" t="s">
        <v>228</v>
      </c>
      <c r="H2347" t="s">
        <v>229</v>
      </c>
      <c r="I2347" t="n">
        <v>5</v>
      </c>
      <c r="J2347" t="n">
        <v>330</v>
      </c>
      <c r="K2347" t="s">
        <v>350</v>
      </c>
      <c r="L2347" t="n">
        <v>57</v>
      </c>
      <c r="M2347" t="n">
        <v>0</v>
      </c>
      <c r="N2347" t="n">
        <v>0</v>
      </c>
      <c r="O2347" t="s">
        <v>323</v>
      </c>
      <c r="P2347" t="s">
        <v>232</v>
      </c>
      <c r="Q2347" t="s">
        <v>232</v>
      </c>
      <c r="R2347" t="s">
        <v>233</v>
      </c>
      <c r="S2347" t="s">
        <v>229</v>
      </c>
      <c r="T2347" t="n">
        <v>5</v>
      </c>
    </row>
    <row r="2348" spans="1:20">
      <c r="A2348" s="1" t="n">
        <v>38929</v>
      </c>
      <c r="B2348" t="s">
        <v>361</v>
      </c>
      <c r="C2348" t="n">
        <v>6</v>
      </c>
      <c r="D2348" t="n">
        <v>141</v>
      </c>
      <c r="E2348" t="s">
        <v>54</v>
      </c>
      <c r="F2348" t="n">
        <v>3201</v>
      </c>
      <c r="G2348" t="s">
        <v>228</v>
      </c>
      <c r="H2348" t="s">
        <v>229</v>
      </c>
      <c r="I2348" t="n">
        <v>5</v>
      </c>
      <c r="J2348" t="n">
        <v>330</v>
      </c>
      <c r="K2348" t="s">
        <v>350</v>
      </c>
      <c r="L2348" t="n">
        <v>38</v>
      </c>
      <c r="M2348" t="n">
        <v>0</v>
      </c>
      <c r="N2348" t="n">
        <v>0</v>
      </c>
      <c r="O2348" t="s">
        <v>325</v>
      </c>
      <c r="P2348" t="s">
        <v>253</v>
      </c>
      <c r="Q2348" t="s">
        <v>253</v>
      </c>
      <c r="R2348" t="s">
        <v>233</v>
      </c>
      <c r="S2348" t="s">
        <v>229</v>
      </c>
      <c r="T2348" t="n">
        <v>5</v>
      </c>
    </row>
    <row r="2349" spans="1:20">
      <c r="A2349" s="1" t="n">
        <v>38929</v>
      </c>
      <c r="B2349" t="s">
        <v>323</v>
      </c>
      <c r="C2349" t="n">
        <v>3</v>
      </c>
      <c r="D2349" t="n">
        <v>20</v>
      </c>
      <c r="E2349" t="s">
        <v>52</v>
      </c>
      <c r="F2349" t="n">
        <v>3201</v>
      </c>
      <c r="G2349" t="s">
        <v>228</v>
      </c>
      <c r="H2349" t="s">
        <v>229</v>
      </c>
      <c r="I2349" t="n">
        <v>5</v>
      </c>
      <c r="J2349" t="n">
        <v>875</v>
      </c>
      <c r="K2349" t="s">
        <v>305</v>
      </c>
      <c r="L2349" t="n">
        <v>104</v>
      </c>
      <c r="M2349" t="n">
        <v>0.04</v>
      </c>
      <c r="N2349" t="n">
        <v>42</v>
      </c>
      <c r="O2349" t="s">
        <v>323</v>
      </c>
      <c r="P2349" t="s">
        <v>347</v>
      </c>
      <c r="Q2349" t="s">
        <v>347</v>
      </c>
      <c r="R2349" t="s">
        <v>233</v>
      </c>
      <c r="S2349" t="s">
        <v>229</v>
      </c>
      <c r="T2349" t="n">
        <v>5</v>
      </c>
    </row>
    <row r="2350" spans="1:20">
      <c r="A2350" s="1" t="n">
        <v>38929</v>
      </c>
      <c r="B2350" t="s">
        <v>323</v>
      </c>
      <c r="C2350" t="n">
        <v>5</v>
      </c>
      <c r="D2350" t="n">
        <v>20</v>
      </c>
      <c r="E2350" t="s">
        <v>52</v>
      </c>
      <c r="F2350" t="n">
        <v>3201</v>
      </c>
      <c r="G2350" t="s">
        <v>228</v>
      </c>
      <c r="H2350" t="s">
        <v>229</v>
      </c>
      <c r="I2350" t="n">
        <v>5</v>
      </c>
      <c r="J2350" t="n">
        <v>875</v>
      </c>
      <c r="K2350" t="s">
        <v>305</v>
      </c>
      <c r="L2350" t="n">
        <v>203</v>
      </c>
      <c r="M2350" t="n">
        <v>0.04</v>
      </c>
      <c r="N2350" t="n">
        <v>41.5</v>
      </c>
      <c r="O2350" t="s">
        <v>323</v>
      </c>
      <c r="P2350" t="s">
        <v>347</v>
      </c>
      <c r="Q2350" t="s">
        <v>347</v>
      </c>
      <c r="R2350" t="s">
        <v>233</v>
      </c>
      <c r="S2350" t="s">
        <v>229</v>
      </c>
      <c r="T2350" t="n">
        <v>5</v>
      </c>
    </row>
    <row r="2351" spans="1:20">
      <c r="A2351" s="1" t="n">
        <v>38929</v>
      </c>
      <c r="B2351" t="s">
        <v>323</v>
      </c>
      <c r="C2351" t="n">
        <v>2</v>
      </c>
      <c r="D2351" t="n">
        <v>20</v>
      </c>
      <c r="E2351" t="s">
        <v>52</v>
      </c>
      <c r="F2351" t="n">
        <v>3201</v>
      </c>
      <c r="G2351" t="s">
        <v>228</v>
      </c>
      <c r="H2351" t="s">
        <v>229</v>
      </c>
      <c r="I2351" t="n">
        <v>5</v>
      </c>
      <c r="J2351" t="n">
        <v>945</v>
      </c>
      <c r="K2351" t="s">
        <v>282</v>
      </c>
      <c r="L2351" t="n">
        <v>572</v>
      </c>
      <c r="M2351" t="n">
        <v>0.06</v>
      </c>
      <c r="N2351" t="n">
        <v>36.4</v>
      </c>
      <c r="O2351" t="s">
        <v>323</v>
      </c>
      <c r="P2351" t="s">
        <v>347</v>
      </c>
      <c r="Q2351" t="s">
        <v>347</v>
      </c>
      <c r="R2351" t="s">
        <v>233</v>
      </c>
      <c r="S2351" t="s">
        <v>229</v>
      </c>
      <c r="T2351" t="n">
        <v>5</v>
      </c>
    </row>
    <row r="2352" spans="1:20">
      <c r="A2352" s="1" t="n">
        <v>38929</v>
      </c>
      <c r="B2352" t="s">
        <v>323</v>
      </c>
      <c r="C2352" t="n">
        <v>4</v>
      </c>
      <c r="D2352" t="n">
        <v>20</v>
      </c>
      <c r="E2352" t="s">
        <v>52</v>
      </c>
      <c r="F2352" t="n">
        <v>3201</v>
      </c>
      <c r="G2352" t="s">
        <v>228</v>
      </c>
      <c r="H2352" t="s">
        <v>229</v>
      </c>
      <c r="I2352" t="n">
        <v>5</v>
      </c>
      <c r="J2352" t="n">
        <v>945</v>
      </c>
      <c r="K2352" t="s">
        <v>282</v>
      </c>
      <c r="L2352" t="n">
        <v>505</v>
      </c>
      <c r="M2352" t="n">
        <v>0.06</v>
      </c>
      <c r="N2352" t="n">
        <v>36.6</v>
      </c>
      <c r="O2352" t="s">
        <v>323</v>
      </c>
      <c r="P2352" t="s">
        <v>347</v>
      </c>
      <c r="Q2352" t="s">
        <v>347</v>
      </c>
      <c r="R2352" t="s">
        <v>233</v>
      </c>
      <c r="S2352" t="s">
        <v>229</v>
      </c>
      <c r="T2352" t="n">
        <v>5</v>
      </c>
    </row>
    <row r="2353" spans="1:20">
      <c r="A2353" s="1" t="n">
        <v>38929</v>
      </c>
      <c r="B2353" t="s">
        <v>323</v>
      </c>
      <c r="C2353" t="n">
        <v>61</v>
      </c>
      <c r="D2353" t="n">
        <v>20</v>
      </c>
      <c r="E2353" t="s">
        <v>52</v>
      </c>
      <c r="F2353" t="n">
        <v>3201</v>
      </c>
      <c r="G2353" t="s">
        <v>228</v>
      </c>
      <c r="H2353" t="s">
        <v>229</v>
      </c>
      <c r="I2353" t="n">
        <v>5</v>
      </c>
      <c r="J2353" t="n">
        <v>945</v>
      </c>
      <c r="K2353" t="s">
        <v>282</v>
      </c>
      <c r="L2353" t="n">
        <v>96</v>
      </c>
      <c r="M2353" t="n">
        <v>0.03</v>
      </c>
      <c r="N2353" t="n">
        <v>40.7</v>
      </c>
      <c r="O2353" t="s">
        <v>323</v>
      </c>
      <c r="P2353" t="s">
        <v>347</v>
      </c>
      <c r="Q2353" t="s">
        <v>347</v>
      </c>
      <c r="R2353" t="s">
        <v>233</v>
      </c>
      <c r="S2353" t="s">
        <v>229</v>
      </c>
      <c r="T2353" t="n">
        <v>5</v>
      </c>
    </row>
    <row r="2354" spans="1:20">
      <c r="A2354" s="1" t="n">
        <v>38929</v>
      </c>
      <c r="B2354" t="s">
        <v>323</v>
      </c>
      <c r="C2354" t="n">
        <v>23</v>
      </c>
      <c r="D2354" t="n">
        <v>508</v>
      </c>
      <c r="E2354" t="s">
        <v>246</v>
      </c>
      <c r="F2354" t="n">
        <v>3201</v>
      </c>
      <c r="G2354" t="s">
        <v>228</v>
      </c>
      <c r="H2354" t="s">
        <v>229</v>
      </c>
      <c r="I2354" t="n">
        <v>5</v>
      </c>
      <c r="J2354" t="n">
        <v>945</v>
      </c>
      <c r="K2354" t="s">
        <v>282</v>
      </c>
      <c r="L2354" t="n">
        <v>367</v>
      </c>
      <c r="M2354" t="n">
        <v>0.06</v>
      </c>
      <c r="N2354" t="n">
        <v>0</v>
      </c>
    </row>
    <row r="2355" spans="1:20">
      <c r="A2355" s="1" t="n">
        <v>38929</v>
      </c>
      <c r="B2355" t="s">
        <v>349</v>
      </c>
      <c r="C2355" t="n">
        <v>2</v>
      </c>
      <c r="D2355" t="n">
        <v>141</v>
      </c>
      <c r="E2355" t="s">
        <v>54</v>
      </c>
      <c r="F2355" t="n">
        <v>3201</v>
      </c>
      <c r="G2355" t="s">
        <v>228</v>
      </c>
      <c r="H2355" t="s">
        <v>229</v>
      </c>
      <c r="I2355" t="n">
        <v>5</v>
      </c>
      <c r="J2355" t="n">
        <v>330</v>
      </c>
      <c r="K2355" t="s">
        <v>350</v>
      </c>
      <c r="L2355" t="n">
        <v>79</v>
      </c>
      <c r="M2355" t="n">
        <v>0</v>
      </c>
      <c r="N2355" t="n">
        <v>0</v>
      </c>
      <c r="O2355" t="s">
        <v>351</v>
      </c>
      <c r="P2355" t="s">
        <v>352</v>
      </c>
      <c r="Q2355" t="s">
        <v>352</v>
      </c>
      <c r="R2355" t="s">
        <v>233</v>
      </c>
      <c r="S2355" t="s">
        <v>229</v>
      </c>
      <c r="T2355" t="n">
        <v>5</v>
      </c>
    </row>
    <row r="2356" spans="1:20">
      <c r="A2356" s="1" t="n">
        <v>38929</v>
      </c>
      <c r="B2356" t="s">
        <v>325</v>
      </c>
      <c r="C2356" t="n">
        <v>1</v>
      </c>
      <c r="D2356" t="n">
        <v>20</v>
      </c>
      <c r="E2356" t="s">
        <v>52</v>
      </c>
      <c r="F2356" t="n">
        <v>3201</v>
      </c>
      <c r="G2356" t="s">
        <v>228</v>
      </c>
      <c r="H2356" t="s">
        <v>229</v>
      </c>
      <c r="I2356" t="n">
        <v>5</v>
      </c>
      <c r="J2356" t="n">
        <v>232</v>
      </c>
      <c r="K2356" t="s">
        <v>266</v>
      </c>
      <c r="L2356" t="n">
        <v>424</v>
      </c>
      <c r="M2356" t="n">
        <v>0.08</v>
      </c>
      <c r="N2356" t="n">
        <v>37.2</v>
      </c>
      <c r="O2356" t="s">
        <v>325</v>
      </c>
      <c r="P2356" t="s">
        <v>253</v>
      </c>
      <c r="Q2356" t="s">
        <v>253</v>
      </c>
      <c r="R2356" t="s">
        <v>233</v>
      </c>
      <c r="S2356" t="s">
        <v>229</v>
      </c>
      <c r="T2356" t="n">
        <v>5</v>
      </c>
    </row>
    <row r="2357" spans="1:20">
      <c r="A2357" s="1" t="n">
        <v>38929</v>
      </c>
      <c r="B2357" t="s">
        <v>325</v>
      </c>
      <c r="C2357" t="n">
        <v>5</v>
      </c>
      <c r="D2357" t="n">
        <v>20</v>
      </c>
      <c r="E2357" t="s">
        <v>52</v>
      </c>
      <c r="F2357" t="n">
        <v>3201</v>
      </c>
      <c r="G2357" t="s">
        <v>228</v>
      </c>
      <c r="H2357" t="s">
        <v>229</v>
      </c>
      <c r="I2357" t="n">
        <v>5</v>
      </c>
      <c r="J2357" t="n">
        <v>232</v>
      </c>
      <c r="K2357" t="s">
        <v>266</v>
      </c>
      <c r="L2357" t="n">
        <v>365</v>
      </c>
      <c r="M2357" t="n">
        <v>0.08</v>
      </c>
      <c r="N2357" t="n">
        <v>34.9</v>
      </c>
      <c r="O2357" t="s">
        <v>325</v>
      </c>
      <c r="P2357" t="s">
        <v>253</v>
      </c>
      <c r="Q2357" t="s">
        <v>253</v>
      </c>
      <c r="R2357" t="s">
        <v>233</v>
      </c>
      <c r="S2357" t="s">
        <v>229</v>
      </c>
      <c r="T2357" t="n">
        <v>5</v>
      </c>
    </row>
    <row r="2358" spans="1:20">
      <c r="A2358" s="1" t="n">
        <v>38929</v>
      </c>
      <c r="B2358" t="s">
        <v>325</v>
      </c>
      <c r="C2358" t="n">
        <v>2</v>
      </c>
      <c r="D2358" t="n">
        <v>20</v>
      </c>
      <c r="E2358" t="s">
        <v>52</v>
      </c>
      <c r="F2358" t="n">
        <v>3201</v>
      </c>
      <c r="G2358" t="s">
        <v>228</v>
      </c>
      <c r="H2358" t="s">
        <v>229</v>
      </c>
      <c r="I2358" t="n">
        <v>5</v>
      </c>
      <c r="J2358" t="n">
        <v>458</v>
      </c>
      <c r="K2358" t="s">
        <v>230</v>
      </c>
      <c r="L2358" t="n">
        <v>251</v>
      </c>
      <c r="M2358" t="n">
        <v>0.27</v>
      </c>
      <c r="N2358" t="n">
        <v>20</v>
      </c>
      <c r="O2358" t="s">
        <v>325</v>
      </c>
      <c r="P2358" t="s">
        <v>253</v>
      </c>
      <c r="Q2358" t="s">
        <v>253</v>
      </c>
      <c r="R2358" t="s">
        <v>233</v>
      </c>
      <c r="S2358" t="s">
        <v>229</v>
      </c>
      <c r="T2358" t="n">
        <v>5</v>
      </c>
    </row>
    <row r="2359" spans="1:20">
      <c r="A2359" s="1" t="n">
        <v>38929</v>
      </c>
      <c r="B2359" t="s">
        <v>325</v>
      </c>
      <c r="C2359" t="n">
        <v>6</v>
      </c>
      <c r="D2359" t="n">
        <v>20</v>
      </c>
      <c r="E2359" t="s">
        <v>52</v>
      </c>
      <c r="F2359" t="n">
        <v>3201</v>
      </c>
      <c r="G2359" t="s">
        <v>228</v>
      </c>
      <c r="H2359" t="s">
        <v>229</v>
      </c>
      <c r="I2359" t="n">
        <v>5</v>
      </c>
      <c r="J2359" t="n">
        <v>458</v>
      </c>
      <c r="K2359" t="s">
        <v>230</v>
      </c>
      <c r="L2359" t="n">
        <v>322</v>
      </c>
      <c r="M2359" t="n">
        <v>0.22</v>
      </c>
      <c r="N2359" t="n">
        <v>20</v>
      </c>
      <c r="O2359" t="s">
        <v>325</v>
      </c>
      <c r="P2359" t="s">
        <v>253</v>
      </c>
      <c r="Q2359" t="s">
        <v>253</v>
      </c>
      <c r="R2359" t="s">
        <v>233</v>
      </c>
      <c r="S2359" t="s">
        <v>229</v>
      </c>
      <c r="T2359" t="n">
        <v>5</v>
      </c>
    </row>
    <row r="2360" spans="1:20">
      <c r="A2360" s="1" t="n">
        <v>38929</v>
      </c>
      <c r="B2360" t="s">
        <v>325</v>
      </c>
      <c r="C2360" t="n">
        <v>3</v>
      </c>
      <c r="D2360" t="n">
        <v>20</v>
      </c>
      <c r="E2360" t="s">
        <v>52</v>
      </c>
      <c r="F2360" t="n">
        <v>3201</v>
      </c>
      <c r="G2360" t="s">
        <v>228</v>
      </c>
      <c r="H2360" t="s">
        <v>229</v>
      </c>
      <c r="I2360" t="n">
        <v>5</v>
      </c>
      <c r="J2360" t="n">
        <v>888</v>
      </c>
      <c r="K2360" t="s">
        <v>273</v>
      </c>
      <c r="L2360" t="n">
        <v>374</v>
      </c>
      <c r="M2360" t="n">
        <v>1.22</v>
      </c>
      <c r="N2360" t="n">
        <v>32.9</v>
      </c>
      <c r="O2360" t="s">
        <v>325</v>
      </c>
      <c r="P2360" t="s">
        <v>253</v>
      </c>
      <c r="Q2360" t="s">
        <v>253</v>
      </c>
      <c r="R2360" t="s">
        <v>233</v>
      </c>
      <c r="S2360" t="s">
        <v>229</v>
      </c>
      <c r="T2360" t="n">
        <v>5</v>
      </c>
    </row>
    <row r="2361" spans="1:20">
      <c r="A2361" s="1" t="n">
        <v>38929</v>
      </c>
      <c r="B2361" t="s">
        <v>325</v>
      </c>
      <c r="C2361" t="n">
        <v>4</v>
      </c>
      <c r="D2361" t="n">
        <v>20</v>
      </c>
      <c r="E2361" t="s">
        <v>52</v>
      </c>
      <c r="F2361" t="n">
        <v>3201</v>
      </c>
      <c r="G2361" t="s">
        <v>228</v>
      </c>
      <c r="H2361" t="s">
        <v>229</v>
      </c>
      <c r="I2361" t="n">
        <v>5</v>
      </c>
      <c r="J2361" t="n">
        <v>785</v>
      </c>
      <c r="K2361" t="s">
        <v>259</v>
      </c>
      <c r="L2361" t="n">
        <v>659</v>
      </c>
      <c r="M2361" t="n">
        <v>1.14</v>
      </c>
      <c r="N2361" t="n">
        <v>39</v>
      </c>
      <c r="O2361" t="s">
        <v>325</v>
      </c>
      <c r="P2361" t="s">
        <v>253</v>
      </c>
      <c r="Q2361" t="s">
        <v>253</v>
      </c>
      <c r="R2361" t="s">
        <v>233</v>
      </c>
      <c r="S2361" t="s">
        <v>229</v>
      </c>
      <c r="T2361" t="n">
        <v>5</v>
      </c>
    </row>
    <row r="2362" spans="1:20">
      <c r="A2362" s="1" t="n">
        <v>38960</v>
      </c>
      <c r="B2362" t="s">
        <v>323</v>
      </c>
      <c r="C2362" t="n">
        <v>46</v>
      </c>
      <c r="D2362" t="n">
        <v>20</v>
      </c>
      <c r="E2362" t="s">
        <v>52</v>
      </c>
      <c r="F2362" t="n">
        <v>3201</v>
      </c>
      <c r="G2362" t="s">
        <v>228</v>
      </c>
      <c r="H2362" t="s">
        <v>229</v>
      </c>
      <c r="I2362" t="n">
        <v>5</v>
      </c>
      <c r="J2362" t="n">
        <v>280</v>
      </c>
      <c r="K2362" t="s">
        <v>251</v>
      </c>
      <c r="L2362" t="n">
        <v>204</v>
      </c>
      <c r="M2362" t="n">
        <v>0.01</v>
      </c>
      <c r="N2362" t="n">
        <v>40.3</v>
      </c>
      <c r="O2362" t="s">
        <v>323</v>
      </c>
      <c r="P2362" t="s">
        <v>347</v>
      </c>
      <c r="Q2362" t="s">
        <v>347</v>
      </c>
      <c r="R2362" t="s">
        <v>233</v>
      </c>
      <c r="S2362" t="s">
        <v>229</v>
      </c>
      <c r="T2362" t="n">
        <v>5</v>
      </c>
    </row>
    <row r="2363" spans="1:20">
      <c r="A2363" s="1" t="n">
        <v>38960</v>
      </c>
      <c r="B2363" t="s">
        <v>323</v>
      </c>
      <c r="C2363" t="n">
        <v>45</v>
      </c>
      <c r="D2363" t="n">
        <v>20</v>
      </c>
      <c r="E2363" t="s">
        <v>52</v>
      </c>
      <c r="F2363" t="n">
        <v>3201</v>
      </c>
      <c r="G2363" t="s">
        <v>228</v>
      </c>
      <c r="H2363" t="s">
        <v>229</v>
      </c>
      <c r="I2363" t="n">
        <v>5</v>
      </c>
      <c r="J2363" t="n">
        <v>945</v>
      </c>
      <c r="K2363" t="s">
        <v>282</v>
      </c>
      <c r="L2363" t="n">
        <v>393</v>
      </c>
      <c r="M2363" t="n">
        <v>0.06</v>
      </c>
      <c r="N2363" t="n">
        <v>36.1</v>
      </c>
      <c r="O2363" t="s">
        <v>323</v>
      </c>
      <c r="P2363" t="s">
        <v>347</v>
      </c>
      <c r="Q2363" t="s">
        <v>347</v>
      </c>
      <c r="R2363" t="s">
        <v>233</v>
      </c>
      <c r="S2363" t="s">
        <v>229</v>
      </c>
      <c r="T2363" t="n">
        <v>5</v>
      </c>
    </row>
    <row r="2364" spans="1:20">
      <c r="A2364" s="1" t="n">
        <v>38960</v>
      </c>
      <c r="B2364" t="s">
        <v>323</v>
      </c>
      <c r="C2364" t="n">
        <v>47</v>
      </c>
      <c r="D2364" t="n">
        <v>20</v>
      </c>
      <c r="E2364" t="s">
        <v>52</v>
      </c>
      <c r="F2364" t="n">
        <v>3201</v>
      </c>
      <c r="G2364" t="s">
        <v>228</v>
      </c>
      <c r="H2364" t="s">
        <v>229</v>
      </c>
      <c r="I2364" t="n">
        <v>5</v>
      </c>
      <c r="J2364" t="n">
        <v>945</v>
      </c>
      <c r="K2364" t="s">
        <v>282</v>
      </c>
      <c r="L2364" t="n">
        <v>465</v>
      </c>
      <c r="M2364" t="n">
        <v>0.06</v>
      </c>
      <c r="N2364" t="n">
        <v>36.4</v>
      </c>
      <c r="O2364" t="s">
        <v>323</v>
      </c>
      <c r="P2364" t="s">
        <v>347</v>
      </c>
      <c r="Q2364" t="s">
        <v>347</v>
      </c>
      <c r="R2364" t="s">
        <v>233</v>
      </c>
      <c r="S2364" t="s">
        <v>229</v>
      </c>
      <c r="T2364" t="n">
        <v>5</v>
      </c>
    </row>
    <row r="2365" spans="1:20">
      <c r="A2365" s="1" t="n">
        <v>38960</v>
      </c>
      <c r="B2365" t="s">
        <v>323</v>
      </c>
      <c r="C2365" t="n">
        <v>44</v>
      </c>
      <c r="D2365" t="n">
        <v>20</v>
      </c>
      <c r="E2365" t="s">
        <v>52</v>
      </c>
      <c r="F2365" t="n">
        <v>3201</v>
      </c>
      <c r="G2365" t="s">
        <v>228</v>
      </c>
      <c r="H2365" t="s">
        <v>229</v>
      </c>
      <c r="I2365" t="n">
        <v>5</v>
      </c>
      <c r="J2365" t="n">
        <v>458</v>
      </c>
      <c r="K2365" t="s">
        <v>230</v>
      </c>
      <c r="L2365" t="n">
        <v>255</v>
      </c>
      <c r="M2365" t="n">
        <v>0.09</v>
      </c>
      <c r="N2365" t="n">
        <v>34.2</v>
      </c>
      <c r="O2365" t="s">
        <v>323</v>
      </c>
      <c r="P2365" t="s">
        <v>347</v>
      </c>
      <c r="Q2365" t="s">
        <v>347</v>
      </c>
      <c r="R2365" t="s">
        <v>233</v>
      </c>
      <c r="S2365" t="s">
        <v>229</v>
      </c>
      <c r="T2365" t="n">
        <v>5</v>
      </c>
    </row>
    <row r="2366" spans="1:20">
      <c r="A2366" s="1" t="n">
        <v>38960</v>
      </c>
      <c r="B2366" t="s">
        <v>323</v>
      </c>
      <c r="C2366" t="n">
        <v>85</v>
      </c>
      <c r="D2366" t="n">
        <v>141</v>
      </c>
      <c r="E2366" t="s">
        <v>54</v>
      </c>
      <c r="F2366" t="n">
        <v>3201</v>
      </c>
      <c r="G2366" t="s">
        <v>228</v>
      </c>
      <c r="H2366" t="s">
        <v>229</v>
      </c>
      <c r="I2366" t="n">
        <v>5</v>
      </c>
      <c r="J2366" t="n">
        <v>280</v>
      </c>
      <c r="K2366" t="s">
        <v>251</v>
      </c>
      <c r="L2366" t="n">
        <v>42</v>
      </c>
      <c r="M2366" t="n">
        <v>0</v>
      </c>
      <c r="N2366" t="n">
        <v>0</v>
      </c>
      <c r="O2366" t="s">
        <v>323</v>
      </c>
      <c r="P2366" t="s">
        <v>232</v>
      </c>
      <c r="Q2366" t="s">
        <v>232</v>
      </c>
      <c r="R2366" t="s">
        <v>233</v>
      </c>
      <c r="S2366" t="s">
        <v>229</v>
      </c>
      <c r="T2366" t="n">
        <v>5</v>
      </c>
    </row>
    <row r="2367" spans="1:20">
      <c r="A2367" s="1" t="n">
        <v>38960</v>
      </c>
      <c r="B2367" t="s">
        <v>325</v>
      </c>
      <c r="C2367" t="n">
        <v>1</v>
      </c>
      <c r="D2367" t="n">
        <v>20</v>
      </c>
      <c r="E2367" t="s">
        <v>52</v>
      </c>
      <c r="F2367" t="n">
        <v>3201</v>
      </c>
      <c r="G2367" t="s">
        <v>228</v>
      </c>
      <c r="H2367" t="s">
        <v>229</v>
      </c>
      <c r="I2367" t="n">
        <v>5</v>
      </c>
      <c r="J2367" t="n">
        <v>910</v>
      </c>
      <c r="K2367" t="s">
        <v>318</v>
      </c>
      <c r="L2367" t="n">
        <v>432</v>
      </c>
      <c r="M2367" t="n">
        <v>0.8100000000000001</v>
      </c>
      <c r="N2367" t="n">
        <v>39.5</v>
      </c>
      <c r="O2367" t="s">
        <v>325</v>
      </c>
      <c r="P2367" t="s">
        <v>253</v>
      </c>
      <c r="Q2367" t="s">
        <v>253</v>
      </c>
      <c r="R2367" t="s">
        <v>233</v>
      </c>
      <c r="S2367" t="s">
        <v>229</v>
      </c>
      <c r="T2367" t="n">
        <v>5</v>
      </c>
    </row>
    <row r="2368" spans="1:20">
      <c r="A2368" s="1" t="n">
        <v>38960</v>
      </c>
      <c r="B2368" t="s">
        <v>325</v>
      </c>
      <c r="C2368" t="n">
        <v>2</v>
      </c>
      <c r="D2368" t="n">
        <v>20</v>
      </c>
      <c r="E2368" t="s">
        <v>52</v>
      </c>
      <c r="F2368" t="n">
        <v>3201</v>
      </c>
      <c r="G2368" t="s">
        <v>228</v>
      </c>
      <c r="H2368" t="s">
        <v>229</v>
      </c>
      <c r="I2368" t="n">
        <v>5</v>
      </c>
      <c r="J2368" t="n">
        <v>232</v>
      </c>
      <c r="K2368" t="s">
        <v>266</v>
      </c>
      <c r="L2368" t="n">
        <v>305</v>
      </c>
      <c r="M2368" t="n">
        <v>0.07000000000000001</v>
      </c>
      <c r="N2368" t="n">
        <v>38.3</v>
      </c>
      <c r="O2368" t="s">
        <v>325</v>
      </c>
      <c r="P2368" t="s">
        <v>253</v>
      </c>
      <c r="Q2368" t="s">
        <v>253</v>
      </c>
      <c r="R2368" t="s">
        <v>233</v>
      </c>
      <c r="S2368" t="s">
        <v>229</v>
      </c>
      <c r="T2368" t="n">
        <v>5</v>
      </c>
    </row>
    <row r="2369" spans="1:20">
      <c r="A2369" s="1" t="n">
        <v>38960</v>
      </c>
      <c r="B2369" t="s">
        <v>325</v>
      </c>
      <c r="C2369" t="n">
        <v>8</v>
      </c>
      <c r="D2369" t="n">
        <v>20</v>
      </c>
      <c r="E2369" t="s">
        <v>52</v>
      </c>
      <c r="F2369" t="n">
        <v>3201</v>
      </c>
      <c r="G2369" t="s">
        <v>228</v>
      </c>
      <c r="H2369" t="s">
        <v>229</v>
      </c>
      <c r="I2369" t="n">
        <v>5</v>
      </c>
      <c r="J2369" t="n">
        <v>232</v>
      </c>
      <c r="K2369" t="s">
        <v>266</v>
      </c>
      <c r="L2369" t="n">
        <v>349</v>
      </c>
      <c r="M2369" t="n">
        <v>0.08</v>
      </c>
      <c r="N2369" t="n">
        <v>36.3</v>
      </c>
      <c r="O2369" t="s">
        <v>325</v>
      </c>
      <c r="P2369" t="s">
        <v>253</v>
      </c>
      <c r="Q2369" t="s">
        <v>253</v>
      </c>
      <c r="R2369" t="s">
        <v>233</v>
      </c>
      <c r="S2369" t="s">
        <v>229</v>
      </c>
      <c r="T2369" t="n">
        <v>5</v>
      </c>
    </row>
    <row r="2370" spans="1:20">
      <c r="A2370" s="1" t="n">
        <v>38960</v>
      </c>
      <c r="B2370" t="s">
        <v>325</v>
      </c>
      <c r="C2370" t="n">
        <v>3</v>
      </c>
      <c r="D2370" t="n">
        <v>20</v>
      </c>
      <c r="E2370" t="s">
        <v>52</v>
      </c>
      <c r="F2370" t="n">
        <v>3201</v>
      </c>
      <c r="G2370" t="s">
        <v>228</v>
      </c>
      <c r="H2370" t="s">
        <v>229</v>
      </c>
      <c r="I2370" t="n">
        <v>5</v>
      </c>
      <c r="J2370" t="n">
        <v>280</v>
      </c>
      <c r="K2370" t="s">
        <v>251</v>
      </c>
      <c r="L2370" t="n">
        <v>207</v>
      </c>
      <c r="M2370" t="n">
        <v>0.28</v>
      </c>
      <c r="N2370" t="n">
        <v>15.8</v>
      </c>
      <c r="O2370" t="s">
        <v>325</v>
      </c>
      <c r="P2370" t="s">
        <v>253</v>
      </c>
      <c r="Q2370" t="s">
        <v>253</v>
      </c>
      <c r="R2370" t="s">
        <v>233</v>
      </c>
      <c r="S2370" t="s">
        <v>229</v>
      </c>
      <c r="T2370" t="n">
        <v>5</v>
      </c>
    </row>
    <row r="2371" spans="1:20">
      <c r="A2371" s="1" t="n">
        <v>38960</v>
      </c>
      <c r="B2371" t="s">
        <v>325</v>
      </c>
      <c r="C2371" t="n">
        <v>5</v>
      </c>
      <c r="D2371" t="n">
        <v>20</v>
      </c>
      <c r="E2371" t="s">
        <v>52</v>
      </c>
      <c r="F2371" t="n">
        <v>3201</v>
      </c>
      <c r="G2371" t="s">
        <v>228</v>
      </c>
      <c r="H2371" t="s">
        <v>229</v>
      </c>
      <c r="I2371" t="n">
        <v>5</v>
      </c>
      <c r="J2371" t="n">
        <v>325</v>
      </c>
      <c r="K2371" t="s">
        <v>265</v>
      </c>
      <c r="L2371" t="n">
        <v>326</v>
      </c>
      <c r="M2371" t="n">
        <v>1.61</v>
      </c>
      <c r="N2371" t="n">
        <v>23.4</v>
      </c>
      <c r="O2371" t="s">
        <v>325</v>
      </c>
      <c r="P2371" t="s">
        <v>253</v>
      </c>
      <c r="Q2371" t="s">
        <v>253</v>
      </c>
      <c r="R2371" t="s">
        <v>233</v>
      </c>
      <c r="S2371" t="s">
        <v>229</v>
      </c>
      <c r="T2371" t="n">
        <v>5</v>
      </c>
    </row>
    <row r="2372" spans="1:20">
      <c r="A2372" s="1" t="n">
        <v>38960</v>
      </c>
      <c r="B2372" t="s">
        <v>325</v>
      </c>
      <c r="C2372" t="n">
        <v>7</v>
      </c>
      <c r="D2372" t="n">
        <v>20</v>
      </c>
      <c r="E2372" t="s">
        <v>52</v>
      </c>
      <c r="F2372" t="n">
        <v>3201</v>
      </c>
      <c r="G2372" t="s">
        <v>228</v>
      </c>
      <c r="H2372" t="s">
        <v>229</v>
      </c>
      <c r="I2372" t="n">
        <v>5</v>
      </c>
      <c r="J2372" t="n">
        <v>458</v>
      </c>
      <c r="K2372" t="s">
        <v>230</v>
      </c>
      <c r="L2372" t="n">
        <v>309</v>
      </c>
      <c r="M2372" t="n">
        <v>0.22</v>
      </c>
      <c r="N2372" t="n">
        <v>19.9</v>
      </c>
      <c r="O2372" t="s">
        <v>325</v>
      </c>
      <c r="P2372" t="s">
        <v>253</v>
      </c>
      <c r="Q2372" t="s">
        <v>253</v>
      </c>
      <c r="R2372" t="s">
        <v>233</v>
      </c>
      <c r="S2372" t="s">
        <v>229</v>
      </c>
      <c r="T2372" t="n">
        <v>5</v>
      </c>
    </row>
    <row r="2373" spans="1:20">
      <c r="A2373" s="1" t="n">
        <v>38960</v>
      </c>
      <c r="B2373" t="s">
        <v>325</v>
      </c>
      <c r="C2373" t="n">
        <v>6</v>
      </c>
      <c r="D2373" t="n">
        <v>20</v>
      </c>
      <c r="E2373" t="s">
        <v>52</v>
      </c>
      <c r="F2373" t="n">
        <v>3201</v>
      </c>
      <c r="G2373" t="s">
        <v>228</v>
      </c>
      <c r="H2373" t="s">
        <v>229</v>
      </c>
      <c r="I2373" t="n">
        <v>5</v>
      </c>
      <c r="J2373" t="n">
        <v>785</v>
      </c>
      <c r="K2373" t="s">
        <v>259</v>
      </c>
      <c r="L2373" t="n">
        <v>662</v>
      </c>
      <c r="M2373" t="n">
        <v>1.12</v>
      </c>
      <c r="N2373" t="n">
        <v>38.9</v>
      </c>
      <c r="O2373" t="s">
        <v>325</v>
      </c>
      <c r="P2373" t="s">
        <v>253</v>
      </c>
      <c r="Q2373" t="s">
        <v>253</v>
      </c>
      <c r="R2373" t="s">
        <v>233</v>
      </c>
      <c r="S2373" t="s">
        <v>229</v>
      </c>
      <c r="T2373" t="n">
        <v>5</v>
      </c>
    </row>
    <row r="2374" spans="1:20">
      <c r="A2374" s="1" t="n">
        <v>38960</v>
      </c>
      <c r="B2374" t="s">
        <v>325</v>
      </c>
      <c r="C2374" t="n">
        <v>4</v>
      </c>
      <c r="D2374" t="n">
        <v>20</v>
      </c>
      <c r="E2374" t="s">
        <v>52</v>
      </c>
      <c r="F2374" t="n">
        <v>3201</v>
      </c>
      <c r="G2374" t="s">
        <v>228</v>
      </c>
      <c r="H2374" t="s">
        <v>229</v>
      </c>
      <c r="I2374" t="n">
        <v>5</v>
      </c>
      <c r="J2374" t="n">
        <v>965</v>
      </c>
      <c r="K2374" t="s">
        <v>335</v>
      </c>
      <c r="L2374" t="n">
        <v>369</v>
      </c>
      <c r="M2374" t="n">
        <v>0.58</v>
      </c>
      <c r="N2374" t="n">
        <v>32</v>
      </c>
      <c r="O2374" t="s">
        <v>325</v>
      </c>
      <c r="P2374" t="s">
        <v>253</v>
      </c>
      <c r="Q2374" t="s">
        <v>253</v>
      </c>
      <c r="R2374" t="s">
        <v>233</v>
      </c>
      <c r="S2374" t="s">
        <v>229</v>
      </c>
      <c r="T2374" t="n">
        <v>5</v>
      </c>
    </row>
    <row r="2375" spans="1:20">
      <c r="A2375" s="1" t="n">
        <v>38990</v>
      </c>
      <c r="B2375" t="s">
        <v>361</v>
      </c>
      <c r="C2375" t="n">
        <v>3</v>
      </c>
      <c r="D2375" t="n">
        <v>141</v>
      </c>
      <c r="E2375" t="s">
        <v>54</v>
      </c>
      <c r="F2375" t="n">
        <v>3201</v>
      </c>
      <c r="G2375" t="s">
        <v>228</v>
      </c>
      <c r="H2375" t="s">
        <v>229</v>
      </c>
      <c r="I2375" t="n">
        <v>5</v>
      </c>
      <c r="J2375" t="n">
        <v>330</v>
      </c>
      <c r="K2375" t="s">
        <v>350</v>
      </c>
      <c r="L2375" t="n">
        <v>25</v>
      </c>
      <c r="M2375" t="n">
        <v>0</v>
      </c>
      <c r="N2375" t="n">
        <v>0</v>
      </c>
      <c r="O2375" t="s">
        <v>351</v>
      </c>
      <c r="P2375" t="s">
        <v>352</v>
      </c>
      <c r="Q2375" t="s">
        <v>352</v>
      </c>
      <c r="R2375" t="s">
        <v>233</v>
      </c>
      <c r="S2375" t="s">
        <v>229</v>
      </c>
      <c r="T2375" t="n">
        <v>5</v>
      </c>
    </row>
    <row r="2376" spans="1:20">
      <c r="A2376" s="1" t="n">
        <v>38990</v>
      </c>
      <c r="B2376" t="s">
        <v>361</v>
      </c>
      <c r="C2376" t="n">
        <v>4</v>
      </c>
      <c r="D2376" t="n">
        <v>141</v>
      </c>
      <c r="E2376" t="s">
        <v>54</v>
      </c>
      <c r="F2376" t="n">
        <v>3201</v>
      </c>
      <c r="G2376" t="s">
        <v>228</v>
      </c>
      <c r="H2376" t="s">
        <v>229</v>
      </c>
      <c r="I2376" t="n">
        <v>5</v>
      </c>
      <c r="J2376" t="n">
        <v>330</v>
      </c>
      <c r="K2376" t="s">
        <v>350</v>
      </c>
      <c r="L2376" t="n">
        <v>34</v>
      </c>
      <c r="M2376" t="n">
        <v>0</v>
      </c>
      <c r="N2376" t="n">
        <v>0</v>
      </c>
      <c r="O2376" t="s">
        <v>323</v>
      </c>
      <c r="P2376" t="s">
        <v>232</v>
      </c>
      <c r="Q2376" t="s">
        <v>232</v>
      </c>
      <c r="R2376" t="s">
        <v>233</v>
      </c>
      <c r="S2376" t="s">
        <v>229</v>
      </c>
      <c r="T2376" t="n">
        <v>5</v>
      </c>
    </row>
    <row r="2377" spans="1:20">
      <c r="A2377" s="1" t="n">
        <v>38990</v>
      </c>
      <c r="B2377" t="s">
        <v>323</v>
      </c>
      <c r="C2377" t="n">
        <v>3</v>
      </c>
      <c r="D2377" t="n">
        <v>20</v>
      </c>
      <c r="E2377" t="s">
        <v>52</v>
      </c>
      <c r="F2377" t="n">
        <v>3201</v>
      </c>
      <c r="G2377" t="s">
        <v>228</v>
      </c>
      <c r="H2377" t="s">
        <v>229</v>
      </c>
      <c r="I2377" t="n">
        <v>5</v>
      </c>
      <c r="J2377" t="n">
        <v>875</v>
      </c>
      <c r="K2377" t="s">
        <v>305</v>
      </c>
      <c r="L2377" t="n">
        <v>386</v>
      </c>
      <c r="M2377" t="n">
        <v>0.04</v>
      </c>
      <c r="N2377" t="n">
        <v>42.4</v>
      </c>
      <c r="O2377" t="s">
        <v>323</v>
      </c>
      <c r="P2377" t="s">
        <v>347</v>
      </c>
      <c r="Q2377" t="s">
        <v>347</v>
      </c>
      <c r="R2377" t="s">
        <v>233</v>
      </c>
      <c r="S2377" t="s">
        <v>229</v>
      </c>
      <c r="T2377" t="n">
        <v>5</v>
      </c>
    </row>
    <row r="2378" spans="1:20">
      <c r="A2378" s="1" t="n">
        <v>38990</v>
      </c>
      <c r="B2378" t="s">
        <v>323</v>
      </c>
      <c r="C2378" t="n">
        <v>2</v>
      </c>
      <c r="D2378" t="n">
        <v>20</v>
      </c>
      <c r="E2378" t="s">
        <v>52</v>
      </c>
      <c r="F2378" t="n">
        <v>3201</v>
      </c>
      <c r="G2378" t="s">
        <v>228</v>
      </c>
      <c r="H2378" t="s">
        <v>229</v>
      </c>
      <c r="I2378" t="n">
        <v>5</v>
      </c>
      <c r="J2378" t="n">
        <v>945</v>
      </c>
      <c r="K2378" t="s">
        <v>282</v>
      </c>
      <c r="L2378" t="n">
        <v>315</v>
      </c>
      <c r="M2378" t="n">
        <v>0.06</v>
      </c>
      <c r="N2378" t="n">
        <v>36.5</v>
      </c>
      <c r="O2378" t="s">
        <v>323</v>
      </c>
      <c r="P2378" t="s">
        <v>347</v>
      </c>
      <c r="Q2378" t="s">
        <v>347</v>
      </c>
      <c r="R2378" t="s">
        <v>233</v>
      </c>
      <c r="S2378" t="s">
        <v>229</v>
      </c>
      <c r="T2378" t="n">
        <v>5</v>
      </c>
    </row>
    <row r="2379" spans="1:20">
      <c r="A2379" s="1" t="n">
        <v>38990</v>
      </c>
      <c r="B2379" t="s">
        <v>323</v>
      </c>
      <c r="C2379" t="n">
        <v>31</v>
      </c>
      <c r="D2379" t="n">
        <v>20</v>
      </c>
      <c r="E2379" t="s">
        <v>52</v>
      </c>
      <c r="F2379" t="n">
        <v>3201</v>
      </c>
      <c r="G2379" t="s">
        <v>228</v>
      </c>
      <c r="H2379" t="s">
        <v>229</v>
      </c>
      <c r="I2379" t="n">
        <v>5</v>
      </c>
      <c r="J2379" t="n">
        <v>280</v>
      </c>
      <c r="K2379" t="s">
        <v>251</v>
      </c>
      <c r="L2379" t="n">
        <v>201</v>
      </c>
      <c r="M2379" t="n">
        <v>0.28</v>
      </c>
      <c r="N2379" t="n">
        <v>24.9</v>
      </c>
      <c r="O2379" t="s">
        <v>323</v>
      </c>
      <c r="P2379" t="s">
        <v>347</v>
      </c>
      <c r="Q2379" t="s">
        <v>347</v>
      </c>
      <c r="R2379" t="s">
        <v>233</v>
      </c>
      <c r="S2379" t="s">
        <v>229</v>
      </c>
      <c r="T2379" t="n">
        <v>5</v>
      </c>
    </row>
    <row r="2380" spans="1:20">
      <c r="A2380" s="1" t="n">
        <v>38990</v>
      </c>
      <c r="B2380" t="s">
        <v>323</v>
      </c>
      <c r="C2380" t="n">
        <v>36</v>
      </c>
      <c r="D2380" t="n">
        <v>20</v>
      </c>
      <c r="E2380" t="s">
        <v>52</v>
      </c>
      <c r="F2380" t="n">
        <v>3201</v>
      </c>
      <c r="G2380" t="s">
        <v>228</v>
      </c>
      <c r="H2380" t="s">
        <v>229</v>
      </c>
      <c r="I2380" t="n">
        <v>5</v>
      </c>
      <c r="J2380" t="n">
        <v>280</v>
      </c>
      <c r="K2380" t="s">
        <v>251</v>
      </c>
      <c r="L2380" t="n">
        <v>314</v>
      </c>
      <c r="M2380" t="n">
        <v>0.06</v>
      </c>
      <c r="N2380" t="n">
        <v>39.7</v>
      </c>
      <c r="O2380" t="s">
        <v>323</v>
      </c>
      <c r="P2380" t="s">
        <v>347</v>
      </c>
      <c r="Q2380" t="s">
        <v>347</v>
      </c>
      <c r="R2380" t="s">
        <v>233</v>
      </c>
      <c r="S2380" t="s">
        <v>229</v>
      </c>
      <c r="T2380" t="n">
        <v>5</v>
      </c>
    </row>
    <row r="2381" spans="1:20">
      <c r="A2381" s="1" t="n">
        <v>38990</v>
      </c>
      <c r="B2381" t="s">
        <v>323</v>
      </c>
      <c r="C2381" t="n">
        <v>34</v>
      </c>
      <c r="D2381" t="n">
        <v>20</v>
      </c>
      <c r="E2381" t="s">
        <v>52</v>
      </c>
      <c r="F2381" t="n">
        <v>3201</v>
      </c>
      <c r="G2381" t="s">
        <v>228</v>
      </c>
      <c r="H2381" t="s">
        <v>229</v>
      </c>
      <c r="I2381" t="n">
        <v>5</v>
      </c>
      <c r="J2381" t="n">
        <v>945</v>
      </c>
      <c r="K2381" t="s">
        <v>282</v>
      </c>
      <c r="L2381" t="n">
        <v>495</v>
      </c>
      <c r="M2381" t="n">
        <v>0.06</v>
      </c>
      <c r="N2381" t="n">
        <v>36.5</v>
      </c>
      <c r="O2381" t="s">
        <v>323</v>
      </c>
      <c r="P2381" t="s">
        <v>347</v>
      </c>
      <c r="Q2381" t="s">
        <v>347</v>
      </c>
      <c r="R2381" t="s">
        <v>233</v>
      </c>
      <c r="S2381" t="s">
        <v>229</v>
      </c>
      <c r="T2381" t="n">
        <v>5</v>
      </c>
    </row>
    <row r="2382" spans="1:20">
      <c r="A2382" s="1" t="n">
        <v>38990</v>
      </c>
      <c r="B2382" t="s">
        <v>323</v>
      </c>
      <c r="C2382" t="n">
        <v>35</v>
      </c>
      <c r="D2382" t="n">
        <v>20</v>
      </c>
      <c r="E2382" t="s">
        <v>52</v>
      </c>
      <c r="F2382" t="n">
        <v>3201</v>
      </c>
      <c r="G2382" t="s">
        <v>228</v>
      </c>
      <c r="H2382" t="s">
        <v>229</v>
      </c>
      <c r="I2382" t="n">
        <v>5</v>
      </c>
      <c r="J2382" t="n">
        <v>945</v>
      </c>
      <c r="K2382" t="s">
        <v>282</v>
      </c>
      <c r="L2382" t="n">
        <v>347</v>
      </c>
      <c r="M2382" t="n">
        <v>0.06</v>
      </c>
      <c r="N2382" t="n">
        <v>36.5</v>
      </c>
      <c r="O2382" t="s">
        <v>323</v>
      </c>
      <c r="P2382" t="s">
        <v>347</v>
      </c>
      <c r="Q2382" t="s">
        <v>347</v>
      </c>
      <c r="R2382" t="s">
        <v>233</v>
      </c>
      <c r="S2382" t="s">
        <v>229</v>
      </c>
      <c r="T2382" t="n">
        <v>5</v>
      </c>
    </row>
    <row r="2383" spans="1:20">
      <c r="A2383" s="1" t="n">
        <v>38990</v>
      </c>
      <c r="B2383" t="s">
        <v>349</v>
      </c>
      <c r="C2383" t="n">
        <v>1</v>
      </c>
      <c r="D2383" t="n">
        <v>141</v>
      </c>
      <c r="E2383" t="s">
        <v>54</v>
      </c>
      <c r="F2383" t="n">
        <v>3201</v>
      </c>
      <c r="G2383" t="s">
        <v>228</v>
      </c>
      <c r="H2383" t="s">
        <v>229</v>
      </c>
      <c r="I2383" t="n">
        <v>5</v>
      </c>
      <c r="J2383" t="n">
        <v>487</v>
      </c>
      <c r="K2383" t="s">
        <v>362</v>
      </c>
      <c r="L2383" t="n">
        <v>100</v>
      </c>
      <c r="M2383" t="n">
        <v>0</v>
      </c>
      <c r="N2383" t="n">
        <v>0</v>
      </c>
      <c r="O2383" t="s">
        <v>351</v>
      </c>
      <c r="P2383" t="s">
        <v>352</v>
      </c>
      <c r="Q2383" t="s">
        <v>352</v>
      </c>
      <c r="R2383" t="s">
        <v>233</v>
      </c>
      <c r="S2383" t="s">
        <v>229</v>
      </c>
      <c r="T2383" t="n">
        <v>5</v>
      </c>
    </row>
    <row r="2384" spans="1:20">
      <c r="A2384" s="1" t="n">
        <v>38990</v>
      </c>
      <c r="B2384" t="s">
        <v>326</v>
      </c>
      <c r="C2384" t="n">
        <v>1</v>
      </c>
      <c r="D2384" t="n">
        <v>215</v>
      </c>
      <c r="E2384" t="s">
        <v>234</v>
      </c>
      <c r="F2384" t="n">
        <v>3201</v>
      </c>
      <c r="G2384" t="s">
        <v>228</v>
      </c>
      <c r="H2384" t="s">
        <v>229</v>
      </c>
      <c r="I2384" t="n">
        <v>5</v>
      </c>
      <c r="K2384" t="s">
        <v>338</v>
      </c>
      <c r="L2384" t="n">
        <v>319</v>
      </c>
      <c r="M2384" t="n">
        <v>0</v>
      </c>
      <c r="N2384" t="n">
        <v>0</v>
      </c>
    </row>
    <row r="2385" spans="1:20">
      <c r="A2385" s="1" t="n">
        <v>38990</v>
      </c>
      <c r="B2385" t="s">
        <v>354</v>
      </c>
      <c r="C2385" t="n">
        <v>51</v>
      </c>
      <c r="D2385" t="n">
        <v>141</v>
      </c>
      <c r="E2385" t="s">
        <v>54</v>
      </c>
      <c r="F2385" t="n">
        <v>3201</v>
      </c>
      <c r="G2385" t="s">
        <v>228</v>
      </c>
      <c r="H2385" t="s">
        <v>229</v>
      </c>
      <c r="I2385" t="n">
        <v>5</v>
      </c>
      <c r="J2385" t="n">
        <v>330</v>
      </c>
      <c r="K2385" t="s">
        <v>350</v>
      </c>
      <c r="L2385" t="n">
        <v>44</v>
      </c>
      <c r="M2385" t="n">
        <v>0</v>
      </c>
      <c r="N2385" t="n">
        <v>0</v>
      </c>
      <c r="O2385" t="s">
        <v>351</v>
      </c>
      <c r="P2385" t="s">
        <v>352</v>
      </c>
      <c r="Q2385" t="s">
        <v>352</v>
      </c>
      <c r="R2385" t="s">
        <v>233</v>
      </c>
      <c r="S2385" t="s">
        <v>229</v>
      </c>
      <c r="T2385" t="n">
        <v>5</v>
      </c>
    </row>
    <row r="2386" spans="1:20">
      <c r="A2386" s="1" t="n">
        <v>38990</v>
      </c>
      <c r="B2386" t="s">
        <v>325</v>
      </c>
      <c r="C2386" t="n">
        <v>1</v>
      </c>
      <c r="D2386" t="n">
        <v>20</v>
      </c>
      <c r="E2386" t="s">
        <v>52</v>
      </c>
      <c r="F2386" t="n">
        <v>3201</v>
      </c>
      <c r="G2386" t="s">
        <v>228</v>
      </c>
      <c r="H2386" t="s">
        <v>229</v>
      </c>
      <c r="I2386" t="n">
        <v>5</v>
      </c>
      <c r="J2386" t="n">
        <v>910</v>
      </c>
      <c r="K2386" t="s">
        <v>318</v>
      </c>
      <c r="L2386" t="n">
        <v>722</v>
      </c>
      <c r="M2386" t="n">
        <v>0.79</v>
      </c>
      <c r="N2386" t="n">
        <v>39.1</v>
      </c>
      <c r="O2386" t="s">
        <v>325</v>
      </c>
      <c r="P2386" t="s">
        <v>253</v>
      </c>
      <c r="Q2386" t="s">
        <v>253</v>
      </c>
      <c r="R2386" t="s">
        <v>233</v>
      </c>
      <c r="S2386" t="s">
        <v>229</v>
      </c>
      <c r="T2386" t="n">
        <v>5</v>
      </c>
    </row>
    <row r="2387" spans="1:20">
      <c r="A2387" s="1" t="n">
        <v>38990</v>
      </c>
      <c r="B2387" t="s">
        <v>325</v>
      </c>
      <c r="C2387" t="n">
        <v>2</v>
      </c>
      <c r="D2387" t="n">
        <v>20</v>
      </c>
      <c r="E2387" t="s">
        <v>52</v>
      </c>
      <c r="F2387" t="n">
        <v>3201</v>
      </c>
      <c r="G2387" t="s">
        <v>228</v>
      </c>
      <c r="H2387" t="s">
        <v>229</v>
      </c>
      <c r="I2387" t="n">
        <v>5</v>
      </c>
      <c r="J2387" t="n">
        <v>232</v>
      </c>
      <c r="K2387" t="s">
        <v>266</v>
      </c>
      <c r="L2387" t="n">
        <v>399</v>
      </c>
      <c r="M2387" t="n">
        <v>0.07000000000000001</v>
      </c>
      <c r="N2387" t="n">
        <v>38.2</v>
      </c>
      <c r="O2387" t="s">
        <v>325</v>
      </c>
      <c r="P2387" t="s">
        <v>253</v>
      </c>
      <c r="Q2387" t="s">
        <v>253</v>
      </c>
      <c r="R2387" t="s">
        <v>233</v>
      </c>
      <c r="S2387" t="s">
        <v>229</v>
      </c>
      <c r="T2387" t="n">
        <v>5</v>
      </c>
    </row>
    <row r="2388" spans="1:20">
      <c r="A2388" s="1" t="n">
        <v>38990</v>
      </c>
      <c r="B2388" t="s">
        <v>325</v>
      </c>
      <c r="C2388" t="n">
        <v>4</v>
      </c>
      <c r="D2388" t="n">
        <v>20</v>
      </c>
      <c r="E2388" t="s">
        <v>52</v>
      </c>
      <c r="F2388" t="n">
        <v>3201</v>
      </c>
      <c r="G2388" t="s">
        <v>228</v>
      </c>
      <c r="H2388" t="s">
        <v>229</v>
      </c>
      <c r="I2388" t="n">
        <v>5</v>
      </c>
      <c r="J2388" t="n">
        <v>325</v>
      </c>
      <c r="K2388" t="s">
        <v>265</v>
      </c>
      <c r="L2388" t="n">
        <v>361</v>
      </c>
      <c r="M2388" t="n">
        <v>1.59</v>
      </c>
      <c r="N2388" t="n">
        <v>23.9</v>
      </c>
      <c r="O2388" t="s">
        <v>325</v>
      </c>
      <c r="P2388" t="s">
        <v>253</v>
      </c>
      <c r="Q2388" t="s">
        <v>253</v>
      </c>
      <c r="R2388" t="s">
        <v>233</v>
      </c>
      <c r="S2388" t="s">
        <v>229</v>
      </c>
      <c r="T2388" t="n">
        <v>5</v>
      </c>
    </row>
    <row r="2389" spans="1:20">
      <c r="A2389" s="1" t="n">
        <v>38990</v>
      </c>
      <c r="B2389" t="s">
        <v>325</v>
      </c>
      <c r="C2389" t="n">
        <v>3</v>
      </c>
      <c r="D2389" t="n">
        <v>20</v>
      </c>
      <c r="E2389" t="s">
        <v>52</v>
      </c>
      <c r="F2389" t="n">
        <v>3201</v>
      </c>
      <c r="G2389" t="s">
        <v>228</v>
      </c>
      <c r="H2389" t="s">
        <v>229</v>
      </c>
      <c r="I2389" t="n">
        <v>5</v>
      </c>
      <c r="J2389" t="n">
        <v>458</v>
      </c>
      <c r="K2389" t="s">
        <v>230</v>
      </c>
      <c r="L2389" t="n">
        <v>250</v>
      </c>
      <c r="M2389" t="n">
        <v>0.22</v>
      </c>
      <c r="N2389" t="n">
        <v>19.9</v>
      </c>
      <c r="O2389" t="s">
        <v>325</v>
      </c>
      <c r="P2389" t="s">
        <v>253</v>
      </c>
      <c r="Q2389" t="s">
        <v>253</v>
      </c>
      <c r="R2389" t="s">
        <v>233</v>
      </c>
      <c r="S2389" t="s">
        <v>229</v>
      </c>
      <c r="T2389" t="n">
        <v>5</v>
      </c>
    </row>
    <row r="2390" spans="1:20">
      <c r="A2390" s="1" t="n">
        <v>38990</v>
      </c>
      <c r="B2390" t="s">
        <v>325</v>
      </c>
      <c r="C2390" t="n">
        <v>5</v>
      </c>
      <c r="D2390" t="n">
        <v>20</v>
      </c>
      <c r="E2390" t="s">
        <v>52</v>
      </c>
      <c r="F2390" t="n">
        <v>3201</v>
      </c>
      <c r="G2390" t="s">
        <v>228</v>
      </c>
      <c r="H2390" t="s">
        <v>229</v>
      </c>
      <c r="I2390" t="n">
        <v>5</v>
      </c>
      <c r="J2390" t="n">
        <v>785</v>
      </c>
      <c r="K2390" t="s">
        <v>259</v>
      </c>
      <c r="L2390" t="n">
        <v>849</v>
      </c>
      <c r="M2390" t="n">
        <v>1.17</v>
      </c>
      <c r="N2390" t="n">
        <v>38.7</v>
      </c>
      <c r="O2390" t="s">
        <v>325</v>
      </c>
      <c r="P2390" t="s">
        <v>253</v>
      </c>
      <c r="Q2390" t="s">
        <v>253</v>
      </c>
      <c r="R2390" t="s">
        <v>233</v>
      </c>
      <c r="S2390" t="s">
        <v>229</v>
      </c>
      <c r="T2390" t="n">
        <v>5</v>
      </c>
    </row>
    <row r="2391" spans="1:20">
      <c r="A2391" s="1" t="n">
        <v>38990</v>
      </c>
      <c r="B2391" t="s">
        <v>325</v>
      </c>
      <c r="C2391" t="n">
        <v>6</v>
      </c>
      <c r="D2391" t="n">
        <v>508</v>
      </c>
      <c r="E2391" t="s">
        <v>246</v>
      </c>
      <c r="F2391" t="n">
        <v>3201</v>
      </c>
      <c r="G2391" t="s">
        <v>228</v>
      </c>
      <c r="H2391" t="s">
        <v>229</v>
      </c>
      <c r="I2391" t="n">
        <v>5</v>
      </c>
      <c r="J2391" t="n">
        <v>458</v>
      </c>
      <c r="K2391" t="s">
        <v>230</v>
      </c>
      <c r="L2391" t="n">
        <v>217</v>
      </c>
      <c r="M2391" t="n">
        <v>0.16</v>
      </c>
      <c r="N2391" t="n">
        <v>0</v>
      </c>
    </row>
    <row r="2392" spans="1:20">
      <c r="A2392" s="1" t="n">
        <v>38990</v>
      </c>
      <c r="B2392" t="s">
        <v>363</v>
      </c>
      <c r="C2392" t="n">
        <v>9</v>
      </c>
      <c r="D2392" t="n">
        <v>465</v>
      </c>
      <c r="E2392" t="s">
        <v>340</v>
      </c>
      <c r="F2392" t="n">
        <v>3201</v>
      </c>
      <c r="G2392" t="s">
        <v>228</v>
      </c>
      <c r="H2392" t="s">
        <v>229</v>
      </c>
      <c r="I2392" t="n">
        <v>5</v>
      </c>
      <c r="K2392" t="s">
        <v>338</v>
      </c>
      <c r="L2392" t="n">
        <v>30</v>
      </c>
      <c r="M2392" t="n">
        <v>0</v>
      </c>
      <c r="N2392" t="n">
        <v>0</v>
      </c>
    </row>
    <row r="2393" spans="1:20">
      <c r="A2393" s="1" t="n">
        <v>38990</v>
      </c>
      <c r="B2393" t="s">
        <v>363</v>
      </c>
      <c r="C2393" t="n">
        <v>10</v>
      </c>
      <c r="D2393" t="n">
        <v>465</v>
      </c>
      <c r="E2393" t="s">
        <v>340</v>
      </c>
      <c r="F2393" t="n">
        <v>3201</v>
      </c>
      <c r="G2393" t="s">
        <v>228</v>
      </c>
      <c r="H2393" t="s">
        <v>229</v>
      </c>
      <c r="I2393" t="n">
        <v>5</v>
      </c>
      <c r="K2393" t="s">
        <v>338</v>
      </c>
      <c r="L2393" t="n">
        <v>50</v>
      </c>
      <c r="M2393" t="n">
        <v>0</v>
      </c>
      <c r="N2393" t="n">
        <v>0</v>
      </c>
    </row>
    <row r="2394" spans="1:20">
      <c r="A2394" s="1" t="n">
        <v>39021</v>
      </c>
      <c r="B2394" t="s">
        <v>361</v>
      </c>
      <c r="C2394" t="n">
        <v>2</v>
      </c>
      <c r="D2394" t="n">
        <v>141</v>
      </c>
      <c r="E2394" t="s">
        <v>54</v>
      </c>
      <c r="F2394" t="n">
        <v>3201</v>
      </c>
      <c r="G2394" t="s">
        <v>228</v>
      </c>
      <c r="H2394" t="s">
        <v>229</v>
      </c>
      <c r="I2394" t="n">
        <v>5</v>
      </c>
      <c r="J2394" t="n">
        <v>330</v>
      </c>
      <c r="K2394" t="s">
        <v>350</v>
      </c>
      <c r="L2394" t="n">
        <v>20</v>
      </c>
      <c r="M2394" t="n">
        <v>0</v>
      </c>
      <c r="N2394" t="n">
        <v>0</v>
      </c>
      <c r="O2394" t="s">
        <v>351</v>
      </c>
      <c r="P2394" t="s">
        <v>352</v>
      </c>
      <c r="Q2394" t="s">
        <v>352</v>
      </c>
      <c r="R2394" t="s">
        <v>233</v>
      </c>
      <c r="S2394" t="s">
        <v>229</v>
      </c>
      <c r="T2394" t="n">
        <v>5</v>
      </c>
    </row>
    <row r="2395" spans="1:20">
      <c r="A2395" s="1" t="n">
        <v>39021</v>
      </c>
      <c r="B2395" t="s">
        <v>361</v>
      </c>
      <c r="C2395" t="n">
        <v>3</v>
      </c>
      <c r="D2395" t="n">
        <v>141</v>
      </c>
      <c r="E2395" t="s">
        <v>54</v>
      </c>
      <c r="F2395" t="n">
        <v>3201</v>
      </c>
      <c r="G2395" t="s">
        <v>228</v>
      </c>
      <c r="H2395" t="s">
        <v>229</v>
      </c>
      <c r="I2395" t="n">
        <v>5</v>
      </c>
      <c r="J2395" t="n">
        <v>330</v>
      </c>
      <c r="K2395" t="s">
        <v>350</v>
      </c>
      <c r="L2395" t="n">
        <v>30</v>
      </c>
      <c r="M2395" t="n">
        <v>0</v>
      </c>
      <c r="N2395" t="n">
        <v>0</v>
      </c>
      <c r="O2395" t="s">
        <v>364</v>
      </c>
      <c r="P2395" t="s">
        <v>365</v>
      </c>
      <c r="Q2395" t="s">
        <v>365</v>
      </c>
      <c r="R2395" t="s">
        <v>366</v>
      </c>
      <c r="S2395" t="s">
        <v>367</v>
      </c>
      <c r="T2395" t="n">
        <v>5</v>
      </c>
    </row>
    <row r="2396" spans="1:20">
      <c r="A2396" s="1" t="n">
        <v>39021</v>
      </c>
      <c r="B2396" t="s">
        <v>361</v>
      </c>
      <c r="C2396" t="n">
        <v>4</v>
      </c>
      <c r="D2396" t="n">
        <v>141</v>
      </c>
      <c r="E2396" t="s">
        <v>54</v>
      </c>
      <c r="F2396" t="n">
        <v>3201</v>
      </c>
      <c r="G2396" t="s">
        <v>228</v>
      </c>
      <c r="H2396" t="s">
        <v>229</v>
      </c>
      <c r="I2396" t="n">
        <v>5</v>
      </c>
      <c r="J2396" t="n">
        <v>330</v>
      </c>
      <c r="K2396" t="s">
        <v>350</v>
      </c>
      <c r="L2396" t="n">
        <v>10</v>
      </c>
      <c r="M2396" t="n">
        <v>0</v>
      </c>
      <c r="N2396" t="n">
        <v>0</v>
      </c>
      <c r="O2396" t="s">
        <v>351</v>
      </c>
      <c r="P2396" t="s">
        <v>352</v>
      </c>
      <c r="Q2396" t="s">
        <v>352</v>
      </c>
      <c r="R2396" t="s">
        <v>233</v>
      </c>
      <c r="S2396" t="s">
        <v>229</v>
      </c>
      <c r="T2396" t="n">
        <v>5</v>
      </c>
    </row>
    <row r="2397" spans="1:20">
      <c r="A2397" s="1" t="n">
        <v>39021</v>
      </c>
      <c r="B2397" t="s">
        <v>323</v>
      </c>
      <c r="C2397" t="n">
        <v>67</v>
      </c>
      <c r="D2397" t="n">
        <v>20</v>
      </c>
      <c r="E2397" t="s">
        <v>52</v>
      </c>
      <c r="F2397" t="n">
        <v>3201</v>
      </c>
      <c r="G2397" t="s">
        <v>228</v>
      </c>
      <c r="H2397" t="s">
        <v>229</v>
      </c>
      <c r="I2397" t="n">
        <v>5</v>
      </c>
      <c r="J2397" t="n">
        <v>280</v>
      </c>
      <c r="K2397" t="s">
        <v>251</v>
      </c>
      <c r="L2397" t="n">
        <v>450</v>
      </c>
      <c r="M2397" t="n">
        <v>0.06</v>
      </c>
      <c r="N2397" t="n">
        <v>38.5</v>
      </c>
      <c r="O2397" t="s">
        <v>323</v>
      </c>
      <c r="P2397" t="s">
        <v>347</v>
      </c>
      <c r="Q2397" t="s">
        <v>347</v>
      </c>
      <c r="R2397" t="s">
        <v>233</v>
      </c>
      <c r="S2397" t="s">
        <v>229</v>
      </c>
      <c r="T2397" t="n">
        <v>5</v>
      </c>
    </row>
    <row r="2398" spans="1:20">
      <c r="A2398" s="1" t="n">
        <v>39021</v>
      </c>
      <c r="B2398" t="s">
        <v>323</v>
      </c>
      <c r="C2398" t="n">
        <v>6</v>
      </c>
      <c r="D2398" t="n">
        <v>20</v>
      </c>
      <c r="E2398" t="s">
        <v>52</v>
      </c>
      <c r="F2398" t="n">
        <v>3201</v>
      </c>
      <c r="G2398" t="s">
        <v>228</v>
      </c>
      <c r="H2398" t="s">
        <v>229</v>
      </c>
      <c r="I2398" t="n">
        <v>5</v>
      </c>
      <c r="J2398" t="n">
        <v>945</v>
      </c>
      <c r="K2398" t="s">
        <v>282</v>
      </c>
      <c r="L2398" t="n">
        <v>706</v>
      </c>
      <c r="M2398" t="n">
        <v>0.05</v>
      </c>
      <c r="N2398" t="n">
        <v>36.4</v>
      </c>
      <c r="O2398" t="s">
        <v>323</v>
      </c>
      <c r="P2398" t="s">
        <v>347</v>
      </c>
      <c r="Q2398" t="s">
        <v>347</v>
      </c>
      <c r="R2398" t="s">
        <v>233</v>
      </c>
      <c r="S2398" t="s">
        <v>229</v>
      </c>
      <c r="T2398" t="n">
        <v>5</v>
      </c>
    </row>
    <row r="2399" spans="1:20">
      <c r="A2399" s="1" t="n">
        <v>39021</v>
      </c>
      <c r="B2399" t="s">
        <v>326</v>
      </c>
      <c r="C2399" t="n">
        <v>1</v>
      </c>
      <c r="D2399" t="n">
        <v>215</v>
      </c>
      <c r="E2399" t="s">
        <v>234</v>
      </c>
      <c r="F2399" t="n">
        <v>3201</v>
      </c>
      <c r="G2399" t="s">
        <v>228</v>
      </c>
      <c r="H2399" t="s">
        <v>229</v>
      </c>
      <c r="I2399" t="n">
        <v>5</v>
      </c>
      <c r="J2399" t="n">
        <v>455</v>
      </c>
      <c r="K2399" t="s">
        <v>312</v>
      </c>
      <c r="L2399" t="n">
        <v>304</v>
      </c>
      <c r="M2399" t="n">
        <v>0</v>
      </c>
      <c r="N2399" t="n">
        <v>0</v>
      </c>
    </row>
    <row r="2400" spans="1:20">
      <c r="A2400" s="1" t="n">
        <v>39021</v>
      </c>
      <c r="B2400" t="s">
        <v>354</v>
      </c>
      <c r="C2400" t="n">
        <v>33</v>
      </c>
      <c r="D2400" t="n">
        <v>141</v>
      </c>
      <c r="E2400" t="s">
        <v>54</v>
      </c>
      <c r="F2400" t="n">
        <v>3201</v>
      </c>
      <c r="G2400" t="s">
        <v>228</v>
      </c>
      <c r="H2400" t="s">
        <v>229</v>
      </c>
      <c r="I2400" t="n">
        <v>5</v>
      </c>
      <c r="J2400" t="n">
        <v>330</v>
      </c>
      <c r="K2400" t="s">
        <v>350</v>
      </c>
      <c r="L2400" t="n">
        <v>10</v>
      </c>
      <c r="M2400" t="n">
        <v>0</v>
      </c>
      <c r="N2400" t="n">
        <v>0</v>
      </c>
      <c r="O2400" t="s">
        <v>351</v>
      </c>
      <c r="P2400" t="s">
        <v>352</v>
      </c>
      <c r="Q2400" t="s">
        <v>352</v>
      </c>
      <c r="R2400" t="s">
        <v>233</v>
      </c>
      <c r="S2400" t="s">
        <v>229</v>
      </c>
      <c r="T2400" t="n">
        <v>5</v>
      </c>
    </row>
    <row r="2401" spans="1:20">
      <c r="A2401" s="1" t="n">
        <v>39021</v>
      </c>
      <c r="B2401" t="s">
        <v>354</v>
      </c>
      <c r="C2401" t="n">
        <v>34</v>
      </c>
      <c r="D2401" t="n">
        <v>141</v>
      </c>
      <c r="E2401" t="s">
        <v>54</v>
      </c>
      <c r="F2401" t="n">
        <v>3201</v>
      </c>
      <c r="G2401" t="s">
        <v>228</v>
      </c>
      <c r="H2401" t="s">
        <v>229</v>
      </c>
      <c r="I2401" t="n">
        <v>5</v>
      </c>
      <c r="J2401" t="n">
        <v>330</v>
      </c>
      <c r="K2401" t="s">
        <v>350</v>
      </c>
      <c r="L2401" t="n">
        <v>8</v>
      </c>
      <c r="M2401" t="n">
        <v>0</v>
      </c>
      <c r="N2401" t="n">
        <v>0</v>
      </c>
      <c r="O2401" t="s">
        <v>351</v>
      </c>
      <c r="P2401" t="s">
        <v>352</v>
      </c>
      <c r="Q2401" t="s">
        <v>352</v>
      </c>
      <c r="R2401" t="s">
        <v>233</v>
      </c>
      <c r="S2401" t="s">
        <v>229</v>
      </c>
      <c r="T2401" t="n">
        <v>5</v>
      </c>
    </row>
    <row r="2402" spans="1:20">
      <c r="A2402" s="1" t="n">
        <v>39021</v>
      </c>
      <c r="B2402" t="s">
        <v>325</v>
      </c>
      <c r="C2402" t="n">
        <v>1</v>
      </c>
      <c r="D2402" t="n">
        <v>20</v>
      </c>
      <c r="E2402" t="s">
        <v>52</v>
      </c>
      <c r="F2402" t="n">
        <v>3201</v>
      </c>
      <c r="G2402" t="s">
        <v>228</v>
      </c>
      <c r="H2402" t="s">
        <v>229</v>
      </c>
      <c r="I2402" t="n">
        <v>5</v>
      </c>
      <c r="J2402" t="n">
        <v>232</v>
      </c>
      <c r="K2402" t="s">
        <v>266</v>
      </c>
      <c r="L2402" t="n">
        <v>358</v>
      </c>
      <c r="M2402" t="n">
        <v>0.07000000000000001</v>
      </c>
      <c r="N2402" t="n">
        <v>38.4</v>
      </c>
      <c r="O2402" t="s">
        <v>325</v>
      </c>
      <c r="P2402" t="s">
        <v>253</v>
      </c>
      <c r="Q2402" t="s">
        <v>253</v>
      </c>
      <c r="R2402" t="s">
        <v>233</v>
      </c>
      <c r="S2402" t="s">
        <v>229</v>
      </c>
      <c r="T2402" t="n">
        <v>5</v>
      </c>
    </row>
    <row r="2403" spans="1:20">
      <c r="A2403" s="1" t="n">
        <v>39021</v>
      </c>
      <c r="B2403" t="s">
        <v>325</v>
      </c>
      <c r="C2403" t="n">
        <v>2</v>
      </c>
      <c r="D2403" t="n">
        <v>20</v>
      </c>
      <c r="E2403" t="s">
        <v>52</v>
      </c>
      <c r="F2403" t="n">
        <v>3201</v>
      </c>
      <c r="G2403" t="s">
        <v>228</v>
      </c>
      <c r="H2403" t="s">
        <v>229</v>
      </c>
      <c r="I2403" t="n">
        <v>5</v>
      </c>
      <c r="J2403" t="n">
        <v>458</v>
      </c>
      <c r="K2403" t="s">
        <v>230</v>
      </c>
      <c r="L2403" t="n">
        <v>290</v>
      </c>
      <c r="M2403" t="n">
        <v>0.22</v>
      </c>
      <c r="N2403" t="n">
        <v>20</v>
      </c>
      <c r="O2403" t="s">
        <v>325</v>
      </c>
      <c r="P2403" t="s">
        <v>253</v>
      </c>
      <c r="Q2403" t="s">
        <v>253</v>
      </c>
      <c r="R2403" t="s">
        <v>233</v>
      </c>
      <c r="S2403" t="s">
        <v>229</v>
      </c>
      <c r="T2403" t="n">
        <v>5</v>
      </c>
    </row>
    <row r="2404" spans="1:20">
      <c r="A2404" s="1" t="n">
        <v>39021</v>
      </c>
      <c r="B2404" t="s">
        <v>325</v>
      </c>
      <c r="C2404" t="n">
        <v>5</v>
      </c>
      <c r="D2404" t="n">
        <v>20</v>
      </c>
      <c r="E2404" t="s">
        <v>52</v>
      </c>
      <c r="F2404" t="n">
        <v>3201</v>
      </c>
      <c r="G2404" t="s">
        <v>228</v>
      </c>
      <c r="H2404" t="s">
        <v>229</v>
      </c>
      <c r="I2404" t="n">
        <v>5</v>
      </c>
      <c r="J2404" t="n">
        <v>550</v>
      </c>
      <c r="K2404" t="s">
        <v>346</v>
      </c>
      <c r="L2404" t="n">
        <v>260</v>
      </c>
      <c r="M2404" t="n">
        <v>0.15</v>
      </c>
      <c r="N2404" t="n">
        <v>36.2</v>
      </c>
      <c r="O2404" t="s">
        <v>325</v>
      </c>
      <c r="P2404" t="s">
        <v>253</v>
      </c>
      <c r="Q2404" t="s">
        <v>253</v>
      </c>
      <c r="R2404" t="s">
        <v>233</v>
      </c>
      <c r="S2404" t="s">
        <v>229</v>
      </c>
      <c r="T2404" t="n">
        <v>5</v>
      </c>
    </row>
    <row r="2405" spans="1:20">
      <c r="A2405" s="1" t="n">
        <v>39021</v>
      </c>
      <c r="B2405" t="s">
        <v>325</v>
      </c>
      <c r="C2405" t="n">
        <v>3</v>
      </c>
      <c r="D2405" t="n">
        <v>20</v>
      </c>
      <c r="E2405" t="s">
        <v>52</v>
      </c>
      <c r="F2405" t="n">
        <v>3201</v>
      </c>
      <c r="G2405" t="s">
        <v>228</v>
      </c>
      <c r="H2405" t="s">
        <v>229</v>
      </c>
      <c r="I2405" t="n">
        <v>5</v>
      </c>
      <c r="J2405" t="n">
        <v>888</v>
      </c>
      <c r="K2405" t="s">
        <v>273</v>
      </c>
      <c r="L2405" t="n">
        <v>653</v>
      </c>
      <c r="M2405" t="n">
        <v>1.21</v>
      </c>
      <c r="N2405" t="n">
        <v>32.8</v>
      </c>
      <c r="O2405" t="s">
        <v>325</v>
      </c>
      <c r="P2405" t="s">
        <v>253</v>
      </c>
      <c r="Q2405" t="s">
        <v>253</v>
      </c>
      <c r="R2405" t="s">
        <v>233</v>
      </c>
      <c r="S2405" t="s">
        <v>229</v>
      </c>
      <c r="T2405" t="n">
        <v>5</v>
      </c>
    </row>
    <row r="2406" spans="1:20">
      <c r="A2406" s="1" t="n">
        <v>39021</v>
      </c>
      <c r="B2406" t="s">
        <v>325</v>
      </c>
      <c r="C2406" t="n">
        <v>4</v>
      </c>
      <c r="D2406" t="n">
        <v>20</v>
      </c>
      <c r="E2406" t="s">
        <v>52</v>
      </c>
      <c r="F2406" t="n">
        <v>3201</v>
      </c>
      <c r="G2406" t="s">
        <v>228</v>
      </c>
      <c r="H2406" t="s">
        <v>229</v>
      </c>
      <c r="I2406" t="n">
        <v>5</v>
      </c>
      <c r="J2406" t="n">
        <v>785</v>
      </c>
      <c r="K2406" t="s">
        <v>259</v>
      </c>
      <c r="L2406" t="n">
        <v>720</v>
      </c>
      <c r="M2406" t="n">
        <v>1.25</v>
      </c>
      <c r="N2406" t="n">
        <v>39</v>
      </c>
      <c r="O2406" t="s">
        <v>325</v>
      </c>
      <c r="P2406" t="s">
        <v>253</v>
      </c>
      <c r="Q2406" t="s">
        <v>253</v>
      </c>
      <c r="R2406" t="s">
        <v>233</v>
      </c>
      <c r="S2406" t="s">
        <v>229</v>
      </c>
      <c r="T2406" t="n">
        <v>5</v>
      </c>
    </row>
    <row r="2407" spans="1:20">
      <c r="A2407" s="1" t="n">
        <v>39051</v>
      </c>
      <c r="B2407" t="s">
        <v>323</v>
      </c>
      <c r="C2407" t="n">
        <v>22</v>
      </c>
      <c r="D2407" t="n">
        <v>20</v>
      </c>
      <c r="E2407" t="s">
        <v>52</v>
      </c>
      <c r="F2407" t="n">
        <v>3201</v>
      </c>
      <c r="G2407" t="s">
        <v>228</v>
      </c>
      <c r="H2407" t="s">
        <v>229</v>
      </c>
      <c r="I2407" t="n">
        <v>5</v>
      </c>
      <c r="J2407" t="n">
        <v>875</v>
      </c>
      <c r="K2407" t="s">
        <v>305</v>
      </c>
      <c r="L2407" t="n">
        <v>387</v>
      </c>
      <c r="M2407" t="n">
        <v>0.04</v>
      </c>
      <c r="N2407" t="n">
        <v>42</v>
      </c>
      <c r="O2407" t="s">
        <v>323</v>
      </c>
      <c r="P2407" t="s">
        <v>347</v>
      </c>
      <c r="Q2407" t="s">
        <v>347</v>
      </c>
      <c r="R2407" t="s">
        <v>233</v>
      </c>
      <c r="S2407" t="s">
        <v>229</v>
      </c>
      <c r="T2407" t="n">
        <v>5</v>
      </c>
    </row>
    <row r="2408" spans="1:20">
      <c r="A2408" s="1" t="n">
        <v>39051</v>
      </c>
      <c r="B2408" t="s">
        <v>323</v>
      </c>
      <c r="C2408" t="n">
        <v>24</v>
      </c>
      <c r="D2408" t="n">
        <v>20</v>
      </c>
      <c r="E2408" t="s">
        <v>52</v>
      </c>
      <c r="F2408" t="n">
        <v>3201</v>
      </c>
      <c r="G2408" t="s">
        <v>228</v>
      </c>
      <c r="H2408" t="s">
        <v>229</v>
      </c>
      <c r="I2408" t="n">
        <v>5</v>
      </c>
      <c r="J2408" t="n">
        <v>875</v>
      </c>
      <c r="K2408" t="s">
        <v>305</v>
      </c>
      <c r="L2408" t="n">
        <v>209</v>
      </c>
      <c r="M2408" t="n">
        <v>0.04</v>
      </c>
      <c r="N2408" t="n">
        <v>42.4</v>
      </c>
      <c r="O2408" t="s">
        <v>323</v>
      </c>
      <c r="P2408" t="s">
        <v>347</v>
      </c>
      <c r="Q2408" t="s">
        <v>347</v>
      </c>
      <c r="R2408" t="s">
        <v>233</v>
      </c>
      <c r="S2408" t="s">
        <v>229</v>
      </c>
      <c r="T2408" t="n">
        <v>5</v>
      </c>
    </row>
    <row r="2409" spans="1:20">
      <c r="A2409" s="1" t="n">
        <v>39051</v>
      </c>
      <c r="B2409" t="s">
        <v>323</v>
      </c>
      <c r="C2409" t="n">
        <v>23</v>
      </c>
      <c r="D2409" t="n">
        <v>20</v>
      </c>
      <c r="E2409" t="s">
        <v>52</v>
      </c>
      <c r="F2409" t="n">
        <v>3201</v>
      </c>
      <c r="G2409" t="s">
        <v>228</v>
      </c>
      <c r="H2409" t="s">
        <v>229</v>
      </c>
      <c r="I2409" t="n">
        <v>5</v>
      </c>
      <c r="J2409" t="n">
        <v>945</v>
      </c>
      <c r="K2409" t="s">
        <v>282</v>
      </c>
      <c r="L2409" t="n">
        <v>476</v>
      </c>
      <c r="M2409" t="n">
        <v>0.05</v>
      </c>
      <c r="N2409" t="n">
        <v>36.1</v>
      </c>
      <c r="O2409" t="s">
        <v>323</v>
      </c>
      <c r="P2409" t="s">
        <v>347</v>
      </c>
      <c r="Q2409" t="s">
        <v>347</v>
      </c>
      <c r="R2409" t="s">
        <v>233</v>
      </c>
      <c r="S2409" t="s">
        <v>229</v>
      </c>
      <c r="T2409" t="n">
        <v>5</v>
      </c>
    </row>
    <row r="2410" spans="1:20">
      <c r="A2410" s="1" t="n">
        <v>39051</v>
      </c>
      <c r="B2410" t="s">
        <v>323</v>
      </c>
      <c r="C2410" t="n">
        <v>25</v>
      </c>
      <c r="D2410" t="n">
        <v>20</v>
      </c>
      <c r="E2410" t="s">
        <v>52</v>
      </c>
      <c r="F2410" t="n">
        <v>3201</v>
      </c>
      <c r="G2410" t="s">
        <v>228</v>
      </c>
      <c r="H2410" t="s">
        <v>229</v>
      </c>
      <c r="I2410" t="n">
        <v>5</v>
      </c>
      <c r="J2410" t="n">
        <v>945</v>
      </c>
      <c r="K2410" t="s">
        <v>282</v>
      </c>
      <c r="L2410" t="n">
        <v>430</v>
      </c>
      <c r="M2410" t="n">
        <v>0.05</v>
      </c>
      <c r="N2410" t="n">
        <v>36.4</v>
      </c>
      <c r="O2410" t="s">
        <v>323</v>
      </c>
      <c r="P2410" t="s">
        <v>347</v>
      </c>
      <c r="Q2410" t="s">
        <v>347</v>
      </c>
      <c r="R2410" t="s">
        <v>233</v>
      </c>
      <c r="S2410" t="s">
        <v>229</v>
      </c>
      <c r="T2410" t="n">
        <v>5</v>
      </c>
    </row>
    <row r="2411" spans="1:20">
      <c r="A2411" s="1" t="n">
        <v>39051</v>
      </c>
      <c r="B2411" t="s">
        <v>349</v>
      </c>
      <c r="C2411" t="n">
        <v>1</v>
      </c>
      <c r="D2411" t="n">
        <v>141</v>
      </c>
      <c r="E2411" t="s">
        <v>54</v>
      </c>
      <c r="F2411" t="n">
        <v>3201</v>
      </c>
      <c r="G2411" t="s">
        <v>228</v>
      </c>
      <c r="H2411" t="s">
        <v>229</v>
      </c>
      <c r="I2411" t="n">
        <v>5</v>
      </c>
      <c r="J2411" t="n">
        <v>487</v>
      </c>
      <c r="K2411" t="s">
        <v>362</v>
      </c>
      <c r="L2411" t="n">
        <v>78</v>
      </c>
      <c r="M2411" t="n">
        <v>0</v>
      </c>
      <c r="N2411" t="n">
        <v>0</v>
      </c>
      <c r="O2411" t="s">
        <v>351</v>
      </c>
      <c r="P2411" t="s">
        <v>352</v>
      </c>
      <c r="Q2411" t="s">
        <v>352</v>
      </c>
      <c r="R2411" t="s">
        <v>233</v>
      </c>
      <c r="S2411" t="s">
        <v>229</v>
      </c>
      <c r="T2411" t="n">
        <v>5</v>
      </c>
    </row>
    <row r="2412" spans="1:20">
      <c r="A2412" s="1" t="n">
        <v>39051</v>
      </c>
      <c r="B2412" t="s">
        <v>325</v>
      </c>
      <c r="C2412" t="n">
        <v>3</v>
      </c>
      <c r="D2412" t="n">
        <v>20</v>
      </c>
      <c r="E2412" t="s">
        <v>52</v>
      </c>
      <c r="F2412" t="n">
        <v>3201</v>
      </c>
      <c r="G2412" t="s">
        <v>228</v>
      </c>
      <c r="H2412" t="s">
        <v>229</v>
      </c>
      <c r="I2412" t="n">
        <v>5</v>
      </c>
      <c r="J2412" t="n">
        <v>232</v>
      </c>
      <c r="K2412" t="s">
        <v>266</v>
      </c>
      <c r="L2412" t="n">
        <v>335</v>
      </c>
      <c r="M2412" t="n">
        <v>0.08</v>
      </c>
      <c r="N2412" t="n">
        <v>35.9</v>
      </c>
      <c r="O2412" t="s">
        <v>325</v>
      </c>
      <c r="P2412" t="s">
        <v>253</v>
      </c>
      <c r="Q2412" t="s">
        <v>253</v>
      </c>
      <c r="R2412" t="s">
        <v>233</v>
      </c>
      <c r="S2412" t="s">
        <v>229</v>
      </c>
      <c r="T2412" t="n">
        <v>5</v>
      </c>
    </row>
    <row r="2413" spans="1:20">
      <c r="A2413" s="1" t="n">
        <v>39051</v>
      </c>
      <c r="B2413" t="s">
        <v>325</v>
      </c>
      <c r="C2413" t="n">
        <v>4</v>
      </c>
      <c r="D2413" t="n">
        <v>20</v>
      </c>
      <c r="E2413" t="s">
        <v>52</v>
      </c>
      <c r="F2413" t="n">
        <v>3201</v>
      </c>
      <c r="G2413" t="s">
        <v>228</v>
      </c>
      <c r="H2413" t="s">
        <v>229</v>
      </c>
      <c r="I2413" t="n">
        <v>5</v>
      </c>
      <c r="J2413" t="n">
        <v>458</v>
      </c>
      <c r="K2413" t="s">
        <v>230</v>
      </c>
      <c r="L2413" t="n">
        <v>303</v>
      </c>
      <c r="M2413" t="n">
        <v>0.22</v>
      </c>
      <c r="N2413" t="n">
        <v>20</v>
      </c>
      <c r="O2413" t="s">
        <v>325</v>
      </c>
      <c r="P2413" t="s">
        <v>253</v>
      </c>
      <c r="Q2413" t="s">
        <v>253</v>
      </c>
      <c r="R2413" t="s">
        <v>233</v>
      </c>
      <c r="S2413" t="s">
        <v>229</v>
      </c>
      <c r="T2413" t="n">
        <v>5</v>
      </c>
    </row>
    <row r="2414" spans="1:20">
      <c r="A2414" s="1" t="n">
        <v>39051</v>
      </c>
      <c r="B2414" t="s">
        <v>325</v>
      </c>
      <c r="C2414" t="n">
        <v>1</v>
      </c>
      <c r="D2414" t="n">
        <v>20</v>
      </c>
      <c r="E2414" t="s">
        <v>52</v>
      </c>
      <c r="F2414" t="n">
        <v>3201</v>
      </c>
      <c r="G2414" t="s">
        <v>228</v>
      </c>
      <c r="H2414" t="s">
        <v>229</v>
      </c>
      <c r="I2414" t="n">
        <v>5</v>
      </c>
      <c r="J2414" t="n">
        <v>550</v>
      </c>
      <c r="K2414" t="s">
        <v>346</v>
      </c>
      <c r="L2414" t="n">
        <v>739</v>
      </c>
      <c r="M2414" t="n">
        <v>0.15</v>
      </c>
      <c r="N2414" t="n">
        <v>36.2</v>
      </c>
      <c r="O2414" t="s">
        <v>325</v>
      </c>
      <c r="P2414" t="s">
        <v>253</v>
      </c>
      <c r="Q2414" t="s">
        <v>253</v>
      </c>
      <c r="R2414" t="s">
        <v>233</v>
      </c>
      <c r="S2414" t="s">
        <v>229</v>
      </c>
      <c r="T2414" t="n">
        <v>5</v>
      </c>
    </row>
    <row r="2415" spans="1:20">
      <c r="A2415" s="1" t="n">
        <v>39051</v>
      </c>
      <c r="B2415" t="s">
        <v>325</v>
      </c>
      <c r="C2415" t="n">
        <v>2</v>
      </c>
      <c r="D2415" t="n">
        <v>20</v>
      </c>
      <c r="E2415" t="s">
        <v>52</v>
      </c>
      <c r="F2415" t="n">
        <v>3201</v>
      </c>
      <c r="G2415" t="s">
        <v>228</v>
      </c>
      <c r="H2415" t="s">
        <v>229</v>
      </c>
      <c r="I2415" t="n">
        <v>5</v>
      </c>
      <c r="J2415" t="n">
        <v>785</v>
      </c>
      <c r="K2415" t="s">
        <v>259</v>
      </c>
      <c r="L2415" t="n">
        <v>1077</v>
      </c>
      <c r="M2415" t="n">
        <v>1.16</v>
      </c>
      <c r="N2415" t="n">
        <v>38.8</v>
      </c>
      <c r="O2415" t="s">
        <v>325</v>
      </c>
      <c r="P2415" t="s">
        <v>253</v>
      </c>
      <c r="Q2415" t="s">
        <v>253</v>
      </c>
      <c r="R2415" t="s">
        <v>233</v>
      </c>
      <c r="S2415" t="s">
        <v>229</v>
      </c>
      <c r="T2415" t="n">
        <v>5</v>
      </c>
    </row>
    <row r="2416" spans="1:20">
      <c r="A2416" s="1" t="n">
        <v>39051</v>
      </c>
      <c r="B2416" t="s">
        <v>368</v>
      </c>
      <c r="C2416" t="n">
        <v>16</v>
      </c>
      <c r="D2416" t="n">
        <v>215</v>
      </c>
      <c r="E2416" t="s">
        <v>234</v>
      </c>
      <c r="F2416" t="n">
        <v>3202</v>
      </c>
      <c r="G2416" t="s">
        <v>275</v>
      </c>
      <c r="H2416" t="s">
        <v>229</v>
      </c>
      <c r="I2416" t="n">
        <v>5</v>
      </c>
      <c r="K2416" t="s">
        <v>338</v>
      </c>
      <c r="L2416" t="n">
        <v>220</v>
      </c>
      <c r="M2416" t="n">
        <v>0</v>
      </c>
      <c r="N2416" t="n">
        <v>0</v>
      </c>
    </row>
    <row r="2417" spans="1:20">
      <c r="A2417" s="1" t="n">
        <v>39051</v>
      </c>
      <c r="B2417" t="s">
        <v>368</v>
      </c>
      <c r="C2417" t="n">
        <v>17</v>
      </c>
      <c r="D2417" t="n">
        <v>465</v>
      </c>
      <c r="E2417" t="s">
        <v>340</v>
      </c>
      <c r="F2417" t="n">
        <v>3202</v>
      </c>
      <c r="G2417" t="s">
        <v>275</v>
      </c>
      <c r="H2417" t="s">
        <v>229</v>
      </c>
      <c r="I2417" t="n">
        <v>5</v>
      </c>
      <c r="K2417" t="s">
        <v>338</v>
      </c>
      <c r="L2417" t="n">
        <v>95</v>
      </c>
      <c r="M2417" t="n">
        <v>0</v>
      </c>
      <c r="N2417" t="n">
        <v>0</v>
      </c>
    </row>
    <row r="2418" spans="1:20">
      <c r="A2418" s="1" t="n">
        <v>39082</v>
      </c>
      <c r="B2418" t="s">
        <v>361</v>
      </c>
      <c r="C2418" t="n">
        <v>1</v>
      </c>
      <c r="D2418" t="n">
        <v>141</v>
      </c>
      <c r="E2418" t="s">
        <v>54</v>
      </c>
      <c r="F2418" t="n">
        <v>3201</v>
      </c>
      <c r="G2418" t="s">
        <v>228</v>
      </c>
      <c r="H2418" t="s">
        <v>229</v>
      </c>
      <c r="I2418" t="n">
        <v>5</v>
      </c>
      <c r="J2418" t="n">
        <v>330</v>
      </c>
      <c r="K2418" t="s">
        <v>350</v>
      </c>
      <c r="L2418" t="n">
        <v>34</v>
      </c>
      <c r="M2418" t="n">
        <v>0</v>
      </c>
      <c r="N2418" t="n">
        <v>0</v>
      </c>
      <c r="O2418" t="s">
        <v>323</v>
      </c>
      <c r="P2418" t="s">
        <v>232</v>
      </c>
      <c r="Q2418" t="s">
        <v>232</v>
      </c>
      <c r="R2418" t="s">
        <v>233</v>
      </c>
      <c r="S2418" t="s">
        <v>229</v>
      </c>
      <c r="T2418" t="n">
        <v>5</v>
      </c>
    </row>
    <row r="2419" spans="1:20">
      <c r="A2419" s="1" t="n">
        <v>39082</v>
      </c>
      <c r="B2419" t="s">
        <v>361</v>
      </c>
      <c r="C2419" t="n">
        <v>2</v>
      </c>
      <c r="D2419" t="n">
        <v>141</v>
      </c>
      <c r="E2419" t="s">
        <v>54</v>
      </c>
      <c r="F2419" t="n">
        <v>3201</v>
      </c>
      <c r="G2419" t="s">
        <v>228</v>
      </c>
      <c r="H2419" t="s">
        <v>229</v>
      </c>
      <c r="I2419" t="n">
        <v>5</v>
      </c>
      <c r="J2419" t="n">
        <v>330</v>
      </c>
      <c r="K2419" t="s">
        <v>350</v>
      </c>
      <c r="L2419" t="n">
        <v>29</v>
      </c>
      <c r="M2419" t="n">
        <v>0</v>
      </c>
      <c r="N2419" t="n">
        <v>0</v>
      </c>
      <c r="O2419" t="s">
        <v>351</v>
      </c>
      <c r="P2419" t="s">
        <v>352</v>
      </c>
      <c r="Q2419" t="s">
        <v>352</v>
      </c>
      <c r="R2419" t="s">
        <v>233</v>
      </c>
      <c r="S2419" t="s">
        <v>229</v>
      </c>
      <c r="T2419" t="n">
        <v>5</v>
      </c>
    </row>
    <row r="2420" spans="1:20">
      <c r="A2420" s="1" t="n">
        <v>39082</v>
      </c>
      <c r="B2420" t="s">
        <v>323</v>
      </c>
      <c r="C2420" t="n">
        <v>8</v>
      </c>
      <c r="D2420" t="n">
        <v>20</v>
      </c>
      <c r="E2420" t="s">
        <v>52</v>
      </c>
      <c r="F2420" t="n">
        <v>3201</v>
      </c>
      <c r="G2420" t="s">
        <v>228</v>
      </c>
      <c r="H2420" t="s">
        <v>229</v>
      </c>
      <c r="I2420" t="n">
        <v>5</v>
      </c>
      <c r="J2420" t="n">
        <v>945</v>
      </c>
      <c r="K2420" t="s">
        <v>282</v>
      </c>
      <c r="L2420" t="n">
        <v>336</v>
      </c>
      <c r="M2420" t="n">
        <v>0.5</v>
      </c>
      <c r="N2420" t="n">
        <v>36.6</v>
      </c>
      <c r="O2420" t="s">
        <v>323</v>
      </c>
      <c r="P2420" t="s">
        <v>347</v>
      </c>
      <c r="Q2420" t="s">
        <v>347</v>
      </c>
      <c r="R2420" t="s">
        <v>233</v>
      </c>
      <c r="S2420" t="s">
        <v>229</v>
      </c>
      <c r="T2420" t="n">
        <v>5</v>
      </c>
    </row>
    <row r="2421" spans="1:20">
      <c r="A2421" s="1" t="n">
        <v>39082</v>
      </c>
      <c r="B2421" t="s">
        <v>323</v>
      </c>
      <c r="C2421" t="n">
        <v>11</v>
      </c>
      <c r="D2421" t="n">
        <v>20</v>
      </c>
      <c r="E2421" t="s">
        <v>52</v>
      </c>
      <c r="F2421" t="n">
        <v>3201</v>
      </c>
      <c r="G2421" t="s">
        <v>228</v>
      </c>
      <c r="H2421" t="s">
        <v>229</v>
      </c>
      <c r="I2421" t="n">
        <v>5</v>
      </c>
      <c r="J2421" t="n">
        <v>945</v>
      </c>
      <c r="K2421" t="s">
        <v>282</v>
      </c>
      <c r="L2421" t="n">
        <v>331</v>
      </c>
      <c r="M2421" t="n">
        <v>0.5</v>
      </c>
      <c r="N2421" t="n">
        <v>36.4</v>
      </c>
      <c r="O2421" t="s">
        <v>323</v>
      </c>
      <c r="P2421" t="s">
        <v>347</v>
      </c>
      <c r="Q2421" t="s">
        <v>347</v>
      </c>
      <c r="R2421" t="s">
        <v>233</v>
      </c>
      <c r="S2421" t="s">
        <v>229</v>
      </c>
      <c r="T2421" t="n">
        <v>5</v>
      </c>
    </row>
    <row r="2422" spans="1:20">
      <c r="A2422" s="1" t="n">
        <v>39082</v>
      </c>
      <c r="B2422" t="s">
        <v>323</v>
      </c>
      <c r="C2422" t="n">
        <v>9</v>
      </c>
      <c r="D2422" t="n">
        <v>20</v>
      </c>
      <c r="E2422" t="s">
        <v>52</v>
      </c>
      <c r="F2422" t="n">
        <v>3201</v>
      </c>
      <c r="G2422" t="s">
        <v>228</v>
      </c>
      <c r="H2422" t="s">
        <v>229</v>
      </c>
      <c r="I2422" t="n">
        <v>5</v>
      </c>
      <c r="J2422" t="n">
        <v>458</v>
      </c>
      <c r="K2422" t="s">
        <v>230</v>
      </c>
      <c r="L2422" t="n">
        <v>210</v>
      </c>
      <c r="M2422" t="n">
        <v>0.05</v>
      </c>
      <c r="N2422" t="n">
        <v>36</v>
      </c>
      <c r="O2422" t="s">
        <v>323</v>
      </c>
      <c r="P2422" t="s">
        <v>347</v>
      </c>
      <c r="Q2422" t="s">
        <v>347</v>
      </c>
      <c r="R2422" t="s">
        <v>233</v>
      </c>
      <c r="S2422" t="s">
        <v>229</v>
      </c>
      <c r="T2422" t="n">
        <v>5</v>
      </c>
    </row>
    <row r="2423" spans="1:20">
      <c r="A2423" s="1" t="n">
        <v>39082</v>
      </c>
      <c r="B2423" t="s">
        <v>323</v>
      </c>
      <c r="C2423" t="n">
        <v>10</v>
      </c>
      <c r="D2423" t="n">
        <v>20</v>
      </c>
      <c r="E2423" t="s">
        <v>52</v>
      </c>
      <c r="F2423" t="n">
        <v>3201</v>
      </c>
      <c r="G2423" t="s">
        <v>228</v>
      </c>
      <c r="H2423" t="s">
        <v>229</v>
      </c>
      <c r="I2423" t="n">
        <v>5</v>
      </c>
      <c r="J2423" t="n">
        <v>458</v>
      </c>
      <c r="K2423" t="s">
        <v>230</v>
      </c>
      <c r="L2423" t="n">
        <v>333</v>
      </c>
      <c r="M2423" t="n">
        <v>0.09</v>
      </c>
      <c r="N2423" t="n">
        <v>34.3</v>
      </c>
      <c r="O2423" t="s">
        <v>323</v>
      </c>
      <c r="P2423" t="s">
        <v>347</v>
      </c>
      <c r="Q2423" t="s">
        <v>347</v>
      </c>
      <c r="R2423" t="s">
        <v>233</v>
      </c>
      <c r="S2423" t="s">
        <v>229</v>
      </c>
      <c r="T2423" t="n">
        <v>5</v>
      </c>
    </row>
    <row r="2424" spans="1:20">
      <c r="A2424" s="1" t="n">
        <v>39082</v>
      </c>
      <c r="B2424" t="s">
        <v>323</v>
      </c>
      <c r="C2424" t="n">
        <v>65</v>
      </c>
      <c r="D2424" t="n">
        <v>20</v>
      </c>
      <c r="E2424" t="s">
        <v>52</v>
      </c>
      <c r="F2424" t="n">
        <v>3201</v>
      </c>
      <c r="G2424" t="s">
        <v>228</v>
      </c>
      <c r="H2424" t="s">
        <v>229</v>
      </c>
      <c r="I2424" t="n">
        <v>5</v>
      </c>
      <c r="J2424" t="n">
        <v>458</v>
      </c>
      <c r="K2424" t="s">
        <v>230</v>
      </c>
      <c r="L2424" t="n">
        <v>123</v>
      </c>
      <c r="M2424" t="n">
        <v>0.1</v>
      </c>
      <c r="N2424" t="n">
        <v>34.2</v>
      </c>
      <c r="O2424" t="s">
        <v>323</v>
      </c>
      <c r="P2424" t="s">
        <v>347</v>
      </c>
      <c r="Q2424" t="s">
        <v>347</v>
      </c>
      <c r="R2424" t="s">
        <v>233</v>
      </c>
      <c r="S2424" t="s">
        <v>229</v>
      </c>
      <c r="T2424" t="n">
        <v>5</v>
      </c>
    </row>
    <row r="2425" spans="1:20">
      <c r="A2425" s="1" t="n">
        <v>39082</v>
      </c>
      <c r="B2425" t="s">
        <v>341</v>
      </c>
      <c r="C2425" t="n">
        <v>4</v>
      </c>
      <c r="D2425" t="n">
        <v>231</v>
      </c>
      <c r="E2425" t="s">
        <v>342</v>
      </c>
      <c r="F2425" t="n">
        <v>3202</v>
      </c>
      <c r="G2425" t="s">
        <v>275</v>
      </c>
      <c r="H2425" t="s">
        <v>229</v>
      </c>
      <c r="I2425" t="n">
        <v>5</v>
      </c>
      <c r="J2425" t="n">
        <v>670</v>
      </c>
      <c r="K2425" t="s">
        <v>336</v>
      </c>
      <c r="L2425" t="n">
        <v>20</v>
      </c>
      <c r="M2425" t="n">
        <v>0</v>
      </c>
      <c r="N2425" t="n">
        <v>0</v>
      </c>
    </row>
    <row r="2426" spans="1:20">
      <c r="A2426" s="1" t="n">
        <v>39082</v>
      </c>
      <c r="B2426" t="s">
        <v>341</v>
      </c>
      <c r="C2426" t="n">
        <v>5</v>
      </c>
      <c r="D2426" t="n">
        <v>231</v>
      </c>
      <c r="E2426" t="s">
        <v>342</v>
      </c>
      <c r="F2426" t="n">
        <v>3203</v>
      </c>
      <c r="G2426" t="s">
        <v>343</v>
      </c>
      <c r="H2426" t="s">
        <v>229</v>
      </c>
      <c r="I2426" t="n">
        <v>5</v>
      </c>
      <c r="J2426" t="n">
        <v>670</v>
      </c>
      <c r="K2426" t="s">
        <v>336</v>
      </c>
      <c r="L2426" t="n">
        <v>13</v>
      </c>
      <c r="M2426" t="n">
        <v>0</v>
      </c>
      <c r="N2426" t="n">
        <v>0</v>
      </c>
    </row>
    <row r="2427" spans="1:20">
      <c r="A2427" s="1" t="n">
        <v>39082</v>
      </c>
      <c r="B2427" t="s">
        <v>341</v>
      </c>
      <c r="C2427" t="n">
        <v>6</v>
      </c>
      <c r="D2427" t="n">
        <v>231</v>
      </c>
      <c r="E2427" t="s">
        <v>342</v>
      </c>
      <c r="F2427" t="n">
        <v>3204</v>
      </c>
      <c r="G2427" t="s">
        <v>344</v>
      </c>
      <c r="H2427" t="s">
        <v>229</v>
      </c>
      <c r="I2427" t="n">
        <v>5</v>
      </c>
      <c r="J2427" t="n">
        <v>670</v>
      </c>
      <c r="K2427" t="s">
        <v>336</v>
      </c>
      <c r="L2427" t="n">
        <v>11</v>
      </c>
      <c r="M2427" t="n">
        <v>0</v>
      </c>
      <c r="N2427" t="n">
        <v>0</v>
      </c>
    </row>
    <row r="2428" spans="1:20">
      <c r="A2428" s="1" t="n">
        <v>39082</v>
      </c>
      <c r="B2428" t="s">
        <v>326</v>
      </c>
      <c r="C2428" t="n">
        <v>1</v>
      </c>
      <c r="D2428" t="n">
        <v>215</v>
      </c>
      <c r="E2428" t="s">
        <v>234</v>
      </c>
      <c r="F2428" t="n">
        <v>3201</v>
      </c>
      <c r="G2428" t="s">
        <v>228</v>
      </c>
      <c r="H2428" t="s">
        <v>229</v>
      </c>
      <c r="I2428" t="n">
        <v>5</v>
      </c>
      <c r="K2428" t="s">
        <v>338</v>
      </c>
      <c r="L2428" t="n">
        <v>222</v>
      </c>
      <c r="M2428" t="n">
        <v>0</v>
      </c>
      <c r="N2428" t="n">
        <v>0</v>
      </c>
    </row>
    <row r="2429" spans="1:20">
      <c r="A2429" s="1" t="n">
        <v>39082</v>
      </c>
      <c r="B2429" t="s">
        <v>326</v>
      </c>
      <c r="C2429" t="n">
        <v>2</v>
      </c>
      <c r="D2429" t="n">
        <v>215</v>
      </c>
      <c r="E2429" t="s">
        <v>234</v>
      </c>
      <c r="F2429" t="n">
        <v>3201</v>
      </c>
      <c r="G2429" t="s">
        <v>228</v>
      </c>
      <c r="H2429" t="s">
        <v>229</v>
      </c>
      <c r="I2429" t="n">
        <v>5</v>
      </c>
      <c r="K2429" t="s">
        <v>338</v>
      </c>
      <c r="L2429" t="n">
        <v>317</v>
      </c>
      <c r="M2429" t="n">
        <v>0</v>
      </c>
      <c r="N2429" t="n">
        <v>0</v>
      </c>
    </row>
    <row r="2430" spans="1:20">
      <c r="A2430" s="1" t="n">
        <v>39082</v>
      </c>
      <c r="B2430" t="s">
        <v>354</v>
      </c>
      <c r="C2430" t="n">
        <v>11</v>
      </c>
      <c r="D2430" t="n">
        <v>141</v>
      </c>
      <c r="E2430" t="s">
        <v>54</v>
      </c>
      <c r="F2430" t="n">
        <v>3201</v>
      </c>
      <c r="G2430" t="s">
        <v>228</v>
      </c>
      <c r="H2430" t="s">
        <v>229</v>
      </c>
      <c r="I2430" t="n">
        <v>5</v>
      </c>
      <c r="J2430" t="n">
        <v>330</v>
      </c>
      <c r="K2430" t="s">
        <v>350</v>
      </c>
      <c r="L2430" t="n">
        <v>18</v>
      </c>
      <c r="M2430" t="n">
        <v>0</v>
      </c>
      <c r="N2430" t="n">
        <v>0</v>
      </c>
      <c r="O2430" t="s">
        <v>351</v>
      </c>
      <c r="P2430" t="s">
        <v>352</v>
      </c>
      <c r="Q2430" t="s">
        <v>352</v>
      </c>
      <c r="R2430" t="s">
        <v>233</v>
      </c>
      <c r="S2430" t="s">
        <v>229</v>
      </c>
      <c r="T2430" t="n">
        <v>5</v>
      </c>
    </row>
    <row r="2431" spans="1:20">
      <c r="A2431" s="1" t="n">
        <v>39082</v>
      </c>
      <c r="B2431" t="s">
        <v>325</v>
      </c>
      <c r="C2431" t="n">
        <v>5</v>
      </c>
      <c r="D2431" t="n">
        <v>467</v>
      </c>
      <c r="E2431" t="s">
        <v>369</v>
      </c>
      <c r="F2431" t="n">
        <v>3201</v>
      </c>
      <c r="G2431" t="s">
        <v>228</v>
      </c>
      <c r="H2431" t="s">
        <v>229</v>
      </c>
      <c r="I2431" t="n">
        <v>5</v>
      </c>
      <c r="K2431" t="s">
        <v>338</v>
      </c>
      <c r="L2431" t="n">
        <v>63</v>
      </c>
      <c r="M2431" t="n">
        <v>0</v>
      </c>
      <c r="N2431" t="n">
        <v>0</v>
      </c>
    </row>
    <row r="2432" spans="1:20">
      <c r="A2432" s="1" t="n">
        <v>39082</v>
      </c>
      <c r="B2432" t="s">
        <v>325</v>
      </c>
      <c r="C2432" t="n">
        <v>1</v>
      </c>
      <c r="D2432" t="n">
        <v>20</v>
      </c>
      <c r="E2432" t="s">
        <v>52</v>
      </c>
      <c r="F2432" t="n">
        <v>3201</v>
      </c>
      <c r="G2432" t="s">
        <v>228</v>
      </c>
      <c r="H2432" t="s">
        <v>229</v>
      </c>
      <c r="I2432" t="n">
        <v>5</v>
      </c>
      <c r="J2432" t="n">
        <v>232</v>
      </c>
      <c r="K2432" t="s">
        <v>266</v>
      </c>
      <c r="L2432" t="n">
        <v>337</v>
      </c>
      <c r="M2432" t="n">
        <v>0.07000000000000001</v>
      </c>
      <c r="N2432" t="n">
        <v>37.9</v>
      </c>
      <c r="O2432" t="s">
        <v>325</v>
      </c>
      <c r="P2432" t="s">
        <v>253</v>
      </c>
      <c r="Q2432" t="s">
        <v>253</v>
      </c>
      <c r="R2432" t="s">
        <v>233</v>
      </c>
      <c r="S2432" t="s">
        <v>229</v>
      </c>
      <c r="T2432" t="n">
        <v>5</v>
      </c>
    </row>
    <row r="2433" spans="1:20">
      <c r="A2433" s="1" t="n">
        <v>39082</v>
      </c>
      <c r="B2433" t="s">
        <v>325</v>
      </c>
      <c r="C2433" t="n">
        <v>4</v>
      </c>
      <c r="D2433" t="n">
        <v>20</v>
      </c>
      <c r="E2433" t="s">
        <v>52</v>
      </c>
      <c r="F2433" t="n">
        <v>3201</v>
      </c>
      <c r="G2433" t="s">
        <v>228</v>
      </c>
      <c r="H2433" t="s">
        <v>229</v>
      </c>
      <c r="I2433" t="n">
        <v>5</v>
      </c>
      <c r="J2433" t="n">
        <v>232</v>
      </c>
      <c r="K2433" t="s">
        <v>266</v>
      </c>
      <c r="L2433" t="n">
        <v>246</v>
      </c>
      <c r="M2433" t="n">
        <v>0.06</v>
      </c>
      <c r="N2433" t="n">
        <v>38.7</v>
      </c>
      <c r="O2433" t="s">
        <v>325</v>
      </c>
      <c r="P2433" t="s">
        <v>253</v>
      </c>
      <c r="Q2433" t="s">
        <v>253</v>
      </c>
      <c r="R2433" t="s">
        <v>233</v>
      </c>
      <c r="S2433" t="s">
        <v>229</v>
      </c>
      <c r="T2433" t="n">
        <v>5</v>
      </c>
    </row>
    <row r="2434" spans="1:20">
      <c r="A2434" s="1" t="n">
        <v>39082</v>
      </c>
      <c r="B2434" t="s">
        <v>325</v>
      </c>
      <c r="C2434" t="n">
        <v>2</v>
      </c>
      <c r="D2434" t="n">
        <v>20</v>
      </c>
      <c r="E2434" t="s">
        <v>52</v>
      </c>
      <c r="F2434" t="n">
        <v>3201</v>
      </c>
      <c r="G2434" t="s">
        <v>228</v>
      </c>
      <c r="H2434" t="s">
        <v>229</v>
      </c>
      <c r="I2434" t="n">
        <v>5</v>
      </c>
      <c r="J2434" t="n">
        <v>458</v>
      </c>
      <c r="K2434" t="s">
        <v>230</v>
      </c>
      <c r="L2434" t="n">
        <v>268</v>
      </c>
      <c r="M2434" t="n">
        <v>0.23</v>
      </c>
      <c r="N2434" t="n">
        <v>19.9</v>
      </c>
      <c r="O2434" t="s">
        <v>325</v>
      </c>
      <c r="P2434" t="s">
        <v>253</v>
      </c>
      <c r="Q2434" t="s">
        <v>253</v>
      </c>
      <c r="R2434" t="s">
        <v>233</v>
      </c>
      <c r="S2434" t="s">
        <v>229</v>
      </c>
      <c r="T2434" t="n">
        <v>5</v>
      </c>
    </row>
    <row r="2435" spans="1:20">
      <c r="A2435" s="1" t="n">
        <v>39082</v>
      </c>
      <c r="B2435" t="s">
        <v>325</v>
      </c>
      <c r="C2435" t="n">
        <v>3</v>
      </c>
      <c r="D2435" t="n">
        <v>20</v>
      </c>
      <c r="E2435" t="s">
        <v>52</v>
      </c>
      <c r="F2435" t="n">
        <v>3201</v>
      </c>
      <c r="G2435" t="s">
        <v>228</v>
      </c>
      <c r="H2435" t="s">
        <v>229</v>
      </c>
      <c r="I2435" t="n">
        <v>5</v>
      </c>
      <c r="J2435" t="n">
        <v>785</v>
      </c>
      <c r="K2435" t="s">
        <v>259</v>
      </c>
      <c r="L2435" t="n">
        <v>1025</v>
      </c>
      <c r="M2435" t="n">
        <v>1.08</v>
      </c>
      <c r="N2435" t="n">
        <v>39.3</v>
      </c>
      <c r="O2435" t="s">
        <v>325</v>
      </c>
      <c r="P2435" t="s">
        <v>253</v>
      </c>
      <c r="Q2435" t="s">
        <v>253</v>
      </c>
      <c r="R2435" t="s">
        <v>233</v>
      </c>
      <c r="S2435" t="s">
        <v>229</v>
      </c>
      <c r="T2435" t="n">
        <v>5</v>
      </c>
    </row>
    <row r="2436" spans="1:20">
      <c r="A2436" s="1" t="n">
        <v>39113</v>
      </c>
      <c r="B2436" t="s">
        <v>323</v>
      </c>
      <c r="C2436" t="n">
        <v>106</v>
      </c>
      <c r="D2436" t="n">
        <v>510</v>
      </c>
      <c r="E2436" t="s">
        <v>255</v>
      </c>
      <c r="F2436" t="n">
        <v>3201</v>
      </c>
      <c r="G2436" t="s">
        <v>228</v>
      </c>
      <c r="H2436" t="s">
        <v>229</v>
      </c>
      <c r="I2436" t="n">
        <v>5</v>
      </c>
      <c r="J2436" t="n">
        <v>260</v>
      </c>
      <c r="K2436" t="s">
        <v>250</v>
      </c>
      <c r="L2436" t="n">
        <v>64</v>
      </c>
      <c r="M2436" t="n">
        <v>1.78</v>
      </c>
      <c r="N2436" t="n">
        <v>0</v>
      </c>
    </row>
    <row r="2437" spans="1:20">
      <c r="A2437" s="1" t="n">
        <v>39113</v>
      </c>
      <c r="B2437" t="s">
        <v>323</v>
      </c>
      <c r="C2437" t="n">
        <v>2</v>
      </c>
      <c r="D2437" t="n">
        <v>20</v>
      </c>
      <c r="E2437" t="s">
        <v>52</v>
      </c>
      <c r="F2437" t="n">
        <v>3201</v>
      </c>
      <c r="G2437" t="s">
        <v>228</v>
      </c>
      <c r="H2437" t="s">
        <v>229</v>
      </c>
      <c r="I2437" t="n">
        <v>5</v>
      </c>
      <c r="J2437" t="n">
        <v>875</v>
      </c>
      <c r="K2437" t="s">
        <v>305</v>
      </c>
      <c r="L2437" t="n">
        <v>319</v>
      </c>
      <c r="M2437" t="n">
        <v>0.04</v>
      </c>
      <c r="N2437" t="n">
        <v>42</v>
      </c>
      <c r="O2437" t="s">
        <v>323</v>
      </c>
      <c r="P2437" t="s">
        <v>347</v>
      </c>
      <c r="Q2437" t="s">
        <v>347</v>
      </c>
      <c r="R2437" t="s">
        <v>233</v>
      </c>
      <c r="S2437" t="s">
        <v>229</v>
      </c>
      <c r="T2437" t="n">
        <v>5</v>
      </c>
    </row>
    <row r="2438" spans="1:20">
      <c r="A2438" s="1" t="n">
        <v>39113</v>
      </c>
      <c r="B2438" t="s">
        <v>323</v>
      </c>
      <c r="C2438" t="n">
        <v>1</v>
      </c>
      <c r="D2438" t="n">
        <v>20</v>
      </c>
      <c r="E2438" t="s">
        <v>52</v>
      </c>
      <c r="F2438" t="n">
        <v>3201</v>
      </c>
      <c r="G2438" t="s">
        <v>228</v>
      </c>
      <c r="H2438" t="s">
        <v>229</v>
      </c>
      <c r="I2438" t="n">
        <v>5</v>
      </c>
      <c r="J2438" t="n">
        <v>945</v>
      </c>
      <c r="K2438" t="s">
        <v>282</v>
      </c>
      <c r="L2438" t="n">
        <v>483</v>
      </c>
      <c r="M2438" t="n">
        <v>0.08</v>
      </c>
      <c r="N2438" t="n">
        <v>35.9</v>
      </c>
      <c r="O2438" t="s">
        <v>323</v>
      </c>
      <c r="P2438" t="s">
        <v>347</v>
      </c>
      <c r="Q2438" t="s">
        <v>347</v>
      </c>
      <c r="R2438" t="s">
        <v>233</v>
      </c>
      <c r="S2438" t="s">
        <v>229</v>
      </c>
      <c r="T2438" t="n">
        <v>5</v>
      </c>
    </row>
    <row r="2439" spans="1:20">
      <c r="A2439" s="1" t="n">
        <v>39113</v>
      </c>
      <c r="B2439" t="s">
        <v>323</v>
      </c>
      <c r="C2439" t="n">
        <v>54</v>
      </c>
      <c r="D2439" t="n">
        <v>20</v>
      </c>
      <c r="E2439" t="s">
        <v>52</v>
      </c>
      <c r="F2439" t="n">
        <v>3201</v>
      </c>
      <c r="G2439" t="s">
        <v>228</v>
      </c>
      <c r="H2439" t="s">
        <v>229</v>
      </c>
      <c r="I2439" t="n">
        <v>5</v>
      </c>
      <c r="J2439" t="n">
        <v>280</v>
      </c>
      <c r="K2439" t="s">
        <v>251</v>
      </c>
      <c r="L2439" t="n">
        <v>243</v>
      </c>
      <c r="M2439" t="n">
        <v>0.28</v>
      </c>
      <c r="N2439" t="n">
        <v>24.9</v>
      </c>
      <c r="O2439" t="s">
        <v>323</v>
      </c>
      <c r="P2439" t="s">
        <v>347</v>
      </c>
      <c r="Q2439" t="s">
        <v>347</v>
      </c>
      <c r="R2439" t="s">
        <v>233</v>
      </c>
      <c r="S2439" t="s">
        <v>229</v>
      </c>
      <c r="T2439" t="n">
        <v>5</v>
      </c>
    </row>
    <row r="2440" spans="1:20">
      <c r="A2440" s="1" t="n">
        <v>39113</v>
      </c>
      <c r="B2440" t="s">
        <v>323</v>
      </c>
      <c r="C2440" t="n">
        <v>3</v>
      </c>
      <c r="D2440" t="n">
        <v>20</v>
      </c>
      <c r="E2440" t="s">
        <v>52</v>
      </c>
      <c r="F2440" t="n">
        <v>3201</v>
      </c>
      <c r="G2440" t="s">
        <v>228</v>
      </c>
      <c r="H2440" t="s">
        <v>229</v>
      </c>
      <c r="I2440" t="n">
        <v>5</v>
      </c>
      <c r="J2440" t="n">
        <v>458</v>
      </c>
      <c r="K2440" t="s">
        <v>230</v>
      </c>
      <c r="L2440" t="n">
        <v>101</v>
      </c>
      <c r="M2440" t="n">
        <v>0.03</v>
      </c>
      <c r="N2440" t="n">
        <v>46.3</v>
      </c>
      <c r="O2440" t="s">
        <v>323</v>
      </c>
      <c r="P2440" t="s">
        <v>347</v>
      </c>
      <c r="Q2440" t="s">
        <v>347</v>
      </c>
      <c r="R2440" t="s">
        <v>233</v>
      </c>
      <c r="S2440" t="s">
        <v>229</v>
      </c>
      <c r="T2440" t="n">
        <v>5</v>
      </c>
    </row>
    <row r="2441" spans="1:20">
      <c r="A2441" s="1" t="n">
        <v>39113</v>
      </c>
      <c r="B2441" t="s">
        <v>323</v>
      </c>
      <c r="C2441" t="n">
        <v>53</v>
      </c>
      <c r="D2441" t="n">
        <v>20</v>
      </c>
      <c r="E2441" t="s">
        <v>52</v>
      </c>
      <c r="F2441" t="n">
        <v>3201</v>
      </c>
      <c r="G2441" t="s">
        <v>228</v>
      </c>
      <c r="H2441" t="s">
        <v>229</v>
      </c>
      <c r="I2441" t="n">
        <v>5</v>
      </c>
      <c r="J2441" t="n">
        <v>458</v>
      </c>
      <c r="K2441" t="s">
        <v>230</v>
      </c>
      <c r="L2441" t="n">
        <v>253</v>
      </c>
      <c r="M2441" t="n">
        <v>0.1</v>
      </c>
      <c r="N2441" t="n">
        <v>34</v>
      </c>
      <c r="O2441" t="s">
        <v>323</v>
      </c>
      <c r="P2441" t="s">
        <v>347</v>
      </c>
      <c r="Q2441" t="s">
        <v>347</v>
      </c>
      <c r="R2441" t="s">
        <v>233</v>
      </c>
      <c r="S2441" t="s">
        <v>229</v>
      </c>
      <c r="T2441" t="n">
        <v>5</v>
      </c>
    </row>
    <row r="2442" spans="1:20">
      <c r="A2442" s="1" t="n">
        <v>39113</v>
      </c>
      <c r="B2442" t="s">
        <v>326</v>
      </c>
      <c r="C2442" t="n">
        <v>1</v>
      </c>
      <c r="D2442" t="n">
        <v>215</v>
      </c>
      <c r="E2442" t="s">
        <v>234</v>
      </c>
      <c r="F2442" t="n">
        <v>3201</v>
      </c>
      <c r="G2442" t="s">
        <v>228</v>
      </c>
      <c r="H2442" t="s">
        <v>229</v>
      </c>
      <c r="I2442" t="n">
        <v>5</v>
      </c>
      <c r="K2442" t="s">
        <v>338</v>
      </c>
      <c r="L2442" t="n">
        <v>218</v>
      </c>
      <c r="M2442" t="n">
        <v>0</v>
      </c>
      <c r="N2442" t="n">
        <v>0</v>
      </c>
    </row>
    <row r="2443" spans="1:20">
      <c r="A2443" s="1" t="n">
        <v>39113</v>
      </c>
      <c r="B2443" t="s">
        <v>326</v>
      </c>
      <c r="C2443" t="n">
        <v>2</v>
      </c>
      <c r="D2443" t="n">
        <v>215</v>
      </c>
      <c r="E2443" t="s">
        <v>234</v>
      </c>
      <c r="F2443" t="n">
        <v>3201</v>
      </c>
      <c r="G2443" t="s">
        <v>228</v>
      </c>
      <c r="H2443" t="s">
        <v>229</v>
      </c>
      <c r="I2443" t="n">
        <v>5</v>
      </c>
      <c r="K2443" t="s">
        <v>338</v>
      </c>
      <c r="L2443" t="n">
        <v>295</v>
      </c>
      <c r="M2443" t="n">
        <v>0</v>
      </c>
      <c r="N2443" t="n">
        <v>0</v>
      </c>
    </row>
    <row r="2444" spans="1:20">
      <c r="A2444" s="1" t="n">
        <v>39113</v>
      </c>
      <c r="B2444" t="s">
        <v>325</v>
      </c>
      <c r="C2444" t="n">
        <v>1</v>
      </c>
      <c r="D2444" t="n">
        <v>20</v>
      </c>
      <c r="E2444" t="s">
        <v>52</v>
      </c>
      <c r="F2444" t="n">
        <v>3201</v>
      </c>
      <c r="G2444" t="s">
        <v>228</v>
      </c>
      <c r="H2444" t="s">
        <v>229</v>
      </c>
      <c r="I2444" t="n">
        <v>5</v>
      </c>
      <c r="J2444" t="n">
        <v>232</v>
      </c>
      <c r="K2444" t="s">
        <v>266</v>
      </c>
      <c r="L2444" t="n">
        <v>105</v>
      </c>
      <c r="M2444" t="n">
        <v>0.06</v>
      </c>
      <c r="N2444" t="n">
        <v>38.7</v>
      </c>
      <c r="O2444" t="s">
        <v>325</v>
      </c>
      <c r="P2444" t="s">
        <v>253</v>
      </c>
      <c r="Q2444" t="s">
        <v>253</v>
      </c>
      <c r="R2444" t="s">
        <v>233</v>
      </c>
      <c r="S2444" t="s">
        <v>229</v>
      </c>
      <c r="T2444" t="n">
        <v>5</v>
      </c>
    </row>
    <row r="2445" spans="1:20">
      <c r="A2445" s="1" t="n">
        <v>39113</v>
      </c>
      <c r="B2445" t="s">
        <v>325</v>
      </c>
      <c r="C2445" t="n">
        <v>3</v>
      </c>
      <c r="D2445" t="n">
        <v>20</v>
      </c>
      <c r="E2445" t="s">
        <v>52</v>
      </c>
      <c r="F2445" t="n">
        <v>3201</v>
      </c>
      <c r="G2445" t="s">
        <v>228</v>
      </c>
      <c r="H2445" t="s">
        <v>229</v>
      </c>
      <c r="I2445" t="n">
        <v>5</v>
      </c>
      <c r="J2445" t="n">
        <v>232</v>
      </c>
      <c r="K2445" t="s">
        <v>266</v>
      </c>
      <c r="L2445" t="n">
        <v>339</v>
      </c>
      <c r="M2445" t="n">
        <v>0.08</v>
      </c>
      <c r="N2445" t="n">
        <v>35.2</v>
      </c>
      <c r="O2445" t="s">
        <v>325</v>
      </c>
      <c r="P2445" t="s">
        <v>253</v>
      </c>
      <c r="Q2445" t="s">
        <v>253</v>
      </c>
      <c r="R2445" t="s">
        <v>233</v>
      </c>
      <c r="S2445" t="s">
        <v>229</v>
      </c>
      <c r="T2445" t="n">
        <v>5</v>
      </c>
    </row>
    <row r="2446" spans="1:20">
      <c r="A2446" s="1" t="n">
        <v>39113</v>
      </c>
      <c r="B2446" t="s">
        <v>325</v>
      </c>
      <c r="C2446" t="n">
        <v>2</v>
      </c>
      <c r="D2446" t="n">
        <v>20</v>
      </c>
      <c r="E2446" t="s">
        <v>52</v>
      </c>
      <c r="F2446" t="n">
        <v>3201</v>
      </c>
      <c r="G2446" t="s">
        <v>228</v>
      </c>
      <c r="H2446" t="s">
        <v>229</v>
      </c>
      <c r="I2446" t="n">
        <v>5</v>
      </c>
      <c r="J2446" t="n">
        <v>458</v>
      </c>
      <c r="K2446" t="s">
        <v>230</v>
      </c>
      <c r="L2446" t="n">
        <v>290</v>
      </c>
      <c r="M2446" t="n">
        <v>0.23</v>
      </c>
      <c r="N2446" t="n">
        <v>20.1</v>
      </c>
      <c r="O2446" t="s">
        <v>325</v>
      </c>
      <c r="P2446" t="s">
        <v>253</v>
      </c>
      <c r="Q2446" t="s">
        <v>253</v>
      </c>
      <c r="R2446" t="s">
        <v>233</v>
      </c>
      <c r="S2446" t="s">
        <v>229</v>
      </c>
      <c r="T2446" t="n">
        <v>5</v>
      </c>
    </row>
    <row r="2447" spans="1:20">
      <c r="A2447" s="1" t="n">
        <v>39113</v>
      </c>
      <c r="B2447" t="s">
        <v>325</v>
      </c>
      <c r="C2447" t="n">
        <v>4</v>
      </c>
      <c r="D2447" t="n">
        <v>20</v>
      </c>
      <c r="E2447" t="s">
        <v>52</v>
      </c>
      <c r="F2447" t="n">
        <v>3201</v>
      </c>
      <c r="G2447" t="s">
        <v>228</v>
      </c>
      <c r="H2447" t="s">
        <v>229</v>
      </c>
      <c r="I2447" t="n">
        <v>5</v>
      </c>
      <c r="J2447" t="n">
        <v>458</v>
      </c>
      <c r="K2447" t="s">
        <v>230</v>
      </c>
      <c r="L2447" t="n">
        <v>300</v>
      </c>
      <c r="M2447" t="n">
        <v>0.22</v>
      </c>
      <c r="N2447" t="n">
        <v>20.4</v>
      </c>
      <c r="O2447" t="s">
        <v>325</v>
      </c>
      <c r="P2447" t="s">
        <v>253</v>
      </c>
      <c r="Q2447" t="s">
        <v>253</v>
      </c>
      <c r="R2447" t="s">
        <v>233</v>
      </c>
      <c r="S2447" t="s">
        <v>229</v>
      </c>
      <c r="T2447" t="n">
        <v>5</v>
      </c>
    </row>
    <row r="2448" spans="1:20">
      <c r="A2448" s="1" t="n">
        <v>39113</v>
      </c>
      <c r="B2448" t="s">
        <v>325</v>
      </c>
      <c r="C2448" t="n">
        <v>5</v>
      </c>
      <c r="D2448" t="n">
        <v>20</v>
      </c>
      <c r="E2448" t="s">
        <v>52</v>
      </c>
      <c r="F2448" t="n">
        <v>3201</v>
      </c>
      <c r="G2448" t="s">
        <v>228</v>
      </c>
      <c r="H2448" t="s">
        <v>229</v>
      </c>
      <c r="I2448" t="n">
        <v>5</v>
      </c>
      <c r="J2448" t="n">
        <v>785</v>
      </c>
      <c r="K2448" t="s">
        <v>259</v>
      </c>
      <c r="L2448" t="n">
        <v>790</v>
      </c>
      <c r="M2448" t="n">
        <v>1.11</v>
      </c>
      <c r="N2448" t="n">
        <v>40.1</v>
      </c>
      <c r="O2448" t="s">
        <v>325</v>
      </c>
      <c r="P2448" t="s">
        <v>253</v>
      </c>
      <c r="Q2448" t="s">
        <v>253</v>
      </c>
      <c r="R2448" t="s">
        <v>233</v>
      </c>
      <c r="S2448" t="s">
        <v>229</v>
      </c>
      <c r="T2448" t="n">
        <v>5</v>
      </c>
    </row>
    <row r="2449" spans="1:20">
      <c r="A2449" s="1" t="n">
        <v>39113</v>
      </c>
      <c r="B2449" t="s">
        <v>325</v>
      </c>
      <c r="C2449" t="n">
        <v>6</v>
      </c>
      <c r="D2449" t="n">
        <v>20</v>
      </c>
      <c r="E2449" t="s">
        <v>52</v>
      </c>
      <c r="F2449" t="n">
        <v>3201</v>
      </c>
      <c r="G2449" t="s">
        <v>228</v>
      </c>
      <c r="H2449" t="s">
        <v>229</v>
      </c>
      <c r="I2449" t="n">
        <v>5</v>
      </c>
      <c r="J2449" t="n">
        <v>910</v>
      </c>
      <c r="K2449" t="s">
        <v>318</v>
      </c>
      <c r="L2449" t="n">
        <v>252</v>
      </c>
      <c r="M2449" t="n">
        <v>0.8100000000000001</v>
      </c>
      <c r="N2449" t="n">
        <v>39.5</v>
      </c>
      <c r="O2449" t="s">
        <v>325</v>
      </c>
      <c r="P2449" t="s">
        <v>253</v>
      </c>
      <c r="Q2449" t="s">
        <v>253</v>
      </c>
      <c r="R2449" t="s">
        <v>233</v>
      </c>
      <c r="S2449" t="s">
        <v>229</v>
      </c>
      <c r="T2449" t="n">
        <v>5</v>
      </c>
    </row>
    <row r="2450" spans="1:20">
      <c r="A2450" s="1" t="n">
        <v>39113</v>
      </c>
      <c r="B2450" t="s">
        <v>363</v>
      </c>
      <c r="C2450" t="n">
        <v>37</v>
      </c>
      <c r="D2450" t="n">
        <v>215</v>
      </c>
      <c r="E2450" t="s">
        <v>234</v>
      </c>
      <c r="F2450" t="n">
        <v>3201</v>
      </c>
      <c r="G2450" t="s">
        <v>228</v>
      </c>
      <c r="H2450" t="s">
        <v>229</v>
      </c>
      <c r="I2450" t="n">
        <v>5</v>
      </c>
      <c r="K2450" t="s">
        <v>338</v>
      </c>
      <c r="L2450" t="n">
        <v>162</v>
      </c>
      <c r="M2450" t="n">
        <v>0</v>
      </c>
      <c r="N2450" t="n">
        <v>0</v>
      </c>
    </row>
    <row r="2451" spans="1:20">
      <c r="A2451" s="1" t="n">
        <v>39113</v>
      </c>
      <c r="B2451" t="s">
        <v>363</v>
      </c>
      <c r="C2451" t="n">
        <v>34</v>
      </c>
      <c r="D2451" t="n">
        <v>465</v>
      </c>
      <c r="E2451" t="s">
        <v>340</v>
      </c>
      <c r="F2451" t="n">
        <v>3201</v>
      </c>
      <c r="G2451" t="s">
        <v>228</v>
      </c>
      <c r="H2451" t="s">
        <v>229</v>
      </c>
      <c r="I2451" t="n">
        <v>5</v>
      </c>
      <c r="K2451" t="s">
        <v>338</v>
      </c>
      <c r="L2451" t="n">
        <v>58</v>
      </c>
      <c r="M2451" t="n">
        <v>0</v>
      </c>
      <c r="N2451" t="n">
        <v>0</v>
      </c>
    </row>
    <row r="2452" spans="1:20">
      <c r="A2452" s="1" t="n">
        <v>39141</v>
      </c>
      <c r="B2452" t="s">
        <v>361</v>
      </c>
      <c r="C2452" t="n">
        <v>2</v>
      </c>
      <c r="D2452" t="n">
        <v>141</v>
      </c>
      <c r="E2452" t="s">
        <v>54</v>
      </c>
      <c r="F2452" t="n">
        <v>3201</v>
      </c>
      <c r="G2452" t="s">
        <v>228</v>
      </c>
      <c r="H2452" t="s">
        <v>229</v>
      </c>
      <c r="I2452" t="n">
        <v>5</v>
      </c>
      <c r="J2452" t="n">
        <v>330</v>
      </c>
      <c r="K2452" t="s">
        <v>350</v>
      </c>
      <c r="L2452" t="n">
        <v>34</v>
      </c>
      <c r="M2452" t="n">
        <v>0</v>
      </c>
      <c r="N2452" t="n">
        <v>0</v>
      </c>
      <c r="O2452" t="s">
        <v>351</v>
      </c>
      <c r="P2452" t="s">
        <v>352</v>
      </c>
      <c r="Q2452" t="s">
        <v>352</v>
      </c>
      <c r="R2452" t="s">
        <v>233</v>
      </c>
      <c r="S2452" t="s">
        <v>229</v>
      </c>
      <c r="T2452" t="n">
        <v>5</v>
      </c>
    </row>
    <row r="2453" spans="1:20">
      <c r="A2453" s="1" t="n">
        <v>39141</v>
      </c>
      <c r="B2453" t="s">
        <v>361</v>
      </c>
      <c r="C2453" t="n">
        <v>3</v>
      </c>
      <c r="D2453" t="n">
        <v>141</v>
      </c>
      <c r="E2453" t="s">
        <v>54</v>
      </c>
      <c r="F2453" t="n">
        <v>3201</v>
      </c>
      <c r="G2453" t="s">
        <v>228</v>
      </c>
      <c r="H2453" t="s">
        <v>229</v>
      </c>
      <c r="I2453" t="n">
        <v>5</v>
      </c>
      <c r="J2453" t="n">
        <v>330</v>
      </c>
      <c r="K2453" t="s">
        <v>350</v>
      </c>
      <c r="L2453" t="n">
        <v>27</v>
      </c>
      <c r="M2453" t="n">
        <v>0</v>
      </c>
      <c r="N2453" t="n">
        <v>0</v>
      </c>
      <c r="O2453" t="s">
        <v>351</v>
      </c>
      <c r="P2453" t="s">
        <v>352</v>
      </c>
      <c r="Q2453" t="s">
        <v>352</v>
      </c>
      <c r="R2453" t="s">
        <v>233</v>
      </c>
      <c r="S2453" t="s">
        <v>229</v>
      </c>
      <c r="T2453" t="n">
        <v>5</v>
      </c>
    </row>
    <row r="2454" spans="1:20">
      <c r="A2454" s="1" t="n">
        <v>39141</v>
      </c>
      <c r="B2454" t="s">
        <v>323</v>
      </c>
      <c r="C2454" t="n">
        <v>21</v>
      </c>
      <c r="D2454" t="n">
        <v>20</v>
      </c>
      <c r="E2454" t="s">
        <v>52</v>
      </c>
      <c r="F2454" t="n">
        <v>3201</v>
      </c>
      <c r="G2454" t="s">
        <v>228</v>
      </c>
      <c r="H2454" t="s">
        <v>229</v>
      </c>
      <c r="I2454" t="n">
        <v>5</v>
      </c>
      <c r="J2454" t="n">
        <v>875</v>
      </c>
      <c r="K2454" t="s">
        <v>305</v>
      </c>
      <c r="L2454" t="n">
        <v>396</v>
      </c>
      <c r="M2454" t="n">
        <v>0.04</v>
      </c>
      <c r="N2454" t="n">
        <v>41.9</v>
      </c>
      <c r="O2454" t="s">
        <v>323</v>
      </c>
      <c r="P2454" t="s">
        <v>347</v>
      </c>
      <c r="Q2454" t="s">
        <v>347</v>
      </c>
      <c r="R2454" t="s">
        <v>233</v>
      </c>
      <c r="S2454" t="s">
        <v>229</v>
      </c>
      <c r="T2454" t="n">
        <v>5</v>
      </c>
    </row>
    <row r="2455" spans="1:20">
      <c r="A2455" s="1" t="n">
        <v>39141</v>
      </c>
      <c r="B2455" t="s">
        <v>323</v>
      </c>
      <c r="C2455" t="n">
        <v>37</v>
      </c>
      <c r="D2455" t="n">
        <v>20</v>
      </c>
      <c r="E2455" t="s">
        <v>52</v>
      </c>
      <c r="F2455" t="n">
        <v>3201</v>
      </c>
      <c r="G2455" t="s">
        <v>228</v>
      </c>
      <c r="H2455" t="s">
        <v>229</v>
      </c>
      <c r="I2455" t="n">
        <v>5</v>
      </c>
      <c r="J2455" t="n">
        <v>945</v>
      </c>
      <c r="K2455" t="s">
        <v>282</v>
      </c>
      <c r="L2455" t="n">
        <v>372</v>
      </c>
      <c r="M2455" t="n">
        <v>0.5</v>
      </c>
      <c r="N2455" t="n">
        <v>36.1</v>
      </c>
      <c r="O2455" t="s">
        <v>323</v>
      </c>
      <c r="P2455" t="s">
        <v>347</v>
      </c>
      <c r="Q2455" t="s">
        <v>347</v>
      </c>
      <c r="R2455" t="s">
        <v>233</v>
      </c>
      <c r="S2455" t="s">
        <v>229</v>
      </c>
      <c r="T2455" t="n">
        <v>5</v>
      </c>
    </row>
    <row r="2456" spans="1:20">
      <c r="A2456" s="1" t="n">
        <v>39141</v>
      </c>
      <c r="B2456" t="s">
        <v>323</v>
      </c>
      <c r="C2456" t="n">
        <v>20</v>
      </c>
      <c r="D2456" t="n">
        <v>20</v>
      </c>
      <c r="E2456" t="s">
        <v>52</v>
      </c>
      <c r="F2456" t="n">
        <v>3201</v>
      </c>
      <c r="G2456" t="s">
        <v>228</v>
      </c>
      <c r="H2456" t="s">
        <v>229</v>
      </c>
      <c r="I2456" t="n">
        <v>5</v>
      </c>
      <c r="J2456" t="n">
        <v>280</v>
      </c>
      <c r="K2456" t="s">
        <v>251</v>
      </c>
      <c r="L2456" t="n">
        <v>250</v>
      </c>
      <c r="M2456" t="n">
        <v>0.06</v>
      </c>
      <c r="N2456" t="n">
        <v>38.95</v>
      </c>
      <c r="O2456" t="s">
        <v>323</v>
      </c>
      <c r="P2456" t="s">
        <v>347</v>
      </c>
      <c r="Q2456" t="s">
        <v>347</v>
      </c>
      <c r="R2456" t="s">
        <v>233</v>
      </c>
      <c r="S2456" t="s">
        <v>229</v>
      </c>
      <c r="T2456" t="n">
        <v>5</v>
      </c>
    </row>
    <row r="2457" spans="1:20">
      <c r="A2457" s="1" t="n">
        <v>39141</v>
      </c>
      <c r="B2457" t="s">
        <v>323</v>
      </c>
      <c r="C2457" t="n">
        <v>36</v>
      </c>
      <c r="D2457" t="n">
        <v>20</v>
      </c>
      <c r="E2457" t="s">
        <v>52</v>
      </c>
      <c r="F2457" t="n">
        <v>3201</v>
      </c>
      <c r="G2457" t="s">
        <v>228</v>
      </c>
      <c r="H2457" t="s">
        <v>229</v>
      </c>
      <c r="I2457" t="n">
        <v>5</v>
      </c>
      <c r="J2457" t="n">
        <v>458</v>
      </c>
      <c r="K2457" t="s">
        <v>230</v>
      </c>
      <c r="L2457" t="n">
        <v>253</v>
      </c>
      <c r="M2457" t="n">
        <v>0.1</v>
      </c>
      <c r="N2457" t="n">
        <v>34.4</v>
      </c>
      <c r="O2457" t="s">
        <v>323</v>
      </c>
      <c r="P2457" t="s">
        <v>347</v>
      </c>
      <c r="Q2457" t="s">
        <v>347</v>
      </c>
      <c r="R2457" t="s">
        <v>233</v>
      </c>
      <c r="S2457" t="s">
        <v>229</v>
      </c>
      <c r="T2457" t="n">
        <v>5</v>
      </c>
    </row>
    <row r="2458" spans="1:20">
      <c r="A2458" s="1" t="n">
        <v>39141</v>
      </c>
      <c r="B2458" t="s">
        <v>326</v>
      </c>
      <c r="C2458" t="n">
        <v>1</v>
      </c>
      <c r="D2458" t="n">
        <v>215</v>
      </c>
      <c r="E2458" t="s">
        <v>234</v>
      </c>
      <c r="F2458" t="n">
        <v>3201</v>
      </c>
      <c r="G2458" t="s">
        <v>228</v>
      </c>
      <c r="H2458" t="s">
        <v>229</v>
      </c>
      <c r="I2458" t="n">
        <v>5</v>
      </c>
      <c r="K2458" t="s">
        <v>338</v>
      </c>
      <c r="L2458" t="n">
        <v>308</v>
      </c>
      <c r="M2458" t="n">
        <v>0</v>
      </c>
      <c r="N2458" t="n">
        <v>0</v>
      </c>
    </row>
    <row r="2459" spans="1:20">
      <c r="A2459" s="1" t="n">
        <v>39141</v>
      </c>
      <c r="B2459" t="s">
        <v>354</v>
      </c>
      <c r="C2459" t="n">
        <v>9</v>
      </c>
      <c r="D2459" t="n">
        <v>141</v>
      </c>
      <c r="E2459" t="s">
        <v>54</v>
      </c>
      <c r="F2459" t="n">
        <v>3201</v>
      </c>
      <c r="G2459" t="s">
        <v>228</v>
      </c>
      <c r="H2459" t="s">
        <v>229</v>
      </c>
      <c r="I2459" t="n">
        <v>5</v>
      </c>
      <c r="J2459" t="n">
        <v>330</v>
      </c>
      <c r="K2459" t="s">
        <v>350</v>
      </c>
      <c r="L2459" t="n">
        <v>17</v>
      </c>
      <c r="M2459" t="n">
        <v>0</v>
      </c>
      <c r="N2459" t="n">
        <v>0</v>
      </c>
      <c r="O2459" t="s">
        <v>351</v>
      </c>
      <c r="P2459" t="s">
        <v>352</v>
      </c>
      <c r="Q2459" t="s">
        <v>352</v>
      </c>
      <c r="R2459" t="s">
        <v>233</v>
      </c>
      <c r="S2459" t="s">
        <v>229</v>
      </c>
      <c r="T2459" t="n">
        <v>5</v>
      </c>
    </row>
    <row r="2460" spans="1:20">
      <c r="A2460" s="1" t="n">
        <v>39141</v>
      </c>
      <c r="B2460" t="s">
        <v>325</v>
      </c>
      <c r="C2460" t="n">
        <v>1</v>
      </c>
      <c r="D2460" t="n">
        <v>20</v>
      </c>
      <c r="E2460" t="s">
        <v>52</v>
      </c>
      <c r="F2460" t="n">
        <v>3201</v>
      </c>
      <c r="G2460" t="s">
        <v>228</v>
      </c>
      <c r="H2460" t="s">
        <v>229</v>
      </c>
      <c r="I2460" t="n">
        <v>5</v>
      </c>
      <c r="J2460" t="n">
        <v>910</v>
      </c>
      <c r="K2460" t="s">
        <v>318</v>
      </c>
      <c r="L2460" t="n">
        <v>446</v>
      </c>
      <c r="M2460" t="n">
        <v>0.8100000000000001</v>
      </c>
      <c r="N2460" t="n">
        <v>39.5</v>
      </c>
      <c r="O2460" t="s">
        <v>325</v>
      </c>
      <c r="P2460" t="s">
        <v>253</v>
      </c>
      <c r="Q2460" t="s">
        <v>253</v>
      </c>
      <c r="R2460" t="s">
        <v>233</v>
      </c>
      <c r="S2460" t="s">
        <v>229</v>
      </c>
      <c r="T2460" t="n">
        <v>5</v>
      </c>
    </row>
    <row r="2461" spans="1:20">
      <c r="A2461" s="1" t="n">
        <v>39141</v>
      </c>
      <c r="B2461" t="s">
        <v>325</v>
      </c>
      <c r="C2461" t="n">
        <v>2</v>
      </c>
      <c r="D2461" t="n">
        <v>20</v>
      </c>
      <c r="E2461" t="s">
        <v>52</v>
      </c>
      <c r="F2461" t="n">
        <v>3201</v>
      </c>
      <c r="G2461" t="s">
        <v>228</v>
      </c>
      <c r="H2461" t="s">
        <v>229</v>
      </c>
      <c r="I2461" t="n">
        <v>5</v>
      </c>
      <c r="J2461" t="n">
        <v>232</v>
      </c>
      <c r="K2461" t="s">
        <v>266</v>
      </c>
      <c r="L2461" t="n">
        <v>362</v>
      </c>
      <c r="M2461" t="n">
        <v>0.08</v>
      </c>
      <c r="N2461" t="n">
        <v>40.6</v>
      </c>
      <c r="O2461" t="s">
        <v>325</v>
      </c>
      <c r="P2461" t="s">
        <v>253</v>
      </c>
      <c r="Q2461" t="s">
        <v>253</v>
      </c>
      <c r="R2461" t="s">
        <v>233</v>
      </c>
      <c r="S2461" t="s">
        <v>229</v>
      </c>
      <c r="T2461" t="n">
        <v>5</v>
      </c>
    </row>
    <row r="2462" spans="1:20">
      <c r="A2462" s="1" t="n">
        <v>39141</v>
      </c>
      <c r="B2462" t="s">
        <v>325</v>
      </c>
      <c r="C2462" t="n">
        <v>6</v>
      </c>
      <c r="D2462" t="n">
        <v>20</v>
      </c>
      <c r="E2462" t="s">
        <v>52</v>
      </c>
      <c r="F2462" t="n">
        <v>3201</v>
      </c>
      <c r="G2462" t="s">
        <v>228</v>
      </c>
      <c r="H2462" t="s">
        <v>229</v>
      </c>
      <c r="I2462" t="n">
        <v>5</v>
      </c>
      <c r="J2462" t="n">
        <v>232</v>
      </c>
      <c r="K2462" t="s">
        <v>266</v>
      </c>
      <c r="L2462" t="n">
        <v>375</v>
      </c>
      <c r="M2462" t="n">
        <v>0.08</v>
      </c>
      <c r="N2462" t="n">
        <v>36.2</v>
      </c>
      <c r="O2462" t="s">
        <v>325</v>
      </c>
      <c r="P2462" t="s">
        <v>253</v>
      </c>
      <c r="Q2462" t="s">
        <v>253</v>
      </c>
      <c r="R2462" t="s">
        <v>233</v>
      </c>
      <c r="S2462" t="s">
        <v>229</v>
      </c>
      <c r="T2462" t="n">
        <v>5</v>
      </c>
    </row>
    <row r="2463" spans="1:20">
      <c r="A2463" s="1" t="n">
        <v>39141</v>
      </c>
      <c r="B2463" t="s">
        <v>325</v>
      </c>
      <c r="C2463" t="n">
        <v>3</v>
      </c>
      <c r="D2463" t="n">
        <v>20</v>
      </c>
      <c r="E2463" t="s">
        <v>52</v>
      </c>
      <c r="F2463" t="n">
        <v>3201</v>
      </c>
      <c r="G2463" t="s">
        <v>228</v>
      </c>
      <c r="H2463" t="s">
        <v>229</v>
      </c>
      <c r="I2463" t="n">
        <v>5</v>
      </c>
      <c r="J2463" t="n">
        <v>458</v>
      </c>
      <c r="K2463" t="s">
        <v>230</v>
      </c>
      <c r="L2463" t="n">
        <v>259</v>
      </c>
      <c r="M2463" t="n">
        <v>0.22</v>
      </c>
      <c r="N2463" t="n">
        <v>20.8</v>
      </c>
      <c r="O2463" t="s">
        <v>325</v>
      </c>
      <c r="P2463" t="s">
        <v>253</v>
      </c>
      <c r="Q2463" t="s">
        <v>253</v>
      </c>
      <c r="R2463" t="s">
        <v>233</v>
      </c>
      <c r="S2463" t="s">
        <v>229</v>
      </c>
      <c r="T2463" t="n">
        <v>5</v>
      </c>
    </row>
    <row r="2464" spans="1:20">
      <c r="A2464" s="1" t="n">
        <v>39141</v>
      </c>
      <c r="B2464" t="s">
        <v>325</v>
      </c>
      <c r="C2464" t="n">
        <v>5</v>
      </c>
      <c r="D2464" t="n">
        <v>20</v>
      </c>
      <c r="E2464" t="s">
        <v>52</v>
      </c>
      <c r="F2464" t="n">
        <v>3201</v>
      </c>
      <c r="G2464" t="s">
        <v>228</v>
      </c>
      <c r="H2464" t="s">
        <v>229</v>
      </c>
      <c r="I2464" t="n">
        <v>5</v>
      </c>
      <c r="J2464" t="n">
        <v>458</v>
      </c>
      <c r="K2464" t="s">
        <v>230</v>
      </c>
      <c r="L2464" t="n">
        <v>300</v>
      </c>
      <c r="M2464" t="n">
        <v>0.22</v>
      </c>
      <c r="N2464" t="n">
        <v>20</v>
      </c>
      <c r="O2464" t="s">
        <v>325</v>
      </c>
      <c r="P2464" t="s">
        <v>253</v>
      </c>
      <c r="Q2464" t="s">
        <v>253</v>
      </c>
      <c r="R2464" t="s">
        <v>233</v>
      </c>
      <c r="S2464" t="s">
        <v>229</v>
      </c>
      <c r="T2464" t="n">
        <v>5</v>
      </c>
    </row>
    <row r="2465" spans="1:20">
      <c r="A2465" s="1" t="n">
        <v>39141</v>
      </c>
      <c r="B2465" t="s">
        <v>325</v>
      </c>
      <c r="C2465" t="n">
        <v>4</v>
      </c>
      <c r="D2465" t="n">
        <v>20</v>
      </c>
      <c r="E2465" t="s">
        <v>52</v>
      </c>
      <c r="F2465" t="n">
        <v>3201</v>
      </c>
      <c r="G2465" t="s">
        <v>228</v>
      </c>
      <c r="H2465" t="s">
        <v>229</v>
      </c>
      <c r="I2465" t="n">
        <v>5</v>
      </c>
      <c r="J2465" t="n">
        <v>785</v>
      </c>
      <c r="K2465" t="s">
        <v>259</v>
      </c>
      <c r="L2465" t="n">
        <v>790</v>
      </c>
      <c r="M2465" t="n">
        <v>1.17</v>
      </c>
      <c r="N2465" t="n">
        <v>38.8</v>
      </c>
      <c r="O2465" t="s">
        <v>325</v>
      </c>
      <c r="P2465" t="s">
        <v>253</v>
      </c>
      <c r="Q2465" t="s">
        <v>253</v>
      </c>
      <c r="R2465" t="s">
        <v>233</v>
      </c>
      <c r="S2465" t="s">
        <v>229</v>
      </c>
      <c r="T2465" t="n">
        <v>5</v>
      </c>
    </row>
    <row r="2466" spans="1:20">
      <c r="A2466" s="1" t="n">
        <v>39172</v>
      </c>
      <c r="B2466" t="s">
        <v>323</v>
      </c>
      <c r="C2466" t="n">
        <v>2</v>
      </c>
      <c r="D2466" t="n">
        <v>20</v>
      </c>
      <c r="E2466" t="s">
        <v>52</v>
      </c>
      <c r="F2466" t="n">
        <v>3201</v>
      </c>
      <c r="G2466" t="s">
        <v>228</v>
      </c>
      <c r="H2466" t="s">
        <v>229</v>
      </c>
      <c r="I2466" t="n">
        <v>5</v>
      </c>
      <c r="J2466" t="n">
        <v>945</v>
      </c>
      <c r="K2466" t="s">
        <v>282</v>
      </c>
      <c r="L2466" t="n">
        <v>400</v>
      </c>
      <c r="M2466" t="n">
        <v>0.05</v>
      </c>
      <c r="N2466" t="n">
        <v>36.4</v>
      </c>
      <c r="O2466" t="s">
        <v>323</v>
      </c>
      <c r="P2466" t="s">
        <v>347</v>
      </c>
      <c r="Q2466" t="s">
        <v>347</v>
      </c>
      <c r="R2466" t="s">
        <v>233</v>
      </c>
      <c r="S2466" t="s">
        <v>229</v>
      </c>
      <c r="T2466" t="n">
        <v>5</v>
      </c>
    </row>
    <row r="2467" spans="1:20">
      <c r="A2467" s="1" t="n">
        <v>39172</v>
      </c>
      <c r="B2467" t="s">
        <v>323</v>
      </c>
      <c r="C2467" t="n">
        <v>4</v>
      </c>
      <c r="D2467" t="n">
        <v>20</v>
      </c>
      <c r="E2467" t="s">
        <v>52</v>
      </c>
      <c r="F2467" t="n">
        <v>3201</v>
      </c>
      <c r="G2467" t="s">
        <v>228</v>
      </c>
      <c r="H2467" t="s">
        <v>229</v>
      </c>
      <c r="I2467" t="n">
        <v>5</v>
      </c>
      <c r="J2467" t="n">
        <v>945</v>
      </c>
      <c r="K2467" t="s">
        <v>282</v>
      </c>
      <c r="L2467" t="n">
        <v>210</v>
      </c>
      <c r="M2467" t="n">
        <v>0.05</v>
      </c>
      <c r="N2467" t="n">
        <v>36.4</v>
      </c>
      <c r="O2467" t="s">
        <v>323</v>
      </c>
      <c r="P2467" t="s">
        <v>347</v>
      </c>
      <c r="Q2467" t="s">
        <v>347</v>
      </c>
      <c r="R2467" t="s">
        <v>233</v>
      </c>
      <c r="S2467" t="s">
        <v>229</v>
      </c>
      <c r="T2467" t="n">
        <v>5</v>
      </c>
    </row>
    <row r="2468" spans="1:20">
      <c r="A2468" s="1" t="n">
        <v>39172</v>
      </c>
      <c r="B2468" t="s">
        <v>323</v>
      </c>
      <c r="C2468" t="n">
        <v>6</v>
      </c>
      <c r="D2468" t="n">
        <v>20</v>
      </c>
      <c r="E2468" t="s">
        <v>52</v>
      </c>
      <c r="F2468" t="n">
        <v>3201</v>
      </c>
      <c r="G2468" t="s">
        <v>228</v>
      </c>
      <c r="H2468" t="s">
        <v>229</v>
      </c>
      <c r="I2468" t="n">
        <v>5</v>
      </c>
      <c r="J2468" t="n">
        <v>945</v>
      </c>
      <c r="K2468" t="s">
        <v>282</v>
      </c>
      <c r="L2468" t="n">
        <v>191</v>
      </c>
      <c r="M2468" t="n">
        <v>0.05</v>
      </c>
      <c r="N2468" t="n">
        <v>36.1</v>
      </c>
      <c r="O2468" t="s">
        <v>323</v>
      </c>
      <c r="P2468" t="s">
        <v>347</v>
      </c>
      <c r="Q2468" t="s">
        <v>347</v>
      </c>
      <c r="R2468" t="s">
        <v>233</v>
      </c>
      <c r="S2468" t="s">
        <v>229</v>
      </c>
      <c r="T2468" t="n">
        <v>5</v>
      </c>
    </row>
    <row r="2469" spans="1:20">
      <c r="A2469" s="1" t="n">
        <v>39172</v>
      </c>
      <c r="B2469" t="s">
        <v>323</v>
      </c>
      <c r="C2469" t="n">
        <v>3</v>
      </c>
      <c r="D2469" t="n">
        <v>20</v>
      </c>
      <c r="E2469" t="s">
        <v>52</v>
      </c>
      <c r="F2469" t="n">
        <v>3201</v>
      </c>
      <c r="G2469" t="s">
        <v>228</v>
      </c>
      <c r="H2469" t="s">
        <v>229</v>
      </c>
      <c r="I2469" t="n">
        <v>5</v>
      </c>
      <c r="J2469" t="n">
        <v>875</v>
      </c>
      <c r="K2469" t="s">
        <v>305</v>
      </c>
      <c r="L2469" t="n">
        <v>416</v>
      </c>
      <c r="M2469" t="n">
        <v>0.42</v>
      </c>
      <c r="N2469" t="n">
        <v>42</v>
      </c>
      <c r="O2469" t="s">
        <v>323</v>
      </c>
      <c r="P2469" t="s">
        <v>347</v>
      </c>
      <c r="Q2469" t="s">
        <v>347</v>
      </c>
      <c r="R2469" t="s">
        <v>233</v>
      </c>
      <c r="S2469" t="s">
        <v>229</v>
      </c>
      <c r="T2469" t="n">
        <v>5</v>
      </c>
    </row>
    <row r="2470" spans="1:20">
      <c r="A2470" s="1" t="n">
        <v>39172</v>
      </c>
      <c r="B2470" t="s">
        <v>323</v>
      </c>
      <c r="C2470" t="n">
        <v>5</v>
      </c>
      <c r="D2470" t="n">
        <v>20</v>
      </c>
      <c r="E2470" t="s">
        <v>52</v>
      </c>
      <c r="F2470" t="n">
        <v>3201</v>
      </c>
      <c r="G2470" t="s">
        <v>228</v>
      </c>
      <c r="H2470" t="s">
        <v>229</v>
      </c>
      <c r="I2470" t="n">
        <v>5</v>
      </c>
      <c r="J2470" t="n">
        <v>875</v>
      </c>
      <c r="K2470" t="s">
        <v>305</v>
      </c>
      <c r="L2470" t="n">
        <v>227</v>
      </c>
      <c r="M2470" t="n">
        <v>0.42</v>
      </c>
      <c r="N2470" t="n">
        <v>41.6</v>
      </c>
      <c r="O2470" t="s">
        <v>323</v>
      </c>
      <c r="P2470" t="s">
        <v>347</v>
      </c>
      <c r="Q2470" t="s">
        <v>347</v>
      </c>
      <c r="R2470" t="s">
        <v>233</v>
      </c>
      <c r="S2470" t="s">
        <v>229</v>
      </c>
      <c r="T2470" t="n">
        <v>5</v>
      </c>
    </row>
    <row r="2471" spans="1:20">
      <c r="A2471" s="1" t="n">
        <v>39172</v>
      </c>
      <c r="B2471" t="s">
        <v>323</v>
      </c>
      <c r="C2471" t="n">
        <v>1</v>
      </c>
      <c r="D2471" t="n">
        <v>20</v>
      </c>
      <c r="E2471" t="s">
        <v>52</v>
      </c>
      <c r="F2471" t="n">
        <v>3201</v>
      </c>
      <c r="G2471" t="s">
        <v>228</v>
      </c>
      <c r="H2471" t="s">
        <v>229</v>
      </c>
      <c r="I2471" t="n">
        <v>5</v>
      </c>
      <c r="J2471" t="n">
        <v>945</v>
      </c>
      <c r="K2471" t="s">
        <v>282</v>
      </c>
      <c r="L2471" t="n">
        <v>291</v>
      </c>
      <c r="M2471" t="n">
        <v>0.42</v>
      </c>
      <c r="N2471" t="n">
        <v>40.2</v>
      </c>
      <c r="O2471" t="s">
        <v>323</v>
      </c>
      <c r="P2471" t="s">
        <v>347</v>
      </c>
      <c r="Q2471" t="s">
        <v>347</v>
      </c>
      <c r="R2471" t="s">
        <v>233</v>
      </c>
      <c r="S2471" t="s">
        <v>229</v>
      </c>
      <c r="T2471" t="n">
        <v>5</v>
      </c>
    </row>
    <row r="2472" spans="1:20">
      <c r="A2472" s="1" t="n">
        <v>39172</v>
      </c>
      <c r="B2472" t="s">
        <v>323</v>
      </c>
      <c r="C2472" t="n">
        <v>52</v>
      </c>
      <c r="D2472" t="n">
        <v>20</v>
      </c>
      <c r="E2472" t="s">
        <v>52</v>
      </c>
      <c r="F2472" t="n">
        <v>3201</v>
      </c>
      <c r="G2472" t="s">
        <v>228</v>
      </c>
      <c r="H2472" t="s">
        <v>229</v>
      </c>
      <c r="I2472" t="n">
        <v>5</v>
      </c>
      <c r="J2472" t="n">
        <v>280</v>
      </c>
      <c r="K2472" t="s">
        <v>251</v>
      </c>
      <c r="L2472" t="n">
        <v>260</v>
      </c>
      <c r="M2472" t="n">
        <v>0.25</v>
      </c>
      <c r="N2472" t="n">
        <v>16.7</v>
      </c>
      <c r="O2472" t="s">
        <v>323</v>
      </c>
      <c r="P2472" t="s">
        <v>347</v>
      </c>
      <c r="Q2472" t="s">
        <v>347</v>
      </c>
      <c r="R2472" t="s">
        <v>233</v>
      </c>
      <c r="S2472" t="s">
        <v>229</v>
      </c>
      <c r="T2472" t="n">
        <v>5</v>
      </c>
    </row>
    <row r="2473" spans="1:20">
      <c r="A2473" s="1" t="n">
        <v>39172</v>
      </c>
      <c r="B2473" t="s">
        <v>349</v>
      </c>
      <c r="C2473" t="n">
        <v>1</v>
      </c>
      <c r="D2473" t="n">
        <v>141</v>
      </c>
      <c r="E2473" t="s">
        <v>54</v>
      </c>
      <c r="F2473" t="n">
        <v>3201</v>
      </c>
      <c r="G2473" t="s">
        <v>228</v>
      </c>
      <c r="H2473" t="s">
        <v>229</v>
      </c>
      <c r="I2473" t="n">
        <v>5</v>
      </c>
      <c r="J2473" t="n">
        <v>487</v>
      </c>
      <c r="K2473" t="s">
        <v>362</v>
      </c>
      <c r="L2473" t="n">
        <v>81</v>
      </c>
      <c r="M2473" t="n">
        <v>0</v>
      </c>
      <c r="N2473" t="n">
        <v>0</v>
      </c>
      <c r="O2473" t="s">
        <v>370</v>
      </c>
      <c r="P2473" t="s">
        <v>232</v>
      </c>
      <c r="Q2473" t="s">
        <v>232</v>
      </c>
      <c r="R2473" t="s">
        <v>233</v>
      </c>
      <c r="S2473" t="s">
        <v>229</v>
      </c>
      <c r="T2473" t="n">
        <v>5</v>
      </c>
    </row>
    <row r="2474" spans="1:20">
      <c r="A2474" s="1" t="n">
        <v>39172</v>
      </c>
      <c r="B2474" t="s">
        <v>326</v>
      </c>
      <c r="C2474" t="n">
        <v>1</v>
      </c>
      <c r="D2474" t="n">
        <v>215</v>
      </c>
      <c r="E2474" t="s">
        <v>234</v>
      </c>
      <c r="F2474" t="n">
        <v>3201</v>
      </c>
      <c r="G2474" t="s">
        <v>228</v>
      </c>
      <c r="H2474" t="s">
        <v>229</v>
      </c>
      <c r="I2474" t="n">
        <v>5</v>
      </c>
      <c r="K2474" t="s">
        <v>338</v>
      </c>
      <c r="L2474" t="n">
        <v>302</v>
      </c>
      <c r="M2474" t="n">
        <v>0</v>
      </c>
      <c r="N2474" t="n">
        <v>0</v>
      </c>
    </row>
    <row r="2475" spans="1:20">
      <c r="A2475" s="1" t="n">
        <v>39172</v>
      </c>
      <c r="B2475" t="s">
        <v>325</v>
      </c>
      <c r="C2475" t="n">
        <v>2</v>
      </c>
      <c r="D2475" t="n">
        <v>20</v>
      </c>
      <c r="E2475" t="s">
        <v>52</v>
      </c>
      <c r="F2475" t="n">
        <v>3201</v>
      </c>
      <c r="G2475" t="s">
        <v>228</v>
      </c>
      <c r="H2475" t="s">
        <v>229</v>
      </c>
      <c r="I2475" t="n">
        <v>5</v>
      </c>
      <c r="J2475" t="n">
        <v>232</v>
      </c>
      <c r="K2475" t="s">
        <v>266</v>
      </c>
      <c r="L2475" t="n">
        <v>360</v>
      </c>
      <c r="M2475" t="n">
        <v>0.07000000000000001</v>
      </c>
      <c r="N2475" t="n">
        <v>36</v>
      </c>
      <c r="O2475" t="s">
        <v>325</v>
      </c>
      <c r="P2475" t="s">
        <v>253</v>
      </c>
      <c r="Q2475" t="s">
        <v>253</v>
      </c>
      <c r="R2475" t="s">
        <v>233</v>
      </c>
      <c r="S2475" t="s">
        <v>229</v>
      </c>
      <c r="T2475" t="n">
        <v>5</v>
      </c>
    </row>
    <row r="2476" spans="1:20">
      <c r="A2476" s="1" t="n">
        <v>39172</v>
      </c>
      <c r="B2476" t="s">
        <v>325</v>
      </c>
      <c r="C2476" t="n">
        <v>3</v>
      </c>
      <c r="D2476" t="n">
        <v>20</v>
      </c>
      <c r="E2476" t="s">
        <v>52</v>
      </c>
      <c r="F2476" t="n">
        <v>3201</v>
      </c>
      <c r="G2476" t="s">
        <v>228</v>
      </c>
      <c r="H2476" t="s">
        <v>229</v>
      </c>
      <c r="I2476" t="n">
        <v>5</v>
      </c>
      <c r="J2476" t="n">
        <v>458</v>
      </c>
      <c r="K2476" t="s">
        <v>230</v>
      </c>
      <c r="L2476" t="n">
        <v>300</v>
      </c>
      <c r="M2476" t="n">
        <v>0.22</v>
      </c>
      <c r="N2476" t="n">
        <v>20</v>
      </c>
      <c r="O2476" t="s">
        <v>325</v>
      </c>
      <c r="P2476" t="s">
        <v>253</v>
      </c>
      <c r="Q2476" t="s">
        <v>253</v>
      </c>
      <c r="R2476" t="s">
        <v>233</v>
      </c>
      <c r="S2476" t="s">
        <v>229</v>
      </c>
      <c r="T2476" t="n">
        <v>5</v>
      </c>
    </row>
    <row r="2477" spans="1:20">
      <c r="A2477" s="1" t="n">
        <v>39172</v>
      </c>
      <c r="B2477" t="s">
        <v>325</v>
      </c>
      <c r="C2477" t="n">
        <v>1</v>
      </c>
      <c r="D2477" t="n">
        <v>20</v>
      </c>
      <c r="E2477" t="s">
        <v>52</v>
      </c>
      <c r="F2477" t="n">
        <v>3201</v>
      </c>
      <c r="G2477" t="s">
        <v>228</v>
      </c>
      <c r="H2477" t="s">
        <v>229</v>
      </c>
      <c r="I2477" t="n">
        <v>5</v>
      </c>
      <c r="J2477" t="n">
        <v>785</v>
      </c>
      <c r="K2477" t="s">
        <v>259</v>
      </c>
      <c r="L2477" t="n">
        <v>1035</v>
      </c>
      <c r="M2477" t="n">
        <v>1.04</v>
      </c>
      <c r="N2477" t="n">
        <v>39.7</v>
      </c>
      <c r="O2477" t="s">
        <v>325</v>
      </c>
      <c r="P2477" t="s">
        <v>253</v>
      </c>
      <c r="Q2477" t="s">
        <v>253</v>
      </c>
      <c r="R2477" t="s">
        <v>233</v>
      </c>
      <c r="S2477" t="s">
        <v>229</v>
      </c>
      <c r="T2477" t="n">
        <v>5</v>
      </c>
    </row>
    <row r="2478" spans="1:20">
      <c r="A2478" s="1" t="n">
        <v>39172</v>
      </c>
      <c r="B2478" t="s">
        <v>363</v>
      </c>
      <c r="C2478" t="n">
        <v>55</v>
      </c>
      <c r="D2478" t="n">
        <v>465</v>
      </c>
      <c r="E2478" t="s">
        <v>340</v>
      </c>
      <c r="F2478" t="n">
        <v>3201</v>
      </c>
      <c r="G2478" t="s">
        <v>228</v>
      </c>
      <c r="H2478" t="s">
        <v>229</v>
      </c>
      <c r="I2478" t="n">
        <v>5</v>
      </c>
      <c r="J2478" t="n">
        <v>490</v>
      </c>
      <c r="K2478" t="s">
        <v>244</v>
      </c>
      <c r="L2478" t="n">
        <v>35</v>
      </c>
      <c r="M2478" t="n">
        <v>0</v>
      </c>
      <c r="N2478" t="n">
        <v>0</v>
      </c>
    </row>
    <row r="2479" spans="1:20">
      <c r="A2479" s="1" t="n">
        <v>39202</v>
      </c>
      <c r="B2479" t="s">
        <v>323</v>
      </c>
      <c r="C2479" t="n">
        <v>97</v>
      </c>
      <c r="D2479" t="n">
        <v>138</v>
      </c>
      <c r="E2479" t="s">
        <v>332</v>
      </c>
      <c r="F2479" t="n">
        <v>3201</v>
      </c>
      <c r="G2479" t="s">
        <v>228</v>
      </c>
      <c r="H2479" t="s">
        <v>229</v>
      </c>
      <c r="I2479" t="n">
        <v>5</v>
      </c>
      <c r="J2479" t="n">
        <v>862</v>
      </c>
      <c r="K2479" t="s">
        <v>320</v>
      </c>
      <c r="L2479" t="n">
        <v>49</v>
      </c>
      <c r="M2479" t="n">
        <v>0</v>
      </c>
      <c r="N2479" t="n">
        <v>0</v>
      </c>
      <c r="O2479" t="s">
        <v>323</v>
      </c>
      <c r="P2479" t="s">
        <v>347</v>
      </c>
      <c r="Q2479" t="s">
        <v>347</v>
      </c>
      <c r="R2479" t="s">
        <v>233</v>
      </c>
      <c r="S2479" t="s">
        <v>229</v>
      </c>
      <c r="T2479" t="n">
        <v>5</v>
      </c>
    </row>
    <row r="2480" spans="1:20">
      <c r="A2480" s="1" t="n">
        <v>39202</v>
      </c>
      <c r="B2480" t="s">
        <v>323</v>
      </c>
      <c r="C2480" t="n">
        <v>7</v>
      </c>
      <c r="D2480" t="n">
        <v>20</v>
      </c>
      <c r="E2480" t="s">
        <v>52</v>
      </c>
      <c r="F2480" t="n">
        <v>3201</v>
      </c>
      <c r="G2480" t="s">
        <v>228</v>
      </c>
      <c r="H2480" t="s">
        <v>229</v>
      </c>
      <c r="I2480" t="n">
        <v>5</v>
      </c>
      <c r="J2480" t="n">
        <v>875</v>
      </c>
      <c r="K2480" t="s">
        <v>305</v>
      </c>
      <c r="L2480" t="n">
        <v>179</v>
      </c>
      <c r="M2480" t="n">
        <v>0.04</v>
      </c>
      <c r="N2480" t="n">
        <v>42.6</v>
      </c>
      <c r="O2480" t="s">
        <v>323</v>
      </c>
      <c r="P2480" t="s">
        <v>347</v>
      </c>
      <c r="Q2480" t="s">
        <v>347</v>
      </c>
      <c r="R2480" t="s">
        <v>233</v>
      </c>
      <c r="S2480" t="s">
        <v>229</v>
      </c>
      <c r="T2480" t="n">
        <v>5</v>
      </c>
    </row>
    <row r="2481" spans="1:20">
      <c r="A2481" s="1" t="n">
        <v>39202</v>
      </c>
      <c r="B2481" t="s">
        <v>323</v>
      </c>
      <c r="C2481" t="n">
        <v>5</v>
      </c>
      <c r="D2481" t="n">
        <v>20</v>
      </c>
      <c r="E2481" t="s">
        <v>52</v>
      </c>
      <c r="F2481" t="n">
        <v>3201</v>
      </c>
      <c r="G2481" t="s">
        <v>228</v>
      </c>
      <c r="H2481" t="s">
        <v>229</v>
      </c>
      <c r="I2481" t="n">
        <v>5</v>
      </c>
      <c r="J2481" t="n">
        <v>875</v>
      </c>
      <c r="K2481" t="s">
        <v>305</v>
      </c>
      <c r="L2481" t="n">
        <v>199</v>
      </c>
      <c r="M2481" t="n">
        <v>0.04</v>
      </c>
      <c r="N2481" t="n">
        <v>42.6</v>
      </c>
      <c r="O2481" t="s">
        <v>323</v>
      </c>
      <c r="P2481" t="s">
        <v>347</v>
      </c>
      <c r="Q2481" t="s">
        <v>347</v>
      </c>
      <c r="R2481" t="s">
        <v>233</v>
      </c>
      <c r="S2481" t="s">
        <v>229</v>
      </c>
      <c r="T2481" t="n">
        <v>5</v>
      </c>
    </row>
    <row r="2482" spans="1:20">
      <c r="A2482" s="1" t="n">
        <v>39202</v>
      </c>
      <c r="B2482" t="s">
        <v>323</v>
      </c>
      <c r="C2482" t="n">
        <v>6</v>
      </c>
      <c r="D2482" t="n">
        <v>20</v>
      </c>
      <c r="E2482" t="s">
        <v>52</v>
      </c>
      <c r="F2482" t="n">
        <v>3201</v>
      </c>
      <c r="G2482" t="s">
        <v>228</v>
      </c>
      <c r="H2482" t="s">
        <v>229</v>
      </c>
      <c r="I2482" t="n">
        <v>5</v>
      </c>
      <c r="J2482" t="n">
        <v>945</v>
      </c>
      <c r="K2482" t="s">
        <v>282</v>
      </c>
      <c r="L2482" t="n">
        <v>201</v>
      </c>
      <c r="M2482" t="n">
        <v>0.05</v>
      </c>
      <c r="N2482" t="n">
        <v>36.2</v>
      </c>
      <c r="O2482" t="s">
        <v>323</v>
      </c>
      <c r="P2482" t="s">
        <v>347</v>
      </c>
      <c r="Q2482" t="s">
        <v>347</v>
      </c>
      <c r="R2482" t="s">
        <v>233</v>
      </c>
      <c r="S2482" t="s">
        <v>229</v>
      </c>
      <c r="T2482" t="n">
        <v>5</v>
      </c>
    </row>
    <row r="2483" spans="1:20">
      <c r="A2483" s="1" t="n">
        <v>39202</v>
      </c>
      <c r="B2483" t="s">
        <v>323</v>
      </c>
      <c r="C2483" t="n">
        <v>4</v>
      </c>
      <c r="D2483" t="n">
        <v>20</v>
      </c>
      <c r="E2483" t="s">
        <v>52</v>
      </c>
      <c r="F2483" t="n">
        <v>3201</v>
      </c>
      <c r="G2483" t="s">
        <v>228</v>
      </c>
      <c r="H2483" t="s">
        <v>229</v>
      </c>
      <c r="I2483" t="n">
        <v>5</v>
      </c>
      <c r="J2483" t="n">
        <v>945</v>
      </c>
      <c r="K2483" t="s">
        <v>282</v>
      </c>
      <c r="L2483" t="n">
        <v>444</v>
      </c>
      <c r="M2483" t="n">
        <v>0.05</v>
      </c>
      <c r="N2483" t="n">
        <v>36.2</v>
      </c>
      <c r="O2483" t="s">
        <v>323</v>
      </c>
      <c r="P2483" t="s">
        <v>347</v>
      </c>
      <c r="Q2483" t="s">
        <v>347</v>
      </c>
      <c r="R2483" t="s">
        <v>233</v>
      </c>
      <c r="S2483" t="s">
        <v>229</v>
      </c>
      <c r="T2483" t="n">
        <v>5</v>
      </c>
    </row>
    <row r="2484" spans="1:20">
      <c r="A2484" s="1" t="n">
        <v>39202</v>
      </c>
      <c r="B2484" t="s">
        <v>323</v>
      </c>
      <c r="C2484" t="n">
        <v>68</v>
      </c>
      <c r="D2484" t="n">
        <v>20</v>
      </c>
      <c r="E2484" t="s">
        <v>52</v>
      </c>
      <c r="F2484" t="n">
        <v>3201</v>
      </c>
      <c r="G2484" t="s">
        <v>228</v>
      </c>
      <c r="H2484" t="s">
        <v>229</v>
      </c>
      <c r="I2484" t="n">
        <v>5</v>
      </c>
      <c r="J2484" t="n">
        <v>945</v>
      </c>
      <c r="K2484" t="s">
        <v>282</v>
      </c>
      <c r="L2484" t="n">
        <v>246</v>
      </c>
      <c r="M2484" t="n">
        <v>0.05</v>
      </c>
      <c r="N2484" t="n">
        <v>36.2</v>
      </c>
      <c r="O2484" t="s">
        <v>323</v>
      </c>
      <c r="P2484" t="s">
        <v>347</v>
      </c>
      <c r="Q2484" t="s">
        <v>347</v>
      </c>
      <c r="R2484" t="s">
        <v>233</v>
      </c>
      <c r="S2484" t="s">
        <v>229</v>
      </c>
      <c r="T2484" t="n">
        <v>5</v>
      </c>
    </row>
    <row r="2485" spans="1:20">
      <c r="A2485" s="1" t="n">
        <v>39202</v>
      </c>
      <c r="B2485" t="s">
        <v>323</v>
      </c>
      <c r="C2485" t="n">
        <v>8</v>
      </c>
      <c r="D2485" t="n">
        <v>20</v>
      </c>
      <c r="E2485" t="s">
        <v>52</v>
      </c>
      <c r="F2485" t="n">
        <v>3201</v>
      </c>
      <c r="G2485" t="s">
        <v>228</v>
      </c>
      <c r="H2485" t="s">
        <v>229</v>
      </c>
      <c r="I2485" t="n">
        <v>5</v>
      </c>
      <c r="J2485" t="n">
        <v>945</v>
      </c>
      <c r="K2485" t="s">
        <v>282</v>
      </c>
      <c r="L2485" t="n">
        <v>359</v>
      </c>
      <c r="M2485" t="n">
        <v>0.05</v>
      </c>
      <c r="N2485" t="n">
        <v>36.2</v>
      </c>
      <c r="O2485" t="s">
        <v>323</v>
      </c>
      <c r="P2485" t="s">
        <v>347</v>
      </c>
      <c r="Q2485" t="s">
        <v>347</v>
      </c>
      <c r="R2485" t="s">
        <v>233</v>
      </c>
      <c r="S2485" t="s">
        <v>229</v>
      </c>
      <c r="T2485" t="n">
        <v>5</v>
      </c>
    </row>
    <row r="2486" spans="1:20">
      <c r="A2486" s="1" t="n">
        <v>39202</v>
      </c>
      <c r="B2486" t="s">
        <v>323</v>
      </c>
      <c r="C2486" t="n">
        <v>3</v>
      </c>
      <c r="D2486" t="n">
        <v>20</v>
      </c>
      <c r="E2486" t="s">
        <v>52</v>
      </c>
      <c r="F2486" t="n">
        <v>3201</v>
      </c>
      <c r="G2486" t="s">
        <v>228</v>
      </c>
      <c r="H2486" t="s">
        <v>229</v>
      </c>
      <c r="I2486" t="n">
        <v>5</v>
      </c>
      <c r="J2486" t="n">
        <v>875</v>
      </c>
      <c r="K2486" t="s">
        <v>305</v>
      </c>
      <c r="L2486" t="n">
        <v>188</v>
      </c>
      <c r="M2486" t="n">
        <v>0.04</v>
      </c>
      <c r="N2486" t="n">
        <v>42.6</v>
      </c>
      <c r="O2486" t="s">
        <v>323</v>
      </c>
      <c r="P2486" t="s">
        <v>347</v>
      </c>
      <c r="Q2486" t="s">
        <v>347</v>
      </c>
      <c r="R2486" t="s">
        <v>233</v>
      </c>
      <c r="S2486" t="s">
        <v>229</v>
      </c>
      <c r="T2486" t="n">
        <v>5</v>
      </c>
    </row>
    <row r="2487" spans="1:20">
      <c r="A2487" s="1" t="n">
        <v>39202</v>
      </c>
      <c r="B2487" t="s">
        <v>323</v>
      </c>
      <c r="C2487" t="n">
        <v>9</v>
      </c>
      <c r="D2487" t="n">
        <v>20</v>
      </c>
      <c r="E2487" t="s">
        <v>52</v>
      </c>
      <c r="F2487" t="n">
        <v>3201</v>
      </c>
      <c r="G2487" t="s">
        <v>228</v>
      </c>
      <c r="H2487" t="s">
        <v>229</v>
      </c>
      <c r="I2487" t="n">
        <v>5</v>
      </c>
      <c r="J2487" t="n">
        <v>945</v>
      </c>
      <c r="K2487" t="s">
        <v>282</v>
      </c>
      <c r="L2487" t="n">
        <v>74</v>
      </c>
      <c r="M2487" t="n">
        <v>0.05</v>
      </c>
      <c r="N2487" t="n">
        <v>36.2</v>
      </c>
      <c r="O2487" t="s">
        <v>323</v>
      </c>
      <c r="P2487" t="s">
        <v>347</v>
      </c>
      <c r="Q2487" t="s">
        <v>347</v>
      </c>
      <c r="R2487" t="s">
        <v>233</v>
      </c>
      <c r="S2487" t="s">
        <v>229</v>
      </c>
      <c r="T2487" t="n">
        <v>5</v>
      </c>
    </row>
    <row r="2488" spans="1:20">
      <c r="A2488" s="1" t="n">
        <v>39202</v>
      </c>
      <c r="B2488" t="s">
        <v>349</v>
      </c>
      <c r="C2488" t="n">
        <v>1</v>
      </c>
      <c r="D2488" t="n">
        <v>141</v>
      </c>
      <c r="E2488" t="s">
        <v>54</v>
      </c>
      <c r="F2488" t="n">
        <v>3201</v>
      </c>
      <c r="G2488" t="s">
        <v>228</v>
      </c>
      <c r="H2488" t="s">
        <v>229</v>
      </c>
      <c r="I2488" t="n">
        <v>5</v>
      </c>
      <c r="J2488" t="n">
        <v>487</v>
      </c>
      <c r="K2488" t="s">
        <v>362</v>
      </c>
      <c r="L2488" t="n">
        <v>98</v>
      </c>
      <c r="M2488" t="n">
        <v>0</v>
      </c>
      <c r="N2488" t="n">
        <v>0</v>
      </c>
      <c r="O2488" t="s">
        <v>370</v>
      </c>
      <c r="P2488" t="s">
        <v>232</v>
      </c>
      <c r="Q2488" t="s">
        <v>232</v>
      </c>
      <c r="R2488" t="s">
        <v>233</v>
      </c>
      <c r="S2488" t="s">
        <v>229</v>
      </c>
      <c r="T2488" t="n">
        <v>5</v>
      </c>
    </row>
    <row r="2489" spans="1:20">
      <c r="A2489" s="1" t="n">
        <v>39202</v>
      </c>
      <c r="B2489" t="s">
        <v>341</v>
      </c>
      <c r="C2489" t="n">
        <v>3</v>
      </c>
      <c r="D2489" t="n">
        <v>231</v>
      </c>
      <c r="E2489" t="s">
        <v>342</v>
      </c>
      <c r="F2489" t="n">
        <v>3204</v>
      </c>
      <c r="G2489" t="s">
        <v>344</v>
      </c>
      <c r="H2489" t="s">
        <v>229</v>
      </c>
      <c r="I2489" t="n">
        <v>5</v>
      </c>
      <c r="J2489" t="n">
        <v>940</v>
      </c>
      <c r="K2489" t="s">
        <v>235</v>
      </c>
      <c r="L2489" t="n">
        <v>11</v>
      </c>
      <c r="M2489" t="n">
        <v>0</v>
      </c>
      <c r="N2489" t="n">
        <v>0</v>
      </c>
    </row>
    <row r="2490" spans="1:20">
      <c r="A2490" s="1" t="n">
        <v>39202</v>
      </c>
      <c r="B2490" t="s">
        <v>341</v>
      </c>
      <c r="C2490" t="n">
        <v>2</v>
      </c>
      <c r="D2490" t="n">
        <v>231</v>
      </c>
      <c r="E2490" t="s">
        <v>342</v>
      </c>
      <c r="F2490" t="n">
        <v>3203</v>
      </c>
      <c r="G2490" t="s">
        <v>343</v>
      </c>
      <c r="H2490" t="s">
        <v>229</v>
      </c>
      <c r="I2490" t="n">
        <v>5</v>
      </c>
      <c r="J2490" t="n">
        <v>940</v>
      </c>
      <c r="K2490" t="s">
        <v>235</v>
      </c>
      <c r="L2490" t="n">
        <v>14</v>
      </c>
      <c r="M2490" t="n">
        <v>0</v>
      </c>
      <c r="N2490" t="n">
        <v>0</v>
      </c>
    </row>
    <row r="2491" spans="1:20">
      <c r="A2491" s="1" t="n">
        <v>39202</v>
      </c>
      <c r="B2491" t="s">
        <v>341</v>
      </c>
      <c r="C2491" t="n">
        <v>1</v>
      </c>
      <c r="D2491" t="n">
        <v>231</v>
      </c>
      <c r="E2491" t="s">
        <v>342</v>
      </c>
      <c r="F2491" t="n">
        <v>3202</v>
      </c>
      <c r="G2491" t="s">
        <v>275</v>
      </c>
      <c r="H2491" t="s">
        <v>229</v>
      </c>
      <c r="I2491" t="n">
        <v>5</v>
      </c>
      <c r="J2491" t="n">
        <v>940</v>
      </c>
      <c r="K2491" t="s">
        <v>235</v>
      </c>
      <c r="L2491" t="n">
        <v>20</v>
      </c>
      <c r="M2491" t="n">
        <v>0</v>
      </c>
      <c r="N2491" t="n">
        <v>0</v>
      </c>
    </row>
    <row r="2492" spans="1:20">
      <c r="A2492" s="1" t="n">
        <v>39202</v>
      </c>
      <c r="B2492" t="s">
        <v>326</v>
      </c>
      <c r="C2492" t="n">
        <v>1</v>
      </c>
      <c r="D2492" t="n">
        <v>215</v>
      </c>
      <c r="E2492" t="s">
        <v>234</v>
      </c>
      <c r="F2492" t="n">
        <v>3201</v>
      </c>
      <c r="G2492" t="s">
        <v>228</v>
      </c>
      <c r="H2492" t="s">
        <v>229</v>
      </c>
      <c r="I2492" t="n">
        <v>5</v>
      </c>
      <c r="K2492" t="s">
        <v>338</v>
      </c>
      <c r="L2492" t="n">
        <v>310</v>
      </c>
      <c r="M2492" t="n">
        <v>0</v>
      </c>
      <c r="N2492" t="n">
        <v>0</v>
      </c>
    </row>
    <row r="2493" spans="1:20">
      <c r="A2493" s="1" t="n">
        <v>39202</v>
      </c>
      <c r="B2493" t="s">
        <v>325</v>
      </c>
      <c r="C2493" t="n">
        <v>3</v>
      </c>
      <c r="D2493" t="n">
        <v>20</v>
      </c>
      <c r="E2493" t="s">
        <v>52</v>
      </c>
      <c r="F2493" t="n">
        <v>3201</v>
      </c>
      <c r="G2493" t="s">
        <v>228</v>
      </c>
      <c r="H2493" t="s">
        <v>229</v>
      </c>
      <c r="I2493" t="n">
        <v>5</v>
      </c>
      <c r="J2493" t="n">
        <v>670</v>
      </c>
      <c r="K2493" t="s">
        <v>336</v>
      </c>
      <c r="L2493" t="n">
        <v>472</v>
      </c>
      <c r="M2493" t="n">
        <v>0.09</v>
      </c>
      <c r="N2493" t="n">
        <v>39.9</v>
      </c>
      <c r="O2493" t="s">
        <v>325</v>
      </c>
      <c r="P2493" t="s">
        <v>253</v>
      </c>
      <c r="Q2493" t="s">
        <v>253</v>
      </c>
      <c r="R2493" t="s">
        <v>233</v>
      </c>
      <c r="S2493" t="s">
        <v>229</v>
      </c>
      <c r="T2493" t="n">
        <v>5</v>
      </c>
    </row>
    <row r="2494" spans="1:20">
      <c r="A2494" s="1" t="n">
        <v>39202</v>
      </c>
      <c r="B2494" t="s">
        <v>325</v>
      </c>
      <c r="C2494" t="n">
        <v>1</v>
      </c>
      <c r="D2494" t="n">
        <v>20</v>
      </c>
      <c r="E2494" t="s">
        <v>52</v>
      </c>
      <c r="F2494" t="n">
        <v>3201</v>
      </c>
      <c r="G2494" t="s">
        <v>228</v>
      </c>
      <c r="H2494" t="s">
        <v>229</v>
      </c>
      <c r="I2494" t="n">
        <v>5</v>
      </c>
      <c r="J2494" t="n">
        <v>785</v>
      </c>
      <c r="K2494" t="s">
        <v>259</v>
      </c>
      <c r="L2494" t="n">
        <v>777</v>
      </c>
      <c r="M2494" t="n">
        <v>1.17</v>
      </c>
      <c r="N2494" t="n">
        <v>38.9</v>
      </c>
      <c r="O2494" t="s">
        <v>325</v>
      </c>
      <c r="P2494" t="s">
        <v>253</v>
      </c>
      <c r="Q2494" t="s">
        <v>253</v>
      </c>
      <c r="R2494" t="s">
        <v>233</v>
      </c>
      <c r="S2494" t="s">
        <v>229</v>
      </c>
      <c r="T2494" t="n">
        <v>5</v>
      </c>
    </row>
    <row r="2495" spans="1:20">
      <c r="A2495" s="1" t="n">
        <v>39202</v>
      </c>
      <c r="B2495" t="s">
        <v>325</v>
      </c>
      <c r="C2495" t="n">
        <v>2</v>
      </c>
      <c r="D2495" t="n">
        <v>20</v>
      </c>
      <c r="E2495" t="s">
        <v>52</v>
      </c>
      <c r="F2495" t="n">
        <v>3201</v>
      </c>
      <c r="G2495" t="s">
        <v>228</v>
      </c>
      <c r="H2495" t="s">
        <v>229</v>
      </c>
      <c r="I2495" t="n">
        <v>5</v>
      </c>
      <c r="J2495" t="n">
        <v>550</v>
      </c>
      <c r="K2495" t="s">
        <v>346</v>
      </c>
      <c r="L2495" t="n">
        <v>503</v>
      </c>
      <c r="M2495" t="n">
        <v>0.16</v>
      </c>
      <c r="N2495" t="n">
        <v>36.4</v>
      </c>
      <c r="O2495" t="s">
        <v>325</v>
      </c>
      <c r="P2495" t="s">
        <v>253</v>
      </c>
      <c r="Q2495" t="s">
        <v>253</v>
      </c>
      <c r="R2495" t="s">
        <v>233</v>
      </c>
      <c r="S2495" t="s">
        <v>229</v>
      </c>
      <c r="T2495" t="n">
        <v>5</v>
      </c>
    </row>
    <row r="2496" spans="1:20">
      <c r="A2496" s="1" t="n">
        <v>39202</v>
      </c>
      <c r="B2496" t="s">
        <v>325</v>
      </c>
      <c r="C2496" t="n">
        <v>4</v>
      </c>
      <c r="D2496" t="n">
        <v>20</v>
      </c>
      <c r="E2496" t="s">
        <v>52</v>
      </c>
      <c r="F2496" t="n">
        <v>3201</v>
      </c>
      <c r="G2496" t="s">
        <v>228</v>
      </c>
      <c r="H2496" t="s">
        <v>229</v>
      </c>
      <c r="I2496" t="n">
        <v>5</v>
      </c>
      <c r="J2496" t="n">
        <v>888</v>
      </c>
      <c r="K2496" t="s">
        <v>273</v>
      </c>
      <c r="L2496" t="n">
        <v>692</v>
      </c>
      <c r="M2496" t="n">
        <v>1.17</v>
      </c>
      <c r="N2496" t="n">
        <v>33.8</v>
      </c>
      <c r="O2496" t="s">
        <v>325</v>
      </c>
      <c r="P2496" t="s">
        <v>253</v>
      </c>
      <c r="Q2496" t="s">
        <v>253</v>
      </c>
      <c r="R2496" t="s">
        <v>233</v>
      </c>
      <c r="S2496" t="s">
        <v>229</v>
      </c>
      <c r="T2496" t="n">
        <v>5</v>
      </c>
    </row>
    <row r="2497" spans="1:20">
      <c r="A2497" s="1" t="n">
        <v>39233</v>
      </c>
      <c r="B2497" t="s">
        <v>323</v>
      </c>
      <c r="C2497" t="n">
        <v>65</v>
      </c>
      <c r="D2497" t="n">
        <v>20</v>
      </c>
      <c r="E2497" t="s">
        <v>52</v>
      </c>
      <c r="F2497" t="n">
        <v>3201</v>
      </c>
      <c r="G2497" t="s">
        <v>228</v>
      </c>
      <c r="H2497" t="s">
        <v>229</v>
      </c>
      <c r="I2497" t="n">
        <v>5</v>
      </c>
      <c r="J2497" t="n">
        <v>280</v>
      </c>
      <c r="K2497" t="s">
        <v>251</v>
      </c>
      <c r="L2497" t="n">
        <v>218</v>
      </c>
      <c r="M2497" t="n">
        <v>0.25</v>
      </c>
      <c r="N2497" t="n">
        <v>25</v>
      </c>
      <c r="O2497" t="s">
        <v>323</v>
      </c>
      <c r="P2497" t="s">
        <v>347</v>
      </c>
      <c r="Q2497" t="s">
        <v>347</v>
      </c>
      <c r="R2497" t="s">
        <v>233</v>
      </c>
      <c r="S2497" t="s">
        <v>229</v>
      </c>
      <c r="T2497" t="n">
        <v>5</v>
      </c>
    </row>
    <row r="2498" spans="1:20">
      <c r="A2498" s="1" t="n">
        <v>39233</v>
      </c>
      <c r="B2498" t="s">
        <v>323</v>
      </c>
      <c r="C2498" t="n">
        <v>4</v>
      </c>
      <c r="D2498" t="n">
        <v>20</v>
      </c>
      <c r="E2498" t="s">
        <v>52</v>
      </c>
      <c r="F2498" t="n">
        <v>3201</v>
      </c>
      <c r="G2498" t="s">
        <v>228</v>
      </c>
      <c r="H2498" t="s">
        <v>229</v>
      </c>
      <c r="I2498" t="n">
        <v>5</v>
      </c>
      <c r="J2498" t="n">
        <v>458</v>
      </c>
      <c r="K2498" t="s">
        <v>230</v>
      </c>
      <c r="L2498" t="n">
        <v>200</v>
      </c>
      <c r="M2498" t="n">
        <v>0.03</v>
      </c>
      <c r="N2498" t="n">
        <v>33.9</v>
      </c>
      <c r="O2498" t="s">
        <v>323</v>
      </c>
      <c r="P2498" t="s">
        <v>347</v>
      </c>
      <c r="Q2498" t="s">
        <v>347</v>
      </c>
      <c r="R2498" t="s">
        <v>233</v>
      </c>
      <c r="S2498" t="s">
        <v>229</v>
      </c>
      <c r="T2498" t="n">
        <v>5</v>
      </c>
    </row>
    <row r="2499" spans="1:20">
      <c r="A2499" s="1" t="n">
        <v>39233</v>
      </c>
      <c r="B2499" t="s">
        <v>323</v>
      </c>
      <c r="C2499" t="n">
        <v>66</v>
      </c>
      <c r="D2499" t="n">
        <v>20</v>
      </c>
      <c r="E2499" t="s">
        <v>52</v>
      </c>
      <c r="F2499" t="n">
        <v>3201</v>
      </c>
      <c r="G2499" t="s">
        <v>228</v>
      </c>
      <c r="H2499" t="s">
        <v>229</v>
      </c>
      <c r="I2499" t="n">
        <v>5</v>
      </c>
      <c r="J2499" t="n">
        <v>945</v>
      </c>
      <c r="K2499" t="s">
        <v>282</v>
      </c>
      <c r="L2499" t="n">
        <v>621</v>
      </c>
      <c r="M2499" t="n">
        <v>0.07000000000000001</v>
      </c>
      <c r="N2499" t="n">
        <v>36.1</v>
      </c>
      <c r="O2499" t="s">
        <v>323</v>
      </c>
      <c r="P2499" t="s">
        <v>347</v>
      </c>
      <c r="Q2499" t="s">
        <v>347</v>
      </c>
      <c r="R2499" t="s">
        <v>233</v>
      </c>
      <c r="S2499" t="s">
        <v>229</v>
      </c>
      <c r="T2499" t="n">
        <v>5</v>
      </c>
    </row>
    <row r="2500" spans="1:20">
      <c r="A2500" s="1" t="n">
        <v>39233</v>
      </c>
      <c r="B2500" t="s">
        <v>323</v>
      </c>
      <c r="C2500" t="n">
        <v>3</v>
      </c>
      <c r="D2500" t="n">
        <v>20</v>
      </c>
      <c r="E2500" t="s">
        <v>52</v>
      </c>
      <c r="F2500" t="n">
        <v>3201</v>
      </c>
      <c r="G2500" t="s">
        <v>228</v>
      </c>
      <c r="H2500" t="s">
        <v>229</v>
      </c>
      <c r="I2500" t="n">
        <v>5</v>
      </c>
      <c r="J2500" t="n">
        <v>875</v>
      </c>
      <c r="K2500" t="s">
        <v>305</v>
      </c>
      <c r="L2500" t="n">
        <v>205</v>
      </c>
      <c r="M2500" t="n">
        <v>0.04</v>
      </c>
      <c r="N2500" t="n">
        <v>42.1</v>
      </c>
      <c r="O2500" t="s">
        <v>323</v>
      </c>
      <c r="P2500" t="s">
        <v>347</v>
      </c>
      <c r="Q2500" t="s">
        <v>347</v>
      </c>
      <c r="R2500" t="s">
        <v>233</v>
      </c>
      <c r="S2500" t="s">
        <v>229</v>
      </c>
      <c r="T2500" t="n">
        <v>5</v>
      </c>
    </row>
    <row r="2501" spans="1:20">
      <c r="A2501" s="1" t="n">
        <v>39233</v>
      </c>
      <c r="B2501" t="s">
        <v>323</v>
      </c>
      <c r="C2501" t="n">
        <v>80</v>
      </c>
      <c r="D2501" t="n">
        <v>840</v>
      </c>
      <c r="E2501" t="s">
        <v>337</v>
      </c>
      <c r="F2501" t="n">
        <v>3201</v>
      </c>
      <c r="G2501" t="s">
        <v>228</v>
      </c>
      <c r="H2501" t="s">
        <v>229</v>
      </c>
      <c r="I2501" t="n">
        <v>5</v>
      </c>
      <c r="J2501" t="n">
        <v>580</v>
      </c>
      <c r="K2501" t="s">
        <v>248</v>
      </c>
      <c r="L2501" t="n">
        <v>98</v>
      </c>
      <c r="M2501" t="n">
        <v>0</v>
      </c>
      <c r="N2501" t="n">
        <v>0</v>
      </c>
      <c r="O2501" t="s">
        <v>323</v>
      </c>
      <c r="P2501" t="s">
        <v>347</v>
      </c>
      <c r="Q2501" t="s">
        <v>347</v>
      </c>
      <c r="R2501" t="s">
        <v>233</v>
      </c>
      <c r="S2501" t="s">
        <v>229</v>
      </c>
      <c r="T2501" t="n">
        <v>5</v>
      </c>
    </row>
    <row r="2502" spans="1:20">
      <c r="A2502" s="1" t="n">
        <v>39233</v>
      </c>
      <c r="B2502" t="s">
        <v>323</v>
      </c>
      <c r="C2502" t="n">
        <v>1</v>
      </c>
      <c r="D2502" t="n">
        <v>20</v>
      </c>
      <c r="E2502" t="s">
        <v>52</v>
      </c>
      <c r="F2502" t="n">
        <v>3201</v>
      </c>
      <c r="G2502" t="s">
        <v>228</v>
      </c>
      <c r="H2502" t="s">
        <v>229</v>
      </c>
      <c r="I2502" t="n">
        <v>5</v>
      </c>
      <c r="J2502" t="n">
        <v>875</v>
      </c>
      <c r="K2502" t="s">
        <v>305</v>
      </c>
      <c r="L2502" t="n">
        <v>196</v>
      </c>
      <c r="M2502" t="n">
        <v>0.04</v>
      </c>
      <c r="N2502" t="n">
        <v>42.4</v>
      </c>
      <c r="O2502" t="s">
        <v>323</v>
      </c>
      <c r="P2502" t="s">
        <v>347</v>
      </c>
      <c r="Q2502" t="s">
        <v>347</v>
      </c>
      <c r="R2502" t="s">
        <v>233</v>
      </c>
      <c r="S2502" t="s">
        <v>229</v>
      </c>
      <c r="T2502" t="n">
        <v>5</v>
      </c>
    </row>
    <row r="2503" spans="1:20">
      <c r="A2503" s="1" t="n">
        <v>39233</v>
      </c>
      <c r="B2503" t="s">
        <v>323</v>
      </c>
      <c r="C2503" t="n">
        <v>2</v>
      </c>
      <c r="D2503" t="n">
        <v>20</v>
      </c>
      <c r="E2503" t="s">
        <v>52</v>
      </c>
      <c r="F2503" t="n">
        <v>3201</v>
      </c>
      <c r="G2503" t="s">
        <v>228</v>
      </c>
      <c r="H2503" t="s">
        <v>229</v>
      </c>
      <c r="I2503" t="n">
        <v>5</v>
      </c>
      <c r="J2503" t="n">
        <v>945</v>
      </c>
      <c r="K2503" t="s">
        <v>282</v>
      </c>
      <c r="L2503" t="n">
        <v>481</v>
      </c>
      <c r="M2503" t="n">
        <v>0.05</v>
      </c>
      <c r="N2503" t="n">
        <v>36.2</v>
      </c>
      <c r="O2503" t="s">
        <v>323</v>
      </c>
      <c r="P2503" t="s">
        <v>347</v>
      </c>
      <c r="Q2503" t="s">
        <v>347</v>
      </c>
      <c r="R2503" t="s">
        <v>233</v>
      </c>
      <c r="S2503" t="s">
        <v>229</v>
      </c>
      <c r="T2503" t="n">
        <v>5</v>
      </c>
    </row>
    <row r="2504" spans="1:20">
      <c r="A2504" s="1" t="n">
        <v>39233</v>
      </c>
      <c r="B2504" t="s">
        <v>326</v>
      </c>
      <c r="C2504" t="n">
        <v>1</v>
      </c>
      <c r="D2504" t="n">
        <v>215</v>
      </c>
      <c r="E2504" t="s">
        <v>234</v>
      </c>
      <c r="F2504" t="n">
        <v>3201</v>
      </c>
      <c r="G2504" t="s">
        <v>228</v>
      </c>
      <c r="H2504" t="s">
        <v>229</v>
      </c>
      <c r="I2504" t="n">
        <v>5</v>
      </c>
      <c r="K2504" t="s">
        <v>338</v>
      </c>
      <c r="L2504" t="n">
        <v>252</v>
      </c>
      <c r="M2504" t="n">
        <v>0</v>
      </c>
      <c r="N2504" t="n">
        <v>0</v>
      </c>
    </row>
    <row r="2505" spans="1:20">
      <c r="A2505" s="1" t="n">
        <v>39233</v>
      </c>
      <c r="B2505" t="s">
        <v>325</v>
      </c>
      <c r="C2505" t="n">
        <v>6</v>
      </c>
      <c r="D2505" t="n">
        <v>20</v>
      </c>
      <c r="E2505" t="s">
        <v>52</v>
      </c>
      <c r="F2505" t="n">
        <v>3201</v>
      </c>
      <c r="G2505" t="s">
        <v>228</v>
      </c>
      <c r="H2505" t="s">
        <v>229</v>
      </c>
      <c r="I2505" t="n">
        <v>5</v>
      </c>
      <c r="J2505" t="n">
        <v>805</v>
      </c>
      <c r="K2505" t="s">
        <v>295</v>
      </c>
      <c r="L2505" t="n">
        <v>226</v>
      </c>
      <c r="M2505" t="n">
        <v>0.18</v>
      </c>
      <c r="N2505" t="n">
        <v>39</v>
      </c>
      <c r="O2505" t="s">
        <v>325</v>
      </c>
      <c r="P2505" t="s">
        <v>253</v>
      </c>
      <c r="Q2505" t="s">
        <v>253</v>
      </c>
      <c r="R2505" t="s">
        <v>233</v>
      </c>
      <c r="S2505" t="s">
        <v>229</v>
      </c>
      <c r="T2505" t="n">
        <v>5</v>
      </c>
    </row>
    <row r="2506" spans="1:20">
      <c r="A2506" s="1" t="n">
        <v>39233</v>
      </c>
      <c r="B2506" t="s">
        <v>325</v>
      </c>
      <c r="C2506" t="n">
        <v>3</v>
      </c>
      <c r="D2506" t="n">
        <v>20</v>
      </c>
      <c r="E2506" t="s">
        <v>52</v>
      </c>
      <c r="F2506" t="n">
        <v>3201</v>
      </c>
      <c r="G2506" t="s">
        <v>228</v>
      </c>
      <c r="H2506" t="s">
        <v>229</v>
      </c>
      <c r="I2506" t="n">
        <v>5</v>
      </c>
      <c r="J2506" t="n">
        <v>285</v>
      </c>
      <c r="K2506" t="s">
        <v>284</v>
      </c>
      <c r="L2506" t="n">
        <v>348</v>
      </c>
      <c r="M2506" t="n">
        <v>0.79</v>
      </c>
      <c r="N2506" t="n">
        <v>29.2</v>
      </c>
      <c r="O2506" t="s">
        <v>325</v>
      </c>
      <c r="P2506" t="s">
        <v>253</v>
      </c>
      <c r="Q2506" t="s">
        <v>253</v>
      </c>
      <c r="R2506" t="s">
        <v>233</v>
      </c>
      <c r="S2506" t="s">
        <v>229</v>
      </c>
      <c r="T2506" t="n">
        <v>5</v>
      </c>
    </row>
    <row r="2507" spans="1:20">
      <c r="A2507" s="1" t="n">
        <v>39233</v>
      </c>
      <c r="B2507" t="s">
        <v>325</v>
      </c>
      <c r="C2507" t="n">
        <v>1</v>
      </c>
      <c r="D2507" t="n">
        <v>20</v>
      </c>
      <c r="E2507" t="s">
        <v>52</v>
      </c>
      <c r="F2507" t="n">
        <v>3201</v>
      </c>
      <c r="G2507" t="s">
        <v>228</v>
      </c>
      <c r="H2507" t="s">
        <v>229</v>
      </c>
      <c r="I2507" t="n">
        <v>5</v>
      </c>
      <c r="J2507" t="n">
        <v>458</v>
      </c>
      <c r="K2507" t="s">
        <v>230</v>
      </c>
      <c r="L2507" t="n">
        <v>331</v>
      </c>
      <c r="M2507" t="n">
        <v>0.22</v>
      </c>
      <c r="N2507" t="n">
        <v>20.2</v>
      </c>
      <c r="O2507" t="s">
        <v>325</v>
      </c>
      <c r="P2507" t="s">
        <v>253</v>
      </c>
      <c r="Q2507" t="s">
        <v>253</v>
      </c>
      <c r="R2507" t="s">
        <v>233</v>
      </c>
      <c r="S2507" t="s">
        <v>229</v>
      </c>
      <c r="T2507" t="n">
        <v>5</v>
      </c>
    </row>
    <row r="2508" spans="1:20">
      <c r="A2508" s="1" t="n">
        <v>39233</v>
      </c>
      <c r="B2508" t="s">
        <v>325</v>
      </c>
      <c r="C2508" t="n">
        <v>4</v>
      </c>
      <c r="D2508" t="n">
        <v>20</v>
      </c>
      <c r="E2508" t="s">
        <v>52</v>
      </c>
      <c r="F2508" t="n">
        <v>3201</v>
      </c>
      <c r="G2508" t="s">
        <v>228</v>
      </c>
      <c r="H2508" t="s">
        <v>229</v>
      </c>
      <c r="I2508" t="n">
        <v>5</v>
      </c>
      <c r="J2508" t="n">
        <v>805</v>
      </c>
      <c r="K2508" t="s">
        <v>295</v>
      </c>
      <c r="L2508" t="n">
        <v>671</v>
      </c>
      <c r="M2508" t="n">
        <v>0.16</v>
      </c>
      <c r="N2508" t="n">
        <v>35.2</v>
      </c>
      <c r="O2508" t="s">
        <v>325</v>
      </c>
      <c r="P2508" t="s">
        <v>253</v>
      </c>
      <c r="Q2508" t="s">
        <v>253</v>
      </c>
      <c r="R2508" t="s">
        <v>233</v>
      </c>
      <c r="S2508" t="s">
        <v>229</v>
      </c>
      <c r="T2508" t="n">
        <v>5</v>
      </c>
    </row>
    <row r="2509" spans="1:20">
      <c r="A2509" s="1" t="n">
        <v>39233</v>
      </c>
      <c r="B2509" t="s">
        <v>325</v>
      </c>
      <c r="C2509" t="n">
        <v>2</v>
      </c>
      <c r="D2509" t="n">
        <v>20</v>
      </c>
      <c r="E2509" t="s">
        <v>52</v>
      </c>
      <c r="F2509" t="n">
        <v>3201</v>
      </c>
      <c r="G2509" t="s">
        <v>228</v>
      </c>
      <c r="H2509" t="s">
        <v>229</v>
      </c>
      <c r="I2509" t="n">
        <v>5</v>
      </c>
      <c r="J2509" t="n">
        <v>232</v>
      </c>
      <c r="K2509" t="s">
        <v>266</v>
      </c>
      <c r="L2509" t="n">
        <v>379</v>
      </c>
      <c r="M2509" t="n">
        <v>0.08</v>
      </c>
      <c r="N2509" t="n">
        <v>38.6</v>
      </c>
      <c r="O2509" t="s">
        <v>325</v>
      </c>
      <c r="P2509" t="s">
        <v>253</v>
      </c>
      <c r="Q2509" t="s">
        <v>253</v>
      </c>
      <c r="R2509" t="s">
        <v>233</v>
      </c>
      <c r="S2509" t="s">
        <v>229</v>
      </c>
      <c r="T2509" t="n">
        <v>5</v>
      </c>
    </row>
    <row r="2510" spans="1:20">
      <c r="A2510" s="1" t="n">
        <v>39233</v>
      </c>
      <c r="B2510" t="s">
        <v>325</v>
      </c>
      <c r="C2510" t="n">
        <v>7</v>
      </c>
      <c r="D2510" t="n">
        <v>508</v>
      </c>
      <c r="E2510" t="s">
        <v>246</v>
      </c>
      <c r="F2510" t="n">
        <v>3201</v>
      </c>
      <c r="G2510" t="s">
        <v>228</v>
      </c>
      <c r="H2510" t="s">
        <v>229</v>
      </c>
      <c r="I2510" t="n">
        <v>5</v>
      </c>
      <c r="J2510" t="n">
        <v>580</v>
      </c>
      <c r="K2510" t="s">
        <v>248</v>
      </c>
      <c r="L2510" t="n">
        <v>98</v>
      </c>
      <c r="M2510" t="n">
        <v>0.08</v>
      </c>
      <c r="N2510" t="n">
        <v>0</v>
      </c>
    </row>
    <row r="2511" spans="1:20">
      <c r="A2511" s="1" t="n">
        <v>39233</v>
      </c>
      <c r="B2511" t="s">
        <v>325</v>
      </c>
      <c r="C2511" t="n">
        <v>5</v>
      </c>
      <c r="D2511" t="n">
        <v>20</v>
      </c>
      <c r="E2511" t="s">
        <v>52</v>
      </c>
      <c r="F2511" t="n">
        <v>3201</v>
      </c>
      <c r="G2511" t="s">
        <v>228</v>
      </c>
      <c r="H2511" t="s">
        <v>229</v>
      </c>
      <c r="I2511" t="n">
        <v>5</v>
      </c>
      <c r="J2511" t="n">
        <v>785</v>
      </c>
      <c r="K2511" t="s">
        <v>259</v>
      </c>
      <c r="L2511" t="n">
        <v>600</v>
      </c>
      <c r="M2511" t="n">
        <v>1.12</v>
      </c>
      <c r="N2511" t="n">
        <v>39.2</v>
      </c>
      <c r="O2511" t="s">
        <v>325</v>
      </c>
      <c r="P2511" t="s">
        <v>253</v>
      </c>
      <c r="Q2511" t="s">
        <v>253</v>
      </c>
      <c r="R2511" t="s">
        <v>233</v>
      </c>
      <c r="S2511" t="s">
        <v>229</v>
      </c>
      <c r="T2511" t="n">
        <v>5</v>
      </c>
    </row>
    <row r="2512" spans="1:20">
      <c r="A2512" s="1" t="n">
        <v>39263</v>
      </c>
      <c r="B2512" t="s">
        <v>323</v>
      </c>
      <c r="C2512" t="n">
        <v>43</v>
      </c>
      <c r="D2512" t="n">
        <v>20</v>
      </c>
      <c r="E2512" t="s">
        <v>52</v>
      </c>
      <c r="F2512" t="n">
        <v>3201</v>
      </c>
      <c r="G2512" t="s">
        <v>228</v>
      </c>
      <c r="H2512" t="s">
        <v>229</v>
      </c>
      <c r="I2512" t="n">
        <v>5</v>
      </c>
      <c r="J2512" t="n">
        <v>280</v>
      </c>
      <c r="K2512" t="s">
        <v>251</v>
      </c>
      <c r="L2512" t="n">
        <v>210</v>
      </c>
      <c r="M2512" t="n">
        <v>0.07000000000000001</v>
      </c>
      <c r="N2512" t="n">
        <v>39.9</v>
      </c>
      <c r="O2512" t="s">
        <v>323</v>
      </c>
      <c r="P2512" t="s">
        <v>347</v>
      </c>
      <c r="Q2512" t="s">
        <v>347</v>
      </c>
      <c r="R2512" t="s">
        <v>233</v>
      </c>
      <c r="S2512" t="s">
        <v>229</v>
      </c>
      <c r="T2512" t="n">
        <v>5</v>
      </c>
    </row>
    <row r="2513" spans="1:20">
      <c r="A2513" s="1" t="n">
        <v>39263</v>
      </c>
      <c r="B2513" t="s">
        <v>323</v>
      </c>
      <c r="C2513" t="n">
        <v>1</v>
      </c>
      <c r="D2513" t="n">
        <v>20</v>
      </c>
      <c r="E2513" t="s">
        <v>52</v>
      </c>
      <c r="F2513" t="n">
        <v>3201</v>
      </c>
      <c r="G2513" t="s">
        <v>228</v>
      </c>
      <c r="H2513" t="s">
        <v>229</v>
      </c>
      <c r="I2513" t="n">
        <v>5</v>
      </c>
      <c r="J2513" t="n">
        <v>875</v>
      </c>
      <c r="K2513" t="s">
        <v>305</v>
      </c>
      <c r="L2513" t="n">
        <v>380</v>
      </c>
      <c r="M2513" t="n">
        <v>0.05</v>
      </c>
      <c r="N2513" t="n">
        <v>43.2</v>
      </c>
      <c r="O2513" t="s">
        <v>323</v>
      </c>
      <c r="P2513" t="s">
        <v>347</v>
      </c>
      <c r="Q2513" t="s">
        <v>347</v>
      </c>
      <c r="R2513" t="s">
        <v>233</v>
      </c>
      <c r="S2513" t="s">
        <v>229</v>
      </c>
      <c r="T2513" t="n">
        <v>5</v>
      </c>
    </row>
    <row r="2514" spans="1:20">
      <c r="A2514" s="1" t="n">
        <v>39263</v>
      </c>
      <c r="B2514" t="s">
        <v>323</v>
      </c>
      <c r="C2514" t="n">
        <v>42</v>
      </c>
      <c r="D2514" t="n">
        <v>20</v>
      </c>
      <c r="E2514" t="s">
        <v>52</v>
      </c>
      <c r="F2514" t="n">
        <v>3201</v>
      </c>
      <c r="G2514" t="s">
        <v>228</v>
      </c>
      <c r="H2514" t="s">
        <v>229</v>
      </c>
      <c r="I2514" t="n">
        <v>5</v>
      </c>
      <c r="J2514" t="n">
        <v>875</v>
      </c>
      <c r="K2514" t="s">
        <v>305</v>
      </c>
      <c r="L2514" t="n">
        <v>189</v>
      </c>
      <c r="M2514" t="n">
        <v>0.05</v>
      </c>
      <c r="N2514" t="n">
        <v>42.9</v>
      </c>
      <c r="O2514" t="s">
        <v>323</v>
      </c>
      <c r="P2514" t="s">
        <v>347</v>
      </c>
      <c r="Q2514" t="s">
        <v>347</v>
      </c>
      <c r="R2514" t="s">
        <v>233</v>
      </c>
      <c r="S2514" t="s">
        <v>229</v>
      </c>
      <c r="T2514" t="n">
        <v>5</v>
      </c>
    </row>
    <row r="2515" spans="1:20">
      <c r="A2515" s="1" t="n">
        <v>39263</v>
      </c>
      <c r="B2515" t="s">
        <v>323</v>
      </c>
      <c r="C2515" t="n">
        <v>41</v>
      </c>
      <c r="D2515" t="n">
        <v>20</v>
      </c>
      <c r="E2515" t="s">
        <v>52</v>
      </c>
      <c r="F2515" t="n">
        <v>3201</v>
      </c>
      <c r="G2515" t="s">
        <v>228</v>
      </c>
      <c r="H2515" t="s">
        <v>229</v>
      </c>
      <c r="I2515" t="n">
        <v>5</v>
      </c>
      <c r="J2515" t="n">
        <v>945</v>
      </c>
      <c r="K2515" t="s">
        <v>282</v>
      </c>
      <c r="L2515" t="n">
        <v>286</v>
      </c>
      <c r="M2515" t="n">
        <v>0.08</v>
      </c>
      <c r="N2515" t="n">
        <v>36.4</v>
      </c>
      <c r="O2515" t="s">
        <v>323</v>
      </c>
      <c r="P2515" t="s">
        <v>347</v>
      </c>
      <c r="Q2515" t="s">
        <v>347</v>
      </c>
      <c r="R2515" t="s">
        <v>233</v>
      </c>
      <c r="S2515" t="s">
        <v>229</v>
      </c>
      <c r="T2515" t="n">
        <v>5</v>
      </c>
    </row>
    <row r="2516" spans="1:20">
      <c r="A2516" s="1" t="n">
        <v>39263</v>
      </c>
      <c r="B2516" t="s">
        <v>323</v>
      </c>
      <c r="C2516" t="n">
        <v>2</v>
      </c>
      <c r="D2516" t="n">
        <v>20</v>
      </c>
      <c r="E2516" t="s">
        <v>52</v>
      </c>
      <c r="F2516" t="n">
        <v>3201</v>
      </c>
      <c r="G2516" t="s">
        <v>228</v>
      </c>
      <c r="H2516" t="s">
        <v>229</v>
      </c>
      <c r="I2516" t="n">
        <v>5</v>
      </c>
      <c r="J2516" t="n">
        <v>945</v>
      </c>
      <c r="K2516" t="s">
        <v>282</v>
      </c>
      <c r="L2516" t="n">
        <v>248</v>
      </c>
      <c r="M2516" t="n">
        <v>0.07000000000000001</v>
      </c>
      <c r="N2516" t="n">
        <v>38.2</v>
      </c>
      <c r="O2516" t="s">
        <v>323</v>
      </c>
      <c r="P2516" t="s">
        <v>347</v>
      </c>
      <c r="Q2516" t="s">
        <v>347</v>
      </c>
      <c r="R2516" t="s">
        <v>233</v>
      </c>
      <c r="S2516" t="s">
        <v>229</v>
      </c>
      <c r="T2516" t="n">
        <v>5</v>
      </c>
    </row>
    <row r="2517" spans="1:20">
      <c r="A2517" s="1" t="n">
        <v>39263</v>
      </c>
      <c r="B2517" t="s">
        <v>349</v>
      </c>
      <c r="C2517" t="n">
        <v>1</v>
      </c>
      <c r="D2517" t="n">
        <v>141</v>
      </c>
      <c r="E2517" t="s">
        <v>54</v>
      </c>
      <c r="F2517" t="n">
        <v>3201</v>
      </c>
      <c r="G2517" t="s">
        <v>228</v>
      </c>
      <c r="H2517" t="s">
        <v>229</v>
      </c>
      <c r="I2517" t="n">
        <v>5</v>
      </c>
      <c r="J2517" t="n">
        <v>487</v>
      </c>
      <c r="K2517" t="s">
        <v>362</v>
      </c>
      <c r="L2517" t="n">
        <v>94</v>
      </c>
      <c r="M2517" t="n">
        <v>0</v>
      </c>
      <c r="N2517" t="n">
        <v>0</v>
      </c>
      <c r="O2517" t="s">
        <v>351</v>
      </c>
      <c r="P2517" t="s">
        <v>352</v>
      </c>
      <c r="Q2517" t="s">
        <v>352</v>
      </c>
      <c r="R2517" t="s">
        <v>233</v>
      </c>
      <c r="S2517" t="s">
        <v>229</v>
      </c>
      <c r="T2517" t="n">
        <v>5</v>
      </c>
    </row>
    <row r="2518" spans="1:20">
      <c r="A2518" s="1" t="n">
        <v>39263</v>
      </c>
      <c r="B2518" t="s">
        <v>326</v>
      </c>
      <c r="C2518" t="n">
        <v>1</v>
      </c>
      <c r="D2518" t="n">
        <v>215</v>
      </c>
      <c r="E2518" t="s">
        <v>234</v>
      </c>
      <c r="F2518" t="n">
        <v>3201</v>
      </c>
      <c r="G2518" t="s">
        <v>228</v>
      </c>
      <c r="H2518" t="s">
        <v>229</v>
      </c>
      <c r="I2518" t="n">
        <v>5</v>
      </c>
      <c r="K2518" t="s">
        <v>338</v>
      </c>
      <c r="L2518" t="n">
        <v>306</v>
      </c>
      <c r="M2518" t="n">
        <v>0</v>
      </c>
      <c r="N2518" t="n">
        <v>0</v>
      </c>
    </row>
    <row r="2519" spans="1:20">
      <c r="A2519" s="1" t="n">
        <v>39263</v>
      </c>
      <c r="B2519" t="s">
        <v>325</v>
      </c>
      <c r="C2519" t="n">
        <v>4</v>
      </c>
      <c r="D2519" t="n">
        <v>20</v>
      </c>
      <c r="E2519" t="s">
        <v>52</v>
      </c>
      <c r="F2519" t="n">
        <v>3201</v>
      </c>
      <c r="G2519" t="s">
        <v>228</v>
      </c>
      <c r="H2519" t="s">
        <v>229</v>
      </c>
      <c r="I2519" t="n">
        <v>5</v>
      </c>
      <c r="J2519" t="n">
        <v>232</v>
      </c>
      <c r="K2519" t="s">
        <v>266</v>
      </c>
      <c r="L2519" t="n">
        <v>326</v>
      </c>
      <c r="M2519" t="n">
        <v>0.08</v>
      </c>
      <c r="N2519" t="n">
        <v>38.1</v>
      </c>
      <c r="O2519" t="s">
        <v>325</v>
      </c>
      <c r="P2519" t="s">
        <v>253</v>
      </c>
      <c r="Q2519" t="s">
        <v>253</v>
      </c>
      <c r="R2519" t="s">
        <v>233</v>
      </c>
      <c r="S2519" t="s">
        <v>229</v>
      </c>
      <c r="T2519" t="n">
        <v>5</v>
      </c>
    </row>
    <row r="2520" spans="1:20">
      <c r="A2520" s="1" t="n">
        <v>39263</v>
      </c>
      <c r="B2520" t="s">
        <v>325</v>
      </c>
      <c r="C2520" t="n">
        <v>5</v>
      </c>
      <c r="D2520" t="n">
        <v>20</v>
      </c>
      <c r="E2520" t="s">
        <v>52</v>
      </c>
      <c r="F2520" t="n">
        <v>3201</v>
      </c>
      <c r="G2520" t="s">
        <v>228</v>
      </c>
      <c r="H2520" t="s">
        <v>229</v>
      </c>
      <c r="I2520" t="n">
        <v>5</v>
      </c>
      <c r="J2520" t="n">
        <v>232</v>
      </c>
      <c r="K2520" t="s">
        <v>266</v>
      </c>
      <c r="L2520" t="n">
        <v>259</v>
      </c>
      <c r="M2520" t="n">
        <v>0.08</v>
      </c>
      <c r="N2520" t="n">
        <v>36</v>
      </c>
      <c r="O2520" t="s">
        <v>325</v>
      </c>
      <c r="P2520" t="s">
        <v>253</v>
      </c>
      <c r="Q2520" t="s">
        <v>253</v>
      </c>
      <c r="R2520" t="s">
        <v>233</v>
      </c>
      <c r="S2520" t="s">
        <v>229</v>
      </c>
      <c r="T2520" t="n">
        <v>5</v>
      </c>
    </row>
    <row r="2521" spans="1:20">
      <c r="A2521" s="1" t="n">
        <v>39263</v>
      </c>
      <c r="B2521" t="s">
        <v>325</v>
      </c>
      <c r="C2521" t="n">
        <v>2</v>
      </c>
      <c r="D2521" t="n">
        <v>20</v>
      </c>
      <c r="E2521" t="s">
        <v>52</v>
      </c>
      <c r="F2521" t="n">
        <v>3201</v>
      </c>
      <c r="G2521" t="s">
        <v>228</v>
      </c>
      <c r="H2521" t="s">
        <v>229</v>
      </c>
      <c r="I2521" t="n">
        <v>5</v>
      </c>
      <c r="J2521" t="n">
        <v>458</v>
      </c>
      <c r="K2521" t="s">
        <v>230</v>
      </c>
      <c r="L2521" t="n">
        <v>336</v>
      </c>
      <c r="M2521" t="n">
        <v>0.22</v>
      </c>
      <c r="N2521" t="n">
        <v>20.2</v>
      </c>
      <c r="O2521" t="s">
        <v>325</v>
      </c>
      <c r="P2521" t="s">
        <v>253</v>
      </c>
      <c r="Q2521" t="s">
        <v>253</v>
      </c>
      <c r="R2521" t="s">
        <v>233</v>
      </c>
      <c r="S2521" t="s">
        <v>229</v>
      </c>
      <c r="T2521" t="n">
        <v>5</v>
      </c>
    </row>
    <row r="2522" spans="1:20">
      <c r="A2522" s="1" t="n">
        <v>39263</v>
      </c>
      <c r="B2522" t="s">
        <v>325</v>
      </c>
      <c r="C2522" t="n">
        <v>1</v>
      </c>
      <c r="D2522" t="n">
        <v>20</v>
      </c>
      <c r="E2522" t="s">
        <v>52</v>
      </c>
      <c r="F2522" t="n">
        <v>3201</v>
      </c>
      <c r="G2522" t="s">
        <v>228</v>
      </c>
      <c r="H2522" t="s">
        <v>229</v>
      </c>
      <c r="I2522" t="n">
        <v>5</v>
      </c>
      <c r="J2522" t="n">
        <v>785</v>
      </c>
      <c r="K2522" t="s">
        <v>259</v>
      </c>
      <c r="L2522" t="n">
        <v>709</v>
      </c>
      <c r="M2522" t="n">
        <v>1.07</v>
      </c>
      <c r="N2522" t="n">
        <v>39</v>
      </c>
      <c r="O2522" t="s">
        <v>325</v>
      </c>
      <c r="P2522" t="s">
        <v>253</v>
      </c>
      <c r="Q2522" t="s">
        <v>253</v>
      </c>
      <c r="R2522" t="s">
        <v>233</v>
      </c>
      <c r="S2522" t="s">
        <v>229</v>
      </c>
      <c r="T2522" t="n">
        <v>5</v>
      </c>
    </row>
    <row r="2523" spans="1:20">
      <c r="A2523" s="1" t="n">
        <v>39263</v>
      </c>
      <c r="B2523" t="s">
        <v>325</v>
      </c>
      <c r="C2523" t="n">
        <v>6</v>
      </c>
      <c r="D2523" t="n">
        <v>508</v>
      </c>
      <c r="E2523" t="s">
        <v>246</v>
      </c>
      <c r="F2523" t="n">
        <v>3201</v>
      </c>
      <c r="G2523" t="s">
        <v>228</v>
      </c>
      <c r="H2523" t="s">
        <v>229</v>
      </c>
      <c r="I2523" t="n">
        <v>5</v>
      </c>
      <c r="J2523" t="n">
        <v>875</v>
      </c>
      <c r="K2523" t="s">
        <v>305</v>
      </c>
      <c r="L2523" t="n">
        <v>203</v>
      </c>
      <c r="M2523" t="n">
        <v>0.22</v>
      </c>
      <c r="N2523" t="n">
        <v>0</v>
      </c>
    </row>
    <row r="2524" spans="1:20">
      <c r="A2524" s="1" t="n">
        <v>39263</v>
      </c>
      <c r="B2524" t="s">
        <v>325</v>
      </c>
      <c r="C2524" t="n">
        <v>3</v>
      </c>
      <c r="D2524" t="n">
        <v>20</v>
      </c>
      <c r="E2524" t="s">
        <v>52</v>
      </c>
      <c r="F2524" t="n">
        <v>3201</v>
      </c>
      <c r="G2524" t="s">
        <v>228</v>
      </c>
      <c r="H2524" t="s">
        <v>229</v>
      </c>
      <c r="I2524" t="n">
        <v>5</v>
      </c>
      <c r="J2524" t="n">
        <v>458</v>
      </c>
      <c r="K2524" t="s">
        <v>230</v>
      </c>
      <c r="L2524" t="n">
        <v>169</v>
      </c>
      <c r="M2524" t="n">
        <v>0.24</v>
      </c>
      <c r="N2524" t="n">
        <v>19.3</v>
      </c>
      <c r="O2524" t="s">
        <v>325</v>
      </c>
      <c r="P2524" t="s">
        <v>253</v>
      </c>
      <c r="Q2524" t="s">
        <v>253</v>
      </c>
      <c r="R2524" t="s">
        <v>233</v>
      </c>
      <c r="S2524" t="s">
        <v>229</v>
      </c>
      <c r="T2524" t="n">
        <v>5</v>
      </c>
    </row>
    <row r="2525" spans="1:20">
      <c r="A2525" s="1" t="n">
        <v>39263</v>
      </c>
      <c r="B2525" t="s">
        <v>368</v>
      </c>
      <c r="C2525" t="n">
        <v>19</v>
      </c>
      <c r="D2525" t="n">
        <v>215</v>
      </c>
      <c r="E2525" t="s">
        <v>234</v>
      </c>
      <c r="F2525" t="n">
        <v>3202</v>
      </c>
      <c r="G2525" t="s">
        <v>275</v>
      </c>
      <c r="H2525" t="s">
        <v>229</v>
      </c>
      <c r="I2525" t="n">
        <v>5</v>
      </c>
      <c r="K2525" t="s">
        <v>338</v>
      </c>
      <c r="L2525" t="n">
        <v>301</v>
      </c>
      <c r="M2525" t="n">
        <v>0</v>
      </c>
      <c r="N2525" t="n">
        <v>0</v>
      </c>
    </row>
    <row r="2526" spans="1:20">
      <c r="A2526" s="1" t="n">
        <v>39263</v>
      </c>
      <c r="B2526" t="s">
        <v>368</v>
      </c>
      <c r="C2526" t="n">
        <v>21</v>
      </c>
      <c r="D2526" t="n">
        <v>509</v>
      </c>
      <c r="E2526" t="s">
        <v>247</v>
      </c>
      <c r="F2526" t="n">
        <v>3202</v>
      </c>
      <c r="G2526" t="s">
        <v>275</v>
      </c>
      <c r="H2526" t="s">
        <v>229</v>
      </c>
      <c r="I2526" t="n">
        <v>5</v>
      </c>
      <c r="J2526" t="n">
        <v>490</v>
      </c>
      <c r="K2526" t="s">
        <v>244</v>
      </c>
      <c r="L2526" t="n">
        <v>202</v>
      </c>
      <c r="M2526" t="n">
        <v>0.5</v>
      </c>
      <c r="N2526" t="n">
        <v>0</v>
      </c>
    </row>
    <row r="2527" spans="1:20">
      <c r="A2527" s="1" t="n">
        <v>39263</v>
      </c>
      <c r="B2527" t="s">
        <v>363</v>
      </c>
      <c r="C2527" t="n">
        <v>45</v>
      </c>
      <c r="D2527" t="n">
        <v>465</v>
      </c>
      <c r="E2527" t="s">
        <v>340</v>
      </c>
      <c r="F2527" t="n">
        <v>3201</v>
      </c>
      <c r="G2527" t="s">
        <v>228</v>
      </c>
      <c r="H2527" t="s">
        <v>229</v>
      </c>
      <c r="I2527" t="n">
        <v>5</v>
      </c>
      <c r="J2527" t="n">
        <v>280</v>
      </c>
      <c r="K2527" t="s">
        <v>251</v>
      </c>
      <c r="L2527" t="n">
        <v>50</v>
      </c>
      <c r="M2527" t="n">
        <v>0</v>
      </c>
      <c r="N2527" t="n">
        <v>0</v>
      </c>
    </row>
    <row r="2528" spans="1:20">
      <c r="A2528" s="1" t="n">
        <v>39294</v>
      </c>
      <c r="B2528" t="s">
        <v>361</v>
      </c>
      <c r="C2528" t="n">
        <v>1</v>
      </c>
      <c r="D2528" t="n">
        <v>141</v>
      </c>
      <c r="E2528" t="s">
        <v>54</v>
      </c>
      <c r="F2528" t="n">
        <v>3201</v>
      </c>
      <c r="G2528" t="s">
        <v>228</v>
      </c>
      <c r="H2528" t="s">
        <v>229</v>
      </c>
      <c r="I2528" t="n">
        <v>5</v>
      </c>
      <c r="J2528" t="n">
        <v>330</v>
      </c>
      <c r="K2528" t="s">
        <v>350</v>
      </c>
      <c r="L2528" t="n">
        <v>58</v>
      </c>
      <c r="M2528" t="n">
        <v>0</v>
      </c>
      <c r="N2528" t="n">
        <v>0</v>
      </c>
      <c r="O2528" t="s">
        <v>370</v>
      </c>
      <c r="P2528" t="s">
        <v>232</v>
      </c>
      <c r="Q2528" t="s">
        <v>232</v>
      </c>
      <c r="R2528" t="s">
        <v>233</v>
      </c>
      <c r="S2528" t="s">
        <v>229</v>
      </c>
      <c r="T2528" t="n">
        <v>5</v>
      </c>
    </row>
    <row r="2529" spans="1:20">
      <c r="A2529" s="1" t="n">
        <v>39294</v>
      </c>
      <c r="B2529" t="s">
        <v>361</v>
      </c>
      <c r="C2529" t="n">
        <v>2</v>
      </c>
      <c r="D2529" t="n">
        <v>141</v>
      </c>
      <c r="E2529" t="s">
        <v>54</v>
      </c>
      <c r="F2529" t="n">
        <v>3201</v>
      </c>
      <c r="G2529" t="s">
        <v>228</v>
      </c>
      <c r="H2529" t="s">
        <v>229</v>
      </c>
      <c r="I2529" t="n">
        <v>5</v>
      </c>
      <c r="J2529" t="n">
        <v>330</v>
      </c>
      <c r="K2529" t="s">
        <v>350</v>
      </c>
      <c r="L2529" t="n">
        <v>34</v>
      </c>
      <c r="M2529" t="n">
        <v>0</v>
      </c>
      <c r="N2529" t="n">
        <v>0</v>
      </c>
      <c r="O2529" t="s">
        <v>323</v>
      </c>
      <c r="P2529" t="s">
        <v>347</v>
      </c>
      <c r="Q2529" t="s">
        <v>347</v>
      </c>
      <c r="R2529" t="s">
        <v>233</v>
      </c>
      <c r="S2529" t="s">
        <v>229</v>
      </c>
      <c r="T2529" t="n">
        <v>5</v>
      </c>
    </row>
    <row r="2530" spans="1:20">
      <c r="A2530" s="1" t="n">
        <v>39294</v>
      </c>
      <c r="B2530" t="s">
        <v>323</v>
      </c>
      <c r="C2530" t="n">
        <v>44</v>
      </c>
      <c r="D2530" t="n">
        <v>20</v>
      </c>
      <c r="E2530" t="s">
        <v>52</v>
      </c>
      <c r="F2530" t="n">
        <v>3201</v>
      </c>
      <c r="G2530" t="s">
        <v>228</v>
      </c>
      <c r="H2530" t="s">
        <v>229</v>
      </c>
      <c r="I2530" t="n">
        <v>5</v>
      </c>
      <c r="J2530" t="n">
        <v>945</v>
      </c>
      <c r="K2530" t="s">
        <v>282</v>
      </c>
      <c r="L2530" t="n">
        <v>237</v>
      </c>
      <c r="M2530" t="n">
        <v>0.05</v>
      </c>
      <c r="N2530" t="n">
        <v>36.2</v>
      </c>
      <c r="O2530" t="s">
        <v>323</v>
      </c>
      <c r="P2530" t="s">
        <v>347</v>
      </c>
      <c r="Q2530" t="s">
        <v>347</v>
      </c>
      <c r="R2530" t="s">
        <v>233</v>
      </c>
      <c r="S2530" t="s">
        <v>229</v>
      </c>
      <c r="T2530" t="n">
        <v>5</v>
      </c>
    </row>
    <row r="2531" spans="1:20">
      <c r="A2531" s="1" t="n">
        <v>39294</v>
      </c>
      <c r="B2531" t="s">
        <v>323</v>
      </c>
      <c r="C2531" t="n">
        <v>2</v>
      </c>
      <c r="D2531" t="n">
        <v>20</v>
      </c>
      <c r="E2531" t="s">
        <v>52</v>
      </c>
      <c r="F2531" t="n">
        <v>3201</v>
      </c>
      <c r="G2531" t="s">
        <v>228</v>
      </c>
      <c r="H2531" t="s">
        <v>229</v>
      </c>
      <c r="I2531" t="n">
        <v>5</v>
      </c>
      <c r="J2531" t="n">
        <v>458</v>
      </c>
      <c r="K2531" t="s">
        <v>230</v>
      </c>
      <c r="L2531" t="n">
        <v>154</v>
      </c>
      <c r="M2531" t="n">
        <v>0.1</v>
      </c>
      <c r="N2531" t="n">
        <v>32</v>
      </c>
      <c r="O2531" t="s">
        <v>323</v>
      </c>
      <c r="P2531" t="s">
        <v>347</v>
      </c>
      <c r="Q2531" t="s">
        <v>347</v>
      </c>
      <c r="R2531" t="s">
        <v>233</v>
      </c>
      <c r="S2531" t="s">
        <v>229</v>
      </c>
      <c r="T2531" t="n">
        <v>5</v>
      </c>
    </row>
    <row r="2532" spans="1:20">
      <c r="A2532" s="1" t="n">
        <v>39294</v>
      </c>
      <c r="B2532" t="s">
        <v>323</v>
      </c>
      <c r="C2532" t="n">
        <v>43</v>
      </c>
      <c r="D2532" t="n">
        <v>20</v>
      </c>
      <c r="E2532" t="s">
        <v>52</v>
      </c>
      <c r="F2532" t="n">
        <v>3201</v>
      </c>
      <c r="G2532" t="s">
        <v>228</v>
      </c>
      <c r="H2532" t="s">
        <v>229</v>
      </c>
      <c r="I2532" t="n">
        <v>5</v>
      </c>
      <c r="J2532" t="n">
        <v>458</v>
      </c>
      <c r="K2532" t="s">
        <v>230</v>
      </c>
      <c r="L2532" t="n">
        <v>200</v>
      </c>
      <c r="M2532" t="n">
        <v>0.08</v>
      </c>
      <c r="N2532" t="n">
        <v>34</v>
      </c>
      <c r="O2532" t="s">
        <v>323</v>
      </c>
      <c r="P2532" t="s">
        <v>347</v>
      </c>
      <c r="Q2532" t="s">
        <v>347</v>
      </c>
      <c r="R2532" t="s">
        <v>233</v>
      </c>
      <c r="S2532" t="s">
        <v>229</v>
      </c>
      <c r="T2532" t="n">
        <v>5</v>
      </c>
    </row>
    <row r="2533" spans="1:20">
      <c r="A2533" s="1" t="n">
        <v>39294</v>
      </c>
      <c r="B2533" t="s">
        <v>323</v>
      </c>
      <c r="C2533" t="n">
        <v>1</v>
      </c>
      <c r="D2533" t="n">
        <v>20</v>
      </c>
      <c r="E2533" t="s">
        <v>52</v>
      </c>
      <c r="F2533" t="n">
        <v>3201</v>
      </c>
      <c r="G2533" t="s">
        <v>228</v>
      </c>
      <c r="H2533" t="s">
        <v>229</v>
      </c>
      <c r="I2533" t="n">
        <v>5</v>
      </c>
      <c r="J2533" t="n">
        <v>945</v>
      </c>
      <c r="K2533" t="s">
        <v>282</v>
      </c>
      <c r="L2533" t="n">
        <v>238</v>
      </c>
      <c r="M2533" t="n">
        <v>0.05</v>
      </c>
      <c r="N2533" t="n">
        <v>35.9</v>
      </c>
      <c r="O2533" t="s">
        <v>323</v>
      </c>
      <c r="P2533" t="s">
        <v>347</v>
      </c>
      <c r="Q2533" t="s">
        <v>347</v>
      </c>
      <c r="R2533" t="s">
        <v>233</v>
      </c>
      <c r="S2533" t="s">
        <v>229</v>
      </c>
      <c r="T2533" t="n">
        <v>5</v>
      </c>
    </row>
    <row r="2534" spans="1:20">
      <c r="A2534" s="1" t="n">
        <v>39294</v>
      </c>
      <c r="B2534" t="s">
        <v>323</v>
      </c>
      <c r="C2534" t="n">
        <v>4</v>
      </c>
      <c r="D2534" t="n">
        <v>20</v>
      </c>
      <c r="E2534" t="s">
        <v>52</v>
      </c>
      <c r="F2534" t="n">
        <v>3201</v>
      </c>
      <c r="G2534" t="s">
        <v>228</v>
      </c>
      <c r="H2534" t="s">
        <v>229</v>
      </c>
      <c r="I2534" t="n">
        <v>5</v>
      </c>
      <c r="J2534" t="n">
        <v>945</v>
      </c>
      <c r="K2534" t="s">
        <v>282</v>
      </c>
      <c r="L2534" t="n">
        <v>532</v>
      </c>
      <c r="M2534" t="n">
        <v>0.05</v>
      </c>
      <c r="N2534" t="n">
        <v>36.1</v>
      </c>
      <c r="O2534" t="s">
        <v>323</v>
      </c>
      <c r="P2534" t="s">
        <v>347</v>
      </c>
      <c r="Q2534" t="s">
        <v>347</v>
      </c>
      <c r="R2534" t="s">
        <v>233</v>
      </c>
      <c r="S2534" t="s">
        <v>229</v>
      </c>
      <c r="T2534" t="n">
        <v>5</v>
      </c>
    </row>
    <row r="2535" spans="1:20">
      <c r="A2535" s="1" t="n">
        <v>39294</v>
      </c>
      <c r="B2535" t="s">
        <v>323</v>
      </c>
      <c r="C2535" t="n">
        <v>45</v>
      </c>
      <c r="D2535" t="n">
        <v>20</v>
      </c>
      <c r="E2535" t="s">
        <v>52</v>
      </c>
      <c r="F2535" t="n">
        <v>3201</v>
      </c>
      <c r="G2535" t="s">
        <v>228</v>
      </c>
      <c r="H2535" t="s">
        <v>229</v>
      </c>
      <c r="I2535" t="n">
        <v>5</v>
      </c>
      <c r="J2535" t="n">
        <v>875</v>
      </c>
      <c r="K2535" t="s">
        <v>305</v>
      </c>
      <c r="L2535" t="n">
        <v>230</v>
      </c>
      <c r="M2535" t="n">
        <v>0.04</v>
      </c>
      <c r="N2535" t="n">
        <v>42.6</v>
      </c>
      <c r="O2535" t="s">
        <v>323</v>
      </c>
      <c r="P2535" t="s">
        <v>347</v>
      </c>
      <c r="Q2535" t="s">
        <v>347</v>
      </c>
      <c r="R2535" t="s">
        <v>233</v>
      </c>
      <c r="S2535" t="s">
        <v>229</v>
      </c>
      <c r="T2535" t="n">
        <v>5</v>
      </c>
    </row>
    <row r="2536" spans="1:20">
      <c r="A2536" s="1" t="n">
        <v>39294</v>
      </c>
      <c r="B2536" t="s">
        <v>323</v>
      </c>
      <c r="C2536" t="n">
        <v>3</v>
      </c>
      <c r="D2536" t="n">
        <v>20</v>
      </c>
      <c r="E2536" t="s">
        <v>52</v>
      </c>
      <c r="F2536" t="n">
        <v>3201</v>
      </c>
      <c r="G2536" t="s">
        <v>228</v>
      </c>
      <c r="H2536" t="s">
        <v>229</v>
      </c>
      <c r="I2536" t="n">
        <v>5</v>
      </c>
      <c r="J2536" t="n">
        <v>875</v>
      </c>
      <c r="K2536" t="s">
        <v>305</v>
      </c>
      <c r="L2536" t="n">
        <v>149</v>
      </c>
      <c r="M2536" t="n">
        <v>0.04</v>
      </c>
      <c r="N2536" t="n">
        <v>42.7</v>
      </c>
      <c r="O2536" t="s">
        <v>323</v>
      </c>
      <c r="P2536" t="s">
        <v>347</v>
      </c>
      <c r="Q2536" t="s">
        <v>347</v>
      </c>
      <c r="R2536" t="s">
        <v>233</v>
      </c>
      <c r="S2536" t="s">
        <v>229</v>
      </c>
      <c r="T2536" t="n">
        <v>5</v>
      </c>
    </row>
    <row r="2537" spans="1:20">
      <c r="A2537" s="1" t="n">
        <v>39294</v>
      </c>
      <c r="B2537" t="s">
        <v>326</v>
      </c>
      <c r="C2537" t="n">
        <v>2</v>
      </c>
      <c r="D2537" t="n">
        <v>215</v>
      </c>
      <c r="E2537" t="s">
        <v>234</v>
      </c>
      <c r="F2537" t="n">
        <v>3201</v>
      </c>
      <c r="G2537" t="s">
        <v>228</v>
      </c>
      <c r="H2537" t="s">
        <v>229</v>
      </c>
      <c r="I2537" t="n">
        <v>5</v>
      </c>
      <c r="J2537" t="n">
        <v>280</v>
      </c>
      <c r="K2537" t="s">
        <v>251</v>
      </c>
      <c r="L2537" t="n">
        <v>253</v>
      </c>
      <c r="M2537" t="n">
        <v>0</v>
      </c>
      <c r="N2537" t="n">
        <v>0</v>
      </c>
    </row>
    <row r="2538" spans="1:20">
      <c r="A2538" s="1" t="n">
        <v>39294</v>
      </c>
      <c r="B2538" t="s">
        <v>326</v>
      </c>
      <c r="C2538" t="n">
        <v>1</v>
      </c>
      <c r="D2538" t="n">
        <v>215</v>
      </c>
      <c r="E2538" t="s">
        <v>234</v>
      </c>
      <c r="F2538" t="n">
        <v>3201</v>
      </c>
      <c r="G2538" t="s">
        <v>228</v>
      </c>
      <c r="H2538" t="s">
        <v>229</v>
      </c>
      <c r="I2538" t="n">
        <v>5</v>
      </c>
      <c r="K2538" t="s">
        <v>338</v>
      </c>
      <c r="L2538" t="n">
        <v>312</v>
      </c>
      <c r="M2538" t="n">
        <v>0</v>
      </c>
      <c r="N2538" t="n">
        <v>0</v>
      </c>
    </row>
    <row r="2539" spans="1:20">
      <c r="A2539" s="1" t="n">
        <v>39294</v>
      </c>
      <c r="B2539" t="s">
        <v>325</v>
      </c>
      <c r="C2539" t="n">
        <v>4</v>
      </c>
      <c r="D2539" t="n">
        <v>20</v>
      </c>
      <c r="E2539" t="s">
        <v>52</v>
      </c>
      <c r="F2539" t="n">
        <v>3201</v>
      </c>
      <c r="G2539" t="s">
        <v>228</v>
      </c>
      <c r="H2539" t="s">
        <v>229</v>
      </c>
      <c r="I2539" t="n">
        <v>5</v>
      </c>
      <c r="J2539" t="n">
        <v>145</v>
      </c>
      <c r="K2539" t="s">
        <v>301</v>
      </c>
      <c r="L2539" t="n">
        <v>156</v>
      </c>
      <c r="M2539" t="n">
        <v>0.35</v>
      </c>
      <c r="N2539" t="n">
        <v>30.7</v>
      </c>
      <c r="O2539" t="s">
        <v>325</v>
      </c>
      <c r="P2539" t="s">
        <v>253</v>
      </c>
      <c r="Q2539" t="s">
        <v>253</v>
      </c>
      <c r="R2539" t="s">
        <v>233</v>
      </c>
      <c r="S2539" t="s">
        <v>229</v>
      </c>
      <c r="T2539" t="n">
        <v>5</v>
      </c>
    </row>
    <row r="2540" spans="1:20">
      <c r="A2540" s="1" t="n">
        <v>39294</v>
      </c>
      <c r="B2540" t="s">
        <v>325</v>
      </c>
      <c r="C2540" t="n">
        <v>8</v>
      </c>
      <c r="D2540" t="n">
        <v>20</v>
      </c>
      <c r="E2540" t="s">
        <v>52</v>
      </c>
      <c r="F2540" t="n">
        <v>3201</v>
      </c>
      <c r="G2540" t="s">
        <v>228</v>
      </c>
      <c r="H2540" t="s">
        <v>229</v>
      </c>
      <c r="I2540" t="n">
        <v>5</v>
      </c>
      <c r="J2540" t="n">
        <v>145</v>
      </c>
      <c r="K2540" t="s">
        <v>301</v>
      </c>
      <c r="L2540" t="n">
        <v>154</v>
      </c>
      <c r="M2540" t="n">
        <v>0.22</v>
      </c>
      <c r="N2540" t="n">
        <v>38.9</v>
      </c>
      <c r="O2540" t="s">
        <v>325</v>
      </c>
      <c r="P2540" t="s">
        <v>253</v>
      </c>
      <c r="Q2540" t="s">
        <v>253</v>
      </c>
      <c r="R2540" t="s">
        <v>233</v>
      </c>
      <c r="S2540" t="s">
        <v>229</v>
      </c>
      <c r="T2540" t="n">
        <v>5</v>
      </c>
    </row>
    <row r="2541" spans="1:20">
      <c r="A2541" s="1" t="n">
        <v>39294</v>
      </c>
      <c r="B2541" t="s">
        <v>325</v>
      </c>
      <c r="C2541" t="n">
        <v>3</v>
      </c>
      <c r="D2541" t="n">
        <v>20</v>
      </c>
      <c r="E2541" t="s">
        <v>52</v>
      </c>
      <c r="F2541" t="n">
        <v>3201</v>
      </c>
      <c r="G2541" t="s">
        <v>228</v>
      </c>
      <c r="H2541" t="s">
        <v>229</v>
      </c>
      <c r="I2541" t="n">
        <v>5</v>
      </c>
      <c r="J2541" t="n">
        <v>232</v>
      </c>
      <c r="K2541" t="s">
        <v>266</v>
      </c>
      <c r="L2541" t="n">
        <v>135</v>
      </c>
      <c r="M2541" t="n">
        <v>0.07000000000000001</v>
      </c>
      <c r="N2541" t="n">
        <v>37.6</v>
      </c>
      <c r="O2541" t="s">
        <v>325</v>
      </c>
      <c r="P2541" t="s">
        <v>253</v>
      </c>
      <c r="Q2541" t="s">
        <v>253</v>
      </c>
      <c r="R2541" t="s">
        <v>233</v>
      </c>
      <c r="S2541" t="s">
        <v>229</v>
      </c>
      <c r="T2541" t="n">
        <v>5</v>
      </c>
    </row>
    <row r="2542" spans="1:20">
      <c r="A2542" s="1" t="n">
        <v>39294</v>
      </c>
      <c r="B2542" t="s">
        <v>325</v>
      </c>
      <c r="C2542" t="n">
        <v>5</v>
      </c>
      <c r="D2542" t="n">
        <v>20</v>
      </c>
      <c r="E2542" t="s">
        <v>52</v>
      </c>
      <c r="F2542" t="n">
        <v>3201</v>
      </c>
      <c r="G2542" t="s">
        <v>228</v>
      </c>
      <c r="H2542" t="s">
        <v>229</v>
      </c>
      <c r="I2542" t="n">
        <v>5</v>
      </c>
      <c r="J2542" t="n">
        <v>550</v>
      </c>
      <c r="K2542" t="s">
        <v>346</v>
      </c>
      <c r="L2542" t="n">
        <v>936</v>
      </c>
      <c r="M2542" t="n">
        <v>0.15</v>
      </c>
      <c r="N2542" t="n">
        <v>35.6</v>
      </c>
      <c r="O2542" t="s">
        <v>325</v>
      </c>
      <c r="P2542" t="s">
        <v>253</v>
      </c>
      <c r="Q2542" t="s">
        <v>253</v>
      </c>
      <c r="R2542" t="s">
        <v>233</v>
      </c>
      <c r="S2542" t="s">
        <v>229</v>
      </c>
      <c r="T2542" t="n">
        <v>5</v>
      </c>
    </row>
    <row r="2543" spans="1:20">
      <c r="A2543" s="1" t="n">
        <v>39294</v>
      </c>
      <c r="B2543" t="s">
        <v>325</v>
      </c>
      <c r="C2543" t="n">
        <v>1</v>
      </c>
      <c r="D2543" t="n">
        <v>20</v>
      </c>
      <c r="E2543" t="s">
        <v>52</v>
      </c>
      <c r="F2543" t="n">
        <v>3201</v>
      </c>
      <c r="G2543" t="s">
        <v>228</v>
      </c>
      <c r="H2543" t="s">
        <v>229</v>
      </c>
      <c r="I2543" t="n">
        <v>5</v>
      </c>
      <c r="J2543" t="n">
        <v>805</v>
      </c>
      <c r="K2543" t="s">
        <v>295</v>
      </c>
      <c r="L2543" t="n">
        <v>271</v>
      </c>
      <c r="M2543" t="n">
        <v>0.2</v>
      </c>
      <c r="N2543" t="n">
        <v>39.4</v>
      </c>
      <c r="O2543" t="s">
        <v>325</v>
      </c>
      <c r="P2543" t="s">
        <v>253</v>
      </c>
      <c r="Q2543" t="s">
        <v>253</v>
      </c>
      <c r="R2543" t="s">
        <v>233</v>
      </c>
      <c r="S2543" t="s">
        <v>229</v>
      </c>
      <c r="T2543" t="n">
        <v>5</v>
      </c>
    </row>
    <row r="2544" spans="1:20">
      <c r="A2544" s="1" t="n">
        <v>39294</v>
      </c>
      <c r="B2544" t="s">
        <v>325</v>
      </c>
      <c r="C2544" t="n">
        <v>6</v>
      </c>
      <c r="D2544" t="n">
        <v>20</v>
      </c>
      <c r="E2544" t="s">
        <v>52</v>
      </c>
      <c r="F2544" t="n">
        <v>3201</v>
      </c>
      <c r="G2544" t="s">
        <v>228</v>
      </c>
      <c r="H2544" t="s">
        <v>229</v>
      </c>
      <c r="I2544" t="n">
        <v>5</v>
      </c>
      <c r="J2544" t="n">
        <v>805</v>
      </c>
      <c r="K2544" t="s">
        <v>295</v>
      </c>
      <c r="L2544" t="n">
        <v>222</v>
      </c>
      <c r="M2544" t="n">
        <v>0.19</v>
      </c>
      <c r="N2544" t="n">
        <v>39.5</v>
      </c>
      <c r="O2544" t="s">
        <v>325</v>
      </c>
      <c r="P2544" t="s">
        <v>253</v>
      </c>
      <c r="Q2544" t="s">
        <v>253</v>
      </c>
      <c r="R2544" t="s">
        <v>233</v>
      </c>
      <c r="S2544" t="s">
        <v>229</v>
      </c>
      <c r="T2544" t="n">
        <v>5</v>
      </c>
    </row>
    <row r="2545" spans="1:20">
      <c r="A2545" s="1" t="n">
        <v>39294</v>
      </c>
      <c r="B2545" t="s">
        <v>325</v>
      </c>
      <c r="C2545" t="n">
        <v>2</v>
      </c>
      <c r="D2545" t="n">
        <v>20</v>
      </c>
      <c r="E2545" t="s">
        <v>52</v>
      </c>
      <c r="F2545" t="n">
        <v>3201</v>
      </c>
      <c r="G2545" t="s">
        <v>228</v>
      </c>
      <c r="H2545" t="s">
        <v>229</v>
      </c>
      <c r="I2545" t="n">
        <v>5</v>
      </c>
      <c r="J2545" t="n">
        <v>458</v>
      </c>
      <c r="K2545" t="s">
        <v>230</v>
      </c>
      <c r="L2545" t="n">
        <v>130</v>
      </c>
      <c r="M2545" t="n">
        <v>0.24</v>
      </c>
      <c r="N2545" t="n">
        <v>19.3</v>
      </c>
      <c r="O2545" t="s">
        <v>325</v>
      </c>
      <c r="P2545" t="s">
        <v>253</v>
      </c>
      <c r="Q2545" t="s">
        <v>253</v>
      </c>
      <c r="R2545" t="s">
        <v>233</v>
      </c>
      <c r="S2545" t="s">
        <v>229</v>
      </c>
      <c r="T2545" t="n">
        <v>5</v>
      </c>
    </row>
    <row r="2546" spans="1:20">
      <c r="A2546" s="1" t="n">
        <v>39294</v>
      </c>
      <c r="B2546" t="s">
        <v>325</v>
      </c>
      <c r="C2546" t="n">
        <v>7</v>
      </c>
      <c r="D2546" t="n">
        <v>20</v>
      </c>
      <c r="E2546" t="s">
        <v>52</v>
      </c>
      <c r="F2546" t="n">
        <v>3201</v>
      </c>
      <c r="G2546" t="s">
        <v>228</v>
      </c>
      <c r="H2546" t="s">
        <v>229</v>
      </c>
      <c r="I2546" t="n">
        <v>5</v>
      </c>
      <c r="J2546" t="n">
        <v>785</v>
      </c>
      <c r="K2546" t="s">
        <v>259</v>
      </c>
      <c r="L2546" t="n">
        <v>247</v>
      </c>
      <c r="M2546" t="n">
        <v>1.09</v>
      </c>
      <c r="N2546" t="n">
        <v>38.9</v>
      </c>
      <c r="O2546" t="s">
        <v>325</v>
      </c>
      <c r="P2546" t="s">
        <v>253</v>
      </c>
      <c r="Q2546" t="s">
        <v>253</v>
      </c>
      <c r="R2546" t="s">
        <v>233</v>
      </c>
      <c r="S2546" t="s">
        <v>229</v>
      </c>
      <c r="T2546" t="n">
        <v>5</v>
      </c>
    </row>
    <row r="2547" spans="1:20">
      <c r="A2547" s="1" t="n">
        <v>39294</v>
      </c>
      <c r="B2547" t="s">
        <v>363</v>
      </c>
      <c r="C2547" t="n">
        <v>39</v>
      </c>
      <c r="D2547" t="n">
        <v>465</v>
      </c>
      <c r="E2547" t="s">
        <v>340</v>
      </c>
      <c r="F2547" t="n">
        <v>3201</v>
      </c>
      <c r="G2547" t="s">
        <v>228</v>
      </c>
      <c r="H2547" t="s">
        <v>229</v>
      </c>
      <c r="I2547" t="n">
        <v>5</v>
      </c>
      <c r="J2547" t="n">
        <v>490</v>
      </c>
      <c r="K2547" t="s">
        <v>244</v>
      </c>
      <c r="L2547" t="n">
        <v>38</v>
      </c>
      <c r="M2547" t="n">
        <v>0</v>
      </c>
      <c r="N2547" t="n">
        <v>0</v>
      </c>
    </row>
    <row r="2548" spans="1:20">
      <c r="A2548" s="1" t="n">
        <v>39325</v>
      </c>
      <c r="B2548" t="s">
        <v>323</v>
      </c>
      <c r="C2548" t="n">
        <v>27</v>
      </c>
      <c r="D2548" t="n">
        <v>20</v>
      </c>
      <c r="E2548" t="s">
        <v>52</v>
      </c>
      <c r="F2548" t="n">
        <v>3201</v>
      </c>
      <c r="G2548" t="s">
        <v>228</v>
      </c>
      <c r="H2548" t="s">
        <v>229</v>
      </c>
      <c r="I2548" t="n">
        <v>5</v>
      </c>
      <c r="J2548" t="n">
        <v>458</v>
      </c>
      <c r="K2548" t="s">
        <v>230</v>
      </c>
      <c r="L2548" t="n">
        <v>184</v>
      </c>
      <c r="M2548" t="n">
        <v>0.04</v>
      </c>
      <c r="N2548" t="n">
        <v>45.9</v>
      </c>
      <c r="O2548" t="s">
        <v>323</v>
      </c>
      <c r="P2548" t="s">
        <v>347</v>
      </c>
      <c r="Q2548" t="s">
        <v>347</v>
      </c>
      <c r="R2548" t="s">
        <v>233</v>
      </c>
      <c r="S2548" t="s">
        <v>229</v>
      </c>
      <c r="T2548" t="n">
        <v>5</v>
      </c>
    </row>
    <row r="2549" spans="1:20">
      <c r="A2549" s="1" t="n">
        <v>39325</v>
      </c>
      <c r="B2549" t="s">
        <v>323</v>
      </c>
      <c r="C2549" t="n">
        <v>28</v>
      </c>
      <c r="D2549" t="n">
        <v>20</v>
      </c>
      <c r="E2549" t="s">
        <v>52</v>
      </c>
      <c r="F2549" t="n">
        <v>3201</v>
      </c>
      <c r="G2549" t="s">
        <v>228</v>
      </c>
      <c r="H2549" t="s">
        <v>229</v>
      </c>
      <c r="I2549" t="n">
        <v>5</v>
      </c>
      <c r="J2549" t="n">
        <v>875</v>
      </c>
      <c r="K2549" t="s">
        <v>305</v>
      </c>
      <c r="L2549" t="n">
        <v>260</v>
      </c>
      <c r="M2549" t="n">
        <v>0.04</v>
      </c>
      <c r="N2549" t="n">
        <v>42.7</v>
      </c>
      <c r="O2549" t="s">
        <v>323</v>
      </c>
      <c r="P2549" t="s">
        <v>347</v>
      </c>
      <c r="Q2549" t="s">
        <v>347</v>
      </c>
      <c r="R2549" t="s">
        <v>233</v>
      </c>
      <c r="S2549" t="s">
        <v>229</v>
      </c>
      <c r="T2549" t="n">
        <v>5</v>
      </c>
    </row>
    <row r="2550" spans="1:20">
      <c r="A2550" s="1" t="n">
        <v>39325</v>
      </c>
      <c r="B2550" t="s">
        <v>323</v>
      </c>
      <c r="C2550" t="n">
        <v>30</v>
      </c>
      <c r="D2550" t="n">
        <v>20</v>
      </c>
      <c r="E2550" t="s">
        <v>52</v>
      </c>
      <c r="F2550" t="n">
        <v>3201</v>
      </c>
      <c r="G2550" t="s">
        <v>228</v>
      </c>
      <c r="H2550" t="s">
        <v>229</v>
      </c>
      <c r="I2550" t="n">
        <v>5</v>
      </c>
      <c r="J2550" t="n">
        <v>945</v>
      </c>
      <c r="K2550" t="s">
        <v>282</v>
      </c>
      <c r="L2550" t="n">
        <v>398</v>
      </c>
      <c r="M2550" t="n">
        <v>0.05</v>
      </c>
      <c r="N2550" t="n">
        <v>36.2</v>
      </c>
      <c r="O2550" t="s">
        <v>323</v>
      </c>
      <c r="P2550" t="s">
        <v>347</v>
      </c>
      <c r="Q2550" t="s">
        <v>347</v>
      </c>
      <c r="R2550" t="s">
        <v>233</v>
      </c>
      <c r="S2550" t="s">
        <v>229</v>
      </c>
      <c r="T2550" t="n">
        <v>5</v>
      </c>
    </row>
    <row r="2551" spans="1:20">
      <c r="A2551" s="1" t="n">
        <v>39325</v>
      </c>
      <c r="B2551" t="s">
        <v>323</v>
      </c>
      <c r="C2551" t="n">
        <v>31</v>
      </c>
      <c r="D2551" t="n">
        <v>20</v>
      </c>
      <c r="E2551" t="s">
        <v>52</v>
      </c>
      <c r="F2551" t="n">
        <v>3201</v>
      </c>
      <c r="G2551" t="s">
        <v>228</v>
      </c>
      <c r="H2551" t="s">
        <v>229</v>
      </c>
      <c r="I2551" t="n">
        <v>5</v>
      </c>
      <c r="J2551" t="n">
        <v>945</v>
      </c>
      <c r="K2551" t="s">
        <v>282</v>
      </c>
      <c r="L2551" t="n">
        <v>453</v>
      </c>
      <c r="M2551" t="n">
        <v>0.05</v>
      </c>
      <c r="N2551" t="n">
        <v>36.2</v>
      </c>
      <c r="O2551" t="s">
        <v>323</v>
      </c>
      <c r="P2551" t="s">
        <v>347</v>
      </c>
      <c r="Q2551" t="s">
        <v>347</v>
      </c>
      <c r="R2551" t="s">
        <v>233</v>
      </c>
      <c r="S2551" t="s">
        <v>229</v>
      </c>
      <c r="T2551" t="n">
        <v>5</v>
      </c>
    </row>
    <row r="2552" spans="1:20">
      <c r="A2552" s="1" t="n">
        <v>39325</v>
      </c>
      <c r="B2552" t="s">
        <v>323</v>
      </c>
      <c r="C2552" t="n">
        <v>29</v>
      </c>
      <c r="D2552" t="n">
        <v>20</v>
      </c>
      <c r="E2552" t="s">
        <v>52</v>
      </c>
      <c r="F2552" t="n">
        <v>3201</v>
      </c>
      <c r="G2552" t="s">
        <v>228</v>
      </c>
      <c r="H2552" t="s">
        <v>229</v>
      </c>
      <c r="I2552" t="n">
        <v>5</v>
      </c>
      <c r="J2552" t="n">
        <v>280</v>
      </c>
      <c r="K2552" t="s">
        <v>251</v>
      </c>
      <c r="L2552" t="n">
        <v>208</v>
      </c>
      <c r="M2552" t="n">
        <v>0.25</v>
      </c>
      <c r="N2552" t="n">
        <v>24.9</v>
      </c>
      <c r="O2552" t="s">
        <v>323</v>
      </c>
      <c r="P2552" t="s">
        <v>347</v>
      </c>
      <c r="Q2552" t="s">
        <v>347</v>
      </c>
      <c r="R2552" t="s">
        <v>233</v>
      </c>
      <c r="S2552" t="s">
        <v>229</v>
      </c>
      <c r="T2552" t="n">
        <v>5</v>
      </c>
    </row>
    <row r="2553" spans="1:20">
      <c r="A2553" s="1" t="n">
        <v>39325</v>
      </c>
      <c r="B2553" t="s">
        <v>349</v>
      </c>
      <c r="C2553" t="n">
        <v>1</v>
      </c>
      <c r="D2553" t="n">
        <v>141</v>
      </c>
      <c r="E2553" t="s">
        <v>54</v>
      </c>
      <c r="F2553" t="n">
        <v>3201</v>
      </c>
      <c r="G2553" t="s">
        <v>228</v>
      </c>
      <c r="H2553" t="s">
        <v>229</v>
      </c>
      <c r="I2553" t="n">
        <v>5</v>
      </c>
      <c r="J2553" t="n">
        <v>487</v>
      </c>
      <c r="K2553" t="s">
        <v>362</v>
      </c>
      <c r="L2553" t="n">
        <v>96</v>
      </c>
      <c r="M2553" t="n">
        <v>0</v>
      </c>
      <c r="N2553" t="n">
        <v>0</v>
      </c>
      <c r="O2553" t="s">
        <v>323</v>
      </c>
      <c r="P2553" t="s">
        <v>356</v>
      </c>
      <c r="Q2553" t="s">
        <v>356</v>
      </c>
      <c r="R2553" t="s">
        <v>233</v>
      </c>
      <c r="S2553" t="s">
        <v>229</v>
      </c>
      <c r="T2553" t="n">
        <v>5</v>
      </c>
    </row>
    <row r="2554" spans="1:20">
      <c r="A2554" s="1" t="n">
        <v>39325</v>
      </c>
      <c r="B2554" t="s">
        <v>341</v>
      </c>
      <c r="C2554" t="n">
        <v>1</v>
      </c>
      <c r="D2554" t="n">
        <v>231</v>
      </c>
      <c r="E2554" t="s">
        <v>342</v>
      </c>
      <c r="F2554" t="n">
        <v>3202</v>
      </c>
      <c r="G2554" t="s">
        <v>275</v>
      </c>
      <c r="H2554" t="s">
        <v>229</v>
      </c>
      <c r="I2554" t="n">
        <v>5</v>
      </c>
      <c r="J2554" t="n">
        <v>940</v>
      </c>
      <c r="K2554" t="s">
        <v>235</v>
      </c>
      <c r="L2554" t="n">
        <v>20</v>
      </c>
      <c r="M2554" t="n">
        <v>0</v>
      </c>
      <c r="N2554" t="n">
        <v>0</v>
      </c>
    </row>
    <row r="2555" spans="1:20">
      <c r="A2555" s="1" t="n">
        <v>39325</v>
      </c>
      <c r="B2555" t="s">
        <v>341</v>
      </c>
      <c r="C2555" t="n">
        <v>2</v>
      </c>
      <c r="D2555" t="n">
        <v>231</v>
      </c>
      <c r="E2555" t="s">
        <v>342</v>
      </c>
      <c r="F2555" t="n">
        <v>3203</v>
      </c>
      <c r="G2555" t="s">
        <v>343</v>
      </c>
      <c r="H2555" t="s">
        <v>229</v>
      </c>
      <c r="I2555" t="n">
        <v>5</v>
      </c>
      <c r="J2555" t="n">
        <v>940</v>
      </c>
      <c r="K2555" t="s">
        <v>235</v>
      </c>
      <c r="L2555" t="n">
        <v>12</v>
      </c>
      <c r="M2555" t="n">
        <v>0</v>
      </c>
      <c r="N2555" t="n">
        <v>0</v>
      </c>
    </row>
    <row r="2556" spans="1:20">
      <c r="A2556" s="1" t="n">
        <v>39325</v>
      </c>
      <c r="B2556" t="s">
        <v>341</v>
      </c>
      <c r="C2556" t="n">
        <v>3</v>
      </c>
      <c r="D2556" t="n">
        <v>231</v>
      </c>
      <c r="E2556" t="s">
        <v>342</v>
      </c>
      <c r="F2556" t="n">
        <v>3204</v>
      </c>
      <c r="G2556" t="s">
        <v>344</v>
      </c>
      <c r="H2556" t="s">
        <v>229</v>
      </c>
      <c r="I2556" t="n">
        <v>5</v>
      </c>
      <c r="J2556" t="n">
        <v>940</v>
      </c>
      <c r="K2556" t="s">
        <v>235</v>
      </c>
      <c r="L2556" t="n">
        <v>12</v>
      </c>
      <c r="M2556" t="n">
        <v>0</v>
      </c>
      <c r="N2556" t="n">
        <v>0</v>
      </c>
    </row>
    <row r="2557" spans="1:20">
      <c r="A2557" s="1" t="n">
        <v>39325</v>
      </c>
      <c r="B2557" t="s">
        <v>326</v>
      </c>
      <c r="C2557" t="n">
        <v>1</v>
      </c>
      <c r="D2557" t="n">
        <v>215</v>
      </c>
      <c r="E2557" t="s">
        <v>234</v>
      </c>
      <c r="F2557" t="n">
        <v>3201</v>
      </c>
      <c r="G2557" t="s">
        <v>228</v>
      </c>
      <c r="H2557" t="s">
        <v>229</v>
      </c>
      <c r="I2557" t="n">
        <v>5</v>
      </c>
      <c r="K2557" t="s">
        <v>338</v>
      </c>
      <c r="L2557" t="n">
        <v>151</v>
      </c>
      <c r="M2557" t="n">
        <v>0</v>
      </c>
      <c r="N2557" t="n">
        <v>0</v>
      </c>
    </row>
    <row r="2558" spans="1:20">
      <c r="A2558" s="1" t="n">
        <v>39325</v>
      </c>
      <c r="B2558" t="s">
        <v>325</v>
      </c>
      <c r="C2558" t="n">
        <v>3</v>
      </c>
      <c r="D2558" t="n">
        <v>20</v>
      </c>
      <c r="E2558" t="s">
        <v>52</v>
      </c>
      <c r="F2558" t="n">
        <v>3201</v>
      </c>
      <c r="G2558" t="s">
        <v>228</v>
      </c>
      <c r="H2558" t="s">
        <v>229</v>
      </c>
      <c r="I2558" t="n">
        <v>5</v>
      </c>
      <c r="J2558" t="n">
        <v>232</v>
      </c>
      <c r="K2558" t="s">
        <v>266</v>
      </c>
      <c r="L2558" t="n">
        <v>370</v>
      </c>
      <c r="M2558" t="n">
        <v>0.07000000000000001</v>
      </c>
      <c r="N2558" t="n">
        <v>38.1</v>
      </c>
      <c r="O2558" t="s">
        <v>325</v>
      </c>
      <c r="P2558" t="s">
        <v>253</v>
      </c>
      <c r="Q2558" t="s">
        <v>253</v>
      </c>
      <c r="R2558" t="s">
        <v>233</v>
      </c>
      <c r="S2558" t="s">
        <v>229</v>
      </c>
      <c r="T2558" t="n">
        <v>5</v>
      </c>
    </row>
    <row r="2559" spans="1:20">
      <c r="A2559" s="1" t="n">
        <v>39325</v>
      </c>
      <c r="B2559" t="s">
        <v>325</v>
      </c>
      <c r="C2559" t="n">
        <v>5</v>
      </c>
      <c r="D2559" t="n">
        <v>20</v>
      </c>
      <c r="E2559" t="s">
        <v>52</v>
      </c>
      <c r="F2559" t="n">
        <v>3201</v>
      </c>
      <c r="G2559" t="s">
        <v>228</v>
      </c>
      <c r="H2559" t="s">
        <v>229</v>
      </c>
      <c r="I2559" t="n">
        <v>5</v>
      </c>
      <c r="J2559" t="n">
        <v>965</v>
      </c>
      <c r="K2559" t="s">
        <v>335</v>
      </c>
      <c r="L2559" t="n">
        <v>664</v>
      </c>
      <c r="M2559" t="n">
        <v>0.63</v>
      </c>
      <c r="N2559" t="n">
        <v>31.6</v>
      </c>
      <c r="O2559" t="s">
        <v>325</v>
      </c>
      <c r="P2559" t="s">
        <v>253</v>
      </c>
      <c r="Q2559" t="s">
        <v>253</v>
      </c>
      <c r="R2559" t="s">
        <v>233</v>
      </c>
      <c r="S2559" t="s">
        <v>229</v>
      </c>
      <c r="T2559" t="n">
        <v>5</v>
      </c>
    </row>
    <row r="2560" spans="1:20">
      <c r="A2560" s="1" t="n">
        <v>39325</v>
      </c>
      <c r="B2560" t="s">
        <v>325</v>
      </c>
      <c r="C2560" t="n">
        <v>2</v>
      </c>
      <c r="D2560" t="n">
        <v>20</v>
      </c>
      <c r="E2560" t="s">
        <v>52</v>
      </c>
      <c r="F2560" t="n">
        <v>3201</v>
      </c>
      <c r="G2560" t="s">
        <v>228</v>
      </c>
      <c r="H2560" t="s">
        <v>229</v>
      </c>
      <c r="I2560" t="n">
        <v>5</v>
      </c>
      <c r="J2560" t="n">
        <v>785</v>
      </c>
      <c r="K2560" t="s">
        <v>259</v>
      </c>
      <c r="L2560" t="n">
        <v>439</v>
      </c>
      <c r="M2560" t="n">
        <v>1.09</v>
      </c>
      <c r="N2560" t="n">
        <v>38.9</v>
      </c>
      <c r="O2560" t="s">
        <v>325</v>
      </c>
      <c r="P2560" t="s">
        <v>253</v>
      </c>
      <c r="Q2560" t="s">
        <v>253</v>
      </c>
      <c r="R2560" t="s">
        <v>233</v>
      </c>
      <c r="S2560" t="s">
        <v>229</v>
      </c>
      <c r="T2560" t="n">
        <v>5</v>
      </c>
    </row>
    <row r="2561" spans="1:20">
      <c r="A2561" s="1" t="n">
        <v>39325</v>
      </c>
      <c r="B2561" t="s">
        <v>325</v>
      </c>
      <c r="C2561" t="n">
        <v>1</v>
      </c>
      <c r="D2561" t="n">
        <v>20</v>
      </c>
      <c r="E2561" t="s">
        <v>52</v>
      </c>
      <c r="F2561" t="n">
        <v>3201</v>
      </c>
      <c r="G2561" t="s">
        <v>228</v>
      </c>
      <c r="H2561" t="s">
        <v>229</v>
      </c>
      <c r="I2561" t="n">
        <v>5</v>
      </c>
      <c r="J2561" t="n">
        <v>458</v>
      </c>
      <c r="K2561" t="s">
        <v>230</v>
      </c>
      <c r="L2561" t="n">
        <v>300</v>
      </c>
      <c r="M2561" t="n">
        <v>0.23</v>
      </c>
      <c r="N2561" t="n">
        <v>20.1</v>
      </c>
      <c r="O2561" t="s">
        <v>325</v>
      </c>
      <c r="P2561" t="s">
        <v>253</v>
      </c>
      <c r="Q2561" t="s">
        <v>253</v>
      </c>
      <c r="R2561" t="s">
        <v>233</v>
      </c>
      <c r="S2561" t="s">
        <v>229</v>
      </c>
      <c r="T2561" t="n">
        <v>5</v>
      </c>
    </row>
    <row r="2562" spans="1:20">
      <c r="A2562" s="1" t="n">
        <v>39325</v>
      </c>
      <c r="B2562" t="s">
        <v>325</v>
      </c>
      <c r="C2562" t="n">
        <v>4</v>
      </c>
      <c r="D2562" t="n">
        <v>20</v>
      </c>
      <c r="E2562" t="s">
        <v>52</v>
      </c>
      <c r="F2562" t="n">
        <v>3201</v>
      </c>
      <c r="G2562" t="s">
        <v>228</v>
      </c>
      <c r="H2562" t="s">
        <v>229</v>
      </c>
      <c r="I2562" t="n">
        <v>5</v>
      </c>
      <c r="J2562" t="n">
        <v>550</v>
      </c>
      <c r="K2562" t="s">
        <v>346</v>
      </c>
      <c r="L2562" t="n">
        <v>995</v>
      </c>
      <c r="M2562" t="n">
        <v>0.15</v>
      </c>
      <c r="N2562" t="n">
        <v>33.1</v>
      </c>
      <c r="O2562" t="s">
        <v>325</v>
      </c>
      <c r="P2562" t="s">
        <v>253</v>
      </c>
      <c r="Q2562" t="s">
        <v>253</v>
      </c>
      <c r="R2562" t="s">
        <v>233</v>
      </c>
      <c r="S2562" t="s">
        <v>229</v>
      </c>
      <c r="T2562" t="n">
        <v>5</v>
      </c>
    </row>
    <row r="2563" spans="1:20">
      <c r="A2563" s="1" t="n">
        <v>39355</v>
      </c>
      <c r="B2563" t="s">
        <v>323</v>
      </c>
      <c r="C2563" t="n">
        <v>61</v>
      </c>
      <c r="D2563" t="n">
        <v>20</v>
      </c>
      <c r="E2563" t="s">
        <v>52</v>
      </c>
      <c r="F2563" t="n">
        <v>3201</v>
      </c>
      <c r="G2563" t="s">
        <v>228</v>
      </c>
      <c r="H2563" t="s">
        <v>229</v>
      </c>
      <c r="I2563" t="n">
        <v>5</v>
      </c>
      <c r="J2563" t="n">
        <v>280</v>
      </c>
      <c r="K2563" t="s">
        <v>251</v>
      </c>
      <c r="L2563" t="n">
        <v>208</v>
      </c>
      <c r="M2563" t="n">
        <v>0.25</v>
      </c>
      <c r="N2563" t="n">
        <v>24.9</v>
      </c>
      <c r="O2563" t="s">
        <v>323</v>
      </c>
      <c r="P2563" t="s">
        <v>347</v>
      </c>
      <c r="Q2563" t="s">
        <v>347</v>
      </c>
      <c r="R2563" t="s">
        <v>233</v>
      </c>
      <c r="S2563" t="s">
        <v>229</v>
      </c>
      <c r="T2563" t="n">
        <v>5</v>
      </c>
    </row>
    <row r="2564" spans="1:20">
      <c r="A2564" s="1" t="n">
        <v>39355</v>
      </c>
      <c r="B2564" t="s">
        <v>323</v>
      </c>
      <c r="C2564" t="n">
        <v>60</v>
      </c>
      <c r="D2564" t="n">
        <v>20</v>
      </c>
      <c r="E2564" t="s">
        <v>52</v>
      </c>
      <c r="F2564" t="n">
        <v>3201</v>
      </c>
      <c r="G2564" t="s">
        <v>228</v>
      </c>
      <c r="H2564" t="s">
        <v>229</v>
      </c>
      <c r="I2564" t="n">
        <v>5</v>
      </c>
      <c r="J2564" t="n">
        <v>458</v>
      </c>
      <c r="K2564" t="s">
        <v>230</v>
      </c>
      <c r="L2564" t="n">
        <v>350</v>
      </c>
      <c r="M2564" t="n">
        <v>0.08</v>
      </c>
      <c r="N2564" t="n">
        <v>33.8</v>
      </c>
      <c r="O2564" t="s">
        <v>323</v>
      </c>
      <c r="P2564" t="s">
        <v>347</v>
      </c>
      <c r="Q2564" t="s">
        <v>347</v>
      </c>
      <c r="R2564" t="s">
        <v>233</v>
      </c>
      <c r="S2564" t="s">
        <v>229</v>
      </c>
      <c r="T2564" t="n">
        <v>5</v>
      </c>
    </row>
    <row r="2565" spans="1:20">
      <c r="A2565" s="1" t="n">
        <v>39355</v>
      </c>
      <c r="B2565" t="s">
        <v>323</v>
      </c>
      <c r="C2565" t="n">
        <v>63</v>
      </c>
      <c r="D2565" t="n">
        <v>20</v>
      </c>
      <c r="E2565" t="s">
        <v>52</v>
      </c>
      <c r="F2565" t="n">
        <v>3201</v>
      </c>
      <c r="G2565" t="s">
        <v>228</v>
      </c>
      <c r="H2565" t="s">
        <v>229</v>
      </c>
      <c r="I2565" t="n">
        <v>5</v>
      </c>
      <c r="J2565" t="n">
        <v>945</v>
      </c>
      <c r="K2565" t="s">
        <v>282</v>
      </c>
      <c r="L2565" t="n">
        <v>360</v>
      </c>
      <c r="M2565" t="n">
        <v>0.05</v>
      </c>
      <c r="N2565" t="n">
        <v>35.9</v>
      </c>
      <c r="O2565" t="s">
        <v>323</v>
      </c>
      <c r="P2565" t="s">
        <v>347</v>
      </c>
      <c r="Q2565" t="s">
        <v>347</v>
      </c>
      <c r="R2565" t="s">
        <v>233</v>
      </c>
      <c r="S2565" t="s">
        <v>229</v>
      </c>
      <c r="T2565" t="n">
        <v>5</v>
      </c>
    </row>
    <row r="2566" spans="1:20">
      <c r="A2566" s="1" t="n">
        <v>39355</v>
      </c>
      <c r="B2566" t="s">
        <v>323</v>
      </c>
      <c r="C2566" t="n">
        <v>58</v>
      </c>
      <c r="D2566" t="n">
        <v>20</v>
      </c>
      <c r="E2566" t="s">
        <v>52</v>
      </c>
      <c r="F2566" t="n">
        <v>3201</v>
      </c>
      <c r="G2566" t="s">
        <v>228</v>
      </c>
      <c r="H2566" t="s">
        <v>229</v>
      </c>
      <c r="I2566" t="n">
        <v>5</v>
      </c>
      <c r="J2566" t="n">
        <v>875</v>
      </c>
      <c r="K2566" t="s">
        <v>305</v>
      </c>
      <c r="L2566" t="n">
        <v>96</v>
      </c>
      <c r="M2566" t="n">
        <v>0.04</v>
      </c>
      <c r="N2566" t="n">
        <v>43</v>
      </c>
      <c r="O2566" t="s">
        <v>323</v>
      </c>
      <c r="P2566" t="s">
        <v>347</v>
      </c>
      <c r="Q2566" t="s">
        <v>347</v>
      </c>
      <c r="R2566" t="s">
        <v>233</v>
      </c>
      <c r="S2566" t="s">
        <v>229</v>
      </c>
      <c r="T2566" t="n">
        <v>5</v>
      </c>
    </row>
    <row r="2567" spans="1:20">
      <c r="A2567" s="1" t="n">
        <v>39355</v>
      </c>
      <c r="B2567" t="s">
        <v>323</v>
      </c>
      <c r="C2567" t="n">
        <v>59</v>
      </c>
      <c r="D2567" t="n">
        <v>20</v>
      </c>
      <c r="E2567" t="s">
        <v>52</v>
      </c>
      <c r="F2567" t="n">
        <v>3201</v>
      </c>
      <c r="G2567" t="s">
        <v>228</v>
      </c>
      <c r="H2567" t="s">
        <v>229</v>
      </c>
      <c r="I2567" t="n">
        <v>5</v>
      </c>
      <c r="J2567" t="n">
        <v>875</v>
      </c>
      <c r="K2567" t="s">
        <v>305</v>
      </c>
      <c r="L2567" t="n">
        <v>297</v>
      </c>
      <c r="M2567" t="n">
        <v>0.04</v>
      </c>
      <c r="N2567" t="n">
        <v>42.9</v>
      </c>
      <c r="O2567" t="s">
        <v>323</v>
      </c>
      <c r="P2567" t="s">
        <v>347</v>
      </c>
      <c r="Q2567" t="s">
        <v>347</v>
      </c>
      <c r="R2567" t="s">
        <v>233</v>
      </c>
      <c r="S2567" t="s">
        <v>229</v>
      </c>
      <c r="T2567" t="n">
        <v>5</v>
      </c>
    </row>
    <row r="2568" spans="1:20">
      <c r="A2568" s="1" t="n">
        <v>39355</v>
      </c>
      <c r="B2568" t="s">
        <v>323</v>
      </c>
      <c r="C2568" t="n">
        <v>64</v>
      </c>
      <c r="D2568" t="n">
        <v>20</v>
      </c>
      <c r="E2568" t="s">
        <v>52</v>
      </c>
      <c r="F2568" t="n">
        <v>3201</v>
      </c>
      <c r="G2568" t="s">
        <v>228</v>
      </c>
      <c r="H2568" t="s">
        <v>229</v>
      </c>
      <c r="I2568" t="n">
        <v>5</v>
      </c>
      <c r="J2568" t="n">
        <v>875</v>
      </c>
      <c r="K2568" t="s">
        <v>305</v>
      </c>
      <c r="L2568" t="n">
        <v>147</v>
      </c>
      <c r="M2568" t="n">
        <v>0.03</v>
      </c>
      <c r="N2568" t="n">
        <v>43</v>
      </c>
      <c r="O2568" t="s">
        <v>323</v>
      </c>
      <c r="P2568" t="s">
        <v>347</v>
      </c>
      <c r="Q2568" t="s">
        <v>347</v>
      </c>
      <c r="R2568" t="s">
        <v>233</v>
      </c>
      <c r="S2568" t="s">
        <v>229</v>
      </c>
      <c r="T2568" t="n">
        <v>5</v>
      </c>
    </row>
    <row r="2569" spans="1:20">
      <c r="A2569" s="1" t="n">
        <v>39355</v>
      </c>
      <c r="B2569" t="s">
        <v>323</v>
      </c>
      <c r="C2569" t="n">
        <v>62</v>
      </c>
      <c r="D2569" t="n">
        <v>20</v>
      </c>
      <c r="E2569" t="s">
        <v>52</v>
      </c>
      <c r="F2569" t="n">
        <v>3201</v>
      </c>
      <c r="G2569" t="s">
        <v>228</v>
      </c>
      <c r="H2569" t="s">
        <v>229</v>
      </c>
      <c r="I2569" t="n">
        <v>5</v>
      </c>
      <c r="J2569" t="n">
        <v>945</v>
      </c>
      <c r="K2569" t="s">
        <v>282</v>
      </c>
      <c r="L2569" t="n">
        <v>576</v>
      </c>
      <c r="M2569" t="n">
        <v>0.05</v>
      </c>
      <c r="N2569" t="n">
        <v>36.4</v>
      </c>
      <c r="O2569" t="s">
        <v>323</v>
      </c>
      <c r="P2569" t="s">
        <v>347</v>
      </c>
      <c r="Q2569" t="s">
        <v>347</v>
      </c>
      <c r="R2569" t="s">
        <v>233</v>
      </c>
      <c r="S2569" t="s">
        <v>229</v>
      </c>
      <c r="T2569" t="n">
        <v>5</v>
      </c>
    </row>
    <row r="2570" spans="1:20">
      <c r="A2570" s="1" t="n">
        <v>39355</v>
      </c>
      <c r="B2570" t="s">
        <v>325</v>
      </c>
      <c r="C2570" t="n">
        <v>2</v>
      </c>
      <c r="D2570" t="n">
        <v>20</v>
      </c>
      <c r="E2570" t="s">
        <v>52</v>
      </c>
      <c r="F2570" t="n">
        <v>3201</v>
      </c>
      <c r="G2570" t="s">
        <v>228</v>
      </c>
      <c r="H2570" t="s">
        <v>229</v>
      </c>
      <c r="I2570" t="n">
        <v>5</v>
      </c>
      <c r="J2570" t="n">
        <v>785</v>
      </c>
      <c r="K2570" t="s">
        <v>259</v>
      </c>
      <c r="L2570" t="n">
        <v>713</v>
      </c>
      <c r="M2570" t="n">
        <v>1.13</v>
      </c>
      <c r="N2570" t="n">
        <v>39.1</v>
      </c>
      <c r="O2570" t="s">
        <v>325</v>
      </c>
      <c r="P2570" t="s">
        <v>253</v>
      </c>
      <c r="Q2570" t="s">
        <v>253</v>
      </c>
      <c r="R2570" t="s">
        <v>233</v>
      </c>
      <c r="S2570" t="s">
        <v>229</v>
      </c>
      <c r="T2570" t="n">
        <v>5</v>
      </c>
    </row>
    <row r="2571" spans="1:20">
      <c r="A2571" s="1" t="n">
        <v>39355</v>
      </c>
      <c r="B2571" t="s">
        <v>325</v>
      </c>
      <c r="C2571" t="n">
        <v>5</v>
      </c>
      <c r="D2571" t="n">
        <v>20</v>
      </c>
      <c r="E2571" t="s">
        <v>52</v>
      </c>
      <c r="F2571" t="n">
        <v>3201</v>
      </c>
      <c r="G2571" t="s">
        <v>228</v>
      </c>
      <c r="H2571" t="s">
        <v>229</v>
      </c>
      <c r="I2571" t="n">
        <v>5</v>
      </c>
      <c r="J2571" t="n">
        <v>785</v>
      </c>
      <c r="K2571" t="s">
        <v>259</v>
      </c>
      <c r="L2571" t="n">
        <v>634</v>
      </c>
      <c r="M2571" t="n">
        <v>1.13</v>
      </c>
      <c r="N2571" t="n">
        <v>39.1</v>
      </c>
      <c r="O2571" t="s">
        <v>325</v>
      </c>
      <c r="P2571" t="s">
        <v>253</v>
      </c>
      <c r="Q2571" t="s">
        <v>253</v>
      </c>
      <c r="R2571" t="s">
        <v>233</v>
      </c>
      <c r="S2571" t="s">
        <v>229</v>
      </c>
      <c r="T2571" t="n">
        <v>5</v>
      </c>
    </row>
    <row r="2572" spans="1:20">
      <c r="A2572" s="1" t="n">
        <v>39355</v>
      </c>
      <c r="B2572" t="s">
        <v>325</v>
      </c>
      <c r="C2572" t="n">
        <v>4</v>
      </c>
      <c r="D2572" t="n">
        <v>20</v>
      </c>
      <c r="E2572" t="s">
        <v>52</v>
      </c>
      <c r="F2572" t="n">
        <v>3201</v>
      </c>
      <c r="G2572" t="s">
        <v>228</v>
      </c>
      <c r="H2572" t="s">
        <v>229</v>
      </c>
      <c r="I2572" t="n">
        <v>5</v>
      </c>
      <c r="J2572" t="n">
        <v>232</v>
      </c>
      <c r="K2572" t="s">
        <v>266</v>
      </c>
      <c r="L2572" t="n">
        <v>338</v>
      </c>
      <c r="M2572" t="n">
        <v>0.08</v>
      </c>
      <c r="N2572" t="n">
        <v>36.1</v>
      </c>
      <c r="O2572" t="s">
        <v>325</v>
      </c>
      <c r="P2572" t="s">
        <v>253</v>
      </c>
      <c r="Q2572" t="s">
        <v>253</v>
      </c>
      <c r="R2572" t="s">
        <v>233</v>
      </c>
      <c r="S2572" t="s">
        <v>229</v>
      </c>
      <c r="T2572" t="n">
        <v>5</v>
      </c>
    </row>
    <row r="2573" spans="1:20">
      <c r="A2573" s="1" t="n">
        <v>39355</v>
      </c>
      <c r="B2573" t="s">
        <v>325</v>
      </c>
      <c r="C2573" t="n">
        <v>3</v>
      </c>
      <c r="D2573" t="n">
        <v>20</v>
      </c>
      <c r="E2573" t="s">
        <v>52</v>
      </c>
      <c r="F2573" t="n">
        <v>3201</v>
      </c>
      <c r="G2573" t="s">
        <v>228</v>
      </c>
      <c r="H2573" t="s">
        <v>229</v>
      </c>
      <c r="I2573" t="n">
        <v>5</v>
      </c>
      <c r="J2573" t="n">
        <v>458</v>
      </c>
      <c r="K2573" t="s">
        <v>230</v>
      </c>
      <c r="L2573" t="n">
        <v>318</v>
      </c>
      <c r="M2573" t="n">
        <v>0.22</v>
      </c>
      <c r="N2573" t="n">
        <v>20.1</v>
      </c>
      <c r="O2573" t="s">
        <v>325</v>
      </c>
      <c r="P2573" t="s">
        <v>253</v>
      </c>
      <c r="Q2573" t="s">
        <v>253</v>
      </c>
      <c r="R2573" t="s">
        <v>233</v>
      </c>
      <c r="S2573" t="s">
        <v>229</v>
      </c>
      <c r="T2573" t="n">
        <v>5</v>
      </c>
    </row>
    <row r="2574" spans="1:20">
      <c r="A2574" s="1" t="n">
        <v>39355</v>
      </c>
      <c r="B2574" t="s">
        <v>325</v>
      </c>
      <c r="C2574" t="n">
        <v>1</v>
      </c>
      <c r="D2574" t="n">
        <v>20</v>
      </c>
      <c r="E2574" t="s">
        <v>52</v>
      </c>
      <c r="F2574" t="n">
        <v>3201</v>
      </c>
      <c r="G2574" t="s">
        <v>228</v>
      </c>
      <c r="H2574" t="s">
        <v>229</v>
      </c>
      <c r="I2574" t="n">
        <v>5</v>
      </c>
      <c r="J2574" t="n">
        <v>805</v>
      </c>
      <c r="K2574" t="s">
        <v>295</v>
      </c>
      <c r="L2574" t="n">
        <v>229</v>
      </c>
      <c r="M2574" t="n">
        <v>0.18</v>
      </c>
      <c r="N2574" t="n">
        <v>39.5</v>
      </c>
      <c r="O2574" t="s">
        <v>325</v>
      </c>
      <c r="P2574" t="s">
        <v>253</v>
      </c>
      <c r="Q2574" t="s">
        <v>253</v>
      </c>
      <c r="R2574" t="s">
        <v>233</v>
      </c>
      <c r="S2574" t="s">
        <v>229</v>
      </c>
      <c r="T2574" t="n">
        <v>5</v>
      </c>
    </row>
    <row r="2575" spans="1:20">
      <c r="A2575" s="1" t="n">
        <v>39355</v>
      </c>
      <c r="B2575" t="s">
        <v>363</v>
      </c>
      <c r="C2575" t="n">
        <v>33</v>
      </c>
      <c r="D2575" t="n">
        <v>215</v>
      </c>
      <c r="E2575" t="s">
        <v>234</v>
      </c>
      <c r="F2575" t="n">
        <v>3201</v>
      </c>
      <c r="G2575" t="s">
        <v>228</v>
      </c>
      <c r="H2575" t="s">
        <v>229</v>
      </c>
      <c r="I2575" t="n">
        <v>5</v>
      </c>
      <c r="K2575" t="s">
        <v>338</v>
      </c>
      <c r="L2575" t="n">
        <v>304</v>
      </c>
      <c r="M2575" t="n">
        <v>0</v>
      </c>
      <c r="N2575" t="n">
        <v>0</v>
      </c>
    </row>
    <row r="2576" spans="1:20">
      <c r="A2576" s="1" t="n">
        <v>39386</v>
      </c>
      <c r="B2576" t="s">
        <v>323</v>
      </c>
      <c r="C2576" t="n">
        <v>20</v>
      </c>
      <c r="D2576" t="n">
        <v>20</v>
      </c>
      <c r="E2576" t="s">
        <v>52</v>
      </c>
      <c r="F2576" t="n">
        <v>3201</v>
      </c>
      <c r="G2576" t="s">
        <v>228</v>
      </c>
      <c r="H2576" t="s">
        <v>229</v>
      </c>
      <c r="I2576" t="n">
        <v>5</v>
      </c>
      <c r="J2576" t="n">
        <v>945</v>
      </c>
      <c r="K2576" t="s">
        <v>282</v>
      </c>
      <c r="L2576" t="n">
        <v>425</v>
      </c>
      <c r="M2576" t="n">
        <v>0.05</v>
      </c>
      <c r="N2576" t="n">
        <v>36.3</v>
      </c>
      <c r="O2576" t="s">
        <v>323</v>
      </c>
      <c r="P2576" t="s">
        <v>347</v>
      </c>
      <c r="Q2576" t="s">
        <v>347</v>
      </c>
      <c r="R2576" t="s">
        <v>233</v>
      </c>
      <c r="S2576" t="s">
        <v>229</v>
      </c>
      <c r="T2576" t="n">
        <v>5</v>
      </c>
    </row>
    <row r="2577" spans="1:20">
      <c r="A2577" s="1" t="n">
        <v>39386</v>
      </c>
      <c r="B2577" t="s">
        <v>323</v>
      </c>
      <c r="C2577" t="n">
        <v>21</v>
      </c>
      <c r="D2577" t="n">
        <v>20</v>
      </c>
      <c r="E2577" t="s">
        <v>52</v>
      </c>
      <c r="F2577" t="n">
        <v>3201</v>
      </c>
      <c r="G2577" t="s">
        <v>228</v>
      </c>
      <c r="H2577" t="s">
        <v>229</v>
      </c>
      <c r="I2577" t="n">
        <v>5</v>
      </c>
      <c r="J2577" t="n">
        <v>875</v>
      </c>
      <c r="K2577" t="s">
        <v>305</v>
      </c>
      <c r="L2577" t="n">
        <v>199</v>
      </c>
      <c r="M2577" t="n">
        <v>0.04</v>
      </c>
      <c r="N2577" t="n">
        <v>42.8</v>
      </c>
      <c r="O2577" t="s">
        <v>323</v>
      </c>
      <c r="P2577" t="s">
        <v>347</v>
      </c>
      <c r="Q2577" t="s">
        <v>347</v>
      </c>
      <c r="R2577" t="s">
        <v>233</v>
      </c>
      <c r="S2577" t="s">
        <v>229</v>
      </c>
      <c r="T2577" t="n">
        <v>5</v>
      </c>
    </row>
    <row r="2578" spans="1:20">
      <c r="A2578" s="1" t="n">
        <v>39386</v>
      </c>
      <c r="B2578" t="s">
        <v>323</v>
      </c>
      <c r="C2578" t="n">
        <v>22</v>
      </c>
      <c r="D2578" t="n">
        <v>20</v>
      </c>
      <c r="E2578" t="s">
        <v>52</v>
      </c>
      <c r="F2578" t="n">
        <v>3201</v>
      </c>
      <c r="G2578" t="s">
        <v>228</v>
      </c>
      <c r="H2578" t="s">
        <v>229</v>
      </c>
      <c r="I2578" t="n">
        <v>5</v>
      </c>
      <c r="J2578" t="n">
        <v>280</v>
      </c>
      <c r="K2578" t="s">
        <v>251</v>
      </c>
      <c r="L2578" t="n">
        <v>210</v>
      </c>
      <c r="M2578" t="n">
        <v>0.06</v>
      </c>
      <c r="N2578" t="n">
        <v>40.1</v>
      </c>
      <c r="O2578" t="s">
        <v>323</v>
      </c>
      <c r="P2578" t="s">
        <v>347</v>
      </c>
      <c r="Q2578" t="s">
        <v>347</v>
      </c>
      <c r="R2578" t="s">
        <v>233</v>
      </c>
      <c r="S2578" t="s">
        <v>229</v>
      </c>
      <c r="T2578" t="n">
        <v>5</v>
      </c>
    </row>
    <row r="2579" spans="1:20">
      <c r="A2579" s="1" t="n">
        <v>39386</v>
      </c>
      <c r="B2579" t="s">
        <v>323</v>
      </c>
      <c r="C2579" t="n">
        <v>23</v>
      </c>
      <c r="D2579" t="n">
        <v>20</v>
      </c>
      <c r="E2579" t="s">
        <v>52</v>
      </c>
      <c r="F2579" t="n">
        <v>3201</v>
      </c>
      <c r="G2579" t="s">
        <v>228</v>
      </c>
      <c r="H2579" t="s">
        <v>229</v>
      </c>
      <c r="I2579" t="n">
        <v>5</v>
      </c>
      <c r="J2579" t="n">
        <v>945</v>
      </c>
      <c r="K2579" t="s">
        <v>282</v>
      </c>
      <c r="L2579" t="n">
        <v>260</v>
      </c>
      <c r="M2579" t="n">
        <v>0.08</v>
      </c>
      <c r="N2579" t="n">
        <v>35.9</v>
      </c>
      <c r="O2579" t="s">
        <v>323</v>
      </c>
      <c r="P2579" t="s">
        <v>347</v>
      </c>
      <c r="Q2579" t="s">
        <v>347</v>
      </c>
      <c r="R2579" t="s">
        <v>233</v>
      </c>
      <c r="S2579" t="s">
        <v>229</v>
      </c>
      <c r="T2579" t="n">
        <v>5</v>
      </c>
    </row>
    <row r="2580" spans="1:20">
      <c r="A2580" s="1" t="n">
        <v>39386</v>
      </c>
      <c r="B2580" t="s">
        <v>323</v>
      </c>
      <c r="C2580" t="n">
        <v>65</v>
      </c>
      <c r="D2580" t="n">
        <v>840</v>
      </c>
      <c r="E2580" t="s">
        <v>337</v>
      </c>
      <c r="F2580" t="n">
        <v>3201</v>
      </c>
      <c r="G2580" t="s">
        <v>228</v>
      </c>
      <c r="H2580" t="s">
        <v>229</v>
      </c>
      <c r="I2580" t="n">
        <v>5</v>
      </c>
      <c r="J2580" t="n">
        <v>580</v>
      </c>
      <c r="K2580" t="s">
        <v>248</v>
      </c>
      <c r="L2580" t="n">
        <v>97</v>
      </c>
      <c r="M2580" t="n">
        <v>0</v>
      </c>
      <c r="N2580" t="n">
        <v>0</v>
      </c>
      <c r="O2580" t="s">
        <v>323</v>
      </c>
      <c r="P2580" t="s">
        <v>347</v>
      </c>
      <c r="Q2580" t="s">
        <v>347</v>
      </c>
      <c r="R2580" t="s">
        <v>233</v>
      </c>
      <c r="S2580" t="s">
        <v>229</v>
      </c>
      <c r="T2580" t="n">
        <v>5</v>
      </c>
    </row>
    <row r="2581" spans="1:20">
      <c r="A2581" s="1" t="n">
        <v>39386</v>
      </c>
      <c r="B2581" t="s">
        <v>323</v>
      </c>
      <c r="C2581" t="n">
        <v>24</v>
      </c>
      <c r="D2581" t="n">
        <v>20</v>
      </c>
      <c r="E2581" t="s">
        <v>52</v>
      </c>
      <c r="F2581" t="n">
        <v>3201</v>
      </c>
      <c r="G2581" t="s">
        <v>228</v>
      </c>
      <c r="H2581" t="s">
        <v>229</v>
      </c>
      <c r="I2581" t="n">
        <v>5</v>
      </c>
      <c r="J2581" t="n">
        <v>875</v>
      </c>
      <c r="K2581" t="s">
        <v>305</v>
      </c>
      <c r="L2581" t="n">
        <v>199</v>
      </c>
      <c r="M2581" t="n">
        <v>0.04</v>
      </c>
      <c r="N2581" t="n">
        <v>43</v>
      </c>
      <c r="O2581" t="s">
        <v>323</v>
      </c>
      <c r="P2581" t="s">
        <v>347</v>
      </c>
      <c r="Q2581" t="s">
        <v>347</v>
      </c>
      <c r="R2581" t="s">
        <v>233</v>
      </c>
      <c r="S2581" t="s">
        <v>229</v>
      </c>
      <c r="T2581" t="n">
        <v>5</v>
      </c>
    </row>
    <row r="2582" spans="1:20">
      <c r="A2582" s="1" t="n">
        <v>39386</v>
      </c>
      <c r="B2582" t="s">
        <v>349</v>
      </c>
      <c r="C2582" t="n">
        <v>1</v>
      </c>
      <c r="D2582" t="n">
        <v>141</v>
      </c>
      <c r="E2582" t="s">
        <v>54</v>
      </c>
      <c r="F2582" t="n">
        <v>3201</v>
      </c>
      <c r="G2582" t="s">
        <v>228</v>
      </c>
      <c r="H2582" t="s">
        <v>229</v>
      </c>
      <c r="I2582" t="n">
        <v>5</v>
      </c>
      <c r="J2582" t="n">
        <v>487</v>
      </c>
      <c r="K2582" t="s">
        <v>362</v>
      </c>
      <c r="L2582" t="n">
        <v>96</v>
      </c>
      <c r="M2582" t="n">
        <v>0</v>
      </c>
      <c r="N2582" t="n">
        <v>0</v>
      </c>
      <c r="O2582" t="s">
        <v>371</v>
      </c>
      <c r="P2582" t="s">
        <v>372</v>
      </c>
      <c r="Q2582" t="s">
        <v>372</v>
      </c>
      <c r="R2582" t="s">
        <v>233</v>
      </c>
      <c r="S2582" t="s">
        <v>229</v>
      </c>
      <c r="T2582" t="n">
        <v>5</v>
      </c>
    </row>
    <row r="2583" spans="1:20">
      <c r="A2583" s="1" t="n">
        <v>39386</v>
      </c>
      <c r="B2583" t="s">
        <v>326</v>
      </c>
      <c r="C2583" t="n">
        <v>1</v>
      </c>
      <c r="D2583" t="n">
        <v>216</v>
      </c>
      <c r="E2583" t="s">
        <v>264</v>
      </c>
      <c r="F2583" t="n">
        <v>3201</v>
      </c>
      <c r="G2583" t="s">
        <v>228</v>
      </c>
      <c r="H2583" t="s">
        <v>229</v>
      </c>
      <c r="I2583" t="n">
        <v>5</v>
      </c>
      <c r="K2583" t="s">
        <v>338</v>
      </c>
      <c r="L2583" t="n">
        <v>315</v>
      </c>
      <c r="M2583" t="n">
        <v>0</v>
      </c>
      <c r="N2583" t="n">
        <v>0</v>
      </c>
    </row>
    <row r="2584" spans="1:20">
      <c r="A2584" s="1" t="n">
        <v>39386</v>
      </c>
      <c r="B2584" t="s">
        <v>326</v>
      </c>
      <c r="C2584" t="n">
        <v>2</v>
      </c>
      <c r="D2584" t="n">
        <v>216</v>
      </c>
      <c r="E2584" t="s">
        <v>264</v>
      </c>
      <c r="F2584" t="n">
        <v>3201</v>
      </c>
      <c r="G2584" t="s">
        <v>228</v>
      </c>
      <c r="H2584" t="s">
        <v>229</v>
      </c>
      <c r="I2584" t="n">
        <v>5</v>
      </c>
      <c r="K2584" t="s">
        <v>338</v>
      </c>
      <c r="L2584" t="n">
        <v>304</v>
      </c>
      <c r="M2584" t="n">
        <v>0</v>
      </c>
      <c r="N2584" t="n">
        <v>0</v>
      </c>
    </row>
    <row r="2585" spans="1:20">
      <c r="A2585" s="1" t="n">
        <v>39386</v>
      </c>
      <c r="B2585" t="s">
        <v>325</v>
      </c>
      <c r="C2585" t="n">
        <v>6</v>
      </c>
      <c r="D2585" t="n">
        <v>20</v>
      </c>
      <c r="E2585" t="s">
        <v>52</v>
      </c>
      <c r="F2585" t="n">
        <v>3201</v>
      </c>
      <c r="G2585" t="s">
        <v>228</v>
      </c>
      <c r="H2585" t="s">
        <v>229</v>
      </c>
      <c r="I2585" t="n">
        <v>5</v>
      </c>
      <c r="J2585" t="n">
        <v>805</v>
      </c>
      <c r="K2585" t="s">
        <v>295</v>
      </c>
      <c r="L2585" t="n">
        <v>236</v>
      </c>
      <c r="M2585" t="n">
        <v>0.18</v>
      </c>
      <c r="N2585" t="n">
        <v>39.5</v>
      </c>
      <c r="O2585" t="s">
        <v>325</v>
      </c>
      <c r="P2585" t="s">
        <v>253</v>
      </c>
      <c r="Q2585" t="s">
        <v>253</v>
      </c>
      <c r="R2585" t="s">
        <v>233</v>
      </c>
      <c r="S2585" t="s">
        <v>229</v>
      </c>
      <c r="T2585" t="n">
        <v>5</v>
      </c>
    </row>
    <row r="2586" spans="1:20">
      <c r="A2586" s="1" t="n">
        <v>39386</v>
      </c>
      <c r="B2586" t="s">
        <v>325</v>
      </c>
      <c r="C2586" t="n">
        <v>5</v>
      </c>
      <c r="D2586" t="n">
        <v>20</v>
      </c>
      <c r="E2586" t="s">
        <v>52</v>
      </c>
      <c r="F2586" t="n">
        <v>3201</v>
      </c>
      <c r="G2586" t="s">
        <v>228</v>
      </c>
      <c r="H2586" t="s">
        <v>229</v>
      </c>
      <c r="I2586" t="n">
        <v>5</v>
      </c>
      <c r="J2586" t="n">
        <v>785</v>
      </c>
      <c r="K2586" t="s">
        <v>259</v>
      </c>
      <c r="L2586" t="n">
        <v>231</v>
      </c>
      <c r="M2586" t="n">
        <v>1.04</v>
      </c>
      <c r="N2586" t="n">
        <v>39.1</v>
      </c>
      <c r="O2586" t="s">
        <v>325</v>
      </c>
      <c r="P2586" t="s">
        <v>253</v>
      </c>
      <c r="Q2586" t="s">
        <v>253</v>
      </c>
      <c r="R2586" t="s">
        <v>233</v>
      </c>
      <c r="S2586" t="s">
        <v>229</v>
      </c>
      <c r="T2586" t="n">
        <v>5</v>
      </c>
    </row>
    <row r="2587" spans="1:20">
      <c r="A2587" s="1" t="n">
        <v>39386</v>
      </c>
      <c r="B2587" t="s">
        <v>325</v>
      </c>
      <c r="C2587" t="n">
        <v>7</v>
      </c>
      <c r="D2587" t="n">
        <v>20</v>
      </c>
      <c r="E2587" t="s">
        <v>52</v>
      </c>
      <c r="F2587" t="n">
        <v>3201</v>
      </c>
      <c r="G2587" t="s">
        <v>228</v>
      </c>
      <c r="H2587" t="s">
        <v>229</v>
      </c>
      <c r="I2587" t="n">
        <v>5</v>
      </c>
      <c r="J2587" t="n">
        <v>150</v>
      </c>
      <c r="K2587" t="s">
        <v>269</v>
      </c>
      <c r="L2587" t="n">
        <v>258</v>
      </c>
      <c r="M2587" t="n">
        <v>0.18</v>
      </c>
      <c r="N2587" t="n">
        <v>23.7</v>
      </c>
      <c r="O2587" t="s">
        <v>325</v>
      </c>
      <c r="P2587" t="s">
        <v>253</v>
      </c>
      <c r="Q2587" t="s">
        <v>253</v>
      </c>
      <c r="R2587" t="s">
        <v>233</v>
      </c>
      <c r="S2587" t="s">
        <v>229</v>
      </c>
      <c r="T2587" t="n">
        <v>5</v>
      </c>
    </row>
    <row r="2588" spans="1:20">
      <c r="A2588" s="1" t="n">
        <v>39386</v>
      </c>
      <c r="B2588" t="s">
        <v>325</v>
      </c>
      <c r="C2588" t="n">
        <v>3</v>
      </c>
      <c r="D2588" t="n">
        <v>20</v>
      </c>
      <c r="E2588" t="s">
        <v>52</v>
      </c>
      <c r="F2588" t="n">
        <v>3201</v>
      </c>
      <c r="G2588" t="s">
        <v>228</v>
      </c>
      <c r="H2588" t="s">
        <v>229</v>
      </c>
      <c r="I2588" t="n">
        <v>5</v>
      </c>
      <c r="J2588" t="n">
        <v>232</v>
      </c>
      <c r="K2588" t="s">
        <v>266</v>
      </c>
      <c r="L2588" t="n">
        <v>340</v>
      </c>
      <c r="M2588" t="n">
        <v>0.08</v>
      </c>
      <c r="N2588" t="n">
        <v>37.2</v>
      </c>
      <c r="O2588" t="s">
        <v>325</v>
      </c>
      <c r="P2588" t="s">
        <v>253</v>
      </c>
      <c r="Q2588" t="s">
        <v>253</v>
      </c>
      <c r="R2588" t="s">
        <v>233</v>
      </c>
      <c r="S2588" t="s">
        <v>229</v>
      </c>
      <c r="T2588" t="n">
        <v>5</v>
      </c>
    </row>
    <row r="2589" spans="1:20">
      <c r="A2589" s="1" t="n">
        <v>39386</v>
      </c>
      <c r="B2589" t="s">
        <v>325</v>
      </c>
      <c r="C2589" t="n">
        <v>2</v>
      </c>
      <c r="D2589" t="n">
        <v>20</v>
      </c>
      <c r="E2589" t="s">
        <v>52</v>
      </c>
      <c r="F2589" t="n">
        <v>3201</v>
      </c>
      <c r="G2589" t="s">
        <v>228</v>
      </c>
      <c r="H2589" t="s">
        <v>229</v>
      </c>
      <c r="I2589" t="n">
        <v>5</v>
      </c>
      <c r="J2589" t="n">
        <v>458</v>
      </c>
      <c r="K2589" t="s">
        <v>230</v>
      </c>
      <c r="L2589" t="n">
        <v>371</v>
      </c>
      <c r="M2589" t="n">
        <v>0.22</v>
      </c>
      <c r="N2589" t="n">
        <v>20</v>
      </c>
      <c r="O2589" t="s">
        <v>325</v>
      </c>
      <c r="P2589" t="s">
        <v>253</v>
      </c>
      <c r="Q2589" t="s">
        <v>253</v>
      </c>
      <c r="R2589" t="s">
        <v>233</v>
      </c>
      <c r="S2589" t="s">
        <v>229</v>
      </c>
      <c r="T2589" t="n">
        <v>5</v>
      </c>
    </row>
    <row r="2590" spans="1:20">
      <c r="A2590" s="1" t="n">
        <v>39386</v>
      </c>
      <c r="B2590" t="s">
        <v>325</v>
      </c>
      <c r="C2590" t="n">
        <v>1</v>
      </c>
      <c r="D2590" t="n">
        <v>20</v>
      </c>
      <c r="E2590" t="s">
        <v>52</v>
      </c>
      <c r="F2590" t="n">
        <v>3201</v>
      </c>
      <c r="G2590" t="s">
        <v>228</v>
      </c>
      <c r="H2590" t="s">
        <v>229</v>
      </c>
      <c r="I2590" t="n">
        <v>5</v>
      </c>
      <c r="J2590" t="n">
        <v>888</v>
      </c>
      <c r="K2590" t="s">
        <v>273</v>
      </c>
      <c r="L2590" t="n">
        <v>704</v>
      </c>
      <c r="M2590" t="n">
        <v>1.17</v>
      </c>
      <c r="N2590" t="n">
        <v>32.6</v>
      </c>
      <c r="O2590" t="s">
        <v>325</v>
      </c>
      <c r="P2590" t="s">
        <v>253</v>
      </c>
      <c r="Q2590" t="s">
        <v>253</v>
      </c>
      <c r="R2590" t="s">
        <v>233</v>
      </c>
      <c r="S2590" t="s">
        <v>229</v>
      </c>
      <c r="T2590" t="n">
        <v>5</v>
      </c>
    </row>
    <row r="2591" spans="1:20">
      <c r="A2591" s="1" t="n">
        <v>39386</v>
      </c>
      <c r="B2591" t="s">
        <v>325</v>
      </c>
      <c r="C2591" t="n">
        <v>4</v>
      </c>
      <c r="D2591" t="n">
        <v>20</v>
      </c>
      <c r="E2591" t="s">
        <v>52</v>
      </c>
      <c r="F2591" t="n">
        <v>3201</v>
      </c>
      <c r="G2591" t="s">
        <v>228</v>
      </c>
      <c r="H2591" t="s">
        <v>229</v>
      </c>
      <c r="I2591" t="n">
        <v>5</v>
      </c>
      <c r="J2591" t="n">
        <v>805</v>
      </c>
      <c r="K2591" t="s">
        <v>295</v>
      </c>
      <c r="L2591" t="n">
        <v>167</v>
      </c>
      <c r="M2591" t="n">
        <v>0.18</v>
      </c>
      <c r="N2591" t="n">
        <v>39.5</v>
      </c>
      <c r="O2591" t="s">
        <v>325</v>
      </c>
      <c r="P2591" t="s">
        <v>253</v>
      </c>
      <c r="Q2591" t="s">
        <v>253</v>
      </c>
      <c r="R2591" t="s">
        <v>233</v>
      </c>
      <c r="S2591" t="s">
        <v>229</v>
      </c>
      <c r="T2591" t="n">
        <v>5</v>
      </c>
    </row>
    <row r="2592" spans="1:20">
      <c r="A2592" s="1" t="n">
        <v>39416</v>
      </c>
      <c r="B2592" t="s">
        <v>361</v>
      </c>
      <c r="C2592" t="n">
        <v>1</v>
      </c>
      <c r="D2592" t="n">
        <v>141</v>
      </c>
      <c r="E2592" t="s">
        <v>54</v>
      </c>
      <c r="F2592" t="n">
        <v>3201</v>
      </c>
      <c r="G2592" t="s">
        <v>228</v>
      </c>
      <c r="H2592" t="s">
        <v>229</v>
      </c>
      <c r="I2592" t="n">
        <v>5</v>
      </c>
      <c r="J2592" t="n">
        <v>330</v>
      </c>
      <c r="K2592" t="s">
        <v>350</v>
      </c>
      <c r="L2592" t="n">
        <v>49</v>
      </c>
      <c r="M2592" t="n">
        <v>0</v>
      </c>
      <c r="N2592" t="n">
        <v>0</v>
      </c>
      <c r="O2592" t="s">
        <v>370</v>
      </c>
      <c r="P2592" t="s">
        <v>232</v>
      </c>
      <c r="Q2592" t="s">
        <v>232</v>
      </c>
      <c r="R2592" t="s">
        <v>233</v>
      </c>
      <c r="S2592" t="s">
        <v>229</v>
      </c>
      <c r="T2592" t="n">
        <v>5</v>
      </c>
    </row>
    <row r="2593" spans="1:20">
      <c r="A2593" s="1" t="n">
        <v>39416</v>
      </c>
      <c r="B2593" t="s">
        <v>361</v>
      </c>
      <c r="C2593" t="n">
        <v>2</v>
      </c>
      <c r="D2593" t="n">
        <v>141</v>
      </c>
      <c r="E2593" t="s">
        <v>54</v>
      </c>
      <c r="F2593" t="n">
        <v>3201</v>
      </c>
      <c r="G2593" t="s">
        <v>228</v>
      </c>
      <c r="H2593" t="s">
        <v>229</v>
      </c>
      <c r="I2593" t="n">
        <v>5</v>
      </c>
      <c r="J2593" t="n">
        <v>330</v>
      </c>
      <c r="K2593" t="s">
        <v>350</v>
      </c>
      <c r="L2593" t="n">
        <v>34</v>
      </c>
      <c r="M2593" t="n">
        <v>0</v>
      </c>
      <c r="N2593" t="n">
        <v>0</v>
      </c>
      <c r="O2593" t="s">
        <v>323</v>
      </c>
      <c r="P2593" t="s">
        <v>232</v>
      </c>
      <c r="Q2593" t="s">
        <v>232</v>
      </c>
      <c r="R2593" t="s">
        <v>233</v>
      </c>
      <c r="S2593" t="s">
        <v>229</v>
      </c>
      <c r="T2593" t="n">
        <v>5</v>
      </c>
    </row>
    <row r="2594" spans="1:20">
      <c r="A2594" s="1" t="n">
        <v>39416</v>
      </c>
      <c r="B2594" t="s">
        <v>323</v>
      </c>
      <c r="C2594" t="n">
        <v>23</v>
      </c>
      <c r="D2594" t="n">
        <v>20</v>
      </c>
      <c r="E2594" t="s">
        <v>52</v>
      </c>
      <c r="F2594" t="n">
        <v>3201</v>
      </c>
      <c r="G2594" t="s">
        <v>228</v>
      </c>
      <c r="H2594" t="s">
        <v>229</v>
      </c>
      <c r="I2594" t="n">
        <v>5</v>
      </c>
      <c r="J2594" t="n">
        <v>875</v>
      </c>
      <c r="K2594" t="s">
        <v>305</v>
      </c>
      <c r="L2594" t="n">
        <v>193</v>
      </c>
      <c r="M2594" t="n">
        <v>0.04</v>
      </c>
      <c r="N2594" t="n">
        <v>43.4</v>
      </c>
      <c r="O2594" t="s">
        <v>323</v>
      </c>
      <c r="P2594" t="s">
        <v>347</v>
      </c>
      <c r="Q2594" t="s">
        <v>347</v>
      </c>
      <c r="R2594" t="s">
        <v>233</v>
      </c>
      <c r="S2594" t="s">
        <v>229</v>
      </c>
      <c r="T2594" t="n">
        <v>5</v>
      </c>
    </row>
    <row r="2595" spans="1:20">
      <c r="A2595" s="1" t="n">
        <v>39416</v>
      </c>
      <c r="B2595" t="s">
        <v>323</v>
      </c>
      <c r="C2595" t="n">
        <v>24</v>
      </c>
      <c r="D2595" t="n">
        <v>20</v>
      </c>
      <c r="E2595" t="s">
        <v>52</v>
      </c>
      <c r="F2595" t="n">
        <v>3201</v>
      </c>
      <c r="G2595" t="s">
        <v>228</v>
      </c>
      <c r="H2595" t="s">
        <v>229</v>
      </c>
      <c r="I2595" t="n">
        <v>5</v>
      </c>
      <c r="J2595" t="n">
        <v>875</v>
      </c>
      <c r="K2595" t="s">
        <v>305</v>
      </c>
      <c r="L2595" t="n">
        <v>198</v>
      </c>
      <c r="M2595" t="n">
        <v>0.04</v>
      </c>
      <c r="N2595" t="n">
        <v>43</v>
      </c>
      <c r="O2595" t="s">
        <v>323</v>
      </c>
      <c r="P2595" t="s">
        <v>347</v>
      </c>
      <c r="Q2595" t="s">
        <v>347</v>
      </c>
      <c r="R2595" t="s">
        <v>233</v>
      </c>
      <c r="S2595" t="s">
        <v>229</v>
      </c>
      <c r="T2595" t="n">
        <v>5</v>
      </c>
    </row>
    <row r="2596" spans="1:20">
      <c r="A2596" s="1" t="n">
        <v>39416</v>
      </c>
      <c r="B2596" t="s">
        <v>323</v>
      </c>
      <c r="C2596" t="n">
        <v>25</v>
      </c>
      <c r="D2596" t="n">
        <v>20</v>
      </c>
      <c r="E2596" t="s">
        <v>52</v>
      </c>
      <c r="F2596" t="n">
        <v>3201</v>
      </c>
      <c r="G2596" t="s">
        <v>228</v>
      </c>
      <c r="H2596" t="s">
        <v>229</v>
      </c>
      <c r="I2596" t="n">
        <v>5</v>
      </c>
      <c r="J2596" t="n">
        <v>945</v>
      </c>
      <c r="K2596" t="s">
        <v>282</v>
      </c>
      <c r="L2596" t="n">
        <v>673</v>
      </c>
      <c r="M2596" t="n">
        <v>0.05</v>
      </c>
      <c r="N2596" t="n">
        <v>36.1</v>
      </c>
      <c r="O2596" t="s">
        <v>323</v>
      </c>
      <c r="P2596" t="s">
        <v>347</v>
      </c>
      <c r="Q2596" t="s">
        <v>347</v>
      </c>
      <c r="R2596" t="s">
        <v>233</v>
      </c>
      <c r="S2596" t="s">
        <v>229</v>
      </c>
      <c r="T2596" t="n">
        <v>5</v>
      </c>
    </row>
    <row r="2597" spans="1:20">
      <c r="A2597" s="1" t="n">
        <v>39416</v>
      </c>
      <c r="B2597" t="s">
        <v>323</v>
      </c>
      <c r="C2597" t="n">
        <v>26</v>
      </c>
      <c r="D2597" t="n">
        <v>20</v>
      </c>
      <c r="E2597" t="s">
        <v>52</v>
      </c>
      <c r="F2597" t="n">
        <v>3201</v>
      </c>
      <c r="G2597" t="s">
        <v>228</v>
      </c>
      <c r="H2597" t="s">
        <v>229</v>
      </c>
      <c r="I2597" t="n">
        <v>5</v>
      </c>
      <c r="J2597" t="n">
        <v>945</v>
      </c>
      <c r="K2597" t="s">
        <v>282</v>
      </c>
      <c r="L2597" t="n">
        <v>443</v>
      </c>
      <c r="M2597" t="n">
        <v>0.05</v>
      </c>
      <c r="N2597" t="n">
        <v>36.3</v>
      </c>
      <c r="O2597" t="s">
        <v>323</v>
      </c>
      <c r="P2597" t="s">
        <v>347</v>
      </c>
      <c r="Q2597" t="s">
        <v>347</v>
      </c>
      <c r="R2597" t="s">
        <v>233</v>
      </c>
      <c r="S2597" t="s">
        <v>229</v>
      </c>
      <c r="T2597" t="n">
        <v>5</v>
      </c>
    </row>
    <row r="2598" spans="1:20">
      <c r="A2598" s="1" t="n">
        <v>39416</v>
      </c>
      <c r="B2598" t="s">
        <v>323</v>
      </c>
      <c r="C2598" t="n">
        <v>27</v>
      </c>
      <c r="D2598" t="n">
        <v>20</v>
      </c>
      <c r="E2598" t="s">
        <v>52</v>
      </c>
      <c r="F2598" t="n">
        <v>3201</v>
      </c>
      <c r="G2598" t="s">
        <v>228</v>
      </c>
      <c r="H2598" t="s">
        <v>229</v>
      </c>
      <c r="I2598" t="n">
        <v>5</v>
      </c>
      <c r="J2598" t="n">
        <v>945</v>
      </c>
      <c r="K2598" t="s">
        <v>282</v>
      </c>
      <c r="L2598" t="n">
        <v>428</v>
      </c>
      <c r="M2598" t="n">
        <v>0.05</v>
      </c>
      <c r="N2598" t="n">
        <v>36.2</v>
      </c>
      <c r="O2598" t="s">
        <v>323</v>
      </c>
      <c r="P2598" t="s">
        <v>347</v>
      </c>
      <c r="Q2598" t="s">
        <v>347</v>
      </c>
      <c r="R2598" t="s">
        <v>233</v>
      </c>
      <c r="S2598" t="s">
        <v>229</v>
      </c>
      <c r="T2598" t="n">
        <v>5</v>
      </c>
    </row>
    <row r="2599" spans="1:20">
      <c r="A2599" s="1" t="n">
        <v>39416</v>
      </c>
      <c r="B2599" t="s">
        <v>326</v>
      </c>
      <c r="C2599" t="n">
        <v>1</v>
      </c>
      <c r="D2599" t="n">
        <v>215</v>
      </c>
      <c r="E2599" t="s">
        <v>234</v>
      </c>
      <c r="F2599" t="n">
        <v>3201</v>
      </c>
      <c r="G2599" t="s">
        <v>228</v>
      </c>
      <c r="H2599" t="s">
        <v>229</v>
      </c>
      <c r="I2599" t="n">
        <v>5</v>
      </c>
      <c r="K2599" t="s">
        <v>338</v>
      </c>
      <c r="L2599" t="n">
        <v>200</v>
      </c>
      <c r="M2599" t="n">
        <v>0</v>
      </c>
      <c r="N2599" t="n">
        <v>0</v>
      </c>
    </row>
    <row r="2600" spans="1:20">
      <c r="A2600" s="1" t="n">
        <v>39416</v>
      </c>
      <c r="B2600" t="s">
        <v>325</v>
      </c>
      <c r="C2600" t="n">
        <v>1</v>
      </c>
      <c r="D2600" t="n">
        <v>20</v>
      </c>
      <c r="E2600" t="s">
        <v>52</v>
      </c>
      <c r="F2600" t="n">
        <v>3201</v>
      </c>
      <c r="G2600" t="s">
        <v>228</v>
      </c>
      <c r="H2600" t="s">
        <v>229</v>
      </c>
      <c r="I2600" t="n">
        <v>5</v>
      </c>
      <c r="J2600" t="n">
        <v>785</v>
      </c>
      <c r="K2600" t="s">
        <v>259</v>
      </c>
      <c r="L2600" t="n">
        <v>448</v>
      </c>
      <c r="M2600" t="n">
        <v>1.04</v>
      </c>
      <c r="N2600" t="n">
        <v>39.1</v>
      </c>
      <c r="O2600" t="s">
        <v>325</v>
      </c>
      <c r="P2600" t="s">
        <v>253</v>
      </c>
      <c r="Q2600" t="s">
        <v>253</v>
      </c>
      <c r="R2600" t="s">
        <v>233</v>
      </c>
      <c r="S2600" t="s">
        <v>229</v>
      </c>
      <c r="T2600" t="n">
        <v>5</v>
      </c>
    </row>
    <row r="2601" spans="1:20">
      <c r="A2601" s="1" t="n">
        <v>39416</v>
      </c>
      <c r="B2601" t="s">
        <v>325</v>
      </c>
      <c r="C2601" t="n">
        <v>5</v>
      </c>
      <c r="D2601" t="n">
        <v>20</v>
      </c>
      <c r="E2601" t="s">
        <v>52</v>
      </c>
      <c r="F2601" t="n">
        <v>3201</v>
      </c>
      <c r="G2601" t="s">
        <v>228</v>
      </c>
      <c r="H2601" t="s">
        <v>229</v>
      </c>
      <c r="I2601" t="n">
        <v>5</v>
      </c>
      <c r="J2601" t="n">
        <v>785</v>
      </c>
      <c r="K2601" t="s">
        <v>259</v>
      </c>
      <c r="L2601" t="n">
        <v>439</v>
      </c>
      <c r="M2601" t="n">
        <v>1.11</v>
      </c>
      <c r="N2601" t="n">
        <v>39</v>
      </c>
      <c r="O2601" t="s">
        <v>325</v>
      </c>
      <c r="P2601" t="s">
        <v>253</v>
      </c>
      <c r="Q2601" t="s">
        <v>253</v>
      </c>
      <c r="R2601" t="s">
        <v>233</v>
      </c>
      <c r="S2601" t="s">
        <v>229</v>
      </c>
      <c r="T2601" t="n">
        <v>5</v>
      </c>
    </row>
    <row r="2602" spans="1:20">
      <c r="A2602" s="1" t="n">
        <v>39416</v>
      </c>
      <c r="B2602" t="s">
        <v>325</v>
      </c>
      <c r="C2602" t="n">
        <v>2</v>
      </c>
      <c r="D2602" t="n">
        <v>20</v>
      </c>
      <c r="E2602" t="s">
        <v>52</v>
      </c>
      <c r="F2602" t="n">
        <v>3201</v>
      </c>
      <c r="G2602" t="s">
        <v>228</v>
      </c>
      <c r="H2602" t="s">
        <v>229</v>
      </c>
      <c r="I2602" t="n">
        <v>5</v>
      </c>
      <c r="J2602" t="n">
        <v>150</v>
      </c>
      <c r="K2602" t="s">
        <v>269</v>
      </c>
      <c r="L2602" t="n">
        <v>319</v>
      </c>
      <c r="M2602" t="n">
        <v>0.18</v>
      </c>
      <c r="N2602" t="n">
        <v>23.7</v>
      </c>
      <c r="O2602" t="s">
        <v>325</v>
      </c>
      <c r="P2602" t="s">
        <v>253</v>
      </c>
      <c r="Q2602" t="s">
        <v>253</v>
      </c>
      <c r="R2602" t="s">
        <v>233</v>
      </c>
      <c r="S2602" t="s">
        <v>229</v>
      </c>
      <c r="T2602" t="n">
        <v>5</v>
      </c>
    </row>
    <row r="2603" spans="1:20">
      <c r="A2603" s="1" t="n">
        <v>39416</v>
      </c>
      <c r="B2603" t="s">
        <v>325</v>
      </c>
      <c r="C2603" t="n">
        <v>3</v>
      </c>
      <c r="D2603" t="n">
        <v>20</v>
      </c>
      <c r="E2603" t="s">
        <v>52</v>
      </c>
      <c r="F2603" t="n">
        <v>3201</v>
      </c>
      <c r="G2603" t="s">
        <v>228</v>
      </c>
      <c r="H2603" t="s">
        <v>229</v>
      </c>
      <c r="I2603" t="n">
        <v>5</v>
      </c>
      <c r="J2603" t="n">
        <v>888</v>
      </c>
      <c r="K2603" t="s">
        <v>273</v>
      </c>
      <c r="L2603" t="n">
        <v>373</v>
      </c>
      <c r="M2603" t="n">
        <v>1.15</v>
      </c>
      <c r="N2603" t="n">
        <v>33.3</v>
      </c>
      <c r="O2603" t="s">
        <v>325</v>
      </c>
      <c r="P2603" t="s">
        <v>253</v>
      </c>
      <c r="Q2603" t="s">
        <v>253</v>
      </c>
      <c r="R2603" t="s">
        <v>233</v>
      </c>
      <c r="S2603" t="s">
        <v>229</v>
      </c>
      <c r="T2603" t="n">
        <v>5</v>
      </c>
    </row>
    <row r="2604" spans="1:20">
      <c r="A2604" s="1" t="n">
        <v>39416</v>
      </c>
      <c r="B2604" t="s">
        <v>325</v>
      </c>
      <c r="C2604" t="n">
        <v>4</v>
      </c>
      <c r="D2604" t="n">
        <v>20</v>
      </c>
      <c r="E2604" t="s">
        <v>52</v>
      </c>
      <c r="F2604" t="n">
        <v>3201</v>
      </c>
      <c r="G2604" t="s">
        <v>228</v>
      </c>
      <c r="H2604" t="s">
        <v>229</v>
      </c>
      <c r="I2604" t="n">
        <v>5</v>
      </c>
      <c r="J2604" t="n">
        <v>685</v>
      </c>
      <c r="K2604" t="s">
        <v>321</v>
      </c>
      <c r="L2604" t="n">
        <v>390</v>
      </c>
      <c r="M2604" t="n">
        <v>0.28</v>
      </c>
      <c r="N2604" t="n">
        <v>37.6</v>
      </c>
      <c r="O2604" t="s">
        <v>325</v>
      </c>
      <c r="P2604" t="s">
        <v>253</v>
      </c>
      <c r="Q2604" t="s">
        <v>253</v>
      </c>
      <c r="R2604" t="s">
        <v>233</v>
      </c>
      <c r="S2604" t="s">
        <v>229</v>
      </c>
      <c r="T2604" t="n">
        <v>5</v>
      </c>
    </row>
    <row r="2605" spans="1:20">
      <c r="A2605" s="1" t="n">
        <v>39447</v>
      </c>
      <c r="B2605" t="s">
        <v>323</v>
      </c>
      <c r="C2605" t="n">
        <v>17</v>
      </c>
      <c r="D2605" t="n">
        <v>20</v>
      </c>
      <c r="E2605" t="s">
        <v>52</v>
      </c>
      <c r="F2605" t="n">
        <v>3201</v>
      </c>
      <c r="G2605" t="s">
        <v>228</v>
      </c>
      <c r="H2605" t="s">
        <v>229</v>
      </c>
      <c r="I2605" t="n">
        <v>5</v>
      </c>
      <c r="J2605" t="n">
        <v>875</v>
      </c>
      <c r="K2605" t="s">
        <v>305</v>
      </c>
      <c r="L2605" t="n">
        <v>298</v>
      </c>
      <c r="M2605" t="n">
        <v>0.04</v>
      </c>
      <c r="N2605" t="n">
        <v>42.5</v>
      </c>
      <c r="O2605" t="s">
        <v>323</v>
      </c>
      <c r="P2605" t="s">
        <v>347</v>
      </c>
      <c r="Q2605" t="s">
        <v>347</v>
      </c>
      <c r="R2605" t="s">
        <v>233</v>
      </c>
      <c r="S2605" t="s">
        <v>229</v>
      </c>
      <c r="T2605" t="n">
        <v>5</v>
      </c>
    </row>
    <row r="2606" spans="1:20">
      <c r="A2606" s="1" t="n">
        <v>39447</v>
      </c>
      <c r="B2606" t="s">
        <v>323</v>
      </c>
      <c r="C2606" t="n">
        <v>18</v>
      </c>
      <c r="D2606" t="n">
        <v>20</v>
      </c>
      <c r="E2606" t="s">
        <v>52</v>
      </c>
      <c r="F2606" t="n">
        <v>3201</v>
      </c>
      <c r="G2606" t="s">
        <v>228</v>
      </c>
      <c r="H2606" t="s">
        <v>229</v>
      </c>
      <c r="I2606" t="n">
        <v>5</v>
      </c>
      <c r="J2606" t="n">
        <v>875</v>
      </c>
      <c r="K2606" t="s">
        <v>305</v>
      </c>
      <c r="L2606" t="n">
        <v>99</v>
      </c>
      <c r="M2606" t="n">
        <v>0.04</v>
      </c>
      <c r="N2606" t="n">
        <v>43.8</v>
      </c>
      <c r="O2606" t="s">
        <v>323</v>
      </c>
      <c r="P2606" t="s">
        <v>347</v>
      </c>
      <c r="Q2606" t="s">
        <v>347</v>
      </c>
      <c r="R2606" t="s">
        <v>233</v>
      </c>
      <c r="S2606" t="s">
        <v>229</v>
      </c>
      <c r="T2606" t="n">
        <v>5</v>
      </c>
    </row>
    <row r="2607" spans="1:20">
      <c r="A2607" s="1" t="n">
        <v>39447</v>
      </c>
      <c r="B2607" t="s">
        <v>323</v>
      </c>
      <c r="C2607" t="n">
        <v>19</v>
      </c>
      <c r="D2607" t="n">
        <v>20</v>
      </c>
      <c r="E2607" t="s">
        <v>52</v>
      </c>
      <c r="F2607" t="n">
        <v>3201</v>
      </c>
      <c r="G2607" t="s">
        <v>228</v>
      </c>
      <c r="H2607" t="s">
        <v>229</v>
      </c>
      <c r="I2607" t="n">
        <v>5</v>
      </c>
      <c r="J2607" t="n">
        <v>945</v>
      </c>
      <c r="K2607" t="s">
        <v>282</v>
      </c>
      <c r="L2607" t="n">
        <v>363</v>
      </c>
      <c r="M2607" t="n">
        <v>0.08</v>
      </c>
      <c r="N2607" t="n">
        <v>36.7</v>
      </c>
      <c r="O2607" t="s">
        <v>323</v>
      </c>
      <c r="P2607" t="s">
        <v>347</v>
      </c>
      <c r="Q2607" t="s">
        <v>347</v>
      </c>
      <c r="R2607" t="s">
        <v>233</v>
      </c>
      <c r="S2607" t="s">
        <v>229</v>
      </c>
      <c r="T2607" t="n">
        <v>5</v>
      </c>
    </row>
    <row r="2608" spans="1:20">
      <c r="A2608" s="1" t="n">
        <v>39447</v>
      </c>
      <c r="B2608" t="s">
        <v>323</v>
      </c>
      <c r="C2608" t="n">
        <v>20</v>
      </c>
      <c r="D2608" t="n">
        <v>20</v>
      </c>
      <c r="E2608" t="s">
        <v>52</v>
      </c>
      <c r="F2608" t="n">
        <v>3201</v>
      </c>
      <c r="G2608" t="s">
        <v>228</v>
      </c>
      <c r="H2608" t="s">
        <v>229</v>
      </c>
      <c r="I2608" t="n">
        <v>5</v>
      </c>
      <c r="J2608" t="n">
        <v>945</v>
      </c>
      <c r="K2608" t="s">
        <v>282</v>
      </c>
      <c r="L2608" t="n">
        <v>324</v>
      </c>
      <c r="M2608" t="n">
        <v>0.67</v>
      </c>
      <c r="N2608" t="n">
        <v>36</v>
      </c>
      <c r="O2608" t="s">
        <v>323</v>
      </c>
      <c r="P2608" t="s">
        <v>347</v>
      </c>
      <c r="Q2608" t="s">
        <v>347</v>
      </c>
      <c r="R2608" t="s">
        <v>233</v>
      </c>
      <c r="S2608" t="s">
        <v>229</v>
      </c>
      <c r="T2608" t="n">
        <v>5</v>
      </c>
    </row>
    <row r="2609" spans="1:20">
      <c r="A2609" s="1" t="n">
        <v>39447</v>
      </c>
      <c r="B2609" t="s">
        <v>323</v>
      </c>
      <c r="C2609" t="n">
        <v>21</v>
      </c>
      <c r="D2609" t="n">
        <v>20</v>
      </c>
      <c r="E2609" t="s">
        <v>52</v>
      </c>
      <c r="F2609" t="n">
        <v>3201</v>
      </c>
      <c r="G2609" t="s">
        <v>228</v>
      </c>
      <c r="H2609" t="s">
        <v>229</v>
      </c>
      <c r="I2609" t="n">
        <v>5</v>
      </c>
      <c r="J2609" t="n">
        <v>945</v>
      </c>
      <c r="K2609" t="s">
        <v>282</v>
      </c>
      <c r="L2609" t="n">
        <v>198</v>
      </c>
      <c r="M2609" t="n">
        <v>0.67</v>
      </c>
      <c r="N2609" t="n">
        <v>36.2</v>
      </c>
      <c r="O2609" t="s">
        <v>323</v>
      </c>
      <c r="P2609" t="s">
        <v>347</v>
      </c>
      <c r="Q2609" t="s">
        <v>347</v>
      </c>
      <c r="R2609" t="s">
        <v>233</v>
      </c>
      <c r="S2609" t="s">
        <v>229</v>
      </c>
      <c r="T2609" t="n">
        <v>5</v>
      </c>
    </row>
    <row r="2610" spans="1:20">
      <c r="A2610" s="1" t="n">
        <v>39447</v>
      </c>
      <c r="B2610" t="s">
        <v>341</v>
      </c>
      <c r="C2610" t="n">
        <v>1</v>
      </c>
      <c r="D2610" t="n">
        <v>231</v>
      </c>
      <c r="E2610" t="s">
        <v>342</v>
      </c>
      <c r="F2610" t="n">
        <v>3202</v>
      </c>
      <c r="G2610" t="s">
        <v>275</v>
      </c>
      <c r="H2610" t="s">
        <v>229</v>
      </c>
      <c r="I2610" t="n">
        <v>5</v>
      </c>
      <c r="J2610" t="n">
        <v>785</v>
      </c>
      <c r="K2610" t="s">
        <v>259</v>
      </c>
      <c r="L2610" t="n">
        <v>20</v>
      </c>
      <c r="M2610" t="n">
        <v>0</v>
      </c>
      <c r="N2610" t="n">
        <v>0</v>
      </c>
    </row>
    <row r="2611" spans="1:20">
      <c r="A2611" s="1" t="n">
        <v>39447</v>
      </c>
      <c r="B2611" t="s">
        <v>341</v>
      </c>
      <c r="C2611" t="n">
        <v>2</v>
      </c>
      <c r="D2611" t="n">
        <v>231</v>
      </c>
      <c r="E2611" t="s">
        <v>342</v>
      </c>
      <c r="F2611" t="n">
        <v>3203</v>
      </c>
      <c r="G2611" t="s">
        <v>343</v>
      </c>
      <c r="H2611" t="s">
        <v>229</v>
      </c>
      <c r="I2611" t="n">
        <v>5</v>
      </c>
      <c r="J2611" t="n">
        <v>785</v>
      </c>
      <c r="K2611" t="s">
        <v>259</v>
      </c>
      <c r="L2611" t="n">
        <v>14</v>
      </c>
      <c r="M2611" t="n">
        <v>0</v>
      </c>
      <c r="N2611" t="n">
        <v>0</v>
      </c>
    </row>
    <row r="2612" spans="1:20">
      <c r="A2612" s="1" t="n">
        <v>39447</v>
      </c>
      <c r="B2612" t="s">
        <v>341</v>
      </c>
      <c r="C2612" t="n">
        <v>3</v>
      </c>
      <c r="D2612" t="n">
        <v>231</v>
      </c>
      <c r="E2612" t="s">
        <v>342</v>
      </c>
      <c r="F2612" t="n">
        <v>3204</v>
      </c>
      <c r="G2612" t="s">
        <v>344</v>
      </c>
      <c r="H2612" t="s">
        <v>229</v>
      </c>
      <c r="I2612" t="n">
        <v>5</v>
      </c>
      <c r="J2612" t="n">
        <v>785</v>
      </c>
      <c r="K2612" t="s">
        <v>259</v>
      </c>
      <c r="L2612" t="n">
        <v>11</v>
      </c>
      <c r="M2612" t="n">
        <v>0</v>
      </c>
      <c r="N2612" t="n">
        <v>0</v>
      </c>
    </row>
    <row r="2613" spans="1:20">
      <c r="A2613" s="1" t="n">
        <v>39447</v>
      </c>
      <c r="B2613" t="s">
        <v>326</v>
      </c>
      <c r="C2613" t="n">
        <v>1</v>
      </c>
      <c r="D2613" t="n">
        <v>215</v>
      </c>
      <c r="E2613" t="s">
        <v>234</v>
      </c>
      <c r="F2613" t="n">
        <v>3201</v>
      </c>
      <c r="G2613" t="s">
        <v>228</v>
      </c>
      <c r="H2613" t="s">
        <v>229</v>
      </c>
      <c r="I2613" t="n">
        <v>5</v>
      </c>
      <c r="K2613" t="s">
        <v>338</v>
      </c>
      <c r="L2613" t="n">
        <v>333</v>
      </c>
      <c r="M2613" t="n">
        <v>0</v>
      </c>
      <c r="N2613" t="n">
        <v>0</v>
      </c>
    </row>
    <row r="2614" spans="1:20">
      <c r="A2614" s="1" t="n">
        <v>39447</v>
      </c>
      <c r="B2614" t="s">
        <v>325</v>
      </c>
      <c r="C2614" t="n">
        <v>2</v>
      </c>
      <c r="D2614" t="n">
        <v>20</v>
      </c>
      <c r="E2614" t="s">
        <v>52</v>
      </c>
      <c r="F2614" t="n">
        <v>3201</v>
      </c>
      <c r="G2614" t="s">
        <v>228</v>
      </c>
      <c r="H2614" t="s">
        <v>229</v>
      </c>
      <c r="I2614" t="n">
        <v>5</v>
      </c>
      <c r="J2614" t="n">
        <v>550</v>
      </c>
      <c r="K2614" t="s">
        <v>346</v>
      </c>
      <c r="L2614" t="n">
        <v>1048</v>
      </c>
      <c r="M2614" t="n">
        <v>0.15</v>
      </c>
      <c r="N2614" t="n">
        <v>36.2</v>
      </c>
      <c r="O2614" t="s">
        <v>325</v>
      </c>
      <c r="P2614" t="s">
        <v>253</v>
      </c>
      <c r="Q2614" t="s">
        <v>253</v>
      </c>
      <c r="R2614" t="s">
        <v>233</v>
      </c>
      <c r="S2614" t="s">
        <v>229</v>
      </c>
      <c r="T2614" t="n">
        <v>5</v>
      </c>
    </row>
    <row r="2615" spans="1:20">
      <c r="A2615" s="1" t="n">
        <v>39447</v>
      </c>
      <c r="B2615" t="s">
        <v>325</v>
      </c>
      <c r="C2615" t="n">
        <v>1</v>
      </c>
      <c r="D2615" t="n">
        <v>20</v>
      </c>
      <c r="E2615" t="s">
        <v>52</v>
      </c>
      <c r="F2615" t="n">
        <v>3201</v>
      </c>
      <c r="G2615" t="s">
        <v>228</v>
      </c>
      <c r="H2615" t="s">
        <v>229</v>
      </c>
      <c r="I2615" t="n">
        <v>5</v>
      </c>
      <c r="J2615" t="n">
        <v>785</v>
      </c>
      <c r="K2615" t="s">
        <v>259</v>
      </c>
      <c r="L2615" t="n">
        <v>269</v>
      </c>
      <c r="M2615" t="n">
        <v>1.11</v>
      </c>
      <c r="N2615" t="n">
        <v>39</v>
      </c>
      <c r="O2615" t="s">
        <v>325</v>
      </c>
      <c r="P2615" t="s">
        <v>253</v>
      </c>
      <c r="Q2615" t="s">
        <v>253</v>
      </c>
      <c r="R2615" t="s">
        <v>233</v>
      </c>
      <c r="S2615" t="s">
        <v>229</v>
      </c>
      <c r="T2615" t="n">
        <v>5</v>
      </c>
    </row>
    <row r="2616" spans="1:20">
      <c r="A2616" s="1" t="n">
        <v>39447</v>
      </c>
      <c r="B2616" t="s">
        <v>325</v>
      </c>
      <c r="C2616" t="n">
        <v>3</v>
      </c>
      <c r="D2616" t="n">
        <v>20</v>
      </c>
      <c r="E2616" t="s">
        <v>52</v>
      </c>
      <c r="F2616" t="n">
        <v>3201</v>
      </c>
      <c r="G2616" t="s">
        <v>228</v>
      </c>
      <c r="H2616" t="s">
        <v>229</v>
      </c>
      <c r="I2616" t="n">
        <v>5</v>
      </c>
      <c r="J2616" t="n">
        <v>785</v>
      </c>
      <c r="K2616" t="s">
        <v>259</v>
      </c>
      <c r="L2616" t="n">
        <v>616</v>
      </c>
      <c r="M2616" t="n">
        <v>1.16</v>
      </c>
      <c r="N2616" t="n">
        <v>39</v>
      </c>
      <c r="O2616" t="s">
        <v>325</v>
      </c>
      <c r="P2616" t="s">
        <v>253</v>
      </c>
      <c r="Q2616" t="s">
        <v>253</v>
      </c>
      <c r="R2616" t="s">
        <v>233</v>
      </c>
      <c r="S2616" t="s">
        <v>229</v>
      </c>
      <c r="T2616" t="n">
        <v>5</v>
      </c>
    </row>
    <row r="2617" spans="1:20">
      <c r="A2617" s="1" t="n">
        <v>39447</v>
      </c>
      <c r="B2617" t="s">
        <v>368</v>
      </c>
      <c r="C2617" t="n">
        <v>16</v>
      </c>
      <c r="D2617" t="n">
        <v>215</v>
      </c>
      <c r="E2617" t="s">
        <v>234</v>
      </c>
      <c r="F2617" t="n">
        <v>3202</v>
      </c>
      <c r="G2617" t="s">
        <v>275</v>
      </c>
      <c r="H2617" t="s">
        <v>229</v>
      </c>
      <c r="I2617" t="n">
        <v>5</v>
      </c>
      <c r="K2617" t="s">
        <v>338</v>
      </c>
      <c r="L2617" t="n">
        <v>330</v>
      </c>
      <c r="M2617" t="n">
        <v>0</v>
      </c>
      <c r="N2617" t="n">
        <v>0</v>
      </c>
    </row>
    <row r="2618" spans="1:20">
      <c r="A2618" s="1" t="n">
        <v>39478</v>
      </c>
      <c r="B2618" t="s">
        <v>323</v>
      </c>
      <c r="C2618" t="n">
        <v>40</v>
      </c>
      <c r="D2618" t="n">
        <v>20</v>
      </c>
      <c r="E2618" t="s">
        <v>52</v>
      </c>
      <c r="F2618" t="n">
        <v>3201</v>
      </c>
      <c r="G2618" t="s">
        <v>228</v>
      </c>
      <c r="H2618" t="s">
        <v>229</v>
      </c>
      <c r="I2618" t="n">
        <v>5</v>
      </c>
      <c r="J2618" t="n">
        <v>458</v>
      </c>
      <c r="K2618" t="s">
        <v>230</v>
      </c>
      <c r="L2618" t="n">
        <v>195</v>
      </c>
      <c r="M2618" t="n">
        <v>0.02</v>
      </c>
      <c r="N2618" t="n">
        <v>51.2</v>
      </c>
      <c r="O2618" t="s">
        <v>323</v>
      </c>
      <c r="P2618" t="s">
        <v>347</v>
      </c>
      <c r="Q2618" t="s">
        <v>347</v>
      </c>
      <c r="R2618" t="s">
        <v>233</v>
      </c>
      <c r="S2618" t="s">
        <v>229</v>
      </c>
      <c r="T2618" t="n">
        <v>5</v>
      </c>
    </row>
    <row r="2619" spans="1:20">
      <c r="A2619" s="1" t="n">
        <v>39478</v>
      </c>
      <c r="B2619" t="s">
        <v>323</v>
      </c>
      <c r="C2619" t="n">
        <v>41</v>
      </c>
      <c r="D2619" t="n">
        <v>20</v>
      </c>
      <c r="E2619" t="s">
        <v>52</v>
      </c>
      <c r="F2619" t="n">
        <v>3201</v>
      </c>
      <c r="G2619" t="s">
        <v>228</v>
      </c>
      <c r="H2619" t="s">
        <v>229</v>
      </c>
      <c r="I2619" t="n">
        <v>5</v>
      </c>
      <c r="J2619" t="n">
        <v>458</v>
      </c>
      <c r="K2619" t="s">
        <v>230</v>
      </c>
      <c r="L2619" t="n">
        <v>254</v>
      </c>
      <c r="M2619" t="n">
        <v>0.02</v>
      </c>
      <c r="N2619" t="n">
        <v>52</v>
      </c>
      <c r="O2619" t="s">
        <v>323</v>
      </c>
      <c r="P2619" t="s">
        <v>347</v>
      </c>
      <c r="Q2619" t="s">
        <v>347</v>
      </c>
      <c r="R2619" t="s">
        <v>233</v>
      </c>
      <c r="S2619" t="s">
        <v>229</v>
      </c>
      <c r="T2619" t="n">
        <v>5</v>
      </c>
    </row>
    <row r="2620" spans="1:20">
      <c r="A2620" s="1" t="n">
        <v>39478</v>
      </c>
      <c r="B2620" t="s">
        <v>323</v>
      </c>
      <c r="C2620" t="n">
        <v>42</v>
      </c>
      <c r="D2620" t="n">
        <v>20</v>
      </c>
      <c r="E2620" t="s">
        <v>52</v>
      </c>
      <c r="F2620" t="n">
        <v>3201</v>
      </c>
      <c r="G2620" t="s">
        <v>228</v>
      </c>
      <c r="H2620" t="s">
        <v>229</v>
      </c>
      <c r="I2620" t="n">
        <v>5</v>
      </c>
      <c r="J2620" t="n">
        <v>280</v>
      </c>
      <c r="K2620" t="s">
        <v>251</v>
      </c>
      <c r="L2620" t="n">
        <v>150</v>
      </c>
      <c r="M2620" t="n">
        <v>0.25</v>
      </c>
      <c r="N2620" t="n">
        <v>25</v>
      </c>
      <c r="O2620" t="s">
        <v>323</v>
      </c>
      <c r="P2620" t="s">
        <v>347</v>
      </c>
      <c r="Q2620" t="s">
        <v>347</v>
      </c>
      <c r="R2620" t="s">
        <v>233</v>
      </c>
      <c r="S2620" t="s">
        <v>229</v>
      </c>
      <c r="T2620" t="n">
        <v>5</v>
      </c>
    </row>
    <row r="2621" spans="1:20">
      <c r="A2621" s="1" t="n">
        <v>39478</v>
      </c>
      <c r="B2621" t="s">
        <v>323</v>
      </c>
      <c r="C2621" t="n">
        <v>43</v>
      </c>
      <c r="D2621" t="n">
        <v>20</v>
      </c>
      <c r="E2621" t="s">
        <v>52</v>
      </c>
      <c r="F2621" t="n">
        <v>3201</v>
      </c>
      <c r="G2621" t="s">
        <v>228</v>
      </c>
      <c r="H2621" t="s">
        <v>229</v>
      </c>
      <c r="I2621" t="n">
        <v>5</v>
      </c>
      <c r="J2621" t="n">
        <v>945</v>
      </c>
      <c r="K2621" t="s">
        <v>282</v>
      </c>
      <c r="L2621" t="n">
        <v>190</v>
      </c>
      <c r="M2621" t="n">
        <v>0.67</v>
      </c>
      <c r="N2621" t="n">
        <v>36</v>
      </c>
      <c r="O2621" t="s">
        <v>323</v>
      </c>
      <c r="P2621" t="s">
        <v>347</v>
      </c>
      <c r="Q2621" t="s">
        <v>347</v>
      </c>
      <c r="R2621" t="s">
        <v>233</v>
      </c>
      <c r="S2621" t="s">
        <v>229</v>
      </c>
      <c r="T2621" t="n">
        <v>5</v>
      </c>
    </row>
    <row r="2622" spans="1:20">
      <c r="A2622" s="1" t="n">
        <v>39478</v>
      </c>
      <c r="B2622" t="s">
        <v>323</v>
      </c>
      <c r="C2622" t="n">
        <v>44</v>
      </c>
      <c r="D2622" t="n">
        <v>20</v>
      </c>
      <c r="E2622" t="s">
        <v>52</v>
      </c>
      <c r="F2622" t="n">
        <v>3201</v>
      </c>
      <c r="G2622" t="s">
        <v>228</v>
      </c>
      <c r="H2622" t="s">
        <v>229</v>
      </c>
      <c r="I2622" t="n">
        <v>5</v>
      </c>
      <c r="J2622" t="n">
        <v>945</v>
      </c>
      <c r="K2622" t="s">
        <v>282</v>
      </c>
      <c r="L2622" t="n">
        <v>341</v>
      </c>
      <c r="M2622" t="n">
        <v>0.67</v>
      </c>
      <c r="N2622" t="n">
        <v>36.2</v>
      </c>
      <c r="O2622" t="s">
        <v>323</v>
      </c>
      <c r="P2622" t="s">
        <v>347</v>
      </c>
      <c r="Q2622" t="s">
        <v>347</v>
      </c>
      <c r="R2622" t="s">
        <v>233</v>
      </c>
      <c r="S2622" t="s">
        <v>229</v>
      </c>
      <c r="T2622" t="n">
        <v>5</v>
      </c>
    </row>
    <row r="2623" spans="1:20">
      <c r="A2623" s="1" t="n">
        <v>39478</v>
      </c>
      <c r="B2623" t="s">
        <v>326</v>
      </c>
      <c r="C2623" t="n">
        <v>1</v>
      </c>
      <c r="D2623" t="n">
        <v>215</v>
      </c>
      <c r="E2623" t="s">
        <v>234</v>
      </c>
      <c r="F2623" t="n">
        <v>3201</v>
      </c>
      <c r="G2623" t="s">
        <v>228</v>
      </c>
      <c r="H2623" t="s">
        <v>229</v>
      </c>
      <c r="I2623" t="n">
        <v>5</v>
      </c>
      <c r="J2623" t="n">
        <v>515</v>
      </c>
      <c r="K2623" t="s">
        <v>338</v>
      </c>
      <c r="L2623" t="n">
        <v>251</v>
      </c>
      <c r="M2623" t="n">
        <v>0</v>
      </c>
      <c r="N2623" t="n">
        <v>0</v>
      </c>
    </row>
    <row r="2624" spans="1:20">
      <c r="A2624" s="1" t="n">
        <v>39478</v>
      </c>
      <c r="B2624" t="s">
        <v>326</v>
      </c>
      <c r="C2624" t="n">
        <v>2</v>
      </c>
      <c r="D2624" t="n">
        <v>215</v>
      </c>
      <c r="E2624" t="s">
        <v>234</v>
      </c>
      <c r="F2624" t="n">
        <v>3201</v>
      </c>
      <c r="G2624" t="s">
        <v>228</v>
      </c>
      <c r="H2624" t="s">
        <v>229</v>
      </c>
      <c r="I2624" t="n">
        <v>5</v>
      </c>
      <c r="J2624" t="n">
        <v>515</v>
      </c>
      <c r="K2624" t="s">
        <v>338</v>
      </c>
      <c r="L2624" t="n">
        <v>314</v>
      </c>
      <c r="M2624" t="n">
        <v>0</v>
      </c>
      <c r="N2624" t="n">
        <v>0</v>
      </c>
    </row>
    <row r="2625" spans="1:20">
      <c r="A2625" s="1" t="n">
        <v>39478</v>
      </c>
      <c r="B2625" t="s">
        <v>325</v>
      </c>
      <c r="C2625" t="n">
        <v>1</v>
      </c>
      <c r="D2625" t="n">
        <v>20</v>
      </c>
      <c r="E2625" t="s">
        <v>52</v>
      </c>
      <c r="F2625" t="n">
        <v>3201</v>
      </c>
      <c r="G2625" t="s">
        <v>228</v>
      </c>
      <c r="H2625" t="s">
        <v>229</v>
      </c>
      <c r="I2625" t="n">
        <v>5</v>
      </c>
      <c r="J2625" t="n">
        <v>888</v>
      </c>
      <c r="K2625" t="s">
        <v>273</v>
      </c>
      <c r="L2625" t="n">
        <v>505</v>
      </c>
      <c r="M2625" t="n">
        <v>1.22</v>
      </c>
      <c r="N2625" t="n">
        <v>33.3</v>
      </c>
      <c r="O2625" t="s">
        <v>325</v>
      </c>
      <c r="P2625" t="s">
        <v>253</v>
      </c>
      <c r="Q2625" t="s">
        <v>253</v>
      </c>
      <c r="R2625" t="s">
        <v>233</v>
      </c>
      <c r="S2625" t="s">
        <v>229</v>
      </c>
      <c r="T2625" t="n">
        <v>5</v>
      </c>
    </row>
    <row r="2626" spans="1:20">
      <c r="A2626" s="1" t="n">
        <v>39478</v>
      </c>
      <c r="B2626" t="s">
        <v>325</v>
      </c>
      <c r="C2626" t="n">
        <v>2</v>
      </c>
      <c r="D2626" t="n">
        <v>20</v>
      </c>
      <c r="E2626" t="s">
        <v>52</v>
      </c>
      <c r="F2626" t="n">
        <v>3201</v>
      </c>
      <c r="G2626" t="s">
        <v>228</v>
      </c>
      <c r="H2626" t="s">
        <v>229</v>
      </c>
      <c r="I2626" t="n">
        <v>5</v>
      </c>
      <c r="J2626" t="n">
        <v>785</v>
      </c>
      <c r="K2626" t="s">
        <v>259</v>
      </c>
      <c r="L2626" t="n">
        <v>503</v>
      </c>
      <c r="M2626" t="n">
        <v>1.09</v>
      </c>
      <c r="N2626" t="n">
        <v>39.1</v>
      </c>
      <c r="O2626" t="s">
        <v>325</v>
      </c>
      <c r="P2626" t="s">
        <v>253</v>
      </c>
      <c r="Q2626" t="s">
        <v>253</v>
      </c>
      <c r="R2626" t="s">
        <v>233</v>
      </c>
      <c r="S2626" t="s">
        <v>229</v>
      </c>
      <c r="T2626" t="n">
        <v>5</v>
      </c>
    </row>
    <row r="2627" spans="1:20">
      <c r="A2627" s="1" t="n">
        <v>39478</v>
      </c>
      <c r="B2627" t="s">
        <v>325</v>
      </c>
      <c r="C2627" t="n">
        <v>3</v>
      </c>
      <c r="D2627" t="n">
        <v>20</v>
      </c>
      <c r="E2627" t="s">
        <v>52</v>
      </c>
      <c r="F2627" t="n">
        <v>3201</v>
      </c>
      <c r="G2627" t="s">
        <v>228</v>
      </c>
      <c r="H2627" t="s">
        <v>229</v>
      </c>
      <c r="I2627" t="n">
        <v>5</v>
      </c>
      <c r="J2627" t="n">
        <v>232</v>
      </c>
      <c r="K2627" t="s">
        <v>266</v>
      </c>
      <c r="L2627" t="n">
        <v>356</v>
      </c>
      <c r="M2627" t="n">
        <v>0.08</v>
      </c>
      <c r="N2627" t="n">
        <v>37.8</v>
      </c>
      <c r="O2627" t="s">
        <v>325</v>
      </c>
      <c r="P2627" t="s">
        <v>253</v>
      </c>
      <c r="Q2627" t="s">
        <v>253</v>
      </c>
      <c r="R2627" t="s">
        <v>233</v>
      </c>
      <c r="S2627" t="s">
        <v>229</v>
      </c>
      <c r="T2627" t="n">
        <v>5</v>
      </c>
    </row>
    <row r="2628" spans="1:20">
      <c r="A2628" s="1" t="n">
        <v>39478</v>
      </c>
      <c r="B2628" t="s">
        <v>325</v>
      </c>
      <c r="C2628" t="n">
        <v>4</v>
      </c>
      <c r="D2628" t="n">
        <v>20</v>
      </c>
      <c r="E2628" t="s">
        <v>52</v>
      </c>
      <c r="F2628" t="n">
        <v>3201</v>
      </c>
      <c r="G2628" t="s">
        <v>228</v>
      </c>
      <c r="H2628" t="s">
        <v>229</v>
      </c>
      <c r="I2628" t="n">
        <v>5</v>
      </c>
      <c r="J2628" t="n">
        <v>550</v>
      </c>
      <c r="K2628" t="s">
        <v>346</v>
      </c>
      <c r="L2628" t="n">
        <v>323</v>
      </c>
      <c r="M2628" t="n">
        <v>0.14</v>
      </c>
      <c r="N2628" t="n">
        <v>36.4</v>
      </c>
      <c r="O2628" t="s">
        <v>325</v>
      </c>
      <c r="P2628" t="s">
        <v>253</v>
      </c>
      <c r="Q2628" t="s">
        <v>253</v>
      </c>
      <c r="R2628" t="s">
        <v>233</v>
      </c>
      <c r="S2628" t="s">
        <v>229</v>
      </c>
      <c r="T2628" t="n">
        <v>5</v>
      </c>
    </row>
    <row r="2629" spans="1:20">
      <c r="A2629" s="1" t="n">
        <v>39478</v>
      </c>
      <c r="B2629" t="s">
        <v>325</v>
      </c>
      <c r="C2629" t="n">
        <v>5</v>
      </c>
      <c r="D2629" t="n">
        <v>20</v>
      </c>
      <c r="E2629" t="s">
        <v>52</v>
      </c>
      <c r="F2629" t="n">
        <v>3201</v>
      </c>
      <c r="G2629" t="s">
        <v>228</v>
      </c>
      <c r="H2629" t="s">
        <v>229</v>
      </c>
      <c r="I2629" t="n">
        <v>5</v>
      </c>
      <c r="J2629" t="n">
        <v>458</v>
      </c>
      <c r="K2629" t="s">
        <v>230</v>
      </c>
      <c r="L2629" t="n">
        <v>313</v>
      </c>
      <c r="M2629" t="n">
        <v>0.23</v>
      </c>
      <c r="N2629" t="n">
        <v>20.1</v>
      </c>
      <c r="O2629" t="s">
        <v>325</v>
      </c>
      <c r="P2629" t="s">
        <v>253</v>
      </c>
      <c r="Q2629" t="s">
        <v>253</v>
      </c>
      <c r="R2629" t="s">
        <v>233</v>
      </c>
      <c r="S2629" t="s">
        <v>229</v>
      </c>
      <c r="T2629" t="n">
        <v>5</v>
      </c>
    </row>
    <row r="2630" spans="1:20">
      <c r="A2630" s="1" t="n">
        <v>39478</v>
      </c>
      <c r="B2630" t="s">
        <v>325</v>
      </c>
      <c r="C2630" t="n">
        <v>8</v>
      </c>
      <c r="D2630" t="n">
        <v>20</v>
      </c>
      <c r="E2630" t="s">
        <v>52</v>
      </c>
      <c r="F2630" t="n">
        <v>3201</v>
      </c>
      <c r="G2630" t="s">
        <v>228</v>
      </c>
      <c r="H2630" t="s">
        <v>229</v>
      </c>
      <c r="I2630" t="n">
        <v>5</v>
      </c>
      <c r="J2630" t="n">
        <v>280</v>
      </c>
      <c r="K2630" t="s">
        <v>251</v>
      </c>
      <c r="L2630" t="n">
        <v>104</v>
      </c>
      <c r="M2630" t="n">
        <v>0.27</v>
      </c>
      <c r="N2630" t="n">
        <v>16</v>
      </c>
      <c r="O2630" t="s">
        <v>325</v>
      </c>
      <c r="P2630" t="s">
        <v>253</v>
      </c>
      <c r="Q2630" t="s">
        <v>253</v>
      </c>
      <c r="R2630" t="s">
        <v>233</v>
      </c>
      <c r="S2630" t="s">
        <v>229</v>
      </c>
      <c r="T2630" t="n">
        <v>5</v>
      </c>
    </row>
    <row r="2631" spans="1:20">
      <c r="A2631" s="1" t="n">
        <v>39478</v>
      </c>
      <c r="B2631" t="s">
        <v>363</v>
      </c>
      <c r="C2631" t="n">
        <v>22</v>
      </c>
      <c r="D2631" t="n">
        <v>215</v>
      </c>
      <c r="E2631" t="s">
        <v>234</v>
      </c>
      <c r="F2631" t="n">
        <v>3201</v>
      </c>
      <c r="G2631" t="s">
        <v>228</v>
      </c>
      <c r="H2631" t="s">
        <v>229</v>
      </c>
      <c r="I2631" t="n">
        <v>5</v>
      </c>
      <c r="J2631" t="n">
        <v>515</v>
      </c>
      <c r="K2631" t="s">
        <v>338</v>
      </c>
      <c r="L2631" t="n">
        <v>25</v>
      </c>
      <c r="M2631" t="n">
        <v>0</v>
      </c>
      <c r="N2631" t="n">
        <v>0</v>
      </c>
    </row>
    <row r="2632" spans="1:20">
      <c r="A2632" s="1" t="n">
        <v>39507</v>
      </c>
      <c r="B2632" t="s">
        <v>323</v>
      </c>
      <c r="C2632" t="n">
        <v>164</v>
      </c>
      <c r="D2632" t="n">
        <v>20</v>
      </c>
      <c r="E2632" t="s">
        <v>52</v>
      </c>
      <c r="F2632" t="n">
        <v>3201</v>
      </c>
      <c r="G2632" t="s">
        <v>228</v>
      </c>
      <c r="H2632" t="s">
        <v>229</v>
      </c>
      <c r="I2632" t="n">
        <v>5</v>
      </c>
      <c r="J2632" t="n">
        <v>280</v>
      </c>
      <c r="K2632" t="s">
        <v>251</v>
      </c>
      <c r="L2632" t="n">
        <v>152</v>
      </c>
      <c r="M2632" t="n">
        <v>0.26</v>
      </c>
      <c r="N2632" t="n">
        <v>16</v>
      </c>
      <c r="O2632" t="s">
        <v>323</v>
      </c>
      <c r="P2632" t="s">
        <v>347</v>
      </c>
      <c r="Q2632" t="s">
        <v>347</v>
      </c>
      <c r="R2632" t="s">
        <v>233</v>
      </c>
      <c r="S2632" t="s">
        <v>229</v>
      </c>
      <c r="T2632" t="n">
        <v>5</v>
      </c>
    </row>
    <row r="2633" spans="1:20">
      <c r="A2633" s="1" t="n">
        <v>39507</v>
      </c>
      <c r="B2633" t="s">
        <v>323</v>
      </c>
      <c r="C2633" t="n">
        <v>220</v>
      </c>
      <c r="D2633" t="n">
        <v>20</v>
      </c>
      <c r="E2633" t="s">
        <v>52</v>
      </c>
      <c r="F2633" t="n">
        <v>3201</v>
      </c>
      <c r="G2633" t="s">
        <v>228</v>
      </c>
      <c r="H2633" t="s">
        <v>229</v>
      </c>
      <c r="I2633" t="n">
        <v>5</v>
      </c>
      <c r="J2633" t="n">
        <v>875</v>
      </c>
      <c r="K2633" t="s">
        <v>305</v>
      </c>
      <c r="L2633" t="n">
        <v>190</v>
      </c>
      <c r="M2633" t="n">
        <v>0.04</v>
      </c>
      <c r="N2633" t="n">
        <v>43.1</v>
      </c>
      <c r="O2633" t="s">
        <v>323</v>
      </c>
      <c r="P2633" t="s">
        <v>347</v>
      </c>
      <c r="Q2633" t="s">
        <v>347</v>
      </c>
      <c r="R2633" t="s">
        <v>233</v>
      </c>
      <c r="S2633" t="s">
        <v>229</v>
      </c>
      <c r="T2633" t="n">
        <v>5</v>
      </c>
    </row>
    <row r="2634" spans="1:20">
      <c r="A2634" s="1" t="n">
        <v>39507</v>
      </c>
      <c r="B2634" t="s">
        <v>323</v>
      </c>
      <c r="C2634" t="n">
        <v>221</v>
      </c>
      <c r="D2634" t="n">
        <v>20</v>
      </c>
      <c r="E2634" t="s">
        <v>52</v>
      </c>
      <c r="F2634" t="n">
        <v>3201</v>
      </c>
      <c r="G2634" t="s">
        <v>228</v>
      </c>
      <c r="H2634" t="s">
        <v>229</v>
      </c>
      <c r="I2634" t="n">
        <v>5</v>
      </c>
      <c r="J2634" t="n">
        <v>875</v>
      </c>
      <c r="K2634" t="s">
        <v>305</v>
      </c>
      <c r="L2634" t="n">
        <v>191</v>
      </c>
      <c r="M2634" t="n">
        <v>0.04</v>
      </c>
      <c r="N2634" t="n">
        <v>43.2</v>
      </c>
      <c r="O2634" t="s">
        <v>323</v>
      </c>
      <c r="P2634" t="s">
        <v>347</v>
      </c>
      <c r="Q2634" t="s">
        <v>347</v>
      </c>
      <c r="R2634" t="s">
        <v>233</v>
      </c>
      <c r="S2634" t="s">
        <v>229</v>
      </c>
      <c r="T2634" t="n">
        <v>5</v>
      </c>
    </row>
    <row r="2635" spans="1:20">
      <c r="A2635" s="1" t="n">
        <v>39507</v>
      </c>
      <c r="B2635" t="s">
        <v>323</v>
      </c>
      <c r="C2635" t="n">
        <v>222</v>
      </c>
      <c r="D2635" t="n">
        <v>20</v>
      </c>
      <c r="E2635" t="s">
        <v>52</v>
      </c>
      <c r="F2635" t="n">
        <v>3201</v>
      </c>
      <c r="G2635" t="s">
        <v>228</v>
      </c>
      <c r="H2635" t="s">
        <v>229</v>
      </c>
      <c r="I2635" t="n">
        <v>5</v>
      </c>
      <c r="J2635" t="n">
        <v>875</v>
      </c>
      <c r="K2635" t="s">
        <v>305</v>
      </c>
      <c r="L2635" t="n">
        <v>220</v>
      </c>
      <c r="M2635" t="n">
        <v>0.04</v>
      </c>
      <c r="N2635" t="n">
        <v>43.5</v>
      </c>
      <c r="O2635" t="s">
        <v>323</v>
      </c>
      <c r="P2635" t="s">
        <v>347</v>
      </c>
      <c r="Q2635" t="s">
        <v>347</v>
      </c>
      <c r="R2635" t="s">
        <v>233</v>
      </c>
      <c r="S2635" t="s">
        <v>229</v>
      </c>
      <c r="T2635" t="n">
        <v>5</v>
      </c>
    </row>
    <row r="2636" spans="1:20">
      <c r="A2636" s="1" t="n">
        <v>39507</v>
      </c>
      <c r="B2636" t="s">
        <v>323</v>
      </c>
      <c r="C2636" t="n">
        <v>223</v>
      </c>
      <c r="D2636" t="n">
        <v>20</v>
      </c>
      <c r="E2636" t="s">
        <v>52</v>
      </c>
      <c r="F2636" t="n">
        <v>3201</v>
      </c>
      <c r="G2636" t="s">
        <v>228</v>
      </c>
      <c r="H2636" t="s">
        <v>229</v>
      </c>
      <c r="I2636" t="n">
        <v>5</v>
      </c>
      <c r="J2636" t="n">
        <v>945</v>
      </c>
      <c r="K2636" t="s">
        <v>282</v>
      </c>
      <c r="L2636" t="n">
        <v>248</v>
      </c>
      <c r="M2636" t="n">
        <v>0.67</v>
      </c>
      <c r="N2636" t="n">
        <v>36.2</v>
      </c>
      <c r="O2636" t="s">
        <v>323</v>
      </c>
      <c r="P2636" t="s">
        <v>347</v>
      </c>
      <c r="Q2636" t="s">
        <v>347</v>
      </c>
      <c r="R2636" t="s">
        <v>233</v>
      </c>
      <c r="S2636" t="s">
        <v>229</v>
      </c>
      <c r="T2636" t="n">
        <v>5</v>
      </c>
    </row>
    <row r="2637" spans="1:20">
      <c r="A2637" s="1" t="n">
        <v>39507</v>
      </c>
      <c r="B2637" t="s">
        <v>323</v>
      </c>
      <c r="C2637" t="n">
        <v>224</v>
      </c>
      <c r="D2637" t="n">
        <v>20</v>
      </c>
      <c r="E2637" t="s">
        <v>52</v>
      </c>
      <c r="F2637" t="n">
        <v>3201</v>
      </c>
      <c r="G2637" t="s">
        <v>228</v>
      </c>
      <c r="H2637" t="s">
        <v>229</v>
      </c>
      <c r="I2637" t="n">
        <v>5</v>
      </c>
      <c r="J2637" t="n">
        <v>945</v>
      </c>
      <c r="K2637" t="s">
        <v>282</v>
      </c>
      <c r="L2637" t="n">
        <v>381</v>
      </c>
      <c r="M2637" t="n">
        <v>0.03</v>
      </c>
      <c r="N2637" t="n">
        <v>40.28</v>
      </c>
      <c r="O2637" t="s">
        <v>323</v>
      </c>
      <c r="P2637" t="s">
        <v>347</v>
      </c>
      <c r="Q2637" t="s">
        <v>347</v>
      </c>
      <c r="R2637" t="s">
        <v>233</v>
      </c>
      <c r="S2637" t="s">
        <v>229</v>
      </c>
      <c r="T2637" t="n">
        <v>5</v>
      </c>
    </row>
    <row r="2638" spans="1:20">
      <c r="A2638" s="1" t="n">
        <v>39507</v>
      </c>
      <c r="B2638" t="s">
        <v>323</v>
      </c>
      <c r="C2638" t="n">
        <v>225</v>
      </c>
      <c r="D2638" t="n">
        <v>20</v>
      </c>
      <c r="E2638" t="s">
        <v>52</v>
      </c>
      <c r="F2638" t="n">
        <v>3201</v>
      </c>
      <c r="G2638" t="s">
        <v>228</v>
      </c>
      <c r="H2638" t="s">
        <v>229</v>
      </c>
      <c r="I2638" t="n">
        <v>5</v>
      </c>
      <c r="J2638" t="n">
        <v>945</v>
      </c>
      <c r="K2638" t="s">
        <v>282</v>
      </c>
      <c r="L2638" t="n">
        <v>469</v>
      </c>
      <c r="M2638" t="n">
        <v>0.08</v>
      </c>
      <c r="N2638" t="n">
        <v>35.8</v>
      </c>
      <c r="O2638" t="s">
        <v>323</v>
      </c>
      <c r="P2638" t="s">
        <v>347</v>
      </c>
      <c r="Q2638" t="s">
        <v>347</v>
      </c>
      <c r="R2638" t="s">
        <v>233</v>
      </c>
      <c r="S2638" t="s">
        <v>229</v>
      </c>
      <c r="T2638" t="n">
        <v>5</v>
      </c>
    </row>
    <row r="2639" spans="1:20">
      <c r="A2639" s="1" t="n">
        <v>39507</v>
      </c>
      <c r="B2639" t="s">
        <v>349</v>
      </c>
      <c r="C2639" t="n">
        <v>1</v>
      </c>
      <c r="D2639" t="n">
        <v>141</v>
      </c>
      <c r="E2639" t="s">
        <v>54</v>
      </c>
      <c r="F2639" t="n">
        <v>3201</v>
      </c>
      <c r="G2639" t="s">
        <v>228</v>
      </c>
      <c r="H2639" t="s">
        <v>229</v>
      </c>
      <c r="I2639" t="n">
        <v>5</v>
      </c>
      <c r="J2639" t="n">
        <v>487</v>
      </c>
      <c r="K2639" t="s">
        <v>362</v>
      </c>
      <c r="L2639" t="n">
        <v>97</v>
      </c>
      <c r="M2639" t="n">
        <v>0</v>
      </c>
      <c r="N2639" t="n">
        <v>0</v>
      </c>
      <c r="O2639" t="s">
        <v>351</v>
      </c>
      <c r="P2639" t="s">
        <v>352</v>
      </c>
      <c r="Q2639" t="s">
        <v>352</v>
      </c>
      <c r="R2639" t="s">
        <v>233</v>
      </c>
      <c r="S2639" t="s">
        <v>229</v>
      </c>
      <c r="T2639" t="n">
        <v>5</v>
      </c>
    </row>
    <row r="2640" spans="1:20">
      <c r="A2640" s="1" t="n">
        <v>39507</v>
      </c>
      <c r="B2640" t="s">
        <v>326</v>
      </c>
      <c r="C2640" t="n">
        <v>1</v>
      </c>
      <c r="D2640" t="n">
        <v>215</v>
      </c>
      <c r="E2640" t="s">
        <v>234</v>
      </c>
      <c r="F2640" t="n">
        <v>3201</v>
      </c>
      <c r="G2640" t="s">
        <v>228</v>
      </c>
      <c r="H2640" t="s">
        <v>229</v>
      </c>
      <c r="I2640" t="n">
        <v>5</v>
      </c>
      <c r="J2640" t="n">
        <v>515</v>
      </c>
      <c r="K2640" t="s">
        <v>338</v>
      </c>
      <c r="L2640" t="n">
        <v>118</v>
      </c>
      <c r="M2640" t="n">
        <v>0</v>
      </c>
      <c r="N2640" t="n">
        <v>0</v>
      </c>
    </row>
    <row r="2641" spans="1:20">
      <c r="A2641" s="1" t="n">
        <v>39507</v>
      </c>
      <c r="B2641" t="s">
        <v>326</v>
      </c>
      <c r="C2641" t="n">
        <v>2</v>
      </c>
      <c r="D2641" t="n">
        <v>215</v>
      </c>
      <c r="E2641" t="s">
        <v>234</v>
      </c>
      <c r="F2641" t="n">
        <v>3201</v>
      </c>
      <c r="G2641" t="s">
        <v>228</v>
      </c>
      <c r="H2641" t="s">
        <v>229</v>
      </c>
      <c r="I2641" t="n">
        <v>5</v>
      </c>
      <c r="J2641" t="n">
        <v>515</v>
      </c>
      <c r="K2641" t="s">
        <v>338</v>
      </c>
      <c r="L2641" t="n">
        <v>164</v>
      </c>
      <c r="M2641" t="n">
        <v>0</v>
      </c>
      <c r="N2641" t="n">
        <v>0</v>
      </c>
    </row>
    <row r="2642" spans="1:20">
      <c r="A2642" s="1" t="n">
        <v>39507</v>
      </c>
      <c r="B2642" t="s">
        <v>326</v>
      </c>
      <c r="C2642" t="n">
        <v>3</v>
      </c>
      <c r="D2642" t="n">
        <v>215</v>
      </c>
      <c r="E2642" t="s">
        <v>234</v>
      </c>
      <c r="F2642" t="n">
        <v>3201</v>
      </c>
      <c r="G2642" t="s">
        <v>228</v>
      </c>
      <c r="H2642" t="s">
        <v>229</v>
      </c>
      <c r="I2642" t="n">
        <v>5</v>
      </c>
      <c r="J2642" t="n">
        <v>280</v>
      </c>
      <c r="K2642" t="s">
        <v>251</v>
      </c>
      <c r="L2642" t="n">
        <v>45</v>
      </c>
      <c r="M2642" t="n">
        <v>0</v>
      </c>
      <c r="N2642" t="n">
        <v>0</v>
      </c>
    </row>
    <row r="2643" spans="1:20">
      <c r="A2643" s="1" t="n">
        <v>39507</v>
      </c>
      <c r="B2643" t="s">
        <v>325</v>
      </c>
      <c r="C2643" t="n">
        <v>11</v>
      </c>
      <c r="D2643" t="n">
        <v>20</v>
      </c>
      <c r="E2643" t="s">
        <v>52</v>
      </c>
      <c r="F2643" t="n">
        <v>3201</v>
      </c>
      <c r="G2643" t="s">
        <v>228</v>
      </c>
      <c r="H2643" t="s">
        <v>229</v>
      </c>
      <c r="I2643" t="n">
        <v>5</v>
      </c>
      <c r="J2643" t="n">
        <v>280</v>
      </c>
      <c r="K2643" t="s">
        <v>251</v>
      </c>
      <c r="L2643" t="n">
        <v>105</v>
      </c>
      <c r="M2643" t="n">
        <v>0.27</v>
      </c>
      <c r="N2643" t="n">
        <v>16.2</v>
      </c>
      <c r="O2643" t="s">
        <v>325</v>
      </c>
      <c r="P2643" t="s">
        <v>253</v>
      </c>
      <c r="Q2643" t="s">
        <v>253</v>
      </c>
      <c r="R2643" t="s">
        <v>233</v>
      </c>
      <c r="S2643" t="s">
        <v>229</v>
      </c>
      <c r="T2643" t="n">
        <v>5</v>
      </c>
    </row>
    <row r="2644" spans="1:20">
      <c r="A2644" s="1" t="n">
        <v>39507</v>
      </c>
      <c r="B2644" t="s">
        <v>325</v>
      </c>
      <c r="C2644" t="n">
        <v>12</v>
      </c>
      <c r="D2644" t="n">
        <v>20</v>
      </c>
      <c r="E2644" t="s">
        <v>52</v>
      </c>
      <c r="F2644" t="n">
        <v>3201</v>
      </c>
      <c r="G2644" t="s">
        <v>228</v>
      </c>
      <c r="H2644" t="s">
        <v>229</v>
      </c>
      <c r="I2644" t="n">
        <v>5</v>
      </c>
      <c r="J2644" t="n">
        <v>550</v>
      </c>
      <c r="K2644" t="s">
        <v>346</v>
      </c>
      <c r="L2644" t="n">
        <v>673</v>
      </c>
      <c r="M2644" t="n">
        <v>0.14</v>
      </c>
      <c r="N2644" t="n">
        <v>36.4</v>
      </c>
      <c r="O2644" t="s">
        <v>325</v>
      </c>
      <c r="P2644" t="s">
        <v>253</v>
      </c>
      <c r="Q2644" t="s">
        <v>253</v>
      </c>
      <c r="R2644" t="s">
        <v>233</v>
      </c>
      <c r="S2644" t="s">
        <v>229</v>
      </c>
      <c r="T2644" t="n">
        <v>5</v>
      </c>
    </row>
    <row r="2645" spans="1:20">
      <c r="A2645" s="1" t="n">
        <v>39507</v>
      </c>
      <c r="B2645" t="s">
        <v>325</v>
      </c>
      <c r="C2645" t="n">
        <v>13</v>
      </c>
      <c r="D2645" t="n">
        <v>20</v>
      </c>
      <c r="E2645" t="s">
        <v>52</v>
      </c>
      <c r="F2645" t="n">
        <v>3201</v>
      </c>
      <c r="G2645" t="s">
        <v>228</v>
      </c>
      <c r="H2645" t="s">
        <v>229</v>
      </c>
      <c r="I2645" t="n">
        <v>5</v>
      </c>
      <c r="J2645" t="n">
        <v>805</v>
      </c>
      <c r="K2645" t="s">
        <v>295</v>
      </c>
      <c r="L2645" t="n">
        <v>364</v>
      </c>
      <c r="M2645" t="n">
        <v>0.19</v>
      </c>
      <c r="N2645" t="n">
        <v>39.7</v>
      </c>
      <c r="O2645" t="s">
        <v>325</v>
      </c>
      <c r="P2645" t="s">
        <v>253</v>
      </c>
      <c r="Q2645" t="s">
        <v>253</v>
      </c>
      <c r="R2645" t="s">
        <v>233</v>
      </c>
      <c r="S2645" t="s">
        <v>229</v>
      </c>
      <c r="T2645" t="n">
        <v>5</v>
      </c>
    </row>
    <row r="2646" spans="1:20">
      <c r="A2646" s="1" t="n">
        <v>39507</v>
      </c>
      <c r="B2646" t="s">
        <v>325</v>
      </c>
      <c r="C2646" t="n">
        <v>14</v>
      </c>
      <c r="D2646" t="n">
        <v>20</v>
      </c>
      <c r="E2646" t="s">
        <v>52</v>
      </c>
      <c r="F2646" t="n">
        <v>3201</v>
      </c>
      <c r="G2646" t="s">
        <v>228</v>
      </c>
      <c r="H2646" t="s">
        <v>229</v>
      </c>
      <c r="I2646" t="n">
        <v>5</v>
      </c>
      <c r="J2646" t="n">
        <v>785</v>
      </c>
      <c r="K2646" t="s">
        <v>259</v>
      </c>
      <c r="L2646" t="n">
        <v>104</v>
      </c>
      <c r="M2646" t="n">
        <v>2.78</v>
      </c>
      <c r="N2646" t="n">
        <v>28.5</v>
      </c>
      <c r="O2646" t="s">
        <v>325</v>
      </c>
      <c r="P2646" t="s">
        <v>253</v>
      </c>
      <c r="Q2646" t="s">
        <v>253</v>
      </c>
      <c r="R2646" t="s">
        <v>233</v>
      </c>
      <c r="S2646" t="s">
        <v>229</v>
      </c>
      <c r="T2646" t="n">
        <v>5</v>
      </c>
    </row>
    <row r="2647" spans="1:20">
      <c r="A2647" s="1" t="n">
        <v>39507</v>
      </c>
      <c r="B2647" t="s">
        <v>325</v>
      </c>
      <c r="C2647" t="n">
        <v>15</v>
      </c>
      <c r="D2647" t="n">
        <v>20</v>
      </c>
      <c r="E2647" t="s">
        <v>52</v>
      </c>
      <c r="F2647" t="n">
        <v>3201</v>
      </c>
      <c r="G2647" t="s">
        <v>228</v>
      </c>
      <c r="H2647" t="s">
        <v>229</v>
      </c>
      <c r="I2647" t="n">
        <v>5</v>
      </c>
      <c r="J2647" t="n">
        <v>785</v>
      </c>
      <c r="K2647" t="s">
        <v>259</v>
      </c>
      <c r="L2647" t="n">
        <v>604</v>
      </c>
      <c r="M2647" t="n">
        <v>1.13</v>
      </c>
      <c r="N2647" t="n">
        <v>38</v>
      </c>
      <c r="O2647" t="s">
        <v>325</v>
      </c>
      <c r="P2647" t="s">
        <v>253</v>
      </c>
      <c r="Q2647" t="s">
        <v>253</v>
      </c>
      <c r="R2647" t="s">
        <v>233</v>
      </c>
      <c r="S2647" t="s">
        <v>229</v>
      </c>
      <c r="T2647" t="n">
        <v>5</v>
      </c>
    </row>
    <row r="2648" spans="1:20">
      <c r="A2648" s="1" t="n">
        <v>39538</v>
      </c>
      <c r="B2648" t="s">
        <v>323</v>
      </c>
      <c r="C2648" t="n">
        <v>170</v>
      </c>
      <c r="D2648" t="n">
        <v>20</v>
      </c>
      <c r="E2648" t="s">
        <v>52</v>
      </c>
      <c r="F2648" t="n">
        <v>3201</v>
      </c>
      <c r="G2648" t="s">
        <v>228</v>
      </c>
      <c r="H2648" t="s">
        <v>229</v>
      </c>
      <c r="I2648" t="n">
        <v>5</v>
      </c>
      <c r="J2648" t="n">
        <v>280</v>
      </c>
      <c r="K2648" t="s">
        <v>251</v>
      </c>
      <c r="L2648" t="n">
        <v>113</v>
      </c>
      <c r="M2648" t="n">
        <v>0.26</v>
      </c>
      <c r="N2648" t="n">
        <v>24.9</v>
      </c>
      <c r="O2648" t="s">
        <v>323</v>
      </c>
      <c r="P2648" t="s">
        <v>347</v>
      </c>
      <c r="Q2648" t="s">
        <v>347</v>
      </c>
      <c r="R2648" t="s">
        <v>233</v>
      </c>
      <c r="S2648" t="s">
        <v>229</v>
      </c>
      <c r="T2648" t="n">
        <v>5</v>
      </c>
    </row>
    <row r="2649" spans="1:20">
      <c r="A2649" s="1" t="n">
        <v>39538</v>
      </c>
      <c r="B2649" t="s">
        <v>323</v>
      </c>
      <c r="C2649" t="n">
        <v>171</v>
      </c>
      <c r="D2649" t="n">
        <v>20</v>
      </c>
      <c r="E2649" t="s">
        <v>52</v>
      </c>
      <c r="F2649" t="n">
        <v>3201</v>
      </c>
      <c r="G2649" t="s">
        <v>228</v>
      </c>
      <c r="H2649" t="s">
        <v>229</v>
      </c>
      <c r="I2649" t="n">
        <v>5</v>
      </c>
      <c r="J2649" t="n">
        <v>280</v>
      </c>
      <c r="K2649" t="s">
        <v>251</v>
      </c>
      <c r="L2649" t="n">
        <v>259</v>
      </c>
      <c r="M2649" t="n">
        <v>0.06</v>
      </c>
      <c r="N2649" t="n">
        <v>39.5</v>
      </c>
      <c r="O2649" t="s">
        <v>323</v>
      </c>
      <c r="P2649" t="s">
        <v>347</v>
      </c>
      <c r="Q2649" t="s">
        <v>347</v>
      </c>
      <c r="R2649" t="s">
        <v>233</v>
      </c>
      <c r="S2649" t="s">
        <v>229</v>
      </c>
      <c r="T2649" t="n">
        <v>5</v>
      </c>
    </row>
    <row r="2650" spans="1:20">
      <c r="A2650" s="1" t="n">
        <v>39538</v>
      </c>
      <c r="B2650" t="s">
        <v>323</v>
      </c>
      <c r="C2650" t="n">
        <v>224</v>
      </c>
      <c r="D2650" t="n">
        <v>20</v>
      </c>
      <c r="E2650" t="s">
        <v>52</v>
      </c>
      <c r="F2650" t="n">
        <v>3201</v>
      </c>
      <c r="G2650" t="s">
        <v>228</v>
      </c>
      <c r="H2650" t="s">
        <v>229</v>
      </c>
      <c r="I2650" t="n">
        <v>5</v>
      </c>
      <c r="J2650" t="n">
        <v>875</v>
      </c>
      <c r="K2650" t="s">
        <v>305</v>
      </c>
      <c r="L2650" t="n">
        <v>209</v>
      </c>
      <c r="M2650" t="n">
        <v>0.04</v>
      </c>
      <c r="N2650" t="n">
        <v>43.1</v>
      </c>
      <c r="O2650" t="s">
        <v>323</v>
      </c>
      <c r="P2650" t="s">
        <v>347</v>
      </c>
      <c r="Q2650" t="s">
        <v>347</v>
      </c>
      <c r="R2650" t="s">
        <v>233</v>
      </c>
      <c r="S2650" t="s">
        <v>229</v>
      </c>
      <c r="T2650" t="n">
        <v>5</v>
      </c>
    </row>
    <row r="2651" spans="1:20">
      <c r="A2651" s="1" t="n">
        <v>39538</v>
      </c>
      <c r="B2651" t="s">
        <v>323</v>
      </c>
      <c r="C2651" t="n">
        <v>225</v>
      </c>
      <c r="D2651" t="n">
        <v>20</v>
      </c>
      <c r="E2651" t="s">
        <v>52</v>
      </c>
      <c r="F2651" t="n">
        <v>3201</v>
      </c>
      <c r="G2651" t="s">
        <v>228</v>
      </c>
      <c r="H2651" t="s">
        <v>229</v>
      </c>
      <c r="I2651" t="n">
        <v>5</v>
      </c>
      <c r="J2651" t="n">
        <v>875</v>
      </c>
      <c r="K2651" t="s">
        <v>305</v>
      </c>
      <c r="L2651" t="n">
        <v>247</v>
      </c>
      <c r="M2651" t="n">
        <v>0.04</v>
      </c>
      <c r="N2651" t="n">
        <v>43.5</v>
      </c>
      <c r="O2651" t="s">
        <v>323</v>
      </c>
      <c r="P2651" t="s">
        <v>347</v>
      </c>
      <c r="Q2651" t="s">
        <v>347</v>
      </c>
      <c r="R2651" t="s">
        <v>233</v>
      </c>
      <c r="S2651" t="s">
        <v>229</v>
      </c>
      <c r="T2651" t="n">
        <v>5</v>
      </c>
    </row>
    <row r="2652" spans="1:20">
      <c r="A2652" s="1" t="n">
        <v>39538</v>
      </c>
      <c r="B2652" t="s">
        <v>323</v>
      </c>
      <c r="C2652" t="n">
        <v>228</v>
      </c>
      <c r="D2652" t="n">
        <v>20</v>
      </c>
      <c r="E2652" t="s">
        <v>52</v>
      </c>
      <c r="F2652" t="n">
        <v>3201</v>
      </c>
      <c r="G2652" t="s">
        <v>228</v>
      </c>
      <c r="H2652" t="s">
        <v>229</v>
      </c>
      <c r="I2652" t="n">
        <v>5</v>
      </c>
      <c r="J2652" t="n">
        <v>945</v>
      </c>
      <c r="K2652" t="s">
        <v>282</v>
      </c>
      <c r="L2652" t="n">
        <v>199</v>
      </c>
      <c r="M2652" t="n">
        <v>0.67</v>
      </c>
      <c r="N2652" t="n">
        <v>36.2</v>
      </c>
      <c r="O2652" t="s">
        <v>323</v>
      </c>
      <c r="P2652" t="s">
        <v>347</v>
      </c>
      <c r="Q2652" t="s">
        <v>347</v>
      </c>
      <c r="R2652" t="s">
        <v>233</v>
      </c>
      <c r="S2652" t="s">
        <v>229</v>
      </c>
      <c r="T2652" t="n">
        <v>5</v>
      </c>
    </row>
    <row r="2653" spans="1:20">
      <c r="A2653" s="1" t="n">
        <v>39538</v>
      </c>
      <c r="B2653" t="s">
        <v>323</v>
      </c>
      <c r="C2653" t="n">
        <v>229</v>
      </c>
      <c r="D2653" t="n">
        <v>20</v>
      </c>
      <c r="E2653" t="s">
        <v>52</v>
      </c>
      <c r="F2653" t="n">
        <v>3201</v>
      </c>
      <c r="G2653" t="s">
        <v>228</v>
      </c>
      <c r="H2653" t="s">
        <v>229</v>
      </c>
      <c r="I2653" t="n">
        <v>5</v>
      </c>
      <c r="J2653" t="n">
        <v>945</v>
      </c>
      <c r="K2653" t="s">
        <v>282</v>
      </c>
      <c r="L2653" t="n">
        <v>378</v>
      </c>
      <c r="M2653" t="n">
        <v>0.08</v>
      </c>
      <c r="N2653" t="n">
        <v>35.8</v>
      </c>
      <c r="O2653" t="s">
        <v>323</v>
      </c>
      <c r="P2653" t="s">
        <v>347</v>
      </c>
      <c r="Q2653" t="s">
        <v>347</v>
      </c>
      <c r="R2653" t="s">
        <v>233</v>
      </c>
      <c r="S2653" t="s">
        <v>229</v>
      </c>
      <c r="T2653" t="n">
        <v>5</v>
      </c>
    </row>
    <row r="2654" spans="1:20">
      <c r="A2654" s="1" t="n">
        <v>39538</v>
      </c>
      <c r="B2654" t="s">
        <v>323</v>
      </c>
      <c r="C2654" t="n">
        <v>230</v>
      </c>
      <c r="D2654" t="n">
        <v>20</v>
      </c>
      <c r="E2654" t="s">
        <v>52</v>
      </c>
      <c r="F2654" t="n">
        <v>3201</v>
      </c>
      <c r="G2654" t="s">
        <v>228</v>
      </c>
      <c r="H2654" t="s">
        <v>229</v>
      </c>
      <c r="I2654" t="n">
        <v>5</v>
      </c>
      <c r="J2654" t="n">
        <v>945</v>
      </c>
      <c r="K2654" t="s">
        <v>282</v>
      </c>
      <c r="L2654" t="n">
        <v>446</v>
      </c>
      <c r="M2654" t="n">
        <v>0.08</v>
      </c>
      <c r="N2654" t="n">
        <v>35.9</v>
      </c>
      <c r="O2654" t="s">
        <v>323</v>
      </c>
      <c r="P2654" t="s">
        <v>347</v>
      </c>
      <c r="Q2654" t="s">
        <v>347</v>
      </c>
      <c r="R2654" t="s">
        <v>233</v>
      </c>
      <c r="S2654" t="s">
        <v>229</v>
      </c>
      <c r="T2654" t="n">
        <v>5</v>
      </c>
    </row>
    <row r="2655" spans="1:20">
      <c r="A2655" s="1" t="n">
        <v>39538</v>
      </c>
      <c r="B2655" t="s">
        <v>341</v>
      </c>
      <c r="C2655" t="n">
        <v>1</v>
      </c>
      <c r="D2655" t="n">
        <v>231</v>
      </c>
      <c r="E2655" t="s">
        <v>342</v>
      </c>
      <c r="F2655" t="n">
        <v>3202</v>
      </c>
      <c r="G2655" t="s">
        <v>275</v>
      </c>
      <c r="H2655" t="s">
        <v>229</v>
      </c>
      <c r="I2655" t="n">
        <v>5</v>
      </c>
      <c r="J2655" t="n">
        <v>940</v>
      </c>
      <c r="K2655" t="s">
        <v>235</v>
      </c>
      <c r="L2655" t="n">
        <v>21</v>
      </c>
      <c r="M2655" t="n">
        <v>0</v>
      </c>
      <c r="N2655" t="n">
        <v>0</v>
      </c>
    </row>
    <row r="2656" spans="1:20">
      <c r="A2656" s="1" t="n">
        <v>39538</v>
      </c>
      <c r="B2656" t="s">
        <v>341</v>
      </c>
      <c r="C2656" t="n">
        <v>2</v>
      </c>
      <c r="D2656" t="n">
        <v>231</v>
      </c>
      <c r="E2656" t="s">
        <v>342</v>
      </c>
      <c r="F2656" t="n">
        <v>3203</v>
      </c>
      <c r="G2656" t="s">
        <v>343</v>
      </c>
      <c r="H2656" t="s">
        <v>229</v>
      </c>
      <c r="I2656" t="n">
        <v>5</v>
      </c>
      <c r="J2656" t="n">
        <v>940</v>
      </c>
      <c r="K2656" t="s">
        <v>235</v>
      </c>
      <c r="L2656" t="n">
        <v>13</v>
      </c>
      <c r="M2656" t="n">
        <v>0</v>
      </c>
      <c r="N2656" t="n">
        <v>0</v>
      </c>
    </row>
    <row r="2657" spans="1:20">
      <c r="A2657" s="1" t="n">
        <v>39538</v>
      </c>
      <c r="B2657" t="s">
        <v>341</v>
      </c>
      <c r="C2657" t="n">
        <v>3</v>
      </c>
      <c r="D2657" t="n">
        <v>231</v>
      </c>
      <c r="E2657" t="s">
        <v>342</v>
      </c>
      <c r="F2657" t="n">
        <v>3204</v>
      </c>
      <c r="G2657" t="s">
        <v>344</v>
      </c>
      <c r="H2657" t="s">
        <v>229</v>
      </c>
      <c r="I2657" t="n">
        <v>5</v>
      </c>
      <c r="J2657" t="n">
        <v>940</v>
      </c>
      <c r="K2657" t="s">
        <v>235</v>
      </c>
      <c r="L2657" t="n">
        <v>10</v>
      </c>
      <c r="M2657" t="n">
        <v>0</v>
      </c>
      <c r="N2657" t="n">
        <v>0</v>
      </c>
    </row>
    <row r="2658" spans="1:20">
      <c r="A2658" s="1" t="n">
        <v>39538</v>
      </c>
      <c r="B2658" t="s">
        <v>326</v>
      </c>
      <c r="C2658" t="n">
        <v>1</v>
      </c>
      <c r="D2658" t="n">
        <v>215</v>
      </c>
      <c r="E2658" t="s">
        <v>234</v>
      </c>
      <c r="F2658" t="n">
        <v>3201</v>
      </c>
      <c r="G2658" t="s">
        <v>228</v>
      </c>
      <c r="H2658" t="s">
        <v>229</v>
      </c>
      <c r="I2658" t="n">
        <v>5</v>
      </c>
      <c r="J2658" t="n">
        <v>515</v>
      </c>
      <c r="K2658" t="s">
        <v>338</v>
      </c>
      <c r="L2658" t="n">
        <v>136</v>
      </c>
      <c r="M2658" t="n">
        <v>0</v>
      </c>
      <c r="N2658" t="n">
        <v>0</v>
      </c>
    </row>
    <row r="2659" spans="1:20">
      <c r="A2659" s="1" t="n">
        <v>39538</v>
      </c>
      <c r="B2659" t="s">
        <v>326</v>
      </c>
      <c r="C2659" t="n">
        <v>2</v>
      </c>
      <c r="D2659" t="n">
        <v>215</v>
      </c>
      <c r="E2659" t="s">
        <v>234</v>
      </c>
      <c r="F2659" t="n">
        <v>3201</v>
      </c>
      <c r="G2659" t="s">
        <v>228</v>
      </c>
      <c r="H2659" t="s">
        <v>229</v>
      </c>
      <c r="I2659" t="n">
        <v>5</v>
      </c>
      <c r="J2659" t="n">
        <v>515</v>
      </c>
      <c r="K2659" t="s">
        <v>338</v>
      </c>
      <c r="L2659" t="n">
        <v>328</v>
      </c>
      <c r="M2659" t="n">
        <v>0</v>
      </c>
      <c r="N2659" t="n">
        <v>0</v>
      </c>
    </row>
    <row r="2660" spans="1:20">
      <c r="A2660" s="1" t="n">
        <v>39538</v>
      </c>
      <c r="B2660" t="s">
        <v>373</v>
      </c>
      <c r="C2660" t="n">
        <v>14</v>
      </c>
      <c r="D2660" t="n">
        <v>141</v>
      </c>
      <c r="E2660" t="s">
        <v>54</v>
      </c>
      <c r="F2660" t="n">
        <v>3201</v>
      </c>
      <c r="G2660" t="s">
        <v>228</v>
      </c>
      <c r="H2660" t="s">
        <v>229</v>
      </c>
      <c r="I2660" t="n">
        <v>5</v>
      </c>
      <c r="J2660" t="n">
        <v>487</v>
      </c>
      <c r="K2660" t="s">
        <v>362</v>
      </c>
      <c r="L2660" t="n">
        <v>95</v>
      </c>
      <c r="M2660" t="n">
        <v>0</v>
      </c>
      <c r="N2660" t="n">
        <v>0</v>
      </c>
      <c r="O2660" t="s">
        <v>351</v>
      </c>
      <c r="P2660" t="s">
        <v>352</v>
      </c>
      <c r="Q2660" t="s">
        <v>352</v>
      </c>
      <c r="R2660" t="s">
        <v>233</v>
      </c>
      <c r="S2660" t="s">
        <v>229</v>
      </c>
      <c r="T2660" t="n">
        <v>5</v>
      </c>
    </row>
    <row r="2661" spans="1:20">
      <c r="A2661" s="1" t="n">
        <v>39538</v>
      </c>
      <c r="B2661" t="s">
        <v>325</v>
      </c>
      <c r="C2661" t="n">
        <v>7</v>
      </c>
      <c r="D2661" t="n">
        <v>20</v>
      </c>
      <c r="E2661" t="s">
        <v>52</v>
      </c>
      <c r="F2661" t="n">
        <v>3201</v>
      </c>
      <c r="G2661" t="s">
        <v>228</v>
      </c>
      <c r="H2661" t="s">
        <v>229</v>
      </c>
      <c r="I2661" t="n">
        <v>5</v>
      </c>
      <c r="J2661" t="n">
        <v>160</v>
      </c>
      <c r="K2661" t="s">
        <v>258</v>
      </c>
      <c r="L2661" t="n">
        <v>192</v>
      </c>
      <c r="M2661" t="n">
        <v>0.13</v>
      </c>
      <c r="N2661" t="n">
        <v>23.2</v>
      </c>
      <c r="O2661" t="s">
        <v>325</v>
      </c>
      <c r="P2661" t="s">
        <v>253</v>
      </c>
      <c r="Q2661" t="s">
        <v>253</v>
      </c>
      <c r="R2661" t="s">
        <v>233</v>
      </c>
      <c r="S2661" t="s">
        <v>229</v>
      </c>
      <c r="T2661" t="n">
        <v>5</v>
      </c>
    </row>
    <row r="2662" spans="1:20">
      <c r="A2662" s="1" t="n">
        <v>39538</v>
      </c>
      <c r="B2662" t="s">
        <v>325</v>
      </c>
      <c r="C2662" t="n">
        <v>8</v>
      </c>
      <c r="D2662" t="n">
        <v>20</v>
      </c>
      <c r="E2662" t="s">
        <v>52</v>
      </c>
      <c r="F2662" t="n">
        <v>3201</v>
      </c>
      <c r="G2662" t="s">
        <v>228</v>
      </c>
      <c r="H2662" t="s">
        <v>229</v>
      </c>
      <c r="I2662" t="n">
        <v>5</v>
      </c>
      <c r="J2662" t="n">
        <v>458</v>
      </c>
      <c r="K2662" t="s">
        <v>230</v>
      </c>
      <c r="L2662" t="n">
        <v>550</v>
      </c>
      <c r="M2662" t="n">
        <v>0.23</v>
      </c>
      <c r="N2662" t="n">
        <v>20.4</v>
      </c>
      <c r="O2662" t="s">
        <v>325</v>
      </c>
      <c r="P2662" t="s">
        <v>253</v>
      </c>
      <c r="Q2662" t="s">
        <v>253</v>
      </c>
      <c r="R2662" t="s">
        <v>233</v>
      </c>
      <c r="S2662" t="s">
        <v>229</v>
      </c>
      <c r="T2662" t="n">
        <v>5</v>
      </c>
    </row>
    <row r="2663" spans="1:20">
      <c r="A2663" s="1" t="n">
        <v>39538</v>
      </c>
      <c r="B2663" t="s">
        <v>325</v>
      </c>
      <c r="C2663" t="n">
        <v>9</v>
      </c>
      <c r="D2663" t="n">
        <v>20</v>
      </c>
      <c r="E2663" t="s">
        <v>52</v>
      </c>
      <c r="F2663" t="n">
        <v>3201</v>
      </c>
      <c r="G2663" t="s">
        <v>228</v>
      </c>
      <c r="H2663" t="s">
        <v>229</v>
      </c>
      <c r="I2663" t="n">
        <v>5</v>
      </c>
      <c r="J2663" t="n">
        <v>785</v>
      </c>
      <c r="K2663" t="s">
        <v>259</v>
      </c>
      <c r="L2663" t="n">
        <v>728</v>
      </c>
      <c r="M2663" t="n">
        <v>1.1</v>
      </c>
      <c r="N2663" t="n">
        <v>39.2</v>
      </c>
      <c r="O2663" t="s">
        <v>325</v>
      </c>
      <c r="P2663" t="s">
        <v>253</v>
      </c>
      <c r="Q2663" t="s">
        <v>253</v>
      </c>
      <c r="R2663" t="s">
        <v>233</v>
      </c>
      <c r="S2663" t="s">
        <v>229</v>
      </c>
      <c r="T2663" t="n">
        <v>5</v>
      </c>
    </row>
    <row r="2664" spans="1:20">
      <c r="A2664" s="1" t="n">
        <v>39538</v>
      </c>
      <c r="B2664" t="s">
        <v>363</v>
      </c>
      <c r="C2664" t="n">
        <v>1</v>
      </c>
      <c r="D2664" t="n">
        <v>466</v>
      </c>
      <c r="E2664" t="s">
        <v>374</v>
      </c>
      <c r="F2664" t="n">
        <v>3201</v>
      </c>
      <c r="G2664" t="s">
        <v>228</v>
      </c>
      <c r="H2664" t="s">
        <v>229</v>
      </c>
      <c r="I2664" t="n">
        <v>5</v>
      </c>
      <c r="J2664" t="n">
        <v>515</v>
      </c>
      <c r="K2664" t="s">
        <v>338</v>
      </c>
      <c r="L2664" t="n">
        <v>35</v>
      </c>
      <c r="M2664" t="n">
        <v>0</v>
      </c>
      <c r="N2664" t="n">
        <v>0</v>
      </c>
    </row>
    <row r="2665" spans="1:20">
      <c r="A2665" s="1" t="n">
        <v>39568</v>
      </c>
      <c r="B2665" t="s">
        <v>323</v>
      </c>
      <c r="C2665" t="n">
        <v>152</v>
      </c>
      <c r="D2665" t="n">
        <v>20</v>
      </c>
      <c r="E2665" t="s">
        <v>52</v>
      </c>
      <c r="F2665" t="n">
        <v>3201</v>
      </c>
      <c r="G2665" t="s">
        <v>228</v>
      </c>
      <c r="H2665" t="s">
        <v>229</v>
      </c>
      <c r="I2665" t="n">
        <v>5</v>
      </c>
      <c r="J2665" t="n">
        <v>280</v>
      </c>
      <c r="K2665" t="s">
        <v>251</v>
      </c>
      <c r="L2665" t="n">
        <v>253</v>
      </c>
      <c r="M2665" t="n">
        <v>0.25</v>
      </c>
      <c r="N2665" t="n">
        <v>25</v>
      </c>
      <c r="O2665" t="s">
        <v>323</v>
      </c>
      <c r="P2665" t="s">
        <v>347</v>
      </c>
      <c r="Q2665" t="s">
        <v>347</v>
      </c>
      <c r="R2665" t="s">
        <v>233</v>
      </c>
      <c r="S2665" t="s">
        <v>229</v>
      </c>
      <c r="T2665" t="n">
        <v>5</v>
      </c>
    </row>
    <row r="2666" spans="1:20">
      <c r="A2666" s="1" t="n">
        <v>39568</v>
      </c>
      <c r="B2666" t="s">
        <v>323</v>
      </c>
      <c r="C2666" t="n">
        <v>197</v>
      </c>
      <c r="D2666" t="n">
        <v>20</v>
      </c>
      <c r="E2666" t="s">
        <v>52</v>
      </c>
      <c r="F2666" t="n">
        <v>3201</v>
      </c>
      <c r="G2666" t="s">
        <v>228</v>
      </c>
      <c r="H2666" t="s">
        <v>229</v>
      </c>
      <c r="I2666" t="n">
        <v>5</v>
      </c>
      <c r="J2666" t="n">
        <v>875</v>
      </c>
      <c r="K2666" t="s">
        <v>305</v>
      </c>
      <c r="L2666" t="n">
        <v>147</v>
      </c>
      <c r="M2666" t="n">
        <v>0.04</v>
      </c>
      <c r="N2666" t="n">
        <v>42.8</v>
      </c>
      <c r="O2666" t="s">
        <v>323</v>
      </c>
      <c r="P2666" t="s">
        <v>347</v>
      </c>
      <c r="Q2666" t="s">
        <v>347</v>
      </c>
      <c r="R2666" t="s">
        <v>233</v>
      </c>
      <c r="S2666" t="s">
        <v>229</v>
      </c>
      <c r="T2666" t="n">
        <v>5</v>
      </c>
    </row>
    <row r="2667" spans="1:20">
      <c r="A2667" s="1" t="n">
        <v>39568</v>
      </c>
      <c r="B2667" t="s">
        <v>323</v>
      </c>
      <c r="C2667" t="n">
        <v>199</v>
      </c>
      <c r="D2667" t="n">
        <v>20</v>
      </c>
      <c r="E2667" t="s">
        <v>52</v>
      </c>
      <c r="F2667" t="n">
        <v>3201</v>
      </c>
      <c r="G2667" t="s">
        <v>228</v>
      </c>
      <c r="H2667" t="s">
        <v>229</v>
      </c>
      <c r="I2667" t="n">
        <v>5</v>
      </c>
      <c r="J2667" t="n">
        <v>945</v>
      </c>
      <c r="K2667" t="s">
        <v>282</v>
      </c>
      <c r="L2667" t="n">
        <v>307</v>
      </c>
      <c r="M2667" t="n">
        <v>0.08</v>
      </c>
      <c r="N2667" t="n">
        <v>35.6</v>
      </c>
      <c r="O2667" t="s">
        <v>323</v>
      </c>
      <c r="P2667" t="s">
        <v>347</v>
      </c>
      <c r="Q2667" t="s">
        <v>347</v>
      </c>
      <c r="R2667" t="s">
        <v>233</v>
      </c>
      <c r="S2667" t="s">
        <v>229</v>
      </c>
      <c r="T2667" t="n">
        <v>5</v>
      </c>
    </row>
    <row r="2668" spans="1:20">
      <c r="A2668" s="1" t="n">
        <v>39568</v>
      </c>
      <c r="B2668" t="s">
        <v>341</v>
      </c>
      <c r="C2668" t="n">
        <v>1</v>
      </c>
      <c r="D2668" t="n">
        <v>231</v>
      </c>
      <c r="E2668" t="s">
        <v>342</v>
      </c>
      <c r="F2668" t="n">
        <v>3202</v>
      </c>
      <c r="G2668" t="s">
        <v>275</v>
      </c>
      <c r="H2668" t="s">
        <v>229</v>
      </c>
      <c r="I2668" t="n">
        <v>5</v>
      </c>
      <c r="J2668" t="n">
        <v>940</v>
      </c>
      <c r="K2668" t="s">
        <v>235</v>
      </c>
      <c r="L2668" t="n">
        <v>21</v>
      </c>
      <c r="M2668" t="n">
        <v>0</v>
      </c>
      <c r="N2668" t="n">
        <v>0</v>
      </c>
    </row>
    <row r="2669" spans="1:20">
      <c r="A2669" s="1" t="n">
        <v>39568</v>
      </c>
      <c r="B2669" t="s">
        <v>341</v>
      </c>
      <c r="C2669" t="n">
        <v>2</v>
      </c>
      <c r="D2669" t="n">
        <v>231</v>
      </c>
      <c r="E2669" t="s">
        <v>342</v>
      </c>
      <c r="F2669" t="n">
        <v>3203</v>
      </c>
      <c r="G2669" t="s">
        <v>343</v>
      </c>
      <c r="H2669" t="s">
        <v>229</v>
      </c>
      <c r="I2669" t="n">
        <v>5</v>
      </c>
      <c r="J2669" t="n">
        <v>940</v>
      </c>
      <c r="K2669" t="s">
        <v>235</v>
      </c>
      <c r="L2669" t="n">
        <v>14</v>
      </c>
      <c r="M2669" t="n">
        <v>0</v>
      </c>
      <c r="N2669" t="n">
        <v>0</v>
      </c>
    </row>
    <row r="2670" spans="1:20">
      <c r="A2670" s="1" t="n">
        <v>39568</v>
      </c>
      <c r="B2670" t="s">
        <v>341</v>
      </c>
      <c r="C2670" t="n">
        <v>3</v>
      </c>
      <c r="D2670" t="n">
        <v>231</v>
      </c>
      <c r="E2670" t="s">
        <v>342</v>
      </c>
      <c r="F2670" t="n">
        <v>3204</v>
      </c>
      <c r="G2670" t="s">
        <v>344</v>
      </c>
      <c r="H2670" t="s">
        <v>229</v>
      </c>
      <c r="I2670" t="n">
        <v>5</v>
      </c>
      <c r="J2670" t="n">
        <v>940</v>
      </c>
      <c r="K2670" t="s">
        <v>235</v>
      </c>
      <c r="L2670" t="n">
        <v>11</v>
      </c>
      <c r="M2670" t="n">
        <v>0</v>
      </c>
      <c r="N2670" t="n">
        <v>0</v>
      </c>
    </row>
    <row r="2671" spans="1:20">
      <c r="A2671" s="1" t="n">
        <v>39568</v>
      </c>
      <c r="B2671" t="s">
        <v>326</v>
      </c>
      <c r="C2671" t="n">
        <v>1</v>
      </c>
      <c r="D2671" t="n">
        <v>215</v>
      </c>
      <c r="E2671" t="s">
        <v>234</v>
      </c>
      <c r="F2671" t="n">
        <v>3201</v>
      </c>
      <c r="G2671" t="s">
        <v>228</v>
      </c>
      <c r="H2671" t="s">
        <v>229</v>
      </c>
      <c r="I2671" t="n">
        <v>5</v>
      </c>
      <c r="J2671" t="n">
        <v>515</v>
      </c>
      <c r="K2671" t="s">
        <v>338</v>
      </c>
      <c r="L2671" t="n">
        <v>312</v>
      </c>
      <c r="M2671" t="n">
        <v>0</v>
      </c>
      <c r="N2671" t="n">
        <v>0</v>
      </c>
    </row>
    <row r="2672" spans="1:20">
      <c r="A2672" s="1" t="n">
        <v>39568</v>
      </c>
      <c r="B2672" t="s">
        <v>325</v>
      </c>
      <c r="C2672" t="n">
        <v>5</v>
      </c>
      <c r="D2672" t="n">
        <v>215</v>
      </c>
      <c r="E2672" t="s">
        <v>234</v>
      </c>
      <c r="F2672" t="n">
        <v>3201</v>
      </c>
      <c r="G2672" t="s">
        <v>228</v>
      </c>
      <c r="H2672" t="s">
        <v>229</v>
      </c>
      <c r="I2672" t="n">
        <v>5</v>
      </c>
      <c r="J2672" t="n">
        <v>515</v>
      </c>
      <c r="K2672" t="s">
        <v>338</v>
      </c>
      <c r="L2672" t="n">
        <v>154</v>
      </c>
      <c r="M2672" t="n">
        <v>0</v>
      </c>
      <c r="N2672" t="n">
        <v>0</v>
      </c>
    </row>
    <row r="2673" spans="1:20">
      <c r="A2673" s="1" t="n">
        <v>39568</v>
      </c>
      <c r="B2673" t="s">
        <v>325</v>
      </c>
      <c r="C2673" t="n">
        <v>10</v>
      </c>
      <c r="D2673" t="n">
        <v>20</v>
      </c>
      <c r="E2673" t="s">
        <v>52</v>
      </c>
      <c r="F2673" t="n">
        <v>3201</v>
      </c>
      <c r="G2673" t="s">
        <v>228</v>
      </c>
      <c r="H2673" t="s">
        <v>229</v>
      </c>
      <c r="I2673" t="n">
        <v>5</v>
      </c>
      <c r="J2673" t="n">
        <v>160</v>
      </c>
      <c r="K2673" t="s">
        <v>258</v>
      </c>
      <c r="L2673" t="n">
        <v>482</v>
      </c>
      <c r="M2673" t="n">
        <v>0.03</v>
      </c>
      <c r="N2673" t="n">
        <v>23.2</v>
      </c>
      <c r="O2673" t="s">
        <v>325</v>
      </c>
      <c r="P2673" t="s">
        <v>253</v>
      </c>
      <c r="Q2673" t="s">
        <v>253</v>
      </c>
      <c r="R2673" t="s">
        <v>233</v>
      </c>
      <c r="S2673" t="s">
        <v>229</v>
      </c>
      <c r="T2673" t="n">
        <v>5</v>
      </c>
    </row>
    <row r="2674" spans="1:20">
      <c r="A2674" s="1" t="n">
        <v>39568</v>
      </c>
      <c r="B2674" t="s">
        <v>325</v>
      </c>
      <c r="C2674" t="n">
        <v>11</v>
      </c>
      <c r="D2674" t="n">
        <v>20</v>
      </c>
      <c r="E2674" t="s">
        <v>52</v>
      </c>
      <c r="F2674" t="n">
        <v>3201</v>
      </c>
      <c r="G2674" t="s">
        <v>228</v>
      </c>
      <c r="H2674" t="s">
        <v>229</v>
      </c>
      <c r="I2674" t="n">
        <v>5</v>
      </c>
      <c r="J2674" t="n">
        <v>805</v>
      </c>
      <c r="K2674" t="s">
        <v>295</v>
      </c>
      <c r="L2674" t="n">
        <v>2</v>
      </c>
      <c r="M2674" t="n">
        <v>0.25</v>
      </c>
      <c r="N2674" t="n">
        <v>32.5</v>
      </c>
      <c r="O2674" t="s">
        <v>325</v>
      </c>
      <c r="P2674" t="s">
        <v>253</v>
      </c>
      <c r="Q2674" t="s">
        <v>253</v>
      </c>
      <c r="R2674" t="s">
        <v>233</v>
      </c>
      <c r="S2674" t="s">
        <v>229</v>
      </c>
      <c r="T2674" t="n">
        <v>5</v>
      </c>
    </row>
    <row r="2675" spans="1:20">
      <c r="A2675" s="1" t="n">
        <v>39568</v>
      </c>
      <c r="B2675" t="s">
        <v>325</v>
      </c>
      <c r="C2675" t="n">
        <v>12</v>
      </c>
      <c r="D2675" t="n">
        <v>20</v>
      </c>
      <c r="E2675" t="s">
        <v>52</v>
      </c>
      <c r="F2675" t="n">
        <v>3201</v>
      </c>
      <c r="G2675" t="s">
        <v>228</v>
      </c>
      <c r="H2675" t="s">
        <v>229</v>
      </c>
      <c r="I2675" t="n">
        <v>5</v>
      </c>
      <c r="J2675" t="n">
        <v>805</v>
      </c>
      <c r="K2675" t="s">
        <v>295</v>
      </c>
      <c r="L2675" t="n">
        <v>299</v>
      </c>
      <c r="M2675" t="n">
        <v>0.18</v>
      </c>
      <c r="N2675" t="n">
        <v>39.5</v>
      </c>
      <c r="O2675" t="s">
        <v>325</v>
      </c>
      <c r="P2675" t="s">
        <v>253</v>
      </c>
      <c r="Q2675" t="s">
        <v>253</v>
      </c>
      <c r="R2675" t="s">
        <v>233</v>
      </c>
      <c r="S2675" t="s">
        <v>229</v>
      </c>
      <c r="T2675" t="n">
        <v>5</v>
      </c>
    </row>
    <row r="2676" spans="1:20">
      <c r="A2676" s="1" t="n">
        <v>39568</v>
      </c>
      <c r="B2676" t="s">
        <v>325</v>
      </c>
      <c r="C2676" t="n">
        <v>13</v>
      </c>
      <c r="D2676" t="n">
        <v>20</v>
      </c>
      <c r="E2676" t="s">
        <v>52</v>
      </c>
      <c r="F2676" t="n">
        <v>3201</v>
      </c>
      <c r="G2676" t="s">
        <v>228</v>
      </c>
      <c r="H2676" t="s">
        <v>229</v>
      </c>
      <c r="I2676" t="n">
        <v>5</v>
      </c>
      <c r="J2676" t="n">
        <v>785</v>
      </c>
      <c r="K2676" t="s">
        <v>259</v>
      </c>
      <c r="L2676" t="n">
        <v>446</v>
      </c>
      <c r="M2676" t="n">
        <v>1.09</v>
      </c>
      <c r="N2676" t="n">
        <v>38.8</v>
      </c>
      <c r="O2676" t="s">
        <v>325</v>
      </c>
      <c r="P2676" t="s">
        <v>253</v>
      </c>
      <c r="Q2676" t="s">
        <v>253</v>
      </c>
      <c r="R2676" t="s">
        <v>233</v>
      </c>
      <c r="S2676" t="s">
        <v>229</v>
      </c>
      <c r="T2676" t="n">
        <v>5</v>
      </c>
    </row>
    <row r="2677" spans="1:20">
      <c r="A2677" s="1" t="n">
        <v>39599</v>
      </c>
      <c r="B2677" t="s">
        <v>323</v>
      </c>
      <c r="C2677" t="n">
        <v>202</v>
      </c>
      <c r="D2677" t="n">
        <v>20</v>
      </c>
      <c r="E2677" t="s">
        <v>52</v>
      </c>
      <c r="F2677" t="n">
        <v>3201</v>
      </c>
      <c r="G2677" t="s">
        <v>228</v>
      </c>
      <c r="H2677" t="s">
        <v>229</v>
      </c>
      <c r="I2677" t="n">
        <v>5</v>
      </c>
      <c r="J2677" t="n">
        <v>875</v>
      </c>
      <c r="K2677" t="s">
        <v>305</v>
      </c>
      <c r="L2677" t="n">
        <v>248</v>
      </c>
      <c r="M2677" t="n">
        <v>0.04</v>
      </c>
      <c r="N2677" t="n">
        <v>43.3</v>
      </c>
      <c r="O2677" t="s">
        <v>323</v>
      </c>
      <c r="P2677" t="s">
        <v>347</v>
      </c>
      <c r="Q2677" t="s">
        <v>347</v>
      </c>
      <c r="R2677" t="s">
        <v>233</v>
      </c>
      <c r="S2677" t="s">
        <v>229</v>
      </c>
      <c r="T2677" t="n">
        <v>5</v>
      </c>
    </row>
    <row r="2678" spans="1:20">
      <c r="A2678" s="1" t="n">
        <v>39599</v>
      </c>
      <c r="B2678" t="s">
        <v>323</v>
      </c>
      <c r="C2678" t="n">
        <v>204</v>
      </c>
      <c r="D2678" t="n">
        <v>20</v>
      </c>
      <c r="E2678" t="s">
        <v>52</v>
      </c>
      <c r="F2678" t="n">
        <v>3201</v>
      </c>
      <c r="G2678" t="s">
        <v>228</v>
      </c>
      <c r="H2678" t="s">
        <v>229</v>
      </c>
      <c r="I2678" t="n">
        <v>5</v>
      </c>
      <c r="J2678" t="n">
        <v>945</v>
      </c>
      <c r="K2678" t="s">
        <v>282</v>
      </c>
      <c r="L2678" t="n">
        <v>441</v>
      </c>
      <c r="M2678" t="n">
        <v>0.08</v>
      </c>
      <c r="N2678" t="n">
        <v>36</v>
      </c>
      <c r="O2678" t="s">
        <v>323</v>
      </c>
      <c r="P2678" t="s">
        <v>347</v>
      </c>
      <c r="Q2678" t="s">
        <v>347</v>
      </c>
      <c r="R2678" t="s">
        <v>233</v>
      </c>
      <c r="S2678" t="s">
        <v>229</v>
      </c>
      <c r="T2678" t="n">
        <v>5</v>
      </c>
    </row>
    <row r="2679" spans="1:20">
      <c r="A2679" s="1" t="n">
        <v>39599</v>
      </c>
      <c r="B2679" t="s">
        <v>341</v>
      </c>
      <c r="C2679" t="n">
        <v>1</v>
      </c>
      <c r="D2679" t="n">
        <v>231</v>
      </c>
      <c r="E2679" t="s">
        <v>342</v>
      </c>
      <c r="F2679" t="n">
        <v>3202</v>
      </c>
      <c r="G2679" t="s">
        <v>275</v>
      </c>
      <c r="H2679" t="s">
        <v>229</v>
      </c>
      <c r="I2679" t="n">
        <v>5</v>
      </c>
      <c r="J2679" t="n">
        <v>670</v>
      </c>
      <c r="K2679" t="s">
        <v>336</v>
      </c>
      <c r="L2679" t="n">
        <v>20</v>
      </c>
      <c r="M2679" t="n">
        <v>0</v>
      </c>
      <c r="N2679" t="n">
        <v>0</v>
      </c>
    </row>
    <row r="2680" spans="1:20">
      <c r="A2680" s="1" t="n">
        <v>39599</v>
      </c>
      <c r="B2680" t="s">
        <v>341</v>
      </c>
      <c r="C2680" t="n">
        <v>2</v>
      </c>
      <c r="D2680" t="n">
        <v>231</v>
      </c>
      <c r="E2680" t="s">
        <v>342</v>
      </c>
      <c r="F2680" t="n">
        <v>3203</v>
      </c>
      <c r="G2680" t="s">
        <v>343</v>
      </c>
      <c r="H2680" t="s">
        <v>229</v>
      </c>
      <c r="I2680" t="n">
        <v>5</v>
      </c>
      <c r="J2680" t="n">
        <v>670</v>
      </c>
      <c r="K2680" t="s">
        <v>336</v>
      </c>
      <c r="L2680" t="n">
        <v>14</v>
      </c>
      <c r="M2680" t="n">
        <v>0</v>
      </c>
      <c r="N2680" t="n">
        <v>0</v>
      </c>
    </row>
    <row r="2681" spans="1:20">
      <c r="A2681" s="1" t="n">
        <v>39599</v>
      </c>
      <c r="B2681" t="s">
        <v>341</v>
      </c>
      <c r="C2681" t="n">
        <v>3</v>
      </c>
      <c r="D2681" t="n">
        <v>231</v>
      </c>
      <c r="E2681" t="s">
        <v>342</v>
      </c>
      <c r="F2681" t="n">
        <v>3204</v>
      </c>
      <c r="G2681" t="s">
        <v>344</v>
      </c>
      <c r="H2681" t="s">
        <v>229</v>
      </c>
      <c r="I2681" t="n">
        <v>5</v>
      </c>
      <c r="J2681" t="n">
        <v>670</v>
      </c>
      <c r="K2681" t="s">
        <v>336</v>
      </c>
      <c r="L2681" t="n">
        <v>11</v>
      </c>
      <c r="M2681" t="n">
        <v>0</v>
      </c>
      <c r="N2681" t="n">
        <v>0</v>
      </c>
    </row>
    <row r="2682" spans="1:20">
      <c r="A2682" s="1" t="n">
        <v>39599</v>
      </c>
      <c r="B2682" t="s">
        <v>326</v>
      </c>
      <c r="C2682" t="n">
        <v>1</v>
      </c>
      <c r="D2682" t="n">
        <v>215</v>
      </c>
      <c r="E2682" t="s">
        <v>234</v>
      </c>
      <c r="F2682" t="n">
        <v>3201</v>
      </c>
      <c r="G2682" t="s">
        <v>228</v>
      </c>
      <c r="H2682" t="s">
        <v>229</v>
      </c>
      <c r="I2682" t="n">
        <v>5</v>
      </c>
      <c r="J2682" t="n">
        <v>515</v>
      </c>
      <c r="K2682" t="s">
        <v>338</v>
      </c>
      <c r="L2682" t="n">
        <v>227</v>
      </c>
      <c r="M2682" t="n">
        <v>0</v>
      </c>
      <c r="N2682" t="n">
        <v>0</v>
      </c>
    </row>
    <row r="2683" spans="1:20">
      <c r="A2683" s="1" t="n">
        <v>39599</v>
      </c>
      <c r="B2683" t="s">
        <v>326</v>
      </c>
      <c r="C2683" t="n">
        <v>2</v>
      </c>
      <c r="D2683" t="n">
        <v>215</v>
      </c>
      <c r="E2683" t="s">
        <v>234</v>
      </c>
      <c r="F2683" t="n">
        <v>3201</v>
      </c>
      <c r="G2683" t="s">
        <v>228</v>
      </c>
      <c r="H2683" t="s">
        <v>229</v>
      </c>
      <c r="I2683" t="n">
        <v>5</v>
      </c>
      <c r="J2683" t="n">
        <v>515</v>
      </c>
      <c r="K2683" t="s">
        <v>338</v>
      </c>
      <c r="L2683" t="n">
        <v>278</v>
      </c>
      <c r="M2683" t="n">
        <v>0</v>
      </c>
      <c r="N2683" t="n">
        <v>0</v>
      </c>
    </row>
    <row r="2684" spans="1:20">
      <c r="A2684" s="1" t="n">
        <v>39599</v>
      </c>
      <c r="B2684" t="s">
        <v>325</v>
      </c>
      <c r="C2684" t="n">
        <v>5</v>
      </c>
      <c r="D2684" t="n">
        <v>510</v>
      </c>
      <c r="E2684" t="s">
        <v>255</v>
      </c>
      <c r="F2684" t="n">
        <v>3201</v>
      </c>
      <c r="G2684" t="s">
        <v>228</v>
      </c>
      <c r="H2684" t="s">
        <v>229</v>
      </c>
      <c r="I2684" t="n">
        <v>5</v>
      </c>
      <c r="J2684" t="n">
        <v>580</v>
      </c>
      <c r="K2684" t="s">
        <v>248</v>
      </c>
      <c r="L2684" t="n">
        <v>95</v>
      </c>
      <c r="M2684" t="n">
        <v>2.03</v>
      </c>
      <c r="N2684" t="n">
        <v>0</v>
      </c>
    </row>
    <row r="2685" spans="1:20">
      <c r="A2685" s="1" t="n">
        <v>39599</v>
      </c>
      <c r="B2685" t="s">
        <v>325</v>
      </c>
      <c r="C2685" t="n">
        <v>10</v>
      </c>
      <c r="D2685" t="n">
        <v>20</v>
      </c>
      <c r="E2685" t="s">
        <v>52</v>
      </c>
      <c r="F2685" t="n">
        <v>3201</v>
      </c>
      <c r="G2685" t="s">
        <v>228</v>
      </c>
      <c r="H2685" t="s">
        <v>229</v>
      </c>
      <c r="I2685" t="n">
        <v>5</v>
      </c>
      <c r="J2685" t="n">
        <v>458</v>
      </c>
      <c r="K2685" t="s">
        <v>230</v>
      </c>
      <c r="L2685" t="n">
        <v>539</v>
      </c>
      <c r="M2685" t="n">
        <v>0.24</v>
      </c>
      <c r="N2685" t="n">
        <v>20</v>
      </c>
      <c r="O2685" t="s">
        <v>325</v>
      </c>
      <c r="P2685" t="s">
        <v>253</v>
      </c>
      <c r="Q2685" t="s">
        <v>253</v>
      </c>
      <c r="R2685" t="s">
        <v>233</v>
      </c>
      <c r="S2685" t="s">
        <v>229</v>
      </c>
      <c r="T2685" t="n">
        <v>5</v>
      </c>
    </row>
    <row r="2686" spans="1:20">
      <c r="A2686" s="1" t="n">
        <v>39599</v>
      </c>
      <c r="B2686" t="s">
        <v>325</v>
      </c>
      <c r="C2686" t="n">
        <v>11</v>
      </c>
      <c r="D2686" t="n">
        <v>20</v>
      </c>
      <c r="E2686" t="s">
        <v>52</v>
      </c>
      <c r="F2686" t="n">
        <v>3201</v>
      </c>
      <c r="G2686" t="s">
        <v>228</v>
      </c>
      <c r="H2686" t="s">
        <v>229</v>
      </c>
      <c r="I2686" t="n">
        <v>5</v>
      </c>
      <c r="J2686" t="n">
        <v>888</v>
      </c>
      <c r="K2686" t="s">
        <v>273</v>
      </c>
      <c r="L2686" t="n">
        <v>367</v>
      </c>
      <c r="M2686" t="n">
        <v>1.21</v>
      </c>
      <c r="N2686" t="n">
        <v>32.7</v>
      </c>
      <c r="O2686" t="s">
        <v>325</v>
      </c>
      <c r="P2686" t="s">
        <v>253</v>
      </c>
      <c r="Q2686" t="s">
        <v>253</v>
      </c>
      <c r="R2686" t="s">
        <v>233</v>
      </c>
      <c r="S2686" t="s">
        <v>229</v>
      </c>
      <c r="T2686" t="n">
        <v>5</v>
      </c>
    </row>
    <row r="2687" spans="1:20">
      <c r="A2687" s="1" t="n">
        <v>39599</v>
      </c>
      <c r="B2687" t="s">
        <v>325</v>
      </c>
      <c r="C2687" t="n">
        <v>12</v>
      </c>
      <c r="D2687" t="n">
        <v>20</v>
      </c>
      <c r="E2687" t="s">
        <v>52</v>
      </c>
      <c r="F2687" t="n">
        <v>3201</v>
      </c>
      <c r="G2687" t="s">
        <v>228</v>
      </c>
      <c r="H2687" t="s">
        <v>229</v>
      </c>
      <c r="I2687" t="n">
        <v>5</v>
      </c>
      <c r="J2687" t="n">
        <v>805</v>
      </c>
      <c r="K2687" t="s">
        <v>295</v>
      </c>
      <c r="L2687" t="n">
        <v>233</v>
      </c>
      <c r="M2687" t="n">
        <v>0.19</v>
      </c>
      <c r="N2687" t="n">
        <v>38.6</v>
      </c>
      <c r="O2687" t="s">
        <v>325</v>
      </c>
      <c r="P2687" t="s">
        <v>253</v>
      </c>
      <c r="Q2687" t="s">
        <v>253</v>
      </c>
      <c r="R2687" t="s">
        <v>233</v>
      </c>
      <c r="S2687" t="s">
        <v>229</v>
      </c>
      <c r="T2687" t="n">
        <v>5</v>
      </c>
    </row>
    <row r="2688" spans="1:20">
      <c r="A2688" s="1" t="n">
        <v>39599</v>
      </c>
      <c r="B2688" t="s">
        <v>325</v>
      </c>
      <c r="C2688" t="n">
        <v>13</v>
      </c>
      <c r="D2688" t="n">
        <v>20</v>
      </c>
      <c r="E2688" t="s">
        <v>52</v>
      </c>
      <c r="F2688" t="n">
        <v>3201</v>
      </c>
      <c r="G2688" t="s">
        <v>228</v>
      </c>
      <c r="H2688" t="s">
        <v>229</v>
      </c>
      <c r="I2688" t="n">
        <v>5</v>
      </c>
      <c r="J2688" t="n">
        <v>785</v>
      </c>
      <c r="K2688" t="s">
        <v>259</v>
      </c>
      <c r="L2688" t="n">
        <v>551</v>
      </c>
      <c r="M2688" t="n">
        <v>1.12</v>
      </c>
      <c r="N2688" t="n">
        <v>39.3</v>
      </c>
      <c r="O2688" t="s">
        <v>325</v>
      </c>
      <c r="P2688" t="s">
        <v>253</v>
      </c>
      <c r="Q2688" t="s">
        <v>253</v>
      </c>
      <c r="R2688" t="s">
        <v>233</v>
      </c>
      <c r="S2688" t="s">
        <v>229</v>
      </c>
      <c r="T2688" t="n">
        <v>5</v>
      </c>
    </row>
    <row r="2689" spans="1:20">
      <c r="A2689" s="1" t="n">
        <v>39599</v>
      </c>
      <c r="B2689" t="s">
        <v>363</v>
      </c>
      <c r="C2689" t="n">
        <v>2</v>
      </c>
      <c r="D2689" t="n">
        <v>465</v>
      </c>
      <c r="E2689" t="s">
        <v>340</v>
      </c>
      <c r="F2689" t="n">
        <v>3201</v>
      </c>
      <c r="G2689" t="s">
        <v>228</v>
      </c>
      <c r="H2689" t="s">
        <v>229</v>
      </c>
      <c r="I2689" t="n">
        <v>5</v>
      </c>
      <c r="J2689" t="n">
        <v>515</v>
      </c>
      <c r="K2689" t="s">
        <v>338</v>
      </c>
      <c r="L2689" t="n">
        <v>41</v>
      </c>
      <c r="M2689" t="n">
        <v>0</v>
      </c>
      <c r="N2689" t="n">
        <v>0</v>
      </c>
    </row>
    <row r="2690" spans="1:20">
      <c r="A2690" s="1" t="n">
        <v>39629</v>
      </c>
      <c r="B2690" t="s">
        <v>323</v>
      </c>
      <c r="C2690" t="n">
        <v>179</v>
      </c>
      <c r="D2690" t="n">
        <v>20</v>
      </c>
      <c r="E2690" t="s">
        <v>52</v>
      </c>
      <c r="F2690" t="n">
        <v>3201</v>
      </c>
      <c r="G2690" t="s">
        <v>228</v>
      </c>
      <c r="H2690" t="s">
        <v>229</v>
      </c>
      <c r="I2690" t="n">
        <v>5</v>
      </c>
      <c r="J2690" t="n">
        <v>280</v>
      </c>
      <c r="K2690" t="s">
        <v>251</v>
      </c>
      <c r="L2690" t="n">
        <v>237</v>
      </c>
      <c r="M2690" t="n">
        <v>0.26</v>
      </c>
      <c r="N2690" t="n">
        <v>16</v>
      </c>
      <c r="O2690" t="s">
        <v>323</v>
      </c>
      <c r="P2690" t="s">
        <v>347</v>
      </c>
      <c r="Q2690" t="s">
        <v>347</v>
      </c>
      <c r="R2690" t="s">
        <v>233</v>
      </c>
      <c r="S2690" t="s">
        <v>229</v>
      </c>
      <c r="T2690" t="n">
        <v>5</v>
      </c>
    </row>
    <row r="2691" spans="1:20">
      <c r="A2691" s="1" t="n">
        <v>39629</v>
      </c>
      <c r="B2691" t="s">
        <v>323</v>
      </c>
      <c r="C2691" t="n">
        <v>180</v>
      </c>
      <c r="D2691" t="n">
        <v>20</v>
      </c>
      <c r="E2691" t="s">
        <v>52</v>
      </c>
      <c r="F2691" t="n">
        <v>3201</v>
      </c>
      <c r="G2691" t="s">
        <v>228</v>
      </c>
      <c r="H2691" t="s">
        <v>229</v>
      </c>
      <c r="I2691" t="n">
        <v>5</v>
      </c>
      <c r="J2691" t="n">
        <v>280</v>
      </c>
      <c r="K2691" t="s">
        <v>251</v>
      </c>
      <c r="L2691" t="n">
        <v>250</v>
      </c>
      <c r="M2691" t="n">
        <v>0.03</v>
      </c>
      <c r="N2691" t="n">
        <v>16</v>
      </c>
      <c r="O2691" t="s">
        <v>323</v>
      </c>
      <c r="P2691" t="s">
        <v>347</v>
      </c>
      <c r="Q2691" t="s">
        <v>347</v>
      </c>
      <c r="R2691" t="s">
        <v>233</v>
      </c>
      <c r="S2691" t="s">
        <v>229</v>
      </c>
      <c r="T2691" t="n">
        <v>5</v>
      </c>
    </row>
    <row r="2692" spans="1:20">
      <c r="A2692" s="1" t="n">
        <v>39629</v>
      </c>
      <c r="B2692" t="s">
        <v>323</v>
      </c>
      <c r="C2692" t="n">
        <v>181</v>
      </c>
      <c r="D2692" t="n">
        <v>20</v>
      </c>
      <c r="E2692" t="s">
        <v>52</v>
      </c>
      <c r="F2692" t="n">
        <v>3201</v>
      </c>
      <c r="G2692" t="s">
        <v>228</v>
      </c>
      <c r="H2692" t="s">
        <v>229</v>
      </c>
      <c r="I2692" t="n">
        <v>5</v>
      </c>
      <c r="J2692" t="n">
        <v>280</v>
      </c>
      <c r="K2692" t="s">
        <v>251</v>
      </c>
      <c r="L2692" t="n">
        <v>425</v>
      </c>
      <c r="M2692" t="n">
        <v>0.06</v>
      </c>
      <c r="N2692" t="n">
        <v>39.5</v>
      </c>
      <c r="O2692" t="s">
        <v>323</v>
      </c>
      <c r="P2692" t="s">
        <v>347</v>
      </c>
      <c r="Q2692" t="s">
        <v>347</v>
      </c>
      <c r="R2692" t="s">
        <v>233</v>
      </c>
      <c r="S2692" t="s">
        <v>229</v>
      </c>
      <c r="T2692" t="n">
        <v>5</v>
      </c>
    </row>
    <row r="2693" spans="1:20">
      <c r="A2693" s="1" t="n">
        <v>39629</v>
      </c>
      <c r="B2693" t="s">
        <v>323</v>
      </c>
      <c r="C2693" t="n">
        <v>233</v>
      </c>
      <c r="D2693" t="n">
        <v>20</v>
      </c>
      <c r="E2693" t="s">
        <v>52</v>
      </c>
      <c r="F2693" t="n">
        <v>3201</v>
      </c>
      <c r="G2693" t="s">
        <v>228</v>
      </c>
      <c r="H2693" t="s">
        <v>229</v>
      </c>
      <c r="I2693" t="n">
        <v>5</v>
      </c>
      <c r="J2693" t="n">
        <v>875</v>
      </c>
      <c r="K2693" t="s">
        <v>305</v>
      </c>
      <c r="L2693" t="n">
        <v>194</v>
      </c>
      <c r="M2693" t="n">
        <v>0.04</v>
      </c>
      <c r="N2693" t="n">
        <v>43.2</v>
      </c>
      <c r="O2693" t="s">
        <v>323</v>
      </c>
      <c r="P2693" t="s">
        <v>347</v>
      </c>
      <c r="Q2693" t="s">
        <v>347</v>
      </c>
      <c r="R2693" t="s">
        <v>233</v>
      </c>
      <c r="S2693" t="s">
        <v>229</v>
      </c>
      <c r="T2693" t="n">
        <v>5</v>
      </c>
    </row>
    <row r="2694" spans="1:20">
      <c r="A2694" s="1" t="n">
        <v>39629</v>
      </c>
      <c r="B2694" t="s">
        <v>323</v>
      </c>
      <c r="C2694" t="n">
        <v>234</v>
      </c>
      <c r="D2694" t="n">
        <v>20</v>
      </c>
      <c r="E2694" t="s">
        <v>52</v>
      </c>
      <c r="F2694" t="n">
        <v>3201</v>
      </c>
      <c r="G2694" t="s">
        <v>228</v>
      </c>
      <c r="H2694" t="s">
        <v>229</v>
      </c>
      <c r="I2694" t="n">
        <v>5</v>
      </c>
      <c r="J2694" t="n">
        <v>875</v>
      </c>
      <c r="K2694" t="s">
        <v>305</v>
      </c>
      <c r="L2694" t="n">
        <v>198</v>
      </c>
      <c r="M2694" t="n">
        <v>0.04</v>
      </c>
      <c r="N2694" t="n">
        <v>43.3</v>
      </c>
      <c r="O2694" t="s">
        <v>323</v>
      </c>
      <c r="P2694" t="s">
        <v>347</v>
      </c>
      <c r="Q2694" t="s">
        <v>347</v>
      </c>
      <c r="R2694" t="s">
        <v>233</v>
      </c>
      <c r="S2694" t="s">
        <v>229</v>
      </c>
      <c r="T2694" t="n">
        <v>5</v>
      </c>
    </row>
    <row r="2695" spans="1:20">
      <c r="A2695" s="1" t="n">
        <v>39629</v>
      </c>
      <c r="B2695" t="s">
        <v>323</v>
      </c>
      <c r="C2695" t="n">
        <v>235</v>
      </c>
      <c r="D2695" t="n">
        <v>20</v>
      </c>
      <c r="E2695" t="s">
        <v>52</v>
      </c>
      <c r="F2695" t="n">
        <v>3201</v>
      </c>
      <c r="G2695" t="s">
        <v>228</v>
      </c>
      <c r="H2695" t="s">
        <v>229</v>
      </c>
      <c r="I2695" t="n">
        <v>5</v>
      </c>
      <c r="J2695" t="n">
        <v>875</v>
      </c>
      <c r="K2695" t="s">
        <v>305</v>
      </c>
      <c r="L2695" t="n">
        <v>203</v>
      </c>
      <c r="M2695" t="n">
        <v>0.04</v>
      </c>
      <c r="N2695" t="n">
        <v>43.5</v>
      </c>
      <c r="O2695" t="s">
        <v>323</v>
      </c>
      <c r="P2695" t="s">
        <v>347</v>
      </c>
      <c r="Q2695" t="s">
        <v>347</v>
      </c>
      <c r="R2695" t="s">
        <v>233</v>
      </c>
      <c r="S2695" t="s">
        <v>229</v>
      </c>
      <c r="T2695" t="n">
        <v>5</v>
      </c>
    </row>
    <row r="2696" spans="1:20">
      <c r="A2696" s="1" t="n">
        <v>39629</v>
      </c>
      <c r="B2696" t="s">
        <v>323</v>
      </c>
      <c r="C2696" t="n">
        <v>236</v>
      </c>
      <c r="D2696" t="n">
        <v>20</v>
      </c>
      <c r="E2696" t="s">
        <v>52</v>
      </c>
      <c r="F2696" t="n">
        <v>3201</v>
      </c>
      <c r="G2696" t="s">
        <v>228</v>
      </c>
      <c r="H2696" t="s">
        <v>229</v>
      </c>
      <c r="I2696" t="n">
        <v>5</v>
      </c>
      <c r="J2696" t="n">
        <v>945</v>
      </c>
      <c r="K2696" t="s">
        <v>282</v>
      </c>
      <c r="L2696" t="n">
        <v>201</v>
      </c>
      <c r="M2696" t="n">
        <v>0.08</v>
      </c>
      <c r="N2696" t="n">
        <v>35.8</v>
      </c>
      <c r="O2696" t="s">
        <v>323</v>
      </c>
      <c r="P2696" t="s">
        <v>347</v>
      </c>
      <c r="Q2696" t="s">
        <v>347</v>
      </c>
      <c r="R2696" t="s">
        <v>233</v>
      </c>
      <c r="S2696" t="s">
        <v>229</v>
      </c>
      <c r="T2696" t="n">
        <v>5</v>
      </c>
    </row>
    <row r="2697" spans="1:20">
      <c r="A2697" s="1" t="n">
        <v>39629</v>
      </c>
      <c r="B2697" t="s">
        <v>323</v>
      </c>
      <c r="C2697" t="n">
        <v>237</v>
      </c>
      <c r="D2697" t="n">
        <v>20</v>
      </c>
      <c r="E2697" t="s">
        <v>52</v>
      </c>
      <c r="F2697" t="n">
        <v>3201</v>
      </c>
      <c r="G2697" t="s">
        <v>228</v>
      </c>
      <c r="H2697" t="s">
        <v>229</v>
      </c>
      <c r="I2697" t="n">
        <v>5</v>
      </c>
      <c r="J2697" t="n">
        <v>945</v>
      </c>
      <c r="K2697" t="s">
        <v>282</v>
      </c>
      <c r="L2697" t="n">
        <v>235</v>
      </c>
      <c r="M2697" t="n">
        <v>0.08</v>
      </c>
      <c r="N2697" t="n">
        <v>35.5</v>
      </c>
      <c r="O2697" t="s">
        <v>323</v>
      </c>
      <c r="P2697" t="s">
        <v>347</v>
      </c>
      <c r="Q2697" t="s">
        <v>347</v>
      </c>
      <c r="R2697" t="s">
        <v>233</v>
      </c>
      <c r="S2697" t="s">
        <v>229</v>
      </c>
      <c r="T2697" t="n">
        <v>5</v>
      </c>
    </row>
    <row r="2698" spans="1:20">
      <c r="A2698" s="1" t="n">
        <v>39629</v>
      </c>
      <c r="B2698" t="s">
        <v>323</v>
      </c>
      <c r="C2698" t="n">
        <v>238</v>
      </c>
      <c r="D2698" t="n">
        <v>20</v>
      </c>
      <c r="E2698" t="s">
        <v>52</v>
      </c>
      <c r="F2698" t="n">
        <v>3201</v>
      </c>
      <c r="G2698" t="s">
        <v>228</v>
      </c>
      <c r="H2698" t="s">
        <v>229</v>
      </c>
      <c r="I2698" t="n">
        <v>5</v>
      </c>
      <c r="J2698" t="n">
        <v>945</v>
      </c>
      <c r="K2698" t="s">
        <v>282</v>
      </c>
      <c r="L2698" t="n">
        <v>238</v>
      </c>
      <c r="M2698" t="n">
        <v>0.03</v>
      </c>
      <c r="N2698" t="n">
        <v>40.8</v>
      </c>
      <c r="O2698" t="s">
        <v>323</v>
      </c>
      <c r="P2698" t="s">
        <v>347</v>
      </c>
      <c r="Q2698" t="s">
        <v>347</v>
      </c>
      <c r="R2698" t="s">
        <v>233</v>
      </c>
      <c r="S2698" t="s">
        <v>229</v>
      </c>
      <c r="T2698" t="n">
        <v>5</v>
      </c>
    </row>
    <row r="2699" spans="1:20">
      <c r="A2699" s="1" t="n">
        <v>39629</v>
      </c>
      <c r="B2699" t="s">
        <v>323</v>
      </c>
      <c r="C2699" t="n">
        <v>239</v>
      </c>
      <c r="D2699" t="n">
        <v>20</v>
      </c>
      <c r="E2699" t="s">
        <v>52</v>
      </c>
      <c r="F2699" t="n">
        <v>3201</v>
      </c>
      <c r="G2699" t="s">
        <v>228</v>
      </c>
      <c r="H2699" t="s">
        <v>229</v>
      </c>
      <c r="I2699" t="n">
        <v>5</v>
      </c>
      <c r="J2699" t="n">
        <v>945</v>
      </c>
      <c r="K2699" t="s">
        <v>282</v>
      </c>
      <c r="L2699" t="n">
        <v>429</v>
      </c>
      <c r="M2699" t="n">
        <v>0.03</v>
      </c>
      <c r="N2699" t="n">
        <v>40.8</v>
      </c>
      <c r="O2699" t="s">
        <v>323</v>
      </c>
      <c r="P2699" t="s">
        <v>347</v>
      </c>
      <c r="Q2699" t="s">
        <v>347</v>
      </c>
      <c r="R2699" t="s">
        <v>233</v>
      </c>
      <c r="S2699" t="s">
        <v>229</v>
      </c>
      <c r="T2699" t="n">
        <v>5</v>
      </c>
    </row>
    <row r="2700" spans="1:20">
      <c r="A2700" s="1" t="n">
        <v>39629</v>
      </c>
      <c r="B2700" t="s">
        <v>326</v>
      </c>
      <c r="C2700" t="n">
        <v>1</v>
      </c>
      <c r="D2700" t="n">
        <v>215</v>
      </c>
      <c r="E2700" t="s">
        <v>234</v>
      </c>
      <c r="F2700" t="n">
        <v>3201</v>
      </c>
      <c r="G2700" t="s">
        <v>228</v>
      </c>
      <c r="H2700" t="s">
        <v>229</v>
      </c>
      <c r="I2700" t="n">
        <v>5</v>
      </c>
      <c r="J2700" t="n">
        <v>515</v>
      </c>
      <c r="K2700" t="s">
        <v>338</v>
      </c>
      <c r="L2700" t="n">
        <v>314</v>
      </c>
      <c r="M2700" t="n">
        <v>0</v>
      </c>
      <c r="N2700" t="n">
        <v>0</v>
      </c>
    </row>
    <row r="2701" spans="1:20">
      <c r="A2701" s="1" t="n">
        <v>39629</v>
      </c>
      <c r="B2701" t="s">
        <v>325</v>
      </c>
      <c r="C2701" t="n">
        <v>7</v>
      </c>
      <c r="D2701" t="n">
        <v>509</v>
      </c>
      <c r="E2701" t="s">
        <v>247</v>
      </c>
      <c r="F2701" t="n">
        <v>3201</v>
      </c>
      <c r="G2701" t="s">
        <v>228</v>
      </c>
      <c r="H2701" t="s">
        <v>229</v>
      </c>
      <c r="I2701" t="n">
        <v>5</v>
      </c>
      <c r="J2701" t="n">
        <v>580</v>
      </c>
      <c r="K2701" t="s">
        <v>248</v>
      </c>
      <c r="L2701" t="n">
        <v>101</v>
      </c>
      <c r="M2701" t="n">
        <v>0.51</v>
      </c>
      <c r="N2701" t="n">
        <v>0</v>
      </c>
    </row>
    <row r="2702" spans="1:20">
      <c r="A2702" s="1" t="n">
        <v>39629</v>
      </c>
      <c r="B2702" t="s">
        <v>325</v>
      </c>
      <c r="C2702" t="n">
        <v>14</v>
      </c>
      <c r="D2702" t="n">
        <v>20</v>
      </c>
      <c r="E2702" t="s">
        <v>52</v>
      </c>
      <c r="F2702" t="n">
        <v>3201</v>
      </c>
      <c r="G2702" t="s">
        <v>228</v>
      </c>
      <c r="H2702" t="s">
        <v>229</v>
      </c>
      <c r="I2702" t="n">
        <v>5</v>
      </c>
      <c r="J2702" t="n">
        <v>160</v>
      </c>
      <c r="K2702" t="s">
        <v>258</v>
      </c>
      <c r="L2702" t="n">
        <v>386</v>
      </c>
      <c r="M2702" t="n">
        <v>0.13</v>
      </c>
      <c r="N2702" t="n">
        <v>23</v>
      </c>
      <c r="O2702" t="s">
        <v>325</v>
      </c>
      <c r="P2702" t="s">
        <v>253</v>
      </c>
      <c r="Q2702" t="s">
        <v>253</v>
      </c>
      <c r="R2702" t="s">
        <v>233</v>
      </c>
      <c r="S2702" t="s">
        <v>229</v>
      </c>
      <c r="T2702" t="n">
        <v>5</v>
      </c>
    </row>
    <row r="2703" spans="1:20">
      <c r="A2703" s="1" t="n">
        <v>39629</v>
      </c>
      <c r="B2703" t="s">
        <v>325</v>
      </c>
      <c r="C2703" t="n">
        <v>15</v>
      </c>
      <c r="D2703" t="n">
        <v>20</v>
      </c>
      <c r="E2703" t="s">
        <v>52</v>
      </c>
      <c r="F2703" t="n">
        <v>3201</v>
      </c>
      <c r="G2703" t="s">
        <v>228</v>
      </c>
      <c r="H2703" t="s">
        <v>229</v>
      </c>
      <c r="I2703" t="n">
        <v>5</v>
      </c>
      <c r="J2703" t="n">
        <v>458</v>
      </c>
      <c r="K2703" t="s">
        <v>230</v>
      </c>
      <c r="L2703" t="n">
        <v>526</v>
      </c>
      <c r="M2703" t="n">
        <v>0.24</v>
      </c>
      <c r="N2703" t="n">
        <v>39</v>
      </c>
      <c r="O2703" t="s">
        <v>325</v>
      </c>
      <c r="P2703" t="s">
        <v>253</v>
      </c>
      <c r="Q2703" t="s">
        <v>253</v>
      </c>
      <c r="R2703" t="s">
        <v>233</v>
      </c>
      <c r="S2703" t="s">
        <v>229</v>
      </c>
      <c r="T2703" t="n">
        <v>5</v>
      </c>
    </row>
    <row r="2704" spans="1:20">
      <c r="A2704" s="1" t="n">
        <v>39629</v>
      </c>
      <c r="B2704" t="s">
        <v>325</v>
      </c>
      <c r="C2704" t="n">
        <v>16</v>
      </c>
      <c r="D2704" t="n">
        <v>20</v>
      </c>
      <c r="E2704" t="s">
        <v>52</v>
      </c>
      <c r="F2704" t="n">
        <v>3201</v>
      </c>
      <c r="G2704" t="s">
        <v>228</v>
      </c>
      <c r="H2704" t="s">
        <v>229</v>
      </c>
      <c r="I2704" t="n">
        <v>5</v>
      </c>
      <c r="J2704" t="n">
        <v>888</v>
      </c>
      <c r="K2704" t="s">
        <v>273</v>
      </c>
      <c r="L2704" t="n">
        <v>333</v>
      </c>
      <c r="M2704" t="n">
        <v>1.21</v>
      </c>
      <c r="N2704" t="n">
        <v>32.7</v>
      </c>
      <c r="O2704" t="s">
        <v>325</v>
      </c>
      <c r="P2704" t="s">
        <v>253</v>
      </c>
      <c r="Q2704" t="s">
        <v>253</v>
      </c>
      <c r="R2704" t="s">
        <v>233</v>
      </c>
      <c r="S2704" t="s">
        <v>229</v>
      </c>
      <c r="T2704" t="n">
        <v>5</v>
      </c>
    </row>
    <row r="2705" spans="1:20">
      <c r="A2705" s="1" t="n">
        <v>39629</v>
      </c>
      <c r="B2705" t="s">
        <v>325</v>
      </c>
      <c r="C2705" t="n">
        <v>17</v>
      </c>
      <c r="D2705" t="n">
        <v>20</v>
      </c>
      <c r="E2705" t="s">
        <v>52</v>
      </c>
      <c r="F2705" t="n">
        <v>3201</v>
      </c>
      <c r="G2705" t="s">
        <v>228</v>
      </c>
      <c r="H2705" t="s">
        <v>229</v>
      </c>
      <c r="I2705" t="n">
        <v>5</v>
      </c>
      <c r="J2705" t="n">
        <v>805</v>
      </c>
      <c r="K2705" t="s">
        <v>295</v>
      </c>
      <c r="L2705" t="n">
        <v>235</v>
      </c>
      <c r="M2705" t="n">
        <v>0.18</v>
      </c>
      <c r="N2705" t="n">
        <v>39.3</v>
      </c>
      <c r="O2705" t="s">
        <v>325</v>
      </c>
      <c r="P2705" t="s">
        <v>253</v>
      </c>
      <c r="Q2705" t="s">
        <v>253</v>
      </c>
      <c r="R2705" t="s">
        <v>233</v>
      </c>
      <c r="S2705" t="s">
        <v>229</v>
      </c>
      <c r="T2705" t="n">
        <v>5</v>
      </c>
    </row>
    <row r="2706" spans="1:20">
      <c r="A2706" s="1" t="n">
        <v>39629</v>
      </c>
      <c r="B2706" t="s">
        <v>325</v>
      </c>
      <c r="C2706" t="n">
        <v>18</v>
      </c>
      <c r="D2706" t="n">
        <v>20</v>
      </c>
      <c r="E2706" t="s">
        <v>52</v>
      </c>
      <c r="F2706" t="n">
        <v>3201</v>
      </c>
      <c r="G2706" t="s">
        <v>228</v>
      </c>
      <c r="H2706" t="s">
        <v>229</v>
      </c>
      <c r="I2706" t="n">
        <v>5</v>
      </c>
      <c r="J2706" t="n">
        <v>785</v>
      </c>
      <c r="K2706" t="s">
        <v>259</v>
      </c>
      <c r="L2706" t="n">
        <v>164</v>
      </c>
      <c r="M2706" t="n">
        <v>2.46</v>
      </c>
      <c r="N2706" t="n">
        <v>31.4</v>
      </c>
      <c r="O2706" t="s">
        <v>325</v>
      </c>
      <c r="P2706" t="s">
        <v>253</v>
      </c>
      <c r="Q2706" t="s">
        <v>253</v>
      </c>
      <c r="R2706" t="s">
        <v>233</v>
      </c>
      <c r="S2706" t="s">
        <v>229</v>
      </c>
      <c r="T2706" t="n">
        <v>5</v>
      </c>
    </row>
    <row r="2707" spans="1:20">
      <c r="A2707" s="1" t="n">
        <v>39629</v>
      </c>
      <c r="B2707" t="s">
        <v>325</v>
      </c>
      <c r="C2707" t="n">
        <v>19</v>
      </c>
      <c r="D2707" t="n">
        <v>20</v>
      </c>
      <c r="E2707" t="s">
        <v>52</v>
      </c>
      <c r="F2707" t="n">
        <v>3201</v>
      </c>
      <c r="G2707" t="s">
        <v>228</v>
      </c>
      <c r="H2707" t="s">
        <v>229</v>
      </c>
      <c r="I2707" t="n">
        <v>5</v>
      </c>
      <c r="J2707" t="n">
        <v>785</v>
      </c>
      <c r="K2707" t="s">
        <v>259</v>
      </c>
      <c r="L2707" t="n">
        <v>529</v>
      </c>
      <c r="M2707" t="n">
        <v>1.15</v>
      </c>
      <c r="N2707" t="n">
        <v>38.9</v>
      </c>
      <c r="O2707" t="s">
        <v>325</v>
      </c>
      <c r="P2707" t="s">
        <v>253</v>
      </c>
      <c r="Q2707" t="s">
        <v>253</v>
      </c>
      <c r="R2707" t="s">
        <v>233</v>
      </c>
      <c r="S2707" t="s">
        <v>229</v>
      </c>
      <c r="T2707" t="n">
        <v>5</v>
      </c>
    </row>
    <row r="2708" spans="1:20">
      <c r="A2708" s="1" t="n">
        <v>39660</v>
      </c>
      <c r="B2708" t="s">
        <v>323</v>
      </c>
      <c r="C2708" t="n">
        <v>173</v>
      </c>
      <c r="D2708" t="n">
        <v>20</v>
      </c>
      <c r="E2708" t="s">
        <v>52</v>
      </c>
      <c r="F2708" t="n">
        <v>3201</v>
      </c>
      <c r="G2708" t="s">
        <v>228</v>
      </c>
      <c r="H2708" t="s">
        <v>229</v>
      </c>
      <c r="I2708" t="n">
        <v>5</v>
      </c>
      <c r="J2708" t="n">
        <v>280</v>
      </c>
      <c r="K2708" t="s">
        <v>251</v>
      </c>
      <c r="L2708" t="n">
        <v>503</v>
      </c>
      <c r="M2708" t="n">
        <v>0.04</v>
      </c>
      <c r="N2708" t="n">
        <v>43.5</v>
      </c>
      <c r="O2708" t="s">
        <v>323</v>
      </c>
      <c r="P2708" t="s">
        <v>347</v>
      </c>
      <c r="Q2708" t="s">
        <v>347</v>
      </c>
      <c r="R2708" t="s">
        <v>233</v>
      </c>
      <c r="S2708" t="s">
        <v>229</v>
      </c>
      <c r="T2708" t="n">
        <v>5</v>
      </c>
    </row>
    <row r="2709" spans="1:20">
      <c r="A2709" s="1" t="n">
        <v>39660</v>
      </c>
      <c r="B2709" t="s">
        <v>323</v>
      </c>
      <c r="C2709" t="n">
        <v>203</v>
      </c>
      <c r="D2709" t="n">
        <v>20</v>
      </c>
      <c r="E2709" t="s">
        <v>52</v>
      </c>
      <c r="F2709" t="n">
        <v>3201</v>
      </c>
      <c r="G2709" t="s">
        <v>228</v>
      </c>
      <c r="H2709" t="s">
        <v>229</v>
      </c>
      <c r="I2709" t="n">
        <v>5</v>
      </c>
      <c r="J2709" t="n">
        <v>660</v>
      </c>
      <c r="K2709" t="s">
        <v>285</v>
      </c>
      <c r="L2709" t="n">
        <v>191</v>
      </c>
      <c r="M2709" t="n">
        <v>0.03</v>
      </c>
      <c r="N2709" t="n">
        <v>40.8</v>
      </c>
      <c r="O2709" t="s">
        <v>323</v>
      </c>
      <c r="P2709" t="s">
        <v>347</v>
      </c>
      <c r="Q2709" t="s">
        <v>347</v>
      </c>
      <c r="R2709" t="s">
        <v>233</v>
      </c>
      <c r="S2709" t="s">
        <v>229</v>
      </c>
      <c r="T2709" t="n">
        <v>5</v>
      </c>
    </row>
    <row r="2710" spans="1:20">
      <c r="A2710" s="1" t="n">
        <v>39660</v>
      </c>
      <c r="B2710" t="s">
        <v>323</v>
      </c>
      <c r="C2710" t="n">
        <v>229</v>
      </c>
      <c r="D2710" t="n">
        <v>20</v>
      </c>
      <c r="E2710" t="s">
        <v>52</v>
      </c>
      <c r="F2710" t="n">
        <v>3201</v>
      </c>
      <c r="G2710" t="s">
        <v>228</v>
      </c>
      <c r="H2710" t="s">
        <v>229</v>
      </c>
      <c r="I2710" t="n">
        <v>5</v>
      </c>
      <c r="J2710" t="n">
        <v>875</v>
      </c>
      <c r="K2710" t="s">
        <v>305</v>
      </c>
      <c r="L2710" t="n">
        <v>183</v>
      </c>
      <c r="M2710" t="n">
        <v>1.48</v>
      </c>
      <c r="N2710" t="n">
        <v>23</v>
      </c>
      <c r="O2710" t="s">
        <v>323</v>
      </c>
      <c r="P2710" t="s">
        <v>347</v>
      </c>
      <c r="Q2710" t="s">
        <v>347</v>
      </c>
      <c r="R2710" t="s">
        <v>233</v>
      </c>
      <c r="S2710" t="s">
        <v>229</v>
      </c>
      <c r="T2710" t="n">
        <v>5</v>
      </c>
    </row>
    <row r="2711" spans="1:20">
      <c r="A2711" s="1" t="n">
        <v>39660</v>
      </c>
      <c r="B2711" t="s">
        <v>323</v>
      </c>
      <c r="C2711" t="n">
        <v>230</v>
      </c>
      <c r="D2711" t="n">
        <v>20</v>
      </c>
      <c r="E2711" t="s">
        <v>52</v>
      </c>
      <c r="F2711" t="n">
        <v>3201</v>
      </c>
      <c r="G2711" t="s">
        <v>228</v>
      </c>
      <c r="H2711" t="s">
        <v>229</v>
      </c>
      <c r="I2711" t="n">
        <v>5</v>
      </c>
      <c r="J2711" t="n">
        <v>875</v>
      </c>
      <c r="K2711" t="s">
        <v>305</v>
      </c>
      <c r="L2711" t="n">
        <v>208</v>
      </c>
      <c r="M2711" t="n">
        <v>0.03</v>
      </c>
      <c r="N2711" t="n">
        <v>40.8</v>
      </c>
      <c r="O2711" t="s">
        <v>323</v>
      </c>
      <c r="P2711" t="s">
        <v>347</v>
      </c>
      <c r="Q2711" t="s">
        <v>347</v>
      </c>
      <c r="R2711" t="s">
        <v>233</v>
      </c>
      <c r="S2711" t="s">
        <v>229</v>
      </c>
      <c r="T2711" t="n">
        <v>5</v>
      </c>
    </row>
    <row r="2712" spans="1:20">
      <c r="A2712" s="1" t="n">
        <v>39660</v>
      </c>
      <c r="B2712" t="s">
        <v>323</v>
      </c>
      <c r="C2712" t="n">
        <v>232</v>
      </c>
      <c r="D2712" t="n">
        <v>20</v>
      </c>
      <c r="E2712" t="s">
        <v>52</v>
      </c>
      <c r="F2712" t="n">
        <v>3201</v>
      </c>
      <c r="G2712" t="s">
        <v>228</v>
      </c>
      <c r="H2712" t="s">
        <v>229</v>
      </c>
      <c r="I2712" t="n">
        <v>5</v>
      </c>
      <c r="J2712" t="n">
        <v>945</v>
      </c>
      <c r="K2712" t="s">
        <v>282</v>
      </c>
      <c r="L2712" t="n">
        <v>389</v>
      </c>
      <c r="M2712" t="n">
        <v>1.48</v>
      </c>
      <c r="N2712" t="n">
        <v>23.2</v>
      </c>
      <c r="O2712" t="s">
        <v>323</v>
      </c>
      <c r="P2712" t="s">
        <v>347</v>
      </c>
      <c r="Q2712" t="s">
        <v>347</v>
      </c>
      <c r="R2712" t="s">
        <v>233</v>
      </c>
      <c r="S2712" t="s">
        <v>229</v>
      </c>
      <c r="T2712" t="n">
        <v>5</v>
      </c>
    </row>
    <row r="2713" spans="1:20">
      <c r="A2713" s="1" t="n">
        <v>39660</v>
      </c>
      <c r="B2713" t="s">
        <v>323</v>
      </c>
      <c r="C2713" t="n">
        <v>234</v>
      </c>
      <c r="D2713" t="n">
        <v>141</v>
      </c>
      <c r="E2713" t="s">
        <v>54</v>
      </c>
      <c r="F2713" t="n">
        <v>3201</v>
      </c>
      <c r="G2713" t="s">
        <v>228</v>
      </c>
      <c r="H2713" t="s">
        <v>229</v>
      </c>
      <c r="I2713" t="n">
        <v>5</v>
      </c>
      <c r="J2713" t="n">
        <v>220</v>
      </c>
      <c r="K2713" t="s">
        <v>375</v>
      </c>
      <c r="L2713" t="n">
        <v>72</v>
      </c>
      <c r="M2713" t="n">
        <v>0</v>
      </c>
      <c r="N2713" t="n">
        <v>0</v>
      </c>
      <c r="O2713" t="s">
        <v>323</v>
      </c>
      <c r="P2713" t="s">
        <v>347</v>
      </c>
      <c r="Q2713" t="s">
        <v>347</v>
      </c>
      <c r="R2713" t="s">
        <v>233</v>
      </c>
      <c r="S2713" t="s">
        <v>229</v>
      </c>
      <c r="T2713" t="n">
        <v>5</v>
      </c>
    </row>
    <row r="2714" spans="1:20">
      <c r="A2714" s="1" t="n">
        <v>39660</v>
      </c>
      <c r="B2714" t="s">
        <v>323</v>
      </c>
      <c r="C2714" t="n">
        <v>235</v>
      </c>
      <c r="D2714" t="n">
        <v>141</v>
      </c>
      <c r="E2714" t="s">
        <v>54</v>
      </c>
      <c r="F2714" t="n">
        <v>3201</v>
      </c>
      <c r="G2714" t="s">
        <v>228</v>
      </c>
      <c r="H2714" t="s">
        <v>229</v>
      </c>
      <c r="I2714" t="n">
        <v>5</v>
      </c>
      <c r="J2714" t="n">
        <v>330</v>
      </c>
      <c r="K2714" t="s">
        <v>350</v>
      </c>
      <c r="L2714" t="n">
        <v>18</v>
      </c>
      <c r="M2714" t="n">
        <v>0</v>
      </c>
      <c r="N2714" t="n">
        <v>0</v>
      </c>
      <c r="O2714" t="s">
        <v>323</v>
      </c>
      <c r="P2714" t="s">
        <v>347</v>
      </c>
      <c r="Q2714" t="s">
        <v>347</v>
      </c>
      <c r="R2714" t="s">
        <v>233</v>
      </c>
      <c r="S2714" t="s">
        <v>229</v>
      </c>
      <c r="T2714" t="n">
        <v>5</v>
      </c>
    </row>
    <row r="2715" spans="1:20">
      <c r="A2715" s="1" t="n">
        <v>39660</v>
      </c>
      <c r="B2715" t="s">
        <v>355</v>
      </c>
      <c r="C2715" t="n">
        <v>3</v>
      </c>
      <c r="D2715" t="n">
        <v>141</v>
      </c>
      <c r="E2715" t="s">
        <v>54</v>
      </c>
      <c r="F2715" t="n">
        <v>3201</v>
      </c>
      <c r="G2715" t="s">
        <v>228</v>
      </c>
      <c r="H2715" t="s">
        <v>229</v>
      </c>
      <c r="I2715" t="n">
        <v>5</v>
      </c>
      <c r="J2715" t="n">
        <v>220</v>
      </c>
      <c r="K2715" t="s">
        <v>375</v>
      </c>
      <c r="L2715" t="n">
        <v>22</v>
      </c>
      <c r="M2715" t="n">
        <v>0</v>
      </c>
      <c r="N2715" t="n">
        <v>0</v>
      </c>
      <c r="O2715" t="s">
        <v>370</v>
      </c>
      <c r="P2715" t="s">
        <v>232</v>
      </c>
      <c r="Q2715" t="s">
        <v>232</v>
      </c>
      <c r="R2715" t="s">
        <v>233</v>
      </c>
      <c r="S2715" t="s">
        <v>229</v>
      </c>
      <c r="T2715" t="n">
        <v>5</v>
      </c>
    </row>
    <row r="2716" spans="1:20">
      <c r="A2716" s="1" t="n">
        <v>39660</v>
      </c>
      <c r="B2716" t="s">
        <v>355</v>
      </c>
      <c r="C2716" t="n">
        <v>4</v>
      </c>
      <c r="D2716" t="n">
        <v>141</v>
      </c>
      <c r="E2716" t="s">
        <v>54</v>
      </c>
      <c r="F2716" t="n">
        <v>3201</v>
      </c>
      <c r="G2716" t="s">
        <v>228</v>
      </c>
      <c r="H2716" t="s">
        <v>229</v>
      </c>
      <c r="I2716" t="n">
        <v>5</v>
      </c>
      <c r="J2716" t="n">
        <v>220</v>
      </c>
      <c r="K2716" t="s">
        <v>375</v>
      </c>
      <c r="L2716" t="n">
        <v>72</v>
      </c>
      <c r="M2716" t="n">
        <v>0</v>
      </c>
      <c r="N2716" t="n">
        <v>0</v>
      </c>
      <c r="O2716" t="s">
        <v>323</v>
      </c>
      <c r="P2716" t="s">
        <v>347</v>
      </c>
      <c r="Q2716" t="s">
        <v>347</v>
      </c>
      <c r="R2716" t="s">
        <v>233</v>
      </c>
      <c r="S2716" t="s">
        <v>229</v>
      </c>
      <c r="T2716" t="n">
        <v>5</v>
      </c>
    </row>
    <row r="2717" spans="1:20">
      <c r="A2717" s="1" t="n">
        <v>39660</v>
      </c>
      <c r="B2717" t="s">
        <v>355</v>
      </c>
      <c r="C2717" t="n">
        <v>5</v>
      </c>
      <c r="D2717" t="n">
        <v>141</v>
      </c>
      <c r="E2717" t="s">
        <v>54</v>
      </c>
      <c r="F2717" t="n">
        <v>3201</v>
      </c>
      <c r="G2717" t="s">
        <v>228</v>
      </c>
      <c r="H2717" t="s">
        <v>229</v>
      </c>
      <c r="I2717" t="n">
        <v>5</v>
      </c>
      <c r="J2717" t="n">
        <v>220</v>
      </c>
      <c r="K2717" t="s">
        <v>375</v>
      </c>
      <c r="L2717" t="n">
        <v>38</v>
      </c>
      <c r="M2717" t="n">
        <v>0</v>
      </c>
      <c r="N2717" t="n">
        <v>0</v>
      </c>
      <c r="O2717" t="s">
        <v>325</v>
      </c>
      <c r="P2717" t="s">
        <v>253</v>
      </c>
      <c r="Q2717" t="s">
        <v>253</v>
      </c>
      <c r="R2717" t="s">
        <v>233</v>
      </c>
      <c r="S2717" t="s">
        <v>229</v>
      </c>
      <c r="T2717" t="n">
        <v>5</v>
      </c>
    </row>
    <row r="2718" spans="1:20">
      <c r="A2718" s="1" t="n">
        <v>39660</v>
      </c>
      <c r="B2718" t="s">
        <v>354</v>
      </c>
      <c r="C2718" t="n">
        <v>5</v>
      </c>
      <c r="D2718" t="n">
        <v>141</v>
      </c>
      <c r="E2718" t="s">
        <v>54</v>
      </c>
      <c r="F2718" t="n">
        <v>3201</v>
      </c>
      <c r="G2718" t="s">
        <v>228</v>
      </c>
      <c r="H2718" t="s">
        <v>229</v>
      </c>
      <c r="I2718" t="n">
        <v>5</v>
      </c>
      <c r="J2718" t="n">
        <v>220</v>
      </c>
      <c r="K2718" t="s">
        <v>375</v>
      </c>
      <c r="L2718" t="n">
        <v>22</v>
      </c>
      <c r="M2718" t="n">
        <v>0</v>
      </c>
      <c r="N2718" t="n">
        <v>0</v>
      </c>
      <c r="O2718" t="s">
        <v>370</v>
      </c>
      <c r="P2718" t="s">
        <v>232</v>
      </c>
      <c r="Q2718" t="s">
        <v>232</v>
      </c>
      <c r="R2718" t="s">
        <v>233</v>
      </c>
      <c r="S2718" t="s">
        <v>229</v>
      </c>
      <c r="T2718" t="n">
        <v>5</v>
      </c>
    </row>
    <row r="2719" spans="1:20">
      <c r="A2719" s="1" t="n">
        <v>39660</v>
      </c>
      <c r="B2719" t="s">
        <v>325</v>
      </c>
      <c r="C2719" t="n">
        <v>11</v>
      </c>
      <c r="D2719" t="n">
        <v>20</v>
      </c>
      <c r="E2719" t="s">
        <v>52</v>
      </c>
      <c r="F2719" t="n">
        <v>3201</v>
      </c>
      <c r="G2719" t="s">
        <v>228</v>
      </c>
      <c r="H2719" t="s">
        <v>229</v>
      </c>
      <c r="I2719" t="n">
        <v>5</v>
      </c>
      <c r="J2719" t="n">
        <v>160</v>
      </c>
      <c r="K2719" t="s">
        <v>258</v>
      </c>
      <c r="L2719" t="n">
        <v>651</v>
      </c>
      <c r="M2719" t="n">
        <v>0.13</v>
      </c>
      <c r="N2719" t="n">
        <v>23</v>
      </c>
      <c r="O2719" t="s">
        <v>325</v>
      </c>
      <c r="P2719" t="s">
        <v>253</v>
      </c>
      <c r="Q2719" t="s">
        <v>253</v>
      </c>
      <c r="R2719" t="s">
        <v>233</v>
      </c>
      <c r="S2719" t="s">
        <v>229</v>
      </c>
      <c r="T2719" t="n">
        <v>5</v>
      </c>
    </row>
    <row r="2720" spans="1:20">
      <c r="A2720" s="1" t="n">
        <v>39660</v>
      </c>
      <c r="B2720" t="s">
        <v>325</v>
      </c>
      <c r="C2720" t="n">
        <v>12</v>
      </c>
      <c r="D2720" t="n">
        <v>20</v>
      </c>
      <c r="E2720" t="s">
        <v>52</v>
      </c>
      <c r="F2720" t="n">
        <v>3201</v>
      </c>
      <c r="G2720" t="s">
        <v>228</v>
      </c>
      <c r="H2720" t="s">
        <v>229</v>
      </c>
      <c r="I2720" t="n">
        <v>5</v>
      </c>
      <c r="J2720" t="n">
        <v>685</v>
      </c>
      <c r="K2720" t="s">
        <v>321</v>
      </c>
      <c r="L2720" t="n">
        <v>295</v>
      </c>
      <c r="M2720" t="n">
        <v>0.29</v>
      </c>
      <c r="N2720" t="n">
        <v>37.2</v>
      </c>
      <c r="O2720" t="s">
        <v>325</v>
      </c>
      <c r="P2720" t="s">
        <v>253</v>
      </c>
      <c r="Q2720" t="s">
        <v>253</v>
      </c>
      <c r="R2720" t="s">
        <v>233</v>
      </c>
      <c r="S2720" t="s">
        <v>229</v>
      </c>
      <c r="T2720" t="n">
        <v>5</v>
      </c>
    </row>
    <row r="2721" spans="1:20">
      <c r="A2721" s="1" t="n">
        <v>39660</v>
      </c>
      <c r="B2721" t="s">
        <v>325</v>
      </c>
      <c r="C2721" t="n">
        <v>13</v>
      </c>
      <c r="D2721" t="n">
        <v>20</v>
      </c>
      <c r="E2721" t="s">
        <v>52</v>
      </c>
      <c r="F2721" t="n">
        <v>3201</v>
      </c>
      <c r="G2721" t="s">
        <v>228</v>
      </c>
      <c r="H2721" t="s">
        <v>229</v>
      </c>
      <c r="I2721" t="n">
        <v>5</v>
      </c>
      <c r="J2721" t="n">
        <v>660</v>
      </c>
      <c r="K2721" t="s">
        <v>285</v>
      </c>
      <c r="L2721" t="n">
        <v>380</v>
      </c>
      <c r="M2721" t="n">
        <v>0.06</v>
      </c>
      <c r="N2721" t="n">
        <v>41.9</v>
      </c>
      <c r="O2721" t="s">
        <v>325</v>
      </c>
      <c r="P2721" t="s">
        <v>253</v>
      </c>
      <c r="Q2721" t="s">
        <v>253</v>
      </c>
      <c r="R2721" t="s">
        <v>233</v>
      </c>
      <c r="S2721" t="s">
        <v>229</v>
      </c>
      <c r="T2721" t="n">
        <v>5</v>
      </c>
    </row>
    <row r="2722" spans="1:20">
      <c r="A2722" s="1" t="n">
        <v>39660</v>
      </c>
      <c r="B2722" t="s">
        <v>325</v>
      </c>
      <c r="C2722" t="n">
        <v>14</v>
      </c>
      <c r="D2722" t="n">
        <v>20</v>
      </c>
      <c r="E2722" t="s">
        <v>52</v>
      </c>
      <c r="F2722" t="n">
        <v>3201</v>
      </c>
      <c r="G2722" t="s">
        <v>228</v>
      </c>
      <c r="H2722" t="s">
        <v>229</v>
      </c>
      <c r="I2722" t="n">
        <v>5</v>
      </c>
      <c r="J2722" t="n">
        <v>785</v>
      </c>
      <c r="K2722" t="s">
        <v>259</v>
      </c>
      <c r="L2722" t="n">
        <v>185</v>
      </c>
      <c r="M2722" t="n">
        <v>2.69</v>
      </c>
      <c r="N2722" t="n">
        <v>30.5</v>
      </c>
      <c r="O2722" t="s">
        <v>325</v>
      </c>
      <c r="P2722" t="s">
        <v>253</v>
      </c>
      <c r="Q2722" t="s">
        <v>253</v>
      </c>
      <c r="R2722" t="s">
        <v>233</v>
      </c>
      <c r="S2722" t="s">
        <v>229</v>
      </c>
      <c r="T2722" t="n">
        <v>5</v>
      </c>
    </row>
    <row r="2723" spans="1:20">
      <c r="A2723" s="1" t="n">
        <v>39660</v>
      </c>
      <c r="B2723" t="s">
        <v>325</v>
      </c>
      <c r="C2723" t="n">
        <v>15</v>
      </c>
      <c r="D2723" t="n">
        <v>20</v>
      </c>
      <c r="E2723" t="s">
        <v>52</v>
      </c>
      <c r="F2723" t="n">
        <v>3201</v>
      </c>
      <c r="G2723" t="s">
        <v>228</v>
      </c>
      <c r="H2723" t="s">
        <v>229</v>
      </c>
      <c r="I2723" t="n">
        <v>5</v>
      </c>
      <c r="J2723" t="n">
        <v>785</v>
      </c>
      <c r="K2723" t="s">
        <v>259</v>
      </c>
      <c r="L2723" t="n">
        <v>589</v>
      </c>
      <c r="M2723" t="n">
        <v>1.13</v>
      </c>
      <c r="N2723" t="n">
        <v>38.9</v>
      </c>
      <c r="O2723" t="s">
        <v>325</v>
      </c>
      <c r="P2723" t="s">
        <v>253</v>
      </c>
      <c r="Q2723" t="s">
        <v>253</v>
      </c>
      <c r="R2723" t="s">
        <v>233</v>
      </c>
      <c r="S2723" t="s">
        <v>229</v>
      </c>
      <c r="T2723" t="n">
        <v>5</v>
      </c>
    </row>
    <row r="2724" spans="1:20">
      <c r="A2724" s="1" t="n">
        <v>39691</v>
      </c>
      <c r="B2724" t="s">
        <v>323</v>
      </c>
      <c r="C2724" t="n">
        <v>18</v>
      </c>
      <c r="D2724" t="n">
        <v>20</v>
      </c>
      <c r="E2724" t="s">
        <v>52</v>
      </c>
      <c r="F2724" t="n">
        <v>3201</v>
      </c>
      <c r="G2724" t="s">
        <v>228</v>
      </c>
      <c r="H2724" t="s">
        <v>229</v>
      </c>
      <c r="I2724" t="n">
        <v>5</v>
      </c>
      <c r="J2724" t="n">
        <v>875</v>
      </c>
      <c r="K2724" t="s">
        <v>305</v>
      </c>
      <c r="L2724" t="n">
        <v>194</v>
      </c>
      <c r="M2724" t="n">
        <v>0.04</v>
      </c>
      <c r="N2724" t="n">
        <v>43.3</v>
      </c>
      <c r="O2724" t="s">
        <v>323</v>
      </c>
      <c r="P2724" t="s">
        <v>347</v>
      </c>
      <c r="Q2724" t="s">
        <v>347</v>
      </c>
      <c r="R2724" t="s">
        <v>233</v>
      </c>
      <c r="S2724" t="s">
        <v>229</v>
      </c>
      <c r="T2724" t="n">
        <v>5</v>
      </c>
    </row>
    <row r="2725" spans="1:20">
      <c r="A2725" s="1" t="n">
        <v>39691</v>
      </c>
      <c r="B2725" t="s">
        <v>323</v>
      </c>
      <c r="C2725" t="n">
        <v>19</v>
      </c>
      <c r="D2725" t="n">
        <v>20</v>
      </c>
      <c r="E2725" t="s">
        <v>52</v>
      </c>
      <c r="F2725" t="n">
        <v>3201</v>
      </c>
      <c r="G2725" t="s">
        <v>228</v>
      </c>
      <c r="H2725" t="s">
        <v>229</v>
      </c>
      <c r="I2725" t="n">
        <v>5</v>
      </c>
      <c r="J2725" t="n">
        <v>945</v>
      </c>
      <c r="K2725" t="s">
        <v>282</v>
      </c>
      <c r="L2725" t="n">
        <v>206</v>
      </c>
      <c r="M2725" t="n">
        <v>0.67</v>
      </c>
      <c r="N2725" t="n">
        <v>35.9</v>
      </c>
      <c r="O2725" t="s">
        <v>323</v>
      </c>
      <c r="P2725" t="s">
        <v>347</v>
      </c>
      <c r="Q2725" t="s">
        <v>347</v>
      </c>
      <c r="R2725" t="s">
        <v>233</v>
      </c>
      <c r="S2725" t="s">
        <v>229</v>
      </c>
      <c r="T2725" t="n">
        <v>5</v>
      </c>
    </row>
    <row r="2726" spans="1:20">
      <c r="A2726" s="1" t="n">
        <v>39691</v>
      </c>
      <c r="B2726" t="s">
        <v>323</v>
      </c>
      <c r="C2726" t="n">
        <v>20</v>
      </c>
      <c r="D2726" t="n">
        <v>20</v>
      </c>
      <c r="E2726" t="s">
        <v>52</v>
      </c>
      <c r="F2726" t="n">
        <v>3201</v>
      </c>
      <c r="G2726" t="s">
        <v>228</v>
      </c>
      <c r="H2726" t="s">
        <v>229</v>
      </c>
      <c r="I2726" t="n">
        <v>5</v>
      </c>
      <c r="J2726" t="n">
        <v>458</v>
      </c>
      <c r="K2726" t="s">
        <v>230</v>
      </c>
      <c r="L2726" t="n">
        <v>245</v>
      </c>
      <c r="M2726" t="n">
        <v>0.08</v>
      </c>
      <c r="N2726" t="n">
        <v>34</v>
      </c>
      <c r="O2726" t="s">
        <v>323</v>
      </c>
      <c r="P2726" t="s">
        <v>347</v>
      </c>
      <c r="Q2726" t="s">
        <v>347</v>
      </c>
      <c r="R2726" t="s">
        <v>233</v>
      </c>
      <c r="S2726" t="s">
        <v>229</v>
      </c>
      <c r="T2726" t="n">
        <v>5</v>
      </c>
    </row>
    <row r="2727" spans="1:20">
      <c r="A2727" s="1" t="n">
        <v>39691</v>
      </c>
      <c r="B2727" t="s">
        <v>323</v>
      </c>
      <c r="C2727" t="n">
        <v>21</v>
      </c>
      <c r="D2727" t="n">
        <v>20</v>
      </c>
      <c r="E2727" t="s">
        <v>52</v>
      </c>
      <c r="F2727" t="n">
        <v>3201</v>
      </c>
      <c r="G2727" t="s">
        <v>228</v>
      </c>
      <c r="H2727" t="s">
        <v>229</v>
      </c>
      <c r="I2727" t="n">
        <v>5</v>
      </c>
      <c r="J2727" t="n">
        <v>875</v>
      </c>
      <c r="K2727" t="s">
        <v>305</v>
      </c>
      <c r="L2727" t="n">
        <v>210</v>
      </c>
      <c r="M2727" t="n">
        <v>0.06</v>
      </c>
      <c r="N2727" t="n">
        <v>41.6</v>
      </c>
      <c r="O2727" t="s">
        <v>323</v>
      </c>
      <c r="P2727" t="s">
        <v>347</v>
      </c>
      <c r="Q2727" t="s">
        <v>347</v>
      </c>
      <c r="R2727" t="s">
        <v>233</v>
      </c>
      <c r="S2727" t="s">
        <v>229</v>
      </c>
      <c r="T2727" t="n">
        <v>5</v>
      </c>
    </row>
    <row r="2728" spans="1:20">
      <c r="A2728" s="1" t="n">
        <v>39691</v>
      </c>
      <c r="B2728" t="s">
        <v>323</v>
      </c>
      <c r="C2728" t="n">
        <v>22</v>
      </c>
      <c r="D2728" t="n">
        <v>20</v>
      </c>
      <c r="E2728" t="s">
        <v>52</v>
      </c>
      <c r="F2728" t="n">
        <v>3201</v>
      </c>
      <c r="G2728" t="s">
        <v>228</v>
      </c>
      <c r="H2728" t="s">
        <v>229</v>
      </c>
      <c r="I2728" t="n">
        <v>5</v>
      </c>
      <c r="J2728" t="n">
        <v>945</v>
      </c>
      <c r="K2728" t="s">
        <v>282</v>
      </c>
      <c r="L2728" t="n">
        <v>204</v>
      </c>
      <c r="M2728" t="n">
        <v>0.67</v>
      </c>
      <c r="N2728" t="n">
        <v>36</v>
      </c>
      <c r="O2728" t="s">
        <v>323</v>
      </c>
      <c r="P2728" t="s">
        <v>347</v>
      </c>
      <c r="Q2728" t="s">
        <v>347</v>
      </c>
      <c r="R2728" t="s">
        <v>233</v>
      </c>
      <c r="S2728" t="s">
        <v>229</v>
      </c>
      <c r="T2728" t="n">
        <v>5</v>
      </c>
    </row>
    <row r="2729" spans="1:20">
      <c r="A2729" s="1" t="n">
        <v>39691</v>
      </c>
      <c r="B2729" t="s">
        <v>323</v>
      </c>
      <c r="C2729" t="n">
        <v>23</v>
      </c>
      <c r="D2729" t="n">
        <v>20</v>
      </c>
      <c r="E2729" t="s">
        <v>52</v>
      </c>
      <c r="F2729" t="n">
        <v>3201</v>
      </c>
      <c r="G2729" t="s">
        <v>228</v>
      </c>
      <c r="H2729" t="s">
        <v>229</v>
      </c>
      <c r="I2729" t="n">
        <v>5</v>
      </c>
      <c r="J2729" t="n">
        <v>875</v>
      </c>
      <c r="K2729" t="s">
        <v>305</v>
      </c>
      <c r="L2729" t="n">
        <v>199</v>
      </c>
      <c r="M2729" t="n">
        <v>0.04</v>
      </c>
      <c r="N2729" t="n">
        <v>43.1</v>
      </c>
      <c r="O2729" t="s">
        <v>323</v>
      </c>
      <c r="P2729" t="s">
        <v>347</v>
      </c>
      <c r="Q2729" t="s">
        <v>347</v>
      </c>
      <c r="R2729" t="s">
        <v>233</v>
      </c>
      <c r="S2729" t="s">
        <v>229</v>
      </c>
      <c r="T2729" t="n">
        <v>5</v>
      </c>
    </row>
    <row r="2730" spans="1:20">
      <c r="A2730" s="1" t="n">
        <v>39691</v>
      </c>
      <c r="B2730" t="s">
        <v>323</v>
      </c>
      <c r="C2730" t="n">
        <v>24</v>
      </c>
      <c r="D2730" t="n">
        <v>20</v>
      </c>
      <c r="E2730" t="s">
        <v>52</v>
      </c>
      <c r="F2730" t="n">
        <v>3201</v>
      </c>
      <c r="G2730" t="s">
        <v>228</v>
      </c>
      <c r="H2730" t="s">
        <v>229</v>
      </c>
      <c r="I2730" t="n">
        <v>5</v>
      </c>
      <c r="J2730" t="n">
        <v>945</v>
      </c>
      <c r="K2730" t="s">
        <v>282</v>
      </c>
      <c r="L2730" t="n">
        <v>240</v>
      </c>
      <c r="M2730" t="n">
        <v>0.08</v>
      </c>
      <c r="N2730" t="n">
        <v>35.8</v>
      </c>
      <c r="O2730" t="s">
        <v>323</v>
      </c>
      <c r="P2730" t="s">
        <v>347</v>
      </c>
      <c r="Q2730" t="s">
        <v>347</v>
      </c>
      <c r="R2730" t="s">
        <v>233</v>
      </c>
      <c r="S2730" t="s">
        <v>229</v>
      </c>
      <c r="T2730" t="n">
        <v>5</v>
      </c>
    </row>
    <row r="2731" spans="1:20">
      <c r="A2731" s="1" t="n">
        <v>39691</v>
      </c>
      <c r="B2731" t="s">
        <v>323</v>
      </c>
      <c r="C2731" t="n">
        <v>25</v>
      </c>
      <c r="D2731" t="n">
        <v>20</v>
      </c>
      <c r="E2731" t="s">
        <v>52</v>
      </c>
      <c r="F2731" t="n">
        <v>3201</v>
      </c>
      <c r="G2731" t="s">
        <v>228</v>
      </c>
      <c r="H2731" t="s">
        <v>229</v>
      </c>
      <c r="I2731" t="n">
        <v>5</v>
      </c>
      <c r="J2731" t="n">
        <v>280</v>
      </c>
      <c r="K2731" t="s">
        <v>251</v>
      </c>
      <c r="L2731" t="n">
        <v>260</v>
      </c>
      <c r="M2731" t="n">
        <v>0.26</v>
      </c>
      <c r="N2731" t="n">
        <v>16</v>
      </c>
      <c r="O2731" t="s">
        <v>323</v>
      </c>
      <c r="P2731" t="s">
        <v>347</v>
      </c>
      <c r="Q2731" t="s">
        <v>347</v>
      </c>
      <c r="R2731" t="s">
        <v>233</v>
      </c>
      <c r="S2731" t="s">
        <v>229</v>
      </c>
      <c r="T2731" t="n">
        <v>5</v>
      </c>
    </row>
    <row r="2732" spans="1:20">
      <c r="A2732" s="1" t="n">
        <v>39691</v>
      </c>
      <c r="B2732" t="s">
        <v>323</v>
      </c>
      <c r="C2732" t="n">
        <v>26</v>
      </c>
      <c r="D2732" t="n">
        <v>20</v>
      </c>
      <c r="E2732" t="s">
        <v>52</v>
      </c>
      <c r="F2732" t="n">
        <v>3201</v>
      </c>
      <c r="G2732" t="s">
        <v>228</v>
      </c>
      <c r="H2732" t="s">
        <v>229</v>
      </c>
      <c r="I2732" t="n">
        <v>5</v>
      </c>
      <c r="J2732" t="n">
        <v>280</v>
      </c>
      <c r="K2732" t="s">
        <v>251</v>
      </c>
      <c r="L2732" t="n">
        <v>243</v>
      </c>
      <c r="M2732" t="n">
        <v>0.26</v>
      </c>
      <c r="N2732" t="n">
        <v>16</v>
      </c>
      <c r="O2732" t="s">
        <v>323</v>
      </c>
      <c r="P2732" t="s">
        <v>347</v>
      </c>
      <c r="Q2732" t="s">
        <v>347</v>
      </c>
      <c r="R2732" t="s">
        <v>233</v>
      </c>
      <c r="S2732" t="s">
        <v>229</v>
      </c>
      <c r="T2732" t="n">
        <v>5</v>
      </c>
    </row>
    <row r="2733" spans="1:20">
      <c r="A2733" s="1" t="n">
        <v>39691</v>
      </c>
      <c r="B2733" t="s">
        <v>341</v>
      </c>
      <c r="C2733" t="n">
        <v>1</v>
      </c>
      <c r="D2733" t="n">
        <v>231</v>
      </c>
      <c r="E2733" t="s">
        <v>342</v>
      </c>
      <c r="F2733" t="n">
        <v>3202</v>
      </c>
      <c r="G2733" t="s">
        <v>275</v>
      </c>
      <c r="H2733" t="s">
        <v>229</v>
      </c>
      <c r="I2733" t="n">
        <v>5</v>
      </c>
      <c r="J2733" t="n">
        <v>785</v>
      </c>
      <c r="K2733" t="s">
        <v>259</v>
      </c>
      <c r="L2733" t="n">
        <v>20</v>
      </c>
      <c r="M2733" t="n">
        <v>0</v>
      </c>
      <c r="N2733" t="n">
        <v>0</v>
      </c>
    </row>
    <row r="2734" spans="1:20">
      <c r="A2734" s="1" t="n">
        <v>39691</v>
      </c>
      <c r="B2734" t="s">
        <v>341</v>
      </c>
      <c r="C2734" t="n">
        <v>2</v>
      </c>
      <c r="D2734" t="n">
        <v>231</v>
      </c>
      <c r="E2734" t="s">
        <v>342</v>
      </c>
      <c r="F2734" t="n">
        <v>3203</v>
      </c>
      <c r="G2734" t="s">
        <v>343</v>
      </c>
      <c r="H2734" t="s">
        <v>229</v>
      </c>
      <c r="I2734" t="n">
        <v>5</v>
      </c>
      <c r="J2734" t="n">
        <v>785</v>
      </c>
      <c r="K2734" t="s">
        <v>259</v>
      </c>
      <c r="L2734" t="n">
        <v>14</v>
      </c>
      <c r="M2734" t="n">
        <v>0</v>
      </c>
      <c r="N2734" t="n">
        <v>0</v>
      </c>
    </row>
    <row r="2735" spans="1:20">
      <c r="A2735" s="1" t="n">
        <v>39691</v>
      </c>
      <c r="B2735" t="s">
        <v>341</v>
      </c>
      <c r="C2735" t="n">
        <v>3</v>
      </c>
      <c r="D2735" t="n">
        <v>231</v>
      </c>
      <c r="E2735" t="s">
        <v>342</v>
      </c>
      <c r="F2735" t="n">
        <v>3204</v>
      </c>
      <c r="G2735" t="s">
        <v>344</v>
      </c>
      <c r="H2735" t="s">
        <v>229</v>
      </c>
      <c r="I2735" t="n">
        <v>5</v>
      </c>
      <c r="J2735" t="n">
        <v>785</v>
      </c>
      <c r="K2735" t="s">
        <v>259</v>
      </c>
      <c r="L2735" t="n">
        <v>11</v>
      </c>
      <c r="M2735" t="n">
        <v>0</v>
      </c>
      <c r="N2735" t="n">
        <v>0</v>
      </c>
    </row>
    <row r="2736" spans="1:20">
      <c r="A2736" s="1" t="n">
        <v>39691</v>
      </c>
      <c r="B2736" t="s">
        <v>326</v>
      </c>
      <c r="C2736" t="n">
        <v>1</v>
      </c>
      <c r="D2736" t="n">
        <v>215</v>
      </c>
      <c r="E2736" t="s">
        <v>234</v>
      </c>
      <c r="F2736" t="n">
        <v>3201</v>
      </c>
      <c r="G2736" t="s">
        <v>228</v>
      </c>
      <c r="H2736" t="s">
        <v>229</v>
      </c>
      <c r="I2736" t="n">
        <v>5</v>
      </c>
      <c r="J2736" t="n">
        <v>515</v>
      </c>
      <c r="K2736" t="s">
        <v>338</v>
      </c>
      <c r="L2736" t="n">
        <v>313</v>
      </c>
      <c r="M2736" t="n">
        <v>0</v>
      </c>
      <c r="N2736" t="n">
        <v>0</v>
      </c>
    </row>
    <row r="2737" spans="1:20">
      <c r="A2737" s="1" t="n">
        <v>39691</v>
      </c>
      <c r="B2737" t="s">
        <v>326</v>
      </c>
      <c r="C2737" t="n">
        <v>2</v>
      </c>
      <c r="D2737" t="n">
        <v>215</v>
      </c>
      <c r="E2737" t="s">
        <v>234</v>
      </c>
      <c r="F2737" t="n">
        <v>3201</v>
      </c>
      <c r="G2737" t="s">
        <v>228</v>
      </c>
      <c r="H2737" t="s">
        <v>229</v>
      </c>
      <c r="I2737" t="n">
        <v>5</v>
      </c>
      <c r="J2737" t="n">
        <v>490</v>
      </c>
      <c r="K2737" t="s">
        <v>244</v>
      </c>
      <c r="L2737" t="n">
        <v>279</v>
      </c>
      <c r="M2737" t="n">
        <v>0</v>
      </c>
      <c r="N2737" t="n">
        <v>0</v>
      </c>
    </row>
    <row r="2738" spans="1:20">
      <c r="A2738" s="1" t="n">
        <v>39691</v>
      </c>
      <c r="B2738" t="s">
        <v>325</v>
      </c>
      <c r="C2738" t="n">
        <v>1</v>
      </c>
      <c r="D2738" t="n">
        <v>20</v>
      </c>
      <c r="E2738" t="s">
        <v>52</v>
      </c>
      <c r="F2738" t="n">
        <v>3201</v>
      </c>
      <c r="G2738" t="s">
        <v>228</v>
      </c>
      <c r="H2738" t="s">
        <v>229</v>
      </c>
      <c r="I2738" t="n">
        <v>5</v>
      </c>
      <c r="J2738" t="n">
        <v>458</v>
      </c>
      <c r="K2738" t="s">
        <v>230</v>
      </c>
      <c r="L2738" t="n">
        <v>551</v>
      </c>
      <c r="M2738" t="n">
        <v>0.22</v>
      </c>
      <c r="N2738" t="n">
        <v>20.5</v>
      </c>
      <c r="O2738" t="s">
        <v>325</v>
      </c>
      <c r="P2738" t="s">
        <v>253</v>
      </c>
      <c r="Q2738" t="s">
        <v>253</v>
      </c>
      <c r="R2738" t="s">
        <v>233</v>
      </c>
      <c r="S2738" t="s">
        <v>229</v>
      </c>
      <c r="T2738" t="n">
        <v>5</v>
      </c>
    </row>
    <row r="2739" spans="1:20">
      <c r="A2739" s="1" t="n">
        <v>39691</v>
      </c>
      <c r="B2739" t="s">
        <v>325</v>
      </c>
      <c r="C2739" t="n">
        <v>2</v>
      </c>
      <c r="D2739" t="n">
        <v>20</v>
      </c>
      <c r="E2739" t="s">
        <v>52</v>
      </c>
      <c r="F2739" t="n">
        <v>3201</v>
      </c>
      <c r="G2739" t="s">
        <v>228</v>
      </c>
      <c r="H2739" t="s">
        <v>229</v>
      </c>
      <c r="I2739" t="n">
        <v>5</v>
      </c>
      <c r="J2739" t="n">
        <v>925</v>
      </c>
      <c r="K2739" t="s">
        <v>328</v>
      </c>
      <c r="L2739" t="n">
        <v>733</v>
      </c>
      <c r="M2739" t="n">
        <v>0.67</v>
      </c>
      <c r="N2739" t="n">
        <v>39.8</v>
      </c>
      <c r="O2739" t="s">
        <v>325</v>
      </c>
      <c r="P2739" t="s">
        <v>253</v>
      </c>
      <c r="Q2739" t="s">
        <v>253</v>
      </c>
      <c r="R2739" t="s">
        <v>233</v>
      </c>
      <c r="S2739" t="s">
        <v>229</v>
      </c>
      <c r="T2739" t="n">
        <v>5</v>
      </c>
    </row>
    <row r="2740" spans="1:20">
      <c r="A2740" s="1" t="n">
        <v>39691</v>
      </c>
      <c r="B2740" t="s">
        <v>325</v>
      </c>
      <c r="C2740" t="n">
        <v>3</v>
      </c>
      <c r="D2740" t="n">
        <v>20</v>
      </c>
      <c r="E2740" t="s">
        <v>52</v>
      </c>
      <c r="F2740" t="n">
        <v>3201</v>
      </c>
      <c r="G2740" t="s">
        <v>228</v>
      </c>
      <c r="H2740" t="s">
        <v>229</v>
      </c>
      <c r="I2740" t="n">
        <v>5</v>
      </c>
      <c r="J2740" t="n">
        <v>160</v>
      </c>
      <c r="K2740" t="s">
        <v>258</v>
      </c>
      <c r="L2740" t="n">
        <v>654</v>
      </c>
      <c r="M2740" t="n">
        <v>0.13</v>
      </c>
      <c r="N2740" t="n">
        <v>23</v>
      </c>
      <c r="O2740" t="s">
        <v>325</v>
      </c>
      <c r="P2740" t="s">
        <v>253</v>
      </c>
      <c r="Q2740" t="s">
        <v>253</v>
      </c>
      <c r="R2740" t="s">
        <v>233</v>
      </c>
      <c r="S2740" t="s">
        <v>229</v>
      </c>
      <c r="T2740" t="n">
        <v>5</v>
      </c>
    </row>
    <row r="2741" spans="1:20">
      <c r="A2741" s="1" t="n">
        <v>39721</v>
      </c>
      <c r="B2741" t="s">
        <v>323</v>
      </c>
      <c r="C2741" t="n">
        <v>17</v>
      </c>
      <c r="D2741" t="n">
        <v>20</v>
      </c>
      <c r="E2741" t="s">
        <v>52</v>
      </c>
      <c r="F2741" t="n">
        <v>3201</v>
      </c>
      <c r="G2741" t="s">
        <v>228</v>
      </c>
      <c r="H2741" t="s">
        <v>229</v>
      </c>
      <c r="I2741" t="n">
        <v>5</v>
      </c>
      <c r="J2741" t="n">
        <v>875</v>
      </c>
      <c r="K2741" t="s">
        <v>305</v>
      </c>
      <c r="L2741" t="n">
        <v>173</v>
      </c>
      <c r="M2741" t="n">
        <v>0.04</v>
      </c>
      <c r="N2741" t="n">
        <v>43.3</v>
      </c>
      <c r="O2741" t="s">
        <v>323</v>
      </c>
      <c r="P2741" t="s">
        <v>347</v>
      </c>
      <c r="Q2741" t="s">
        <v>347</v>
      </c>
      <c r="R2741" t="s">
        <v>233</v>
      </c>
      <c r="S2741" t="s">
        <v>229</v>
      </c>
      <c r="T2741" t="n">
        <v>5</v>
      </c>
    </row>
    <row r="2742" spans="1:20">
      <c r="A2742" s="1" t="n">
        <v>39721</v>
      </c>
      <c r="B2742" t="s">
        <v>323</v>
      </c>
      <c r="C2742" t="n">
        <v>18</v>
      </c>
      <c r="D2742" t="n">
        <v>20</v>
      </c>
      <c r="E2742" t="s">
        <v>52</v>
      </c>
      <c r="F2742" t="n">
        <v>3201</v>
      </c>
      <c r="G2742" t="s">
        <v>228</v>
      </c>
      <c r="H2742" t="s">
        <v>229</v>
      </c>
      <c r="I2742" t="n">
        <v>5</v>
      </c>
      <c r="J2742" t="n">
        <v>875</v>
      </c>
      <c r="K2742" t="s">
        <v>305</v>
      </c>
      <c r="L2742" t="n">
        <v>232</v>
      </c>
      <c r="M2742" t="n">
        <v>0.04</v>
      </c>
      <c r="N2742" t="n">
        <v>43.2</v>
      </c>
      <c r="O2742" t="s">
        <v>323</v>
      </c>
      <c r="P2742" t="s">
        <v>347</v>
      </c>
      <c r="Q2742" t="s">
        <v>347</v>
      </c>
      <c r="R2742" t="s">
        <v>233</v>
      </c>
      <c r="S2742" t="s">
        <v>229</v>
      </c>
      <c r="T2742" t="n">
        <v>5</v>
      </c>
    </row>
    <row r="2743" spans="1:20">
      <c r="A2743" s="1" t="n">
        <v>39721</v>
      </c>
      <c r="B2743" t="s">
        <v>323</v>
      </c>
      <c r="C2743" t="n">
        <v>19</v>
      </c>
      <c r="D2743" t="n">
        <v>20</v>
      </c>
      <c r="E2743" t="s">
        <v>52</v>
      </c>
      <c r="F2743" t="n">
        <v>3201</v>
      </c>
      <c r="G2743" t="s">
        <v>228</v>
      </c>
      <c r="H2743" t="s">
        <v>229</v>
      </c>
      <c r="I2743" t="n">
        <v>5</v>
      </c>
      <c r="J2743" t="n">
        <v>280</v>
      </c>
      <c r="K2743" t="s">
        <v>251</v>
      </c>
      <c r="L2743" t="n">
        <v>210</v>
      </c>
      <c r="M2743" t="n">
        <v>0.06</v>
      </c>
      <c r="N2743" t="n">
        <v>39.1</v>
      </c>
      <c r="O2743" t="s">
        <v>323</v>
      </c>
      <c r="P2743" t="s">
        <v>347</v>
      </c>
      <c r="Q2743" t="s">
        <v>347</v>
      </c>
      <c r="R2743" t="s">
        <v>233</v>
      </c>
      <c r="S2743" t="s">
        <v>229</v>
      </c>
      <c r="T2743" t="n">
        <v>5</v>
      </c>
    </row>
    <row r="2744" spans="1:20">
      <c r="A2744" s="1" t="n">
        <v>39721</v>
      </c>
      <c r="B2744" t="s">
        <v>323</v>
      </c>
      <c r="C2744" t="n">
        <v>20</v>
      </c>
      <c r="D2744" t="n">
        <v>20</v>
      </c>
      <c r="E2744" t="s">
        <v>52</v>
      </c>
      <c r="F2744" t="n">
        <v>3201</v>
      </c>
      <c r="G2744" t="s">
        <v>228</v>
      </c>
      <c r="H2744" t="s">
        <v>229</v>
      </c>
      <c r="I2744" t="n">
        <v>5</v>
      </c>
      <c r="J2744" t="n">
        <v>280</v>
      </c>
      <c r="K2744" t="s">
        <v>251</v>
      </c>
      <c r="L2744" t="n">
        <v>235</v>
      </c>
      <c r="M2744" t="n">
        <v>0.26</v>
      </c>
      <c r="N2744" t="n">
        <v>16</v>
      </c>
      <c r="O2744" t="s">
        <v>323</v>
      </c>
      <c r="P2744" t="s">
        <v>347</v>
      </c>
      <c r="Q2744" t="s">
        <v>347</v>
      </c>
      <c r="R2744" t="s">
        <v>233</v>
      </c>
      <c r="S2744" t="s">
        <v>229</v>
      </c>
      <c r="T2744" t="n">
        <v>5</v>
      </c>
    </row>
    <row r="2745" spans="1:20">
      <c r="A2745" s="1" t="n">
        <v>39721</v>
      </c>
      <c r="B2745" t="s">
        <v>323</v>
      </c>
      <c r="C2745" t="n">
        <v>21</v>
      </c>
      <c r="D2745" t="n">
        <v>20</v>
      </c>
      <c r="E2745" t="s">
        <v>52</v>
      </c>
      <c r="F2745" t="n">
        <v>3201</v>
      </c>
      <c r="G2745" t="s">
        <v>228</v>
      </c>
      <c r="H2745" t="s">
        <v>229</v>
      </c>
      <c r="I2745" t="n">
        <v>5</v>
      </c>
      <c r="J2745" t="n">
        <v>945</v>
      </c>
      <c r="K2745" t="s">
        <v>282</v>
      </c>
      <c r="L2745" t="n">
        <v>249</v>
      </c>
      <c r="M2745" t="n">
        <v>0.04</v>
      </c>
      <c r="N2745" t="n">
        <v>40.5</v>
      </c>
      <c r="O2745" t="s">
        <v>323</v>
      </c>
      <c r="P2745" t="s">
        <v>347</v>
      </c>
      <c r="Q2745" t="s">
        <v>347</v>
      </c>
      <c r="R2745" t="s">
        <v>233</v>
      </c>
      <c r="S2745" t="s">
        <v>229</v>
      </c>
      <c r="T2745" t="n">
        <v>5</v>
      </c>
    </row>
    <row r="2746" spans="1:20">
      <c r="A2746" s="1" t="n">
        <v>39721</v>
      </c>
      <c r="B2746" t="s">
        <v>323</v>
      </c>
      <c r="C2746" t="n">
        <v>22</v>
      </c>
      <c r="D2746" t="n">
        <v>20</v>
      </c>
      <c r="E2746" t="s">
        <v>52</v>
      </c>
      <c r="F2746" t="n">
        <v>3201</v>
      </c>
      <c r="G2746" t="s">
        <v>228</v>
      </c>
      <c r="H2746" t="s">
        <v>229</v>
      </c>
      <c r="I2746" t="n">
        <v>5</v>
      </c>
      <c r="J2746" t="n">
        <v>945</v>
      </c>
      <c r="K2746" t="s">
        <v>282</v>
      </c>
      <c r="L2746" t="n">
        <v>236</v>
      </c>
      <c r="M2746" t="n">
        <v>0.67</v>
      </c>
      <c r="N2746" t="n">
        <v>37.2</v>
      </c>
      <c r="O2746" t="s">
        <v>323</v>
      </c>
      <c r="P2746" t="s">
        <v>347</v>
      </c>
      <c r="Q2746" t="s">
        <v>347</v>
      </c>
      <c r="R2746" t="s">
        <v>233</v>
      </c>
      <c r="S2746" t="s">
        <v>229</v>
      </c>
      <c r="T2746" t="n">
        <v>5</v>
      </c>
    </row>
    <row r="2747" spans="1:20">
      <c r="A2747" s="1" t="n">
        <v>39721</v>
      </c>
      <c r="B2747" t="s">
        <v>323</v>
      </c>
      <c r="C2747" t="n">
        <v>23</v>
      </c>
      <c r="D2747" t="n">
        <v>20</v>
      </c>
      <c r="E2747" t="s">
        <v>52</v>
      </c>
      <c r="F2747" t="n">
        <v>3201</v>
      </c>
      <c r="G2747" t="s">
        <v>228</v>
      </c>
      <c r="H2747" t="s">
        <v>229</v>
      </c>
      <c r="I2747" t="n">
        <v>5</v>
      </c>
      <c r="J2747" t="n">
        <v>945</v>
      </c>
      <c r="K2747" t="s">
        <v>282</v>
      </c>
      <c r="L2747" t="n">
        <v>238</v>
      </c>
      <c r="M2747" t="n">
        <v>0.67</v>
      </c>
      <c r="N2747" t="n">
        <v>36</v>
      </c>
      <c r="O2747" t="s">
        <v>323</v>
      </c>
      <c r="P2747" t="s">
        <v>347</v>
      </c>
      <c r="Q2747" t="s">
        <v>347</v>
      </c>
      <c r="R2747" t="s">
        <v>233</v>
      </c>
      <c r="S2747" t="s">
        <v>229</v>
      </c>
      <c r="T2747" t="n">
        <v>5</v>
      </c>
    </row>
    <row r="2748" spans="1:20">
      <c r="A2748" s="1" t="n">
        <v>39721</v>
      </c>
      <c r="B2748" t="s">
        <v>323</v>
      </c>
      <c r="C2748" t="n">
        <v>24</v>
      </c>
      <c r="D2748" t="n">
        <v>20</v>
      </c>
      <c r="E2748" t="s">
        <v>52</v>
      </c>
      <c r="F2748" t="n">
        <v>3201</v>
      </c>
      <c r="G2748" t="s">
        <v>228</v>
      </c>
      <c r="H2748" t="s">
        <v>229</v>
      </c>
      <c r="I2748" t="n">
        <v>5</v>
      </c>
      <c r="J2748" t="n">
        <v>945</v>
      </c>
      <c r="K2748" t="s">
        <v>282</v>
      </c>
      <c r="L2748" t="n">
        <v>320</v>
      </c>
      <c r="M2748" t="n">
        <v>0.67</v>
      </c>
      <c r="N2748" t="n">
        <v>36.1</v>
      </c>
      <c r="O2748" t="s">
        <v>323</v>
      </c>
      <c r="P2748" t="s">
        <v>347</v>
      </c>
      <c r="Q2748" t="s">
        <v>347</v>
      </c>
      <c r="R2748" t="s">
        <v>233</v>
      </c>
      <c r="S2748" t="s">
        <v>229</v>
      </c>
      <c r="T2748" t="n">
        <v>5</v>
      </c>
    </row>
    <row r="2749" spans="1:20">
      <c r="A2749" s="1" t="n">
        <v>39721</v>
      </c>
      <c r="B2749" t="s">
        <v>323</v>
      </c>
      <c r="C2749" t="n">
        <v>25</v>
      </c>
      <c r="D2749" t="n">
        <v>20</v>
      </c>
      <c r="E2749" t="s">
        <v>52</v>
      </c>
      <c r="F2749" t="n">
        <v>3201</v>
      </c>
      <c r="G2749" t="s">
        <v>228</v>
      </c>
      <c r="H2749" t="s">
        <v>229</v>
      </c>
      <c r="I2749" t="n">
        <v>5</v>
      </c>
      <c r="J2749" t="n">
        <v>875</v>
      </c>
      <c r="K2749" t="s">
        <v>305</v>
      </c>
      <c r="L2749" t="n">
        <v>134</v>
      </c>
      <c r="M2749" t="n">
        <v>0.06</v>
      </c>
      <c r="N2749" t="n">
        <v>41.9</v>
      </c>
      <c r="O2749" t="s">
        <v>323</v>
      </c>
      <c r="P2749" t="s">
        <v>347</v>
      </c>
      <c r="Q2749" t="s">
        <v>347</v>
      </c>
      <c r="R2749" t="s">
        <v>233</v>
      </c>
      <c r="S2749" t="s">
        <v>229</v>
      </c>
      <c r="T2749" t="n">
        <v>5</v>
      </c>
    </row>
    <row r="2750" spans="1:20">
      <c r="A2750" s="1" t="n">
        <v>39721</v>
      </c>
      <c r="B2750" t="s">
        <v>326</v>
      </c>
      <c r="C2750" t="n">
        <v>1</v>
      </c>
      <c r="D2750" t="n">
        <v>215</v>
      </c>
      <c r="E2750" t="s">
        <v>234</v>
      </c>
      <c r="F2750" t="n">
        <v>3201</v>
      </c>
      <c r="G2750" t="s">
        <v>228</v>
      </c>
      <c r="H2750" t="s">
        <v>229</v>
      </c>
      <c r="I2750" t="n">
        <v>5</v>
      </c>
      <c r="J2750" t="n">
        <v>490</v>
      </c>
      <c r="K2750" t="s">
        <v>244</v>
      </c>
      <c r="L2750" t="n">
        <v>213</v>
      </c>
      <c r="M2750" t="n">
        <v>0</v>
      </c>
      <c r="N2750" t="n">
        <v>0</v>
      </c>
    </row>
    <row r="2751" spans="1:20">
      <c r="A2751" s="1" t="n">
        <v>39721</v>
      </c>
      <c r="B2751" t="s">
        <v>325</v>
      </c>
      <c r="C2751" t="n">
        <v>1</v>
      </c>
      <c r="D2751" t="n">
        <v>20</v>
      </c>
      <c r="E2751" t="s">
        <v>52</v>
      </c>
      <c r="F2751" t="n">
        <v>3201</v>
      </c>
      <c r="G2751" t="s">
        <v>228</v>
      </c>
      <c r="H2751" t="s">
        <v>229</v>
      </c>
      <c r="I2751" t="n">
        <v>5</v>
      </c>
      <c r="J2751" t="n">
        <v>458</v>
      </c>
      <c r="K2751" t="s">
        <v>230</v>
      </c>
      <c r="L2751" t="n">
        <v>553</v>
      </c>
      <c r="M2751" t="n">
        <v>0.22</v>
      </c>
      <c r="N2751" t="n">
        <v>19.7</v>
      </c>
      <c r="O2751" t="s">
        <v>325</v>
      </c>
      <c r="P2751" t="s">
        <v>253</v>
      </c>
      <c r="Q2751" t="s">
        <v>253</v>
      </c>
      <c r="R2751" t="s">
        <v>233</v>
      </c>
      <c r="S2751" t="s">
        <v>229</v>
      </c>
      <c r="T2751" t="n">
        <v>5</v>
      </c>
    </row>
    <row r="2752" spans="1:20">
      <c r="A2752" s="1" t="n">
        <v>39721</v>
      </c>
      <c r="B2752" t="s">
        <v>325</v>
      </c>
      <c r="C2752" t="n">
        <v>2</v>
      </c>
      <c r="D2752" t="n">
        <v>20</v>
      </c>
      <c r="E2752" t="s">
        <v>52</v>
      </c>
      <c r="F2752" t="n">
        <v>3201</v>
      </c>
      <c r="G2752" t="s">
        <v>228</v>
      </c>
      <c r="H2752" t="s">
        <v>229</v>
      </c>
      <c r="I2752" t="n">
        <v>5</v>
      </c>
      <c r="J2752" t="n">
        <v>785</v>
      </c>
      <c r="K2752" t="s">
        <v>259</v>
      </c>
      <c r="L2752" t="n">
        <v>512</v>
      </c>
      <c r="M2752" t="n">
        <v>1.14</v>
      </c>
      <c r="N2752" t="n">
        <v>39</v>
      </c>
      <c r="O2752" t="s">
        <v>325</v>
      </c>
      <c r="P2752" t="s">
        <v>253</v>
      </c>
      <c r="Q2752" t="s">
        <v>253</v>
      </c>
      <c r="R2752" t="s">
        <v>233</v>
      </c>
      <c r="S2752" t="s">
        <v>229</v>
      </c>
      <c r="T2752" t="n">
        <v>5</v>
      </c>
    </row>
    <row r="2753" spans="1:20">
      <c r="A2753" s="1" t="n">
        <v>39721</v>
      </c>
      <c r="B2753" t="s">
        <v>325</v>
      </c>
      <c r="C2753" t="n">
        <v>3</v>
      </c>
      <c r="D2753" t="n">
        <v>20</v>
      </c>
      <c r="E2753" t="s">
        <v>52</v>
      </c>
      <c r="F2753" t="n">
        <v>3201</v>
      </c>
      <c r="G2753" t="s">
        <v>228</v>
      </c>
      <c r="H2753" t="s">
        <v>229</v>
      </c>
      <c r="I2753" t="n">
        <v>5</v>
      </c>
      <c r="J2753" t="n">
        <v>785</v>
      </c>
      <c r="K2753" t="s">
        <v>259</v>
      </c>
      <c r="L2753" t="n">
        <v>705</v>
      </c>
      <c r="M2753" t="n">
        <v>1.12</v>
      </c>
      <c r="N2753" t="n">
        <v>39.1</v>
      </c>
      <c r="O2753" t="s">
        <v>325</v>
      </c>
      <c r="P2753" t="s">
        <v>253</v>
      </c>
      <c r="Q2753" t="s">
        <v>253</v>
      </c>
      <c r="R2753" t="s">
        <v>233</v>
      </c>
      <c r="S2753" t="s">
        <v>229</v>
      </c>
      <c r="T2753" t="n">
        <v>5</v>
      </c>
    </row>
    <row r="2754" spans="1:20">
      <c r="A2754" s="1" t="n">
        <v>39721</v>
      </c>
      <c r="B2754" t="s">
        <v>325</v>
      </c>
      <c r="C2754" t="n">
        <v>4</v>
      </c>
      <c r="D2754" t="n">
        <v>20</v>
      </c>
      <c r="E2754" t="s">
        <v>52</v>
      </c>
      <c r="F2754" t="n">
        <v>3201</v>
      </c>
      <c r="G2754" t="s">
        <v>228</v>
      </c>
      <c r="H2754" t="s">
        <v>229</v>
      </c>
      <c r="I2754" t="n">
        <v>5</v>
      </c>
      <c r="J2754" t="n">
        <v>805</v>
      </c>
      <c r="K2754" t="s">
        <v>295</v>
      </c>
      <c r="L2754" t="n">
        <v>717</v>
      </c>
      <c r="M2754" t="n">
        <v>0.19</v>
      </c>
      <c r="N2754" t="n">
        <v>39.3</v>
      </c>
      <c r="O2754" t="s">
        <v>325</v>
      </c>
      <c r="P2754" t="s">
        <v>253</v>
      </c>
      <c r="Q2754" t="s">
        <v>253</v>
      </c>
      <c r="R2754" t="s">
        <v>233</v>
      </c>
      <c r="S2754" t="s">
        <v>229</v>
      </c>
      <c r="T2754" t="n">
        <v>5</v>
      </c>
    </row>
    <row r="2755" spans="1:20">
      <c r="A2755" s="1" t="n">
        <v>39752</v>
      </c>
      <c r="B2755" t="s">
        <v>323</v>
      </c>
      <c r="C2755" t="n">
        <v>22</v>
      </c>
      <c r="D2755" t="n">
        <v>20</v>
      </c>
      <c r="E2755" t="s">
        <v>52</v>
      </c>
      <c r="F2755" t="n">
        <v>3201</v>
      </c>
      <c r="G2755" t="s">
        <v>228</v>
      </c>
      <c r="H2755" t="s">
        <v>229</v>
      </c>
      <c r="I2755" t="n">
        <v>5</v>
      </c>
      <c r="J2755" t="n">
        <v>945</v>
      </c>
      <c r="K2755" t="s">
        <v>282</v>
      </c>
      <c r="L2755" t="n">
        <v>430</v>
      </c>
      <c r="M2755" t="n">
        <v>0.08</v>
      </c>
      <c r="N2755" t="n">
        <v>35.8</v>
      </c>
      <c r="O2755" t="s">
        <v>323</v>
      </c>
      <c r="P2755" t="s">
        <v>347</v>
      </c>
      <c r="Q2755" t="s">
        <v>347</v>
      </c>
      <c r="R2755" t="s">
        <v>233</v>
      </c>
      <c r="S2755" t="s">
        <v>229</v>
      </c>
      <c r="T2755" t="n">
        <v>5</v>
      </c>
    </row>
    <row r="2756" spans="1:20">
      <c r="A2756" s="1" t="n">
        <v>39752</v>
      </c>
      <c r="B2756" t="s">
        <v>323</v>
      </c>
      <c r="C2756" t="n">
        <v>23</v>
      </c>
      <c r="D2756" t="n">
        <v>20</v>
      </c>
      <c r="E2756" t="s">
        <v>52</v>
      </c>
      <c r="F2756" t="n">
        <v>3201</v>
      </c>
      <c r="G2756" t="s">
        <v>228</v>
      </c>
      <c r="H2756" t="s">
        <v>229</v>
      </c>
      <c r="I2756" t="n">
        <v>5</v>
      </c>
      <c r="J2756" t="n">
        <v>875</v>
      </c>
      <c r="K2756" t="s">
        <v>305</v>
      </c>
      <c r="L2756" t="n">
        <v>198</v>
      </c>
      <c r="M2756" t="n">
        <v>0.04</v>
      </c>
      <c r="N2756" t="n">
        <v>43</v>
      </c>
      <c r="O2756" t="s">
        <v>323</v>
      </c>
      <c r="P2756" t="s">
        <v>347</v>
      </c>
      <c r="Q2756" t="s">
        <v>347</v>
      </c>
      <c r="R2756" t="s">
        <v>233</v>
      </c>
      <c r="S2756" t="s">
        <v>229</v>
      </c>
      <c r="T2756" t="n">
        <v>5</v>
      </c>
    </row>
    <row r="2757" spans="1:20">
      <c r="A2757" s="1" t="n">
        <v>39752</v>
      </c>
      <c r="B2757" t="s">
        <v>323</v>
      </c>
      <c r="C2757" t="n">
        <v>24</v>
      </c>
      <c r="D2757" t="n">
        <v>20</v>
      </c>
      <c r="E2757" t="s">
        <v>52</v>
      </c>
      <c r="F2757" t="n">
        <v>3201</v>
      </c>
      <c r="G2757" t="s">
        <v>228</v>
      </c>
      <c r="H2757" t="s">
        <v>229</v>
      </c>
      <c r="I2757" t="n">
        <v>5</v>
      </c>
      <c r="J2757" t="n">
        <v>945</v>
      </c>
      <c r="K2757" t="s">
        <v>282</v>
      </c>
      <c r="L2757" t="n">
        <v>454</v>
      </c>
      <c r="M2757" t="n">
        <v>0.04</v>
      </c>
      <c r="N2757" t="n">
        <v>40.1</v>
      </c>
      <c r="O2757" t="s">
        <v>323</v>
      </c>
      <c r="P2757" t="s">
        <v>347</v>
      </c>
      <c r="Q2757" t="s">
        <v>347</v>
      </c>
      <c r="R2757" t="s">
        <v>233</v>
      </c>
      <c r="S2757" t="s">
        <v>229</v>
      </c>
      <c r="T2757" t="n">
        <v>5</v>
      </c>
    </row>
    <row r="2758" spans="1:20">
      <c r="A2758" s="1" t="n">
        <v>39752</v>
      </c>
      <c r="B2758" t="s">
        <v>323</v>
      </c>
      <c r="C2758" t="n">
        <v>25</v>
      </c>
      <c r="D2758" t="n">
        <v>20</v>
      </c>
      <c r="E2758" t="s">
        <v>52</v>
      </c>
      <c r="F2758" t="n">
        <v>3201</v>
      </c>
      <c r="G2758" t="s">
        <v>228</v>
      </c>
      <c r="H2758" t="s">
        <v>229</v>
      </c>
      <c r="I2758" t="n">
        <v>5</v>
      </c>
      <c r="J2758" t="n">
        <v>875</v>
      </c>
      <c r="K2758" t="s">
        <v>305</v>
      </c>
      <c r="L2758" t="n">
        <v>198</v>
      </c>
      <c r="M2758" t="n">
        <v>0.04</v>
      </c>
      <c r="N2758" t="n">
        <v>43.1</v>
      </c>
      <c r="O2758" t="s">
        <v>323</v>
      </c>
      <c r="P2758" t="s">
        <v>347</v>
      </c>
      <c r="Q2758" t="s">
        <v>347</v>
      </c>
      <c r="R2758" t="s">
        <v>233</v>
      </c>
      <c r="S2758" t="s">
        <v>229</v>
      </c>
      <c r="T2758" t="n">
        <v>5</v>
      </c>
    </row>
    <row r="2759" spans="1:20">
      <c r="A2759" s="1" t="n">
        <v>39752</v>
      </c>
      <c r="B2759" t="s">
        <v>323</v>
      </c>
      <c r="C2759" t="n">
        <v>85</v>
      </c>
      <c r="D2759" t="n">
        <v>141</v>
      </c>
      <c r="E2759" t="s">
        <v>54</v>
      </c>
      <c r="F2759" t="n">
        <v>3201</v>
      </c>
      <c r="G2759" t="s">
        <v>228</v>
      </c>
      <c r="H2759" t="s">
        <v>229</v>
      </c>
      <c r="I2759" t="n">
        <v>5</v>
      </c>
      <c r="J2759" t="n">
        <v>330</v>
      </c>
      <c r="K2759" t="s">
        <v>350</v>
      </c>
      <c r="L2759" t="n">
        <v>34</v>
      </c>
      <c r="M2759" t="n">
        <v>0</v>
      </c>
      <c r="N2759" t="n">
        <v>0</v>
      </c>
      <c r="O2759" t="s">
        <v>323</v>
      </c>
      <c r="P2759" t="s">
        <v>347</v>
      </c>
      <c r="Q2759" t="s">
        <v>347</v>
      </c>
      <c r="R2759" t="s">
        <v>233</v>
      </c>
      <c r="S2759" t="s">
        <v>229</v>
      </c>
      <c r="T2759" t="n">
        <v>5</v>
      </c>
    </row>
    <row r="2760" spans="1:20">
      <c r="A2760" s="1" t="n">
        <v>39752</v>
      </c>
      <c r="B2760" t="s">
        <v>323</v>
      </c>
      <c r="C2760" t="n">
        <v>86</v>
      </c>
      <c r="D2760" t="n">
        <v>141</v>
      </c>
      <c r="E2760" t="s">
        <v>54</v>
      </c>
      <c r="F2760" t="n">
        <v>3201</v>
      </c>
      <c r="G2760" t="s">
        <v>228</v>
      </c>
      <c r="H2760" t="s">
        <v>229</v>
      </c>
      <c r="I2760" t="n">
        <v>5</v>
      </c>
      <c r="J2760" t="n">
        <v>330</v>
      </c>
      <c r="K2760" t="s">
        <v>350</v>
      </c>
      <c r="L2760" t="n">
        <v>26</v>
      </c>
      <c r="M2760" t="n">
        <v>0</v>
      </c>
      <c r="N2760" t="n">
        <v>0</v>
      </c>
      <c r="O2760" t="s">
        <v>323</v>
      </c>
      <c r="P2760" t="s">
        <v>347</v>
      </c>
      <c r="Q2760" t="s">
        <v>347</v>
      </c>
      <c r="R2760" t="s">
        <v>233</v>
      </c>
      <c r="S2760" t="s">
        <v>229</v>
      </c>
      <c r="T2760" t="n">
        <v>5</v>
      </c>
    </row>
    <row r="2761" spans="1:20">
      <c r="A2761" s="1" t="n">
        <v>39752</v>
      </c>
      <c r="B2761" t="s">
        <v>325</v>
      </c>
      <c r="C2761" t="n">
        <v>1</v>
      </c>
      <c r="D2761" t="n">
        <v>20</v>
      </c>
      <c r="E2761" t="s">
        <v>52</v>
      </c>
      <c r="F2761" t="n">
        <v>3201</v>
      </c>
      <c r="G2761" t="s">
        <v>228</v>
      </c>
      <c r="H2761" t="s">
        <v>229</v>
      </c>
      <c r="I2761" t="n">
        <v>5</v>
      </c>
      <c r="J2761" t="n">
        <v>458</v>
      </c>
      <c r="K2761" t="s">
        <v>230</v>
      </c>
      <c r="L2761" t="n">
        <v>502</v>
      </c>
      <c r="M2761" t="n">
        <v>0.23</v>
      </c>
      <c r="N2761" t="n">
        <v>20.3</v>
      </c>
      <c r="O2761" t="s">
        <v>325</v>
      </c>
      <c r="P2761" t="s">
        <v>253</v>
      </c>
      <c r="Q2761" t="s">
        <v>253</v>
      </c>
      <c r="R2761" t="s">
        <v>233</v>
      </c>
      <c r="S2761" t="s">
        <v>229</v>
      </c>
      <c r="T2761" t="n">
        <v>5</v>
      </c>
    </row>
    <row r="2762" spans="1:20">
      <c r="A2762" s="1" t="n">
        <v>39752</v>
      </c>
      <c r="B2762" t="s">
        <v>325</v>
      </c>
      <c r="C2762" t="n">
        <v>2</v>
      </c>
      <c r="D2762" t="n">
        <v>20</v>
      </c>
      <c r="E2762" t="s">
        <v>52</v>
      </c>
      <c r="F2762" t="n">
        <v>3201</v>
      </c>
      <c r="G2762" t="s">
        <v>228</v>
      </c>
      <c r="H2762" t="s">
        <v>229</v>
      </c>
      <c r="I2762" t="n">
        <v>5</v>
      </c>
      <c r="J2762" t="n">
        <v>785</v>
      </c>
      <c r="K2762" t="s">
        <v>259</v>
      </c>
      <c r="L2762" t="n">
        <v>550</v>
      </c>
      <c r="M2762" t="n">
        <v>1.14</v>
      </c>
      <c r="N2762" t="n">
        <v>39</v>
      </c>
      <c r="O2762" t="s">
        <v>325</v>
      </c>
      <c r="P2762" t="s">
        <v>253</v>
      </c>
      <c r="Q2762" t="s">
        <v>253</v>
      </c>
      <c r="R2762" t="s">
        <v>233</v>
      </c>
      <c r="S2762" t="s">
        <v>229</v>
      </c>
      <c r="T2762" t="n">
        <v>5</v>
      </c>
    </row>
    <row r="2763" spans="1:20">
      <c r="A2763" s="1" t="n">
        <v>39752</v>
      </c>
      <c r="B2763" t="s">
        <v>325</v>
      </c>
      <c r="C2763" t="n">
        <v>3</v>
      </c>
      <c r="D2763" t="n">
        <v>20</v>
      </c>
      <c r="E2763" t="s">
        <v>52</v>
      </c>
      <c r="F2763" t="n">
        <v>3201</v>
      </c>
      <c r="G2763" t="s">
        <v>228</v>
      </c>
      <c r="H2763" t="s">
        <v>229</v>
      </c>
      <c r="I2763" t="n">
        <v>5</v>
      </c>
      <c r="J2763" t="n">
        <v>785</v>
      </c>
      <c r="K2763" t="s">
        <v>259</v>
      </c>
      <c r="L2763" t="n">
        <v>163</v>
      </c>
      <c r="M2763" t="n">
        <v>2.98</v>
      </c>
      <c r="N2763" t="n">
        <v>27.3</v>
      </c>
      <c r="O2763" t="s">
        <v>325</v>
      </c>
      <c r="P2763" t="s">
        <v>253</v>
      </c>
      <c r="Q2763" t="s">
        <v>253</v>
      </c>
      <c r="R2763" t="s">
        <v>233</v>
      </c>
      <c r="S2763" t="s">
        <v>229</v>
      </c>
      <c r="T2763" t="n">
        <v>5</v>
      </c>
    </row>
    <row r="2764" spans="1:20">
      <c r="A2764" s="1" t="n">
        <v>39752</v>
      </c>
      <c r="B2764" t="s">
        <v>325</v>
      </c>
      <c r="C2764" t="n">
        <v>4</v>
      </c>
      <c r="D2764" t="n">
        <v>20</v>
      </c>
      <c r="E2764" t="s">
        <v>52</v>
      </c>
      <c r="F2764" t="n">
        <v>3201</v>
      </c>
      <c r="G2764" t="s">
        <v>228</v>
      </c>
      <c r="H2764" t="s">
        <v>229</v>
      </c>
      <c r="I2764" t="n">
        <v>5</v>
      </c>
      <c r="J2764" t="n">
        <v>888</v>
      </c>
      <c r="K2764" t="s">
        <v>273</v>
      </c>
      <c r="L2764" t="n">
        <v>198</v>
      </c>
      <c r="M2764" t="n">
        <v>1.24</v>
      </c>
      <c r="N2764" t="n">
        <v>32.8</v>
      </c>
      <c r="O2764" t="s">
        <v>325</v>
      </c>
      <c r="P2764" t="s">
        <v>253</v>
      </c>
      <c r="Q2764" t="s">
        <v>253</v>
      </c>
      <c r="R2764" t="s">
        <v>233</v>
      </c>
      <c r="S2764" t="s">
        <v>229</v>
      </c>
      <c r="T2764" t="n">
        <v>5</v>
      </c>
    </row>
    <row r="2765" spans="1:20">
      <c r="A2765" s="1" t="n">
        <v>39782</v>
      </c>
      <c r="B2765" t="s">
        <v>323</v>
      </c>
      <c r="C2765" t="n">
        <v>21</v>
      </c>
      <c r="D2765" t="n">
        <v>20</v>
      </c>
      <c r="E2765" t="s">
        <v>52</v>
      </c>
      <c r="F2765" t="n">
        <v>3201</v>
      </c>
      <c r="G2765" t="s">
        <v>228</v>
      </c>
      <c r="H2765" t="s">
        <v>229</v>
      </c>
      <c r="I2765" t="n">
        <v>5</v>
      </c>
      <c r="J2765" t="n">
        <v>875</v>
      </c>
      <c r="K2765" t="s">
        <v>305</v>
      </c>
      <c r="L2765" t="n">
        <v>191</v>
      </c>
      <c r="M2765" t="n">
        <v>0.04</v>
      </c>
      <c r="N2765" t="n">
        <v>43.7</v>
      </c>
      <c r="O2765" t="s">
        <v>323</v>
      </c>
      <c r="P2765" t="s">
        <v>347</v>
      </c>
      <c r="Q2765" t="s">
        <v>347</v>
      </c>
      <c r="R2765" t="s">
        <v>233</v>
      </c>
      <c r="S2765" t="s">
        <v>229</v>
      </c>
      <c r="T2765" t="n">
        <v>5</v>
      </c>
    </row>
    <row r="2766" spans="1:20">
      <c r="A2766" s="1" t="n">
        <v>39782</v>
      </c>
      <c r="B2766" t="s">
        <v>323</v>
      </c>
      <c r="C2766" t="n">
        <v>22</v>
      </c>
      <c r="D2766" t="n">
        <v>20</v>
      </c>
      <c r="E2766" t="s">
        <v>52</v>
      </c>
      <c r="F2766" t="n">
        <v>3201</v>
      </c>
      <c r="G2766" t="s">
        <v>228</v>
      </c>
      <c r="H2766" t="s">
        <v>229</v>
      </c>
      <c r="I2766" t="n">
        <v>5</v>
      </c>
      <c r="J2766" t="n">
        <v>875</v>
      </c>
      <c r="K2766" t="s">
        <v>305</v>
      </c>
      <c r="L2766" t="n">
        <v>191</v>
      </c>
      <c r="M2766" t="n">
        <v>0.04</v>
      </c>
      <c r="N2766" t="n">
        <v>43.4</v>
      </c>
      <c r="O2766" t="s">
        <v>323</v>
      </c>
      <c r="P2766" t="s">
        <v>347</v>
      </c>
      <c r="Q2766" t="s">
        <v>347</v>
      </c>
      <c r="R2766" t="s">
        <v>233</v>
      </c>
      <c r="S2766" t="s">
        <v>229</v>
      </c>
      <c r="T2766" t="n">
        <v>5</v>
      </c>
    </row>
    <row r="2767" spans="1:20">
      <c r="A2767" s="1" t="n">
        <v>39782</v>
      </c>
      <c r="B2767" t="s">
        <v>323</v>
      </c>
      <c r="C2767" t="n">
        <v>23</v>
      </c>
      <c r="D2767" t="n">
        <v>20</v>
      </c>
      <c r="E2767" t="s">
        <v>52</v>
      </c>
      <c r="F2767" t="n">
        <v>3201</v>
      </c>
      <c r="G2767" t="s">
        <v>228</v>
      </c>
      <c r="H2767" t="s">
        <v>229</v>
      </c>
      <c r="I2767" t="n">
        <v>5</v>
      </c>
      <c r="J2767" t="n">
        <v>945</v>
      </c>
      <c r="K2767" t="s">
        <v>282</v>
      </c>
      <c r="L2767" t="n">
        <v>437</v>
      </c>
      <c r="M2767" t="n">
        <v>0.08</v>
      </c>
      <c r="N2767" t="n">
        <v>36</v>
      </c>
      <c r="O2767" t="s">
        <v>323</v>
      </c>
      <c r="P2767" t="s">
        <v>347</v>
      </c>
      <c r="Q2767" t="s">
        <v>347</v>
      </c>
      <c r="R2767" t="s">
        <v>233</v>
      </c>
      <c r="S2767" t="s">
        <v>229</v>
      </c>
      <c r="T2767" t="n">
        <v>5</v>
      </c>
    </row>
    <row r="2768" spans="1:20">
      <c r="A2768" s="1" t="n">
        <v>39782</v>
      </c>
      <c r="B2768" t="s">
        <v>323</v>
      </c>
      <c r="C2768" t="n">
        <v>24</v>
      </c>
      <c r="D2768" t="n">
        <v>20</v>
      </c>
      <c r="E2768" t="s">
        <v>52</v>
      </c>
      <c r="F2768" t="n">
        <v>3201</v>
      </c>
      <c r="G2768" t="s">
        <v>228</v>
      </c>
      <c r="H2768" t="s">
        <v>229</v>
      </c>
      <c r="I2768" t="n">
        <v>5</v>
      </c>
      <c r="J2768" t="n">
        <v>945</v>
      </c>
      <c r="K2768" t="s">
        <v>282</v>
      </c>
      <c r="L2768" t="n">
        <v>431</v>
      </c>
      <c r="M2768" t="n">
        <v>0.07000000000000001</v>
      </c>
      <c r="N2768" t="n">
        <v>36.4</v>
      </c>
      <c r="O2768" t="s">
        <v>323</v>
      </c>
      <c r="P2768" t="s">
        <v>347</v>
      </c>
      <c r="Q2768" t="s">
        <v>347</v>
      </c>
      <c r="R2768" t="s">
        <v>233</v>
      </c>
      <c r="S2768" t="s">
        <v>229</v>
      </c>
      <c r="T2768" t="n">
        <v>5</v>
      </c>
    </row>
    <row r="2769" spans="1:20">
      <c r="A2769" s="1" t="n">
        <v>39782</v>
      </c>
      <c r="B2769" t="s">
        <v>376</v>
      </c>
      <c r="C2769" t="n">
        <v>1</v>
      </c>
      <c r="D2769" t="n">
        <v>231</v>
      </c>
      <c r="E2769" t="s">
        <v>342</v>
      </c>
      <c r="F2769" t="n">
        <v>3202</v>
      </c>
      <c r="G2769" t="s">
        <v>275</v>
      </c>
      <c r="H2769" t="s">
        <v>229</v>
      </c>
      <c r="I2769" t="n">
        <v>5</v>
      </c>
      <c r="J2769" t="n">
        <v>940</v>
      </c>
      <c r="K2769" t="s">
        <v>235</v>
      </c>
      <c r="L2769" t="n">
        <v>20</v>
      </c>
      <c r="M2769" t="n">
        <v>0</v>
      </c>
      <c r="N2769" t="n">
        <v>0</v>
      </c>
    </row>
    <row r="2770" spans="1:20">
      <c r="A2770" s="1" t="n">
        <v>39782</v>
      </c>
      <c r="B2770" t="s">
        <v>325</v>
      </c>
      <c r="C2770" t="n">
        <v>1</v>
      </c>
      <c r="D2770" t="n">
        <v>20</v>
      </c>
      <c r="E2770" t="s">
        <v>52</v>
      </c>
      <c r="F2770" t="n">
        <v>3201</v>
      </c>
      <c r="G2770" t="s">
        <v>228</v>
      </c>
      <c r="H2770" t="s">
        <v>229</v>
      </c>
      <c r="I2770" t="n">
        <v>5</v>
      </c>
      <c r="J2770" t="n">
        <v>785</v>
      </c>
      <c r="K2770" t="s">
        <v>259</v>
      </c>
      <c r="L2770" t="n">
        <v>550</v>
      </c>
      <c r="M2770" t="n">
        <v>1.12</v>
      </c>
      <c r="N2770" t="n">
        <v>38.5</v>
      </c>
      <c r="O2770" t="s">
        <v>325</v>
      </c>
      <c r="P2770" t="s">
        <v>253</v>
      </c>
      <c r="Q2770" t="s">
        <v>253</v>
      </c>
      <c r="R2770" t="s">
        <v>233</v>
      </c>
      <c r="S2770" t="s">
        <v>229</v>
      </c>
      <c r="T2770" t="n">
        <v>5</v>
      </c>
    </row>
    <row r="2771" spans="1:20">
      <c r="A2771" s="1" t="n">
        <v>39782</v>
      </c>
      <c r="B2771" t="s">
        <v>325</v>
      </c>
      <c r="C2771" t="n">
        <v>2</v>
      </c>
      <c r="D2771" t="n">
        <v>20</v>
      </c>
      <c r="E2771" t="s">
        <v>52</v>
      </c>
      <c r="F2771" t="n">
        <v>3201</v>
      </c>
      <c r="G2771" t="s">
        <v>228</v>
      </c>
      <c r="H2771" t="s">
        <v>229</v>
      </c>
      <c r="I2771" t="n">
        <v>5</v>
      </c>
      <c r="J2771" t="n">
        <v>785</v>
      </c>
      <c r="K2771" t="s">
        <v>259</v>
      </c>
      <c r="L2771" t="n">
        <v>160</v>
      </c>
      <c r="M2771" t="n">
        <v>3.03</v>
      </c>
      <c r="N2771" t="n">
        <v>27.3</v>
      </c>
      <c r="O2771" t="s">
        <v>325</v>
      </c>
      <c r="P2771" t="s">
        <v>253</v>
      </c>
      <c r="Q2771" t="s">
        <v>253</v>
      </c>
      <c r="R2771" t="s">
        <v>233</v>
      </c>
      <c r="S2771" t="s">
        <v>229</v>
      </c>
      <c r="T2771" t="n">
        <v>5</v>
      </c>
    </row>
    <row r="2772" spans="1:20">
      <c r="A2772" s="1" t="n">
        <v>39782</v>
      </c>
      <c r="B2772" t="s">
        <v>325</v>
      </c>
      <c r="C2772" t="n">
        <v>3</v>
      </c>
      <c r="D2772" t="n">
        <v>20</v>
      </c>
      <c r="E2772" t="s">
        <v>52</v>
      </c>
      <c r="F2772" t="n">
        <v>3201</v>
      </c>
      <c r="G2772" t="s">
        <v>228</v>
      </c>
      <c r="H2772" t="s">
        <v>229</v>
      </c>
      <c r="I2772" t="n">
        <v>5</v>
      </c>
      <c r="J2772" t="n">
        <v>160</v>
      </c>
      <c r="K2772" t="s">
        <v>258</v>
      </c>
      <c r="L2772" t="n">
        <v>262</v>
      </c>
      <c r="M2772" t="n">
        <v>0.4</v>
      </c>
      <c r="N2772" t="n">
        <v>17.3</v>
      </c>
      <c r="O2772" t="s">
        <v>325</v>
      </c>
      <c r="P2772" t="s">
        <v>253</v>
      </c>
      <c r="Q2772" t="s">
        <v>253</v>
      </c>
      <c r="R2772" t="s">
        <v>233</v>
      </c>
      <c r="S2772" t="s">
        <v>229</v>
      </c>
      <c r="T2772" t="n">
        <v>5</v>
      </c>
    </row>
    <row r="2773" spans="1:20">
      <c r="A2773" s="1" t="n">
        <v>39782</v>
      </c>
      <c r="B2773" t="s">
        <v>325</v>
      </c>
      <c r="C2773" t="n">
        <v>4</v>
      </c>
      <c r="D2773" t="n">
        <v>20</v>
      </c>
      <c r="E2773" t="s">
        <v>52</v>
      </c>
      <c r="F2773" t="n">
        <v>3201</v>
      </c>
      <c r="G2773" t="s">
        <v>228</v>
      </c>
      <c r="H2773" t="s">
        <v>229</v>
      </c>
      <c r="I2773" t="n">
        <v>5</v>
      </c>
      <c r="J2773" t="n">
        <v>160</v>
      </c>
      <c r="K2773" t="s">
        <v>258</v>
      </c>
      <c r="L2773" t="n">
        <v>144</v>
      </c>
      <c r="M2773" t="n">
        <v>0.02</v>
      </c>
      <c r="N2773" t="n">
        <v>61</v>
      </c>
      <c r="O2773" t="s">
        <v>325</v>
      </c>
      <c r="P2773" t="s">
        <v>253</v>
      </c>
      <c r="Q2773" t="s">
        <v>253</v>
      </c>
      <c r="R2773" t="s">
        <v>233</v>
      </c>
      <c r="S2773" t="s">
        <v>229</v>
      </c>
      <c r="T2773" t="n">
        <v>5</v>
      </c>
    </row>
    <row r="2774" spans="1:20">
      <c r="A2774" s="1" t="n">
        <v>39782</v>
      </c>
      <c r="B2774" t="s">
        <v>325</v>
      </c>
      <c r="C2774" t="n">
        <v>5</v>
      </c>
      <c r="D2774" t="n">
        <v>20</v>
      </c>
      <c r="E2774" t="s">
        <v>52</v>
      </c>
      <c r="F2774" t="n">
        <v>3201</v>
      </c>
      <c r="G2774" t="s">
        <v>228</v>
      </c>
      <c r="H2774" t="s">
        <v>229</v>
      </c>
      <c r="I2774" t="n">
        <v>5</v>
      </c>
      <c r="J2774" t="n">
        <v>785</v>
      </c>
      <c r="K2774" t="s">
        <v>259</v>
      </c>
      <c r="L2774" t="n">
        <v>706</v>
      </c>
      <c r="M2774" t="n">
        <v>1.11</v>
      </c>
      <c r="N2774" t="n">
        <v>39.2</v>
      </c>
      <c r="O2774" t="s">
        <v>325</v>
      </c>
      <c r="P2774" t="s">
        <v>253</v>
      </c>
      <c r="Q2774" t="s">
        <v>253</v>
      </c>
      <c r="R2774" t="s">
        <v>233</v>
      </c>
      <c r="S2774" t="s">
        <v>229</v>
      </c>
      <c r="T2774" t="n">
        <v>5</v>
      </c>
    </row>
    <row r="2775" spans="1:20">
      <c r="A2775" s="1" t="n">
        <v>39782</v>
      </c>
      <c r="B2775" t="s">
        <v>325</v>
      </c>
      <c r="C2775" t="n">
        <v>6</v>
      </c>
      <c r="D2775" t="n">
        <v>20</v>
      </c>
      <c r="E2775" t="s">
        <v>52</v>
      </c>
      <c r="F2775" t="n">
        <v>3201</v>
      </c>
      <c r="G2775" t="s">
        <v>228</v>
      </c>
      <c r="H2775" t="s">
        <v>229</v>
      </c>
      <c r="I2775" t="n">
        <v>5</v>
      </c>
      <c r="J2775" t="n">
        <v>458</v>
      </c>
      <c r="K2775" t="s">
        <v>230</v>
      </c>
      <c r="L2775" t="n">
        <v>449</v>
      </c>
      <c r="M2775" t="n">
        <v>0.23</v>
      </c>
      <c r="N2775" t="n">
        <v>19.7</v>
      </c>
      <c r="O2775" t="s">
        <v>325</v>
      </c>
      <c r="P2775" t="s">
        <v>253</v>
      </c>
      <c r="Q2775" t="s">
        <v>253</v>
      </c>
      <c r="R2775" t="s">
        <v>233</v>
      </c>
      <c r="S2775" t="s">
        <v>229</v>
      </c>
      <c r="T2775" t="n">
        <v>5</v>
      </c>
    </row>
    <row r="2776" spans="1:20">
      <c r="A2776" s="1" t="n">
        <v>39782</v>
      </c>
      <c r="B2776" t="s">
        <v>325</v>
      </c>
      <c r="C2776" t="n">
        <v>7</v>
      </c>
      <c r="D2776" t="n">
        <v>20</v>
      </c>
      <c r="E2776" t="s">
        <v>52</v>
      </c>
      <c r="F2776" t="n">
        <v>3201</v>
      </c>
      <c r="G2776" t="s">
        <v>228</v>
      </c>
      <c r="H2776" t="s">
        <v>229</v>
      </c>
      <c r="I2776" t="n">
        <v>5</v>
      </c>
      <c r="J2776" t="n">
        <v>888</v>
      </c>
      <c r="K2776" t="s">
        <v>273</v>
      </c>
      <c r="L2776" t="n">
        <v>190</v>
      </c>
      <c r="M2776" t="n">
        <v>1.23</v>
      </c>
      <c r="N2776" t="n">
        <v>32</v>
      </c>
      <c r="O2776" t="s">
        <v>325</v>
      </c>
      <c r="P2776" t="s">
        <v>253</v>
      </c>
      <c r="Q2776" t="s">
        <v>253</v>
      </c>
      <c r="R2776" t="s">
        <v>233</v>
      </c>
      <c r="S2776" t="s">
        <v>229</v>
      </c>
      <c r="T2776" t="n">
        <v>5</v>
      </c>
    </row>
    <row r="2777" spans="1:20">
      <c r="A2777" s="1" t="n">
        <v>39813</v>
      </c>
      <c r="B2777" t="s">
        <v>323</v>
      </c>
      <c r="C2777" t="n">
        <v>19</v>
      </c>
      <c r="D2777" t="n">
        <v>20</v>
      </c>
      <c r="E2777" t="s">
        <v>52</v>
      </c>
      <c r="F2777" t="n">
        <v>3201</v>
      </c>
      <c r="G2777" t="s">
        <v>228</v>
      </c>
      <c r="H2777" t="s">
        <v>229</v>
      </c>
      <c r="I2777" t="n">
        <v>5</v>
      </c>
      <c r="J2777" t="n">
        <v>458</v>
      </c>
      <c r="K2777" t="s">
        <v>230</v>
      </c>
      <c r="L2777" t="n">
        <v>199</v>
      </c>
      <c r="M2777" t="n">
        <v>0.02</v>
      </c>
      <c r="N2777" t="n">
        <v>47.1</v>
      </c>
      <c r="O2777" t="s">
        <v>323</v>
      </c>
      <c r="P2777" t="s">
        <v>377</v>
      </c>
      <c r="Q2777" t="s">
        <v>377</v>
      </c>
      <c r="R2777" t="s">
        <v>299</v>
      </c>
      <c r="S2777" t="s">
        <v>300</v>
      </c>
      <c r="T2777" t="n">
        <v>5</v>
      </c>
    </row>
    <row r="2778" spans="1:20">
      <c r="A2778" s="1" t="n">
        <v>39813</v>
      </c>
      <c r="B2778" t="s">
        <v>323</v>
      </c>
      <c r="C2778" t="n">
        <v>20</v>
      </c>
      <c r="D2778" t="n">
        <v>20</v>
      </c>
      <c r="E2778" t="s">
        <v>52</v>
      </c>
      <c r="F2778" t="n">
        <v>3201</v>
      </c>
      <c r="G2778" t="s">
        <v>228</v>
      </c>
      <c r="H2778" t="s">
        <v>229</v>
      </c>
      <c r="I2778" t="n">
        <v>5</v>
      </c>
      <c r="J2778" t="n">
        <v>875</v>
      </c>
      <c r="K2778" t="s">
        <v>305</v>
      </c>
      <c r="L2778" t="n">
        <v>310</v>
      </c>
      <c r="M2778" t="n">
        <v>0.04</v>
      </c>
      <c r="N2778" t="n">
        <v>43.9</v>
      </c>
      <c r="O2778" t="s">
        <v>323</v>
      </c>
      <c r="P2778" t="s">
        <v>347</v>
      </c>
      <c r="Q2778" t="s">
        <v>347</v>
      </c>
      <c r="R2778" t="s">
        <v>233</v>
      </c>
      <c r="S2778" t="s">
        <v>229</v>
      </c>
      <c r="T2778" t="n">
        <v>5</v>
      </c>
    </row>
    <row r="2779" spans="1:20">
      <c r="A2779" s="1" t="n">
        <v>39813</v>
      </c>
      <c r="B2779" t="s">
        <v>323</v>
      </c>
      <c r="C2779" t="n">
        <v>21</v>
      </c>
      <c r="D2779" t="n">
        <v>20</v>
      </c>
      <c r="E2779" t="s">
        <v>52</v>
      </c>
      <c r="F2779" t="n">
        <v>3201</v>
      </c>
      <c r="G2779" t="s">
        <v>228</v>
      </c>
      <c r="H2779" t="s">
        <v>229</v>
      </c>
      <c r="I2779" t="n">
        <v>5</v>
      </c>
      <c r="J2779" t="n">
        <v>458</v>
      </c>
      <c r="K2779" t="s">
        <v>230</v>
      </c>
      <c r="L2779" t="n">
        <v>230</v>
      </c>
      <c r="M2779" t="n">
        <v>0.1</v>
      </c>
      <c r="N2779" t="n">
        <v>31.1</v>
      </c>
      <c r="O2779" t="s">
        <v>323</v>
      </c>
      <c r="P2779" t="s">
        <v>347</v>
      </c>
      <c r="Q2779" t="s">
        <v>347</v>
      </c>
      <c r="R2779" t="s">
        <v>233</v>
      </c>
      <c r="S2779" t="s">
        <v>229</v>
      </c>
      <c r="T2779" t="n">
        <v>5</v>
      </c>
    </row>
    <row r="2780" spans="1:20">
      <c r="A2780" s="1" t="n">
        <v>39813</v>
      </c>
      <c r="B2780" t="s">
        <v>323</v>
      </c>
      <c r="C2780" t="n">
        <v>22</v>
      </c>
      <c r="D2780" t="n">
        <v>20</v>
      </c>
      <c r="E2780" t="s">
        <v>52</v>
      </c>
      <c r="F2780" t="n">
        <v>3201</v>
      </c>
      <c r="G2780" t="s">
        <v>228</v>
      </c>
      <c r="H2780" t="s">
        <v>229</v>
      </c>
      <c r="I2780" t="n">
        <v>5</v>
      </c>
      <c r="J2780" t="n">
        <v>945</v>
      </c>
      <c r="K2780" t="s">
        <v>282</v>
      </c>
      <c r="L2780" t="n">
        <v>435</v>
      </c>
      <c r="M2780" t="n">
        <v>0.08</v>
      </c>
      <c r="N2780" t="n">
        <v>35.8</v>
      </c>
      <c r="O2780" t="s">
        <v>323</v>
      </c>
      <c r="P2780" t="s">
        <v>347</v>
      </c>
      <c r="Q2780" t="s">
        <v>347</v>
      </c>
      <c r="R2780" t="s">
        <v>233</v>
      </c>
      <c r="S2780" t="s">
        <v>229</v>
      </c>
      <c r="T2780" t="n">
        <v>5</v>
      </c>
    </row>
    <row r="2781" spans="1:20">
      <c r="A2781" s="1" t="n">
        <v>39813</v>
      </c>
      <c r="B2781" t="s">
        <v>323</v>
      </c>
      <c r="C2781" t="n">
        <v>23</v>
      </c>
      <c r="D2781" t="n">
        <v>20</v>
      </c>
      <c r="E2781" t="s">
        <v>52</v>
      </c>
      <c r="F2781" t="n">
        <v>3201</v>
      </c>
      <c r="G2781" t="s">
        <v>228</v>
      </c>
      <c r="H2781" t="s">
        <v>229</v>
      </c>
      <c r="I2781" t="n">
        <v>5</v>
      </c>
      <c r="J2781" t="n">
        <v>945</v>
      </c>
      <c r="K2781" t="s">
        <v>282</v>
      </c>
      <c r="L2781" t="n">
        <v>199</v>
      </c>
      <c r="M2781" t="n">
        <v>0.67</v>
      </c>
      <c r="N2781" t="n">
        <v>36.9</v>
      </c>
      <c r="O2781" t="s">
        <v>323</v>
      </c>
      <c r="P2781" t="s">
        <v>347</v>
      </c>
      <c r="Q2781" t="s">
        <v>347</v>
      </c>
      <c r="R2781" t="s">
        <v>233</v>
      </c>
      <c r="S2781" t="s">
        <v>229</v>
      </c>
      <c r="T2781" t="n">
        <v>5</v>
      </c>
    </row>
    <row r="2782" spans="1:20">
      <c r="A2782" s="1" t="n">
        <v>39813</v>
      </c>
      <c r="B2782" t="s">
        <v>323</v>
      </c>
      <c r="C2782" t="n">
        <v>24</v>
      </c>
      <c r="D2782" t="n">
        <v>20</v>
      </c>
      <c r="E2782" t="s">
        <v>52</v>
      </c>
      <c r="F2782" t="n">
        <v>3201</v>
      </c>
      <c r="G2782" t="s">
        <v>228</v>
      </c>
      <c r="H2782" t="s">
        <v>229</v>
      </c>
      <c r="I2782" t="n">
        <v>5</v>
      </c>
      <c r="J2782" t="n">
        <v>945</v>
      </c>
      <c r="K2782" t="s">
        <v>282</v>
      </c>
      <c r="L2782" t="n">
        <v>185</v>
      </c>
      <c r="M2782" t="n">
        <v>0.67</v>
      </c>
      <c r="N2782" t="n">
        <v>37.5</v>
      </c>
      <c r="O2782" t="s">
        <v>323</v>
      </c>
      <c r="P2782" t="s">
        <v>347</v>
      </c>
      <c r="Q2782" t="s">
        <v>347</v>
      </c>
      <c r="R2782" t="s">
        <v>233</v>
      </c>
      <c r="S2782" t="s">
        <v>229</v>
      </c>
      <c r="T2782" t="n">
        <v>5</v>
      </c>
    </row>
    <row r="2783" spans="1:20">
      <c r="A2783" s="1" t="n">
        <v>39813</v>
      </c>
      <c r="B2783" t="s">
        <v>323</v>
      </c>
      <c r="C2783" t="n">
        <v>25</v>
      </c>
      <c r="D2783" t="n">
        <v>20</v>
      </c>
      <c r="E2783" t="s">
        <v>52</v>
      </c>
      <c r="F2783" t="n">
        <v>3201</v>
      </c>
      <c r="G2783" t="s">
        <v>228</v>
      </c>
      <c r="H2783" t="s">
        <v>229</v>
      </c>
      <c r="I2783" t="n">
        <v>5</v>
      </c>
      <c r="J2783" t="n">
        <v>945</v>
      </c>
      <c r="K2783" t="s">
        <v>282</v>
      </c>
      <c r="L2783" t="n">
        <v>152</v>
      </c>
      <c r="M2783" t="n">
        <v>0.67</v>
      </c>
      <c r="N2783" t="n">
        <v>37.5</v>
      </c>
      <c r="O2783" t="s">
        <v>323</v>
      </c>
      <c r="P2783" t="s">
        <v>347</v>
      </c>
      <c r="Q2783" t="s">
        <v>347</v>
      </c>
      <c r="R2783" t="s">
        <v>233</v>
      </c>
      <c r="S2783" t="s">
        <v>229</v>
      </c>
      <c r="T2783" t="n">
        <v>5</v>
      </c>
    </row>
    <row r="2784" spans="1:20">
      <c r="A2784" s="1" t="n">
        <v>39813</v>
      </c>
      <c r="B2784" t="s">
        <v>376</v>
      </c>
      <c r="C2784" t="n">
        <v>1</v>
      </c>
      <c r="D2784" t="n">
        <v>231</v>
      </c>
      <c r="E2784" t="s">
        <v>342</v>
      </c>
      <c r="F2784" t="n">
        <v>3203</v>
      </c>
      <c r="G2784" t="s">
        <v>343</v>
      </c>
      <c r="H2784" t="s">
        <v>229</v>
      </c>
      <c r="I2784" t="n">
        <v>5</v>
      </c>
      <c r="J2784" t="n">
        <v>940</v>
      </c>
      <c r="K2784" t="s">
        <v>235</v>
      </c>
      <c r="L2784" t="n">
        <v>13</v>
      </c>
      <c r="M2784" t="n">
        <v>0</v>
      </c>
      <c r="N2784" t="n">
        <v>0</v>
      </c>
    </row>
    <row r="2785" spans="1:20">
      <c r="A2785" s="1" t="n">
        <v>39813</v>
      </c>
      <c r="B2785" t="s">
        <v>376</v>
      </c>
      <c r="C2785" t="n">
        <v>2</v>
      </c>
      <c r="D2785" t="n">
        <v>231</v>
      </c>
      <c r="E2785" t="s">
        <v>342</v>
      </c>
      <c r="F2785" t="n">
        <v>3204</v>
      </c>
      <c r="G2785" t="s">
        <v>344</v>
      </c>
      <c r="H2785" t="s">
        <v>229</v>
      </c>
      <c r="I2785" t="n">
        <v>5</v>
      </c>
      <c r="J2785" t="n">
        <v>940</v>
      </c>
      <c r="K2785" t="s">
        <v>235</v>
      </c>
      <c r="L2785" t="n">
        <v>11</v>
      </c>
      <c r="M2785" t="n">
        <v>0</v>
      </c>
      <c r="N2785" t="n">
        <v>0</v>
      </c>
    </row>
    <row r="2786" spans="1:20">
      <c r="A2786" s="1" t="n">
        <v>39813</v>
      </c>
      <c r="B2786" t="s">
        <v>326</v>
      </c>
      <c r="C2786" t="n">
        <v>1</v>
      </c>
      <c r="D2786" t="n">
        <v>215</v>
      </c>
      <c r="E2786" t="s">
        <v>234</v>
      </c>
      <c r="F2786" t="n">
        <v>3201</v>
      </c>
      <c r="G2786" t="s">
        <v>228</v>
      </c>
      <c r="H2786" t="s">
        <v>229</v>
      </c>
      <c r="I2786" t="n">
        <v>5</v>
      </c>
      <c r="J2786" t="n">
        <v>515</v>
      </c>
      <c r="K2786" t="s">
        <v>338</v>
      </c>
      <c r="L2786" t="n">
        <v>310</v>
      </c>
      <c r="M2786" t="n">
        <v>0</v>
      </c>
      <c r="N2786" t="n">
        <v>0</v>
      </c>
    </row>
    <row r="2787" spans="1:20">
      <c r="A2787" s="1" t="n">
        <v>39813</v>
      </c>
      <c r="B2787" t="s">
        <v>325</v>
      </c>
      <c r="C2787" t="n">
        <v>1</v>
      </c>
      <c r="D2787" t="n">
        <v>20</v>
      </c>
      <c r="E2787" t="s">
        <v>52</v>
      </c>
      <c r="F2787" t="n">
        <v>3201</v>
      </c>
      <c r="G2787" t="s">
        <v>228</v>
      </c>
      <c r="H2787" t="s">
        <v>229</v>
      </c>
      <c r="I2787" t="n">
        <v>5</v>
      </c>
      <c r="J2787" t="n">
        <v>785</v>
      </c>
      <c r="K2787" t="s">
        <v>259</v>
      </c>
      <c r="L2787" t="n">
        <v>849</v>
      </c>
      <c r="M2787" t="n">
        <v>1.11</v>
      </c>
      <c r="N2787" t="n">
        <v>39.6</v>
      </c>
      <c r="O2787" t="s">
        <v>325</v>
      </c>
      <c r="P2787" t="s">
        <v>253</v>
      </c>
      <c r="Q2787" t="s">
        <v>253</v>
      </c>
      <c r="R2787" t="s">
        <v>233</v>
      </c>
      <c r="S2787" t="s">
        <v>229</v>
      </c>
      <c r="T2787" t="n">
        <v>5</v>
      </c>
    </row>
    <row r="2788" spans="1:20">
      <c r="A2788" s="1" t="n">
        <v>39813</v>
      </c>
      <c r="B2788" t="s">
        <v>325</v>
      </c>
      <c r="C2788" t="n">
        <v>2</v>
      </c>
      <c r="D2788" t="n">
        <v>20</v>
      </c>
      <c r="E2788" t="s">
        <v>52</v>
      </c>
      <c r="F2788" t="n">
        <v>3201</v>
      </c>
      <c r="G2788" t="s">
        <v>228</v>
      </c>
      <c r="H2788" t="s">
        <v>229</v>
      </c>
      <c r="I2788" t="n">
        <v>5</v>
      </c>
      <c r="J2788" t="n">
        <v>785</v>
      </c>
      <c r="K2788" t="s">
        <v>259</v>
      </c>
      <c r="L2788" t="n">
        <v>162</v>
      </c>
      <c r="M2788" t="n">
        <v>3.16</v>
      </c>
      <c r="N2788" t="n">
        <v>26.8</v>
      </c>
      <c r="O2788" t="s">
        <v>325</v>
      </c>
      <c r="P2788" t="s">
        <v>253</v>
      </c>
      <c r="Q2788" t="s">
        <v>253</v>
      </c>
      <c r="R2788" t="s">
        <v>233</v>
      </c>
      <c r="S2788" t="s">
        <v>229</v>
      </c>
      <c r="T2788" t="n">
        <v>5</v>
      </c>
    </row>
    <row r="2789" spans="1:20">
      <c r="A2789" s="1" t="n">
        <v>39813</v>
      </c>
      <c r="B2789" t="s">
        <v>325</v>
      </c>
      <c r="C2789" t="n">
        <v>3</v>
      </c>
      <c r="D2789" t="n">
        <v>20</v>
      </c>
      <c r="E2789" t="s">
        <v>52</v>
      </c>
      <c r="F2789" t="n">
        <v>3201</v>
      </c>
      <c r="G2789" t="s">
        <v>228</v>
      </c>
      <c r="H2789" t="s">
        <v>229</v>
      </c>
      <c r="I2789" t="n">
        <v>5</v>
      </c>
      <c r="J2789" t="n">
        <v>875</v>
      </c>
      <c r="K2789" t="s">
        <v>305</v>
      </c>
      <c r="L2789" t="n">
        <v>280</v>
      </c>
      <c r="M2789" t="n">
        <v>2.01</v>
      </c>
      <c r="N2789" t="n">
        <v>26</v>
      </c>
      <c r="O2789" t="s">
        <v>325</v>
      </c>
      <c r="P2789" t="s">
        <v>253</v>
      </c>
      <c r="Q2789" t="s">
        <v>253</v>
      </c>
      <c r="R2789" t="s">
        <v>233</v>
      </c>
      <c r="S2789" t="s">
        <v>229</v>
      </c>
      <c r="T2789" t="n">
        <v>5</v>
      </c>
    </row>
    <row r="2790" spans="1:20">
      <c r="A2790" s="1" t="n">
        <v>39813</v>
      </c>
      <c r="B2790" t="s">
        <v>325</v>
      </c>
      <c r="C2790" t="n">
        <v>4</v>
      </c>
      <c r="D2790" t="n">
        <v>20</v>
      </c>
      <c r="E2790" t="s">
        <v>52</v>
      </c>
      <c r="F2790" t="n">
        <v>3201</v>
      </c>
      <c r="G2790" t="s">
        <v>228</v>
      </c>
      <c r="H2790" t="s">
        <v>229</v>
      </c>
      <c r="I2790" t="n">
        <v>5</v>
      </c>
      <c r="J2790" t="n">
        <v>458</v>
      </c>
      <c r="K2790" t="s">
        <v>230</v>
      </c>
      <c r="L2790" t="n">
        <v>399</v>
      </c>
      <c r="M2790" t="n">
        <v>0.23</v>
      </c>
      <c r="N2790" t="n">
        <v>20</v>
      </c>
      <c r="O2790" t="s">
        <v>325</v>
      </c>
      <c r="P2790" t="s">
        <v>253</v>
      </c>
      <c r="Q2790" t="s">
        <v>253</v>
      </c>
      <c r="R2790" t="s">
        <v>233</v>
      </c>
      <c r="S2790" t="s">
        <v>229</v>
      </c>
      <c r="T2790" t="n">
        <v>5</v>
      </c>
    </row>
    <row r="2791" spans="1:20">
      <c r="A2791" s="1" t="n">
        <v>39813</v>
      </c>
      <c r="B2791" t="s">
        <v>325</v>
      </c>
      <c r="C2791" t="n">
        <v>5</v>
      </c>
      <c r="D2791" t="n">
        <v>20</v>
      </c>
      <c r="E2791" t="s">
        <v>52</v>
      </c>
      <c r="F2791" t="n">
        <v>3201</v>
      </c>
      <c r="G2791" t="s">
        <v>228</v>
      </c>
      <c r="H2791" t="s">
        <v>229</v>
      </c>
      <c r="I2791" t="n">
        <v>5</v>
      </c>
      <c r="J2791" t="n">
        <v>160</v>
      </c>
      <c r="K2791" t="s">
        <v>258</v>
      </c>
      <c r="L2791" t="n">
        <v>262</v>
      </c>
      <c r="M2791" t="n">
        <v>0.39</v>
      </c>
      <c r="N2791" t="n">
        <v>17.4</v>
      </c>
      <c r="O2791" t="s">
        <v>325</v>
      </c>
      <c r="P2791" t="s">
        <v>253</v>
      </c>
      <c r="Q2791" t="s">
        <v>253</v>
      </c>
      <c r="R2791" t="s">
        <v>233</v>
      </c>
      <c r="S2791" t="s">
        <v>229</v>
      </c>
      <c r="T2791" t="n">
        <v>5</v>
      </c>
    </row>
    <row r="2792" spans="1:20">
      <c r="A2792" s="1" t="n">
        <v>39844</v>
      </c>
      <c r="B2792" t="s">
        <v>323</v>
      </c>
      <c r="C2792" t="n">
        <v>21</v>
      </c>
      <c r="D2792" t="n">
        <v>25</v>
      </c>
      <c r="E2792" t="s">
        <v>116</v>
      </c>
      <c r="F2792" t="n">
        <v>3201</v>
      </c>
      <c r="G2792" t="s">
        <v>228</v>
      </c>
      <c r="H2792" t="s">
        <v>229</v>
      </c>
      <c r="I2792" t="n">
        <v>5</v>
      </c>
      <c r="J2792" t="n">
        <v>945</v>
      </c>
      <c r="K2792" t="s">
        <v>282</v>
      </c>
      <c r="L2792" t="n">
        <v>443</v>
      </c>
      <c r="M2792" t="n">
        <v>0.07000000000000001</v>
      </c>
      <c r="N2792" t="n">
        <v>35.6</v>
      </c>
      <c r="O2792" t="s">
        <v>323</v>
      </c>
      <c r="P2792" t="n">
        <v>121</v>
      </c>
      <c r="Q2792" t="s">
        <v>229</v>
      </c>
      <c r="R2792" t="s">
        <v>233</v>
      </c>
      <c r="S2792" t="s">
        <v>229</v>
      </c>
      <c r="T2792" t="n">
        <v>5</v>
      </c>
    </row>
    <row r="2793" spans="1:20">
      <c r="A2793" s="1" t="n">
        <v>39844</v>
      </c>
      <c r="B2793" t="s">
        <v>323</v>
      </c>
      <c r="C2793" t="n">
        <v>22</v>
      </c>
      <c r="D2793" t="n">
        <v>25</v>
      </c>
      <c r="E2793" t="s">
        <v>116</v>
      </c>
      <c r="F2793" t="n">
        <v>3201</v>
      </c>
      <c r="G2793" t="s">
        <v>228</v>
      </c>
      <c r="H2793" t="s">
        <v>229</v>
      </c>
      <c r="I2793" t="n">
        <v>5</v>
      </c>
      <c r="J2793" t="n">
        <v>875</v>
      </c>
      <c r="K2793" t="s">
        <v>305</v>
      </c>
      <c r="L2793" t="n">
        <v>208</v>
      </c>
      <c r="M2793" t="n">
        <v>0.04</v>
      </c>
      <c r="N2793" t="n">
        <v>42.6</v>
      </c>
      <c r="O2793" t="s">
        <v>323</v>
      </c>
      <c r="P2793" t="n">
        <v>121</v>
      </c>
      <c r="Q2793" t="s">
        <v>229</v>
      </c>
      <c r="R2793" t="s">
        <v>233</v>
      </c>
      <c r="S2793" t="s">
        <v>229</v>
      </c>
      <c r="T2793" t="n">
        <v>5</v>
      </c>
    </row>
    <row r="2794" spans="1:20">
      <c r="A2794" s="1" t="n">
        <v>39844</v>
      </c>
      <c r="B2794" t="s">
        <v>323</v>
      </c>
      <c r="C2794" t="n">
        <v>23</v>
      </c>
      <c r="D2794" t="n">
        <v>25</v>
      </c>
      <c r="E2794" t="s">
        <v>116</v>
      </c>
      <c r="F2794" t="n">
        <v>3201</v>
      </c>
      <c r="G2794" t="s">
        <v>228</v>
      </c>
      <c r="H2794" t="s">
        <v>229</v>
      </c>
      <c r="I2794" t="n">
        <v>5</v>
      </c>
      <c r="J2794" t="n">
        <v>875</v>
      </c>
      <c r="K2794" t="s">
        <v>305</v>
      </c>
      <c r="L2794" t="n">
        <v>207</v>
      </c>
      <c r="M2794" t="n">
        <v>0.04</v>
      </c>
      <c r="N2794" t="n">
        <v>42.6</v>
      </c>
      <c r="O2794" t="s">
        <v>323</v>
      </c>
      <c r="P2794" t="n">
        <v>121</v>
      </c>
      <c r="Q2794" t="s">
        <v>229</v>
      </c>
      <c r="R2794" t="s">
        <v>233</v>
      </c>
      <c r="S2794" t="s">
        <v>229</v>
      </c>
      <c r="T2794" t="n">
        <v>5</v>
      </c>
    </row>
    <row r="2795" spans="1:20">
      <c r="A2795" s="1" t="n">
        <v>39844</v>
      </c>
      <c r="B2795" t="s">
        <v>323</v>
      </c>
      <c r="C2795" t="n">
        <v>24</v>
      </c>
      <c r="D2795" t="n">
        <v>25</v>
      </c>
      <c r="E2795" t="s">
        <v>116</v>
      </c>
      <c r="F2795" t="n">
        <v>3201</v>
      </c>
      <c r="G2795" t="s">
        <v>228</v>
      </c>
      <c r="H2795" t="s">
        <v>229</v>
      </c>
      <c r="I2795" t="n">
        <v>5</v>
      </c>
      <c r="J2795" t="n">
        <v>945</v>
      </c>
      <c r="K2795" t="s">
        <v>282</v>
      </c>
      <c r="L2795" t="n">
        <v>108</v>
      </c>
      <c r="M2795" t="n">
        <v>0.07000000000000001</v>
      </c>
      <c r="N2795" t="n">
        <v>35.6</v>
      </c>
      <c r="O2795" t="s">
        <v>323</v>
      </c>
      <c r="P2795" t="n">
        <v>121</v>
      </c>
      <c r="Q2795" t="s">
        <v>229</v>
      </c>
      <c r="R2795" t="s">
        <v>233</v>
      </c>
      <c r="S2795" t="s">
        <v>229</v>
      </c>
      <c r="T2795" t="n">
        <v>5</v>
      </c>
    </row>
    <row r="2796" spans="1:20">
      <c r="A2796" s="1" t="n">
        <v>39844</v>
      </c>
      <c r="B2796" t="s">
        <v>323</v>
      </c>
      <c r="C2796" t="n">
        <v>25</v>
      </c>
      <c r="D2796" t="n">
        <v>25</v>
      </c>
      <c r="E2796" t="s">
        <v>116</v>
      </c>
      <c r="F2796" t="n">
        <v>3201</v>
      </c>
      <c r="G2796" t="s">
        <v>228</v>
      </c>
      <c r="H2796" t="s">
        <v>229</v>
      </c>
      <c r="I2796" t="n">
        <v>5</v>
      </c>
      <c r="J2796" t="n">
        <v>945</v>
      </c>
      <c r="K2796" t="s">
        <v>282</v>
      </c>
      <c r="L2796" t="n">
        <v>253</v>
      </c>
      <c r="M2796" t="n">
        <v>0.07000000000000001</v>
      </c>
      <c r="N2796" t="n">
        <v>35.6</v>
      </c>
      <c r="O2796" t="s">
        <v>323</v>
      </c>
      <c r="P2796" t="n">
        <v>121</v>
      </c>
      <c r="Q2796" t="s">
        <v>229</v>
      </c>
      <c r="R2796" t="s">
        <v>233</v>
      </c>
      <c r="S2796" t="s">
        <v>229</v>
      </c>
      <c r="T2796" t="n">
        <v>5</v>
      </c>
    </row>
    <row r="2797" spans="1:20">
      <c r="A2797" s="1" t="n">
        <v>39844</v>
      </c>
      <c r="B2797" t="s">
        <v>323</v>
      </c>
      <c r="C2797" t="n">
        <v>26</v>
      </c>
      <c r="D2797" t="n">
        <v>25</v>
      </c>
      <c r="E2797" t="s">
        <v>116</v>
      </c>
      <c r="F2797" t="n">
        <v>3201</v>
      </c>
      <c r="G2797" t="s">
        <v>228</v>
      </c>
      <c r="H2797" t="s">
        <v>229</v>
      </c>
      <c r="I2797" t="n">
        <v>5</v>
      </c>
      <c r="J2797" t="n">
        <v>875</v>
      </c>
      <c r="K2797" t="s">
        <v>305</v>
      </c>
      <c r="L2797" t="n">
        <v>286</v>
      </c>
      <c r="M2797" t="n">
        <v>0.04</v>
      </c>
      <c r="N2797" t="n">
        <v>42.6</v>
      </c>
      <c r="O2797" t="s">
        <v>323</v>
      </c>
      <c r="P2797" t="n">
        <v>121</v>
      </c>
      <c r="Q2797" t="s">
        <v>229</v>
      </c>
      <c r="R2797" t="s">
        <v>233</v>
      </c>
      <c r="S2797" t="s">
        <v>229</v>
      </c>
      <c r="T2797" t="n">
        <v>5</v>
      </c>
    </row>
    <row r="2798" spans="1:20">
      <c r="A2798" s="1" t="n">
        <v>39844</v>
      </c>
      <c r="B2798" t="s">
        <v>323</v>
      </c>
      <c r="C2798" t="n">
        <v>27</v>
      </c>
      <c r="D2798" t="n">
        <v>25</v>
      </c>
      <c r="E2798" t="s">
        <v>116</v>
      </c>
      <c r="F2798" t="n">
        <v>3201</v>
      </c>
      <c r="G2798" t="s">
        <v>228</v>
      </c>
      <c r="H2798" t="s">
        <v>229</v>
      </c>
      <c r="I2798" t="n">
        <v>5</v>
      </c>
      <c r="J2798" t="n">
        <v>945</v>
      </c>
      <c r="K2798" t="s">
        <v>282</v>
      </c>
      <c r="L2798" t="n">
        <v>235</v>
      </c>
      <c r="M2798" t="n">
        <v>0.07000000000000001</v>
      </c>
      <c r="N2798" t="n">
        <v>35.6</v>
      </c>
      <c r="O2798" t="s">
        <v>323</v>
      </c>
      <c r="P2798" t="n">
        <v>121</v>
      </c>
      <c r="Q2798" t="s">
        <v>229</v>
      </c>
      <c r="R2798" t="s">
        <v>233</v>
      </c>
      <c r="S2798" t="s">
        <v>229</v>
      </c>
      <c r="T2798" t="n">
        <v>5</v>
      </c>
    </row>
    <row r="2799" spans="1:20">
      <c r="A2799" s="1" t="n">
        <v>39844</v>
      </c>
      <c r="B2799" t="s">
        <v>323</v>
      </c>
      <c r="C2799" t="n">
        <v>28</v>
      </c>
      <c r="D2799" t="n">
        <v>25</v>
      </c>
      <c r="E2799" t="s">
        <v>116</v>
      </c>
      <c r="F2799" t="n">
        <v>3201</v>
      </c>
      <c r="G2799" t="s">
        <v>228</v>
      </c>
      <c r="H2799" t="s">
        <v>229</v>
      </c>
      <c r="I2799" t="n">
        <v>5</v>
      </c>
      <c r="J2799" t="n">
        <v>280</v>
      </c>
      <c r="K2799" t="s">
        <v>251</v>
      </c>
      <c r="L2799" t="n">
        <v>245</v>
      </c>
      <c r="M2799" t="n">
        <v>0.26</v>
      </c>
      <c r="N2799" t="n">
        <v>16</v>
      </c>
      <c r="O2799" t="s">
        <v>323</v>
      </c>
      <c r="P2799" t="n">
        <v>121</v>
      </c>
      <c r="Q2799" t="s">
        <v>229</v>
      </c>
      <c r="R2799" t="s">
        <v>233</v>
      </c>
      <c r="S2799" t="s">
        <v>229</v>
      </c>
      <c r="T2799" t="n">
        <v>5</v>
      </c>
    </row>
    <row r="2800" spans="1:20">
      <c r="A2800" s="1" t="n">
        <v>39844</v>
      </c>
      <c r="B2800" t="s">
        <v>323</v>
      </c>
      <c r="C2800" t="n">
        <v>82</v>
      </c>
      <c r="D2800" t="n">
        <v>138</v>
      </c>
      <c r="E2800" t="s">
        <v>378</v>
      </c>
      <c r="F2800" t="n">
        <v>3201</v>
      </c>
      <c r="G2800" t="s">
        <v>228</v>
      </c>
      <c r="H2800" t="s">
        <v>229</v>
      </c>
      <c r="I2800" t="n">
        <v>5</v>
      </c>
      <c r="J2800" t="n">
        <v>260</v>
      </c>
      <c r="K2800" t="s">
        <v>250</v>
      </c>
      <c r="L2800" t="n">
        <v>27</v>
      </c>
      <c r="M2800" t="n">
        <v>0</v>
      </c>
      <c r="N2800" t="n">
        <v>0</v>
      </c>
      <c r="O2800" t="s">
        <v>323</v>
      </c>
      <c r="P2800" t="n">
        <v>2772</v>
      </c>
      <c r="Q2800" t="s">
        <v>379</v>
      </c>
      <c r="R2800" t="s">
        <v>299</v>
      </c>
      <c r="S2800" t="s">
        <v>300</v>
      </c>
      <c r="T2800" t="n">
        <v>5</v>
      </c>
    </row>
    <row r="2801" spans="1:20">
      <c r="A2801" s="1" t="n">
        <v>39844</v>
      </c>
      <c r="B2801" t="s">
        <v>323</v>
      </c>
      <c r="C2801" t="n">
        <v>86</v>
      </c>
      <c r="D2801" t="n">
        <v>509</v>
      </c>
      <c r="E2801" t="s">
        <v>380</v>
      </c>
      <c r="F2801" t="n">
        <v>3201</v>
      </c>
      <c r="G2801" t="s">
        <v>228</v>
      </c>
      <c r="H2801" t="s">
        <v>229</v>
      </c>
      <c r="I2801" t="n">
        <v>5</v>
      </c>
      <c r="J2801" t="n">
        <v>260</v>
      </c>
      <c r="K2801" t="s">
        <v>250</v>
      </c>
      <c r="L2801" t="n">
        <v>78</v>
      </c>
      <c r="M2801" t="n">
        <v>0.5</v>
      </c>
      <c r="N2801" t="n">
        <v>0</v>
      </c>
      <c r="S2801" t="s">
        <v>381</v>
      </c>
      <c r="T2801" t="s">
        <v>381</v>
      </c>
    </row>
    <row r="2802" spans="1:20">
      <c r="A2802" s="1" t="n">
        <v>39844</v>
      </c>
      <c r="B2802" t="s">
        <v>323</v>
      </c>
      <c r="C2802" t="n">
        <v>593</v>
      </c>
      <c r="D2802" t="n">
        <v>141</v>
      </c>
      <c r="E2802" t="s">
        <v>120</v>
      </c>
      <c r="F2802" t="n">
        <v>3201</v>
      </c>
      <c r="G2802" t="s">
        <v>228</v>
      </c>
      <c r="H2802" t="s">
        <v>229</v>
      </c>
      <c r="I2802" t="n">
        <v>5</v>
      </c>
      <c r="J2802" t="n">
        <v>330</v>
      </c>
      <c r="K2802" t="s">
        <v>350</v>
      </c>
      <c r="L2802" t="n">
        <v>44</v>
      </c>
      <c r="M2802" t="n">
        <v>0</v>
      </c>
      <c r="N2802" t="n">
        <v>0</v>
      </c>
      <c r="S2802" t="s">
        <v>381</v>
      </c>
      <c r="T2802" t="s">
        <v>381</v>
      </c>
    </row>
    <row r="2803" spans="1:20">
      <c r="A2803" s="1" t="n">
        <v>39844</v>
      </c>
      <c r="B2803" t="s">
        <v>323</v>
      </c>
      <c r="C2803" t="n">
        <v>596</v>
      </c>
      <c r="D2803" t="n">
        <v>141</v>
      </c>
      <c r="E2803" t="s">
        <v>120</v>
      </c>
      <c r="F2803" t="n">
        <v>3201</v>
      </c>
      <c r="G2803" t="s">
        <v>228</v>
      </c>
      <c r="H2803" t="s">
        <v>229</v>
      </c>
      <c r="I2803" t="n">
        <v>5</v>
      </c>
      <c r="J2803" t="n">
        <v>330</v>
      </c>
      <c r="K2803" t="s">
        <v>350</v>
      </c>
      <c r="L2803" t="n">
        <v>5</v>
      </c>
      <c r="M2803" t="n">
        <v>0</v>
      </c>
      <c r="N2803" t="n">
        <v>0</v>
      </c>
      <c r="S2803" t="s">
        <v>381</v>
      </c>
      <c r="T2803" t="s">
        <v>381</v>
      </c>
    </row>
    <row r="2804" spans="1:20">
      <c r="A2804" s="1" t="n">
        <v>39872</v>
      </c>
      <c r="B2804" t="s">
        <v>323</v>
      </c>
      <c r="C2804" t="n">
        <v>16</v>
      </c>
      <c r="D2804" t="n">
        <v>25</v>
      </c>
      <c r="E2804" t="s">
        <v>116</v>
      </c>
      <c r="F2804" t="n">
        <v>3201</v>
      </c>
      <c r="G2804" t="s">
        <v>228</v>
      </c>
      <c r="H2804" t="s">
        <v>229</v>
      </c>
      <c r="I2804" t="n">
        <v>5</v>
      </c>
      <c r="J2804" t="n">
        <v>875</v>
      </c>
      <c r="K2804" t="s">
        <v>305</v>
      </c>
      <c r="L2804" t="n">
        <v>285</v>
      </c>
      <c r="M2804" t="n">
        <v>0.04</v>
      </c>
      <c r="N2804" t="n">
        <v>42.6</v>
      </c>
      <c r="O2804" t="s">
        <v>323</v>
      </c>
      <c r="P2804" t="n">
        <v>121</v>
      </c>
      <c r="Q2804" t="s">
        <v>229</v>
      </c>
      <c r="R2804" t="s">
        <v>233</v>
      </c>
      <c r="S2804" t="s">
        <v>229</v>
      </c>
      <c r="T2804" t="n">
        <v>5</v>
      </c>
    </row>
    <row r="2805" spans="1:20">
      <c r="A2805" s="1" t="n">
        <v>39872</v>
      </c>
      <c r="B2805" t="s">
        <v>323</v>
      </c>
      <c r="C2805" t="n">
        <v>17</v>
      </c>
      <c r="D2805" t="n">
        <v>25</v>
      </c>
      <c r="E2805" t="s">
        <v>116</v>
      </c>
      <c r="F2805" t="n">
        <v>3201</v>
      </c>
      <c r="G2805" t="s">
        <v>228</v>
      </c>
      <c r="H2805" t="s">
        <v>229</v>
      </c>
      <c r="I2805" t="n">
        <v>5</v>
      </c>
      <c r="J2805" t="n">
        <v>875</v>
      </c>
      <c r="K2805" t="s">
        <v>305</v>
      </c>
      <c r="L2805" t="n">
        <v>183</v>
      </c>
      <c r="M2805" t="n">
        <v>0.04</v>
      </c>
      <c r="N2805" t="n">
        <v>42.9</v>
      </c>
      <c r="O2805" t="s">
        <v>323</v>
      </c>
      <c r="P2805" t="n">
        <v>121</v>
      </c>
      <c r="Q2805" t="s">
        <v>229</v>
      </c>
      <c r="R2805" t="s">
        <v>233</v>
      </c>
      <c r="S2805" t="s">
        <v>229</v>
      </c>
      <c r="T2805" t="n">
        <v>5</v>
      </c>
    </row>
    <row r="2806" spans="1:20">
      <c r="A2806" s="1" t="n">
        <v>39872</v>
      </c>
      <c r="B2806" t="s">
        <v>323</v>
      </c>
      <c r="C2806" t="n">
        <v>18</v>
      </c>
      <c r="D2806" t="n">
        <v>25</v>
      </c>
      <c r="E2806" t="s">
        <v>116</v>
      </c>
      <c r="F2806" t="n">
        <v>3201</v>
      </c>
      <c r="G2806" t="s">
        <v>228</v>
      </c>
      <c r="H2806" t="s">
        <v>229</v>
      </c>
      <c r="I2806" t="n">
        <v>5</v>
      </c>
      <c r="J2806" t="n">
        <v>945</v>
      </c>
      <c r="K2806" t="s">
        <v>282</v>
      </c>
      <c r="L2806" t="n">
        <v>334</v>
      </c>
      <c r="M2806" t="n">
        <v>0.07000000000000001</v>
      </c>
      <c r="N2806" t="n">
        <v>35.6</v>
      </c>
      <c r="O2806" t="s">
        <v>323</v>
      </c>
      <c r="P2806" t="n">
        <v>121</v>
      </c>
      <c r="Q2806" t="s">
        <v>229</v>
      </c>
      <c r="R2806" t="s">
        <v>233</v>
      </c>
      <c r="S2806" t="s">
        <v>229</v>
      </c>
      <c r="T2806" t="n">
        <v>5</v>
      </c>
    </row>
    <row r="2807" spans="1:20">
      <c r="A2807" s="1" t="n">
        <v>39872</v>
      </c>
      <c r="B2807" t="s">
        <v>323</v>
      </c>
      <c r="C2807" t="n">
        <v>19</v>
      </c>
      <c r="D2807" t="n">
        <v>25</v>
      </c>
      <c r="E2807" t="s">
        <v>116</v>
      </c>
      <c r="F2807" t="n">
        <v>3201</v>
      </c>
      <c r="G2807" t="s">
        <v>228</v>
      </c>
      <c r="H2807" t="s">
        <v>229</v>
      </c>
      <c r="I2807" t="n">
        <v>5</v>
      </c>
      <c r="J2807" t="n">
        <v>945</v>
      </c>
      <c r="K2807" t="s">
        <v>282</v>
      </c>
      <c r="L2807" t="n">
        <v>458</v>
      </c>
      <c r="M2807" t="n">
        <v>0.07000000000000001</v>
      </c>
      <c r="N2807" t="n">
        <v>35.6</v>
      </c>
      <c r="O2807" t="s">
        <v>323</v>
      </c>
      <c r="P2807" t="n">
        <v>121</v>
      </c>
      <c r="Q2807" t="s">
        <v>229</v>
      </c>
      <c r="R2807" t="s">
        <v>233</v>
      </c>
      <c r="S2807" t="s">
        <v>229</v>
      </c>
      <c r="T2807" t="n">
        <v>5</v>
      </c>
    </row>
    <row r="2808" spans="1:20">
      <c r="A2808" s="1" t="n">
        <v>39903</v>
      </c>
      <c r="B2808" t="s">
        <v>323</v>
      </c>
      <c r="C2808" t="n">
        <v>28</v>
      </c>
      <c r="D2808" t="n">
        <v>25</v>
      </c>
      <c r="E2808" t="s">
        <v>116</v>
      </c>
      <c r="F2808" t="n">
        <v>3201</v>
      </c>
      <c r="G2808" t="s">
        <v>228</v>
      </c>
      <c r="H2808" t="s">
        <v>229</v>
      </c>
      <c r="I2808" t="n">
        <v>5</v>
      </c>
      <c r="J2808" t="n">
        <v>875</v>
      </c>
      <c r="K2808" t="s">
        <v>305</v>
      </c>
      <c r="L2808" t="n">
        <v>206</v>
      </c>
      <c r="M2808" t="n">
        <v>0.04</v>
      </c>
      <c r="N2808" t="n">
        <v>42.6</v>
      </c>
      <c r="O2808" t="s">
        <v>323</v>
      </c>
      <c r="P2808" t="n">
        <v>121</v>
      </c>
      <c r="Q2808" t="s">
        <v>229</v>
      </c>
      <c r="R2808" t="s">
        <v>233</v>
      </c>
      <c r="S2808" t="s">
        <v>229</v>
      </c>
      <c r="T2808" t="n">
        <v>5</v>
      </c>
    </row>
    <row r="2809" spans="1:20">
      <c r="A2809" s="1" t="n">
        <v>39903</v>
      </c>
      <c r="B2809" t="s">
        <v>323</v>
      </c>
      <c r="C2809" t="n">
        <v>29</v>
      </c>
      <c r="D2809" t="n">
        <v>25</v>
      </c>
      <c r="E2809" t="s">
        <v>116</v>
      </c>
      <c r="F2809" t="n">
        <v>3201</v>
      </c>
      <c r="G2809" t="s">
        <v>228</v>
      </c>
      <c r="H2809" t="s">
        <v>229</v>
      </c>
      <c r="I2809" t="n">
        <v>5</v>
      </c>
      <c r="J2809" t="n">
        <v>280</v>
      </c>
      <c r="K2809" t="s">
        <v>251</v>
      </c>
      <c r="L2809" t="n">
        <v>242</v>
      </c>
      <c r="M2809" t="n">
        <v>0.26</v>
      </c>
      <c r="N2809" t="n">
        <v>16</v>
      </c>
      <c r="O2809" t="s">
        <v>323</v>
      </c>
      <c r="P2809" t="n">
        <v>121</v>
      </c>
      <c r="Q2809" t="s">
        <v>229</v>
      </c>
      <c r="R2809" t="s">
        <v>233</v>
      </c>
      <c r="S2809" t="s">
        <v>229</v>
      </c>
      <c r="T2809" t="n">
        <v>5</v>
      </c>
    </row>
    <row r="2810" spans="1:20">
      <c r="A2810" s="1" t="n">
        <v>39903</v>
      </c>
      <c r="B2810" t="s">
        <v>323</v>
      </c>
      <c r="C2810" t="n">
        <v>30</v>
      </c>
      <c r="D2810" t="n">
        <v>25</v>
      </c>
      <c r="E2810" t="s">
        <v>116</v>
      </c>
      <c r="F2810" t="n">
        <v>3201</v>
      </c>
      <c r="G2810" t="s">
        <v>228</v>
      </c>
      <c r="H2810" t="s">
        <v>229</v>
      </c>
      <c r="I2810" t="n">
        <v>5</v>
      </c>
      <c r="J2810" t="n">
        <v>875</v>
      </c>
      <c r="K2810" t="s">
        <v>305</v>
      </c>
      <c r="L2810" t="n">
        <v>198</v>
      </c>
      <c r="M2810" t="n">
        <v>0.04</v>
      </c>
      <c r="N2810" t="n">
        <v>42.6</v>
      </c>
      <c r="O2810" t="s">
        <v>323</v>
      </c>
      <c r="P2810" t="n">
        <v>121</v>
      </c>
      <c r="Q2810" t="s">
        <v>229</v>
      </c>
      <c r="R2810" t="s">
        <v>233</v>
      </c>
      <c r="S2810" t="s">
        <v>229</v>
      </c>
      <c r="T2810" t="n">
        <v>5</v>
      </c>
    </row>
    <row r="2811" spans="1:20">
      <c r="A2811" s="1" t="n">
        <v>39903</v>
      </c>
      <c r="B2811" t="s">
        <v>323</v>
      </c>
      <c r="C2811" t="n">
        <v>31</v>
      </c>
      <c r="D2811" t="n">
        <v>25</v>
      </c>
      <c r="E2811" t="s">
        <v>116</v>
      </c>
      <c r="F2811" t="n">
        <v>3201</v>
      </c>
      <c r="G2811" t="s">
        <v>228</v>
      </c>
      <c r="H2811" t="s">
        <v>229</v>
      </c>
      <c r="I2811" t="n">
        <v>5</v>
      </c>
      <c r="J2811" t="n">
        <v>458</v>
      </c>
      <c r="K2811" t="s">
        <v>230</v>
      </c>
      <c r="L2811" t="n">
        <v>467</v>
      </c>
      <c r="M2811" t="n">
        <v>0.08</v>
      </c>
      <c r="N2811" t="n">
        <v>33.8</v>
      </c>
      <c r="O2811" t="s">
        <v>323</v>
      </c>
      <c r="P2811" t="n">
        <v>121</v>
      </c>
      <c r="Q2811" t="s">
        <v>229</v>
      </c>
      <c r="R2811" t="s">
        <v>233</v>
      </c>
      <c r="S2811" t="s">
        <v>229</v>
      </c>
      <c r="T2811" t="n">
        <v>5</v>
      </c>
    </row>
    <row r="2812" spans="1:20">
      <c r="A2812" s="1" t="n">
        <v>39903</v>
      </c>
      <c r="B2812" t="s">
        <v>323</v>
      </c>
      <c r="C2812" t="n">
        <v>32</v>
      </c>
      <c r="D2812" t="n">
        <v>25</v>
      </c>
      <c r="E2812" t="s">
        <v>116</v>
      </c>
      <c r="F2812" t="n">
        <v>3201</v>
      </c>
      <c r="G2812" t="s">
        <v>228</v>
      </c>
      <c r="H2812" t="s">
        <v>229</v>
      </c>
      <c r="I2812" t="n">
        <v>5</v>
      </c>
      <c r="J2812" t="n">
        <v>945</v>
      </c>
      <c r="K2812" t="s">
        <v>282</v>
      </c>
      <c r="L2812" t="n">
        <v>245</v>
      </c>
      <c r="M2812" t="n">
        <v>0.04</v>
      </c>
      <c r="N2812" t="n">
        <v>37</v>
      </c>
      <c r="O2812" t="s">
        <v>323</v>
      </c>
      <c r="P2812" t="n">
        <v>121</v>
      </c>
      <c r="Q2812" t="s">
        <v>229</v>
      </c>
      <c r="R2812" t="s">
        <v>233</v>
      </c>
      <c r="S2812" t="s">
        <v>229</v>
      </c>
      <c r="T2812" t="n">
        <v>5</v>
      </c>
    </row>
    <row r="2813" spans="1:20">
      <c r="A2813" s="1" t="n">
        <v>39903</v>
      </c>
      <c r="B2813" t="s">
        <v>323</v>
      </c>
      <c r="C2813" t="n">
        <v>33</v>
      </c>
      <c r="D2813" t="n">
        <v>25</v>
      </c>
      <c r="E2813" t="s">
        <v>116</v>
      </c>
      <c r="F2813" t="n">
        <v>3201</v>
      </c>
      <c r="G2813" t="s">
        <v>228</v>
      </c>
      <c r="H2813" t="s">
        <v>229</v>
      </c>
      <c r="I2813" t="n">
        <v>5</v>
      </c>
      <c r="J2813" t="n">
        <v>945</v>
      </c>
      <c r="K2813" t="s">
        <v>282</v>
      </c>
      <c r="L2813" t="n">
        <v>201</v>
      </c>
      <c r="M2813" t="n">
        <v>0.04</v>
      </c>
      <c r="N2813" t="n">
        <v>37</v>
      </c>
      <c r="O2813" t="s">
        <v>323</v>
      </c>
      <c r="P2813" t="n">
        <v>121</v>
      </c>
      <c r="Q2813" t="s">
        <v>229</v>
      </c>
      <c r="R2813" t="s">
        <v>233</v>
      </c>
      <c r="S2813" t="s">
        <v>229</v>
      </c>
      <c r="T2813" t="n">
        <v>5</v>
      </c>
    </row>
    <row r="2814" spans="1:20">
      <c r="A2814" s="1" t="n">
        <v>39903</v>
      </c>
      <c r="B2814" t="s">
        <v>323</v>
      </c>
      <c r="C2814" t="n">
        <v>34</v>
      </c>
      <c r="D2814" t="n">
        <v>25</v>
      </c>
      <c r="E2814" t="s">
        <v>116</v>
      </c>
      <c r="F2814" t="n">
        <v>3201</v>
      </c>
      <c r="G2814" t="s">
        <v>228</v>
      </c>
      <c r="H2814" t="s">
        <v>229</v>
      </c>
      <c r="I2814" t="n">
        <v>5</v>
      </c>
      <c r="J2814" t="n">
        <v>945</v>
      </c>
      <c r="K2814" t="s">
        <v>282</v>
      </c>
      <c r="L2814" t="n">
        <v>442</v>
      </c>
      <c r="M2814" t="n">
        <v>0.04</v>
      </c>
      <c r="N2814" t="n">
        <v>37.6</v>
      </c>
      <c r="O2814" t="s">
        <v>323</v>
      </c>
      <c r="P2814" t="n">
        <v>121</v>
      </c>
      <c r="Q2814" t="s">
        <v>229</v>
      </c>
      <c r="R2814" t="s">
        <v>233</v>
      </c>
      <c r="S2814" t="s">
        <v>229</v>
      </c>
      <c r="T2814" t="n">
        <v>5</v>
      </c>
    </row>
    <row r="2815" spans="1:20">
      <c r="A2815" s="1" t="n">
        <v>39903</v>
      </c>
      <c r="B2815" t="s">
        <v>323</v>
      </c>
      <c r="C2815" t="n">
        <v>91</v>
      </c>
      <c r="D2815" t="n">
        <v>141</v>
      </c>
      <c r="E2815" t="s">
        <v>120</v>
      </c>
      <c r="F2815" t="n">
        <v>3201</v>
      </c>
      <c r="G2815" t="s">
        <v>228</v>
      </c>
      <c r="H2815" t="s">
        <v>229</v>
      </c>
      <c r="I2815" t="n">
        <v>5</v>
      </c>
      <c r="J2815" t="n">
        <v>330</v>
      </c>
      <c r="K2815" t="s">
        <v>350</v>
      </c>
      <c r="L2815" t="n">
        <v>47</v>
      </c>
      <c r="M2815" t="n">
        <v>0</v>
      </c>
      <c r="N2815" t="n">
        <v>0</v>
      </c>
      <c r="S2815" t="s">
        <v>381</v>
      </c>
      <c r="T2815" t="s">
        <v>381</v>
      </c>
    </row>
    <row r="2816" spans="1:20">
      <c r="A2816" s="1" t="n">
        <v>39903</v>
      </c>
      <c r="B2816" t="s">
        <v>382</v>
      </c>
      <c r="C2816" t="n">
        <v>1</v>
      </c>
      <c r="D2816" t="n">
        <v>931</v>
      </c>
      <c r="E2816" t="s">
        <v>383</v>
      </c>
      <c r="F2816" t="n">
        <v>3201</v>
      </c>
      <c r="G2816" t="s">
        <v>228</v>
      </c>
      <c r="H2816" t="s">
        <v>229</v>
      </c>
      <c r="I2816" t="n">
        <v>5</v>
      </c>
      <c r="J2816" t="n">
        <v>260</v>
      </c>
      <c r="K2816" t="s">
        <v>250</v>
      </c>
      <c r="L2816" t="n">
        <v>218</v>
      </c>
      <c r="M2816" t="n">
        <v>0</v>
      </c>
      <c r="N2816" t="n">
        <v>0</v>
      </c>
      <c r="S2816" t="s">
        <v>381</v>
      </c>
      <c r="T2816" t="s">
        <v>381</v>
      </c>
    </row>
    <row r="2817" spans="1:20">
      <c r="A2817" s="1" t="n">
        <v>39903</v>
      </c>
      <c r="B2817" t="s">
        <v>326</v>
      </c>
      <c r="C2817" t="n">
        <v>1</v>
      </c>
      <c r="D2817" t="n">
        <v>215</v>
      </c>
      <c r="E2817" t="s">
        <v>384</v>
      </c>
      <c r="F2817" t="n">
        <v>3201</v>
      </c>
      <c r="G2817" t="s">
        <v>228</v>
      </c>
      <c r="H2817" t="s">
        <v>229</v>
      </c>
      <c r="I2817" t="n">
        <v>5</v>
      </c>
      <c r="J2817" t="n">
        <v>862</v>
      </c>
      <c r="K2817" t="s">
        <v>320</v>
      </c>
      <c r="L2817" t="n">
        <v>312</v>
      </c>
      <c r="M2817" t="n">
        <v>0</v>
      </c>
      <c r="N2817" t="n">
        <v>0</v>
      </c>
      <c r="S2817" t="s">
        <v>381</v>
      </c>
      <c r="T2817" t="s">
        <v>381</v>
      </c>
    </row>
    <row r="2818" spans="1:20">
      <c r="A2818" s="1" t="n">
        <v>39903</v>
      </c>
      <c r="B2818" t="s">
        <v>326</v>
      </c>
      <c r="C2818" t="n">
        <v>2</v>
      </c>
      <c r="D2818" t="n">
        <v>215</v>
      </c>
      <c r="E2818" t="s">
        <v>384</v>
      </c>
      <c r="F2818" t="n">
        <v>3201</v>
      </c>
      <c r="G2818" t="s">
        <v>228</v>
      </c>
      <c r="H2818" t="s">
        <v>229</v>
      </c>
      <c r="I2818" t="n">
        <v>5</v>
      </c>
      <c r="J2818" t="n">
        <v>595</v>
      </c>
      <c r="K2818" t="s">
        <v>268</v>
      </c>
      <c r="L2818" t="n">
        <v>101</v>
      </c>
      <c r="M2818" t="n">
        <v>0</v>
      </c>
      <c r="N2818" t="n">
        <v>0</v>
      </c>
      <c r="S2818" t="s">
        <v>381</v>
      </c>
      <c r="T2818" t="s">
        <v>381</v>
      </c>
    </row>
    <row r="2819" spans="1:20">
      <c r="A2819" s="1" t="n">
        <v>39933</v>
      </c>
      <c r="B2819" t="s">
        <v>323</v>
      </c>
      <c r="C2819" t="n">
        <v>27</v>
      </c>
      <c r="D2819" t="n">
        <v>25</v>
      </c>
      <c r="E2819" t="s">
        <v>116</v>
      </c>
      <c r="F2819" t="n">
        <v>3201</v>
      </c>
      <c r="G2819" t="s">
        <v>228</v>
      </c>
      <c r="H2819" t="s">
        <v>229</v>
      </c>
      <c r="I2819" t="n">
        <v>5</v>
      </c>
      <c r="J2819" t="n">
        <v>875</v>
      </c>
      <c r="K2819" t="s">
        <v>305</v>
      </c>
      <c r="L2819" t="n">
        <v>149</v>
      </c>
      <c r="M2819" t="n">
        <v>0.04</v>
      </c>
      <c r="N2819" t="n">
        <v>43.1</v>
      </c>
      <c r="O2819" t="s">
        <v>323</v>
      </c>
      <c r="P2819" t="n">
        <v>121</v>
      </c>
      <c r="Q2819" t="s">
        <v>229</v>
      </c>
      <c r="R2819" t="s">
        <v>233</v>
      </c>
      <c r="S2819" t="s">
        <v>229</v>
      </c>
      <c r="T2819" t="n">
        <v>5</v>
      </c>
    </row>
    <row r="2820" spans="1:20">
      <c r="A2820" s="1" t="n">
        <v>39933</v>
      </c>
      <c r="B2820" t="s">
        <v>323</v>
      </c>
      <c r="C2820" t="n">
        <v>28</v>
      </c>
      <c r="D2820" t="n">
        <v>25</v>
      </c>
      <c r="E2820" t="s">
        <v>116</v>
      </c>
      <c r="F2820" t="n">
        <v>3201</v>
      </c>
      <c r="G2820" t="s">
        <v>228</v>
      </c>
      <c r="H2820" t="s">
        <v>229</v>
      </c>
      <c r="I2820" t="n">
        <v>5</v>
      </c>
      <c r="J2820" t="n">
        <v>875</v>
      </c>
      <c r="K2820" t="s">
        <v>305</v>
      </c>
      <c r="L2820" t="n">
        <v>225</v>
      </c>
      <c r="M2820" t="n">
        <v>0.04</v>
      </c>
      <c r="N2820" t="n">
        <v>42.5</v>
      </c>
      <c r="O2820" t="s">
        <v>323</v>
      </c>
      <c r="P2820" t="n">
        <v>121</v>
      </c>
      <c r="Q2820" t="s">
        <v>229</v>
      </c>
      <c r="R2820" t="s">
        <v>233</v>
      </c>
      <c r="S2820" t="s">
        <v>229</v>
      </c>
      <c r="T2820" t="n">
        <v>5</v>
      </c>
    </row>
    <row r="2821" spans="1:20">
      <c r="A2821" s="1" t="n">
        <v>39933</v>
      </c>
      <c r="B2821" t="s">
        <v>323</v>
      </c>
      <c r="C2821" t="n">
        <v>29</v>
      </c>
      <c r="D2821" t="n">
        <v>25</v>
      </c>
      <c r="E2821" t="s">
        <v>116</v>
      </c>
      <c r="F2821" t="n">
        <v>3201</v>
      </c>
      <c r="G2821" t="s">
        <v>228</v>
      </c>
      <c r="H2821" t="s">
        <v>229</v>
      </c>
      <c r="I2821" t="n">
        <v>5</v>
      </c>
      <c r="J2821" t="n">
        <v>458</v>
      </c>
      <c r="K2821" t="s">
        <v>230</v>
      </c>
      <c r="L2821" t="n">
        <v>436</v>
      </c>
      <c r="M2821" t="n">
        <v>0.08</v>
      </c>
      <c r="N2821" t="n">
        <v>33.9</v>
      </c>
      <c r="O2821" t="s">
        <v>323</v>
      </c>
      <c r="P2821" t="n">
        <v>121</v>
      </c>
      <c r="Q2821" t="s">
        <v>229</v>
      </c>
      <c r="R2821" t="s">
        <v>233</v>
      </c>
      <c r="S2821" t="s">
        <v>229</v>
      </c>
      <c r="T2821" t="n">
        <v>5</v>
      </c>
    </row>
    <row r="2822" spans="1:20">
      <c r="A2822" s="1" t="n">
        <v>39933</v>
      </c>
      <c r="B2822" t="s">
        <v>323</v>
      </c>
      <c r="C2822" t="n">
        <v>30</v>
      </c>
      <c r="D2822" t="n">
        <v>25</v>
      </c>
      <c r="E2822" t="s">
        <v>116</v>
      </c>
      <c r="F2822" t="n">
        <v>3201</v>
      </c>
      <c r="G2822" t="s">
        <v>228</v>
      </c>
      <c r="H2822" t="s">
        <v>229</v>
      </c>
      <c r="I2822" t="n">
        <v>5</v>
      </c>
      <c r="J2822" t="n">
        <v>945</v>
      </c>
      <c r="K2822" t="s">
        <v>282</v>
      </c>
      <c r="L2822" t="n">
        <v>371</v>
      </c>
      <c r="M2822" t="n">
        <v>0.06</v>
      </c>
      <c r="N2822" t="n">
        <v>37.5</v>
      </c>
      <c r="O2822" t="s">
        <v>323</v>
      </c>
      <c r="P2822" t="n">
        <v>121</v>
      </c>
      <c r="Q2822" t="s">
        <v>229</v>
      </c>
      <c r="R2822" t="s">
        <v>233</v>
      </c>
      <c r="S2822" t="s">
        <v>229</v>
      </c>
      <c r="T2822" t="n">
        <v>5</v>
      </c>
    </row>
    <row r="2823" spans="1:20">
      <c r="A2823" s="1" t="n">
        <v>39933</v>
      </c>
      <c r="B2823" t="s">
        <v>376</v>
      </c>
      <c r="C2823" t="n">
        <v>1</v>
      </c>
      <c r="D2823" t="n">
        <v>251</v>
      </c>
      <c r="E2823" t="s">
        <v>385</v>
      </c>
      <c r="F2823" t="n">
        <v>3202</v>
      </c>
      <c r="G2823" t="s">
        <v>275</v>
      </c>
      <c r="H2823" t="s">
        <v>229</v>
      </c>
      <c r="I2823" t="n">
        <v>5</v>
      </c>
      <c r="J2823" t="n">
        <v>887</v>
      </c>
      <c r="K2823" t="s">
        <v>272</v>
      </c>
      <c r="L2823" t="n">
        <v>17</v>
      </c>
      <c r="M2823" t="n">
        <v>0</v>
      </c>
      <c r="N2823" t="n">
        <v>0</v>
      </c>
      <c r="S2823" t="s">
        <v>381</v>
      </c>
      <c r="T2823" t="s">
        <v>381</v>
      </c>
    </row>
    <row r="2824" spans="1:20">
      <c r="A2824" s="1" t="n">
        <v>39933</v>
      </c>
      <c r="B2824" t="s">
        <v>376</v>
      </c>
      <c r="C2824" t="n">
        <v>2</v>
      </c>
      <c r="D2824" t="n">
        <v>251</v>
      </c>
      <c r="E2824" t="s">
        <v>385</v>
      </c>
      <c r="F2824" t="n">
        <v>3203</v>
      </c>
      <c r="G2824" t="s">
        <v>343</v>
      </c>
      <c r="H2824" t="s">
        <v>229</v>
      </c>
      <c r="I2824" t="n">
        <v>5</v>
      </c>
      <c r="J2824" t="n">
        <v>887</v>
      </c>
      <c r="K2824" t="s">
        <v>272</v>
      </c>
      <c r="L2824" t="n">
        <v>13</v>
      </c>
      <c r="M2824" t="n">
        <v>0</v>
      </c>
      <c r="N2824" t="n">
        <v>0</v>
      </c>
      <c r="S2824" t="s">
        <v>381</v>
      </c>
      <c r="T2824" t="s">
        <v>381</v>
      </c>
    </row>
    <row r="2825" spans="1:20">
      <c r="A2825" s="1" t="n">
        <v>39933</v>
      </c>
      <c r="B2825" t="s">
        <v>376</v>
      </c>
      <c r="C2825" t="n">
        <v>3</v>
      </c>
      <c r="D2825" t="n">
        <v>251</v>
      </c>
      <c r="E2825" t="s">
        <v>385</v>
      </c>
      <c r="F2825" t="n">
        <v>3204</v>
      </c>
      <c r="G2825" t="s">
        <v>344</v>
      </c>
      <c r="H2825" t="s">
        <v>229</v>
      </c>
      <c r="I2825" t="n">
        <v>5</v>
      </c>
      <c r="J2825" t="n">
        <v>887</v>
      </c>
      <c r="K2825" t="s">
        <v>272</v>
      </c>
      <c r="L2825" t="n">
        <v>10</v>
      </c>
      <c r="M2825" t="n">
        <v>0</v>
      </c>
      <c r="N2825" t="n">
        <v>0</v>
      </c>
      <c r="S2825" t="s">
        <v>381</v>
      </c>
      <c r="T2825" t="s">
        <v>381</v>
      </c>
    </row>
    <row r="2826" spans="1:20">
      <c r="A2826" s="1" t="n">
        <v>39964</v>
      </c>
      <c r="B2826" t="s">
        <v>323</v>
      </c>
      <c r="C2826" t="n">
        <v>28</v>
      </c>
      <c r="D2826" t="n">
        <v>25</v>
      </c>
      <c r="E2826" t="s">
        <v>116</v>
      </c>
      <c r="F2826" t="n">
        <v>3201</v>
      </c>
      <c r="G2826" t="s">
        <v>228</v>
      </c>
      <c r="H2826" t="s">
        <v>229</v>
      </c>
      <c r="I2826" t="n">
        <v>5</v>
      </c>
      <c r="J2826" t="n">
        <v>458</v>
      </c>
      <c r="K2826" t="s">
        <v>230</v>
      </c>
      <c r="L2826" t="n">
        <v>452</v>
      </c>
      <c r="M2826" t="n">
        <v>0.08</v>
      </c>
      <c r="N2826" t="n">
        <v>35.3</v>
      </c>
      <c r="O2826" t="s">
        <v>323</v>
      </c>
      <c r="P2826" t="n">
        <v>121</v>
      </c>
      <c r="Q2826" t="s">
        <v>229</v>
      </c>
      <c r="R2826" t="s">
        <v>233</v>
      </c>
      <c r="S2826" t="s">
        <v>229</v>
      </c>
      <c r="T2826" t="n">
        <v>5</v>
      </c>
    </row>
    <row r="2827" spans="1:20">
      <c r="A2827" s="1" t="n">
        <v>39964</v>
      </c>
      <c r="B2827" t="s">
        <v>323</v>
      </c>
      <c r="C2827" t="n">
        <v>29</v>
      </c>
      <c r="D2827" t="n">
        <v>25</v>
      </c>
      <c r="E2827" t="s">
        <v>116</v>
      </c>
      <c r="F2827" t="n">
        <v>3201</v>
      </c>
      <c r="G2827" t="s">
        <v>228</v>
      </c>
      <c r="H2827" t="s">
        <v>229</v>
      </c>
      <c r="I2827" t="n">
        <v>5</v>
      </c>
      <c r="J2827" t="n">
        <v>280</v>
      </c>
      <c r="K2827" t="s">
        <v>251</v>
      </c>
      <c r="L2827" t="n">
        <v>259</v>
      </c>
      <c r="M2827" t="n">
        <v>0.26</v>
      </c>
      <c r="N2827" t="n">
        <v>16</v>
      </c>
      <c r="O2827" t="s">
        <v>323</v>
      </c>
      <c r="P2827" t="n">
        <v>121</v>
      </c>
      <c r="Q2827" t="s">
        <v>229</v>
      </c>
      <c r="R2827" t="s">
        <v>233</v>
      </c>
      <c r="S2827" t="s">
        <v>229</v>
      </c>
      <c r="T2827" t="n">
        <v>5</v>
      </c>
    </row>
    <row r="2828" spans="1:20">
      <c r="A2828" s="1" t="n">
        <v>39964</v>
      </c>
      <c r="B2828" t="s">
        <v>323</v>
      </c>
      <c r="C2828" t="n">
        <v>30</v>
      </c>
      <c r="D2828" t="n">
        <v>25</v>
      </c>
      <c r="E2828" t="s">
        <v>116</v>
      </c>
      <c r="F2828" t="n">
        <v>3201</v>
      </c>
      <c r="G2828" t="s">
        <v>228</v>
      </c>
      <c r="H2828" t="s">
        <v>229</v>
      </c>
      <c r="I2828" t="n">
        <v>5</v>
      </c>
      <c r="J2828" t="n">
        <v>280</v>
      </c>
      <c r="K2828" t="s">
        <v>251</v>
      </c>
      <c r="L2828" t="n">
        <v>347</v>
      </c>
      <c r="M2828" t="n">
        <v>0.08</v>
      </c>
      <c r="N2828" t="n">
        <v>35.6</v>
      </c>
      <c r="O2828" t="s">
        <v>323</v>
      </c>
      <c r="P2828" t="n">
        <v>121</v>
      </c>
      <c r="Q2828" t="s">
        <v>229</v>
      </c>
      <c r="R2828" t="s">
        <v>233</v>
      </c>
      <c r="S2828" t="s">
        <v>229</v>
      </c>
      <c r="T2828" t="n">
        <v>5</v>
      </c>
    </row>
    <row r="2829" spans="1:20">
      <c r="A2829" s="1" t="n">
        <v>39964</v>
      </c>
      <c r="B2829" t="s">
        <v>323</v>
      </c>
      <c r="C2829" t="n">
        <v>31</v>
      </c>
      <c r="D2829" t="n">
        <v>25</v>
      </c>
      <c r="E2829" t="s">
        <v>116</v>
      </c>
      <c r="F2829" t="n">
        <v>3201</v>
      </c>
      <c r="G2829" t="s">
        <v>228</v>
      </c>
      <c r="H2829" t="s">
        <v>229</v>
      </c>
      <c r="I2829" t="n">
        <v>5</v>
      </c>
      <c r="J2829" t="n">
        <v>945</v>
      </c>
      <c r="K2829" t="s">
        <v>282</v>
      </c>
      <c r="L2829" t="n">
        <v>323</v>
      </c>
      <c r="M2829" t="n">
        <v>0.06</v>
      </c>
      <c r="N2829" t="n">
        <v>36.2</v>
      </c>
      <c r="O2829" t="s">
        <v>323</v>
      </c>
      <c r="P2829" t="n">
        <v>121</v>
      </c>
      <c r="Q2829" t="s">
        <v>229</v>
      </c>
      <c r="R2829" t="s">
        <v>233</v>
      </c>
      <c r="S2829" t="s">
        <v>229</v>
      </c>
      <c r="T2829" t="n">
        <v>5</v>
      </c>
    </row>
    <row r="2830" spans="1:20">
      <c r="A2830" s="1" t="n">
        <v>39964</v>
      </c>
      <c r="B2830" t="s">
        <v>323</v>
      </c>
      <c r="C2830" t="n">
        <v>32</v>
      </c>
      <c r="D2830" t="n">
        <v>25</v>
      </c>
      <c r="E2830" t="s">
        <v>116</v>
      </c>
      <c r="F2830" t="n">
        <v>3201</v>
      </c>
      <c r="G2830" t="s">
        <v>228</v>
      </c>
      <c r="H2830" t="s">
        <v>229</v>
      </c>
      <c r="I2830" t="n">
        <v>5</v>
      </c>
      <c r="J2830" t="n">
        <v>945</v>
      </c>
      <c r="K2830" t="s">
        <v>282</v>
      </c>
      <c r="L2830" t="n">
        <v>323</v>
      </c>
      <c r="M2830" t="n">
        <v>0.06</v>
      </c>
      <c r="N2830" t="n">
        <v>35.6</v>
      </c>
      <c r="O2830" t="s">
        <v>323</v>
      </c>
      <c r="P2830" t="n">
        <v>121</v>
      </c>
      <c r="Q2830" t="s">
        <v>229</v>
      </c>
      <c r="R2830" t="s">
        <v>233</v>
      </c>
      <c r="S2830" t="s">
        <v>229</v>
      </c>
      <c r="T2830" t="n">
        <v>5</v>
      </c>
    </row>
    <row r="2831" spans="1:20">
      <c r="A2831" s="1" t="n">
        <v>39964</v>
      </c>
      <c r="B2831" t="s">
        <v>323</v>
      </c>
      <c r="C2831" t="n">
        <v>33</v>
      </c>
      <c r="D2831" t="n">
        <v>25</v>
      </c>
      <c r="E2831" t="s">
        <v>116</v>
      </c>
      <c r="F2831" t="n">
        <v>3201</v>
      </c>
      <c r="G2831" t="s">
        <v>228</v>
      </c>
      <c r="H2831" t="s">
        <v>229</v>
      </c>
      <c r="I2831" t="n">
        <v>5</v>
      </c>
      <c r="J2831" t="n">
        <v>945</v>
      </c>
      <c r="K2831" t="s">
        <v>282</v>
      </c>
      <c r="L2831" t="n">
        <v>198</v>
      </c>
      <c r="M2831" t="n">
        <v>0.06</v>
      </c>
      <c r="N2831" t="n">
        <v>35.8</v>
      </c>
      <c r="O2831" t="s">
        <v>323</v>
      </c>
      <c r="P2831" t="n">
        <v>121</v>
      </c>
      <c r="Q2831" t="s">
        <v>229</v>
      </c>
      <c r="R2831" t="s">
        <v>233</v>
      </c>
      <c r="S2831" t="s">
        <v>229</v>
      </c>
      <c r="T2831" t="n">
        <v>5</v>
      </c>
    </row>
    <row r="2832" spans="1:20">
      <c r="A2832" s="1" t="n">
        <v>39964</v>
      </c>
      <c r="B2832" t="s">
        <v>386</v>
      </c>
      <c r="C2832" t="n">
        <v>1</v>
      </c>
      <c r="D2832" t="n">
        <v>141</v>
      </c>
      <c r="E2832" t="s">
        <v>120</v>
      </c>
      <c r="F2832" t="n">
        <v>3201</v>
      </c>
      <c r="G2832" t="s">
        <v>228</v>
      </c>
      <c r="H2832" t="s">
        <v>229</v>
      </c>
      <c r="I2832" t="n">
        <v>5</v>
      </c>
      <c r="J2832" t="n">
        <v>487</v>
      </c>
      <c r="K2832" t="s">
        <v>362</v>
      </c>
      <c r="L2832" t="n">
        <v>79</v>
      </c>
      <c r="M2832" t="n">
        <v>0</v>
      </c>
      <c r="N2832" t="n">
        <v>0</v>
      </c>
      <c r="S2832" t="s">
        <v>381</v>
      </c>
      <c r="T2832" t="s">
        <v>381</v>
      </c>
    </row>
    <row r="2833" spans="1:20">
      <c r="A2833" s="1" t="n">
        <v>39994</v>
      </c>
      <c r="B2833" t="s">
        <v>323</v>
      </c>
      <c r="C2833" t="n">
        <v>15</v>
      </c>
      <c r="D2833" t="n">
        <v>25</v>
      </c>
      <c r="E2833" t="s">
        <v>116</v>
      </c>
      <c r="F2833" t="n">
        <v>3201</v>
      </c>
      <c r="G2833" t="s">
        <v>228</v>
      </c>
      <c r="H2833" t="s">
        <v>229</v>
      </c>
      <c r="I2833" t="n">
        <v>5</v>
      </c>
      <c r="J2833" t="n">
        <v>875</v>
      </c>
      <c r="K2833" t="s">
        <v>305</v>
      </c>
      <c r="L2833" t="n">
        <v>299</v>
      </c>
      <c r="M2833" t="n">
        <v>0.04</v>
      </c>
      <c r="N2833" t="n">
        <v>42.6</v>
      </c>
      <c r="O2833" t="s">
        <v>323</v>
      </c>
      <c r="P2833" t="n">
        <v>121</v>
      </c>
      <c r="Q2833" t="s">
        <v>229</v>
      </c>
      <c r="R2833" t="s">
        <v>233</v>
      </c>
      <c r="S2833" t="s">
        <v>229</v>
      </c>
      <c r="T2833" t="n">
        <v>5</v>
      </c>
    </row>
    <row r="2834" spans="1:20">
      <c r="A2834" s="1" t="n">
        <v>39994</v>
      </c>
      <c r="B2834" t="s">
        <v>323</v>
      </c>
      <c r="C2834" t="n">
        <v>16</v>
      </c>
      <c r="D2834" t="n">
        <v>25</v>
      </c>
      <c r="E2834" t="s">
        <v>116</v>
      </c>
      <c r="F2834" t="n">
        <v>3201</v>
      </c>
      <c r="G2834" t="s">
        <v>228</v>
      </c>
      <c r="H2834" t="s">
        <v>229</v>
      </c>
      <c r="I2834" t="n">
        <v>5</v>
      </c>
      <c r="J2834" t="n">
        <v>875</v>
      </c>
      <c r="K2834" t="s">
        <v>305</v>
      </c>
      <c r="L2834" t="n">
        <v>305</v>
      </c>
      <c r="M2834" t="n">
        <v>0.04</v>
      </c>
      <c r="N2834" t="n">
        <v>42.8</v>
      </c>
      <c r="O2834" t="s">
        <v>323</v>
      </c>
      <c r="P2834" t="n">
        <v>121</v>
      </c>
      <c r="Q2834" t="s">
        <v>229</v>
      </c>
      <c r="R2834" t="s">
        <v>233</v>
      </c>
      <c r="S2834" t="s">
        <v>229</v>
      </c>
      <c r="T2834" t="n">
        <v>5</v>
      </c>
    </row>
    <row r="2835" spans="1:20">
      <c r="A2835" s="1" t="n">
        <v>39994</v>
      </c>
      <c r="B2835" t="s">
        <v>323</v>
      </c>
      <c r="C2835" t="n">
        <v>17</v>
      </c>
      <c r="D2835" t="n">
        <v>25</v>
      </c>
      <c r="E2835" t="s">
        <v>116</v>
      </c>
      <c r="F2835" t="n">
        <v>3201</v>
      </c>
      <c r="G2835" t="s">
        <v>228</v>
      </c>
      <c r="H2835" t="s">
        <v>229</v>
      </c>
      <c r="I2835" t="n">
        <v>5</v>
      </c>
      <c r="J2835" t="n">
        <v>945</v>
      </c>
      <c r="K2835" t="s">
        <v>282</v>
      </c>
      <c r="L2835" t="n">
        <v>195</v>
      </c>
      <c r="M2835" t="n">
        <v>0.59</v>
      </c>
      <c r="N2835" t="n">
        <v>38.2</v>
      </c>
      <c r="O2835" t="s">
        <v>323</v>
      </c>
      <c r="P2835" t="n">
        <v>121</v>
      </c>
      <c r="Q2835" t="s">
        <v>229</v>
      </c>
      <c r="R2835" t="s">
        <v>233</v>
      </c>
      <c r="S2835" t="s">
        <v>229</v>
      </c>
      <c r="T2835" t="n">
        <v>5</v>
      </c>
    </row>
    <row r="2836" spans="1:20">
      <c r="A2836" s="1" t="n">
        <v>39994</v>
      </c>
      <c r="B2836" t="s">
        <v>323</v>
      </c>
      <c r="C2836" t="n">
        <v>18</v>
      </c>
      <c r="D2836" t="n">
        <v>25</v>
      </c>
      <c r="E2836" t="s">
        <v>116</v>
      </c>
      <c r="F2836" t="n">
        <v>3201</v>
      </c>
      <c r="G2836" t="s">
        <v>228</v>
      </c>
      <c r="H2836" t="s">
        <v>229</v>
      </c>
      <c r="I2836" t="n">
        <v>5</v>
      </c>
      <c r="J2836" t="n">
        <v>945</v>
      </c>
      <c r="K2836" t="s">
        <v>282</v>
      </c>
      <c r="L2836" t="n">
        <v>160</v>
      </c>
      <c r="M2836" t="n">
        <v>0.59</v>
      </c>
      <c r="N2836" t="n">
        <v>38.2</v>
      </c>
      <c r="O2836" t="s">
        <v>323</v>
      </c>
      <c r="P2836" t="n">
        <v>121</v>
      </c>
      <c r="Q2836" t="s">
        <v>229</v>
      </c>
      <c r="R2836" t="s">
        <v>233</v>
      </c>
      <c r="S2836" t="s">
        <v>229</v>
      </c>
      <c r="T2836" t="n">
        <v>5</v>
      </c>
    </row>
    <row r="2837" spans="1:20">
      <c r="A2837" s="1" t="n">
        <v>39994</v>
      </c>
      <c r="B2837" t="s">
        <v>323</v>
      </c>
      <c r="C2837" t="n">
        <v>19</v>
      </c>
      <c r="D2837" t="n">
        <v>25</v>
      </c>
      <c r="E2837" t="s">
        <v>116</v>
      </c>
      <c r="F2837" t="n">
        <v>3201</v>
      </c>
      <c r="G2837" t="s">
        <v>228</v>
      </c>
      <c r="H2837" t="s">
        <v>229</v>
      </c>
      <c r="I2837" t="n">
        <v>5</v>
      </c>
      <c r="J2837" t="n">
        <v>945</v>
      </c>
      <c r="K2837" t="s">
        <v>282</v>
      </c>
      <c r="L2837" t="n">
        <v>359</v>
      </c>
      <c r="M2837" t="n">
        <v>0.59</v>
      </c>
      <c r="N2837" t="n">
        <v>37.8</v>
      </c>
      <c r="O2837" t="s">
        <v>323</v>
      </c>
      <c r="P2837" t="n">
        <v>121</v>
      </c>
      <c r="Q2837" t="s">
        <v>229</v>
      </c>
      <c r="R2837" t="s">
        <v>233</v>
      </c>
      <c r="S2837" t="s">
        <v>229</v>
      </c>
      <c r="T2837" t="n">
        <v>5</v>
      </c>
    </row>
    <row r="2838" spans="1:20">
      <c r="A2838" s="1" t="n">
        <v>39994</v>
      </c>
      <c r="B2838" t="s">
        <v>373</v>
      </c>
      <c r="C2838" t="n">
        <v>4</v>
      </c>
      <c r="D2838" t="n">
        <v>141</v>
      </c>
      <c r="E2838" t="s">
        <v>120</v>
      </c>
      <c r="F2838" t="n">
        <v>3201</v>
      </c>
      <c r="G2838" t="s">
        <v>228</v>
      </c>
      <c r="H2838" t="s">
        <v>229</v>
      </c>
      <c r="I2838" t="n">
        <v>5</v>
      </c>
      <c r="J2838" t="n">
        <v>887</v>
      </c>
      <c r="K2838" t="s">
        <v>272</v>
      </c>
      <c r="L2838" t="n">
        <v>63</v>
      </c>
      <c r="M2838" t="n">
        <v>0</v>
      </c>
      <c r="N2838" t="n">
        <v>0</v>
      </c>
      <c r="S2838" t="s">
        <v>381</v>
      </c>
      <c r="T2838" t="s">
        <v>381</v>
      </c>
    </row>
    <row r="2839" spans="1:20">
      <c r="A2839" s="1" t="n">
        <v>40025</v>
      </c>
      <c r="B2839" t="s">
        <v>323</v>
      </c>
      <c r="C2839" t="n">
        <v>19</v>
      </c>
      <c r="D2839" t="n">
        <v>25</v>
      </c>
      <c r="E2839" t="s">
        <v>116</v>
      </c>
      <c r="F2839" t="n">
        <v>3201</v>
      </c>
      <c r="G2839" t="s">
        <v>228</v>
      </c>
      <c r="H2839" t="s">
        <v>229</v>
      </c>
      <c r="I2839" t="n">
        <v>5</v>
      </c>
      <c r="J2839" t="n">
        <v>875</v>
      </c>
      <c r="K2839" t="s">
        <v>305</v>
      </c>
      <c r="L2839" t="n">
        <v>200</v>
      </c>
      <c r="M2839" t="n">
        <v>0.04</v>
      </c>
      <c r="N2839" t="n">
        <v>42.7</v>
      </c>
      <c r="O2839" t="s">
        <v>323</v>
      </c>
      <c r="P2839" t="n">
        <v>121</v>
      </c>
      <c r="Q2839" t="s">
        <v>229</v>
      </c>
      <c r="R2839" t="s">
        <v>233</v>
      </c>
      <c r="S2839" t="s">
        <v>229</v>
      </c>
      <c r="T2839" t="n">
        <v>5</v>
      </c>
    </row>
    <row r="2840" spans="1:20">
      <c r="A2840" s="1" t="n">
        <v>40025</v>
      </c>
      <c r="B2840" t="s">
        <v>323</v>
      </c>
      <c r="C2840" t="n">
        <v>20</v>
      </c>
      <c r="D2840" t="n">
        <v>25</v>
      </c>
      <c r="E2840" t="s">
        <v>116</v>
      </c>
      <c r="F2840" t="n">
        <v>3201</v>
      </c>
      <c r="G2840" t="s">
        <v>228</v>
      </c>
      <c r="H2840" t="s">
        <v>229</v>
      </c>
      <c r="I2840" t="n">
        <v>5</v>
      </c>
      <c r="J2840" t="n">
        <v>875</v>
      </c>
      <c r="K2840" t="s">
        <v>305</v>
      </c>
      <c r="L2840" t="n">
        <v>157</v>
      </c>
      <c r="M2840" t="n">
        <v>0.04</v>
      </c>
      <c r="N2840" t="n">
        <v>42.7</v>
      </c>
      <c r="O2840" t="s">
        <v>323</v>
      </c>
      <c r="P2840" t="n">
        <v>121</v>
      </c>
      <c r="Q2840" t="s">
        <v>229</v>
      </c>
      <c r="R2840" t="s">
        <v>233</v>
      </c>
      <c r="S2840" t="s">
        <v>229</v>
      </c>
      <c r="T2840" t="n">
        <v>5</v>
      </c>
    </row>
    <row r="2841" spans="1:20">
      <c r="A2841" s="1" t="n">
        <v>40025</v>
      </c>
      <c r="B2841" t="s">
        <v>323</v>
      </c>
      <c r="C2841" t="n">
        <v>21</v>
      </c>
      <c r="D2841" t="n">
        <v>25</v>
      </c>
      <c r="E2841" t="s">
        <v>116</v>
      </c>
      <c r="F2841" t="n">
        <v>3201</v>
      </c>
      <c r="G2841" t="s">
        <v>228</v>
      </c>
      <c r="H2841" t="s">
        <v>229</v>
      </c>
      <c r="I2841" t="n">
        <v>5</v>
      </c>
      <c r="J2841" t="n">
        <v>280</v>
      </c>
      <c r="K2841" t="s">
        <v>251</v>
      </c>
      <c r="L2841" t="n">
        <v>252</v>
      </c>
      <c r="M2841" t="n">
        <v>0.26</v>
      </c>
      <c r="N2841" t="n">
        <v>16</v>
      </c>
      <c r="O2841" t="s">
        <v>323</v>
      </c>
      <c r="P2841" t="n">
        <v>121</v>
      </c>
      <c r="Q2841" t="s">
        <v>229</v>
      </c>
      <c r="R2841" t="s">
        <v>233</v>
      </c>
      <c r="S2841" t="s">
        <v>229</v>
      </c>
      <c r="T2841" t="n">
        <v>5</v>
      </c>
    </row>
    <row r="2842" spans="1:20">
      <c r="A2842" s="1" t="n">
        <v>40025</v>
      </c>
      <c r="B2842" t="s">
        <v>323</v>
      </c>
      <c r="C2842" t="n">
        <v>22</v>
      </c>
      <c r="D2842" t="n">
        <v>25</v>
      </c>
      <c r="E2842" t="s">
        <v>116</v>
      </c>
      <c r="F2842" t="n">
        <v>3201</v>
      </c>
      <c r="G2842" t="s">
        <v>228</v>
      </c>
      <c r="H2842" t="s">
        <v>229</v>
      </c>
      <c r="I2842" t="n">
        <v>5</v>
      </c>
      <c r="J2842" t="n">
        <v>945</v>
      </c>
      <c r="K2842" t="s">
        <v>282</v>
      </c>
      <c r="L2842" t="n">
        <v>465</v>
      </c>
      <c r="M2842" t="n">
        <v>0.06</v>
      </c>
      <c r="N2842" t="n">
        <v>35.5</v>
      </c>
      <c r="O2842" t="s">
        <v>323</v>
      </c>
      <c r="P2842" t="n">
        <v>121</v>
      </c>
      <c r="Q2842" t="s">
        <v>229</v>
      </c>
      <c r="R2842" t="s">
        <v>233</v>
      </c>
      <c r="S2842" t="s">
        <v>229</v>
      </c>
      <c r="T2842" t="n">
        <v>5</v>
      </c>
    </row>
    <row r="2843" spans="1:20">
      <c r="A2843" s="1" t="n">
        <v>40025</v>
      </c>
      <c r="B2843" t="s">
        <v>323</v>
      </c>
      <c r="C2843" t="n">
        <v>23</v>
      </c>
      <c r="D2843" t="n">
        <v>25</v>
      </c>
      <c r="E2843" t="s">
        <v>116</v>
      </c>
      <c r="F2843" t="n">
        <v>3201</v>
      </c>
      <c r="G2843" t="s">
        <v>228</v>
      </c>
      <c r="H2843" t="s">
        <v>229</v>
      </c>
      <c r="I2843" t="n">
        <v>5</v>
      </c>
      <c r="J2843" t="n">
        <v>945</v>
      </c>
      <c r="K2843" t="s">
        <v>282</v>
      </c>
      <c r="L2843" t="n">
        <v>208</v>
      </c>
      <c r="M2843" t="n">
        <v>0.06</v>
      </c>
      <c r="N2843" t="n">
        <v>36.5</v>
      </c>
      <c r="O2843" t="s">
        <v>323</v>
      </c>
      <c r="P2843" t="n">
        <v>121</v>
      </c>
      <c r="Q2843" t="s">
        <v>229</v>
      </c>
      <c r="R2843" t="s">
        <v>233</v>
      </c>
      <c r="S2843" t="s">
        <v>229</v>
      </c>
      <c r="T2843" t="n">
        <v>5</v>
      </c>
    </row>
    <row r="2844" spans="1:20">
      <c r="A2844" s="1" t="n">
        <v>40025</v>
      </c>
      <c r="B2844" t="s">
        <v>323</v>
      </c>
      <c r="C2844" t="n">
        <v>24</v>
      </c>
      <c r="D2844" t="n">
        <v>25</v>
      </c>
      <c r="E2844" t="s">
        <v>116</v>
      </c>
      <c r="F2844" t="n">
        <v>3201</v>
      </c>
      <c r="G2844" t="s">
        <v>228</v>
      </c>
      <c r="H2844" t="s">
        <v>229</v>
      </c>
      <c r="I2844" t="n">
        <v>5</v>
      </c>
      <c r="J2844" t="n">
        <v>945</v>
      </c>
      <c r="K2844" t="s">
        <v>282</v>
      </c>
      <c r="L2844" t="n">
        <v>234</v>
      </c>
      <c r="M2844" t="n">
        <v>0.06</v>
      </c>
      <c r="N2844" t="n">
        <v>36.5</v>
      </c>
      <c r="O2844" t="s">
        <v>323</v>
      </c>
      <c r="P2844" t="n">
        <v>121</v>
      </c>
      <c r="Q2844" t="s">
        <v>229</v>
      </c>
      <c r="R2844" t="s">
        <v>233</v>
      </c>
      <c r="S2844" t="s">
        <v>229</v>
      </c>
      <c r="T2844" t="n">
        <v>5</v>
      </c>
    </row>
    <row r="2845" spans="1:20">
      <c r="A2845" s="1" t="n">
        <v>40025</v>
      </c>
      <c r="B2845" t="s">
        <v>323</v>
      </c>
      <c r="C2845" t="n">
        <v>25</v>
      </c>
      <c r="D2845" t="n">
        <v>25</v>
      </c>
      <c r="E2845" t="s">
        <v>116</v>
      </c>
      <c r="F2845" t="n">
        <v>3201</v>
      </c>
      <c r="G2845" t="s">
        <v>228</v>
      </c>
      <c r="H2845" t="s">
        <v>229</v>
      </c>
      <c r="I2845" t="n">
        <v>5</v>
      </c>
      <c r="J2845" t="n">
        <v>945</v>
      </c>
      <c r="K2845" t="s">
        <v>282</v>
      </c>
      <c r="L2845" t="n">
        <v>334</v>
      </c>
      <c r="M2845" t="n">
        <v>0.06</v>
      </c>
      <c r="N2845" t="n">
        <v>35.5</v>
      </c>
      <c r="O2845" t="s">
        <v>323</v>
      </c>
      <c r="P2845" t="n">
        <v>121</v>
      </c>
      <c r="Q2845" t="s">
        <v>229</v>
      </c>
      <c r="R2845" t="s">
        <v>233</v>
      </c>
      <c r="S2845" t="s">
        <v>229</v>
      </c>
      <c r="T2845" t="n">
        <v>5</v>
      </c>
    </row>
    <row r="2846" spans="1:20">
      <c r="A2846" s="1" t="n">
        <v>40025</v>
      </c>
      <c r="B2846" t="s">
        <v>323</v>
      </c>
      <c r="C2846" t="n">
        <v>26</v>
      </c>
      <c r="D2846" t="n">
        <v>25</v>
      </c>
      <c r="E2846" t="s">
        <v>116</v>
      </c>
      <c r="F2846" t="n">
        <v>3201</v>
      </c>
      <c r="G2846" t="s">
        <v>228</v>
      </c>
      <c r="H2846" t="s">
        <v>229</v>
      </c>
      <c r="I2846" t="n">
        <v>5</v>
      </c>
      <c r="J2846" t="n">
        <v>875</v>
      </c>
      <c r="K2846" t="s">
        <v>305</v>
      </c>
      <c r="L2846" t="n">
        <v>145</v>
      </c>
      <c r="M2846" t="n">
        <v>0.06</v>
      </c>
      <c r="N2846" t="n">
        <v>41.6</v>
      </c>
      <c r="O2846" t="s">
        <v>323</v>
      </c>
      <c r="P2846" t="n">
        <v>121</v>
      </c>
      <c r="Q2846" t="s">
        <v>229</v>
      </c>
      <c r="R2846" t="s">
        <v>233</v>
      </c>
      <c r="S2846" t="s">
        <v>229</v>
      </c>
      <c r="T2846" t="n">
        <v>5</v>
      </c>
    </row>
    <row r="2847" spans="1:20">
      <c r="A2847" s="1" t="n">
        <v>40025</v>
      </c>
      <c r="B2847" t="s">
        <v>326</v>
      </c>
      <c r="C2847" t="n">
        <v>1</v>
      </c>
      <c r="D2847" t="n">
        <v>215</v>
      </c>
      <c r="E2847" t="s">
        <v>384</v>
      </c>
      <c r="F2847" t="n">
        <v>3201</v>
      </c>
      <c r="G2847" t="s">
        <v>228</v>
      </c>
      <c r="H2847" t="s">
        <v>229</v>
      </c>
      <c r="I2847" t="n">
        <v>5</v>
      </c>
      <c r="J2847" t="n">
        <v>490</v>
      </c>
      <c r="K2847" t="s">
        <v>244</v>
      </c>
      <c r="L2847" t="n">
        <v>76</v>
      </c>
      <c r="M2847" t="n">
        <v>0</v>
      </c>
      <c r="N2847" t="n">
        <v>0</v>
      </c>
      <c r="S2847" t="s">
        <v>381</v>
      </c>
      <c r="T2847" t="s">
        <v>381</v>
      </c>
    </row>
    <row r="2848" spans="1:20">
      <c r="A2848" s="1" t="n">
        <v>40025</v>
      </c>
      <c r="B2848" t="s">
        <v>326</v>
      </c>
      <c r="C2848" t="n">
        <v>2</v>
      </c>
      <c r="D2848" t="n">
        <v>215</v>
      </c>
      <c r="E2848" t="s">
        <v>384</v>
      </c>
      <c r="F2848" t="n">
        <v>3201</v>
      </c>
      <c r="G2848" t="s">
        <v>228</v>
      </c>
      <c r="H2848" t="s">
        <v>229</v>
      </c>
      <c r="I2848" t="n">
        <v>5</v>
      </c>
      <c r="J2848" t="n">
        <v>490</v>
      </c>
      <c r="K2848" t="s">
        <v>244</v>
      </c>
      <c r="L2848" t="n">
        <v>301</v>
      </c>
      <c r="M2848" t="n">
        <v>0</v>
      </c>
      <c r="N2848" t="n">
        <v>0</v>
      </c>
      <c r="S2848" t="s">
        <v>381</v>
      </c>
      <c r="T2848" t="s">
        <v>381</v>
      </c>
    </row>
    <row r="2849" spans="1:20">
      <c r="A2849" s="1" t="n">
        <v>40025</v>
      </c>
      <c r="B2849" t="s">
        <v>326</v>
      </c>
      <c r="C2849" t="n">
        <v>3</v>
      </c>
      <c r="D2849" t="n">
        <v>215</v>
      </c>
      <c r="E2849" t="s">
        <v>384</v>
      </c>
      <c r="F2849" t="n">
        <v>3201</v>
      </c>
      <c r="G2849" t="s">
        <v>228</v>
      </c>
      <c r="H2849" t="s">
        <v>229</v>
      </c>
      <c r="I2849" t="n">
        <v>5</v>
      </c>
      <c r="J2849" t="n">
        <v>490</v>
      </c>
      <c r="K2849" t="s">
        <v>244</v>
      </c>
      <c r="L2849" t="n">
        <v>76</v>
      </c>
      <c r="M2849" t="n">
        <v>0</v>
      </c>
      <c r="N2849" t="n">
        <v>0</v>
      </c>
      <c r="S2849" t="s">
        <v>381</v>
      </c>
      <c r="T2849" t="s">
        <v>381</v>
      </c>
    </row>
    <row r="2850" spans="1:20">
      <c r="A2850" s="1" t="n">
        <v>40025</v>
      </c>
      <c r="B2850" t="s">
        <v>373</v>
      </c>
      <c r="C2850" t="n">
        <v>22</v>
      </c>
      <c r="D2850" t="n">
        <v>141</v>
      </c>
      <c r="E2850" t="s">
        <v>120</v>
      </c>
      <c r="F2850" t="n">
        <v>3201</v>
      </c>
      <c r="G2850" t="s">
        <v>228</v>
      </c>
      <c r="H2850" t="s">
        <v>229</v>
      </c>
      <c r="I2850" t="n">
        <v>5</v>
      </c>
      <c r="J2850" t="n">
        <v>487</v>
      </c>
      <c r="K2850" t="s">
        <v>362</v>
      </c>
      <c r="L2850" t="n">
        <v>86</v>
      </c>
      <c r="M2850" t="n">
        <v>0</v>
      </c>
      <c r="N2850" t="n">
        <v>0</v>
      </c>
      <c r="S2850" t="s">
        <v>381</v>
      </c>
      <c r="T2850" t="s">
        <v>381</v>
      </c>
    </row>
    <row r="2851" spans="1:20">
      <c r="A2851" s="1" t="n">
        <v>40056</v>
      </c>
      <c r="B2851" t="s">
        <v>323</v>
      </c>
      <c r="C2851" t="n">
        <v>17</v>
      </c>
      <c r="D2851" t="n">
        <v>25</v>
      </c>
      <c r="E2851" t="s">
        <v>116</v>
      </c>
      <c r="F2851" t="n">
        <v>3201</v>
      </c>
      <c r="G2851" t="s">
        <v>228</v>
      </c>
      <c r="H2851" t="s">
        <v>229</v>
      </c>
      <c r="I2851" t="n">
        <v>5</v>
      </c>
      <c r="J2851" t="n">
        <v>875</v>
      </c>
      <c r="K2851" t="s">
        <v>305</v>
      </c>
      <c r="L2851" t="n">
        <v>252</v>
      </c>
      <c r="M2851" t="n">
        <v>0.04</v>
      </c>
      <c r="N2851" t="n">
        <v>42.5</v>
      </c>
      <c r="O2851" t="s">
        <v>323</v>
      </c>
      <c r="P2851" t="n">
        <v>121</v>
      </c>
      <c r="Q2851" t="s">
        <v>229</v>
      </c>
      <c r="R2851" t="s">
        <v>233</v>
      </c>
      <c r="S2851" t="s">
        <v>229</v>
      </c>
      <c r="T2851" t="n">
        <v>5</v>
      </c>
    </row>
    <row r="2852" spans="1:20">
      <c r="A2852" s="1" t="n">
        <v>40056</v>
      </c>
      <c r="B2852" t="s">
        <v>323</v>
      </c>
      <c r="C2852" t="n">
        <v>18</v>
      </c>
      <c r="D2852" t="n">
        <v>25</v>
      </c>
      <c r="E2852" t="s">
        <v>116</v>
      </c>
      <c r="F2852" t="n">
        <v>3201</v>
      </c>
      <c r="G2852" t="s">
        <v>228</v>
      </c>
      <c r="H2852" t="s">
        <v>229</v>
      </c>
      <c r="I2852" t="n">
        <v>5</v>
      </c>
      <c r="J2852" t="n">
        <v>875</v>
      </c>
      <c r="K2852" t="s">
        <v>305</v>
      </c>
      <c r="L2852" t="n">
        <v>222</v>
      </c>
      <c r="M2852" t="n">
        <v>0.04</v>
      </c>
      <c r="N2852" t="n">
        <v>42.8</v>
      </c>
      <c r="O2852" t="s">
        <v>323</v>
      </c>
      <c r="P2852" t="n">
        <v>121</v>
      </c>
      <c r="Q2852" t="s">
        <v>229</v>
      </c>
      <c r="R2852" t="s">
        <v>233</v>
      </c>
      <c r="S2852" t="s">
        <v>229</v>
      </c>
      <c r="T2852" t="n">
        <v>5</v>
      </c>
    </row>
    <row r="2853" spans="1:20">
      <c r="A2853" s="1" t="n">
        <v>40056</v>
      </c>
      <c r="B2853" t="s">
        <v>323</v>
      </c>
      <c r="C2853" t="n">
        <v>19</v>
      </c>
      <c r="D2853" t="n">
        <v>25</v>
      </c>
      <c r="E2853" t="s">
        <v>116</v>
      </c>
      <c r="F2853" t="n">
        <v>3201</v>
      </c>
      <c r="G2853" t="s">
        <v>228</v>
      </c>
      <c r="H2853" t="s">
        <v>229</v>
      </c>
      <c r="I2853" t="n">
        <v>5</v>
      </c>
      <c r="J2853" t="n">
        <v>458</v>
      </c>
      <c r="K2853" t="s">
        <v>230</v>
      </c>
      <c r="L2853" t="n">
        <v>204</v>
      </c>
      <c r="M2853" t="n">
        <v>0.08</v>
      </c>
      <c r="N2853" t="n">
        <v>33.7</v>
      </c>
      <c r="O2853" t="s">
        <v>323</v>
      </c>
      <c r="P2853" t="n">
        <v>121</v>
      </c>
      <c r="Q2853" t="s">
        <v>229</v>
      </c>
      <c r="R2853" t="s">
        <v>233</v>
      </c>
      <c r="S2853" t="s">
        <v>229</v>
      </c>
      <c r="T2853" t="n">
        <v>5</v>
      </c>
    </row>
    <row r="2854" spans="1:20">
      <c r="A2854" s="1" t="n">
        <v>40056</v>
      </c>
      <c r="B2854" t="s">
        <v>323</v>
      </c>
      <c r="C2854" t="n">
        <v>20</v>
      </c>
      <c r="D2854" t="n">
        <v>25</v>
      </c>
      <c r="E2854" t="s">
        <v>116</v>
      </c>
      <c r="F2854" t="n">
        <v>3201</v>
      </c>
      <c r="G2854" t="s">
        <v>228</v>
      </c>
      <c r="H2854" t="s">
        <v>229</v>
      </c>
      <c r="I2854" t="n">
        <v>5</v>
      </c>
      <c r="J2854" t="n">
        <v>280</v>
      </c>
      <c r="K2854" t="s">
        <v>251</v>
      </c>
      <c r="L2854" t="n">
        <v>239</v>
      </c>
      <c r="M2854" t="n">
        <v>0.26</v>
      </c>
      <c r="N2854" t="n">
        <v>16.6</v>
      </c>
      <c r="O2854" t="s">
        <v>323</v>
      </c>
      <c r="P2854" t="n">
        <v>121</v>
      </c>
      <c r="Q2854" t="s">
        <v>229</v>
      </c>
      <c r="R2854" t="s">
        <v>233</v>
      </c>
      <c r="S2854" t="s">
        <v>229</v>
      </c>
      <c r="T2854" t="n">
        <v>5</v>
      </c>
    </row>
    <row r="2855" spans="1:20">
      <c r="A2855" s="1" t="n">
        <v>40056</v>
      </c>
      <c r="B2855" t="s">
        <v>323</v>
      </c>
      <c r="C2855" t="n">
        <v>21</v>
      </c>
      <c r="D2855" t="n">
        <v>25</v>
      </c>
      <c r="E2855" t="s">
        <v>116</v>
      </c>
      <c r="F2855" t="n">
        <v>3201</v>
      </c>
      <c r="G2855" t="s">
        <v>228</v>
      </c>
      <c r="H2855" t="s">
        <v>229</v>
      </c>
      <c r="I2855" t="n">
        <v>5</v>
      </c>
      <c r="J2855" t="n">
        <v>945</v>
      </c>
      <c r="K2855" t="s">
        <v>282</v>
      </c>
      <c r="L2855" t="n">
        <v>207</v>
      </c>
      <c r="M2855" t="n">
        <v>0.06</v>
      </c>
      <c r="N2855" t="n">
        <v>36.2</v>
      </c>
      <c r="O2855" t="s">
        <v>323</v>
      </c>
      <c r="P2855" t="n">
        <v>121</v>
      </c>
      <c r="Q2855" t="s">
        <v>229</v>
      </c>
      <c r="R2855" t="s">
        <v>233</v>
      </c>
      <c r="S2855" t="s">
        <v>229</v>
      </c>
      <c r="T2855" t="n">
        <v>5</v>
      </c>
    </row>
    <row r="2856" spans="1:20">
      <c r="A2856" s="1" t="n">
        <v>40056</v>
      </c>
      <c r="B2856" t="s">
        <v>323</v>
      </c>
      <c r="C2856" t="n">
        <v>22</v>
      </c>
      <c r="D2856" t="n">
        <v>25</v>
      </c>
      <c r="E2856" t="s">
        <v>116</v>
      </c>
      <c r="F2856" t="n">
        <v>3201</v>
      </c>
      <c r="G2856" t="s">
        <v>228</v>
      </c>
      <c r="H2856" t="s">
        <v>229</v>
      </c>
      <c r="I2856" t="n">
        <v>5</v>
      </c>
      <c r="J2856" t="n">
        <v>875</v>
      </c>
      <c r="K2856" t="s">
        <v>305</v>
      </c>
      <c r="L2856" t="n">
        <v>154</v>
      </c>
      <c r="M2856" t="n">
        <v>0.06</v>
      </c>
      <c r="N2856" t="n">
        <v>42.4</v>
      </c>
      <c r="O2856" t="s">
        <v>323</v>
      </c>
      <c r="P2856" t="n">
        <v>121</v>
      </c>
      <c r="Q2856" t="s">
        <v>229</v>
      </c>
      <c r="R2856" t="s">
        <v>233</v>
      </c>
      <c r="S2856" t="s">
        <v>229</v>
      </c>
      <c r="T2856" t="n">
        <v>5</v>
      </c>
    </row>
    <row r="2857" spans="1:20">
      <c r="A2857" s="1" t="n">
        <v>40056</v>
      </c>
      <c r="B2857" t="s">
        <v>376</v>
      </c>
      <c r="C2857" t="n">
        <v>1</v>
      </c>
      <c r="D2857" t="n">
        <v>251</v>
      </c>
      <c r="E2857" t="s">
        <v>385</v>
      </c>
      <c r="F2857" t="n">
        <v>3202</v>
      </c>
      <c r="G2857" t="s">
        <v>275</v>
      </c>
      <c r="H2857" t="s">
        <v>229</v>
      </c>
      <c r="I2857" t="n">
        <v>5</v>
      </c>
      <c r="J2857" t="n">
        <v>515</v>
      </c>
      <c r="K2857" t="s">
        <v>338</v>
      </c>
      <c r="L2857" t="n">
        <v>20</v>
      </c>
      <c r="M2857" t="n">
        <v>0</v>
      </c>
      <c r="N2857" t="n">
        <v>0</v>
      </c>
      <c r="S2857" t="s">
        <v>381</v>
      </c>
      <c r="T2857" t="s">
        <v>381</v>
      </c>
    </row>
    <row r="2858" spans="1:20">
      <c r="A2858" s="1" t="n">
        <v>40056</v>
      </c>
      <c r="B2858" t="s">
        <v>376</v>
      </c>
      <c r="C2858" t="n">
        <v>2</v>
      </c>
      <c r="D2858" t="n">
        <v>251</v>
      </c>
      <c r="E2858" t="s">
        <v>385</v>
      </c>
      <c r="F2858" t="n">
        <v>3203</v>
      </c>
      <c r="G2858" t="s">
        <v>343</v>
      </c>
      <c r="H2858" t="s">
        <v>229</v>
      </c>
      <c r="I2858" t="n">
        <v>5</v>
      </c>
      <c r="J2858" t="n">
        <v>515</v>
      </c>
      <c r="K2858" t="s">
        <v>338</v>
      </c>
      <c r="L2858" t="n">
        <v>14</v>
      </c>
      <c r="M2858" t="n">
        <v>0</v>
      </c>
      <c r="N2858" t="n">
        <v>0</v>
      </c>
      <c r="S2858" t="s">
        <v>381</v>
      </c>
      <c r="T2858" t="s">
        <v>381</v>
      </c>
    </row>
    <row r="2859" spans="1:20">
      <c r="A2859" s="1" t="n">
        <v>40056</v>
      </c>
      <c r="B2859" t="s">
        <v>376</v>
      </c>
      <c r="C2859" t="n">
        <v>3</v>
      </c>
      <c r="D2859" t="n">
        <v>251</v>
      </c>
      <c r="E2859" t="s">
        <v>385</v>
      </c>
      <c r="F2859" t="n">
        <v>3204</v>
      </c>
      <c r="G2859" t="s">
        <v>344</v>
      </c>
      <c r="H2859" t="s">
        <v>229</v>
      </c>
      <c r="I2859" t="n">
        <v>5</v>
      </c>
      <c r="J2859" t="n">
        <v>515</v>
      </c>
      <c r="K2859" t="s">
        <v>338</v>
      </c>
      <c r="L2859" t="n">
        <v>10</v>
      </c>
      <c r="M2859" t="n">
        <v>0</v>
      </c>
      <c r="N2859" t="n">
        <v>0</v>
      </c>
      <c r="S2859" t="s">
        <v>381</v>
      </c>
      <c r="T2859" t="s">
        <v>381</v>
      </c>
    </row>
    <row r="2860" spans="1:20">
      <c r="A2860" s="1" t="n">
        <v>40056</v>
      </c>
      <c r="B2860" t="s">
        <v>326</v>
      </c>
      <c r="C2860" t="n">
        <v>1</v>
      </c>
      <c r="D2860" t="n">
        <v>215</v>
      </c>
      <c r="E2860" t="s">
        <v>384</v>
      </c>
      <c r="F2860" t="n">
        <v>3201</v>
      </c>
      <c r="G2860" t="s">
        <v>228</v>
      </c>
      <c r="H2860" t="s">
        <v>229</v>
      </c>
      <c r="I2860" t="n">
        <v>5</v>
      </c>
      <c r="J2860" t="n">
        <v>490</v>
      </c>
      <c r="K2860" t="s">
        <v>244</v>
      </c>
      <c r="L2860" t="n">
        <v>76</v>
      </c>
      <c r="M2860" t="n">
        <v>0</v>
      </c>
      <c r="N2860" t="n">
        <v>0</v>
      </c>
      <c r="S2860" t="s">
        <v>381</v>
      </c>
      <c r="T2860" t="s">
        <v>381</v>
      </c>
    </row>
    <row r="2861" spans="1:20">
      <c r="A2861" s="1" t="n">
        <v>40056</v>
      </c>
      <c r="B2861" t="s">
        <v>373</v>
      </c>
      <c r="C2861" t="n">
        <v>30</v>
      </c>
      <c r="D2861" t="n">
        <v>141</v>
      </c>
      <c r="E2861" t="s">
        <v>120</v>
      </c>
      <c r="F2861" t="n">
        <v>3201</v>
      </c>
      <c r="G2861" t="s">
        <v>228</v>
      </c>
      <c r="H2861" t="s">
        <v>229</v>
      </c>
      <c r="I2861" t="n">
        <v>5</v>
      </c>
      <c r="J2861" t="n">
        <v>487</v>
      </c>
      <c r="K2861" t="s">
        <v>362</v>
      </c>
      <c r="L2861" t="n">
        <v>26</v>
      </c>
      <c r="M2861" t="n">
        <v>0</v>
      </c>
      <c r="N2861" t="n">
        <v>0</v>
      </c>
      <c r="S2861" t="s">
        <v>381</v>
      </c>
      <c r="T2861" t="s">
        <v>381</v>
      </c>
    </row>
    <row r="2862" spans="1:20">
      <c r="A2862" s="1" t="n">
        <v>40056</v>
      </c>
      <c r="B2862" t="s">
        <v>373</v>
      </c>
      <c r="C2862" t="n">
        <v>31</v>
      </c>
      <c r="D2862" t="n">
        <v>141</v>
      </c>
      <c r="E2862" t="s">
        <v>120</v>
      </c>
      <c r="F2862" t="n">
        <v>3201</v>
      </c>
      <c r="G2862" t="s">
        <v>228</v>
      </c>
      <c r="H2862" t="s">
        <v>229</v>
      </c>
      <c r="I2862" t="n">
        <v>5</v>
      </c>
      <c r="J2862" t="n">
        <v>487</v>
      </c>
      <c r="K2862" t="s">
        <v>362</v>
      </c>
      <c r="L2862" t="n">
        <v>65</v>
      </c>
      <c r="M2862" t="n">
        <v>0</v>
      </c>
      <c r="N2862" t="n">
        <v>0</v>
      </c>
      <c r="S2862" t="s">
        <v>381</v>
      </c>
      <c r="T2862" t="s">
        <v>381</v>
      </c>
    </row>
    <row r="2863" spans="1:20">
      <c r="A2863" s="1" t="n">
        <v>40086</v>
      </c>
      <c r="B2863" t="s">
        <v>323</v>
      </c>
      <c r="C2863" t="n">
        <v>21</v>
      </c>
      <c r="D2863" t="n">
        <v>25</v>
      </c>
      <c r="E2863" t="s">
        <v>116</v>
      </c>
      <c r="F2863" t="n">
        <v>3201</v>
      </c>
      <c r="G2863" t="s">
        <v>228</v>
      </c>
      <c r="H2863" t="s">
        <v>229</v>
      </c>
      <c r="I2863" t="n">
        <v>5</v>
      </c>
      <c r="J2863" t="n">
        <v>875</v>
      </c>
      <c r="K2863" t="s">
        <v>305</v>
      </c>
      <c r="L2863" t="n">
        <v>190</v>
      </c>
      <c r="M2863" t="n">
        <v>0.05</v>
      </c>
      <c r="N2863" t="n">
        <v>42.4</v>
      </c>
      <c r="O2863" t="s">
        <v>323</v>
      </c>
      <c r="P2863" t="n">
        <v>121</v>
      </c>
      <c r="Q2863" t="s">
        <v>229</v>
      </c>
      <c r="R2863" t="s">
        <v>233</v>
      </c>
      <c r="S2863" t="s">
        <v>229</v>
      </c>
      <c r="T2863" t="n">
        <v>5</v>
      </c>
    </row>
    <row r="2864" spans="1:20">
      <c r="A2864" s="1" t="n">
        <v>40086</v>
      </c>
      <c r="B2864" t="s">
        <v>323</v>
      </c>
      <c r="C2864" t="n">
        <v>22</v>
      </c>
      <c r="D2864" t="n">
        <v>25</v>
      </c>
      <c r="E2864" t="s">
        <v>116</v>
      </c>
      <c r="F2864" t="n">
        <v>3201</v>
      </c>
      <c r="G2864" t="s">
        <v>228</v>
      </c>
      <c r="H2864" t="s">
        <v>229</v>
      </c>
      <c r="I2864" t="n">
        <v>5</v>
      </c>
      <c r="J2864" t="n">
        <v>875</v>
      </c>
      <c r="K2864" t="s">
        <v>305</v>
      </c>
      <c r="L2864" t="n">
        <v>199</v>
      </c>
      <c r="M2864" t="n">
        <v>0.05</v>
      </c>
      <c r="N2864" t="n">
        <v>41.5</v>
      </c>
      <c r="O2864" t="s">
        <v>323</v>
      </c>
      <c r="P2864" t="n">
        <v>121</v>
      </c>
      <c r="Q2864" t="s">
        <v>229</v>
      </c>
      <c r="R2864" t="s">
        <v>233</v>
      </c>
      <c r="S2864" t="s">
        <v>229</v>
      </c>
      <c r="T2864" t="n">
        <v>5</v>
      </c>
    </row>
    <row r="2865" spans="1:20">
      <c r="A2865" s="1" t="n">
        <v>40086</v>
      </c>
      <c r="B2865" t="s">
        <v>323</v>
      </c>
      <c r="C2865" t="n">
        <v>23</v>
      </c>
      <c r="D2865" t="n">
        <v>25</v>
      </c>
      <c r="E2865" t="s">
        <v>116</v>
      </c>
      <c r="F2865" t="n">
        <v>3201</v>
      </c>
      <c r="G2865" t="s">
        <v>228</v>
      </c>
      <c r="H2865" t="s">
        <v>229</v>
      </c>
      <c r="I2865" t="n">
        <v>5</v>
      </c>
      <c r="J2865" t="n">
        <v>458</v>
      </c>
      <c r="K2865" t="s">
        <v>230</v>
      </c>
      <c r="L2865" t="n">
        <v>421</v>
      </c>
      <c r="M2865" t="n">
        <v>0.09</v>
      </c>
      <c r="N2865" t="n">
        <v>33.8</v>
      </c>
      <c r="O2865" t="s">
        <v>323</v>
      </c>
      <c r="P2865" t="n">
        <v>121</v>
      </c>
      <c r="Q2865" t="s">
        <v>229</v>
      </c>
      <c r="R2865" t="s">
        <v>233</v>
      </c>
      <c r="S2865" t="s">
        <v>229</v>
      </c>
      <c r="T2865" t="n">
        <v>5</v>
      </c>
    </row>
    <row r="2866" spans="1:20">
      <c r="A2866" s="1" t="n">
        <v>40086</v>
      </c>
      <c r="B2866" t="s">
        <v>323</v>
      </c>
      <c r="C2866" t="n">
        <v>24</v>
      </c>
      <c r="D2866" t="n">
        <v>25</v>
      </c>
      <c r="E2866" t="s">
        <v>116</v>
      </c>
      <c r="F2866" t="n">
        <v>3201</v>
      </c>
      <c r="G2866" t="s">
        <v>228</v>
      </c>
      <c r="H2866" t="s">
        <v>229</v>
      </c>
      <c r="I2866" t="n">
        <v>5</v>
      </c>
      <c r="J2866" t="n">
        <v>945</v>
      </c>
      <c r="K2866" t="s">
        <v>282</v>
      </c>
      <c r="L2866" t="n">
        <v>100</v>
      </c>
      <c r="M2866" t="n">
        <v>0.04</v>
      </c>
      <c r="N2866" t="n">
        <v>37.6</v>
      </c>
      <c r="O2866" t="s">
        <v>323</v>
      </c>
      <c r="P2866" t="n">
        <v>121</v>
      </c>
      <c r="Q2866" t="s">
        <v>229</v>
      </c>
      <c r="R2866" t="s">
        <v>233</v>
      </c>
      <c r="S2866" t="s">
        <v>229</v>
      </c>
      <c r="T2866" t="n">
        <v>5</v>
      </c>
    </row>
    <row r="2867" spans="1:20">
      <c r="A2867" s="1" t="n">
        <v>40086</v>
      </c>
      <c r="B2867" t="s">
        <v>323</v>
      </c>
      <c r="C2867" t="n">
        <v>25</v>
      </c>
      <c r="D2867" t="n">
        <v>25</v>
      </c>
      <c r="E2867" t="s">
        <v>116</v>
      </c>
      <c r="F2867" t="n">
        <v>3201</v>
      </c>
      <c r="G2867" t="s">
        <v>228</v>
      </c>
      <c r="H2867" t="s">
        <v>229</v>
      </c>
      <c r="I2867" t="n">
        <v>5</v>
      </c>
      <c r="J2867" t="n">
        <v>945</v>
      </c>
      <c r="K2867" t="s">
        <v>282</v>
      </c>
      <c r="L2867" t="n">
        <v>301</v>
      </c>
      <c r="M2867" t="n">
        <v>0.04</v>
      </c>
      <c r="N2867" t="n">
        <v>37.6</v>
      </c>
      <c r="O2867" t="s">
        <v>323</v>
      </c>
      <c r="P2867" t="n">
        <v>121</v>
      </c>
      <c r="Q2867" t="s">
        <v>229</v>
      </c>
      <c r="R2867" t="s">
        <v>233</v>
      </c>
      <c r="S2867" t="s">
        <v>229</v>
      </c>
      <c r="T2867" t="n">
        <v>5</v>
      </c>
    </row>
    <row r="2868" spans="1:20">
      <c r="A2868" s="1" t="n">
        <v>40086</v>
      </c>
      <c r="B2868" t="s">
        <v>326</v>
      </c>
      <c r="C2868" t="n">
        <v>1</v>
      </c>
      <c r="D2868" t="n">
        <v>215</v>
      </c>
      <c r="E2868" t="s">
        <v>384</v>
      </c>
      <c r="F2868" t="n">
        <v>3201</v>
      </c>
      <c r="G2868" t="s">
        <v>228</v>
      </c>
      <c r="H2868" t="s">
        <v>229</v>
      </c>
      <c r="I2868" t="n">
        <v>5</v>
      </c>
      <c r="J2868" t="n">
        <v>515</v>
      </c>
      <c r="K2868" t="s">
        <v>338</v>
      </c>
      <c r="L2868" t="n">
        <v>120</v>
      </c>
      <c r="M2868" t="n">
        <v>0</v>
      </c>
      <c r="N2868" t="n">
        <v>0</v>
      </c>
      <c r="S2868" t="s">
        <v>381</v>
      </c>
      <c r="T2868" t="s">
        <v>381</v>
      </c>
    </row>
    <row r="2869" spans="1:20">
      <c r="A2869" s="1" t="n">
        <v>40086</v>
      </c>
      <c r="B2869" t="s">
        <v>326</v>
      </c>
      <c r="C2869" t="n">
        <v>2</v>
      </c>
      <c r="D2869" t="n">
        <v>215</v>
      </c>
      <c r="E2869" t="s">
        <v>384</v>
      </c>
      <c r="F2869" t="n">
        <v>3201</v>
      </c>
      <c r="G2869" t="s">
        <v>228</v>
      </c>
      <c r="H2869" t="s">
        <v>229</v>
      </c>
      <c r="I2869" t="n">
        <v>5</v>
      </c>
      <c r="J2869" t="n">
        <v>490</v>
      </c>
      <c r="K2869" t="s">
        <v>244</v>
      </c>
      <c r="L2869" t="n">
        <v>76</v>
      </c>
      <c r="M2869" t="n">
        <v>0</v>
      </c>
      <c r="N2869" t="n">
        <v>0</v>
      </c>
      <c r="S2869" t="s">
        <v>381</v>
      </c>
      <c r="T2869" t="s">
        <v>381</v>
      </c>
    </row>
    <row r="2870" spans="1:20">
      <c r="A2870" s="1" t="n">
        <v>40086</v>
      </c>
      <c r="B2870" t="s">
        <v>373</v>
      </c>
      <c r="C2870" t="n">
        <v>14</v>
      </c>
      <c r="D2870" t="n">
        <v>141</v>
      </c>
      <c r="E2870" t="s">
        <v>120</v>
      </c>
      <c r="F2870" t="n">
        <v>3201</v>
      </c>
      <c r="G2870" t="s">
        <v>228</v>
      </c>
      <c r="H2870" t="s">
        <v>229</v>
      </c>
      <c r="I2870" t="n">
        <v>5</v>
      </c>
      <c r="J2870" t="n">
        <v>487</v>
      </c>
      <c r="K2870" t="s">
        <v>362</v>
      </c>
      <c r="L2870" t="n">
        <v>82</v>
      </c>
      <c r="M2870" t="n">
        <v>0</v>
      </c>
      <c r="N2870" t="n">
        <v>0</v>
      </c>
      <c r="S2870" t="s">
        <v>381</v>
      </c>
      <c r="T2870" t="s">
        <v>381</v>
      </c>
    </row>
    <row r="2871" spans="1:20">
      <c r="A2871" s="1" t="n">
        <v>40086</v>
      </c>
      <c r="B2871" t="s">
        <v>371</v>
      </c>
      <c r="C2871" t="n">
        <v>11</v>
      </c>
      <c r="D2871" t="n">
        <v>25</v>
      </c>
      <c r="E2871" t="s">
        <v>116</v>
      </c>
      <c r="F2871" t="n">
        <v>3201</v>
      </c>
      <c r="G2871" t="s">
        <v>228</v>
      </c>
      <c r="H2871" t="s">
        <v>229</v>
      </c>
      <c r="I2871" t="n">
        <v>5</v>
      </c>
      <c r="J2871" t="n">
        <v>458</v>
      </c>
      <c r="K2871" t="s">
        <v>230</v>
      </c>
      <c r="L2871" t="n">
        <v>900</v>
      </c>
      <c r="M2871" t="n">
        <v>0.02</v>
      </c>
      <c r="N2871" t="n">
        <v>21.1</v>
      </c>
      <c r="O2871" t="s">
        <v>371</v>
      </c>
      <c r="P2871" t="n">
        <v>363</v>
      </c>
      <c r="Q2871" t="s">
        <v>387</v>
      </c>
      <c r="R2871" t="s">
        <v>233</v>
      </c>
      <c r="S2871" t="s">
        <v>229</v>
      </c>
      <c r="T2871" t="n">
        <v>5</v>
      </c>
    </row>
    <row r="2872" spans="1:20">
      <c r="A2872" s="1" t="n">
        <v>40086</v>
      </c>
      <c r="B2872" t="s">
        <v>371</v>
      </c>
      <c r="C2872" t="n">
        <v>12</v>
      </c>
      <c r="D2872" t="n">
        <v>25</v>
      </c>
      <c r="E2872" t="s">
        <v>116</v>
      </c>
      <c r="F2872" t="n">
        <v>3201</v>
      </c>
      <c r="G2872" t="s">
        <v>228</v>
      </c>
      <c r="H2872" t="s">
        <v>229</v>
      </c>
      <c r="I2872" t="n">
        <v>5</v>
      </c>
      <c r="J2872" t="n">
        <v>160</v>
      </c>
      <c r="K2872" t="s">
        <v>258</v>
      </c>
      <c r="L2872" t="n">
        <v>313</v>
      </c>
      <c r="M2872" t="n">
        <v>0.1</v>
      </c>
      <c r="N2872" t="n">
        <v>18.72</v>
      </c>
      <c r="O2872" t="s">
        <v>371</v>
      </c>
      <c r="P2872" t="n">
        <v>363</v>
      </c>
      <c r="Q2872" t="s">
        <v>387</v>
      </c>
      <c r="R2872" t="s">
        <v>233</v>
      </c>
      <c r="S2872" t="s">
        <v>229</v>
      </c>
      <c r="T2872" t="n">
        <v>5</v>
      </c>
    </row>
    <row r="2873" spans="1:20">
      <c r="A2873" s="1" t="n">
        <v>40117</v>
      </c>
      <c r="B2873" t="s">
        <v>323</v>
      </c>
      <c r="C2873" t="n">
        <v>12</v>
      </c>
      <c r="D2873" t="n">
        <v>25</v>
      </c>
      <c r="E2873" t="s">
        <v>116</v>
      </c>
      <c r="F2873" t="n">
        <v>3201</v>
      </c>
      <c r="G2873" t="s">
        <v>228</v>
      </c>
      <c r="H2873" t="s">
        <v>229</v>
      </c>
      <c r="I2873" t="n">
        <v>5</v>
      </c>
      <c r="J2873" t="n">
        <v>875</v>
      </c>
      <c r="K2873" t="s">
        <v>305</v>
      </c>
      <c r="L2873" t="n">
        <v>209</v>
      </c>
      <c r="M2873" t="n">
        <v>0.05</v>
      </c>
      <c r="N2873" t="n">
        <v>42.8</v>
      </c>
      <c r="O2873" t="s">
        <v>323</v>
      </c>
      <c r="P2873" t="n">
        <v>121</v>
      </c>
      <c r="Q2873" t="s">
        <v>229</v>
      </c>
      <c r="R2873" t="s">
        <v>233</v>
      </c>
      <c r="S2873" t="s">
        <v>229</v>
      </c>
      <c r="T2873" t="n">
        <v>5</v>
      </c>
    </row>
    <row r="2874" spans="1:20">
      <c r="A2874" s="1" t="n">
        <v>40117</v>
      </c>
      <c r="B2874" t="s">
        <v>323</v>
      </c>
      <c r="C2874" t="n">
        <v>13</v>
      </c>
      <c r="D2874" t="n">
        <v>25</v>
      </c>
      <c r="E2874" t="s">
        <v>116</v>
      </c>
      <c r="F2874" t="n">
        <v>3201</v>
      </c>
      <c r="G2874" t="s">
        <v>228</v>
      </c>
      <c r="H2874" t="s">
        <v>229</v>
      </c>
      <c r="I2874" t="n">
        <v>5</v>
      </c>
      <c r="J2874" t="n">
        <v>875</v>
      </c>
      <c r="K2874" t="s">
        <v>305</v>
      </c>
      <c r="L2874" t="n">
        <v>198</v>
      </c>
      <c r="M2874" t="n">
        <v>0.05</v>
      </c>
      <c r="N2874" t="n">
        <v>42.3</v>
      </c>
      <c r="O2874" t="s">
        <v>323</v>
      </c>
      <c r="P2874" t="n">
        <v>121</v>
      </c>
      <c r="Q2874" t="s">
        <v>229</v>
      </c>
      <c r="R2874" t="s">
        <v>233</v>
      </c>
      <c r="S2874" t="s">
        <v>229</v>
      </c>
      <c r="T2874" t="n">
        <v>5</v>
      </c>
    </row>
    <row r="2875" spans="1:20">
      <c r="A2875" s="1" t="n">
        <v>40117</v>
      </c>
      <c r="B2875" t="s">
        <v>323</v>
      </c>
      <c r="C2875" t="n">
        <v>14</v>
      </c>
      <c r="D2875" t="n">
        <v>25</v>
      </c>
      <c r="E2875" t="s">
        <v>116</v>
      </c>
      <c r="F2875" t="n">
        <v>3201</v>
      </c>
      <c r="G2875" t="s">
        <v>228</v>
      </c>
      <c r="H2875" t="s">
        <v>229</v>
      </c>
      <c r="I2875" t="n">
        <v>5</v>
      </c>
      <c r="J2875" t="n">
        <v>280</v>
      </c>
      <c r="K2875" t="s">
        <v>251</v>
      </c>
      <c r="L2875" t="n">
        <v>237</v>
      </c>
      <c r="M2875" t="n">
        <v>0.28</v>
      </c>
      <c r="N2875" t="n">
        <v>16.2</v>
      </c>
      <c r="O2875" t="s">
        <v>323</v>
      </c>
      <c r="P2875" t="n">
        <v>121</v>
      </c>
      <c r="Q2875" t="s">
        <v>229</v>
      </c>
      <c r="R2875" t="s">
        <v>233</v>
      </c>
      <c r="S2875" t="s">
        <v>229</v>
      </c>
      <c r="T2875" t="n">
        <v>5</v>
      </c>
    </row>
    <row r="2876" spans="1:20">
      <c r="A2876" s="1" t="n">
        <v>40117</v>
      </c>
      <c r="B2876" t="s">
        <v>323</v>
      </c>
      <c r="C2876" t="n">
        <v>15</v>
      </c>
      <c r="D2876" t="n">
        <v>25</v>
      </c>
      <c r="E2876" t="s">
        <v>116</v>
      </c>
      <c r="F2876" t="n">
        <v>3201</v>
      </c>
      <c r="G2876" t="s">
        <v>228</v>
      </c>
      <c r="H2876" t="s">
        <v>229</v>
      </c>
      <c r="I2876" t="n">
        <v>5</v>
      </c>
      <c r="J2876" t="n">
        <v>945</v>
      </c>
      <c r="K2876" t="s">
        <v>282</v>
      </c>
      <c r="L2876" t="n">
        <v>250</v>
      </c>
      <c r="M2876" t="n">
        <v>0.08</v>
      </c>
      <c r="N2876" t="n">
        <v>35.7</v>
      </c>
      <c r="O2876" t="s">
        <v>323</v>
      </c>
      <c r="P2876" t="n">
        <v>121</v>
      </c>
      <c r="Q2876" t="s">
        <v>229</v>
      </c>
      <c r="R2876" t="s">
        <v>233</v>
      </c>
      <c r="S2876" t="s">
        <v>229</v>
      </c>
      <c r="T2876" t="n">
        <v>5</v>
      </c>
    </row>
    <row r="2877" spans="1:20">
      <c r="A2877" s="1" t="n">
        <v>40117</v>
      </c>
      <c r="B2877" t="s">
        <v>323</v>
      </c>
      <c r="C2877" t="n">
        <v>16</v>
      </c>
      <c r="D2877" t="n">
        <v>25</v>
      </c>
      <c r="E2877" t="s">
        <v>116</v>
      </c>
      <c r="F2877" t="n">
        <v>3201</v>
      </c>
      <c r="G2877" t="s">
        <v>228</v>
      </c>
      <c r="H2877" t="s">
        <v>229</v>
      </c>
      <c r="I2877" t="n">
        <v>5</v>
      </c>
      <c r="J2877" t="n">
        <v>458</v>
      </c>
      <c r="K2877" t="s">
        <v>230</v>
      </c>
      <c r="L2877" t="n">
        <v>246</v>
      </c>
      <c r="M2877" t="n">
        <v>0.09</v>
      </c>
      <c r="N2877" t="n">
        <v>33.7</v>
      </c>
      <c r="O2877" t="s">
        <v>323</v>
      </c>
      <c r="P2877" t="n">
        <v>121</v>
      </c>
      <c r="Q2877" t="s">
        <v>229</v>
      </c>
      <c r="R2877" t="s">
        <v>233</v>
      </c>
      <c r="S2877" t="s">
        <v>229</v>
      </c>
      <c r="T2877" t="n">
        <v>5</v>
      </c>
    </row>
    <row r="2878" spans="1:20">
      <c r="A2878" s="1" t="n">
        <v>40117</v>
      </c>
      <c r="B2878" t="s">
        <v>323</v>
      </c>
      <c r="C2878" t="n">
        <v>17</v>
      </c>
      <c r="D2878" t="n">
        <v>25</v>
      </c>
      <c r="E2878" t="s">
        <v>116</v>
      </c>
      <c r="F2878" t="n">
        <v>3201</v>
      </c>
      <c r="G2878" t="s">
        <v>228</v>
      </c>
      <c r="H2878" t="s">
        <v>229</v>
      </c>
      <c r="I2878" t="n">
        <v>5</v>
      </c>
      <c r="J2878" t="n">
        <v>945</v>
      </c>
      <c r="K2878" t="s">
        <v>282</v>
      </c>
      <c r="L2878" t="n">
        <v>464</v>
      </c>
      <c r="M2878" t="n">
        <v>0.04</v>
      </c>
      <c r="N2878" t="n">
        <v>38</v>
      </c>
      <c r="O2878" t="s">
        <v>323</v>
      </c>
      <c r="P2878" t="n">
        <v>121</v>
      </c>
      <c r="Q2878" t="s">
        <v>229</v>
      </c>
      <c r="R2878" t="s">
        <v>233</v>
      </c>
      <c r="S2878" t="s">
        <v>229</v>
      </c>
      <c r="T2878" t="n">
        <v>5</v>
      </c>
    </row>
    <row r="2879" spans="1:20">
      <c r="A2879" s="1" t="n">
        <v>40117</v>
      </c>
      <c r="B2879" t="s">
        <v>323</v>
      </c>
      <c r="C2879" t="n">
        <v>18</v>
      </c>
      <c r="D2879" t="n">
        <v>25</v>
      </c>
      <c r="E2879" t="s">
        <v>116</v>
      </c>
      <c r="F2879" t="n">
        <v>3201</v>
      </c>
      <c r="G2879" t="s">
        <v>228</v>
      </c>
      <c r="H2879" t="s">
        <v>229</v>
      </c>
      <c r="I2879" t="n">
        <v>5</v>
      </c>
      <c r="J2879" t="n">
        <v>945</v>
      </c>
      <c r="K2879" t="s">
        <v>282</v>
      </c>
      <c r="L2879" t="n">
        <v>420</v>
      </c>
      <c r="M2879" t="n">
        <v>0.04</v>
      </c>
      <c r="N2879" t="n">
        <v>37.8</v>
      </c>
      <c r="O2879" t="s">
        <v>323</v>
      </c>
      <c r="P2879" t="n">
        <v>121</v>
      </c>
      <c r="Q2879" t="s">
        <v>229</v>
      </c>
      <c r="R2879" t="s">
        <v>233</v>
      </c>
      <c r="S2879" t="s">
        <v>229</v>
      </c>
      <c r="T2879" t="n">
        <v>5</v>
      </c>
    </row>
    <row r="2880" spans="1:20">
      <c r="A2880" s="1" t="n">
        <v>40117</v>
      </c>
      <c r="B2880" t="s">
        <v>376</v>
      </c>
      <c r="C2880" t="n">
        <v>1</v>
      </c>
      <c r="D2880" t="n">
        <v>251</v>
      </c>
      <c r="E2880" t="s">
        <v>385</v>
      </c>
      <c r="F2880" t="n">
        <v>3202</v>
      </c>
      <c r="G2880" t="s">
        <v>275</v>
      </c>
      <c r="H2880" t="s">
        <v>229</v>
      </c>
      <c r="I2880" t="n">
        <v>5</v>
      </c>
      <c r="J2880" t="n">
        <v>515</v>
      </c>
      <c r="K2880" t="s">
        <v>338</v>
      </c>
      <c r="L2880" t="n">
        <v>19</v>
      </c>
      <c r="M2880" t="n">
        <v>0</v>
      </c>
      <c r="N2880" t="n">
        <v>0</v>
      </c>
      <c r="S2880" t="s">
        <v>381</v>
      </c>
      <c r="T2880" t="s">
        <v>381</v>
      </c>
    </row>
    <row r="2881" spans="1:20">
      <c r="A2881" s="1" t="n">
        <v>40117</v>
      </c>
      <c r="B2881" t="s">
        <v>376</v>
      </c>
      <c r="C2881" t="n">
        <v>2</v>
      </c>
      <c r="D2881" t="n">
        <v>251</v>
      </c>
      <c r="E2881" t="s">
        <v>385</v>
      </c>
      <c r="F2881" t="n">
        <v>3203</v>
      </c>
      <c r="G2881" t="s">
        <v>343</v>
      </c>
      <c r="H2881" t="s">
        <v>229</v>
      </c>
      <c r="I2881" t="n">
        <v>5</v>
      </c>
      <c r="J2881" t="n">
        <v>515</v>
      </c>
      <c r="K2881" t="s">
        <v>338</v>
      </c>
      <c r="L2881" t="n">
        <v>12</v>
      </c>
      <c r="M2881" t="n">
        <v>0</v>
      </c>
      <c r="N2881" t="n">
        <v>0</v>
      </c>
      <c r="S2881" t="s">
        <v>381</v>
      </c>
      <c r="T2881" t="s">
        <v>381</v>
      </c>
    </row>
    <row r="2882" spans="1:20">
      <c r="A2882" s="1" t="n">
        <v>40117</v>
      </c>
      <c r="B2882" t="s">
        <v>326</v>
      </c>
      <c r="C2882" t="n">
        <v>1</v>
      </c>
      <c r="D2882" t="n">
        <v>215</v>
      </c>
      <c r="E2882" t="s">
        <v>384</v>
      </c>
      <c r="F2882" t="n">
        <v>3201</v>
      </c>
      <c r="G2882" t="s">
        <v>228</v>
      </c>
      <c r="H2882" t="s">
        <v>229</v>
      </c>
      <c r="I2882" t="n">
        <v>5</v>
      </c>
      <c r="J2882" t="n">
        <v>795</v>
      </c>
      <c r="K2882" t="s">
        <v>240</v>
      </c>
      <c r="L2882" t="n">
        <v>318</v>
      </c>
      <c r="M2882" t="n">
        <v>0</v>
      </c>
      <c r="N2882" t="n">
        <v>0</v>
      </c>
      <c r="S2882" t="s">
        <v>381</v>
      </c>
      <c r="T2882" t="s">
        <v>381</v>
      </c>
    </row>
    <row r="2883" spans="1:20">
      <c r="A2883" s="1" t="n">
        <v>40117</v>
      </c>
      <c r="B2883" t="s">
        <v>373</v>
      </c>
      <c r="C2883" t="n">
        <v>15</v>
      </c>
      <c r="D2883" t="n">
        <v>141</v>
      </c>
      <c r="E2883" t="s">
        <v>120</v>
      </c>
      <c r="F2883" t="n">
        <v>3201</v>
      </c>
      <c r="G2883" t="s">
        <v>228</v>
      </c>
      <c r="H2883" t="s">
        <v>229</v>
      </c>
      <c r="I2883" t="n">
        <v>5</v>
      </c>
      <c r="J2883" t="n">
        <v>487</v>
      </c>
      <c r="K2883" t="s">
        <v>362</v>
      </c>
      <c r="L2883" t="n">
        <v>82</v>
      </c>
      <c r="M2883" t="n">
        <v>0</v>
      </c>
      <c r="N2883" t="n">
        <v>0</v>
      </c>
      <c r="S2883" t="s">
        <v>381</v>
      </c>
      <c r="T2883" t="s">
        <v>381</v>
      </c>
    </row>
    <row r="2884" spans="1:20">
      <c r="A2884" s="1" t="n">
        <v>40117</v>
      </c>
      <c r="B2884" t="s">
        <v>371</v>
      </c>
      <c r="C2884" t="n">
        <v>7</v>
      </c>
      <c r="D2884" t="n">
        <v>25</v>
      </c>
      <c r="E2884" t="s">
        <v>116</v>
      </c>
      <c r="F2884" t="n">
        <v>3201</v>
      </c>
      <c r="G2884" t="s">
        <v>228</v>
      </c>
      <c r="H2884" t="s">
        <v>229</v>
      </c>
      <c r="I2884" t="n">
        <v>5</v>
      </c>
      <c r="J2884" t="n">
        <v>458</v>
      </c>
      <c r="K2884" t="s">
        <v>230</v>
      </c>
      <c r="L2884" t="n">
        <v>300</v>
      </c>
      <c r="M2884" t="n">
        <v>0.02</v>
      </c>
      <c r="N2884" t="n">
        <v>21.1</v>
      </c>
      <c r="O2884" t="s">
        <v>371</v>
      </c>
      <c r="P2884" t="n">
        <v>363</v>
      </c>
      <c r="Q2884" t="s">
        <v>387</v>
      </c>
      <c r="R2884" t="s">
        <v>233</v>
      </c>
      <c r="S2884" t="s">
        <v>229</v>
      </c>
      <c r="T2884" t="n">
        <v>5</v>
      </c>
    </row>
    <row r="2885" spans="1:20">
      <c r="A2885" s="1" t="n">
        <v>40117</v>
      </c>
      <c r="B2885" t="s">
        <v>371</v>
      </c>
      <c r="C2885" t="n">
        <v>11</v>
      </c>
      <c r="D2885" t="n">
        <v>25</v>
      </c>
      <c r="E2885" t="s">
        <v>116</v>
      </c>
      <c r="F2885" t="n">
        <v>3201</v>
      </c>
      <c r="G2885" t="s">
        <v>228</v>
      </c>
      <c r="H2885" t="s">
        <v>229</v>
      </c>
      <c r="I2885" t="n">
        <v>5</v>
      </c>
      <c r="J2885" t="n">
        <v>785</v>
      </c>
      <c r="K2885" t="s">
        <v>259</v>
      </c>
      <c r="L2885" t="n">
        <v>1054</v>
      </c>
      <c r="M2885" t="n">
        <v>0.06</v>
      </c>
      <c r="N2885" t="n">
        <v>34</v>
      </c>
      <c r="O2885" t="s">
        <v>371</v>
      </c>
      <c r="P2885" t="n">
        <v>363</v>
      </c>
      <c r="Q2885" t="s">
        <v>387</v>
      </c>
      <c r="R2885" t="s">
        <v>233</v>
      </c>
      <c r="S2885" t="s">
        <v>229</v>
      </c>
      <c r="T2885" t="n">
        <v>5</v>
      </c>
    </row>
    <row r="2886" spans="1:20">
      <c r="A2886" s="1" t="n">
        <v>40117</v>
      </c>
      <c r="B2886" t="s">
        <v>371</v>
      </c>
      <c r="C2886" t="n">
        <v>12</v>
      </c>
      <c r="D2886" t="n">
        <v>25</v>
      </c>
      <c r="E2886" t="s">
        <v>116</v>
      </c>
      <c r="F2886" t="n">
        <v>3201</v>
      </c>
      <c r="G2886" t="s">
        <v>228</v>
      </c>
      <c r="H2886" t="s">
        <v>229</v>
      </c>
      <c r="I2886" t="n">
        <v>5</v>
      </c>
      <c r="J2886" t="n">
        <v>805</v>
      </c>
      <c r="K2886" t="s">
        <v>295</v>
      </c>
      <c r="L2886" t="n">
        <v>718</v>
      </c>
      <c r="M2886" t="n">
        <v>0.23</v>
      </c>
      <c r="N2886" t="n">
        <v>37.9</v>
      </c>
      <c r="O2886" t="s">
        <v>371</v>
      </c>
      <c r="P2886" t="n">
        <v>363</v>
      </c>
      <c r="Q2886" t="s">
        <v>387</v>
      </c>
      <c r="R2886" t="s">
        <v>233</v>
      </c>
      <c r="S2886" t="s">
        <v>229</v>
      </c>
      <c r="T2886" t="n">
        <v>5</v>
      </c>
    </row>
    <row r="2887" spans="1:20">
      <c r="A2887" s="1" t="n">
        <v>40117</v>
      </c>
      <c r="B2887" t="s">
        <v>371</v>
      </c>
      <c r="C2887" t="n">
        <v>16</v>
      </c>
      <c r="D2887" t="n">
        <v>25</v>
      </c>
      <c r="E2887" t="s">
        <v>116</v>
      </c>
      <c r="F2887" t="n">
        <v>3201</v>
      </c>
      <c r="G2887" t="s">
        <v>228</v>
      </c>
      <c r="H2887" t="s">
        <v>229</v>
      </c>
      <c r="I2887" t="n">
        <v>5</v>
      </c>
      <c r="J2887" t="n">
        <v>160</v>
      </c>
      <c r="K2887" t="s">
        <v>258</v>
      </c>
      <c r="L2887" t="n">
        <v>628</v>
      </c>
      <c r="M2887" t="n">
        <v>0.05</v>
      </c>
      <c r="N2887" t="n">
        <v>44</v>
      </c>
      <c r="O2887" t="s">
        <v>371</v>
      </c>
      <c r="P2887" t="n">
        <v>363</v>
      </c>
      <c r="Q2887" t="s">
        <v>387</v>
      </c>
      <c r="R2887" t="s">
        <v>233</v>
      </c>
      <c r="S2887" t="s">
        <v>229</v>
      </c>
      <c r="T2887" t="n">
        <v>5</v>
      </c>
    </row>
    <row r="2888" spans="1:20">
      <c r="A2888" s="1" t="n">
        <v>40117</v>
      </c>
      <c r="B2888" t="s">
        <v>371</v>
      </c>
      <c r="C2888" t="n">
        <v>17</v>
      </c>
      <c r="D2888" t="n">
        <v>25</v>
      </c>
      <c r="E2888" t="s">
        <v>116</v>
      </c>
      <c r="F2888" t="n">
        <v>3201</v>
      </c>
      <c r="G2888" t="s">
        <v>228</v>
      </c>
      <c r="H2888" t="s">
        <v>229</v>
      </c>
      <c r="I2888" t="n">
        <v>5</v>
      </c>
      <c r="J2888" t="n">
        <v>875</v>
      </c>
      <c r="K2888" t="s">
        <v>305</v>
      </c>
      <c r="L2888" t="n">
        <v>311</v>
      </c>
      <c r="M2888" t="n">
        <v>0.05</v>
      </c>
      <c r="N2888" t="n">
        <v>25.8</v>
      </c>
      <c r="O2888" t="s">
        <v>371</v>
      </c>
      <c r="P2888" t="n">
        <v>363</v>
      </c>
      <c r="Q2888" t="s">
        <v>387</v>
      </c>
      <c r="R2888" t="s">
        <v>233</v>
      </c>
      <c r="S2888" t="s">
        <v>229</v>
      </c>
      <c r="T2888" t="n">
        <v>5</v>
      </c>
    </row>
    <row r="2889" spans="1:20">
      <c r="A2889" s="1" t="n">
        <v>40147</v>
      </c>
      <c r="B2889" t="s">
        <v>323</v>
      </c>
      <c r="C2889" t="n">
        <v>12</v>
      </c>
      <c r="D2889" t="n">
        <v>25</v>
      </c>
      <c r="E2889" t="s">
        <v>116</v>
      </c>
      <c r="F2889" t="n">
        <v>3201</v>
      </c>
      <c r="G2889" t="s">
        <v>228</v>
      </c>
      <c r="H2889" t="s">
        <v>229</v>
      </c>
      <c r="I2889" t="n">
        <v>5</v>
      </c>
      <c r="J2889" t="n">
        <v>875</v>
      </c>
      <c r="K2889" t="s">
        <v>305</v>
      </c>
      <c r="L2889" t="n">
        <v>155</v>
      </c>
      <c r="M2889" t="n">
        <v>0.05</v>
      </c>
      <c r="N2889" t="n">
        <v>41.8</v>
      </c>
      <c r="O2889" t="s">
        <v>323</v>
      </c>
      <c r="P2889" t="n">
        <v>121</v>
      </c>
      <c r="Q2889" t="s">
        <v>229</v>
      </c>
      <c r="R2889" t="s">
        <v>233</v>
      </c>
      <c r="S2889" t="s">
        <v>229</v>
      </c>
      <c r="T2889" t="n">
        <v>5</v>
      </c>
    </row>
    <row r="2890" spans="1:20">
      <c r="A2890" s="1" t="n">
        <v>40147</v>
      </c>
      <c r="B2890" t="s">
        <v>323</v>
      </c>
      <c r="C2890" t="n">
        <v>13</v>
      </c>
      <c r="D2890" t="n">
        <v>25</v>
      </c>
      <c r="E2890" t="s">
        <v>116</v>
      </c>
      <c r="F2890" t="n">
        <v>3201</v>
      </c>
      <c r="G2890" t="s">
        <v>228</v>
      </c>
      <c r="H2890" t="s">
        <v>229</v>
      </c>
      <c r="I2890" t="n">
        <v>5</v>
      </c>
      <c r="J2890" t="n">
        <v>875</v>
      </c>
      <c r="K2890" t="s">
        <v>305</v>
      </c>
      <c r="L2890" t="n">
        <v>230</v>
      </c>
      <c r="M2890" t="n">
        <v>0.05</v>
      </c>
      <c r="N2890" t="n">
        <v>42.2</v>
      </c>
      <c r="O2890" t="s">
        <v>323</v>
      </c>
      <c r="P2890" t="n">
        <v>121</v>
      </c>
      <c r="Q2890" t="s">
        <v>229</v>
      </c>
      <c r="R2890" t="s">
        <v>233</v>
      </c>
      <c r="S2890" t="s">
        <v>229</v>
      </c>
      <c r="T2890" t="n">
        <v>5</v>
      </c>
    </row>
    <row r="2891" spans="1:20">
      <c r="A2891" s="1" t="n">
        <v>40147</v>
      </c>
      <c r="B2891" t="s">
        <v>323</v>
      </c>
      <c r="C2891" t="n">
        <v>14</v>
      </c>
      <c r="D2891" t="n">
        <v>25</v>
      </c>
      <c r="E2891" t="s">
        <v>116</v>
      </c>
      <c r="F2891" t="n">
        <v>3201</v>
      </c>
      <c r="G2891" t="s">
        <v>228</v>
      </c>
      <c r="H2891" t="s">
        <v>229</v>
      </c>
      <c r="I2891" t="n">
        <v>5</v>
      </c>
      <c r="J2891" t="n">
        <v>875</v>
      </c>
      <c r="K2891" t="s">
        <v>305</v>
      </c>
      <c r="L2891" t="n">
        <v>347</v>
      </c>
      <c r="M2891" t="n">
        <v>0.05</v>
      </c>
      <c r="N2891" t="n">
        <v>42.1</v>
      </c>
      <c r="O2891" t="s">
        <v>323</v>
      </c>
      <c r="P2891" t="n">
        <v>121</v>
      </c>
      <c r="Q2891" t="s">
        <v>229</v>
      </c>
      <c r="R2891" t="s">
        <v>233</v>
      </c>
      <c r="S2891" t="s">
        <v>229</v>
      </c>
      <c r="T2891" t="n">
        <v>5</v>
      </c>
    </row>
    <row r="2892" spans="1:20">
      <c r="A2892" s="1" t="n">
        <v>40147</v>
      </c>
      <c r="B2892" t="s">
        <v>323</v>
      </c>
      <c r="C2892" t="n">
        <v>15</v>
      </c>
      <c r="D2892" t="n">
        <v>25</v>
      </c>
      <c r="E2892" t="s">
        <v>116</v>
      </c>
      <c r="F2892" t="n">
        <v>3201</v>
      </c>
      <c r="G2892" t="s">
        <v>228</v>
      </c>
      <c r="H2892" t="s">
        <v>229</v>
      </c>
      <c r="I2892" t="n">
        <v>5</v>
      </c>
      <c r="J2892" t="n">
        <v>458</v>
      </c>
      <c r="K2892" t="s">
        <v>230</v>
      </c>
      <c r="L2892" t="n">
        <v>210</v>
      </c>
      <c r="M2892" t="n">
        <v>0.85</v>
      </c>
      <c r="N2892" t="n">
        <v>35</v>
      </c>
      <c r="O2892" t="s">
        <v>323</v>
      </c>
      <c r="P2892" t="n">
        <v>121</v>
      </c>
      <c r="Q2892" t="s">
        <v>229</v>
      </c>
      <c r="R2892" t="s">
        <v>233</v>
      </c>
      <c r="S2892" t="s">
        <v>229</v>
      </c>
      <c r="T2892" t="n">
        <v>5</v>
      </c>
    </row>
    <row r="2893" spans="1:20">
      <c r="A2893" s="1" t="n">
        <v>40147</v>
      </c>
      <c r="B2893" t="s">
        <v>323</v>
      </c>
      <c r="C2893" t="n">
        <v>16</v>
      </c>
      <c r="D2893" t="n">
        <v>25</v>
      </c>
      <c r="E2893" t="s">
        <v>116</v>
      </c>
      <c r="F2893" t="n">
        <v>3201</v>
      </c>
      <c r="G2893" t="s">
        <v>228</v>
      </c>
      <c r="H2893" t="s">
        <v>229</v>
      </c>
      <c r="I2893" t="n">
        <v>5</v>
      </c>
      <c r="J2893" t="n">
        <v>280</v>
      </c>
      <c r="K2893" t="s">
        <v>251</v>
      </c>
      <c r="L2893" t="n">
        <v>251</v>
      </c>
      <c r="M2893" t="n">
        <v>0.28</v>
      </c>
      <c r="N2893" t="n">
        <v>16.2</v>
      </c>
      <c r="O2893" t="s">
        <v>323</v>
      </c>
      <c r="P2893" t="n">
        <v>121</v>
      </c>
      <c r="Q2893" t="s">
        <v>229</v>
      </c>
      <c r="R2893" t="s">
        <v>233</v>
      </c>
      <c r="S2893" t="s">
        <v>229</v>
      </c>
      <c r="T2893" t="n">
        <v>5</v>
      </c>
    </row>
    <row r="2894" spans="1:20">
      <c r="A2894" s="1" t="n">
        <v>40147</v>
      </c>
      <c r="B2894" t="s">
        <v>323</v>
      </c>
      <c r="C2894" t="n">
        <v>17</v>
      </c>
      <c r="D2894" t="n">
        <v>25</v>
      </c>
      <c r="E2894" t="s">
        <v>116</v>
      </c>
      <c r="F2894" t="n">
        <v>3201</v>
      </c>
      <c r="G2894" t="s">
        <v>228</v>
      </c>
      <c r="H2894" t="s">
        <v>229</v>
      </c>
      <c r="I2894" t="n">
        <v>5</v>
      </c>
      <c r="J2894" t="n">
        <v>945</v>
      </c>
      <c r="K2894" t="s">
        <v>282</v>
      </c>
      <c r="L2894" t="n">
        <v>207</v>
      </c>
      <c r="M2894" t="n">
        <v>0.08</v>
      </c>
      <c r="N2894" t="n">
        <v>35.7</v>
      </c>
      <c r="O2894" t="s">
        <v>323</v>
      </c>
      <c r="P2894" t="n">
        <v>121</v>
      </c>
      <c r="Q2894" t="s">
        <v>229</v>
      </c>
      <c r="R2894" t="s">
        <v>233</v>
      </c>
      <c r="S2894" t="s">
        <v>229</v>
      </c>
      <c r="T2894" t="n">
        <v>5</v>
      </c>
    </row>
    <row r="2895" spans="1:20">
      <c r="A2895" s="1" t="n">
        <v>40147</v>
      </c>
      <c r="B2895" t="s">
        <v>323</v>
      </c>
      <c r="C2895" t="n">
        <v>18</v>
      </c>
      <c r="D2895" t="n">
        <v>25</v>
      </c>
      <c r="E2895" t="s">
        <v>116</v>
      </c>
      <c r="F2895" t="n">
        <v>3201</v>
      </c>
      <c r="G2895" t="s">
        <v>228</v>
      </c>
      <c r="H2895" t="s">
        <v>229</v>
      </c>
      <c r="I2895" t="n">
        <v>5</v>
      </c>
      <c r="J2895" t="n">
        <v>945</v>
      </c>
      <c r="K2895" t="s">
        <v>282</v>
      </c>
      <c r="L2895" t="n">
        <v>296</v>
      </c>
      <c r="M2895" t="n">
        <v>0.04</v>
      </c>
      <c r="N2895" t="n">
        <v>37.6</v>
      </c>
      <c r="O2895" t="s">
        <v>323</v>
      </c>
      <c r="P2895" t="n">
        <v>121</v>
      </c>
      <c r="Q2895" t="s">
        <v>229</v>
      </c>
      <c r="R2895" t="s">
        <v>233</v>
      </c>
      <c r="S2895" t="s">
        <v>229</v>
      </c>
      <c r="T2895" t="n">
        <v>5</v>
      </c>
    </row>
    <row r="2896" spans="1:20">
      <c r="A2896" s="1" t="n">
        <v>40147</v>
      </c>
      <c r="B2896" t="s">
        <v>323</v>
      </c>
      <c r="C2896" t="n">
        <v>19</v>
      </c>
      <c r="D2896" t="n">
        <v>25</v>
      </c>
      <c r="E2896" t="s">
        <v>116</v>
      </c>
      <c r="F2896" t="n">
        <v>3201</v>
      </c>
      <c r="G2896" t="s">
        <v>228</v>
      </c>
      <c r="H2896" t="s">
        <v>229</v>
      </c>
      <c r="I2896" t="n">
        <v>5</v>
      </c>
      <c r="J2896" t="n">
        <v>945</v>
      </c>
      <c r="K2896" t="s">
        <v>282</v>
      </c>
      <c r="L2896" t="n">
        <v>308</v>
      </c>
      <c r="M2896" t="n">
        <v>0.04</v>
      </c>
      <c r="N2896" t="n">
        <v>37.6</v>
      </c>
      <c r="O2896" t="s">
        <v>323</v>
      </c>
      <c r="P2896" t="n">
        <v>121</v>
      </c>
      <c r="Q2896" t="s">
        <v>229</v>
      </c>
      <c r="R2896" t="s">
        <v>233</v>
      </c>
      <c r="S2896" t="s">
        <v>229</v>
      </c>
      <c r="T2896" t="n">
        <v>5</v>
      </c>
    </row>
    <row r="2897" spans="1:20">
      <c r="A2897" s="1" t="n">
        <v>40147</v>
      </c>
      <c r="B2897" t="s">
        <v>376</v>
      </c>
      <c r="C2897" t="n">
        <v>1</v>
      </c>
      <c r="D2897" t="n">
        <v>251</v>
      </c>
      <c r="E2897" t="s">
        <v>385</v>
      </c>
      <c r="F2897" t="n">
        <v>3204</v>
      </c>
      <c r="G2897" t="s">
        <v>344</v>
      </c>
      <c r="H2897" t="s">
        <v>229</v>
      </c>
      <c r="I2897" t="n">
        <v>5</v>
      </c>
      <c r="J2897" t="n">
        <v>260</v>
      </c>
      <c r="K2897" t="s">
        <v>250</v>
      </c>
      <c r="L2897" t="n">
        <v>10</v>
      </c>
      <c r="M2897" t="n">
        <v>0</v>
      </c>
      <c r="N2897" t="n">
        <v>0</v>
      </c>
      <c r="S2897" t="s">
        <v>381</v>
      </c>
      <c r="T2897" t="s">
        <v>381</v>
      </c>
    </row>
    <row r="2898" spans="1:20">
      <c r="A2898" s="1" t="n">
        <v>40147</v>
      </c>
      <c r="B2898" t="s">
        <v>326</v>
      </c>
      <c r="C2898" t="n">
        <v>1</v>
      </c>
      <c r="D2898" t="n">
        <v>215</v>
      </c>
      <c r="E2898" t="s">
        <v>384</v>
      </c>
      <c r="F2898" t="n">
        <v>3201</v>
      </c>
      <c r="G2898" t="s">
        <v>228</v>
      </c>
      <c r="H2898" t="s">
        <v>229</v>
      </c>
      <c r="I2898" t="n">
        <v>5</v>
      </c>
      <c r="J2898" t="n">
        <v>515</v>
      </c>
      <c r="K2898" t="s">
        <v>338</v>
      </c>
      <c r="L2898" t="n">
        <v>152</v>
      </c>
      <c r="M2898" t="n">
        <v>0</v>
      </c>
      <c r="N2898" t="n">
        <v>0</v>
      </c>
      <c r="S2898" t="s">
        <v>381</v>
      </c>
      <c r="T2898" t="s">
        <v>381</v>
      </c>
    </row>
    <row r="2899" spans="1:20">
      <c r="A2899" s="1" t="n">
        <v>40147</v>
      </c>
      <c r="B2899" t="s">
        <v>371</v>
      </c>
      <c r="C2899" t="n">
        <v>11</v>
      </c>
      <c r="D2899" t="n">
        <v>25</v>
      </c>
      <c r="E2899" t="s">
        <v>116</v>
      </c>
      <c r="F2899" t="n">
        <v>3201</v>
      </c>
      <c r="G2899" t="s">
        <v>228</v>
      </c>
      <c r="H2899" t="s">
        <v>229</v>
      </c>
      <c r="I2899" t="n">
        <v>5</v>
      </c>
      <c r="J2899" t="n">
        <v>785</v>
      </c>
      <c r="K2899" t="s">
        <v>259</v>
      </c>
      <c r="L2899" t="n">
        <v>1079</v>
      </c>
      <c r="M2899" t="n">
        <v>0.06</v>
      </c>
      <c r="N2899" t="n">
        <v>34</v>
      </c>
      <c r="O2899" t="s">
        <v>371</v>
      </c>
      <c r="P2899" t="n">
        <v>363</v>
      </c>
      <c r="Q2899" t="s">
        <v>387</v>
      </c>
      <c r="R2899" t="s">
        <v>233</v>
      </c>
      <c r="S2899" t="s">
        <v>229</v>
      </c>
      <c r="T2899" t="n">
        <v>5</v>
      </c>
    </row>
    <row r="2900" spans="1:20">
      <c r="A2900" s="1" t="n">
        <v>40147</v>
      </c>
      <c r="B2900" t="s">
        <v>371</v>
      </c>
      <c r="C2900" t="n">
        <v>12</v>
      </c>
      <c r="D2900" t="n">
        <v>25</v>
      </c>
      <c r="E2900" t="s">
        <v>116</v>
      </c>
      <c r="F2900" t="n">
        <v>3201</v>
      </c>
      <c r="G2900" t="s">
        <v>228</v>
      </c>
      <c r="H2900" t="s">
        <v>229</v>
      </c>
      <c r="I2900" t="n">
        <v>5</v>
      </c>
      <c r="J2900" t="n">
        <v>805</v>
      </c>
      <c r="K2900" t="s">
        <v>295</v>
      </c>
      <c r="L2900" t="n">
        <v>715</v>
      </c>
      <c r="M2900" t="n">
        <v>0.23</v>
      </c>
      <c r="N2900" t="n">
        <v>37.9</v>
      </c>
      <c r="O2900" t="s">
        <v>371</v>
      </c>
      <c r="P2900" t="n">
        <v>363</v>
      </c>
      <c r="Q2900" t="s">
        <v>387</v>
      </c>
      <c r="R2900" t="s">
        <v>233</v>
      </c>
      <c r="S2900" t="s">
        <v>229</v>
      </c>
      <c r="T2900" t="n">
        <v>5</v>
      </c>
    </row>
    <row r="2901" spans="1:20">
      <c r="A2901" s="1" t="n">
        <v>40147</v>
      </c>
      <c r="B2901" t="s">
        <v>371</v>
      </c>
      <c r="C2901" t="n">
        <v>15</v>
      </c>
      <c r="D2901" t="n">
        <v>25</v>
      </c>
      <c r="E2901" t="s">
        <v>116</v>
      </c>
      <c r="F2901" t="n">
        <v>3201</v>
      </c>
      <c r="G2901" t="s">
        <v>228</v>
      </c>
      <c r="H2901" t="s">
        <v>229</v>
      </c>
      <c r="I2901" t="n">
        <v>5</v>
      </c>
      <c r="J2901" t="n">
        <v>875</v>
      </c>
      <c r="K2901" t="s">
        <v>305</v>
      </c>
      <c r="L2901" t="n">
        <v>324</v>
      </c>
      <c r="M2901" t="n">
        <v>0.05</v>
      </c>
      <c r="N2901" t="n">
        <v>25.8</v>
      </c>
      <c r="O2901" t="s">
        <v>371</v>
      </c>
      <c r="P2901" t="n">
        <v>363</v>
      </c>
      <c r="Q2901" t="s">
        <v>387</v>
      </c>
      <c r="R2901" t="s">
        <v>233</v>
      </c>
      <c r="S2901" t="s">
        <v>229</v>
      </c>
      <c r="T2901" t="n">
        <v>5</v>
      </c>
    </row>
    <row r="2902" spans="1:20">
      <c r="A2902" s="1" t="n">
        <v>40178</v>
      </c>
      <c r="B2902" t="s">
        <v>323</v>
      </c>
      <c r="C2902" t="n">
        <v>18</v>
      </c>
      <c r="D2902" t="n">
        <v>25</v>
      </c>
      <c r="E2902" t="s">
        <v>116</v>
      </c>
      <c r="F2902" t="n">
        <v>3201</v>
      </c>
      <c r="G2902" t="s">
        <v>228</v>
      </c>
      <c r="H2902" t="s">
        <v>229</v>
      </c>
      <c r="I2902" t="n">
        <v>5</v>
      </c>
      <c r="J2902" t="n">
        <v>280</v>
      </c>
      <c r="K2902" t="s">
        <v>251</v>
      </c>
      <c r="L2902" t="n">
        <v>237</v>
      </c>
      <c r="M2902" t="n">
        <v>0.28</v>
      </c>
      <c r="N2902" t="n">
        <v>16.2</v>
      </c>
      <c r="O2902" t="s">
        <v>323</v>
      </c>
      <c r="P2902" t="n">
        <v>121</v>
      </c>
      <c r="Q2902" t="s">
        <v>229</v>
      </c>
      <c r="R2902" t="s">
        <v>233</v>
      </c>
      <c r="S2902" t="s">
        <v>229</v>
      </c>
      <c r="T2902" t="n">
        <v>5</v>
      </c>
    </row>
    <row r="2903" spans="1:20">
      <c r="A2903" s="1" t="n">
        <v>40178</v>
      </c>
      <c r="B2903" t="s">
        <v>323</v>
      </c>
      <c r="C2903" t="n">
        <v>19</v>
      </c>
      <c r="D2903" t="n">
        <v>25</v>
      </c>
      <c r="E2903" t="s">
        <v>116</v>
      </c>
      <c r="F2903" t="n">
        <v>3201</v>
      </c>
      <c r="G2903" t="s">
        <v>228</v>
      </c>
      <c r="H2903" t="s">
        <v>229</v>
      </c>
      <c r="I2903" t="n">
        <v>5</v>
      </c>
      <c r="J2903" t="n">
        <v>458</v>
      </c>
      <c r="K2903" t="s">
        <v>230</v>
      </c>
      <c r="L2903" t="n">
        <v>112</v>
      </c>
      <c r="M2903" t="n">
        <v>0.09</v>
      </c>
      <c r="N2903" t="n">
        <v>33.9</v>
      </c>
      <c r="O2903" t="s">
        <v>323</v>
      </c>
      <c r="P2903" t="n">
        <v>121</v>
      </c>
      <c r="Q2903" t="s">
        <v>229</v>
      </c>
      <c r="R2903" t="s">
        <v>233</v>
      </c>
      <c r="S2903" t="s">
        <v>229</v>
      </c>
      <c r="T2903" t="n">
        <v>5</v>
      </c>
    </row>
    <row r="2904" spans="1:20">
      <c r="A2904" s="1" t="n">
        <v>40178</v>
      </c>
      <c r="B2904" t="s">
        <v>323</v>
      </c>
      <c r="C2904" t="n">
        <v>20</v>
      </c>
      <c r="D2904" t="n">
        <v>25</v>
      </c>
      <c r="E2904" t="s">
        <v>116</v>
      </c>
      <c r="F2904" t="n">
        <v>3201</v>
      </c>
      <c r="G2904" t="s">
        <v>228</v>
      </c>
      <c r="H2904" t="s">
        <v>229</v>
      </c>
      <c r="I2904" t="n">
        <v>5</v>
      </c>
      <c r="J2904" t="n">
        <v>945</v>
      </c>
      <c r="K2904" t="s">
        <v>282</v>
      </c>
      <c r="L2904" t="n">
        <v>351</v>
      </c>
      <c r="M2904" t="n">
        <v>0.04</v>
      </c>
      <c r="N2904" t="n">
        <v>37.6</v>
      </c>
      <c r="O2904" t="s">
        <v>323</v>
      </c>
      <c r="P2904" t="n">
        <v>121</v>
      </c>
      <c r="Q2904" t="s">
        <v>229</v>
      </c>
      <c r="R2904" t="s">
        <v>233</v>
      </c>
      <c r="S2904" t="s">
        <v>229</v>
      </c>
      <c r="T2904" t="n">
        <v>5</v>
      </c>
    </row>
    <row r="2905" spans="1:20">
      <c r="A2905" s="1" t="n">
        <v>40178</v>
      </c>
      <c r="B2905" t="s">
        <v>323</v>
      </c>
      <c r="C2905" t="n">
        <v>21</v>
      </c>
      <c r="D2905" t="n">
        <v>25</v>
      </c>
      <c r="E2905" t="s">
        <v>116</v>
      </c>
      <c r="F2905" t="n">
        <v>3201</v>
      </c>
      <c r="G2905" t="s">
        <v>228</v>
      </c>
      <c r="H2905" t="s">
        <v>229</v>
      </c>
      <c r="I2905" t="n">
        <v>5</v>
      </c>
      <c r="J2905" t="n">
        <v>945</v>
      </c>
      <c r="K2905" t="s">
        <v>282</v>
      </c>
      <c r="L2905" t="n">
        <v>208</v>
      </c>
      <c r="M2905" t="n">
        <v>0.08</v>
      </c>
      <c r="N2905" t="n">
        <v>35.8</v>
      </c>
      <c r="O2905" t="s">
        <v>323</v>
      </c>
      <c r="P2905" t="n">
        <v>121</v>
      </c>
      <c r="Q2905" t="s">
        <v>229</v>
      </c>
      <c r="R2905" t="s">
        <v>233</v>
      </c>
      <c r="S2905" t="s">
        <v>229</v>
      </c>
      <c r="T2905" t="n">
        <v>5</v>
      </c>
    </row>
    <row r="2906" spans="1:20">
      <c r="A2906" s="1" t="n">
        <v>40178</v>
      </c>
      <c r="B2906" t="s">
        <v>323</v>
      </c>
      <c r="C2906" t="n">
        <v>22</v>
      </c>
      <c r="D2906" t="n">
        <v>25</v>
      </c>
      <c r="E2906" t="s">
        <v>116</v>
      </c>
      <c r="F2906" t="n">
        <v>3201</v>
      </c>
      <c r="G2906" t="s">
        <v>228</v>
      </c>
      <c r="H2906" t="s">
        <v>229</v>
      </c>
      <c r="I2906" t="n">
        <v>5</v>
      </c>
      <c r="J2906" t="n">
        <v>458</v>
      </c>
      <c r="K2906" t="s">
        <v>230</v>
      </c>
      <c r="L2906" t="n">
        <v>274</v>
      </c>
      <c r="M2906" t="n">
        <v>0.09</v>
      </c>
      <c r="N2906" t="n">
        <v>33.9</v>
      </c>
      <c r="O2906" t="s">
        <v>323</v>
      </c>
      <c r="P2906" t="n">
        <v>121</v>
      </c>
      <c r="Q2906" t="s">
        <v>229</v>
      </c>
      <c r="R2906" t="s">
        <v>233</v>
      </c>
      <c r="S2906" t="s">
        <v>229</v>
      </c>
      <c r="T2906" t="n">
        <v>5</v>
      </c>
    </row>
    <row r="2907" spans="1:20">
      <c r="A2907" s="1" t="n">
        <v>40178</v>
      </c>
      <c r="B2907" t="s">
        <v>323</v>
      </c>
      <c r="C2907" t="n">
        <v>23</v>
      </c>
      <c r="D2907" t="n">
        <v>25</v>
      </c>
      <c r="E2907" t="s">
        <v>116</v>
      </c>
      <c r="F2907" t="n">
        <v>3201</v>
      </c>
      <c r="G2907" t="s">
        <v>228</v>
      </c>
      <c r="H2907" t="s">
        <v>229</v>
      </c>
      <c r="I2907" t="n">
        <v>5</v>
      </c>
      <c r="J2907" t="n">
        <v>875</v>
      </c>
      <c r="K2907" t="s">
        <v>305</v>
      </c>
      <c r="L2907" t="n">
        <v>164</v>
      </c>
      <c r="M2907" t="n">
        <v>0.06</v>
      </c>
      <c r="N2907" t="n">
        <v>42.2</v>
      </c>
      <c r="O2907" t="s">
        <v>323</v>
      </c>
      <c r="P2907" t="n">
        <v>121</v>
      </c>
      <c r="Q2907" t="s">
        <v>229</v>
      </c>
      <c r="R2907" t="s">
        <v>233</v>
      </c>
      <c r="S2907" t="s">
        <v>229</v>
      </c>
      <c r="T2907" t="n">
        <v>5</v>
      </c>
    </row>
    <row r="2908" spans="1:20">
      <c r="A2908" s="1" t="n">
        <v>40209</v>
      </c>
      <c r="B2908" t="s">
        <v>323</v>
      </c>
      <c r="C2908" t="n">
        <v>15</v>
      </c>
      <c r="D2908" t="n">
        <v>25</v>
      </c>
      <c r="E2908" t="s">
        <v>116</v>
      </c>
      <c r="F2908" t="n">
        <v>3201</v>
      </c>
      <c r="G2908" t="s">
        <v>228</v>
      </c>
      <c r="H2908" t="s">
        <v>229</v>
      </c>
      <c r="I2908" t="n">
        <v>5</v>
      </c>
      <c r="J2908" t="n">
        <v>875</v>
      </c>
      <c r="K2908" t="s">
        <v>305</v>
      </c>
      <c r="L2908" t="n">
        <v>156</v>
      </c>
      <c r="M2908" t="n">
        <v>0.04</v>
      </c>
      <c r="N2908" t="n">
        <v>42.3</v>
      </c>
      <c r="O2908" t="s">
        <v>323</v>
      </c>
      <c r="P2908" t="n">
        <v>121</v>
      </c>
      <c r="Q2908" t="s">
        <v>229</v>
      </c>
      <c r="R2908" t="s">
        <v>233</v>
      </c>
      <c r="S2908" t="s">
        <v>229</v>
      </c>
      <c r="T2908" t="n">
        <v>5</v>
      </c>
    </row>
    <row r="2909" spans="1:20">
      <c r="A2909" s="1" t="n">
        <v>40209</v>
      </c>
      <c r="B2909" t="s">
        <v>323</v>
      </c>
      <c r="C2909" t="n">
        <v>16</v>
      </c>
      <c r="D2909" t="n">
        <v>25</v>
      </c>
      <c r="E2909" t="s">
        <v>116</v>
      </c>
      <c r="F2909" t="n">
        <v>3201</v>
      </c>
      <c r="G2909" t="s">
        <v>228</v>
      </c>
      <c r="H2909" t="s">
        <v>229</v>
      </c>
      <c r="I2909" t="n">
        <v>5</v>
      </c>
      <c r="J2909" t="n">
        <v>875</v>
      </c>
      <c r="K2909" t="s">
        <v>305</v>
      </c>
      <c r="L2909" t="n">
        <v>448</v>
      </c>
      <c r="M2909" t="n">
        <v>0.04</v>
      </c>
      <c r="N2909" t="n">
        <v>42.6</v>
      </c>
      <c r="O2909" t="s">
        <v>323</v>
      </c>
      <c r="P2909" t="n">
        <v>121</v>
      </c>
      <c r="Q2909" t="s">
        <v>229</v>
      </c>
      <c r="R2909" t="s">
        <v>233</v>
      </c>
      <c r="S2909" t="s">
        <v>229</v>
      </c>
      <c r="T2909" t="n">
        <v>5</v>
      </c>
    </row>
    <row r="2910" spans="1:20">
      <c r="A2910" s="1" t="n">
        <v>40209</v>
      </c>
      <c r="B2910" t="s">
        <v>323</v>
      </c>
      <c r="C2910" t="n">
        <v>17</v>
      </c>
      <c r="D2910" t="n">
        <v>25</v>
      </c>
      <c r="E2910" t="s">
        <v>116</v>
      </c>
      <c r="F2910" t="n">
        <v>3201</v>
      </c>
      <c r="G2910" t="s">
        <v>228</v>
      </c>
      <c r="H2910" t="s">
        <v>229</v>
      </c>
      <c r="I2910" t="n">
        <v>5</v>
      </c>
      <c r="J2910" t="n">
        <v>875</v>
      </c>
      <c r="K2910" t="s">
        <v>305</v>
      </c>
      <c r="L2910" t="n">
        <v>258</v>
      </c>
      <c r="M2910" t="n">
        <v>0.04</v>
      </c>
      <c r="N2910" t="n">
        <v>42.8</v>
      </c>
      <c r="O2910" t="s">
        <v>323</v>
      </c>
      <c r="P2910" t="n">
        <v>121</v>
      </c>
      <c r="Q2910" t="s">
        <v>229</v>
      </c>
      <c r="R2910" t="s">
        <v>233</v>
      </c>
      <c r="S2910" t="s">
        <v>229</v>
      </c>
      <c r="T2910" t="n">
        <v>5</v>
      </c>
    </row>
    <row r="2911" spans="1:20">
      <c r="A2911" s="1" t="n">
        <v>40209</v>
      </c>
      <c r="B2911" t="s">
        <v>323</v>
      </c>
      <c r="C2911" t="n">
        <v>18</v>
      </c>
      <c r="D2911" t="n">
        <v>25</v>
      </c>
      <c r="E2911" t="s">
        <v>116</v>
      </c>
      <c r="F2911" t="n">
        <v>3201</v>
      </c>
      <c r="G2911" t="s">
        <v>228</v>
      </c>
      <c r="H2911" t="s">
        <v>229</v>
      </c>
      <c r="I2911" t="n">
        <v>5</v>
      </c>
      <c r="J2911" t="n">
        <v>945</v>
      </c>
      <c r="K2911" t="s">
        <v>282</v>
      </c>
      <c r="L2911" t="n">
        <v>199</v>
      </c>
      <c r="M2911" t="n">
        <v>0.03</v>
      </c>
      <c r="N2911" t="n">
        <v>35.7</v>
      </c>
      <c r="O2911" t="s">
        <v>323</v>
      </c>
      <c r="P2911" t="n">
        <v>121</v>
      </c>
      <c r="Q2911" t="s">
        <v>229</v>
      </c>
      <c r="R2911" t="s">
        <v>233</v>
      </c>
      <c r="S2911" t="s">
        <v>229</v>
      </c>
      <c r="T2911" t="n">
        <v>5</v>
      </c>
    </row>
    <row r="2912" spans="1:20">
      <c r="A2912" s="1" t="n">
        <v>40209</v>
      </c>
      <c r="B2912" t="s">
        <v>323</v>
      </c>
      <c r="C2912" t="n">
        <v>19</v>
      </c>
      <c r="D2912" t="n">
        <v>25</v>
      </c>
      <c r="E2912" t="s">
        <v>116</v>
      </c>
      <c r="F2912" t="n">
        <v>3201</v>
      </c>
      <c r="G2912" t="s">
        <v>228</v>
      </c>
      <c r="H2912" t="s">
        <v>229</v>
      </c>
      <c r="I2912" t="n">
        <v>5</v>
      </c>
      <c r="J2912" t="n">
        <v>945</v>
      </c>
      <c r="K2912" t="s">
        <v>282</v>
      </c>
      <c r="L2912" t="n">
        <v>208</v>
      </c>
      <c r="M2912" t="n">
        <v>0.03</v>
      </c>
      <c r="N2912" t="n">
        <v>35.8</v>
      </c>
      <c r="O2912" t="s">
        <v>323</v>
      </c>
      <c r="P2912" t="n">
        <v>121</v>
      </c>
      <c r="Q2912" t="s">
        <v>229</v>
      </c>
      <c r="R2912" t="s">
        <v>233</v>
      </c>
      <c r="S2912" t="s">
        <v>229</v>
      </c>
      <c r="T2912" t="n">
        <v>5</v>
      </c>
    </row>
    <row r="2913" spans="1:20">
      <c r="A2913" s="1" t="n">
        <v>40209</v>
      </c>
      <c r="B2913" t="s">
        <v>323</v>
      </c>
      <c r="C2913" t="n">
        <v>20</v>
      </c>
      <c r="D2913" t="n">
        <v>25</v>
      </c>
      <c r="E2913" t="s">
        <v>116</v>
      </c>
      <c r="F2913" t="n">
        <v>3201</v>
      </c>
      <c r="G2913" t="s">
        <v>228</v>
      </c>
      <c r="H2913" t="s">
        <v>229</v>
      </c>
      <c r="I2913" t="n">
        <v>5</v>
      </c>
      <c r="J2913" t="n">
        <v>945</v>
      </c>
      <c r="K2913" t="s">
        <v>282</v>
      </c>
      <c r="L2913" t="n">
        <v>411</v>
      </c>
      <c r="M2913" t="n">
        <v>0.03</v>
      </c>
      <c r="N2913" t="n">
        <v>35.7</v>
      </c>
      <c r="O2913" t="s">
        <v>323</v>
      </c>
      <c r="P2913" t="n">
        <v>121</v>
      </c>
      <c r="Q2913" t="s">
        <v>229</v>
      </c>
      <c r="R2913" t="s">
        <v>233</v>
      </c>
      <c r="S2913" t="s">
        <v>229</v>
      </c>
      <c r="T2913" t="n">
        <v>5</v>
      </c>
    </row>
    <row r="2914" spans="1:20">
      <c r="A2914" s="1" t="n">
        <v>40209</v>
      </c>
      <c r="B2914" t="s">
        <v>323</v>
      </c>
      <c r="C2914" t="n">
        <v>21</v>
      </c>
      <c r="D2914" t="n">
        <v>25</v>
      </c>
      <c r="E2914" t="s">
        <v>116</v>
      </c>
      <c r="F2914" t="n">
        <v>3201</v>
      </c>
      <c r="G2914" t="s">
        <v>228</v>
      </c>
      <c r="H2914" t="s">
        <v>229</v>
      </c>
      <c r="I2914" t="n">
        <v>5</v>
      </c>
      <c r="J2914" t="n">
        <v>945</v>
      </c>
      <c r="K2914" t="s">
        <v>282</v>
      </c>
      <c r="L2914" t="n">
        <v>311</v>
      </c>
      <c r="M2914" t="n">
        <v>0.03</v>
      </c>
      <c r="N2914" t="n">
        <v>35.9</v>
      </c>
      <c r="O2914" t="s">
        <v>323</v>
      </c>
      <c r="P2914" t="n">
        <v>121</v>
      </c>
      <c r="Q2914" t="s">
        <v>229</v>
      </c>
      <c r="R2914" t="s">
        <v>233</v>
      </c>
      <c r="S2914" t="s">
        <v>229</v>
      </c>
      <c r="T2914" t="n">
        <v>5</v>
      </c>
    </row>
    <row r="2915" spans="1:20">
      <c r="A2915" s="1" t="n">
        <v>40209</v>
      </c>
      <c r="B2915" t="s">
        <v>376</v>
      </c>
      <c r="C2915" t="n">
        <v>1</v>
      </c>
      <c r="D2915" t="n">
        <v>251</v>
      </c>
      <c r="E2915" t="s">
        <v>385</v>
      </c>
      <c r="F2915" t="n">
        <v>3202</v>
      </c>
      <c r="G2915" t="s">
        <v>275</v>
      </c>
      <c r="H2915" t="s">
        <v>229</v>
      </c>
      <c r="I2915" t="n">
        <v>5</v>
      </c>
      <c r="J2915" t="n">
        <v>320</v>
      </c>
      <c r="K2915" t="s">
        <v>388</v>
      </c>
      <c r="L2915" t="n">
        <v>21</v>
      </c>
      <c r="M2915" t="n">
        <v>0</v>
      </c>
      <c r="N2915" t="n">
        <v>0</v>
      </c>
      <c r="S2915" t="s">
        <v>381</v>
      </c>
      <c r="T2915" t="s">
        <v>381</v>
      </c>
    </row>
    <row r="2916" spans="1:20">
      <c r="A2916" s="1" t="n">
        <v>40209</v>
      </c>
      <c r="B2916" t="s">
        <v>376</v>
      </c>
      <c r="C2916" t="n">
        <v>2</v>
      </c>
      <c r="D2916" t="n">
        <v>251</v>
      </c>
      <c r="E2916" t="s">
        <v>385</v>
      </c>
      <c r="F2916" t="n">
        <v>3203</v>
      </c>
      <c r="G2916" t="s">
        <v>343</v>
      </c>
      <c r="H2916" t="s">
        <v>229</v>
      </c>
      <c r="I2916" t="n">
        <v>5</v>
      </c>
      <c r="J2916" t="n">
        <v>320</v>
      </c>
      <c r="K2916" t="s">
        <v>388</v>
      </c>
      <c r="L2916" t="n">
        <v>15</v>
      </c>
      <c r="M2916" t="n">
        <v>0</v>
      </c>
      <c r="N2916" t="n">
        <v>0</v>
      </c>
      <c r="S2916" t="s">
        <v>381</v>
      </c>
      <c r="T2916" t="s">
        <v>381</v>
      </c>
    </row>
    <row r="2917" spans="1:20">
      <c r="A2917" s="1" t="n">
        <v>40209</v>
      </c>
      <c r="B2917" t="s">
        <v>376</v>
      </c>
      <c r="C2917" t="n">
        <v>3</v>
      </c>
      <c r="D2917" t="n">
        <v>251</v>
      </c>
      <c r="E2917" t="s">
        <v>385</v>
      </c>
      <c r="F2917" t="n">
        <v>3204</v>
      </c>
      <c r="G2917" t="s">
        <v>344</v>
      </c>
      <c r="H2917" t="s">
        <v>229</v>
      </c>
      <c r="I2917" t="n">
        <v>5</v>
      </c>
      <c r="J2917" t="n">
        <v>320</v>
      </c>
      <c r="K2917" t="s">
        <v>388</v>
      </c>
      <c r="L2917" t="n">
        <v>22</v>
      </c>
      <c r="M2917" t="n">
        <v>0</v>
      </c>
      <c r="N2917" t="n">
        <v>0</v>
      </c>
      <c r="S2917" t="s">
        <v>381</v>
      </c>
      <c r="T2917" t="s">
        <v>381</v>
      </c>
    </row>
    <row r="2918" spans="1:20">
      <c r="A2918" s="1" t="n">
        <v>40209</v>
      </c>
      <c r="B2918" t="s">
        <v>326</v>
      </c>
      <c r="C2918" t="n">
        <v>1</v>
      </c>
      <c r="D2918" t="n">
        <v>215</v>
      </c>
      <c r="E2918" t="s">
        <v>384</v>
      </c>
      <c r="F2918" t="n">
        <v>3201</v>
      </c>
      <c r="G2918" t="s">
        <v>228</v>
      </c>
      <c r="H2918" t="s">
        <v>229</v>
      </c>
      <c r="I2918" t="n">
        <v>5</v>
      </c>
      <c r="J2918" t="n">
        <v>280</v>
      </c>
      <c r="K2918" t="s">
        <v>251</v>
      </c>
      <c r="L2918" t="n">
        <v>278</v>
      </c>
      <c r="M2918" t="n">
        <v>0</v>
      </c>
      <c r="N2918" t="n">
        <v>0</v>
      </c>
      <c r="S2918" t="s">
        <v>381</v>
      </c>
      <c r="T2918" t="s">
        <v>381</v>
      </c>
    </row>
    <row r="2919" spans="1:20">
      <c r="A2919" s="1" t="n">
        <v>40209</v>
      </c>
      <c r="B2919" t="s">
        <v>371</v>
      </c>
      <c r="C2919" t="n">
        <v>8</v>
      </c>
      <c r="D2919" t="n">
        <v>25</v>
      </c>
      <c r="E2919" t="s">
        <v>116</v>
      </c>
      <c r="F2919" t="n">
        <v>3201</v>
      </c>
      <c r="G2919" t="s">
        <v>228</v>
      </c>
      <c r="H2919" t="s">
        <v>229</v>
      </c>
      <c r="I2919" t="n">
        <v>5</v>
      </c>
      <c r="J2919" t="n">
        <v>458</v>
      </c>
      <c r="K2919" t="s">
        <v>230</v>
      </c>
      <c r="L2919" t="n">
        <v>916</v>
      </c>
      <c r="M2919" t="n">
        <v>0.02</v>
      </c>
      <c r="N2919" t="n">
        <v>21.1</v>
      </c>
      <c r="O2919" t="s">
        <v>371</v>
      </c>
      <c r="P2919" t="n">
        <v>363</v>
      </c>
      <c r="Q2919" t="s">
        <v>387</v>
      </c>
      <c r="R2919" t="s">
        <v>233</v>
      </c>
      <c r="S2919" t="s">
        <v>229</v>
      </c>
      <c r="T2919" t="n">
        <v>5</v>
      </c>
    </row>
    <row r="2920" spans="1:20">
      <c r="A2920" s="1" t="n">
        <v>40209</v>
      </c>
      <c r="B2920" t="s">
        <v>371</v>
      </c>
      <c r="C2920" t="n">
        <v>10</v>
      </c>
      <c r="D2920" t="n">
        <v>25</v>
      </c>
      <c r="E2920" t="s">
        <v>116</v>
      </c>
      <c r="F2920" t="n">
        <v>3201</v>
      </c>
      <c r="G2920" t="s">
        <v>228</v>
      </c>
      <c r="H2920" t="s">
        <v>229</v>
      </c>
      <c r="I2920" t="n">
        <v>5</v>
      </c>
      <c r="J2920" t="n">
        <v>785</v>
      </c>
      <c r="K2920" t="s">
        <v>259</v>
      </c>
      <c r="L2920" t="n">
        <v>1015</v>
      </c>
      <c r="M2920" t="n">
        <v>0.06</v>
      </c>
      <c r="N2920" t="n">
        <v>34</v>
      </c>
      <c r="O2920" t="s">
        <v>371</v>
      </c>
      <c r="P2920" t="n">
        <v>363</v>
      </c>
      <c r="Q2920" t="s">
        <v>387</v>
      </c>
      <c r="R2920" t="s">
        <v>233</v>
      </c>
      <c r="S2920" t="s">
        <v>229</v>
      </c>
      <c r="T2920" t="n">
        <v>5</v>
      </c>
    </row>
    <row r="2921" spans="1:20">
      <c r="A2921" s="1" t="n">
        <v>40209</v>
      </c>
      <c r="B2921" t="s">
        <v>371</v>
      </c>
      <c r="C2921" t="n">
        <v>13</v>
      </c>
      <c r="D2921" t="n">
        <v>25</v>
      </c>
      <c r="E2921" t="s">
        <v>116</v>
      </c>
      <c r="F2921" t="n">
        <v>3201</v>
      </c>
      <c r="G2921" t="s">
        <v>228</v>
      </c>
      <c r="H2921" t="s">
        <v>229</v>
      </c>
      <c r="I2921" t="n">
        <v>5</v>
      </c>
      <c r="J2921" t="n">
        <v>805</v>
      </c>
      <c r="K2921" t="s">
        <v>295</v>
      </c>
      <c r="L2921" t="n">
        <v>717</v>
      </c>
      <c r="M2921" t="n">
        <v>0.23</v>
      </c>
      <c r="N2921" t="n">
        <v>37.9</v>
      </c>
      <c r="O2921" t="s">
        <v>371</v>
      </c>
      <c r="P2921" t="n">
        <v>363</v>
      </c>
      <c r="Q2921" t="s">
        <v>387</v>
      </c>
      <c r="R2921" t="s">
        <v>233</v>
      </c>
      <c r="S2921" t="s">
        <v>229</v>
      </c>
      <c r="T2921" t="n">
        <v>5</v>
      </c>
    </row>
    <row r="2922" spans="1:20">
      <c r="A2922" s="1" t="n">
        <v>40209</v>
      </c>
      <c r="B2922" t="s">
        <v>371</v>
      </c>
      <c r="C2922" t="n">
        <v>14</v>
      </c>
      <c r="D2922" t="n">
        <v>25</v>
      </c>
      <c r="E2922" t="s">
        <v>116</v>
      </c>
      <c r="F2922" t="n">
        <v>3201</v>
      </c>
      <c r="G2922" t="s">
        <v>228</v>
      </c>
      <c r="H2922" t="s">
        <v>229</v>
      </c>
      <c r="I2922" t="n">
        <v>5</v>
      </c>
      <c r="J2922" t="n">
        <v>580</v>
      </c>
      <c r="K2922" t="s">
        <v>248</v>
      </c>
      <c r="L2922" t="n">
        <v>382</v>
      </c>
      <c r="M2922" t="n">
        <v>0.08</v>
      </c>
      <c r="N2922" t="n">
        <v>31.8</v>
      </c>
      <c r="O2922" t="s">
        <v>371</v>
      </c>
      <c r="P2922" t="n">
        <v>363</v>
      </c>
      <c r="Q2922" t="s">
        <v>387</v>
      </c>
      <c r="R2922" t="s">
        <v>233</v>
      </c>
      <c r="S2922" t="s">
        <v>229</v>
      </c>
      <c r="T2922" t="n">
        <v>5</v>
      </c>
    </row>
    <row r="2923" spans="1:20">
      <c r="A2923" s="1" t="n">
        <v>40237</v>
      </c>
      <c r="B2923" t="s">
        <v>323</v>
      </c>
      <c r="C2923" t="n">
        <v>16</v>
      </c>
      <c r="D2923" t="n">
        <v>25</v>
      </c>
      <c r="E2923" t="s">
        <v>116</v>
      </c>
      <c r="F2923" t="n">
        <v>3201</v>
      </c>
      <c r="G2923" t="s">
        <v>228</v>
      </c>
      <c r="H2923" t="s">
        <v>229</v>
      </c>
      <c r="I2923" t="n">
        <v>5</v>
      </c>
      <c r="J2923" t="n">
        <v>458</v>
      </c>
      <c r="K2923" t="s">
        <v>230</v>
      </c>
      <c r="L2923" t="n">
        <v>132</v>
      </c>
      <c r="M2923" t="n">
        <v>0.02</v>
      </c>
      <c r="N2923" t="n">
        <v>48.7</v>
      </c>
      <c r="O2923" t="s">
        <v>323</v>
      </c>
      <c r="P2923" t="n">
        <v>121</v>
      </c>
      <c r="Q2923" t="s">
        <v>229</v>
      </c>
      <c r="R2923" t="s">
        <v>233</v>
      </c>
      <c r="S2923" t="s">
        <v>229</v>
      </c>
      <c r="T2923" t="n">
        <v>5</v>
      </c>
    </row>
    <row r="2924" spans="1:20">
      <c r="A2924" s="1" t="n">
        <v>40237</v>
      </c>
      <c r="B2924" t="s">
        <v>323</v>
      </c>
      <c r="C2924" t="n">
        <v>17</v>
      </c>
      <c r="D2924" t="n">
        <v>25</v>
      </c>
      <c r="E2924" t="s">
        <v>116</v>
      </c>
      <c r="F2924" t="n">
        <v>3201</v>
      </c>
      <c r="G2924" t="s">
        <v>228</v>
      </c>
      <c r="H2924" t="s">
        <v>229</v>
      </c>
      <c r="I2924" t="n">
        <v>5</v>
      </c>
      <c r="J2924" t="n">
        <v>875</v>
      </c>
      <c r="K2924" t="s">
        <v>305</v>
      </c>
      <c r="L2924" t="n">
        <v>198</v>
      </c>
      <c r="M2924" t="n">
        <v>0.05</v>
      </c>
      <c r="N2924" t="n">
        <v>42.5</v>
      </c>
      <c r="O2924" t="s">
        <v>323</v>
      </c>
      <c r="P2924" t="n">
        <v>121</v>
      </c>
      <c r="Q2924" t="s">
        <v>229</v>
      </c>
      <c r="R2924" t="s">
        <v>233</v>
      </c>
      <c r="S2924" t="s">
        <v>229</v>
      </c>
      <c r="T2924" t="n">
        <v>5</v>
      </c>
    </row>
    <row r="2925" spans="1:20">
      <c r="A2925" s="1" t="n">
        <v>40237</v>
      </c>
      <c r="B2925" t="s">
        <v>323</v>
      </c>
      <c r="C2925" t="n">
        <v>18</v>
      </c>
      <c r="D2925" t="n">
        <v>25</v>
      </c>
      <c r="E2925" t="s">
        <v>116</v>
      </c>
      <c r="F2925" t="n">
        <v>3201</v>
      </c>
      <c r="G2925" t="s">
        <v>228</v>
      </c>
      <c r="H2925" t="s">
        <v>229</v>
      </c>
      <c r="I2925" t="n">
        <v>5</v>
      </c>
      <c r="J2925" t="n">
        <v>458</v>
      </c>
      <c r="K2925" t="s">
        <v>230</v>
      </c>
      <c r="L2925" t="n">
        <v>96</v>
      </c>
      <c r="M2925" t="n">
        <v>0.1</v>
      </c>
      <c r="N2925" t="n">
        <v>30.8</v>
      </c>
      <c r="O2925" t="s">
        <v>323</v>
      </c>
      <c r="P2925" t="n">
        <v>121</v>
      </c>
      <c r="Q2925" t="s">
        <v>229</v>
      </c>
      <c r="R2925" t="s">
        <v>233</v>
      </c>
      <c r="S2925" t="s">
        <v>229</v>
      </c>
      <c r="T2925" t="n">
        <v>5</v>
      </c>
    </row>
    <row r="2926" spans="1:20">
      <c r="A2926" s="1" t="n">
        <v>40237</v>
      </c>
      <c r="B2926" t="s">
        <v>323</v>
      </c>
      <c r="C2926" t="n">
        <v>19</v>
      </c>
      <c r="D2926" t="n">
        <v>25</v>
      </c>
      <c r="E2926" t="s">
        <v>116</v>
      </c>
      <c r="F2926" t="n">
        <v>3201</v>
      </c>
      <c r="G2926" t="s">
        <v>228</v>
      </c>
      <c r="H2926" t="s">
        <v>229</v>
      </c>
      <c r="I2926" t="n">
        <v>5</v>
      </c>
      <c r="J2926" t="n">
        <v>458</v>
      </c>
      <c r="K2926" t="s">
        <v>230</v>
      </c>
      <c r="L2926" t="n">
        <v>445</v>
      </c>
      <c r="M2926" t="n">
        <v>0.09</v>
      </c>
      <c r="N2926" t="n">
        <v>33.9</v>
      </c>
      <c r="O2926" t="s">
        <v>323</v>
      </c>
      <c r="P2926" t="n">
        <v>121</v>
      </c>
      <c r="Q2926" t="s">
        <v>229</v>
      </c>
      <c r="R2926" t="s">
        <v>233</v>
      </c>
      <c r="S2926" t="s">
        <v>229</v>
      </c>
      <c r="T2926" t="n">
        <v>5</v>
      </c>
    </row>
    <row r="2927" spans="1:20">
      <c r="A2927" s="1" t="n">
        <v>40237</v>
      </c>
      <c r="B2927" t="s">
        <v>323</v>
      </c>
      <c r="C2927" t="n">
        <v>21</v>
      </c>
      <c r="D2927" t="n">
        <v>25</v>
      </c>
      <c r="E2927" t="s">
        <v>116</v>
      </c>
      <c r="F2927" t="n">
        <v>3201</v>
      </c>
      <c r="G2927" t="s">
        <v>228</v>
      </c>
      <c r="H2927" t="s">
        <v>229</v>
      </c>
      <c r="I2927" t="n">
        <v>5</v>
      </c>
      <c r="J2927" t="n">
        <v>458</v>
      </c>
      <c r="K2927" t="s">
        <v>230</v>
      </c>
      <c r="L2927" t="n">
        <v>190</v>
      </c>
      <c r="M2927" t="n">
        <v>0.09</v>
      </c>
      <c r="N2927" t="n">
        <v>32.4</v>
      </c>
      <c r="O2927" t="s">
        <v>323</v>
      </c>
      <c r="P2927" t="n">
        <v>121</v>
      </c>
      <c r="Q2927" t="s">
        <v>229</v>
      </c>
      <c r="R2927" t="s">
        <v>233</v>
      </c>
      <c r="S2927" t="s">
        <v>229</v>
      </c>
      <c r="T2927" t="n">
        <v>5</v>
      </c>
    </row>
    <row r="2928" spans="1:20">
      <c r="A2928" s="1" t="n">
        <v>40237</v>
      </c>
      <c r="B2928" t="s">
        <v>382</v>
      </c>
      <c r="C2928" t="n">
        <v>1</v>
      </c>
      <c r="D2928" t="n">
        <v>931</v>
      </c>
      <c r="E2928" t="s">
        <v>383</v>
      </c>
      <c r="F2928" t="n">
        <v>3201</v>
      </c>
      <c r="G2928" t="s">
        <v>228</v>
      </c>
      <c r="H2928" t="s">
        <v>229</v>
      </c>
      <c r="I2928" t="n">
        <v>5</v>
      </c>
      <c r="J2928" t="n">
        <v>260</v>
      </c>
      <c r="K2928" t="s">
        <v>250</v>
      </c>
      <c r="L2928" t="n">
        <v>219</v>
      </c>
      <c r="M2928" t="n">
        <v>0</v>
      </c>
      <c r="N2928" t="n">
        <v>0</v>
      </c>
      <c r="S2928" t="s">
        <v>381</v>
      </c>
      <c r="T2928" t="s">
        <v>381</v>
      </c>
    </row>
    <row r="2929" spans="1:20">
      <c r="A2929" s="1" t="n">
        <v>40237</v>
      </c>
      <c r="B2929" t="s">
        <v>326</v>
      </c>
      <c r="C2929" t="n">
        <v>1</v>
      </c>
      <c r="D2929" t="n">
        <v>215</v>
      </c>
      <c r="E2929" t="s">
        <v>384</v>
      </c>
      <c r="F2929" t="n">
        <v>3201</v>
      </c>
      <c r="G2929" t="s">
        <v>228</v>
      </c>
      <c r="H2929" t="s">
        <v>229</v>
      </c>
      <c r="I2929" t="n">
        <v>5</v>
      </c>
      <c r="J2929" t="n">
        <v>458</v>
      </c>
      <c r="K2929" t="s">
        <v>230</v>
      </c>
      <c r="L2929" t="n">
        <v>323</v>
      </c>
      <c r="M2929" t="n">
        <v>0</v>
      </c>
      <c r="N2929" t="n">
        <v>0</v>
      </c>
      <c r="S2929" t="s">
        <v>381</v>
      </c>
      <c r="T2929" t="s">
        <v>381</v>
      </c>
    </row>
    <row r="2930" spans="1:20">
      <c r="A2930" s="1" t="n">
        <v>40237</v>
      </c>
      <c r="B2930" t="s">
        <v>326</v>
      </c>
      <c r="C2930" t="n">
        <v>2</v>
      </c>
      <c r="D2930" t="n">
        <v>215</v>
      </c>
      <c r="E2930" t="s">
        <v>384</v>
      </c>
      <c r="F2930" t="n">
        <v>3201</v>
      </c>
      <c r="G2930" t="s">
        <v>228</v>
      </c>
      <c r="H2930" t="s">
        <v>229</v>
      </c>
      <c r="I2930" t="n">
        <v>5</v>
      </c>
      <c r="J2930" t="n">
        <v>795</v>
      </c>
      <c r="K2930" t="s">
        <v>240</v>
      </c>
      <c r="L2930" t="n">
        <v>303</v>
      </c>
      <c r="M2930" t="n">
        <v>0</v>
      </c>
      <c r="N2930" t="n">
        <v>0</v>
      </c>
      <c r="S2930" t="s">
        <v>381</v>
      </c>
      <c r="T2930" t="s">
        <v>381</v>
      </c>
    </row>
    <row r="2931" spans="1:20">
      <c r="A2931" s="1" t="n">
        <v>40237</v>
      </c>
      <c r="B2931" t="s">
        <v>371</v>
      </c>
      <c r="C2931" t="n">
        <v>7</v>
      </c>
      <c r="D2931" t="n">
        <v>25</v>
      </c>
      <c r="E2931" t="s">
        <v>116</v>
      </c>
      <c r="F2931" t="n">
        <v>3201</v>
      </c>
      <c r="G2931" t="s">
        <v>228</v>
      </c>
      <c r="H2931" t="s">
        <v>229</v>
      </c>
      <c r="I2931" t="n">
        <v>5</v>
      </c>
      <c r="J2931" t="n">
        <v>458</v>
      </c>
      <c r="K2931" t="s">
        <v>230</v>
      </c>
      <c r="L2931" t="n">
        <v>600</v>
      </c>
      <c r="M2931" t="n">
        <v>0.02</v>
      </c>
      <c r="N2931" t="n">
        <v>21.1</v>
      </c>
      <c r="O2931" t="s">
        <v>371</v>
      </c>
      <c r="P2931" t="n">
        <v>363</v>
      </c>
      <c r="Q2931" t="s">
        <v>387</v>
      </c>
      <c r="R2931" t="s">
        <v>233</v>
      </c>
      <c r="S2931" t="s">
        <v>229</v>
      </c>
      <c r="T2931" t="n">
        <v>5</v>
      </c>
    </row>
    <row r="2932" spans="1:20">
      <c r="A2932" s="1" t="n">
        <v>40237</v>
      </c>
      <c r="B2932" t="s">
        <v>371</v>
      </c>
      <c r="C2932" t="n">
        <v>14</v>
      </c>
      <c r="D2932" t="n">
        <v>25</v>
      </c>
      <c r="E2932" t="s">
        <v>116</v>
      </c>
      <c r="F2932" t="n">
        <v>3201</v>
      </c>
      <c r="G2932" t="s">
        <v>228</v>
      </c>
      <c r="H2932" t="s">
        <v>229</v>
      </c>
      <c r="I2932" t="n">
        <v>5</v>
      </c>
      <c r="J2932" t="n">
        <v>805</v>
      </c>
      <c r="K2932" t="s">
        <v>295</v>
      </c>
      <c r="L2932" t="n">
        <v>718</v>
      </c>
      <c r="M2932" t="n">
        <v>0.23</v>
      </c>
      <c r="N2932" t="n">
        <v>37.9</v>
      </c>
      <c r="O2932" t="s">
        <v>371</v>
      </c>
      <c r="P2932" t="n">
        <v>363</v>
      </c>
      <c r="Q2932" t="s">
        <v>387</v>
      </c>
      <c r="R2932" t="s">
        <v>233</v>
      </c>
      <c r="S2932" t="s">
        <v>229</v>
      </c>
      <c r="T2932" t="n">
        <v>5</v>
      </c>
    </row>
    <row r="2933" spans="1:20">
      <c r="A2933" s="1" t="n">
        <v>40237</v>
      </c>
      <c r="B2933" t="s">
        <v>371</v>
      </c>
      <c r="C2933" t="n">
        <v>15</v>
      </c>
      <c r="D2933" t="n">
        <v>25</v>
      </c>
      <c r="E2933" t="s">
        <v>116</v>
      </c>
      <c r="F2933" t="n">
        <v>3201</v>
      </c>
      <c r="G2933" t="s">
        <v>228</v>
      </c>
      <c r="H2933" t="s">
        <v>229</v>
      </c>
      <c r="I2933" t="n">
        <v>5</v>
      </c>
      <c r="J2933" t="n">
        <v>150</v>
      </c>
      <c r="K2933" t="s">
        <v>269</v>
      </c>
      <c r="L2933" t="n">
        <v>996</v>
      </c>
      <c r="M2933" t="n">
        <v>0.19</v>
      </c>
      <c r="N2933" t="n">
        <v>24.1</v>
      </c>
      <c r="O2933" t="s">
        <v>371</v>
      </c>
      <c r="P2933" t="n">
        <v>363</v>
      </c>
      <c r="Q2933" t="s">
        <v>387</v>
      </c>
      <c r="R2933" t="s">
        <v>233</v>
      </c>
      <c r="S2933" t="s">
        <v>229</v>
      </c>
      <c r="T2933" t="n">
        <v>5</v>
      </c>
    </row>
    <row r="2934" spans="1:20">
      <c r="A2934" s="1" t="n">
        <v>40268</v>
      </c>
      <c r="B2934" t="s">
        <v>323</v>
      </c>
      <c r="C2934" t="n">
        <v>19</v>
      </c>
      <c r="D2934" t="n">
        <v>25</v>
      </c>
      <c r="E2934" t="s">
        <v>116</v>
      </c>
      <c r="F2934" t="n">
        <v>3201</v>
      </c>
      <c r="G2934" t="s">
        <v>228</v>
      </c>
      <c r="H2934" t="s">
        <v>229</v>
      </c>
      <c r="I2934" t="n">
        <v>5</v>
      </c>
      <c r="J2934" t="n">
        <v>458</v>
      </c>
      <c r="K2934" t="s">
        <v>230</v>
      </c>
      <c r="L2934" t="n">
        <v>207</v>
      </c>
      <c r="M2934" t="n">
        <v>0.02</v>
      </c>
      <c r="N2934" t="n">
        <v>48.7</v>
      </c>
      <c r="O2934" t="s">
        <v>323</v>
      </c>
      <c r="P2934" t="n">
        <v>119</v>
      </c>
      <c r="Q2934" t="s">
        <v>389</v>
      </c>
      <c r="R2934" t="s">
        <v>299</v>
      </c>
      <c r="S2934" t="s">
        <v>300</v>
      </c>
      <c r="T2934" t="n">
        <v>5</v>
      </c>
    </row>
    <row r="2935" spans="1:20">
      <c r="A2935" s="1" t="n">
        <v>40268</v>
      </c>
      <c r="B2935" t="s">
        <v>323</v>
      </c>
      <c r="C2935" t="n">
        <v>20</v>
      </c>
      <c r="D2935" t="n">
        <v>25</v>
      </c>
      <c r="E2935" t="s">
        <v>116</v>
      </c>
      <c r="F2935" t="n">
        <v>3201</v>
      </c>
      <c r="G2935" t="s">
        <v>228</v>
      </c>
      <c r="H2935" t="s">
        <v>229</v>
      </c>
      <c r="I2935" t="n">
        <v>5</v>
      </c>
      <c r="J2935" t="n">
        <v>875</v>
      </c>
      <c r="K2935" t="s">
        <v>305</v>
      </c>
      <c r="L2935" t="n">
        <v>230</v>
      </c>
      <c r="M2935" t="n">
        <v>0.05</v>
      </c>
      <c r="N2935" t="n">
        <v>42.4</v>
      </c>
      <c r="O2935" t="s">
        <v>323</v>
      </c>
      <c r="P2935" t="n">
        <v>121</v>
      </c>
      <c r="Q2935" t="s">
        <v>229</v>
      </c>
      <c r="R2935" t="s">
        <v>233</v>
      </c>
      <c r="S2935" t="s">
        <v>229</v>
      </c>
      <c r="T2935" t="n">
        <v>5</v>
      </c>
    </row>
    <row r="2936" spans="1:20">
      <c r="A2936" s="1" t="n">
        <v>40268</v>
      </c>
      <c r="B2936" t="s">
        <v>323</v>
      </c>
      <c r="C2936" t="n">
        <v>21</v>
      </c>
      <c r="D2936" t="n">
        <v>25</v>
      </c>
      <c r="E2936" t="s">
        <v>116</v>
      </c>
      <c r="F2936" t="n">
        <v>3201</v>
      </c>
      <c r="G2936" t="s">
        <v>228</v>
      </c>
      <c r="H2936" t="s">
        <v>229</v>
      </c>
      <c r="I2936" t="n">
        <v>5</v>
      </c>
      <c r="J2936" t="n">
        <v>458</v>
      </c>
      <c r="K2936" t="s">
        <v>230</v>
      </c>
      <c r="L2936" t="n">
        <v>246</v>
      </c>
      <c r="M2936" t="n">
        <v>0.1</v>
      </c>
      <c r="N2936" t="n">
        <v>30.8</v>
      </c>
      <c r="O2936" t="s">
        <v>323</v>
      </c>
      <c r="P2936" t="n">
        <v>121</v>
      </c>
      <c r="Q2936" t="s">
        <v>229</v>
      </c>
      <c r="R2936" t="s">
        <v>233</v>
      </c>
      <c r="S2936" t="s">
        <v>229</v>
      </c>
      <c r="T2936" t="n">
        <v>5</v>
      </c>
    </row>
    <row r="2937" spans="1:20">
      <c r="A2937" s="1" t="n">
        <v>40268</v>
      </c>
      <c r="B2937" t="s">
        <v>323</v>
      </c>
      <c r="C2937" t="n">
        <v>22</v>
      </c>
      <c r="D2937" t="n">
        <v>25</v>
      </c>
      <c r="E2937" t="s">
        <v>116</v>
      </c>
      <c r="F2937" t="n">
        <v>3201</v>
      </c>
      <c r="G2937" t="s">
        <v>228</v>
      </c>
      <c r="H2937" t="s">
        <v>229</v>
      </c>
      <c r="I2937" t="n">
        <v>5</v>
      </c>
      <c r="J2937" t="n">
        <v>280</v>
      </c>
      <c r="K2937" t="s">
        <v>251</v>
      </c>
      <c r="L2937" t="n">
        <v>246</v>
      </c>
      <c r="M2937" t="n">
        <v>0.28</v>
      </c>
      <c r="N2937" t="n">
        <v>16.2</v>
      </c>
      <c r="O2937" t="s">
        <v>323</v>
      </c>
      <c r="P2937" t="n">
        <v>121</v>
      </c>
      <c r="Q2937" t="s">
        <v>229</v>
      </c>
      <c r="R2937" t="s">
        <v>233</v>
      </c>
      <c r="S2937" t="s">
        <v>229</v>
      </c>
      <c r="T2937" t="n">
        <v>5</v>
      </c>
    </row>
    <row r="2938" spans="1:20">
      <c r="A2938" s="1" t="n">
        <v>40268</v>
      </c>
      <c r="B2938" t="s">
        <v>323</v>
      </c>
      <c r="C2938" t="n">
        <v>23</v>
      </c>
      <c r="D2938" t="n">
        <v>25</v>
      </c>
      <c r="E2938" t="s">
        <v>116</v>
      </c>
      <c r="F2938" t="n">
        <v>3201</v>
      </c>
      <c r="G2938" t="s">
        <v>228</v>
      </c>
      <c r="H2938" t="s">
        <v>229</v>
      </c>
      <c r="I2938" t="n">
        <v>5</v>
      </c>
      <c r="J2938" t="n">
        <v>945</v>
      </c>
      <c r="K2938" t="s">
        <v>282</v>
      </c>
      <c r="L2938" t="n">
        <v>207</v>
      </c>
      <c r="M2938" t="n">
        <v>0.08</v>
      </c>
      <c r="N2938" t="n">
        <v>35.7</v>
      </c>
      <c r="O2938" t="s">
        <v>323</v>
      </c>
      <c r="P2938" t="n">
        <v>121</v>
      </c>
      <c r="Q2938" t="s">
        <v>229</v>
      </c>
      <c r="R2938" t="s">
        <v>233</v>
      </c>
      <c r="S2938" t="s">
        <v>229</v>
      </c>
      <c r="T2938" t="n">
        <v>5</v>
      </c>
    </row>
    <row r="2939" spans="1:20">
      <c r="A2939" s="1" t="n">
        <v>40268</v>
      </c>
      <c r="B2939" t="s">
        <v>323</v>
      </c>
      <c r="C2939" t="n">
        <v>24</v>
      </c>
      <c r="D2939" t="n">
        <v>25</v>
      </c>
      <c r="E2939" t="s">
        <v>116</v>
      </c>
      <c r="F2939" t="n">
        <v>3201</v>
      </c>
      <c r="G2939" t="s">
        <v>228</v>
      </c>
      <c r="H2939" t="s">
        <v>229</v>
      </c>
      <c r="I2939" t="n">
        <v>5</v>
      </c>
      <c r="J2939" t="n">
        <v>458</v>
      </c>
      <c r="K2939" t="s">
        <v>230</v>
      </c>
      <c r="L2939" t="n">
        <v>184</v>
      </c>
      <c r="M2939" t="n">
        <v>0.09</v>
      </c>
      <c r="N2939" t="n">
        <v>32.4</v>
      </c>
      <c r="O2939" t="s">
        <v>323</v>
      </c>
      <c r="P2939" t="n">
        <v>121</v>
      </c>
      <c r="Q2939" t="s">
        <v>229</v>
      </c>
      <c r="R2939" t="s">
        <v>233</v>
      </c>
      <c r="S2939" t="s">
        <v>229</v>
      </c>
      <c r="T2939" t="n">
        <v>5</v>
      </c>
    </row>
    <row r="2940" spans="1:20">
      <c r="A2940" s="1" t="n">
        <v>40268</v>
      </c>
      <c r="B2940" t="s">
        <v>376</v>
      </c>
      <c r="C2940" t="n">
        <v>1</v>
      </c>
      <c r="D2940" t="n">
        <v>251</v>
      </c>
      <c r="E2940" t="s">
        <v>385</v>
      </c>
      <c r="F2940" t="n">
        <v>3202</v>
      </c>
      <c r="G2940" t="s">
        <v>275</v>
      </c>
      <c r="H2940" t="s">
        <v>229</v>
      </c>
      <c r="I2940" t="n">
        <v>5</v>
      </c>
      <c r="J2940" t="n">
        <v>515</v>
      </c>
      <c r="K2940" t="s">
        <v>338</v>
      </c>
      <c r="L2940" t="n">
        <v>20</v>
      </c>
      <c r="M2940" t="n">
        <v>0</v>
      </c>
      <c r="N2940" t="n">
        <v>0</v>
      </c>
      <c r="S2940" t="s">
        <v>381</v>
      </c>
      <c r="T2940" t="s">
        <v>381</v>
      </c>
    </row>
    <row r="2941" spans="1:20">
      <c r="A2941" s="1" t="n">
        <v>40268</v>
      </c>
      <c r="B2941" t="s">
        <v>376</v>
      </c>
      <c r="C2941" t="n">
        <v>2</v>
      </c>
      <c r="D2941" t="n">
        <v>251</v>
      </c>
      <c r="E2941" t="s">
        <v>385</v>
      </c>
      <c r="F2941" t="n">
        <v>3203</v>
      </c>
      <c r="G2941" t="s">
        <v>343</v>
      </c>
      <c r="H2941" t="s">
        <v>229</v>
      </c>
      <c r="I2941" t="n">
        <v>5</v>
      </c>
      <c r="J2941" t="n">
        <v>515</v>
      </c>
      <c r="K2941" t="s">
        <v>338</v>
      </c>
      <c r="L2941" t="n">
        <v>14</v>
      </c>
      <c r="M2941" t="n">
        <v>0</v>
      </c>
      <c r="N2941" t="n">
        <v>0</v>
      </c>
      <c r="S2941" t="s">
        <v>381</v>
      </c>
      <c r="T2941" t="s">
        <v>381</v>
      </c>
    </row>
    <row r="2942" spans="1:20">
      <c r="A2942" s="1" t="n">
        <v>40268</v>
      </c>
      <c r="B2942" t="s">
        <v>376</v>
      </c>
      <c r="C2942" t="n">
        <v>3</v>
      </c>
      <c r="D2942" t="n">
        <v>251</v>
      </c>
      <c r="E2942" t="s">
        <v>385</v>
      </c>
      <c r="F2942" t="n">
        <v>3204</v>
      </c>
      <c r="G2942" t="s">
        <v>344</v>
      </c>
      <c r="H2942" t="s">
        <v>229</v>
      </c>
      <c r="I2942" t="n">
        <v>5</v>
      </c>
      <c r="J2942" t="n">
        <v>515</v>
      </c>
      <c r="K2942" t="s">
        <v>338</v>
      </c>
      <c r="L2942" t="n">
        <v>11</v>
      </c>
      <c r="M2942" t="n">
        <v>0</v>
      </c>
      <c r="N2942" t="n">
        <v>0</v>
      </c>
      <c r="S2942" t="s">
        <v>381</v>
      </c>
      <c r="T2942" t="s">
        <v>381</v>
      </c>
    </row>
    <row r="2943" spans="1:20">
      <c r="A2943" s="1" t="n">
        <v>40268</v>
      </c>
      <c r="B2943" t="s">
        <v>371</v>
      </c>
      <c r="C2943" t="n">
        <v>8</v>
      </c>
      <c r="D2943" t="n">
        <v>25</v>
      </c>
      <c r="E2943" t="s">
        <v>116</v>
      </c>
      <c r="F2943" t="n">
        <v>3201</v>
      </c>
      <c r="G2943" t="s">
        <v>228</v>
      </c>
      <c r="H2943" t="s">
        <v>229</v>
      </c>
      <c r="I2943" t="n">
        <v>5</v>
      </c>
      <c r="J2943" t="n">
        <v>805</v>
      </c>
      <c r="K2943" t="s">
        <v>295</v>
      </c>
      <c r="L2943" t="n">
        <v>716</v>
      </c>
      <c r="M2943" t="n">
        <v>0.23</v>
      </c>
      <c r="N2943" t="n">
        <v>37.9</v>
      </c>
      <c r="O2943" t="s">
        <v>371</v>
      </c>
      <c r="P2943" t="n">
        <v>363</v>
      </c>
      <c r="Q2943" t="s">
        <v>387</v>
      </c>
      <c r="R2943" t="s">
        <v>233</v>
      </c>
      <c r="S2943" t="s">
        <v>229</v>
      </c>
      <c r="T2943" t="n">
        <v>5</v>
      </c>
    </row>
    <row r="2944" spans="1:20">
      <c r="A2944" s="1" t="n">
        <v>40268</v>
      </c>
      <c r="B2944" t="s">
        <v>371</v>
      </c>
      <c r="C2944" t="n">
        <v>10</v>
      </c>
      <c r="D2944" t="n">
        <v>25</v>
      </c>
      <c r="E2944" t="s">
        <v>116</v>
      </c>
      <c r="F2944" t="n">
        <v>3201</v>
      </c>
      <c r="G2944" t="s">
        <v>228</v>
      </c>
      <c r="H2944" t="s">
        <v>229</v>
      </c>
      <c r="I2944" t="n">
        <v>5</v>
      </c>
      <c r="J2944" t="n">
        <v>160</v>
      </c>
      <c r="K2944" t="s">
        <v>258</v>
      </c>
      <c r="L2944" t="n">
        <v>571</v>
      </c>
      <c r="M2944" t="n">
        <v>0.3</v>
      </c>
      <c r="N2944" t="n">
        <v>18</v>
      </c>
      <c r="O2944" t="s">
        <v>371</v>
      </c>
      <c r="P2944" t="n">
        <v>363</v>
      </c>
      <c r="Q2944" t="s">
        <v>387</v>
      </c>
      <c r="R2944" t="s">
        <v>233</v>
      </c>
      <c r="S2944" t="s">
        <v>229</v>
      </c>
      <c r="T2944" t="n">
        <v>5</v>
      </c>
    </row>
    <row r="2945" spans="1:20">
      <c r="A2945" s="1" t="n">
        <v>40298</v>
      </c>
      <c r="B2945" t="s">
        <v>323</v>
      </c>
      <c r="C2945" t="n">
        <v>20</v>
      </c>
      <c r="D2945" t="n">
        <v>25</v>
      </c>
      <c r="E2945" t="s">
        <v>116</v>
      </c>
      <c r="F2945" t="n">
        <v>3201</v>
      </c>
      <c r="G2945" t="s">
        <v>228</v>
      </c>
      <c r="H2945" t="s">
        <v>229</v>
      </c>
      <c r="I2945" t="n">
        <v>5</v>
      </c>
      <c r="J2945" t="n">
        <v>458</v>
      </c>
      <c r="K2945" t="s">
        <v>230</v>
      </c>
      <c r="L2945" t="n">
        <v>208</v>
      </c>
      <c r="M2945" t="n">
        <v>0.02</v>
      </c>
      <c r="N2945" t="n">
        <v>50.4</v>
      </c>
      <c r="O2945" t="s">
        <v>323</v>
      </c>
      <c r="P2945" t="n">
        <v>121</v>
      </c>
      <c r="Q2945" t="s">
        <v>229</v>
      </c>
      <c r="R2945" t="s">
        <v>233</v>
      </c>
      <c r="S2945" t="s">
        <v>229</v>
      </c>
      <c r="T2945" t="n">
        <v>5</v>
      </c>
    </row>
    <row r="2946" spans="1:20">
      <c r="A2946" s="1" t="n">
        <v>40298</v>
      </c>
      <c r="B2946" t="s">
        <v>323</v>
      </c>
      <c r="C2946" t="n">
        <v>21</v>
      </c>
      <c r="D2946" t="n">
        <v>25</v>
      </c>
      <c r="E2946" t="s">
        <v>116</v>
      </c>
      <c r="F2946" t="n">
        <v>3201</v>
      </c>
      <c r="G2946" t="s">
        <v>228</v>
      </c>
      <c r="H2946" t="s">
        <v>229</v>
      </c>
      <c r="I2946" t="n">
        <v>5</v>
      </c>
      <c r="J2946" t="n">
        <v>875</v>
      </c>
      <c r="K2946" t="s">
        <v>305</v>
      </c>
      <c r="L2946" t="n">
        <v>236</v>
      </c>
      <c r="M2946" t="n">
        <v>0.05</v>
      </c>
      <c r="N2946" t="n">
        <v>42.5</v>
      </c>
      <c r="O2946" t="s">
        <v>323</v>
      </c>
      <c r="P2946" t="n">
        <v>121</v>
      </c>
      <c r="Q2946" t="s">
        <v>229</v>
      </c>
      <c r="R2946" t="s">
        <v>233</v>
      </c>
      <c r="S2946" t="s">
        <v>229</v>
      </c>
      <c r="T2946" t="n">
        <v>5</v>
      </c>
    </row>
    <row r="2947" spans="1:20">
      <c r="A2947" s="1" t="n">
        <v>40298</v>
      </c>
      <c r="B2947" t="s">
        <v>323</v>
      </c>
      <c r="C2947" t="n">
        <v>22</v>
      </c>
      <c r="D2947" t="n">
        <v>25</v>
      </c>
      <c r="E2947" t="s">
        <v>116</v>
      </c>
      <c r="F2947" t="n">
        <v>3201</v>
      </c>
      <c r="G2947" t="s">
        <v>228</v>
      </c>
      <c r="H2947" t="s">
        <v>229</v>
      </c>
      <c r="I2947" t="n">
        <v>5</v>
      </c>
      <c r="J2947" t="n">
        <v>458</v>
      </c>
      <c r="K2947" t="s">
        <v>230</v>
      </c>
      <c r="L2947" t="n">
        <v>216</v>
      </c>
      <c r="M2947" t="n">
        <v>1</v>
      </c>
      <c r="N2947" t="n">
        <v>32.9</v>
      </c>
      <c r="O2947" t="s">
        <v>323</v>
      </c>
      <c r="P2947" t="n">
        <v>121</v>
      </c>
      <c r="Q2947" t="s">
        <v>229</v>
      </c>
      <c r="R2947" t="s">
        <v>233</v>
      </c>
      <c r="S2947" t="s">
        <v>229</v>
      </c>
      <c r="T2947" t="n">
        <v>5</v>
      </c>
    </row>
    <row r="2948" spans="1:20">
      <c r="A2948" s="1" t="n">
        <v>40298</v>
      </c>
      <c r="B2948" t="s">
        <v>323</v>
      </c>
      <c r="C2948" t="n">
        <v>23</v>
      </c>
      <c r="D2948" t="n">
        <v>25</v>
      </c>
      <c r="E2948" t="s">
        <v>116</v>
      </c>
      <c r="F2948" t="n">
        <v>3201</v>
      </c>
      <c r="G2948" t="s">
        <v>228</v>
      </c>
      <c r="H2948" t="s">
        <v>229</v>
      </c>
      <c r="I2948" t="n">
        <v>5</v>
      </c>
      <c r="J2948" t="n">
        <v>458</v>
      </c>
      <c r="K2948" t="s">
        <v>230</v>
      </c>
      <c r="L2948" t="n">
        <v>201</v>
      </c>
      <c r="M2948" t="n">
        <v>0.09</v>
      </c>
      <c r="N2948" t="n">
        <v>33.9</v>
      </c>
      <c r="O2948" t="s">
        <v>323</v>
      </c>
      <c r="P2948" t="n">
        <v>121</v>
      </c>
      <c r="Q2948" t="s">
        <v>229</v>
      </c>
      <c r="R2948" t="s">
        <v>233</v>
      </c>
      <c r="S2948" t="s">
        <v>229</v>
      </c>
      <c r="T2948" t="n">
        <v>5</v>
      </c>
    </row>
    <row r="2949" spans="1:20">
      <c r="A2949" s="1" t="n">
        <v>40298</v>
      </c>
      <c r="B2949" t="s">
        <v>323</v>
      </c>
      <c r="C2949" t="n">
        <v>24</v>
      </c>
      <c r="D2949" t="n">
        <v>25</v>
      </c>
      <c r="E2949" t="s">
        <v>116</v>
      </c>
      <c r="F2949" t="n">
        <v>3201</v>
      </c>
      <c r="G2949" t="s">
        <v>228</v>
      </c>
      <c r="H2949" t="s">
        <v>229</v>
      </c>
      <c r="I2949" t="n">
        <v>5</v>
      </c>
      <c r="J2949" t="n">
        <v>945</v>
      </c>
      <c r="K2949" t="s">
        <v>282</v>
      </c>
      <c r="L2949" t="n">
        <v>190</v>
      </c>
      <c r="M2949" t="n">
        <v>0.04</v>
      </c>
      <c r="N2949" t="n">
        <v>35.4</v>
      </c>
      <c r="O2949" t="s">
        <v>323</v>
      </c>
      <c r="P2949" t="n">
        <v>121</v>
      </c>
      <c r="Q2949" t="s">
        <v>229</v>
      </c>
      <c r="R2949" t="s">
        <v>233</v>
      </c>
      <c r="S2949" t="s">
        <v>229</v>
      </c>
      <c r="T2949" t="n">
        <v>5</v>
      </c>
    </row>
    <row r="2950" spans="1:20">
      <c r="A2950" s="1" t="n">
        <v>40298</v>
      </c>
      <c r="B2950" t="s">
        <v>323</v>
      </c>
      <c r="C2950" t="n">
        <v>25</v>
      </c>
      <c r="D2950" t="n">
        <v>25</v>
      </c>
      <c r="E2950" t="s">
        <v>116</v>
      </c>
      <c r="F2950" t="n">
        <v>3201</v>
      </c>
      <c r="G2950" t="s">
        <v>228</v>
      </c>
      <c r="H2950" t="s">
        <v>229</v>
      </c>
      <c r="I2950" t="n">
        <v>5</v>
      </c>
      <c r="J2950" t="n">
        <v>458</v>
      </c>
      <c r="K2950" t="s">
        <v>230</v>
      </c>
      <c r="L2950" t="n">
        <v>226</v>
      </c>
      <c r="M2950" t="n">
        <v>0.1</v>
      </c>
      <c r="N2950" t="n">
        <v>31.8</v>
      </c>
      <c r="O2950" t="s">
        <v>323</v>
      </c>
      <c r="P2950" t="n">
        <v>121</v>
      </c>
      <c r="Q2950" t="s">
        <v>229</v>
      </c>
      <c r="R2950" t="s">
        <v>233</v>
      </c>
      <c r="S2950" t="s">
        <v>229</v>
      </c>
      <c r="T2950" t="n">
        <v>5</v>
      </c>
    </row>
    <row r="2951" spans="1:20">
      <c r="A2951" s="1" t="n">
        <v>40298</v>
      </c>
      <c r="B2951" t="s">
        <v>376</v>
      </c>
      <c r="C2951" t="n">
        <v>1</v>
      </c>
      <c r="D2951" t="n">
        <v>251</v>
      </c>
      <c r="E2951" t="s">
        <v>385</v>
      </c>
      <c r="F2951" t="n">
        <v>3202</v>
      </c>
      <c r="G2951" t="s">
        <v>275</v>
      </c>
      <c r="H2951" t="s">
        <v>229</v>
      </c>
      <c r="I2951" t="n">
        <v>5</v>
      </c>
      <c r="J2951" t="n">
        <v>887</v>
      </c>
      <c r="K2951" t="s">
        <v>272</v>
      </c>
      <c r="L2951" t="n">
        <v>26</v>
      </c>
      <c r="M2951" t="n">
        <v>0</v>
      </c>
      <c r="N2951" t="n">
        <v>0</v>
      </c>
      <c r="S2951" t="s">
        <v>381</v>
      </c>
      <c r="T2951" t="s">
        <v>381</v>
      </c>
    </row>
    <row r="2952" spans="1:20">
      <c r="A2952" s="1" t="n">
        <v>40298</v>
      </c>
      <c r="B2952" t="s">
        <v>376</v>
      </c>
      <c r="C2952" t="n">
        <v>2</v>
      </c>
      <c r="D2952" t="n">
        <v>251</v>
      </c>
      <c r="E2952" t="s">
        <v>385</v>
      </c>
      <c r="F2952" t="n">
        <v>3203</v>
      </c>
      <c r="G2952" t="s">
        <v>343</v>
      </c>
      <c r="H2952" t="s">
        <v>229</v>
      </c>
      <c r="I2952" t="n">
        <v>5</v>
      </c>
      <c r="J2952" t="n">
        <v>887</v>
      </c>
      <c r="K2952" t="s">
        <v>272</v>
      </c>
      <c r="L2952" t="n">
        <v>18</v>
      </c>
      <c r="M2952" t="n">
        <v>0</v>
      </c>
      <c r="N2952" t="n">
        <v>0</v>
      </c>
      <c r="S2952" t="s">
        <v>381</v>
      </c>
      <c r="T2952" t="s">
        <v>381</v>
      </c>
    </row>
    <row r="2953" spans="1:20">
      <c r="A2953" s="1" t="n">
        <v>40298</v>
      </c>
      <c r="B2953" t="s">
        <v>376</v>
      </c>
      <c r="C2953" t="n">
        <v>3</v>
      </c>
      <c r="D2953" t="n">
        <v>251</v>
      </c>
      <c r="E2953" t="s">
        <v>385</v>
      </c>
      <c r="F2953" t="n">
        <v>3204</v>
      </c>
      <c r="G2953" t="s">
        <v>344</v>
      </c>
      <c r="H2953" t="s">
        <v>229</v>
      </c>
      <c r="I2953" t="n">
        <v>5</v>
      </c>
      <c r="J2953" t="n">
        <v>887</v>
      </c>
      <c r="K2953" t="s">
        <v>272</v>
      </c>
      <c r="L2953" t="n">
        <v>11</v>
      </c>
      <c r="M2953" t="n">
        <v>0</v>
      </c>
      <c r="N2953" t="n">
        <v>0</v>
      </c>
      <c r="S2953" t="s">
        <v>381</v>
      </c>
      <c r="T2953" t="s">
        <v>381</v>
      </c>
    </row>
    <row r="2954" spans="1:20">
      <c r="A2954" s="1" t="n">
        <v>40298</v>
      </c>
      <c r="B2954" t="s">
        <v>371</v>
      </c>
      <c r="C2954" t="n">
        <v>13</v>
      </c>
      <c r="D2954" t="n">
        <v>25</v>
      </c>
      <c r="E2954" t="s">
        <v>116</v>
      </c>
      <c r="F2954" t="n">
        <v>3201</v>
      </c>
      <c r="G2954" t="s">
        <v>228</v>
      </c>
      <c r="H2954" t="s">
        <v>229</v>
      </c>
      <c r="I2954" t="n">
        <v>5</v>
      </c>
      <c r="J2954" t="n">
        <v>785</v>
      </c>
      <c r="K2954" t="s">
        <v>259</v>
      </c>
      <c r="L2954" t="n">
        <v>1035</v>
      </c>
      <c r="M2954" t="n">
        <v>0.06</v>
      </c>
      <c r="N2954" t="n">
        <v>34</v>
      </c>
      <c r="O2954" t="s">
        <v>371</v>
      </c>
      <c r="P2954" t="n">
        <v>363</v>
      </c>
      <c r="Q2954" t="s">
        <v>387</v>
      </c>
      <c r="R2954" t="s">
        <v>233</v>
      </c>
      <c r="S2954" t="s">
        <v>229</v>
      </c>
      <c r="T2954" t="n">
        <v>5</v>
      </c>
    </row>
    <row r="2955" spans="1:20">
      <c r="A2955" s="1" t="n">
        <v>40298</v>
      </c>
      <c r="B2955" t="s">
        <v>371</v>
      </c>
      <c r="C2955" t="n">
        <v>15</v>
      </c>
      <c r="D2955" t="n">
        <v>25</v>
      </c>
      <c r="E2955" t="s">
        <v>116</v>
      </c>
      <c r="F2955" t="n">
        <v>3201</v>
      </c>
      <c r="G2955" t="s">
        <v>228</v>
      </c>
      <c r="H2955" t="s">
        <v>229</v>
      </c>
      <c r="I2955" t="n">
        <v>5</v>
      </c>
      <c r="J2955" t="n">
        <v>805</v>
      </c>
      <c r="K2955" t="s">
        <v>295</v>
      </c>
      <c r="L2955" t="n">
        <v>1002</v>
      </c>
      <c r="M2955" t="n">
        <v>0.6</v>
      </c>
      <c r="N2955" t="n">
        <v>34</v>
      </c>
      <c r="O2955" t="s">
        <v>371</v>
      </c>
      <c r="P2955" t="n">
        <v>363</v>
      </c>
      <c r="Q2955" t="s">
        <v>387</v>
      </c>
      <c r="R2955" t="s">
        <v>233</v>
      </c>
      <c r="S2955" t="s">
        <v>229</v>
      </c>
      <c r="T2955" t="n">
        <v>5</v>
      </c>
    </row>
    <row r="2956" spans="1:20">
      <c r="A2956" s="1" t="n">
        <v>40329</v>
      </c>
      <c r="B2956" t="s">
        <v>323</v>
      </c>
      <c r="C2956" t="n">
        <v>23</v>
      </c>
      <c r="D2956" t="n">
        <v>25</v>
      </c>
      <c r="E2956" t="s">
        <v>116</v>
      </c>
      <c r="F2956" t="n">
        <v>3201</v>
      </c>
      <c r="G2956" t="s">
        <v>228</v>
      </c>
      <c r="H2956" t="s">
        <v>229</v>
      </c>
      <c r="I2956" t="n">
        <v>5</v>
      </c>
      <c r="J2956" t="n">
        <v>458</v>
      </c>
      <c r="K2956" t="s">
        <v>230</v>
      </c>
      <c r="L2956" t="n">
        <v>188</v>
      </c>
      <c r="M2956" t="n">
        <v>0.02</v>
      </c>
      <c r="N2956" t="n">
        <v>52.4</v>
      </c>
      <c r="O2956" t="s">
        <v>323</v>
      </c>
      <c r="P2956" t="n">
        <v>121</v>
      </c>
      <c r="Q2956" t="s">
        <v>229</v>
      </c>
      <c r="R2956" t="s">
        <v>233</v>
      </c>
      <c r="S2956" t="s">
        <v>229</v>
      </c>
      <c r="T2956" t="n">
        <v>5</v>
      </c>
    </row>
    <row r="2957" spans="1:20">
      <c r="A2957" s="1" t="n">
        <v>40329</v>
      </c>
      <c r="B2957" t="s">
        <v>323</v>
      </c>
      <c r="C2957" t="n">
        <v>24</v>
      </c>
      <c r="D2957" t="n">
        <v>25</v>
      </c>
      <c r="E2957" t="s">
        <v>116</v>
      </c>
      <c r="F2957" t="n">
        <v>3201</v>
      </c>
      <c r="G2957" t="s">
        <v>228</v>
      </c>
      <c r="H2957" t="s">
        <v>229</v>
      </c>
      <c r="I2957" t="n">
        <v>5</v>
      </c>
      <c r="J2957" t="n">
        <v>458</v>
      </c>
      <c r="K2957" t="s">
        <v>230</v>
      </c>
      <c r="L2957" t="n">
        <v>250</v>
      </c>
      <c r="M2957" t="n">
        <v>0.09</v>
      </c>
      <c r="N2957" t="n">
        <v>34</v>
      </c>
      <c r="O2957" t="s">
        <v>323</v>
      </c>
      <c r="P2957" t="n">
        <v>121</v>
      </c>
      <c r="Q2957" t="s">
        <v>229</v>
      </c>
      <c r="R2957" t="s">
        <v>233</v>
      </c>
      <c r="S2957" t="s">
        <v>229</v>
      </c>
      <c r="T2957" t="n">
        <v>5</v>
      </c>
    </row>
    <row r="2958" spans="1:20">
      <c r="A2958" s="1" t="n">
        <v>40329</v>
      </c>
      <c r="B2958" t="s">
        <v>323</v>
      </c>
      <c r="C2958" t="n">
        <v>25</v>
      </c>
      <c r="D2958" t="n">
        <v>25</v>
      </c>
      <c r="E2958" t="s">
        <v>116</v>
      </c>
      <c r="F2958" t="n">
        <v>3201</v>
      </c>
      <c r="G2958" t="s">
        <v>228</v>
      </c>
      <c r="H2958" t="s">
        <v>229</v>
      </c>
      <c r="I2958" t="n">
        <v>5</v>
      </c>
      <c r="J2958" t="n">
        <v>945</v>
      </c>
      <c r="K2958" t="s">
        <v>282</v>
      </c>
      <c r="L2958" t="n">
        <v>188</v>
      </c>
      <c r="M2958" t="n">
        <v>0.04</v>
      </c>
      <c r="N2958" t="n">
        <v>41.2</v>
      </c>
      <c r="O2958" t="s">
        <v>323</v>
      </c>
      <c r="P2958" t="n">
        <v>121</v>
      </c>
      <c r="Q2958" t="s">
        <v>229</v>
      </c>
      <c r="R2958" t="s">
        <v>233</v>
      </c>
      <c r="S2958" t="s">
        <v>229</v>
      </c>
      <c r="T2958" t="n">
        <v>5</v>
      </c>
    </row>
    <row r="2959" spans="1:20">
      <c r="A2959" s="1" t="n">
        <v>40329</v>
      </c>
      <c r="B2959" t="s">
        <v>323</v>
      </c>
      <c r="C2959" t="n">
        <v>26</v>
      </c>
      <c r="D2959" t="n">
        <v>25</v>
      </c>
      <c r="E2959" t="s">
        <v>116</v>
      </c>
      <c r="F2959" t="n">
        <v>3201</v>
      </c>
      <c r="G2959" t="s">
        <v>228</v>
      </c>
      <c r="H2959" t="s">
        <v>229</v>
      </c>
      <c r="I2959" t="n">
        <v>5</v>
      </c>
      <c r="J2959" t="n">
        <v>875</v>
      </c>
      <c r="K2959" t="s">
        <v>305</v>
      </c>
      <c r="L2959" t="n">
        <v>248</v>
      </c>
      <c r="M2959" t="n">
        <v>0.05</v>
      </c>
      <c r="N2959" t="n">
        <v>43.1</v>
      </c>
      <c r="O2959" t="s">
        <v>323</v>
      </c>
      <c r="P2959" t="n">
        <v>121</v>
      </c>
      <c r="Q2959" t="s">
        <v>229</v>
      </c>
      <c r="R2959" t="s">
        <v>233</v>
      </c>
      <c r="S2959" t="s">
        <v>229</v>
      </c>
      <c r="T2959" t="n">
        <v>5</v>
      </c>
    </row>
    <row r="2960" spans="1:20">
      <c r="A2960" s="1" t="n">
        <v>40329</v>
      </c>
      <c r="B2960" t="s">
        <v>323</v>
      </c>
      <c r="C2960" t="n">
        <v>27</v>
      </c>
      <c r="D2960" t="n">
        <v>25</v>
      </c>
      <c r="E2960" t="s">
        <v>116</v>
      </c>
      <c r="F2960" t="n">
        <v>3201</v>
      </c>
      <c r="G2960" t="s">
        <v>228</v>
      </c>
      <c r="H2960" t="s">
        <v>229</v>
      </c>
      <c r="I2960" t="n">
        <v>5</v>
      </c>
      <c r="J2960" t="n">
        <v>875</v>
      </c>
      <c r="K2960" t="s">
        <v>305</v>
      </c>
      <c r="L2960" t="n">
        <v>238</v>
      </c>
      <c r="M2960" t="n">
        <v>0.05</v>
      </c>
      <c r="N2960" t="n">
        <v>42.9</v>
      </c>
      <c r="O2960" t="s">
        <v>323</v>
      </c>
      <c r="P2960" t="n">
        <v>121</v>
      </c>
      <c r="Q2960" t="s">
        <v>229</v>
      </c>
      <c r="R2960" t="s">
        <v>233</v>
      </c>
      <c r="S2960" t="s">
        <v>229</v>
      </c>
      <c r="T2960" t="n">
        <v>5</v>
      </c>
    </row>
    <row r="2961" spans="1:20">
      <c r="A2961" s="1" t="n">
        <v>40329</v>
      </c>
      <c r="B2961" t="s">
        <v>323</v>
      </c>
      <c r="C2961" t="n">
        <v>28</v>
      </c>
      <c r="D2961" t="n">
        <v>25</v>
      </c>
      <c r="E2961" t="s">
        <v>116</v>
      </c>
      <c r="F2961" t="n">
        <v>3201</v>
      </c>
      <c r="G2961" t="s">
        <v>228</v>
      </c>
      <c r="H2961" t="s">
        <v>229</v>
      </c>
      <c r="I2961" t="n">
        <v>5</v>
      </c>
      <c r="J2961" t="n">
        <v>458</v>
      </c>
      <c r="K2961" t="s">
        <v>230</v>
      </c>
      <c r="L2961" t="n">
        <v>402</v>
      </c>
      <c r="M2961" t="n">
        <v>0.09</v>
      </c>
      <c r="N2961" t="n">
        <v>33.9</v>
      </c>
      <c r="O2961" t="s">
        <v>323</v>
      </c>
      <c r="P2961" t="n">
        <v>121</v>
      </c>
      <c r="Q2961" t="s">
        <v>229</v>
      </c>
      <c r="R2961" t="s">
        <v>233</v>
      </c>
      <c r="S2961" t="s">
        <v>229</v>
      </c>
      <c r="T2961" t="n">
        <v>5</v>
      </c>
    </row>
    <row r="2962" spans="1:20">
      <c r="A2962" s="1" t="n">
        <v>40329</v>
      </c>
      <c r="B2962" t="s">
        <v>323</v>
      </c>
      <c r="C2962" t="n">
        <v>29</v>
      </c>
      <c r="D2962" t="n">
        <v>25</v>
      </c>
      <c r="E2962" t="s">
        <v>116</v>
      </c>
      <c r="F2962" t="n">
        <v>3201</v>
      </c>
      <c r="G2962" t="s">
        <v>228</v>
      </c>
      <c r="H2962" t="s">
        <v>229</v>
      </c>
      <c r="I2962" t="n">
        <v>5</v>
      </c>
      <c r="J2962" t="n">
        <v>280</v>
      </c>
      <c r="K2962" t="s">
        <v>251</v>
      </c>
      <c r="L2962" t="n">
        <v>246</v>
      </c>
      <c r="M2962" t="n">
        <v>0.28</v>
      </c>
      <c r="N2962" t="n">
        <v>16.2</v>
      </c>
      <c r="O2962" t="s">
        <v>323</v>
      </c>
      <c r="P2962" t="n">
        <v>121</v>
      </c>
      <c r="Q2962" t="s">
        <v>229</v>
      </c>
      <c r="R2962" t="s">
        <v>233</v>
      </c>
      <c r="S2962" t="s">
        <v>229</v>
      </c>
      <c r="T2962" t="n">
        <v>5</v>
      </c>
    </row>
    <row r="2963" spans="1:20">
      <c r="A2963" s="1" t="n">
        <v>40329</v>
      </c>
      <c r="B2963" t="s">
        <v>323</v>
      </c>
      <c r="C2963" t="n">
        <v>30</v>
      </c>
      <c r="D2963" t="n">
        <v>25</v>
      </c>
      <c r="E2963" t="s">
        <v>116</v>
      </c>
      <c r="F2963" t="n">
        <v>3201</v>
      </c>
      <c r="G2963" t="s">
        <v>228</v>
      </c>
      <c r="H2963" t="s">
        <v>229</v>
      </c>
      <c r="I2963" t="n">
        <v>5</v>
      </c>
      <c r="J2963" t="n">
        <v>945</v>
      </c>
      <c r="K2963" t="s">
        <v>282</v>
      </c>
      <c r="L2963" t="n">
        <v>219</v>
      </c>
      <c r="M2963" t="n">
        <v>0.04</v>
      </c>
      <c r="N2963" t="n">
        <v>41.4</v>
      </c>
      <c r="O2963" t="s">
        <v>323</v>
      </c>
      <c r="P2963" t="n">
        <v>121</v>
      </c>
      <c r="Q2963" t="s">
        <v>229</v>
      </c>
      <c r="R2963" t="s">
        <v>233</v>
      </c>
      <c r="S2963" t="s">
        <v>229</v>
      </c>
      <c r="T2963" t="n">
        <v>5</v>
      </c>
    </row>
    <row r="2964" spans="1:20">
      <c r="A2964" s="1" t="n">
        <v>40329</v>
      </c>
      <c r="B2964" t="s">
        <v>326</v>
      </c>
      <c r="C2964" t="n">
        <v>1</v>
      </c>
      <c r="D2964" t="n">
        <v>215</v>
      </c>
      <c r="E2964" t="s">
        <v>384</v>
      </c>
      <c r="F2964" t="n">
        <v>3201</v>
      </c>
      <c r="G2964" t="s">
        <v>228</v>
      </c>
      <c r="H2964" t="s">
        <v>229</v>
      </c>
      <c r="I2964" t="n">
        <v>5</v>
      </c>
      <c r="J2964" t="n">
        <v>515</v>
      </c>
      <c r="K2964" t="s">
        <v>338</v>
      </c>
      <c r="L2964" t="n">
        <v>325</v>
      </c>
      <c r="M2964" t="n">
        <v>0</v>
      </c>
      <c r="N2964" t="n">
        <v>0</v>
      </c>
      <c r="S2964" t="s">
        <v>381</v>
      </c>
      <c r="T2964" t="s">
        <v>381</v>
      </c>
    </row>
    <row r="2965" spans="1:20">
      <c r="A2965" s="1" t="n">
        <v>40329</v>
      </c>
      <c r="B2965" t="s">
        <v>326</v>
      </c>
      <c r="C2965" t="n">
        <v>2</v>
      </c>
      <c r="D2965" t="n">
        <v>215</v>
      </c>
      <c r="E2965" t="s">
        <v>384</v>
      </c>
      <c r="F2965" t="n">
        <v>3201</v>
      </c>
      <c r="G2965" t="s">
        <v>228</v>
      </c>
      <c r="H2965" t="s">
        <v>229</v>
      </c>
      <c r="I2965" t="n">
        <v>5</v>
      </c>
      <c r="J2965" t="n">
        <v>515</v>
      </c>
      <c r="K2965" t="s">
        <v>338</v>
      </c>
      <c r="L2965" t="n">
        <v>302</v>
      </c>
      <c r="M2965" t="n">
        <v>0</v>
      </c>
      <c r="N2965" t="n">
        <v>0</v>
      </c>
      <c r="S2965" t="s">
        <v>381</v>
      </c>
      <c r="T2965" t="s">
        <v>381</v>
      </c>
    </row>
    <row r="2966" spans="1:20">
      <c r="A2966" s="1" t="n">
        <v>40329</v>
      </c>
      <c r="B2966" t="s">
        <v>371</v>
      </c>
      <c r="C2966" t="n">
        <v>6</v>
      </c>
      <c r="D2966" t="n">
        <v>25</v>
      </c>
      <c r="E2966" t="s">
        <v>116</v>
      </c>
      <c r="F2966" t="n">
        <v>3201</v>
      </c>
      <c r="G2966" t="s">
        <v>228</v>
      </c>
      <c r="H2966" t="s">
        <v>229</v>
      </c>
      <c r="I2966" t="n">
        <v>5</v>
      </c>
      <c r="J2966" t="n">
        <v>458</v>
      </c>
      <c r="K2966" t="s">
        <v>230</v>
      </c>
      <c r="L2966" t="n">
        <v>600</v>
      </c>
      <c r="M2966" t="n">
        <v>0.02</v>
      </c>
      <c r="N2966" t="n">
        <v>21.1</v>
      </c>
      <c r="O2966" t="s">
        <v>371</v>
      </c>
      <c r="P2966" t="n">
        <v>363</v>
      </c>
      <c r="Q2966" t="s">
        <v>387</v>
      </c>
      <c r="R2966" t="s">
        <v>233</v>
      </c>
      <c r="S2966" t="s">
        <v>229</v>
      </c>
      <c r="T2966" t="n">
        <v>5</v>
      </c>
    </row>
    <row r="2967" spans="1:20">
      <c r="A2967" s="1" t="n">
        <v>40329</v>
      </c>
      <c r="B2967" t="s">
        <v>371</v>
      </c>
      <c r="C2967" t="n">
        <v>9</v>
      </c>
      <c r="D2967" t="n">
        <v>25</v>
      </c>
      <c r="E2967" t="s">
        <v>116</v>
      </c>
      <c r="F2967" t="n">
        <v>3201</v>
      </c>
      <c r="G2967" t="s">
        <v>228</v>
      </c>
      <c r="H2967" t="s">
        <v>229</v>
      </c>
      <c r="I2967" t="n">
        <v>5</v>
      </c>
      <c r="J2967" t="n">
        <v>805</v>
      </c>
      <c r="K2967" t="s">
        <v>295</v>
      </c>
      <c r="L2967" t="n">
        <v>1213</v>
      </c>
      <c r="M2967" t="n">
        <v>0.6</v>
      </c>
      <c r="N2967" t="n">
        <v>34</v>
      </c>
      <c r="O2967" t="s">
        <v>371</v>
      </c>
      <c r="P2967" t="n">
        <v>363</v>
      </c>
      <c r="Q2967" t="s">
        <v>387</v>
      </c>
      <c r="R2967" t="s">
        <v>233</v>
      </c>
      <c r="S2967" t="s">
        <v>229</v>
      </c>
      <c r="T2967" t="n">
        <v>5</v>
      </c>
    </row>
    <row r="2968" spans="1:20">
      <c r="A2968" s="1" t="n">
        <v>40359</v>
      </c>
      <c r="B2968" t="s">
        <v>323</v>
      </c>
      <c r="C2968" t="n">
        <v>21</v>
      </c>
      <c r="D2968" t="n">
        <v>25</v>
      </c>
      <c r="E2968" t="s">
        <v>116</v>
      </c>
      <c r="F2968" t="n">
        <v>3201</v>
      </c>
      <c r="G2968" t="s">
        <v>228</v>
      </c>
      <c r="H2968" t="s">
        <v>229</v>
      </c>
      <c r="I2968" t="n">
        <v>5</v>
      </c>
      <c r="J2968" t="n">
        <v>875</v>
      </c>
      <c r="K2968" t="s">
        <v>305</v>
      </c>
      <c r="L2968" t="n">
        <v>238</v>
      </c>
      <c r="M2968" t="n">
        <v>0.05</v>
      </c>
      <c r="N2968" t="n">
        <v>42.3</v>
      </c>
      <c r="O2968" t="s">
        <v>323</v>
      </c>
      <c r="P2968" t="n">
        <v>121</v>
      </c>
      <c r="Q2968" t="s">
        <v>229</v>
      </c>
      <c r="R2968" t="s">
        <v>233</v>
      </c>
      <c r="S2968" t="s">
        <v>229</v>
      </c>
      <c r="T2968" t="n">
        <v>5</v>
      </c>
    </row>
    <row r="2969" spans="1:20">
      <c r="A2969" s="1" t="n">
        <v>40359</v>
      </c>
      <c r="B2969" t="s">
        <v>323</v>
      </c>
      <c r="C2969" t="n">
        <v>22</v>
      </c>
      <c r="D2969" t="n">
        <v>25</v>
      </c>
      <c r="E2969" t="s">
        <v>116</v>
      </c>
      <c r="F2969" t="n">
        <v>3201</v>
      </c>
      <c r="G2969" t="s">
        <v>228</v>
      </c>
      <c r="H2969" t="s">
        <v>229</v>
      </c>
      <c r="I2969" t="n">
        <v>5</v>
      </c>
      <c r="J2969" t="n">
        <v>875</v>
      </c>
      <c r="K2969" t="s">
        <v>305</v>
      </c>
      <c r="L2969" t="n">
        <v>198</v>
      </c>
      <c r="M2969" t="n">
        <v>0.05</v>
      </c>
      <c r="N2969" t="n">
        <v>42.6</v>
      </c>
      <c r="O2969" t="s">
        <v>323</v>
      </c>
      <c r="P2969" t="n">
        <v>121</v>
      </c>
      <c r="Q2969" t="s">
        <v>229</v>
      </c>
      <c r="R2969" t="s">
        <v>233</v>
      </c>
      <c r="S2969" t="s">
        <v>229</v>
      </c>
      <c r="T2969" t="n">
        <v>5</v>
      </c>
    </row>
    <row r="2970" spans="1:20">
      <c r="A2970" s="1" t="n">
        <v>40359</v>
      </c>
      <c r="B2970" t="s">
        <v>323</v>
      </c>
      <c r="C2970" t="n">
        <v>23</v>
      </c>
      <c r="D2970" t="n">
        <v>25</v>
      </c>
      <c r="E2970" t="s">
        <v>116</v>
      </c>
      <c r="F2970" t="n">
        <v>3201</v>
      </c>
      <c r="G2970" t="s">
        <v>228</v>
      </c>
      <c r="H2970" t="s">
        <v>229</v>
      </c>
      <c r="I2970" t="n">
        <v>5</v>
      </c>
      <c r="J2970" t="n">
        <v>875</v>
      </c>
      <c r="K2970" t="s">
        <v>305</v>
      </c>
      <c r="L2970" t="n">
        <v>250</v>
      </c>
      <c r="M2970" t="n">
        <v>0.05</v>
      </c>
      <c r="N2970" t="n">
        <v>42.2</v>
      </c>
      <c r="O2970" t="s">
        <v>323</v>
      </c>
      <c r="P2970" t="n">
        <v>121</v>
      </c>
      <c r="Q2970" t="s">
        <v>229</v>
      </c>
      <c r="R2970" t="s">
        <v>233</v>
      </c>
      <c r="S2970" t="s">
        <v>229</v>
      </c>
      <c r="T2970" t="n">
        <v>5</v>
      </c>
    </row>
    <row r="2971" spans="1:20">
      <c r="A2971" s="1" t="n">
        <v>40359</v>
      </c>
      <c r="B2971" t="s">
        <v>323</v>
      </c>
      <c r="C2971" t="n">
        <v>24</v>
      </c>
      <c r="D2971" t="n">
        <v>25</v>
      </c>
      <c r="E2971" t="s">
        <v>116</v>
      </c>
      <c r="F2971" t="n">
        <v>3201</v>
      </c>
      <c r="G2971" t="s">
        <v>228</v>
      </c>
      <c r="H2971" t="s">
        <v>229</v>
      </c>
      <c r="I2971" t="n">
        <v>5</v>
      </c>
      <c r="J2971" t="n">
        <v>458</v>
      </c>
      <c r="K2971" t="s">
        <v>230</v>
      </c>
      <c r="L2971" t="n">
        <v>201</v>
      </c>
      <c r="M2971" t="n">
        <v>0.1</v>
      </c>
      <c r="N2971" t="n">
        <v>32.4</v>
      </c>
      <c r="O2971" t="s">
        <v>323</v>
      </c>
      <c r="P2971" t="n">
        <v>121</v>
      </c>
      <c r="Q2971" t="s">
        <v>229</v>
      </c>
      <c r="R2971" t="s">
        <v>233</v>
      </c>
      <c r="S2971" t="s">
        <v>229</v>
      </c>
      <c r="T2971" t="n">
        <v>5</v>
      </c>
    </row>
    <row r="2972" spans="1:20">
      <c r="A2972" s="1" t="n">
        <v>40359</v>
      </c>
      <c r="B2972" t="s">
        <v>323</v>
      </c>
      <c r="C2972" t="n">
        <v>25</v>
      </c>
      <c r="D2972" t="n">
        <v>25</v>
      </c>
      <c r="E2972" t="s">
        <v>116</v>
      </c>
      <c r="F2972" t="n">
        <v>3201</v>
      </c>
      <c r="G2972" t="s">
        <v>228</v>
      </c>
      <c r="H2972" t="s">
        <v>229</v>
      </c>
      <c r="I2972" t="n">
        <v>5</v>
      </c>
      <c r="J2972" t="n">
        <v>280</v>
      </c>
      <c r="K2972" t="s">
        <v>251</v>
      </c>
      <c r="L2972" t="n">
        <v>246</v>
      </c>
      <c r="M2972" t="n">
        <v>0.28</v>
      </c>
      <c r="N2972" t="n">
        <v>16.61</v>
      </c>
      <c r="O2972" t="s">
        <v>323</v>
      </c>
      <c r="P2972" t="n">
        <v>121</v>
      </c>
      <c r="Q2972" t="s">
        <v>229</v>
      </c>
      <c r="R2972" t="s">
        <v>233</v>
      </c>
      <c r="S2972" t="s">
        <v>229</v>
      </c>
      <c r="T2972" t="n">
        <v>5</v>
      </c>
    </row>
    <row r="2973" spans="1:20">
      <c r="A2973" s="1" t="n">
        <v>40359</v>
      </c>
      <c r="B2973" t="s">
        <v>323</v>
      </c>
      <c r="C2973" t="n">
        <v>26</v>
      </c>
      <c r="D2973" t="n">
        <v>25</v>
      </c>
      <c r="E2973" t="s">
        <v>116</v>
      </c>
      <c r="F2973" t="n">
        <v>3201</v>
      </c>
      <c r="G2973" t="s">
        <v>228</v>
      </c>
      <c r="H2973" t="s">
        <v>229</v>
      </c>
      <c r="I2973" t="n">
        <v>5</v>
      </c>
      <c r="J2973" t="n">
        <v>945</v>
      </c>
      <c r="K2973" t="s">
        <v>282</v>
      </c>
      <c r="L2973" t="n">
        <v>194</v>
      </c>
      <c r="M2973" t="n">
        <v>0.04</v>
      </c>
      <c r="N2973" t="n">
        <v>40.1</v>
      </c>
      <c r="O2973" t="s">
        <v>323</v>
      </c>
      <c r="P2973" t="n">
        <v>121</v>
      </c>
      <c r="Q2973" t="s">
        <v>229</v>
      </c>
      <c r="R2973" t="s">
        <v>233</v>
      </c>
      <c r="S2973" t="s">
        <v>229</v>
      </c>
      <c r="T2973" t="n">
        <v>5</v>
      </c>
    </row>
    <row r="2974" spans="1:20">
      <c r="A2974" s="1" t="n">
        <v>40359</v>
      </c>
      <c r="B2974" t="s">
        <v>323</v>
      </c>
      <c r="C2974" t="n">
        <v>27</v>
      </c>
      <c r="D2974" t="n">
        <v>25</v>
      </c>
      <c r="E2974" t="s">
        <v>116</v>
      </c>
      <c r="F2974" t="n">
        <v>3201</v>
      </c>
      <c r="G2974" t="s">
        <v>228</v>
      </c>
      <c r="H2974" t="s">
        <v>229</v>
      </c>
      <c r="I2974" t="n">
        <v>5</v>
      </c>
      <c r="J2974" t="n">
        <v>945</v>
      </c>
      <c r="K2974" t="s">
        <v>282</v>
      </c>
      <c r="L2974" t="n">
        <v>210</v>
      </c>
      <c r="M2974" t="n">
        <v>0.04</v>
      </c>
      <c r="N2974" t="n">
        <v>39.6</v>
      </c>
      <c r="O2974" t="s">
        <v>323</v>
      </c>
      <c r="P2974" t="n">
        <v>121</v>
      </c>
      <c r="Q2974" t="s">
        <v>229</v>
      </c>
      <c r="R2974" t="s">
        <v>233</v>
      </c>
      <c r="S2974" t="s">
        <v>229</v>
      </c>
      <c r="T2974" t="n">
        <v>5</v>
      </c>
    </row>
    <row r="2975" spans="1:20">
      <c r="A2975" s="1" t="n">
        <v>40359</v>
      </c>
      <c r="B2975" t="s">
        <v>323</v>
      </c>
      <c r="C2975" t="n">
        <v>28</v>
      </c>
      <c r="D2975" t="n">
        <v>25</v>
      </c>
      <c r="E2975" t="s">
        <v>116</v>
      </c>
      <c r="F2975" t="n">
        <v>3201</v>
      </c>
      <c r="G2975" t="s">
        <v>228</v>
      </c>
      <c r="H2975" t="s">
        <v>229</v>
      </c>
      <c r="I2975" t="n">
        <v>5</v>
      </c>
      <c r="J2975" t="n">
        <v>945</v>
      </c>
      <c r="K2975" t="s">
        <v>282</v>
      </c>
      <c r="L2975" t="n">
        <v>478</v>
      </c>
      <c r="M2975" t="n">
        <v>0.07000000000000001</v>
      </c>
      <c r="N2975" t="n">
        <v>36.6</v>
      </c>
      <c r="O2975" t="s">
        <v>323</v>
      </c>
      <c r="P2975" t="n">
        <v>121</v>
      </c>
      <c r="Q2975" t="s">
        <v>229</v>
      </c>
      <c r="R2975" t="s">
        <v>233</v>
      </c>
      <c r="S2975" t="s">
        <v>229</v>
      </c>
      <c r="T2975" t="n">
        <v>5</v>
      </c>
    </row>
    <row r="2976" spans="1:20">
      <c r="A2976" s="1" t="n">
        <v>40359</v>
      </c>
      <c r="B2976" t="s">
        <v>376</v>
      </c>
      <c r="C2976" t="n">
        <v>1</v>
      </c>
      <c r="D2976" t="n">
        <v>251</v>
      </c>
      <c r="E2976" t="s">
        <v>385</v>
      </c>
      <c r="F2976" t="n">
        <v>3202</v>
      </c>
      <c r="G2976" t="s">
        <v>275</v>
      </c>
      <c r="H2976" t="s">
        <v>229</v>
      </c>
      <c r="I2976" t="n">
        <v>5</v>
      </c>
      <c r="J2976" t="n">
        <v>580</v>
      </c>
      <c r="K2976" t="s">
        <v>248</v>
      </c>
      <c r="L2976" t="n">
        <v>20</v>
      </c>
      <c r="M2976" t="n">
        <v>0</v>
      </c>
      <c r="N2976" t="n">
        <v>0</v>
      </c>
      <c r="S2976" t="s">
        <v>381</v>
      </c>
      <c r="T2976" t="s">
        <v>381</v>
      </c>
    </row>
    <row r="2977" spans="1:20">
      <c r="A2977" s="1" t="n">
        <v>40359</v>
      </c>
      <c r="B2977" t="s">
        <v>376</v>
      </c>
      <c r="C2977" t="n">
        <v>2</v>
      </c>
      <c r="D2977" t="n">
        <v>251</v>
      </c>
      <c r="E2977" t="s">
        <v>385</v>
      </c>
      <c r="F2977" t="n">
        <v>3203</v>
      </c>
      <c r="G2977" t="s">
        <v>343</v>
      </c>
      <c r="H2977" t="s">
        <v>229</v>
      </c>
      <c r="I2977" t="n">
        <v>5</v>
      </c>
      <c r="J2977" t="n">
        <v>580</v>
      </c>
      <c r="K2977" t="s">
        <v>248</v>
      </c>
      <c r="L2977" t="n">
        <v>14</v>
      </c>
      <c r="M2977" t="n">
        <v>0</v>
      </c>
      <c r="N2977" t="n">
        <v>0</v>
      </c>
      <c r="S2977" t="s">
        <v>381</v>
      </c>
      <c r="T2977" t="s">
        <v>381</v>
      </c>
    </row>
    <row r="2978" spans="1:20">
      <c r="A2978" s="1" t="n">
        <v>40359</v>
      </c>
      <c r="B2978" t="s">
        <v>376</v>
      </c>
      <c r="C2978" t="n">
        <v>3</v>
      </c>
      <c r="D2978" t="n">
        <v>251</v>
      </c>
      <c r="E2978" t="s">
        <v>385</v>
      </c>
      <c r="F2978" t="n">
        <v>3204</v>
      </c>
      <c r="G2978" t="s">
        <v>344</v>
      </c>
      <c r="H2978" t="s">
        <v>229</v>
      </c>
      <c r="I2978" t="n">
        <v>5</v>
      </c>
      <c r="J2978" t="n">
        <v>580</v>
      </c>
      <c r="K2978" t="s">
        <v>248</v>
      </c>
      <c r="L2978" t="n">
        <v>11</v>
      </c>
      <c r="M2978" t="n">
        <v>0</v>
      </c>
      <c r="N2978" t="n">
        <v>0</v>
      </c>
      <c r="S2978" t="s">
        <v>381</v>
      </c>
      <c r="T2978" t="s">
        <v>381</v>
      </c>
    </row>
    <row r="2979" spans="1:20">
      <c r="A2979" s="1" t="n">
        <v>40359</v>
      </c>
      <c r="B2979" t="s">
        <v>326</v>
      </c>
      <c r="C2979" t="n">
        <v>1</v>
      </c>
      <c r="D2979" t="n">
        <v>215</v>
      </c>
      <c r="E2979" t="s">
        <v>384</v>
      </c>
      <c r="F2979" t="n">
        <v>3201</v>
      </c>
      <c r="G2979" t="s">
        <v>228</v>
      </c>
      <c r="H2979" t="s">
        <v>229</v>
      </c>
      <c r="I2979" t="n">
        <v>5</v>
      </c>
      <c r="J2979" t="n">
        <v>490</v>
      </c>
      <c r="K2979" t="s">
        <v>244</v>
      </c>
      <c r="L2979" t="n">
        <v>223</v>
      </c>
      <c r="M2979" t="n">
        <v>0</v>
      </c>
      <c r="N2979" t="n">
        <v>0</v>
      </c>
      <c r="S2979" t="s">
        <v>381</v>
      </c>
      <c r="T2979" t="s">
        <v>381</v>
      </c>
    </row>
    <row r="2980" spans="1:20">
      <c r="A2980" s="1" t="n">
        <v>40359</v>
      </c>
      <c r="B2980" t="s">
        <v>326</v>
      </c>
      <c r="C2980" t="n">
        <v>2</v>
      </c>
      <c r="D2980" t="n">
        <v>215</v>
      </c>
      <c r="E2980" t="s">
        <v>384</v>
      </c>
      <c r="F2980" t="n">
        <v>3201</v>
      </c>
      <c r="G2980" t="s">
        <v>228</v>
      </c>
      <c r="H2980" t="s">
        <v>229</v>
      </c>
      <c r="I2980" t="n">
        <v>5</v>
      </c>
      <c r="J2980" t="n">
        <v>515</v>
      </c>
      <c r="K2980" t="s">
        <v>338</v>
      </c>
      <c r="L2980" t="n">
        <v>303</v>
      </c>
      <c r="M2980" t="n">
        <v>0</v>
      </c>
      <c r="N2980" t="n">
        <v>0</v>
      </c>
      <c r="S2980" t="s">
        <v>381</v>
      </c>
      <c r="T2980" t="s">
        <v>381</v>
      </c>
    </row>
    <row r="2981" spans="1:20">
      <c r="A2981" s="1" t="n">
        <v>40359</v>
      </c>
      <c r="B2981" t="s">
        <v>326</v>
      </c>
      <c r="C2981" t="n">
        <v>3</v>
      </c>
      <c r="D2981" t="n">
        <v>215</v>
      </c>
      <c r="E2981" t="s">
        <v>384</v>
      </c>
      <c r="F2981" t="n">
        <v>3201</v>
      </c>
      <c r="G2981" t="s">
        <v>228</v>
      </c>
      <c r="H2981" t="s">
        <v>229</v>
      </c>
      <c r="I2981" t="n">
        <v>5</v>
      </c>
      <c r="J2981" t="n">
        <v>515</v>
      </c>
      <c r="K2981" t="s">
        <v>338</v>
      </c>
      <c r="L2981" t="n">
        <v>100</v>
      </c>
      <c r="M2981" t="n">
        <v>0</v>
      </c>
      <c r="N2981" t="n">
        <v>0</v>
      </c>
      <c r="S2981" t="s">
        <v>381</v>
      </c>
      <c r="T2981" t="s">
        <v>381</v>
      </c>
    </row>
    <row r="2982" spans="1:20">
      <c r="A2982" s="1" t="n">
        <v>40359</v>
      </c>
      <c r="B2982" t="s">
        <v>371</v>
      </c>
      <c r="C2982" t="n">
        <v>5</v>
      </c>
      <c r="D2982" t="n">
        <v>25</v>
      </c>
      <c r="E2982" t="s">
        <v>116</v>
      </c>
      <c r="F2982" t="n">
        <v>3201</v>
      </c>
      <c r="G2982" t="s">
        <v>228</v>
      </c>
      <c r="H2982" t="s">
        <v>229</v>
      </c>
      <c r="I2982" t="n">
        <v>5</v>
      </c>
      <c r="J2982" t="n">
        <v>458</v>
      </c>
      <c r="K2982" t="s">
        <v>230</v>
      </c>
      <c r="L2982" t="n">
        <v>566</v>
      </c>
      <c r="M2982" t="n">
        <v>0.02</v>
      </c>
      <c r="N2982" t="n">
        <v>21.1</v>
      </c>
      <c r="O2982" t="s">
        <v>371</v>
      </c>
      <c r="P2982" t="n">
        <v>363</v>
      </c>
      <c r="Q2982" t="s">
        <v>387</v>
      </c>
      <c r="R2982" t="s">
        <v>233</v>
      </c>
      <c r="S2982" t="s">
        <v>229</v>
      </c>
      <c r="T2982" t="n">
        <v>5</v>
      </c>
    </row>
    <row r="2983" spans="1:20">
      <c r="A2983" s="1" t="n">
        <v>40359</v>
      </c>
      <c r="B2983" t="s">
        <v>371</v>
      </c>
      <c r="C2983" t="n">
        <v>9</v>
      </c>
      <c r="D2983" t="n">
        <v>25</v>
      </c>
      <c r="E2983" t="s">
        <v>116</v>
      </c>
      <c r="F2983" t="n">
        <v>3201</v>
      </c>
      <c r="G2983" t="s">
        <v>228</v>
      </c>
      <c r="H2983" t="s">
        <v>229</v>
      </c>
      <c r="I2983" t="n">
        <v>5</v>
      </c>
      <c r="J2983" t="n">
        <v>805</v>
      </c>
      <c r="K2983" t="s">
        <v>295</v>
      </c>
      <c r="L2983" t="n">
        <v>230</v>
      </c>
      <c r="M2983" t="n">
        <v>0.23</v>
      </c>
      <c r="N2983" t="n">
        <v>37.9</v>
      </c>
      <c r="O2983" t="s">
        <v>371</v>
      </c>
      <c r="P2983" t="n">
        <v>363</v>
      </c>
      <c r="Q2983" t="s">
        <v>387</v>
      </c>
      <c r="R2983" t="s">
        <v>233</v>
      </c>
      <c r="S2983" t="s">
        <v>229</v>
      </c>
      <c r="T2983" t="n">
        <v>5</v>
      </c>
    </row>
    <row r="2984" spans="1:20">
      <c r="A2984" s="1" t="n">
        <v>40359</v>
      </c>
      <c r="B2984" t="s">
        <v>371</v>
      </c>
      <c r="C2984" t="n">
        <v>12</v>
      </c>
      <c r="D2984" t="n">
        <v>25</v>
      </c>
      <c r="E2984" t="s">
        <v>116</v>
      </c>
      <c r="F2984" t="n">
        <v>3201</v>
      </c>
      <c r="G2984" t="s">
        <v>228</v>
      </c>
      <c r="H2984" t="s">
        <v>229</v>
      </c>
      <c r="I2984" t="n">
        <v>5</v>
      </c>
      <c r="J2984" t="n">
        <v>805</v>
      </c>
      <c r="K2984" t="s">
        <v>295</v>
      </c>
      <c r="L2984" t="n">
        <v>425</v>
      </c>
      <c r="M2984" t="n">
        <v>0.6</v>
      </c>
      <c r="N2984" t="n">
        <v>34</v>
      </c>
      <c r="O2984" t="s">
        <v>371</v>
      </c>
      <c r="P2984" t="n">
        <v>363</v>
      </c>
      <c r="Q2984" t="s">
        <v>387</v>
      </c>
      <c r="R2984" t="s">
        <v>233</v>
      </c>
      <c r="S2984" t="s">
        <v>229</v>
      </c>
      <c r="T2984" t="n">
        <v>5</v>
      </c>
    </row>
    <row r="2985" spans="1:20">
      <c r="A2985" s="1" t="n">
        <v>40359</v>
      </c>
      <c r="B2985" t="s">
        <v>371</v>
      </c>
      <c r="C2985" t="n">
        <v>13</v>
      </c>
      <c r="D2985" t="n">
        <v>25</v>
      </c>
      <c r="E2985" t="s">
        <v>116</v>
      </c>
      <c r="F2985" t="n">
        <v>3201</v>
      </c>
      <c r="G2985" t="s">
        <v>228</v>
      </c>
      <c r="H2985" t="s">
        <v>229</v>
      </c>
      <c r="I2985" t="n">
        <v>5</v>
      </c>
      <c r="J2985" t="n">
        <v>805</v>
      </c>
      <c r="K2985" t="s">
        <v>295</v>
      </c>
      <c r="L2985" t="n">
        <v>695</v>
      </c>
      <c r="M2985" t="n">
        <v>0.24</v>
      </c>
      <c r="N2985" t="n">
        <v>33.6</v>
      </c>
      <c r="O2985" t="s">
        <v>371</v>
      </c>
      <c r="P2985" t="n">
        <v>363</v>
      </c>
      <c r="Q2985" t="s">
        <v>387</v>
      </c>
      <c r="R2985" t="s">
        <v>233</v>
      </c>
      <c r="S2985" t="s">
        <v>229</v>
      </c>
      <c r="T2985" t="n">
        <v>5</v>
      </c>
    </row>
    <row r="2986" spans="1:20">
      <c r="A2986" s="1" t="n">
        <v>40390</v>
      </c>
      <c r="B2986" t="s">
        <v>323</v>
      </c>
      <c r="C2986" t="n">
        <v>21</v>
      </c>
      <c r="D2986" t="n">
        <v>25</v>
      </c>
      <c r="E2986" t="s">
        <v>116</v>
      </c>
      <c r="F2986" t="n">
        <v>3201</v>
      </c>
      <c r="G2986" t="s">
        <v>228</v>
      </c>
      <c r="H2986" t="s">
        <v>229</v>
      </c>
      <c r="I2986" t="n">
        <v>5</v>
      </c>
      <c r="J2986" t="n">
        <v>875</v>
      </c>
      <c r="K2986" t="s">
        <v>305</v>
      </c>
      <c r="L2986" t="n">
        <v>260</v>
      </c>
      <c r="M2986" t="n">
        <v>0.05</v>
      </c>
      <c r="N2986" t="n">
        <v>42.7</v>
      </c>
      <c r="O2986" t="s">
        <v>323</v>
      </c>
      <c r="P2986" t="n">
        <v>121</v>
      </c>
      <c r="Q2986" t="s">
        <v>229</v>
      </c>
      <c r="R2986" t="s">
        <v>233</v>
      </c>
      <c r="S2986" t="s">
        <v>229</v>
      </c>
      <c r="T2986" t="n">
        <v>5</v>
      </c>
    </row>
    <row r="2987" spans="1:20">
      <c r="A2987" s="1" t="n">
        <v>40390</v>
      </c>
      <c r="B2987" t="s">
        <v>323</v>
      </c>
      <c r="C2987" t="n">
        <v>22</v>
      </c>
      <c r="D2987" t="n">
        <v>25</v>
      </c>
      <c r="E2987" t="s">
        <v>116</v>
      </c>
      <c r="F2987" t="n">
        <v>3201</v>
      </c>
      <c r="G2987" t="s">
        <v>228</v>
      </c>
      <c r="H2987" t="s">
        <v>229</v>
      </c>
      <c r="I2987" t="n">
        <v>5</v>
      </c>
      <c r="J2987" t="n">
        <v>280</v>
      </c>
      <c r="K2987" t="s">
        <v>251</v>
      </c>
      <c r="L2987" t="n">
        <v>235</v>
      </c>
      <c r="M2987" t="n">
        <v>0.28</v>
      </c>
      <c r="N2987" t="n">
        <v>16.38</v>
      </c>
      <c r="O2987" t="s">
        <v>323</v>
      </c>
      <c r="P2987" t="n">
        <v>121</v>
      </c>
      <c r="Q2987" t="s">
        <v>229</v>
      </c>
      <c r="R2987" t="s">
        <v>233</v>
      </c>
      <c r="S2987" t="s">
        <v>229</v>
      </c>
      <c r="T2987" t="n">
        <v>5</v>
      </c>
    </row>
    <row r="2988" spans="1:20">
      <c r="A2988" s="1" t="n">
        <v>40390</v>
      </c>
      <c r="B2988" t="s">
        <v>323</v>
      </c>
      <c r="C2988" t="n">
        <v>23</v>
      </c>
      <c r="D2988" t="n">
        <v>25</v>
      </c>
      <c r="E2988" t="s">
        <v>116</v>
      </c>
      <c r="F2988" t="n">
        <v>3201</v>
      </c>
      <c r="G2988" t="s">
        <v>228</v>
      </c>
      <c r="H2988" t="s">
        <v>229</v>
      </c>
      <c r="I2988" t="n">
        <v>5</v>
      </c>
      <c r="J2988" t="n">
        <v>945</v>
      </c>
      <c r="K2988" t="s">
        <v>282</v>
      </c>
      <c r="L2988" t="n">
        <v>207</v>
      </c>
      <c r="M2988" t="n">
        <v>0.07000000000000001</v>
      </c>
      <c r="N2988" t="n">
        <v>35.6</v>
      </c>
      <c r="O2988" t="s">
        <v>323</v>
      </c>
      <c r="P2988" t="n">
        <v>121</v>
      </c>
      <c r="Q2988" t="s">
        <v>229</v>
      </c>
      <c r="R2988" t="s">
        <v>233</v>
      </c>
      <c r="S2988" t="s">
        <v>229</v>
      </c>
      <c r="T2988" t="n">
        <v>5</v>
      </c>
    </row>
    <row r="2989" spans="1:20">
      <c r="A2989" s="1" t="n">
        <v>40390</v>
      </c>
      <c r="B2989" t="s">
        <v>323</v>
      </c>
      <c r="C2989" t="n">
        <v>74</v>
      </c>
      <c r="D2989" t="n">
        <v>509</v>
      </c>
      <c r="E2989" t="s">
        <v>380</v>
      </c>
      <c r="F2989" t="n">
        <v>3201</v>
      </c>
      <c r="G2989" t="s">
        <v>228</v>
      </c>
      <c r="H2989" t="s">
        <v>229</v>
      </c>
      <c r="I2989" t="n">
        <v>5</v>
      </c>
      <c r="J2989" t="n">
        <v>458</v>
      </c>
      <c r="K2989" t="s">
        <v>230</v>
      </c>
      <c r="L2989" t="n">
        <v>62</v>
      </c>
      <c r="M2989" t="n">
        <v>0.47</v>
      </c>
      <c r="N2989" t="n">
        <v>0</v>
      </c>
      <c r="S2989" t="s">
        <v>381</v>
      </c>
      <c r="T2989" t="s">
        <v>381</v>
      </c>
    </row>
    <row r="2990" spans="1:20">
      <c r="A2990" s="1" t="n">
        <v>40390</v>
      </c>
      <c r="B2990" t="s">
        <v>323</v>
      </c>
      <c r="C2990" t="n">
        <v>75</v>
      </c>
      <c r="D2990" t="n">
        <v>509</v>
      </c>
      <c r="E2990" t="s">
        <v>380</v>
      </c>
      <c r="F2990" t="n">
        <v>3201</v>
      </c>
      <c r="G2990" t="s">
        <v>228</v>
      </c>
      <c r="H2990" t="s">
        <v>229</v>
      </c>
      <c r="I2990" t="n">
        <v>5</v>
      </c>
      <c r="J2990" t="n">
        <v>862</v>
      </c>
      <c r="K2990" t="s">
        <v>320</v>
      </c>
      <c r="L2990" t="n">
        <v>235</v>
      </c>
      <c r="M2990" t="n">
        <v>0.47</v>
      </c>
      <c r="N2990" t="n">
        <v>0</v>
      </c>
      <c r="S2990" t="s">
        <v>381</v>
      </c>
      <c r="T2990" t="s">
        <v>381</v>
      </c>
    </row>
    <row r="2991" spans="1:20">
      <c r="A2991" s="1" t="n">
        <v>40390</v>
      </c>
      <c r="B2991" t="s">
        <v>376</v>
      </c>
      <c r="C2991" t="n">
        <v>1</v>
      </c>
      <c r="D2991" t="n">
        <v>251</v>
      </c>
      <c r="E2991" t="s">
        <v>385</v>
      </c>
      <c r="F2991" t="n">
        <v>3202</v>
      </c>
      <c r="G2991" t="s">
        <v>275</v>
      </c>
      <c r="H2991" t="s">
        <v>229</v>
      </c>
      <c r="I2991" t="n">
        <v>5</v>
      </c>
      <c r="J2991" t="n">
        <v>887</v>
      </c>
      <c r="K2991" t="s">
        <v>272</v>
      </c>
      <c r="L2991" t="n">
        <v>20</v>
      </c>
      <c r="M2991" t="n">
        <v>0</v>
      </c>
      <c r="N2991" t="n">
        <v>0</v>
      </c>
      <c r="S2991" t="s">
        <v>381</v>
      </c>
      <c r="T2991" t="s">
        <v>381</v>
      </c>
    </row>
    <row r="2992" spans="1:20">
      <c r="A2992" s="1" t="n">
        <v>40390</v>
      </c>
      <c r="B2992" t="s">
        <v>376</v>
      </c>
      <c r="C2992" t="n">
        <v>2</v>
      </c>
      <c r="D2992" t="n">
        <v>251</v>
      </c>
      <c r="E2992" t="s">
        <v>385</v>
      </c>
      <c r="F2992" t="n">
        <v>3203</v>
      </c>
      <c r="G2992" t="s">
        <v>343</v>
      </c>
      <c r="H2992" t="s">
        <v>229</v>
      </c>
      <c r="I2992" t="n">
        <v>5</v>
      </c>
      <c r="J2992" t="n">
        <v>887</v>
      </c>
      <c r="K2992" t="s">
        <v>272</v>
      </c>
      <c r="L2992" t="n">
        <v>14</v>
      </c>
      <c r="M2992" t="n">
        <v>0</v>
      </c>
      <c r="N2992" t="n">
        <v>0</v>
      </c>
      <c r="S2992" t="s">
        <v>381</v>
      </c>
      <c r="T2992" t="s">
        <v>381</v>
      </c>
    </row>
    <row r="2993" spans="1:20">
      <c r="A2993" s="1" t="n">
        <v>40390</v>
      </c>
      <c r="B2993" t="s">
        <v>376</v>
      </c>
      <c r="C2993" t="n">
        <v>3</v>
      </c>
      <c r="D2993" t="n">
        <v>251</v>
      </c>
      <c r="E2993" t="s">
        <v>385</v>
      </c>
      <c r="F2993" t="n">
        <v>3204</v>
      </c>
      <c r="G2993" t="s">
        <v>344</v>
      </c>
      <c r="H2993" t="s">
        <v>229</v>
      </c>
      <c r="I2993" t="n">
        <v>5</v>
      </c>
      <c r="J2993" t="n">
        <v>887</v>
      </c>
      <c r="K2993" t="s">
        <v>272</v>
      </c>
      <c r="L2993" t="n">
        <v>11</v>
      </c>
      <c r="M2993" t="n">
        <v>0</v>
      </c>
      <c r="N2993" t="n">
        <v>0</v>
      </c>
      <c r="S2993" t="s">
        <v>381</v>
      </c>
      <c r="T2993" t="s">
        <v>381</v>
      </c>
    </row>
    <row r="2994" spans="1:20">
      <c r="A2994" s="1" t="n">
        <v>40390</v>
      </c>
      <c r="B2994" t="s">
        <v>382</v>
      </c>
      <c r="C2994" t="n">
        <v>1</v>
      </c>
      <c r="D2994" t="n">
        <v>931</v>
      </c>
      <c r="E2994" t="s">
        <v>383</v>
      </c>
      <c r="F2994" t="n">
        <v>3201</v>
      </c>
      <c r="G2994" t="s">
        <v>228</v>
      </c>
      <c r="H2994" t="s">
        <v>229</v>
      </c>
      <c r="I2994" t="n">
        <v>5</v>
      </c>
      <c r="J2994" t="n">
        <v>260</v>
      </c>
      <c r="K2994" t="s">
        <v>250</v>
      </c>
      <c r="L2994" t="n">
        <v>118</v>
      </c>
      <c r="M2994" t="n">
        <v>0</v>
      </c>
      <c r="N2994" t="n">
        <v>0</v>
      </c>
      <c r="S2994" t="s">
        <v>381</v>
      </c>
      <c r="T2994" t="s">
        <v>381</v>
      </c>
    </row>
    <row r="2995" spans="1:20">
      <c r="A2995" s="1" t="n">
        <v>40390</v>
      </c>
      <c r="B2995" t="s">
        <v>326</v>
      </c>
      <c r="C2995" t="n">
        <v>1</v>
      </c>
      <c r="D2995" t="n">
        <v>215</v>
      </c>
      <c r="E2995" t="s">
        <v>384</v>
      </c>
      <c r="F2995" t="n">
        <v>3201</v>
      </c>
      <c r="G2995" t="s">
        <v>228</v>
      </c>
      <c r="H2995" t="s">
        <v>229</v>
      </c>
      <c r="I2995" t="n">
        <v>5</v>
      </c>
      <c r="J2995" t="n">
        <v>515</v>
      </c>
      <c r="K2995" t="s">
        <v>338</v>
      </c>
      <c r="L2995" t="n">
        <v>303</v>
      </c>
      <c r="M2995" t="n">
        <v>0</v>
      </c>
      <c r="N2995" t="n">
        <v>0</v>
      </c>
      <c r="S2995" t="s">
        <v>381</v>
      </c>
      <c r="T2995" t="s">
        <v>381</v>
      </c>
    </row>
    <row r="2996" spans="1:20">
      <c r="A2996" s="1" t="n">
        <v>40390</v>
      </c>
      <c r="B2996" t="s">
        <v>326</v>
      </c>
      <c r="C2996" t="n">
        <v>2</v>
      </c>
      <c r="D2996" t="n">
        <v>215</v>
      </c>
      <c r="E2996" t="s">
        <v>384</v>
      </c>
      <c r="F2996" t="n">
        <v>3201</v>
      </c>
      <c r="G2996" t="s">
        <v>228</v>
      </c>
      <c r="H2996" t="s">
        <v>229</v>
      </c>
      <c r="I2996" t="n">
        <v>5</v>
      </c>
      <c r="J2996" t="n">
        <v>515</v>
      </c>
      <c r="K2996" t="s">
        <v>338</v>
      </c>
      <c r="L2996" t="n">
        <v>203</v>
      </c>
      <c r="M2996" t="n">
        <v>0</v>
      </c>
      <c r="N2996" t="n">
        <v>0</v>
      </c>
      <c r="S2996" t="s">
        <v>381</v>
      </c>
      <c r="T2996" t="s">
        <v>381</v>
      </c>
    </row>
    <row r="2997" spans="1:20">
      <c r="A2997" s="1" t="n">
        <v>40390</v>
      </c>
      <c r="B2997" t="s">
        <v>371</v>
      </c>
      <c r="C2997" t="n">
        <v>8</v>
      </c>
      <c r="D2997" t="n">
        <v>25</v>
      </c>
      <c r="E2997" t="s">
        <v>116</v>
      </c>
      <c r="F2997" t="n">
        <v>3201</v>
      </c>
      <c r="G2997" t="s">
        <v>228</v>
      </c>
      <c r="H2997" t="s">
        <v>229</v>
      </c>
      <c r="I2997" t="n">
        <v>5</v>
      </c>
      <c r="J2997" t="n">
        <v>805</v>
      </c>
      <c r="K2997" t="s">
        <v>295</v>
      </c>
      <c r="L2997" t="n">
        <v>365</v>
      </c>
      <c r="M2997" t="n">
        <v>0.6</v>
      </c>
      <c r="N2997" t="n">
        <v>34</v>
      </c>
      <c r="O2997" t="s">
        <v>371</v>
      </c>
      <c r="P2997" t="n">
        <v>363</v>
      </c>
      <c r="Q2997" t="s">
        <v>387</v>
      </c>
      <c r="R2997" t="s">
        <v>233</v>
      </c>
      <c r="S2997" t="s">
        <v>229</v>
      </c>
      <c r="T2997" t="n">
        <v>5</v>
      </c>
    </row>
    <row r="2998" spans="1:20">
      <c r="A2998" s="1" t="n">
        <v>40390</v>
      </c>
      <c r="B2998" t="s">
        <v>371</v>
      </c>
      <c r="C2998" t="n">
        <v>11</v>
      </c>
      <c r="D2998" t="n">
        <v>25</v>
      </c>
      <c r="E2998" t="s">
        <v>116</v>
      </c>
      <c r="F2998" t="n">
        <v>3201</v>
      </c>
      <c r="G2998" t="s">
        <v>228</v>
      </c>
      <c r="H2998" t="s">
        <v>229</v>
      </c>
      <c r="I2998" t="n">
        <v>5</v>
      </c>
      <c r="J2998" t="n">
        <v>160</v>
      </c>
      <c r="K2998" t="s">
        <v>258</v>
      </c>
      <c r="L2998" t="n">
        <v>604</v>
      </c>
      <c r="M2998" t="n">
        <v>0.3</v>
      </c>
      <c r="N2998" t="n">
        <v>18</v>
      </c>
      <c r="O2998" t="s">
        <v>371</v>
      </c>
      <c r="P2998" t="n">
        <v>363</v>
      </c>
      <c r="Q2998" t="s">
        <v>387</v>
      </c>
      <c r="R2998" t="s">
        <v>233</v>
      </c>
      <c r="S2998" t="s">
        <v>229</v>
      </c>
      <c r="T2998" t="n">
        <v>5</v>
      </c>
    </row>
    <row r="2999" spans="1:20">
      <c r="A2999" s="1" t="n">
        <v>40390</v>
      </c>
      <c r="B2999" t="s">
        <v>371</v>
      </c>
      <c r="C2999" t="n">
        <v>12</v>
      </c>
      <c r="D2999" t="n">
        <v>25</v>
      </c>
      <c r="E2999" t="s">
        <v>116</v>
      </c>
      <c r="F2999" t="n">
        <v>3201</v>
      </c>
      <c r="G2999" t="s">
        <v>228</v>
      </c>
      <c r="H2999" t="s">
        <v>229</v>
      </c>
      <c r="I2999" t="n">
        <v>5</v>
      </c>
      <c r="J2999" t="n">
        <v>785</v>
      </c>
      <c r="K2999" t="s">
        <v>259</v>
      </c>
      <c r="L2999" t="n">
        <v>1024</v>
      </c>
      <c r="M2999" t="n">
        <v>0.06</v>
      </c>
      <c r="N2999" t="n">
        <v>34</v>
      </c>
      <c r="O2999" t="s">
        <v>371</v>
      </c>
      <c r="P2999" t="n">
        <v>363</v>
      </c>
      <c r="Q2999" t="s">
        <v>387</v>
      </c>
      <c r="R2999" t="s">
        <v>233</v>
      </c>
      <c r="S2999" t="s">
        <v>229</v>
      </c>
      <c r="T2999" t="n">
        <v>5</v>
      </c>
    </row>
    <row r="3000" spans="1:20">
      <c r="A3000" s="1" t="n">
        <v>40390</v>
      </c>
      <c r="B3000" t="s">
        <v>371</v>
      </c>
      <c r="C3000" t="n">
        <v>14</v>
      </c>
      <c r="D3000" t="n">
        <v>25</v>
      </c>
      <c r="E3000" t="s">
        <v>116</v>
      </c>
      <c r="F3000" t="n">
        <v>3201</v>
      </c>
      <c r="G3000" t="s">
        <v>228</v>
      </c>
      <c r="H3000" t="s">
        <v>229</v>
      </c>
      <c r="I3000" t="n">
        <v>5</v>
      </c>
      <c r="J3000" t="n">
        <v>805</v>
      </c>
      <c r="K3000" t="s">
        <v>295</v>
      </c>
      <c r="L3000" t="n">
        <v>205</v>
      </c>
      <c r="M3000" t="n">
        <v>0.23</v>
      </c>
      <c r="N3000" t="n">
        <v>37.9</v>
      </c>
      <c r="O3000" t="s">
        <v>371</v>
      </c>
      <c r="P3000" t="n">
        <v>363</v>
      </c>
      <c r="Q3000" t="s">
        <v>387</v>
      </c>
      <c r="R3000" t="s">
        <v>233</v>
      </c>
      <c r="S3000" t="s">
        <v>229</v>
      </c>
      <c r="T3000" t="n">
        <v>5</v>
      </c>
    </row>
    <row r="3001" spans="1:20">
      <c r="A3001" s="1" t="n">
        <v>40421</v>
      </c>
      <c r="B3001" t="s">
        <v>323</v>
      </c>
      <c r="C3001" t="n">
        <v>23</v>
      </c>
      <c r="D3001" t="n">
        <v>25</v>
      </c>
      <c r="E3001" t="s">
        <v>116</v>
      </c>
      <c r="F3001" t="n">
        <v>3201</v>
      </c>
      <c r="G3001" t="s">
        <v>228</v>
      </c>
      <c r="H3001" t="s">
        <v>229</v>
      </c>
      <c r="I3001" t="n">
        <v>5</v>
      </c>
      <c r="J3001" t="n">
        <v>875</v>
      </c>
      <c r="K3001" t="s">
        <v>305</v>
      </c>
      <c r="L3001" t="n">
        <v>239</v>
      </c>
      <c r="M3001" t="n">
        <v>0.05</v>
      </c>
      <c r="N3001" t="n">
        <v>42.2</v>
      </c>
      <c r="O3001" t="s">
        <v>323</v>
      </c>
      <c r="P3001" t="n">
        <v>121</v>
      </c>
      <c r="Q3001" t="s">
        <v>229</v>
      </c>
      <c r="R3001" t="s">
        <v>233</v>
      </c>
      <c r="S3001" t="s">
        <v>229</v>
      </c>
      <c r="T3001" t="n">
        <v>5</v>
      </c>
    </row>
    <row r="3002" spans="1:20">
      <c r="A3002" s="1" t="n">
        <v>40421</v>
      </c>
      <c r="B3002" t="s">
        <v>323</v>
      </c>
      <c r="C3002" t="n">
        <v>24</v>
      </c>
      <c r="D3002" t="n">
        <v>25</v>
      </c>
      <c r="E3002" t="s">
        <v>116</v>
      </c>
      <c r="F3002" t="n">
        <v>3201</v>
      </c>
      <c r="G3002" t="s">
        <v>228</v>
      </c>
      <c r="H3002" t="s">
        <v>229</v>
      </c>
      <c r="I3002" t="n">
        <v>5</v>
      </c>
      <c r="J3002" t="n">
        <v>875</v>
      </c>
      <c r="K3002" t="s">
        <v>305</v>
      </c>
      <c r="L3002" t="n">
        <v>249</v>
      </c>
      <c r="M3002" t="n">
        <v>0.05</v>
      </c>
      <c r="N3002" t="n">
        <v>42.5</v>
      </c>
      <c r="O3002" t="s">
        <v>323</v>
      </c>
      <c r="P3002" t="n">
        <v>121</v>
      </c>
      <c r="Q3002" t="s">
        <v>229</v>
      </c>
      <c r="R3002" t="s">
        <v>233</v>
      </c>
      <c r="S3002" t="s">
        <v>229</v>
      </c>
      <c r="T3002" t="n">
        <v>5</v>
      </c>
    </row>
    <row r="3003" spans="1:20">
      <c r="A3003" s="1" t="n">
        <v>40421</v>
      </c>
      <c r="B3003" t="s">
        <v>323</v>
      </c>
      <c r="C3003" t="n">
        <v>25</v>
      </c>
      <c r="D3003" t="n">
        <v>25</v>
      </c>
      <c r="E3003" t="s">
        <v>116</v>
      </c>
      <c r="F3003" t="n">
        <v>3201</v>
      </c>
      <c r="G3003" t="s">
        <v>228</v>
      </c>
      <c r="H3003" t="s">
        <v>229</v>
      </c>
      <c r="I3003" t="n">
        <v>5</v>
      </c>
      <c r="J3003" t="n">
        <v>458</v>
      </c>
      <c r="K3003" t="s">
        <v>230</v>
      </c>
      <c r="L3003" t="n">
        <v>247</v>
      </c>
      <c r="M3003" t="n">
        <v>0.09</v>
      </c>
      <c r="N3003" t="n">
        <v>32.1</v>
      </c>
      <c r="O3003" t="s">
        <v>323</v>
      </c>
      <c r="P3003" t="n">
        <v>121</v>
      </c>
      <c r="Q3003" t="s">
        <v>229</v>
      </c>
      <c r="R3003" t="s">
        <v>233</v>
      </c>
      <c r="S3003" t="s">
        <v>229</v>
      </c>
      <c r="T3003" t="n">
        <v>5</v>
      </c>
    </row>
    <row r="3004" spans="1:20">
      <c r="A3004" s="1" t="n">
        <v>40421</v>
      </c>
      <c r="B3004" t="s">
        <v>323</v>
      </c>
      <c r="C3004" t="n">
        <v>26</v>
      </c>
      <c r="D3004" t="n">
        <v>25</v>
      </c>
      <c r="E3004" t="s">
        <v>116</v>
      </c>
      <c r="F3004" t="n">
        <v>3201</v>
      </c>
      <c r="G3004" t="s">
        <v>228</v>
      </c>
      <c r="H3004" t="s">
        <v>229</v>
      </c>
      <c r="I3004" t="n">
        <v>5</v>
      </c>
      <c r="J3004" t="n">
        <v>945</v>
      </c>
      <c r="K3004" t="s">
        <v>282</v>
      </c>
      <c r="L3004" t="n">
        <v>185</v>
      </c>
      <c r="M3004" t="n">
        <v>0.04</v>
      </c>
      <c r="N3004" t="n">
        <v>40.2</v>
      </c>
      <c r="O3004" t="s">
        <v>323</v>
      </c>
      <c r="P3004" t="n">
        <v>121</v>
      </c>
      <c r="Q3004" t="s">
        <v>229</v>
      </c>
      <c r="R3004" t="s">
        <v>233</v>
      </c>
      <c r="S3004" t="s">
        <v>229</v>
      </c>
      <c r="T3004" t="n">
        <v>5</v>
      </c>
    </row>
    <row r="3005" spans="1:20">
      <c r="A3005" s="1" t="n">
        <v>40421</v>
      </c>
      <c r="B3005" t="s">
        <v>323</v>
      </c>
      <c r="C3005" t="n">
        <v>27</v>
      </c>
      <c r="D3005" t="n">
        <v>25</v>
      </c>
      <c r="E3005" t="s">
        <v>116</v>
      </c>
      <c r="F3005" t="n">
        <v>3201</v>
      </c>
      <c r="G3005" t="s">
        <v>228</v>
      </c>
      <c r="H3005" t="s">
        <v>229</v>
      </c>
      <c r="I3005" t="n">
        <v>5</v>
      </c>
      <c r="J3005" t="n">
        <v>945</v>
      </c>
      <c r="K3005" t="s">
        <v>282</v>
      </c>
      <c r="L3005" t="n">
        <v>205</v>
      </c>
      <c r="M3005" t="n">
        <v>0.04</v>
      </c>
      <c r="N3005" t="n">
        <v>40.5</v>
      </c>
      <c r="O3005" t="s">
        <v>323</v>
      </c>
      <c r="P3005" t="n">
        <v>121</v>
      </c>
      <c r="Q3005" t="s">
        <v>229</v>
      </c>
      <c r="R3005" t="s">
        <v>233</v>
      </c>
      <c r="S3005" t="s">
        <v>229</v>
      </c>
      <c r="T3005" t="n">
        <v>5</v>
      </c>
    </row>
    <row r="3006" spans="1:20">
      <c r="A3006" s="1" t="n">
        <v>40421</v>
      </c>
      <c r="B3006" t="s">
        <v>323</v>
      </c>
      <c r="C3006" t="n">
        <v>28</v>
      </c>
      <c r="D3006" t="n">
        <v>25</v>
      </c>
      <c r="E3006" t="s">
        <v>116</v>
      </c>
      <c r="F3006" t="n">
        <v>3201</v>
      </c>
      <c r="G3006" t="s">
        <v>228</v>
      </c>
      <c r="H3006" t="s">
        <v>229</v>
      </c>
      <c r="I3006" t="n">
        <v>5</v>
      </c>
      <c r="J3006" t="n">
        <v>458</v>
      </c>
      <c r="K3006" t="s">
        <v>230</v>
      </c>
      <c r="L3006" t="n">
        <v>199</v>
      </c>
      <c r="M3006" t="n">
        <v>0.09</v>
      </c>
      <c r="N3006" t="n">
        <v>31.8</v>
      </c>
      <c r="O3006" t="s">
        <v>323</v>
      </c>
      <c r="P3006" t="n">
        <v>121</v>
      </c>
      <c r="Q3006" t="s">
        <v>229</v>
      </c>
      <c r="R3006" t="s">
        <v>233</v>
      </c>
      <c r="S3006" t="s">
        <v>229</v>
      </c>
      <c r="T3006" t="n">
        <v>5</v>
      </c>
    </row>
    <row r="3007" spans="1:20">
      <c r="A3007" s="1" t="n">
        <v>40421</v>
      </c>
      <c r="B3007" t="s">
        <v>323</v>
      </c>
      <c r="C3007" t="n">
        <v>29</v>
      </c>
      <c r="D3007" t="n">
        <v>25</v>
      </c>
      <c r="E3007" t="s">
        <v>116</v>
      </c>
      <c r="F3007" t="n">
        <v>3201</v>
      </c>
      <c r="G3007" t="s">
        <v>228</v>
      </c>
      <c r="H3007" t="s">
        <v>229</v>
      </c>
      <c r="I3007" t="n">
        <v>5</v>
      </c>
      <c r="J3007" t="n">
        <v>458</v>
      </c>
      <c r="K3007" t="s">
        <v>230</v>
      </c>
      <c r="L3007" t="n">
        <v>207</v>
      </c>
      <c r="M3007" t="n">
        <v>0.04</v>
      </c>
      <c r="N3007" t="n">
        <v>40.2</v>
      </c>
      <c r="O3007" t="s">
        <v>323</v>
      </c>
      <c r="P3007" t="n">
        <v>121</v>
      </c>
      <c r="Q3007" t="s">
        <v>229</v>
      </c>
      <c r="R3007" t="s">
        <v>233</v>
      </c>
      <c r="S3007" t="s">
        <v>229</v>
      </c>
      <c r="T3007" t="n">
        <v>5</v>
      </c>
    </row>
    <row r="3008" spans="1:20">
      <c r="A3008" s="1" t="n">
        <v>40421</v>
      </c>
      <c r="B3008" t="s">
        <v>323</v>
      </c>
      <c r="C3008" t="n">
        <v>30</v>
      </c>
      <c r="D3008" t="n">
        <v>25</v>
      </c>
      <c r="E3008" t="s">
        <v>116</v>
      </c>
      <c r="F3008" t="n">
        <v>3201</v>
      </c>
      <c r="G3008" t="s">
        <v>228</v>
      </c>
      <c r="H3008" t="s">
        <v>229</v>
      </c>
      <c r="I3008" t="n">
        <v>5</v>
      </c>
      <c r="J3008" t="n">
        <v>458</v>
      </c>
      <c r="K3008" t="s">
        <v>230</v>
      </c>
      <c r="L3008" t="n">
        <v>452</v>
      </c>
      <c r="M3008" t="n">
        <v>0.09</v>
      </c>
      <c r="N3008" t="n">
        <v>33.9</v>
      </c>
      <c r="O3008" t="s">
        <v>323</v>
      </c>
      <c r="P3008" t="n">
        <v>121</v>
      </c>
      <c r="Q3008" t="s">
        <v>229</v>
      </c>
      <c r="R3008" t="s">
        <v>233</v>
      </c>
      <c r="S3008" t="s">
        <v>229</v>
      </c>
      <c r="T3008" t="n">
        <v>5</v>
      </c>
    </row>
    <row r="3009" spans="1:20">
      <c r="A3009" s="1" t="n">
        <v>40421</v>
      </c>
      <c r="B3009" t="s">
        <v>376</v>
      </c>
      <c r="C3009" t="n">
        <v>1</v>
      </c>
      <c r="D3009" t="n">
        <v>251</v>
      </c>
      <c r="E3009" t="s">
        <v>385</v>
      </c>
      <c r="F3009" t="n">
        <v>3202</v>
      </c>
      <c r="G3009" t="s">
        <v>275</v>
      </c>
      <c r="H3009" t="s">
        <v>229</v>
      </c>
      <c r="I3009" t="n">
        <v>5</v>
      </c>
      <c r="J3009" t="n">
        <v>515</v>
      </c>
      <c r="K3009" t="s">
        <v>338</v>
      </c>
      <c r="L3009" t="n">
        <v>20</v>
      </c>
      <c r="M3009" t="n">
        <v>0</v>
      </c>
      <c r="N3009" t="n">
        <v>0</v>
      </c>
      <c r="S3009" t="s">
        <v>381</v>
      </c>
      <c r="T3009" t="s">
        <v>381</v>
      </c>
    </row>
    <row r="3010" spans="1:20">
      <c r="A3010" s="1" t="n">
        <v>40421</v>
      </c>
      <c r="B3010" t="s">
        <v>376</v>
      </c>
      <c r="C3010" t="n">
        <v>2</v>
      </c>
      <c r="D3010" t="n">
        <v>251</v>
      </c>
      <c r="E3010" t="s">
        <v>385</v>
      </c>
      <c r="F3010" t="n">
        <v>3203</v>
      </c>
      <c r="G3010" t="s">
        <v>343</v>
      </c>
      <c r="H3010" t="s">
        <v>229</v>
      </c>
      <c r="I3010" t="n">
        <v>5</v>
      </c>
      <c r="J3010" t="n">
        <v>515</v>
      </c>
      <c r="K3010" t="s">
        <v>338</v>
      </c>
      <c r="L3010" t="n">
        <v>14</v>
      </c>
      <c r="M3010" t="n">
        <v>0</v>
      </c>
      <c r="N3010" t="n">
        <v>0</v>
      </c>
      <c r="S3010" t="s">
        <v>381</v>
      </c>
      <c r="T3010" t="s">
        <v>381</v>
      </c>
    </row>
    <row r="3011" spans="1:20">
      <c r="A3011" s="1" t="n">
        <v>40421</v>
      </c>
      <c r="B3011" t="s">
        <v>376</v>
      </c>
      <c r="C3011" t="n">
        <v>3</v>
      </c>
      <c r="D3011" t="n">
        <v>251</v>
      </c>
      <c r="E3011" t="s">
        <v>385</v>
      </c>
      <c r="F3011" t="n">
        <v>3204</v>
      </c>
      <c r="G3011" t="s">
        <v>344</v>
      </c>
      <c r="H3011" t="s">
        <v>229</v>
      </c>
      <c r="I3011" t="n">
        <v>5</v>
      </c>
      <c r="J3011" t="n">
        <v>515</v>
      </c>
      <c r="K3011" t="s">
        <v>338</v>
      </c>
      <c r="L3011" t="n">
        <v>11</v>
      </c>
      <c r="M3011" t="n">
        <v>0</v>
      </c>
      <c r="N3011" t="n">
        <v>0</v>
      </c>
      <c r="S3011" t="s">
        <v>381</v>
      </c>
      <c r="T3011" t="s">
        <v>381</v>
      </c>
    </row>
    <row r="3012" spans="1:20">
      <c r="A3012" s="1" t="n">
        <v>40421</v>
      </c>
      <c r="B3012" t="s">
        <v>371</v>
      </c>
      <c r="C3012" t="n">
        <v>7</v>
      </c>
      <c r="D3012" t="n">
        <v>25</v>
      </c>
      <c r="E3012" t="s">
        <v>116</v>
      </c>
      <c r="F3012" t="n">
        <v>3201</v>
      </c>
      <c r="G3012" t="s">
        <v>228</v>
      </c>
      <c r="H3012" t="s">
        <v>229</v>
      </c>
      <c r="I3012" t="n">
        <v>5</v>
      </c>
      <c r="J3012" t="n">
        <v>458</v>
      </c>
      <c r="K3012" t="s">
        <v>230</v>
      </c>
      <c r="L3012" t="n">
        <v>600</v>
      </c>
      <c r="M3012" t="n">
        <v>0.02</v>
      </c>
      <c r="N3012" t="n">
        <v>21.1</v>
      </c>
      <c r="O3012" t="s">
        <v>371</v>
      </c>
      <c r="P3012" t="n">
        <v>363</v>
      </c>
      <c r="Q3012" t="s">
        <v>387</v>
      </c>
      <c r="R3012" t="s">
        <v>233</v>
      </c>
      <c r="S3012" t="s">
        <v>229</v>
      </c>
      <c r="T3012" t="n">
        <v>5</v>
      </c>
    </row>
    <row r="3013" spans="1:20">
      <c r="A3013" s="1" t="n">
        <v>40421</v>
      </c>
      <c r="B3013" t="s">
        <v>371</v>
      </c>
      <c r="C3013" t="n">
        <v>8</v>
      </c>
      <c r="D3013" t="n">
        <v>25</v>
      </c>
      <c r="E3013" t="s">
        <v>116</v>
      </c>
      <c r="F3013" t="n">
        <v>3201</v>
      </c>
      <c r="G3013" t="s">
        <v>228</v>
      </c>
      <c r="H3013" t="s">
        <v>229</v>
      </c>
      <c r="I3013" t="n">
        <v>5</v>
      </c>
      <c r="J3013" t="n">
        <v>805</v>
      </c>
      <c r="K3013" t="s">
        <v>295</v>
      </c>
      <c r="L3013" t="n">
        <v>207</v>
      </c>
      <c r="M3013" t="n">
        <v>0.6</v>
      </c>
      <c r="N3013" t="n">
        <v>34</v>
      </c>
      <c r="O3013" t="s">
        <v>371</v>
      </c>
      <c r="P3013" t="n">
        <v>363</v>
      </c>
      <c r="Q3013" t="s">
        <v>387</v>
      </c>
      <c r="R3013" t="s">
        <v>233</v>
      </c>
      <c r="S3013" t="s">
        <v>229</v>
      </c>
      <c r="T3013" t="n">
        <v>5</v>
      </c>
    </row>
    <row r="3014" spans="1:20">
      <c r="A3014" s="1" t="n">
        <v>40421</v>
      </c>
      <c r="B3014" t="s">
        <v>371</v>
      </c>
      <c r="C3014" t="n">
        <v>11</v>
      </c>
      <c r="D3014" t="n">
        <v>25</v>
      </c>
      <c r="E3014" t="s">
        <v>116</v>
      </c>
      <c r="F3014" t="n">
        <v>3201</v>
      </c>
      <c r="G3014" t="s">
        <v>228</v>
      </c>
      <c r="H3014" t="s">
        <v>229</v>
      </c>
      <c r="I3014" t="n">
        <v>5</v>
      </c>
      <c r="J3014" t="n">
        <v>125</v>
      </c>
      <c r="K3014" t="s">
        <v>390</v>
      </c>
      <c r="L3014" t="n">
        <v>700</v>
      </c>
      <c r="M3014" t="n">
        <v>0.1</v>
      </c>
      <c r="N3014" t="n">
        <v>45.5</v>
      </c>
      <c r="O3014" t="s">
        <v>371</v>
      </c>
      <c r="P3014" t="n">
        <v>363</v>
      </c>
      <c r="Q3014" t="s">
        <v>387</v>
      </c>
      <c r="R3014" t="s">
        <v>233</v>
      </c>
      <c r="S3014" t="s">
        <v>229</v>
      </c>
      <c r="T3014" t="n">
        <v>5</v>
      </c>
    </row>
    <row r="3015" spans="1:20">
      <c r="A3015" s="1" t="n">
        <v>40421</v>
      </c>
      <c r="B3015" t="s">
        <v>371</v>
      </c>
      <c r="C3015" t="n">
        <v>13</v>
      </c>
      <c r="D3015" t="n">
        <v>25</v>
      </c>
      <c r="E3015" t="s">
        <v>116</v>
      </c>
      <c r="F3015" t="n">
        <v>3201</v>
      </c>
      <c r="G3015" t="s">
        <v>228</v>
      </c>
      <c r="H3015" t="s">
        <v>229</v>
      </c>
      <c r="I3015" t="n">
        <v>5</v>
      </c>
      <c r="J3015" t="n">
        <v>160</v>
      </c>
      <c r="K3015" t="s">
        <v>258</v>
      </c>
      <c r="L3015" t="n">
        <v>200</v>
      </c>
      <c r="M3015" t="n">
        <v>0.1</v>
      </c>
      <c r="N3015" t="n">
        <v>18.3</v>
      </c>
      <c r="O3015" t="s">
        <v>371</v>
      </c>
      <c r="P3015" t="n">
        <v>363</v>
      </c>
      <c r="Q3015" t="s">
        <v>387</v>
      </c>
      <c r="R3015" t="s">
        <v>233</v>
      </c>
      <c r="S3015" t="s">
        <v>229</v>
      </c>
      <c r="T3015" t="n">
        <v>5</v>
      </c>
    </row>
    <row r="3016" spans="1:20">
      <c r="A3016" s="1" t="n">
        <v>40451</v>
      </c>
      <c r="B3016" t="s">
        <v>323</v>
      </c>
      <c r="C3016" t="n">
        <v>20</v>
      </c>
      <c r="D3016" t="n">
        <v>25</v>
      </c>
      <c r="E3016" t="s">
        <v>116</v>
      </c>
      <c r="F3016" t="n">
        <v>3201</v>
      </c>
      <c r="G3016" t="s">
        <v>228</v>
      </c>
      <c r="H3016" t="s">
        <v>229</v>
      </c>
      <c r="I3016" t="n">
        <v>5</v>
      </c>
      <c r="J3016" t="n">
        <v>945</v>
      </c>
      <c r="K3016" t="s">
        <v>282</v>
      </c>
      <c r="L3016" t="n">
        <v>100</v>
      </c>
      <c r="M3016" t="n">
        <v>0.07000000000000001</v>
      </c>
      <c r="N3016" t="n">
        <v>35.6</v>
      </c>
      <c r="O3016" t="s">
        <v>323</v>
      </c>
      <c r="P3016" t="n">
        <v>121</v>
      </c>
      <c r="Q3016" t="s">
        <v>229</v>
      </c>
      <c r="R3016" t="s">
        <v>233</v>
      </c>
      <c r="S3016" t="s">
        <v>229</v>
      </c>
      <c r="T3016" t="n">
        <v>5</v>
      </c>
    </row>
    <row r="3017" spans="1:20">
      <c r="A3017" s="1" t="n">
        <v>40451</v>
      </c>
      <c r="B3017" t="s">
        <v>323</v>
      </c>
      <c r="C3017" t="n">
        <v>21</v>
      </c>
      <c r="D3017" t="n">
        <v>25</v>
      </c>
      <c r="E3017" t="s">
        <v>116</v>
      </c>
      <c r="F3017" t="n">
        <v>3201</v>
      </c>
      <c r="G3017" t="s">
        <v>228</v>
      </c>
      <c r="H3017" t="s">
        <v>229</v>
      </c>
      <c r="I3017" t="n">
        <v>5</v>
      </c>
      <c r="J3017" t="n">
        <v>875</v>
      </c>
      <c r="K3017" t="s">
        <v>305</v>
      </c>
      <c r="L3017" t="n">
        <v>399</v>
      </c>
      <c r="M3017" t="n">
        <v>0.05</v>
      </c>
      <c r="N3017" t="n">
        <v>42.1</v>
      </c>
      <c r="O3017" t="s">
        <v>323</v>
      </c>
      <c r="P3017" t="n">
        <v>121</v>
      </c>
      <c r="Q3017" t="s">
        <v>229</v>
      </c>
      <c r="R3017" t="s">
        <v>233</v>
      </c>
      <c r="S3017" t="s">
        <v>229</v>
      </c>
      <c r="T3017" t="n">
        <v>5</v>
      </c>
    </row>
    <row r="3018" spans="1:20">
      <c r="A3018" s="1" t="n">
        <v>40451</v>
      </c>
      <c r="B3018" t="s">
        <v>323</v>
      </c>
      <c r="C3018" t="n">
        <v>22</v>
      </c>
      <c r="D3018" t="n">
        <v>25</v>
      </c>
      <c r="E3018" t="s">
        <v>116</v>
      </c>
      <c r="F3018" t="n">
        <v>3201</v>
      </c>
      <c r="G3018" t="s">
        <v>228</v>
      </c>
      <c r="H3018" t="s">
        <v>229</v>
      </c>
      <c r="I3018" t="n">
        <v>5</v>
      </c>
      <c r="J3018" t="n">
        <v>945</v>
      </c>
      <c r="K3018" t="s">
        <v>282</v>
      </c>
      <c r="L3018" t="n">
        <v>162</v>
      </c>
      <c r="M3018" t="n">
        <v>0.07000000000000001</v>
      </c>
      <c r="N3018" t="n">
        <v>35.6</v>
      </c>
      <c r="O3018" t="s">
        <v>323</v>
      </c>
      <c r="P3018" t="n">
        <v>121</v>
      </c>
      <c r="Q3018" t="s">
        <v>229</v>
      </c>
      <c r="R3018" t="s">
        <v>233</v>
      </c>
      <c r="S3018" t="s">
        <v>229</v>
      </c>
      <c r="T3018" t="n">
        <v>5</v>
      </c>
    </row>
    <row r="3019" spans="1:20">
      <c r="A3019" s="1" t="n">
        <v>40451</v>
      </c>
      <c r="B3019" t="s">
        <v>326</v>
      </c>
      <c r="C3019" t="n">
        <v>1</v>
      </c>
      <c r="D3019" t="n">
        <v>215</v>
      </c>
      <c r="E3019" t="s">
        <v>384</v>
      </c>
      <c r="F3019" t="n">
        <v>3201</v>
      </c>
      <c r="G3019" t="s">
        <v>228</v>
      </c>
      <c r="H3019" t="s">
        <v>229</v>
      </c>
      <c r="I3019" t="n">
        <v>5</v>
      </c>
      <c r="J3019" t="n">
        <v>515</v>
      </c>
      <c r="K3019" t="s">
        <v>338</v>
      </c>
      <c r="L3019" t="n">
        <v>319</v>
      </c>
      <c r="M3019" t="n">
        <v>0</v>
      </c>
      <c r="N3019" t="n">
        <v>0</v>
      </c>
      <c r="S3019" t="s">
        <v>381</v>
      </c>
      <c r="T3019" t="s">
        <v>381</v>
      </c>
    </row>
    <row r="3020" spans="1:20">
      <c r="A3020" s="1" t="n">
        <v>40451</v>
      </c>
      <c r="B3020" t="s">
        <v>371</v>
      </c>
      <c r="C3020" t="n">
        <v>10</v>
      </c>
      <c r="D3020" t="n">
        <v>25</v>
      </c>
      <c r="E3020" t="s">
        <v>116</v>
      </c>
      <c r="F3020" t="n">
        <v>3201</v>
      </c>
      <c r="G3020" t="s">
        <v>228</v>
      </c>
      <c r="H3020" t="s">
        <v>229</v>
      </c>
      <c r="I3020" t="n">
        <v>5</v>
      </c>
      <c r="J3020" t="n">
        <v>785</v>
      </c>
      <c r="K3020" t="s">
        <v>259</v>
      </c>
      <c r="L3020" t="n">
        <v>1033</v>
      </c>
      <c r="M3020" t="n">
        <v>0.06</v>
      </c>
      <c r="N3020" t="n">
        <v>34</v>
      </c>
      <c r="O3020" t="s">
        <v>371</v>
      </c>
      <c r="P3020" t="n">
        <v>363</v>
      </c>
      <c r="Q3020" t="s">
        <v>387</v>
      </c>
      <c r="R3020" t="s">
        <v>233</v>
      </c>
      <c r="S3020" t="s">
        <v>229</v>
      </c>
      <c r="T3020" t="n">
        <v>5</v>
      </c>
    </row>
    <row r="3021" spans="1:20">
      <c r="A3021" s="1" t="n">
        <v>40482</v>
      </c>
      <c r="B3021" t="s">
        <v>323</v>
      </c>
      <c r="C3021" t="n">
        <v>25</v>
      </c>
      <c r="D3021" t="n">
        <v>25</v>
      </c>
      <c r="E3021" t="s">
        <v>116</v>
      </c>
      <c r="F3021" t="n">
        <v>3201</v>
      </c>
      <c r="G3021" t="s">
        <v>228</v>
      </c>
      <c r="H3021" t="s">
        <v>229</v>
      </c>
      <c r="I3021" t="n">
        <v>5</v>
      </c>
      <c r="J3021" t="n">
        <v>458</v>
      </c>
      <c r="K3021" t="s">
        <v>230</v>
      </c>
      <c r="L3021" t="n">
        <v>106</v>
      </c>
      <c r="M3021" t="n">
        <v>0.01</v>
      </c>
      <c r="N3021" t="n">
        <v>52.9</v>
      </c>
      <c r="O3021" t="s">
        <v>323</v>
      </c>
      <c r="P3021" t="n">
        <v>121</v>
      </c>
      <c r="Q3021" t="s">
        <v>229</v>
      </c>
      <c r="R3021" t="s">
        <v>233</v>
      </c>
      <c r="S3021" t="s">
        <v>229</v>
      </c>
      <c r="T3021" t="n">
        <v>5</v>
      </c>
    </row>
    <row r="3022" spans="1:20">
      <c r="A3022" s="1" t="n">
        <v>40482</v>
      </c>
      <c r="B3022" t="s">
        <v>323</v>
      </c>
      <c r="C3022" t="n">
        <v>26</v>
      </c>
      <c r="D3022" t="n">
        <v>25</v>
      </c>
      <c r="E3022" t="s">
        <v>116</v>
      </c>
      <c r="F3022" t="n">
        <v>3201</v>
      </c>
      <c r="G3022" t="s">
        <v>228</v>
      </c>
      <c r="H3022" t="s">
        <v>229</v>
      </c>
      <c r="I3022" t="n">
        <v>5</v>
      </c>
      <c r="J3022" t="n">
        <v>875</v>
      </c>
      <c r="K3022" t="s">
        <v>305</v>
      </c>
      <c r="L3022" t="n">
        <v>258</v>
      </c>
      <c r="M3022" t="n">
        <v>0.05</v>
      </c>
      <c r="N3022" t="n">
        <v>41.7</v>
      </c>
      <c r="O3022" t="s">
        <v>323</v>
      </c>
      <c r="P3022" t="n">
        <v>121</v>
      </c>
      <c r="Q3022" t="s">
        <v>229</v>
      </c>
      <c r="R3022" t="s">
        <v>233</v>
      </c>
      <c r="S3022" t="s">
        <v>229</v>
      </c>
      <c r="T3022" t="n">
        <v>5</v>
      </c>
    </row>
    <row r="3023" spans="1:20">
      <c r="A3023" s="1" t="n">
        <v>40482</v>
      </c>
      <c r="B3023" t="s">
        <v>323</v>
      </c>
      <c r="C3023" t="n">
        <v>27</v>
      </c>
      <c r="D3023" t="n">
        <v>25</v>
      </c>
      <c r="E3023" t="s">
        <v>116</v>
      </c>
      <c r="F3023" t="n">
        <v>3201</v>
      </c>
      <c r="G3023" t="s">
        <v>228</v>
      </c>
      <c r="H3023" t="s">
        <v>229</v>
      </c>
      <c r="I3023" t="n">
        <v>5</v>
      </c>
      <c r="J3023" t="n">
        <v>458</v>
      </c>
      <c r="K3023" t="s">
        <v>230</v>
      </c>
      <c r="L3023" t="n">
        <v>405</v>
      </c>
      <c r="M3023" t="n">
        <v>0.09</v>
      </c>
      <c r="N3023" t="n">
        <v>33.8</v>
      </c>
      <c r="O3023" t="s">
        <v>323</v>
      </c>
      <c r="P3023" t="n">
        <v>121</v>
      </c>
      <c r="Q3023" t="s">
        <v>229</v>
      </c>
      <c r="R3023" t="s">
        <v>233</v>
      </c>
      <c r="S3023" t="s">
        <v>229</v>
      </c>
      <c r="T3023" t="n">
        <v>5</v>
      </c>
    </row>
    <row r="3024" spans="1:20">
      <c r="A3024" s="1" t="n">
        <v>40482</v>
      </c>
      <c r="B3024" t="s">
        <v>323</v>
      </c>
      <c r="C3024" t="n">
        <v>28</v>
      </c>
      <c r="D3024" t="n">
        <v>25</v>
      </c>
      <c r="E3024" t="s">
        <v>116</v>
      </c>
      <c r="F3024" t="n">
        <v>3201</v>
      </c>
      <c r="G3024" t="s">
        <v>228</v>
      </c>
      <c r="H3024" t="s">
        <v>229</v>
      </c>
      <c r="I3024" t="n">
        <v>5</v>
      </c>
      <c r="J3024" t="n">
        <v>458</v>
      </c>
      <c r="K3024" t="s">
        <v>230</v>
      </c>
      <c r="L3024" t="n">
        <v>445</v>
      </c>
      <c r="M3024" t="n">
        <v>0.09</v>
      </c>
      <c r="N3024" t="n">
        <v>33.7</v>
      </c>
      <c r="O3024" t="s">
        <v>323</v>
      </c>
      <c r="P3024" t="n">
        <v>121</v>
      </c>
      <c r="Q3024" t="s">
        <v>229</v>
      </c>
      <c r="R3024" t="s">
        <v>233</v>
      </c>
      <c r="S3024" t="s">
        <v>229</v>
      </c>
      <c r="T3024" t="n">
        <v>5</v>
      </c>
    </row>
    <row r="3025" spans="1:20">
      <c r="A3025" s="1" t="n">
        <v>40482</v>
      </c>
      <c r="B3025" t="s">
        <v>323</v>
      </c>
      <c r="C3025" t="n">
        <v>29</v>
      </c>
      <c r="D3025" t="n">
        <v>25</v>
      </c>
      <c r="E3025" t="s">
        <v>116</v>
      </c>
      <c r="F3025" t="n">
        <v>3201</v>
      </c>
      <c r="G3025" t="s">
        <v>228</v>
      </c>
      <c r="H3025" t="s">
        <v>229</v>
      </c>
      <c r="I3025" t="n">
        <v>5</v>
      </c>
      <c r="J3025" t="n">
        <v>280</v>
      </c>
      <c r="K3025" t="s">
        <v>251</v>
      </c>
      <c r="L3025" t="n">
        <v>241</v>
      </c>
      <c r="M3025" t="n">
        <v>0.28</v>
      </c>
      <c r="N3025" t="n">
        <v>16.2</v>
      </c>
      <c r="O3025" t="s">
        <v>323</v>
      </c>
      <c r="P3025" t="n">
        <v>121</v>
      </c>
      <c r="Q3025" t="s">
        <v>229</v>
      </c>
      <c r="R3025" t="s">
        <v>233</v>
      </c>
      <c r="S3025" t="s">
        <v>229</v>
      </c>
      <c r="T3025" t="n">
        <v>5</v>
      </c>
    </row>
    <row r="3026" spans="1:20">
      <c r="A3026" s="1" t="n">
        <v>40482</v>
      </c>
      <c r="B3026" t="s">
        <v>323</v>
      </c>
      <c r="C3026" t="n">
        <v>30</v>
      </c>
      <c r="D3026" t="n">
        <v>25</v>
      </c>
      <c r="E3026" t="s">
        <v>116</v>
      </c>
      <c r="F3026" t="n">
        <v>3201</v>
      </c>
      <c r="G3026" t="s">
        <v>228</v>
      </c>
      <c r="H3026" t="s">
        <v>229</v>
      </c>
      <c r="I3026" t="n">
        <v>5</v>
      </c>
      <c r="J3026" t="n">
        <v>945</v>
      </c>
      <c r="K3026" t="s">
        <v>282</v>
      </c>
      <c r="L3026" t="n">
        <v>310</v>
      </c>
      <c r="M3026" t="n">
        <v>0.82</v>
      </c>
      <c r="N3026" t="n">
        <v>35.4</v>
      </c>
      <c r="O3026" t="s">
        <v>323</v>
      </c>
      <c r="P3026" t="n">
        <v>121</v>
      </c>
      <c r="Q3026" t="s">
        <v>229</v>
      </c>
      <c r="R3026" t="s">
        <v>233</v>
      </c>
      <c r="S3026" t="s">
        <v>229</v>
      </c>
      <c r="T3026" t="n">
        <v>5</v>
      </c>
    </row>
    <row r="3027" spans="1:20">
      <c r="A3027" s="1" t="n">
        <v>40482</v>
      </c>
      <c r="B3027" t="s">
        <v>323</v>
      </c>
      <c r="C3027" t="n">
        <v>31</v>
      </c>
      <c r="D3027" t="n">
        <v>25</v>
      </c>
      <c r="E3027" t="s">
        <v>116</v>
      </c>
      <c r="F3027" t="n">
        <v>3201</v>
      </c>
      <c r="G3027" t="s">
        <v>228</v>
      </c>
      <c r="H3027" t="s">
        <v>229</v>
      </c>
      <c r="I3027" t="n">
        <v>5</v>
      </c>
      <c r="J3027" t="n">
        <v>945</v>
      </c>
      <c r="K3027" t="s">
        <v>282</v>
      </c>
      <c r="L3027" t="n">
        <v>239</v>
      </c>
      <c r="M3027" t="n">
        <v>0.82</v>
      </c>
      <c r="N3027" t="n">
        <v>35</v>
      </c>
      <c r="O3027" t="s">
        <v>323</v>
      </c>
      <c r="P3027" t="n">
        <v>121</v>
      </c>
      <c r="Q3027" t="s">
        <v>229</v>
      </c>
      <c r="R3027" t="s">
        <v>233</v>
      </c>
      <c r="S3027" t="s">
        <v>229</v>
      </c>
      <c r="T3027" t="n">
        <v>5</v>
      </c>
    </row>
    <row r="3028" spans="1:20">
      <c r="A3028" s="1" t="n">
        <v>40482</v>
      </c>
      <c r="B3028" t="s">
        <v>326</v>
      </c>
      <c r="C3028" t="n">
        <v>1</v>
      </c>
      <c r="D3028" t="n">
        <v>215</v>
      </c>
      <c r="E3028" t="s">
        <v>384</v>
      </c>
      <c r="F3028" t="n">
        <v>3201</v>
      </c>
      <c r="G3028" t="s">
        <v>228</v>
      </c>
      <c r="H3028" t="s">
        <v>229</v>
      </c>
      <c r="I3028" t="n">
        <v>5</v>
      </c>
      <c r="J3028" t="n">
        <v>515</v>
      </c>
      <c r="K3028" t="s">
        <v>338</v>
      </c>
      <c r="L3028" t="n">
        <v>297</v>
      </c>
      <c r="M3028" t="n">
        <v>0</v>
      </c>
      <c r="N3028" t="n">
        <v>0</v>
      </c>
      <c r="S3028" t="s">
        <v>381</v>
      </c>
      <c r="T3028" t="s">
        <v>381</v>
      </c>
    </row>
    <row r="3029" spans="1:20">
      <c r="A3029" s="1" t="n">
        <v>40482</v>
      </c>
      <c r="B3029" t="s">
        <v>371</v>
      </c>
      <c r="C3029" t="n">
        <v>7</v>
      </c>
      <c r="D3029" t="n">
        <v>25</v>
      </c>
      <c r="E3029" t="s">
        <v>116</v>
      </c>
      <c r="F3029" t="n">
        <v>3201</v>
      </c>
      <c r="G3029" t="s">
        <v>228</v>
      </c>
      <c r="H3029" t="s">
        <v>229</v>
      </c>
      <c r="I3029" t="n">
        <v>5</v>
      </c>
      <c r="J3029" t="n">
        <v>458</v>
      </c>
      <c r="K3029" t="s">
        <v>230</v>
      </c>
      <c r="L3029" t="n">
        <v>570</v>
      </c>
      <c r="M3029" t="n">
        <v>0.02</v>
      </c>
      <c r="N3029" t="n">
        <v>21.1</v>
      </c>
      <c r="O3029" t="s">
        <v>371</v>
      </c>
      <c r="P3029" t="n">
        <v>363</v>
      </c>
      <c r="Q3029" t="s">
        <v>387</v>
      </c>
      <c r="R3029" t="s">
        <v>233</v>
      </c>
      <c r="S3029" t="s">
        <v>229</v>
      </c>
      <c r="T3029" t="n">
        <v>5</v>
      </c>
    </row>
    <row r="3030" spans="1:20">
      <c r="A3030" s="1" t="n">
        <v>40482</v>
      </c>
      <c r="B3030" t="s">
        <v>371</v>
      </c>
      <c r="C3030" t="n">
        <v>9</v>
      </c>
      <c r="D3030" t="n">
        <v>25</v>
      </c>
      <c r="E3030" t="s">
        <v>116</v>
      </c>
      <c r="F3030" t="n">
        <v>3201</v>
      </c>
      <c r="G3030" t="s">
        <v>228</v>
      </c>
      <c r="H3030" t="s">
        <v>229</v>
      </c>
      <c r="I3030" t="n">
        <v>5</v>
      </c>
      <c r="J3030" t="n">
        <v>805</v>
      </c>
      <c r="K3030" t="s">
        <v>295</v>
      </c>
      <c r="L3030" t="n">
        <v>1242</v>
      </c>
      <c r="M3030" t="n">
        <v>0.6</v>
      </c>
      <c r="N3030" t="n">
        <v>34</v>
      </c>
      <c r="O3030" t="s">
        <v>371</v>
      </c>
      <c r="P3030" t="n">
        <v>363</v>
      </c>
      <c r="Q3030" t="s">
        <v>387</v>
      </c>
      <c r="R3030" t="s">
        <v>233</v>
      </c>
      <c r="S3030" t="s">
        <v>229</v>
      </c>
      <c r="T3030" t="n">
        <v>5</v>
      </c>
    </row>
    <row r="3031" spans="1:20">
      <c r="A3031" s="1" t="n">
        <v>40482</v>
      </c>
      <c r="B3031" t="s">
        <v>371</v>
      </c>
      <c r="C3031" t="n">
        <v>12</v>
      </c>
      <c r="D3031" t="n">
        <v>25</v>
      </c>
      <c r="E3031" t="s">
        <v>116</v>
      </c>
      <c r="F3031" t="n">
        <v>3201</v>
      </c>
      <c r="G3031" t="s">
        <v>228</v>
      </c>
      <c r="H3031" t="s">
        <v>229</v>
      </c>
      <c r="I3031" t="n">
        <v>5</v>
      </c>
      <c r="J3031" t="n">
        <v>805</v>
      </c>
      <c r="K3031" t="s">
        <v>295</v>
      </c>
      <c r="L3031" t="n">
        <v>715</v>
      </c>
      <c r="M3031" t="n">
        <v>0.23</v>
      </c>
      <c r="N3031" t="n">
        <v>37.9</v>
      </c>
      <c r="O3031" t="s">
        <v>371</v>
      </c>
      <c r="P3031" t="n">
        <v>363</v>
      </c>
      <c r="Q3031" t="s">
        <v>387</v>
      </c>
      <c r="R3031" t="s">
        <v>233</v>
      </c>
      <c r="S3031" t="s">
        <v>229</v>
      </c>
      <c r="T3031" t="n">
        <v>5</v>
      </c>
    </row>
    <row r="3032" spans="1:20">
      <c r="A3032" s="1" t="n">
        <v>40512</v>
      </c>
      <c r="B3032" t="s">
        <v>323</v>
      </c>
      <c r="C3032" t="n">
        <v>21</v>
      </c>
      <c r="D3032" t="n">
        <v>25</v>
      </c>
      <c r="E3032" t="s">
        <v>116</v>
      </c>
      <c r="F3032" t="n">
        <v>3201</v>
      </c>
      <c r="G3032" t="s">
        <v>228</v>
      </c>
      <c r="H3032" t="s">
        <v>229</v>
      </c>
      <c r="I3032" t="n">
        <v>5</v>
      </c>
      <c r="J3032" t="n">
        <v>875</v>
      </c>
      <c r="K3032" t="s">
        <v>305</v>
      </c>
      <c r="L3032" t="n">
        <v>259</v>
      </c>
      <c r="M3032" t="n">
        <v>0.05</v>
      </c>
      <c r="N3032" t="n">
        <v>41.5</v>
      </c>
      <c r="O3032" t="s">
        <v>323</v>
      </c>
      <c r="P3032" t="n">
        <v>121</v>
      </c>
      <c r="Q3032" t="s">
        <v>229</v>
      </c>
      <c r="R3032" t="s">
        <v>233</v>
      </c>
      <c r="S3032" t="s">
        <v>229</v>
      </c>
      <c r="T3032" t="n">
        <v>5</v>
      </c>
    </row>
    <row r="3033" spans="1:20">
      <c r="A3033" s="1" t="n">
        <v>40512</v>
      </c>
      <c r="B3033" t="s">
        <v>323</v>
      </c>
      <c r="C3033" t="n">
        <v>22</v>
      </c>
      <c r="D3033" t="n">
        <v>25</v>
      </c>
      <c r="E3033" t="s">
        <v>116</v>
      </c>
      <c r="F3033" t="n">
        <v>3201</v>
      </c>
      <c r="G3033" t="s">
        <v>228</v>
      </c>
      <c r="H3033" t="s">
        <v>229</v>
      </c>
      <c r="I3033" t="n">
        <v>5</v>
      </c>
      <c r="J3033" t="n">
        <v>458</v>
      </c>
      <c r="K3033" t="s">
        <v>230</v>
      </c>
      <c r="L3033" t="n">
        <v>672</v>
      </c>
      <c r="M3033" t="n">
        <v>0.09</v>
      </c>
      <c r="N3033" t="n">
        <v>33.7</v>
      </c>
      <c r="O3033" t="s">
        <v>323</v>
      </c>
      <c r="P3033" t="n">
        <v>121</v>
      </c>
      <c r="Q3033" t="s">
        <v>229</v>
      </c>
      <c r="R3033" t="s">
        <v>233</v>
      </c>
      <c r="S3033" t="s">
        <v>229</v>
      </c>
      <c r="T3033" t="n">
        <v>5</v>
      </c>
    </row>
    <row r="3034" spans="1:20">
      <c r="A3034" s="1" t="n">
        <v>40512</v>
      </c>
      <c r="B3034" t="s">
        <v>323</v>
      </c>
      <c r="C3034" t="n">
        <v>23</v>
      </c>
      <c r="D3034" t="n">
        <v>25</v>
      </c>
      <c r="E3034" t="s">
        <v>116</v>
      </c>
      <c r="F3034" t="n">
        <v>3201</v>
      </c>
      <c r="G3034" t="s">
        <v>228</v>
      </c>
      <c r="H3034" t="s">
        <v>229</v>
      </c>
      <c r="I3034" t="n">
        <v>5</v>
      </c>
      <c r="J3034" t="n">
        <v>458</v>
      </c>
      <c r="K3034" t="s">
        <v>230</v>
      </c>
      <c r="L3034" t="n">
        <v>380</v>
      </c>
      <c r="M3034" t="n">
        <v>0.09</v>
      </c>
      <c r="N3034" t="n">
        <v>33.9</v>
      </c>
      <c r="O3034" t="s">
        <v>323</v>
      </c>
      <c r="P3034" t="n">
        <v>121</v>
      </c>
      <c r="Q3034" t="s">
        <v>229</v>
      </c>
      <c r="R3034" t="s">
        <v>233</v>
      </c>
      <c r="S3034" t="s">
        <v>229</v>
      </c>
      <c r="T3034" t="n">
        <v>5</v>
      </c>
    </row>
    <row r="3035" spans="1:20">
      <c r="A3035" s="1" t="n">
        <v>40512</v>
      </c>
      <c r="B3035" t="s">
        <v>326</v>
      </c>
      <c r="C3035" t="n">
        <v>1</v>
      </c>
      <c r="D3035" t="n">
        <v>215</v>
      </c>
      <c r="E3035" t="s">
        <v>384</v>
      </c>
      <c r="F3035" t="n">
        <v>3201</v>
      </c>
      <c r="G3035" t="s">
        <v>228</v>
      </c>
      <c r="H3035" t="s">
        <v>229</v>
      </c>
      <c r="I3035" t="n">
        <v>5</v>
      </c>
      <c r="J3035" t="n">
        <v>515</v>
      </c>
      <c r="K3035" t="s">
        <v>338</v>
      </c>
      <c r="L3035" t="n">
        <v>294</v>
      </c>
      <c r="M3035" t="n">
        <v>0</v>
      </c>
      <c r="N3035" t="n">
        <v>0</v>
      </c>
      <c r="S3035" t="s">
        <v>381</v>
      </c>
      <c r="T3035" t="s">
        <v>381</v>
      </c>
    </row>
    <row r="3036" spans="1:20">
      <c r="A3036" s="1" t="n">
        <v>40512</v>
      </c>
      <c r="B3036" t="s">
        <v>326</v>
      </c>
      <c r="C3036" t="n">
        <v>2</v>
      </c>
      <c r="D3036" t="n">
        <v>215</v>
      </c>
      <c r="E3036" t="s">
        <v>384</v>
      </c>
      <c r="F3036" t="n">
        <v>3201</v>
      </c>
      <c r="G3036" t="s">
        <v>228</v>
      </c>
      <c r="H3036" t="s">
        <v>229</v>
      </c>
      <c r="I3036" t="n">
        <v>5</v>
      </c>
      <c r="J3036" t="n">
        <v>515</v>
      </c>
      <c r="K3036" t="s">
        <v>338</v>
      </c>
      <c r="L3036" t="n">
        <v>300</v>
      </c>
      <c r="M3036" t="n">
        <v>0</v>
      </c>
      <c r="N3036" t="n">
        <v>0</v>
      </c>
      <c r="S3036" t="s">
        <v>381</v>
      </c>
      <c r="T3036" t="s">
        <v>381</v>
      </c>
    </row>
    <row r="3037" spans="1:20">
      <c r="A3037" s="1" t="n">
        <v>40512</v>
      </c>
      <c r="B3037" t="s">
        <v>371</v>
      </c>
      <c r="C3037" t="n">
        <v>9</v>
      </c>
      <c r="D3037" t="n">
        <v>25</v>
      </c>
      <c r="E3037" t="s">
        <v>116</v>
      </c>
      <c r="F3037" t="n">
        <v>3201</v>
      </c>
      <c r="G3037" t="s">
        <v>228</v>
      </c>
      <c r="H3037" t="s">
        <v>229</v>
      </c>
      <c r="I3037" t="n">
        <v>5</v>
      </c>
      <c r="J3037" t="n">
        <v>458</v>
      </c>
      <c r="K3037" t="s">
        <v>230</v>
      </c>
      <c r="L3037" t="n">
        <v>601</v>
      </c>
      <c r="M3037" t="n">
        <v>0.02</v>
      </c>
      <c r="N3037" t="n">
        <v>21.1</v>
      </c>
      <c r="O3037" t="s">
        <v>371</v>
      </c>
      <c r="P3037" t="n">
        <v>363</v>
      </c>
      <c r="Q3037" t="s">
        <v>387</v>
      </c>
      <c r="R3037" t="s">
        <v>233</v>
      </c>
      <c r="S3037" t="s">
        <v>229</v>
      </c>
      <c r="T3037" t="n">
        <v>5</v>
      </c>
    </row>
    <row r="3038" spans="1:20">
      <c r="A3038" s="1" t="n">
        <v>40512</v>
      </c>
      <c r="B3038" t="s">
        <v>371</v>
      </c>
      <c r="C3038" t="n">
        <v>12</v>
      </c>
      <c r="D3038" t="n">
        <v>25</v>
      </c>
      <c r="E3038" t="s">
        <v>116</v>
      </c>
      <c r="F3038" t="n">
        <v>3201</v>
      </c>
      <c r="G3038" t="s">
        <v>228</v>
      </c>
      <c r="H3038" t="s">
        <v>229</v>
      </c>
      <c r="I3038" t="n">
        <v>5</v>
      </c>
      <c r="J3038" t="n">
        <v>785</v>
      </c>
      <c r="K3038" t="s">
        <v>259</v>
      </c>
      <c r="L3038" t="n">
        <v>1014</v>
      </c>
      <c r="M3038" t="n">
        <v>0.06</v>
      </c>
      <c r="N3038" t="n">
        <v>34</v>
      </c>
      <c r="O3038" t="s">
        <v>371</v>
      </c>
      <c r="P3038" t="n">
        <v>363</v>
      </c>
      <c r="Q3038" t="s">
        <v>387</v>
      </c>
      <c r="R3038" t="s">
        <v>233</v>
      </c>
      <c r="S3038" t="s">
        <v>229</v>
      </c>
      <c r="T3038" t="n">
        <v>5</v>
      </c>
    </row>
    <row r="3039" spans="1:20">
      <c r="A3039" s="1" t="n">
        <v>40512</v>
      </c>
      <c r="B3039" t="s">
        <v>371</v>
      </c>
      <c r="C3039" t="n">
        <v>13</v>
      </c>
      <c r="D3039" t="n">
        <v>25</v>
      </c>
      <c r="E3039" t="s">
        <v>116</v>
      </c>
      <c r="F3039" t="n">
        <v>3201</v>
      </c>
      <c r="G3039" t="s">
        <v>228</v>
      </c>
      <c r="H3039" t="s">
        <v>229</v>
      </c>
      <c r="I3039" t="n">
        <v>5</v>
      </c>
      <c r="J3039" t="n">
        <v>805</v>
      </c>
      <c r="K3039" t="s">
        <v>295</v>
      </c>
      <c r="L3039" t="n">
        <v>708</v>
      </c>
      <c r="M3039" t="n">
        <v>0.23</v>
      </c>
      <c r="N3039" t="n">
        <v>37.9</v>
      </c>
      <c r="O3039" t="s">
        <v>371</v>
      </c>
      <c r="P3039" t="n">
        <v>363</v>
      </c>
      <c r="Q3039" t="s">
        <v>387</v>
      </c>
      <c r="R3039" t="s">
        <v>233</v>
      </c>
      <c r="S3039" t="s">
        <v>229</v>
      </c>
      <c r="T3039" t="n">
        <v>5</v>
      </c>
    </row>
    <row r="3040" spans="1:20">
      <c r="A3040" s="1" t="n">
        <v>40543</v>
      </c>
      <c r="B3040" t="s">
        <v>323</v>
      </c>
      <c r="C3040" t="n">
        <v>20</v>
      </c>
      <c r="D3040" t="n">
        <v>25</v>
      </c>
      <c r="E3040" t="s">
        <v>116</v>
      </c>
      <c r="F3040" t="n">
        <v>3201</v>
      </c>
      <c r="G3040" t="s">
        <v>228</v>
      </c>
      <c r="H3040" t="s">
        <v>229</v>
      </c>
      <c r="I3040" t="n">
        <v>5</v>
      </c>
      <c r="J3040" t="n">
        <v>945</v>
      </c>
      <c r="K3040" t="s">
        <v>282</v>
      </c>
      <c r="L3040" t="n">
        <v>248</v>
      </c>
      <c r="M3040" t="n">
        <v>0.08</v>
      </c>
      <c r="N3040" t="n">
        <v>35</v>
      </c>
      <c r="O3040" t="s">
        <v>323</v>
      </c>
      <c r="P3040" t="n">
        <v>121</v>
      </c>
      <c r="Q3040" t="s">
        <v>229</v>
      </c>
      <c r="R3040" t="s">
        <v>233</v>
      </c>
      <c r="S3040" t="s">
        <v>229</v>
      </c>
      <c r="T3040" t="n">
        <v>5</v>
      </c>
    </row>
    <row r="3041" spans="1:20">
      <c r="A3041" s="1" t="n">
        <v>40543</v>
      </c>
      <c r="B3041" t="s">
        <v>323</v>
      </c>
      <c r="C3041" t="n">
        <v>21</v>
      </c>
      <c r="D3041" t="n">
        <v>25</v>
      </c>
      <c r="E3041" t="s">
        <v>116</v>
      </c>
      <c r="F3041" t="n">
        <v>3201</v>
      </c>
      <c r="G3041" t="s">
        <v>228</v>
      </c>
      <c r="H3041" t="s">
        <v>229</v>
      </c>
      <c r="I3041" t="n">
        <v>5</v>
      </c>
      <c r="J3041" t="n">
        <v>458</v>
      </c>
      <c r="K3041" t="s">
        <v>230</v>
      </c>
      <c r="L3041" t="n">
        <v>187</v>
      </c>
      <c r="M3041" t="n">
        <v>0.09</v>
      </c>
      <c r="N3041" t="n">
        <v>33.7</v>
      </c>
      <c r="O3041" t="s">
        <v>323</v>
      </c>
      <c r="P3041" t="n">
        <v>121</v>
      </c>
      <c r="Q3041" t="s">
        <v>229</v>
      </c>
      <c r="R3041" t="s">
        <v>233</v>
      </c>
      <c r="S3041" t="s">
        <v>229</v>
      </c>
      <c r="T3041" t="n">
        <v>5</v>
      </c>
    </row>
    <row r="3042" spans="1:20">
      <c r="A3042" s="1" t="n">
        <v>40543</v>
      </c>
      <c r="B3042" t="s">
        <v>323</v>
      </c>
      <c r="C3042" t="n">
        <v>22</v>
      </c>
      <c r="D3042" t="n">
        <v>25</v>
      </c>
      <c r="E3042" t="s">
        <v>116</v>
      </c>
      <c r="F3042" t="n">
        <v>3201</v>
      </c>
      <c r="G3042" t="s">
        <v>228</v>
      </c>
      <c r="H3042" t="s">
        <v>229</v>
      </c>
      <c r="I3042" t="n">
        <v>5</v>
      </c>
      <c r="J3042" t="n">
        <v>458</v>
      </c>
      <c r="K3042" t="s">
        <v>230</v>
      </c>
      <c r="L3042" t="n">
        <v>457</v>
      </c>
      <c r="M3042" t="n">
        <v>0.09</v>
      </c>
      <c r="N3042" t="n">
        <v>33.8</v>
      </c>
      <c r="O3042" t="s">
        <v>323</v>
      </c>
      <c r="P3042" t="n">
        <v>121</v>
      </c>
      <c r="Q3042" t="s">
        <v>229</v>
      </c>
      <c r="R3042" t="s">
        <v>233</v>
      </c>
      <c r="S3042" t="s">
        <v>229</v>
      </c>
      <c r="T3042" t="n">
        <v>5</v>
      </c>
    </row>
    <row r="3043" spans="1:20">
      <c r="A3043" s="1" t="n">
        <v>40543</v>
      </c>
      <c r="B3043" t="s">
        <v>323</v>
      </c>
      <c r="C3043" t="n">
        <v>23</v>
      </c>
      <c r="D3043" t="n">
        <v>25</v>
      </c>
      <c r="E3043" t="s">
        <v>116</v>
      </c>
      <c r="F3043" t="n">
        <v>3201</v>
      </c>
      <c r="G3043" t="s">
        <v>228</v>
      </c>
      <c r="H3043" t="s">
        <v>229</v>
      </c>
      <c r="I3043" t="n">
        <v>5</v>
      </c>
      <c r="J3043" t="n">
        <v>280</v>
      </c>
      <c r="K3043" t="s">
        <v>251</v>
      </c>
      <c r="L3043" t="n">
        <v>241</v>
      </c>
      <c r="M3043" t="n">
        <v>0.28</v>
      </c>
      <c r="N3043" t="n">
        <v>16.2</v>
      </c>
      <c r="O3043" t="s">
        <v>323</v>
      </c>
      <c r="P3043" t="n">
        <v>121</v>
      </c>
      <c r="Q3043" t="s">
        <v>229</v>
      </c>
      <c r="R3043" t="s">
        <v>233</v>
      </c>
      <c r="S3043" t="s">
        <v>229</v>
      </c>
      <c r="T3043" t="n">
        <v>5</v>
      </c>
    </row>
    <row r="3044" spans="1:20">
      <c r="A3044" s="1" t="n">
        <v>40543</v>
      </c>
      <c r="B3044" t="s">
        <v>323</v>
      </c>
      <c r="C3044" t="n">
        <v>24</v>
      </c>
      <c r="D3044" t="n">
        <v>25</v>
      </c>
      <c r="E3044" t="s">
        <v>116</v>
      </c>
      <c r="F3044" t="n">
        <v>3201</v>
      </c>
      <c r="G3044" t="s">
        <v>228</v>
      </c>
      <c r="H3044" t="s">
        <v>229</v>
      </c>
      <c r="I3044" t="n">
        <v>5</v>
      </c>
      <c r="J3044" t="n">
        <v>875</v>
      </c>
      <c r="K3044" t="s">
        <v>305</v>
      </c>
      <c r="L3044" t="n">
        <v>214</v>
      </c>
      <c r="M3044" t="n">
        <v>0.05</v>
      </c>
      <c r="N3044" t="n">
        <v>42.1</v>
      </c>
      <c r="O3044" t="s">
        <v>323</v>
      </c>
      <c r="P3044" t="n">
        <v>121</v>
      </c>
      <c r="Q3044" t="s">
        <v>229</v>
      </c>
      <c r="R3044" t="s">
        <v>233</v>
      </c>
      <c r="S3044" t="s">
        <v>229</v>
      </c>
      <c r="T3044" t="n">
        <v>5</v>
      </c>
    </row>
    <row r="3045" spans="1:20">
      <c r="A3045" s="1" t="n">
        <v>40543</v>
      </c>
      <c r="B3045" t="s">
        <v>376</v>
      </c>
      <c r="C3045" t="n">
        <v>1</v>
      </c>
      <c r="D3045" t="n">
        <v>251</v>
      </c>
      <c r="E3045" t="s">
        <v>385</v>
      </c>
      <c r="F3045" t="n">
        <v>3202</v>
      </c>
      <c r="G3045" t="s">
        <v>275</v>
      </c>
      <c r="H3045" t="s">
        <v>229</v>
      </c>
      <c r="I3045" t="n">
        <v>5</v>
      </c>
      <c r="J3045" t="n">
        <v>320</v>
      </c>
      <c r="K3045" t="s">
        <v>388</v>
      </c>
      <c r="L3045" t="n">
        <v>20</v>
      </c>
      <c r="M3045" t="n">
        <v>0</v>
      </c>
      <c r="N3045" t="n">
        <v>0</v>
      </c>
      <c r="S3045" t="s">
        <v>381</v>
      </c>
      <c r="T3045" t="s">
        <v>381</v>
      </c>
    </row>
    <row r="3046" spans="1:20">
      <c r="A3046" s="1" t="n">
        <v>40543</v>
      </c>
      <c r="B3046" t="s">
        <v>376</v>
      </c>
      <c r="C3046" t="n">
        <v>2</v>
      </c>
      <c r="D3046" t="n">
        <v>251</v>
      </c>
      <c r="E3046" t="s">
        <v>385</v>
      </c>
      <c r="F3046" t="n">
        <v>3203</v>
      </c>
      <c r="G3046" t="s">
        <v>343</v>
      </c>
      <c r="H3046" t="s">
        <v>229</v>
      </c>
      <c r="I3046" t="n">
        <v>5</v>
      </c>
      <c r="J3046" t="n">
        <v>320</v>
      </c>
      <c r="K3046" t="s">
        <v>388</v>
      </c>
      <c r="L3046" t="n">
        <v>14</v>
      </c>
      <c r="M3046" t="n">
        <v>0</v>
      </c>
      <c r="N3046" t="n">
        <v>0</v>
      </c>
      <c r="S3046" t="s">
        <v>381</v>
      </c>
      <c r="T3046" t="s">
        <v>381</v>
      </c>
    </row>
    <row r="3047" spans="1:20">
      <c r="A3047" s="1" t="n">
        <v>40543</v>
      </c>
      <c r="B3047" t="s">
        <v>376</v>
      </c>
      <c r="C3047" t="n">
        <v>3</v>
      </c>
      <c r="D3047" t="n">
        <v>251</v>
      </c>
      <c r="E3047" t="s">
        <v>385</v>
      </c>
      <c r="F3047" t="n">
        <v>3204</v>
      </c>
      <c r="G3047" t="s">
        <v>344</v>
      </c>
      <c r="H3047" t="s">
        <v>229</v>
      </c>
      <c r="I3047" t="n">
        <v>5</v>
      </c>
      <c r="J3047" t="n">
        <v>320</v>
      </c>
      <c r="K3047" t="s">
        <v>388</v>
      </c>
      <c r="L3047" t="n">
        <v>11</v>
      </c>
      <c r="M3047" t="n">
        <v>0</v>
      </c>
      <c r="N3047" t="n">
        <v>0</v>
      </c>
      <c r="S3047" t="s">
        <v>381</v>
      </c>
      <c r="T3047" t="s">
        <v>381</v>
      </c>
    </row>
    <row r="3048" spans="1:20">
      <c r="A3048" s="1" t="n">
        <v>40543</v>
      </c>
      <c r="B3048" t="s">
        <v>371</v>
      </c>
      <c r="C3048" t="n">
        <v>8</v>
      </c>
      <c r="D3048" t="n">
        <v>25</v>
      </c>
      <c r="E3048" t="s">
        <v>116</v>
      </c>
      <c r="F3048" t="n">
        <v>3201</v>
      </c>
      <c r="G3048" t="s">
        <v>228</v>
      </c>
      <c r="H3048" t="s">
        <v>229</v>
      </c>
      <c r="I3048" t="n">
        <v>5</v>
      </c>
      <c r="J3048" t="n">
        <v>805</v>
      </c>
      <c r="K3048" t="s">
        <v>295</v>
      </c>
      <c r="L3048" t="n">
        <v>749</v>
      </c>
      <c r="M3048" t="n">
        <v>0.6</v>
      </c>
      <c r="N3048" t="n">
        <v>34</v>
      </c>
      <c r="O3048" t="s">
        <v>371</v>
      </c>
      <c r="P3048" t="n">
        <v>363</v>
      </c>
      <c r="Q3048" t="s">
        <v>387</v>
      </c>
      <c r="R3048" t="s">
        <v>233</v>
      </c>
      <c r="S3048" t="s">
        <v>229</v>
      </c>
      <c r="T3048" t="n">
        <v>5</v>
      </c>
    </row>
    <row r="3049" spans="1:20">
      <c r="A3049" s="1" t="n">
        <v>40543</v>
      </c>
      <c r="B3049" t="s">
        <v>371</v>
      </c>
      <c r="C3049" t="n">
        <v>11</v>
      </c>
      <c r="D3049" t="n">
        <v>25</v>
      </c>
      <c r="E3049" t="s">
        <v>116</v>
      </c>
      <c r="F3049" t="n">
        <v>3201</v>
      </c>
      <c r="G3049" t="s">
        <v>228</v>
      </c>
      <c r="H3049" t="s">
        <v>229</v>
      </c>
      <c r="I3049" t="n">
        <v>5</v>
      </c>
      <c r="J3049" t="n">
        <v>785</v>
      </c>
      <c r="K3049" t="s">
        <v>259</v>
      </c>
      <c r="L3049" t="n">
        <v>1040</v>
      </c>
      <c r="M3049" t="n">
        <v>0.06</v>
      </c>
      <c r="N3049" t="n">
        <v>34</v>
      </c>
      <c r="O3049" t="s">
        <v>371</v>
      </c>
      <c r="P3049" t="n">
        <v>363</v>
      </c>
      <c r="Q3049" t="s">
        <v>387</v>
      </c>
      <c r="R3049" t="s">
        <v>233</v>
      </c>
      <c r="S3049" t="s">
        <v>229</v>
      </c>
      <c r="T3049" t="n">
        <v>5</v>
      </c>
    </row>
    <row r="3050" spans="1:20">
      <c r="A3050" s="1" t="n">
        <v>40543</v>
      </c>
      <c r="B3050" t="s">
        <v>371</v>
      </c>
      <c r="C3050" t="n">
        <v>12</v>
      </c>
      <c r="D3050" t="n">
        <v>25</v>
      </c>
      <c r="E3050" t="s">
        <v>116</v>
      </c>
      <c r="F3050" t="n">
        <v>3201</v>
      </c>
      <c r="G3050" t="s">
        <v>228</v>
      </c>
      <c r="H3050" t="s">
        <v>229</v>
      </c>
      <c r="I3050" t="n">
        <v>5</v>
      </c>
      <c r="J3050" t="n">
        <v>805</v>
      </c>
      <c r="K3050" t="s">
        <v>295</v>
      </c>
      <c r="L3050" t="n">
        <v>706</v>
      </c>
      <c r="M3050" t="n">
        <v>0.23</v>
      </c>
      <c r="N3050" t="n">
        <v>37.9</v>
      </c>
      <c r="O3050" t="s">
        <v>371</v>
      </c>
      <c r="P3050" t="n">
        <v>363</v>
      </c>
      <c r="Q3050" t="s">
        <v>387</v>
      </c>
      <c r="R3050" t="s">
        <v>233</v>
      </c>
      <c r="S3050" t="s">
        <v>229</v>
      </c>
      <c r="T3050" t="n">
        <v>5</v>
      </c>
    </row>
    <row r="3051" spans="1:20">
      <c r="A3051" s="1" t="n">
        <v>40574</v>
      </c>
      <c r="B3051" t="s">
        <v>323</v>
      </c>
      <c r="C3051" t="n">
        <v>20</v>
      </c>
      <c r="D3051" t="n">
        <v>25</v>
      </c>
      <c r="E3051" t="s">
        <v>116</v>
      </c>
      <c r="F3051" t="n">
        <v>3201</v>
      </c>
      <c r="G3051" t="s">
        <v>228</v>
      </c>
      <c r="H3051" t="s">
        <v>229</v>
      </c>
      <c r="I3051" t="n">
        <v>5</v>
      </c>
      <c r="J3051" t="n">
        <v>945</v>
      </c>
      <c r="K3051" t="s">
        <v>282</v>
      </c>
      <c r="L3051" t="n">
        <v>285</v>
      </c>
      <c r="M3051" t="n">
        <v>0.08</v>
      </c>
      <c r="N3051" t="n">
        <v>35.7</v>
      </c>
      <c r="O3051" t="s">
        <v>323</v>
      </c>
      <c r="P3051" t="n">
        <v>121</v>
      </c>
      <c r="Q3051" t="s">
        <v>229</v>
      </c>
      <c r="R3051" t="s">
        <v>233</v>
      </c>
      <c r="S3051" t="s">
        <v>229</v>
      </c>
      <c r="T3051" t="n">
        <v>5</v>
      </c>
    </row>
    <row r="3052" spans="1:20">
      <c r="A3052" s="1" t="n">
        <v>40574</v>
      </c>
      <c r="B3052" t="s">
        <v>323</v>
      </c>
      <c r="C3052" t="n">
        <v>21</v>
      </c>
      <c r="D3052" t="n">
        <v>25</v>
      </c>
      <c r="E3052" t="s">
        <v>116</v>
      </c>
      <c r="F3052" t="n">
        <v>3201</v>
      </c>
      <c r="G3052" t="s">
        <v>228</v>
      </c>
      <c r="H3052" t="s">
        <v>229</v>
      </c>
      <c r="I3052" t="n">
        <v>5</v>
      </c>
      <c r="J3052" t="n">
        <v>875</v>
      </c>
      <c r="K3052" t="s">
        <v>305</v>
      </c>
      <c r="L3052" t="n">
        <v>285</v>
      </c>
      <c r="M3052" t="n">
        <v>0.05</v>
      </c>
      <c r="N3052" t="n">
        <v>42.2</v>
      </c>
      <c r="O3052" t="s">
        <v>323</v>
      </c>
      <c r="P3052" t="n">
        <v>121</v>
      </c>
      <c r="Q3052" t="s">
        <v>229</v>
      </c>
      <c r="R3052" t="s">
        <v>233</v>
      </c>
      <c r="S3052" t="s">
        <v>229</v>
      </c>
      <c r="T3052" t="n">
        <v>5</v>
      </c>
    </row>
    <row r="3053" spans="1:20">
      <c r="A3053" s="1" t="n">
        <v>40574</v>
      </c>
      <c r="B3053" t="s">
        <v>323</v>
      </c>
      <c r="C3053" t="n">
        <v>22</v>
      </c>
      <c r="D3053" t="n">
        <v>25</v>
      </c>
      <c r="E3053" t="s">
        <v>116</v>
      </c>
      <c r="F3053" t="n">
        <v>3201</v>
      </c>
      <c r="G3053" t="s">
        <v>228</v>
      </c>
      <c r="H3053" t="s">
        <v>229</v>
      </c>
      <c r="I3053" t="n">
        <v>5</v>
      </c>
      <c r="J3053" t="n">
        <v>458</v>
      </c>
      <c r="K3053" t="s">
        <v>230</v>
      </c>
      <c r="L3053" t="n">
        <v>683</v>
      </c>
      <c r="M3053" t="n">
        <v>0.09</v>
      </c>
      <c r="N3053" t="n">
        <v>33.6</v>
      </c>
      <c r="O3053" t="s">
        <v>323</v>
      </c>
      <c r="P3053" t="n">
        <v>121</v>
      </c>
      <c r="Q3053" t="s">
        <v>229</v>
      </c>
      <c r="R3053" t="s">
        <v>233</v>
      </c>
      <c r="S3053" t="s">
        <v>229</v>
      </c>
      <c r="T3053" t="n">
        <v>5</v>
      </c>
    </row>
    <row r="3054" spans="1:20">
      <c r="A3054" s="1" t="n">
        <v>40574</v>
      </c>
      <c r="B3054" t="s">
        <v>323</v>
      </c>
      <c r="C3054" t="n">
        <v>23</v>
      </c>
      <c r="D3054" t="n">
        <v>25</v>
      </c>
      <c r="E3054" t="s">
        <v>116</v>
      </c>
      <c r="F3054" t="n">
        <v>3201</v>
      </c>
      <c r="G3054" t="s">
        <v>228</v>
      </c>
      <c r="H3054" t="s">
        <v>229</v>
      </c>
      <c r="I3054" t="n">
        <v>5</v>
      </c>
      <c r="J3054" t="n">
        <v>458</v>
      </c>
      <c r="K3054" t="s">
        <v>230</v>
      </c>
      <c r="L3054" t="n">
        <v>352</v>
      </c>
      <c r="M3054" t="n">
        <v>0.09</v>
      </c>
      <c r="N3054" t="n">
        <v>34</v>
      </c>
      <c r="O3054" t="s">
        <v>323</v>
      </c>
      <c r="P3054" t="n">
        <v>121</v>
      </c>
      <c r="Q3054" t="s">
        <v>229</v>
      </c>
      <c r="R3054" t="s">
        <v>233</v>
      </c>
      <c r="S3054" t="s">
        <v>229</v>
      </c>
      <c r="T3054" t="n">
        <v>5</v>
      </c>
    </row>
    <row r="3055" spans="1:20">
      <c r="A3055" s="1" t="n">
        <v>40574</v>
      </c>
      <c r="B3055" t="s">
        <v>323</v>
      </c>
      <c r="C3055" t="n">
        <v>24</v>
      </c>
      <c r="D3055" t="n">
        <v>25</v>
      </c>
      <c r="E3055" t="s">
        <v>116</v>
      </c>
      <c r="F3055" t="n">
        <v>3201</v>
      </c>
      <c r="G3055" t="s">
        <v>228</v>
      </c>
      <c r="H3055" t="s">
        <v>229</v>
      </c>
      <c r="I3055" t="n">
        <v>5</v>
      </c>
      <c r="J3055" t="n">
        <v>458</v>
      </c>
      <c r="K3055" t="s">
        <v>230</v>
      </c>
      <c r="L3055" t="n">
        <v>347</v>
      </c>
      <c r="M3055" t="n">
        <v>0.09</v>
      </c>
      <c r="N3055" t="n">
        <v>34</v>
      </c>
      <c r="O3055" t="s">
        <v>323</v>
      </c>
      <c r="P3055" t="n">
        <v>121</v>
      </c>
      <c r="Q3055" t="s">
        <v>229</v>
      </c>
      <c r="R3055" t="s">
        <v>233</v>
      </c>
      <c r="S3055" t="s">
        <v>229</v>
      </c>
      <c r="T3055" t="n">
        <v>5</v>
      </c>
    </row>
    <row r="3056" spans="1:20">
      <c r="A3056" s="1" t="n">
        <v>40574</v>
      </c>
      <c r="B3056" t="s">
        <v>376</v>
      </c>
      <c r="C3056" t="n">
        <v>1</v>
      </c>
      <c r="D3056" t="n">
        <v>251</v>
      </c>
      <c r="E3056" t="s">
        <v>385</v>
      </c>
      <c r="F3056" t="n">
        <v>3202</v>
      </c>
      <c r="G3056" t="s">
        <v>275</v>
      </c>
      <c r="H3056" t="s">
        <v>229</v>
      </c>
      <c r="I3056" t="n">
        <v>5</v>
      </c>
      <c r="J3056" t="n">
        <v>515</v>
      </c>
      <c r="K3056" t="s">
        <v>338</v>
      </c>
      <c r="L3056" t="n">
        <v>20</v>
      </c>
      <c r="M3056" t="n">
        <v>0</v>
      </c>
      <c r="N3056" t="n">
        <v>0</v>
      </c>
      <c r="S3056" t="s">
        <v>381</v>
      </c>
      <c r="T3056" t="s">
        <v>381</v>
      </c>
    </row>
    <row r="3057" spans="1:20">
      <c r="A3057" s="1" t="n">
        <v>40574</v>
      </c>
      <c r="B3057" t="s">
        <v>376</v>
      </c>
      <c r="C3057" t="n">
        <v>2</v>
      </c>
      <c r="D3057" t="n">
        <v>251</v>
      </c>
      <c r="E3057" t="s">
        <v>385</v>
      </c>
      <c r="F3057" t="n">
        <v>3203</v>
      </c>
      <c r="G3057" t="s">
        <v>343</v>
      </c>
      <c r="H3057" t="s">
        <v>229</v>
      </c>
      <c r="I3057" t="n">
        <v>5</v>
      </c>
      <c r="J3057" t="n">
        <v>515</v>
      </c>
      <c r="K3057" t="s">
        <v>338</v>
      </c>
      <c r="L3057" t="n">
        <v>13</v>
      </c>
      <c r="M3057" t="n">
        <v>0</v>
      </c>
      <c r="N3057" t="n">
        <v>0</v>
      </c>
      <c r="S3057" t="s">
        <v>381</v>
      </c>
      <c r="T3057" t="s">
        <v>381</v>
      </c>
    </row>
    <row r="3058" spans="1:20">
      <c r="A3058" s="1" t="n">
        <v>40574</v>
      </c>
      <c r="B3058" t="s">
        <v>376</v>
      </c>
      <c r="C3058" t="n">
        <v>3</v>
      </c>
      <c r="D3058" t="n">
        <v>251</v>
      </c>
      <c r="E3058" t="s">
        <v>385</v>
      </c>
      <c r="F3058" t="n">
        <v>3204</v>
      </c>
      <c r="G3058" t="s">
        <v>344</v>
      </c>
      <c r="H3058" t="s">
        <v>229</v>
      </c>
      <c r="I3058" t="n">
        <v>5</v>
      </c>
      <c r="J3058" t="n">
        <v>515</v>
      </c>
      <c r="K3058" t="s">
        <v>338</v>
      </c>
      <c r="L3058" t="n">
        <v>10</v>
      </c>
      <c r="M3058" t="n">
        <v>0</v>
      </c>
      <c r="N3058" t="n">
        <v>0</v>
      </c>
      <c r="S3058" t="s">
        <v>381</v>
      </c>
      <c r="T3058" t="s">
        <v>381</v>
      </c>
    </row>
    <row r="3059" spans="1:20">
      <c r="A3059" s="1" t="n">
        <v>40574</v>
      </c>
      <c r="B3059" t="s">
        <v>376</v>
      </c>
      <c r="C3059" t="n">
        <v>4</v>
      </c>
      <c r="D3059" t="n">
        <v>251</v>
      </c>
      <c r="E3059" t="s">
        <v>385</v>
      </c>
      <c r="F3059" t="n">
        <v>3201</v>
      </c>
      <c r="G3059" t="s">
        <v>228</v>
      </c>
      <c r="H3059" t="s">
        <v>229</v>
      </c>
      <c r="I3059" t="n">
        <v>5</v>
      </c>
      <c r="J3059" t="n">
        <v>515</v>
      </c>
      <c r="K3059" t="s">
        <v>338</v>
      </c>
      <c r="L3059" t="n">
        <v>9</v>
      </c>
      <c r="M3059" t="n">
        <v>0</v>
      </c>
      <c r="N3059" t="n">
        <v>0</v>
      </c>
      <c r="S3059" t="s">
        <v>381</v>
      </c>
      <c r="T3059" t="s">
        <v>381</v>
      </c>
    </row>
    <row r="3060" spans="1:20">
      <c r="A3060" s="1" t="n">
        <v>40574</v>
      </c>
      <c r="B3060" t="s">
        <v>326</v>
      </c>
      <c r="C3060" t="n">
        <v>1</v>
      </c>
      <c r="D3060" t="n">
        <v>215</v>
      </c>
      <c r="E3060" t="s">
        <v>384</v>
      </c>
      <c r="F3060" t="n">
        <v>3201</v>
      </c>
      <c r="G3060" t="s">
        <v>228</v>
      </c>
      <c r="H3060" t="s">
        <v>229</v>
      </c>
      <c r="I3060" t="n">
        <v>5</v>
      </c>
      <c r="J3060" t="n">
        <v>515</v>
      </c>
      <c r="K3060" t="s">
        <v>338</v>
      </c>
      <c r="L3060" t="n">
        <v>315</v>
      </c>
      <c r="M3060" t="n">
        <v>0</v>
      </c>
      <c r="N3060" t="n">
        <v>0</v>
      </c>
      <c r="S3060" t="s">
        <v>381</v>
      </c>
      <c r="T3060" t="s">
        <v>381</v>
      </c>
    </row>
    <row r="3061" spans="1:20">
      <c r="A3061" s="1" t="n">
        <v>40574</v>
      </c>
      <c r="B3061" t="s">
        <v>371</v>
      </c>
      <c r="C3061" t="n">
        <v>8</v>
      </c>
      <c r="D3061" t="n">
        <v>25</v>
      </c>
      <c r="E3061" t="s">
        <v>116</v>
      </c>
      <c r="F3061" t="n">
        <v>3201</v>
      </c>
      <c r="G3061" t="s">
        <v>228</v>
      </c>
      <c r="H3061" t="s">
        <v>229</v>
      </c>
      <c r="I3061" t="n">
        <v>5</v>
      </c>
      <c r="J3061" t="n">
        <v>150</v>
      </c>
      <c r="K3061" t="s">
        <v>269</v>
      </c>
      <c r="L3061" t="n">
        <v>886</v>
      </c>
      <c r="M3061" t="n">
        <v>0.19</v>
      </c>
      <c r="N3061" t="n">
        <v>24.1</v>
      </c>
      <c r="O3061" t="s">
        <v>371</v>
      </c>
      <c r="P3061" t="n">
        <v>363</v>
      </c>
      <c r="Q3061" t="s">
        <v>387</v>
      </c>
      <c r="R3061" t="s">
        <v>233</v>
      </c>
      <c r="S3061" t="s">
        <v>229</v>
      </c>
      <c r="T3061" t="n">
        <v>5</v>
      </c>
    </row>
    <row r="3062" spans="1:20">
      <c r="A3062" s="1" t="n">
        <v>40574</v>
      </c>
      <c r="B3062" t="s">
        <v>371</v>
      </c>
      <c r="C3062" t="n">
        <v>12</v>
      </c>
      <c r="D3062" t="n">
        <v>25</v>
      </c>
      <c r="E3062" t="s">
        <v>116</v>
      </c>
      <c r="F3062" t="n">
        <v>3201</v>
      </c>
      <c r="G3062" t="s">
        <v>228</v>
      </c>
      <c r="H3062" t="s">
        <v>229</v>
      </c>
      <c r="I3062" t="n">
        <v>5</v>
      </c>
      <c r="J3062" t="n">
        <v>785</v>
      </c>
      <c r="K3062" t="s">
        <v>259</v>
      </c>
      <c r="L3062" t="n">
        <v>1086</v>
      </c>
      <c r="M3062" t="n">
        <v>0.06</v>
      </c>
      <c r="N3062" t="n">
        <v>34</v>
      </c>
      <c r="O3062" t="s">
        <v>371</v>
      </c>
      <c r="P3062" t="n">
        <v>363</v>
      </c>
      <c r="Q3062" t="s">
        <v>387</v>
      </c>
      <c r="R3062" t="s">
        <v>233</v>
      </c>
      <c r="S3062" t="s">
        <v>229</v>
      </c>
      <c r="T3062" t="n">
        <v>5</v>
      </c>
    </row>
    <row r="3063" spans="1:20">
      <c r="A3063" s="1" t="n">
        <v>40602</v>
      </c>
      <c r="B3063" t="s">
        <v>323</v>
      </c>
      <c r="C3063" t="n">
        <v>18</v>
      </c>
      <c r="D3063" t="n">
        <v>25</v>
      </c>
      <c r="E3063" t="s">
        <v>116</v>
      </c>
      <c r="F3063" t="n">
        <v>3201</v>
      </c>
      <c r="G3063" t="s">
        <v>228</v>
      </c>
      <c r="H3063" t="s">
        <v>229</v>
      </c>
      <c r="I3063" t="n">
        <v>5</v>
      </c>
      <c r="J3063" t="n">
        <v>458</v>
      </c>
      <c r="K3063" t="s">
        <v>230</v>
      </c>
      <c r="L3063" t="n">
        <v>185</v>
      </c>
      <c r="M3063" t="n">
        <v>0.09</v>
      </c>
      <c r="N3063" t="n">
        <v>34</v>
      </c>
      <c r="O3063" t="s">
        <v>323</v>
      </c>
      <c r="P3063" t="n">
        <v>121</v>
      </c>
      <c r="Q3063" t="s">
        <v>229</v>
      </c>
      <c r="R3063" t="s">
        <v>233</v>
      </c>
      <c r="S3063" t="s">
        <v>229</v>
      </c>
      <c r="T3063" t="n">
        <v>5</v>
      </c>
    </row>
    <row r="3064" spans="1:20">
      <c r="A3064" s="1" t="n">
        <v>40602</v>
      </c>
      <c r="B3064" t="s">
        <v>323</v>
      </c>
      <c r="C3064" t="n">
        <v>19</v>
      </c>
      <c r="D3064" t="n">
        <v>25</v>
      </c>
      <c r="E3064" t="s">
        <v>116</v>
      </c>
      <c r="F3064" t="n">
        <v>3201</v>
      </c>
      <c r="G3064" t="s">
        <v>228</v>
      </c>
      <c r="H3064" t="s">
        <v>229</v>
      </c>
      <c r="I3064" t="n">
        <v>5</v>
      </c>
      <c r="J3064" t="n">
        <v>875</v>
      </c>
      <c r="K3064" t="s">
        <v>305</v>
      </c>
      <c r="L3064" t="n">
        <v>443</v>
      </c>
      <c r="M3064" t="n">
        <v>0.05</v>
      </c>
      <c r="N3064" t="n">
        <v>42.1</v>
      </c>
      <c r="O3064" t="s">
        <v>323</v>
      </c>
      <c r="P3064" t="n">
        <v>121</v>
      </c>
      <c r="Q3064" t="s">
        <v>229</v>
      </c>
      <c r="R3064" t="s">
        <v>233</v>
      </c>
      <c r="S3064" t="s">
        <v>229</v>
      </c>
      <c r="T3064" t="n">
        <v>5</v>
      </c>
    </row>
    <row r="3065" spans="1:20">
      <c r="A3065" s="1" t="n">
        <v>40602</v>
      </c>
      <c r="B3065" t="s">
        <v>323</v>
      </c>
      <c r="C3065" t="n">
        <v>56</v>
      </c>
      <c r="D3065" t="n">
        <v>25</v>
      </c>
      <c r="E3065" t="s">
        <v>116</v>
      </c>
      <c r="F3065" t="n">
        <v>3201</v>
      </c>
      <c r="G3065" t="s">
        <v>228</v>
      </c>
      <c r="H3065" t="s">
        <v>229</v>
      </c>
      <c r="I3065" t="n">
        <v>5</v>
      </c>
      <c r="J3065" t="n">
        <v>875</v>
      </c>
      <c r="K3065" t="s">
        <v>305</v>
      </c>
      <c r="L3065" t="n">
        <v>191</v>
      </c>
      <c r="M3065" t="n">
        <v>0.05</v>
      </c>
      <c r="N3065" t="n">
        <v>42.1</v>
      </c>
      <c r="O3065" t="s">
        <v>323</v>
      </c>
      <c r="P3065" t="n">
        <v>121</v>
      </c>
      <c r="Q3065" t="s">
        <v>229</v>
      </c>
      <c r="R3065" t="s">
        <v>233</v>
      </c>
      <c r="S3065" t="s">
        <v>229</v>
      </c>
      <c r="T3065" t="n">
        <v>5</v>
      </c>
    </row>
    <row r="3066" spans="1:20">
      <c r="A3066" s="1" t="n">
        <v>40602</v>
      </c>
      <c r="B3066" t="s">
        <v>323</v>
      </c>
      <c r="C3066" t="n">
        <v>57</v>
      </c>
      <c r="D3066" t="n">
        <v>25</v>
      </c>
      <c r="E3066" t="s">
        <v>116</v>
      </c>
      <c r="F3066" t="n">
        <v>3201</v>
      </c>
      <c r="G3066" t="s">
        <v>228</v>
      </c>
      <c r="H3066" t="s">
        <v>229</v>
      </c>
      <c r="I3066" t="n">
        <v>5</v>
      </c>
      <c r="J3066" t="n">
        <v>458</v>
      </c>
      <c r="K3066" t="s">
        <v>230</v>
      </c>
      <c r="L3066" t="n">
        <v>150</v>
      </c>
      <c r="M3066" t="n">
        <v>0.09</v>
      </c>
      <c r="N3066" t="n">
        <v>34</v>
      </c>
      <c r="O3066" t="s">
        <v>323</v>
      </c>
      <c r="P3066" t="n">
        <v>121</v>
      </c>
      <c r="Q3066" t="s">
        <v>229</v>
      </c>
      <c r="R3066" t="s">
        <v>233</v>
      </c>
      <c r="S3066" t="s">
        <v>229</v>
      </c>
      <c r="T3066" t="n">
        <v>5</v>
      </c>
    </row>
    <row r="3067" spans="1:20">
      <c r="A3067" s="1" t="n">
        <v>40602</v>
      </c>
      <c r="B3067" t="s">
        <v>323</v>
      </c>
      <c r="C3067" t="n">
        <v>58</v>
      </c>
      <c r="D3067" t="n">
        <v>25</v>
      </c>
      <c r="E3067" t="s">
        <v>116</v>
      </c>
      <c r="F3067" t="n">
        <v>3201</v>
      </c>
      <c r="G3067" t="s">
        <v>228</v>
      </c>
      <c r="H3067" t="s">
        <v>229</v>
      </c>
      <c r="I3067" t="n">
        <v>5</v>
      </c>
      <c r="J3067" t="n">
        <v>280</v>
      </c>
      <c r="K3067" t="s">
        <v>251</v>
      </c>
      <c r="L3067" t="n">
        <v>300</v>
      </c>
      <c r="M3067" t="n">
        <v>0.06</v>
      </c>
      <c r="N3067" t="n">
        <v>39.5</v>
      </c>
      <c r="O3067" t="s">
        <v>323</v>
      </c>
      <c r="P3067" t="n">
        <v>121</v>
      </c>
      <c r="Q3067" t="s">
        <v>229</v>
      </c>
      <c r="R3067" t="s">
        <v>233</v>
      </c>
      <c r="S3067" t="s">
        <v>229</v>
      </c>
      <c r="T3067" t="n">
        <v>5</v>
      </c>
    </row>
    <row r="3068" spans="1:20">
      <c r="A3068" s="1" t="n">
        <v>40602</v>
      </c>
      <c r="B3068" t="s">
        <v>376</v>
      </c>
      <c r="C3068" t="n">
        <v>1</v>
      </c>
      <c r="D3068" t="n">
        <v>251</v>
      </c>
      <c r="E3068" t="s">
        <v>385</v>
      </c>
      <c r="F3068" t="n">
        <v>3202</v>
      </c>
      <c r="G3068" t="s">
        <v>275</v>
      </c>
      <c r="H3068" t="s">
        <v>229</v>
      </c>
      <c r="I3068" t="n">
        <v>5</v>
      </c>
      <c r="J3068" t="n">
        <v>515</v>
      </c>
      <c r="K3068" t="s">
        <v>338</v>
      </c>
      <c r="L3068" t="n">
        <v>20</v>
      </c>
      <c r="M3068" t="n">
        <v>0</v>
      </c>
      <c r="N3068" t="n">
        <v>0</v>
      </c>
      <c r="S3068" t="s">
        <v>381</v>
      </c>
      <c r="T3068" t="s">
        <v>381</v>
      </c>
    </row>
    <row r="3069" spans="1:20">
      <c r="A3069" s="1" t="n">
        <v>40602</v>
      </c>
      <c r="B3069" t="s">
        <v>376</v>
      </c>
      <c r="C3069" t="n">
        <v>2</v>
      </c>
      <c r="D3069" t="n">
        <v>251</v>
      </c>
      <c r="E3069" t="s">
        <v>385</v>
      </c>
      <c r="F3069" t="n">
        <v>3203</v>
      </c>
      <c r="G3069" t="s">
        <v>343</v>
      </c>
      <c r="H3069" t="s">
        <v>229</v>
      </c>
      <c r="I3069" t="n">
        <v>5</v>
      </c>
      <c r="J3069" t="n">
        <v>515</v>
      </c>
      <c r="K3069" t="s">
        <v>338</v>
      </c>
      <c r="L3069" t="n">
        <v>15</v>
      </c>
      <c r="M3069" t="n">
        <v>0</v>
      </c>
      <c r="N3069" t="n">
        <v>0</v>
      </c>
      <c r="S3069" t="s">
        <v>381</v>
      </c>
      <c r="T3069" t="s">
        <v>381</v>
      </c>
    </row>
    <row r="3070" spans="1:20">
      <c r="A3070" s="1" t="n">
        <v>40602</v>
      </c>
      <c r="B3070" t="s">
        <v>376</v>
      </c>
      <c r="C3070" t="n">
        <v>3</v>
      </c>
      <c r="D3070" t="n">
        <v>251</v>
      </c>
      <c r="E3070" t="s">
        <v>385</v>
      </c>
      <c r="F3070" t="n">
        <v>3204</v>
      </c>
      <c r="G3070" t="s">
        <v>344</v>
      </c>
      <c r="H3070" t="s">
        <v>229</v>
      </c>
      <c r="I3070" t="n">
        <v>5</v>
      </c>
      <c r="J3070" t="n">
        <v>515</v>
      </c>
      <c r="K3070" t="s">
        <v>338</v>
      </c>
      <c r="L3070" t="n">
        <v>11</v>
      </c>
      <c r="M3070" t="n">
        <v>0</v>
      </c>
      <c r="N3070" t="n">
        <v>0</v>
      </c>
      <c r="S3070" t="s">
        <v>381</v>
      </c>
      <c r="T3070" t="s">
        <v>381</v>
      </c>
    </row>
    <row r="3071" spans="1:20">
      <c r="A3071" s="1" t="n">
        <v>40602</v>
      </c>
      <c r="B3071" t="s">
        <v>376</v>
      </c>
      <c r="C3071" t="n">
        <v>4</v>
      </c>
      <c r="D3071" t="n">
        <v>251</v>
      </c>
      <c r="E3071" t="s">
        <v>385</v>
      </c>
      <c r="F3071" t="n">
        <v>3201</v>
      </c>
      <c r="G3071" t="s">
        <v>228</v>
      </c>
      <c r="H3071" t="s">
        <v>229</v>
      </c>
      <c r="I3071" t="n">
        <v>5</v>
      </c>
      <c r="J3071" t="n">
        <v>515</v>
      </c>
      <c r="K3071" t="s">
        <v>338</v>
      </c>
      <c r="L3071" t="n">
        <v>8</v>
      </c>
      <c r="M3071" t="n">
        <v>0</v>
      </c>
      <c r="N3071" t="n">
        <v>0</v>
      </c>
      <c r="S3071" t="s">
        <v>381</v>
      </c>
      <c r="T3071" t="s">
        <v>381</v>
      </c>
    </row>
    <row r="3072" spans="1:20">
      <c r="A3072" s="1" t="n">
        <v>40602</v>
      </c>
      <c r="B3072" t="s">
        <v>326</v>
      </c>
      <c r="C3072" t="n">
        <v>1</v>
      </c>
      <c r="D3072" t="n">
        <v>215</v>
      </c>
      <c r="E3072" t="s">
        <v>384</v>
      </c>
      <c r="F3072" t="n">
        <v>3201</v>
      </c>
      <c r="G3072" t="s">
        <v>228</v>
      </c>
      <c r="H3072" t="s">
        <v>229</v>
      </c>
      <c r="I3072" t="n">
        <v>5</v>
      </c>
      <c r="J3072" t="n">
        <v>490</v>
      </c>
      <c r="K3072" t="s">
        <v>244</v>
      </c>
      <c r="L3072" t="n">
        <v>311</v>
      </c>
      <c r="M3072" t="n">
        <v>0</v>
      </c>
      <c r="N3072" t="n">
        <v>0</v>
      </c>
      <c r="S3072" t="s">
        <v>381</v>
      </c>
      <c r="T3072" t="s">
        <v>381</v>
      </c>
    </row>
    <row r="3073" spans="1:20">
      <c r="A3073" s="1" t="n">
        <v>40602</v>
      </c>
      <c r="B3073" t="s">
        <v>371</v>
      </c>
      <c r="C3073" t="n">
        <v>8</v>
      </c>
      <c r="D3073" t="n">
        <v>25</v>
      </c>
      <c r="E3073" t="s">
        <v>116</v>
      </c>
      <c r="F3073" t="n">
        <v>3201</v>
      </c>
      <c r="G3073" t="s">
        <v>228</v>
      </c>
      <c r="H3073" t="s">
        <v>229</v>
      </c>
      <c r="I3073" t="n">
        <v>5</v>
      </c>
      <c r="J3073" t="n">
        <v>458</v>
      </c>
      <c r="K3073" t="s">
        <v>230</v>
      </c>
      <c r="L3073" t="n">
        <v>601</v>
      </c>
      <c r="M3073" t="n">
        <v>0.02</v>
      </c>
      <c r="N3073" t="n">
        <v>21.1</v>
      </c>
      <c r="O3073" t="s">
        <v>371</v>
      </c>
      <c r="P3073" t="n">
        <v>363</v>
      </c>
      <c r="Q3073" t="s">
        <v>387</v>
      </c>
      <c r="R3073" t="s">
        <v>233</v>
      </c>
      <c r="S3073" t="s">
        <v>229</v>
      </c>
      <c r="T3073" t="n">
        <v>5</v>
      </c>
    </row>
    <row r="3074" spans="1:20">
      <c r="A3074" s="1" t="n">
        <v>40602</v>
      </c>
      <c r="B3074" t="s">
        <v>371</v>
      </c>
      <c r="C3074" t="n">
        <v>13</v>
      </c>
      <c r="D3074" t="n">
        <v>25</v>
      </c>
      <c r="E3074" t="s">
        <v>116</v>
      </c>
      <c r="F3074" t="n">
        <v>3201</v>
      </c>
      <c r="G3074" t="s">
        <v>228</v>
      </c>
      <c r="H3074" t="s">
        <v>229</v>
      </c>
      <c r="I3074" t="n">
        <v>5</v>
      </c>
      <c r="J3074" t="n">
        <v>785</v>
      </c>
      <c r="K3074" t="s">
        <v>259</v>
      </c>
      <c r="L3074" t="n">
        <v>1040</v>
      </c>
      <c r="M3074" t="n">
        <v>0.06</v>
      </c>
      <c r="N3074" t="n">
        <v>34</v>
      </c>
      <c r="O3074" t="s">
        <v>371</v>
      </c>
      <c r="P3074" t="n">
        <v>363</v>
      </c>
      <c r="Q3074" t="s">
        <v>387</v>
      </c>
      <c r="R3074" t="s">
        <v>233</v>
      </c>
      <c r="S3074" t="s">
        <v>229</v>
      </c>
      <c r="T3074" t="n">
        <v>5</v>
      </c>
    </row>
    <row r="3075" spans="1:20">
      <c r="A3075" s="1" t="n">
        <v>40633</v>
      </c>
      <c r="B3075" t="s">
        <v>323</v>
      </c>
      <c r="C3075" t="n">
        <v>28</v>
      </c>
      <c r="D3075" t="n">
        <v>25</v>
      </c>
      <c r="E3075" t="s">
        <v>116</v>
      </c>
      <c r="F3075" t="n">
        <v>3201</v>
      </c>
      <c r="G3075" t="s">
        <v>228</v>
      </c>
      <c r="H3075" t="s">
        <v>229</v>
      </c>
      <c r="I3075" t="n">
        <v>5</v>
      </c>
      <c r="J3075" t="n">
        <v>875</v>
      </c>
      <c r="K3075" t="s">
        <v>305</v>
      </c>
      <c r="L3075" t="n">
        <v>211</v>
      </c>
      <c r="M3075" t="n">
        <v>0.05</v>
      </c>
      <c r="N3075" t="n">
        <v>41.7</v>
      </c>
      <c r="O3075" t="s">
        <v>323</v>
      </c>
      <c r="P3075" t="n">
        <v>121</v>
      </c>
      <c r="Q3075" t="s">
        <v>229</v>
      </c>
      <c r="R3075" t="s">
        <v>233</v>
      </c>
      <c r="S3075" t="s">
        <v>229</v>
      </c>
      <c r="T3075" t="n">
        <v>5</v>
      </c>
    </row>
    <row r="3076" spans="1:20">
      <c r="A3076" s="1" t="n">
        <v>40633</v>
      </c>
      <c r="B3076" t="s">
        <v>323</v>
      </c>
      <c r="C3076" t="n">
        <v>29</v>
      </c>
      <c r="D3076" t="n">
        <v>25</v>
      </c>
      <c r="E3076" t="s">
        <v>116</v>
      </c>
      <c r="F3076" t="n">
        <v>3201</v>
      </c>
      <c r="G3076" t="s">
        <v>228</v>
      </c>
      <c r="H3076" t="s">
        <v>229</v>
      </c>
      <c r="I3076" t="n">
        <v>5</v>
      </c>
      <c r="J3076" t="n">
        <v>458</v>
      </c>
      <c r="K3076" t="s">
        <v>230</v>
      </c>
      <c r="L3076" t="n">
        <v>191</v>
      </c>
      <c r="M3076" t="n">
        <v>0.09</v>
      </c>
      <c r="N3076" t="n">
        <v>33.9</v>
      </c>
      <c r="O3076" t="s">
        <v>323</v>
      </c>
      <c r="P3076" t="n">
        <v>121</v>
      </c>
      <c r="Q3076" t="s">
        <v>229</v>
      </c>
      <c r="R3076" t="s">
        <v>233</v>
      </c>
      <c r="S3076" t="s">
        <v>229</v>
      </c>
      <c r="T3076" t="n">
        <v>5</v>
      </c>
    </row>
    <row r="3077" spans="1:20">
      <c r="A3077" s="1" t="n">
        <v>40633</v>
      </c>
      <c r="B3077" t="s">
        <v>323</v>
      </c>
      <c r="C3077" t="n">
        <v>30</v>
      </c>
      <c r="D3077" t="n">
        <v>25</v>
      </c>
      <c r="E3077" t="s">
        <v>116</v>
      </c>
      <c r="F3077" t="n">
        <v>3201</v>
      </c>
      <c r="G3077" t="s">
        <v>228</v>
      </c>
      <c r="H3077" t="s">
        <v>229</v>
      </c>
      <c r="I3077" t="n">
        <v>5</v>
      </c>
      <c r="J3077" t="n">
        <v>458</v>
      </c>
      <c r="K3077" t="s">
        <v>230</v>
      </c>
      <c r="L3077" t="n">
        <v>221</v>
      </c>
      <c r="M3077" t="n">
        <v>0.09</v>
      </c>
      <c r="N3077" t="n">
        <v>33.7</v>
      </c>
      <c r="O3077" t="s">
        <v>323</v>
      </c>
      <c r="P3077" t="n">
        <v>121</v>
      </c>
      <c r="Q3077" t="s">
        <v>229</v>
      </c>
      <c r="R3077" t="s">
        <v>233</v>
      </c>
      <c r="S3077" t="s">
        <v>229</v>
      </c>
      <c r="T3077" t="n">
        <v>5</v>
      </c>
    </row>
    <row r="3078" spans="1:20">
      <c r="A3078" s="1" t="n">
        <v>40633</v>
      </c>
      <c r="B3078" t="s">
        <v>323</v>
      </c>
      <c r="C3078" t="n">
        <v>31</v>
      </c>
      <c r="D3078" t="n">
        <v>25</v>
      </c>
      <c r="E3078" t="s">
        <v>116</v>
      </c>
      <c r="F3078" t="n">
        <v>3201</v>
      </c>
      <c r="G3078" t="s">
        <v>228</v>
      </c>
      <c r="H3078" t="s">
        <v>229</v>
      </c>
      <c r="I3078" t="n">
        <v>5</v>
      </c>
      <c r="J3078" t="n">
        <v>458</v>
      </c>
      <c r="K3078" t="s">
        <v>230</v>
      </c>
      <c r="L3078" t="n">
        <v>428</v>
      </c>
      <c r="M3078" t="n">
        <v>0.09</v>
      </c>
      <c r="N3078" t="n">
        <v>33.7</v>
      </c>
      <c r="O3078" t="s">
        <v>323</v>
      </c>
      <c r="P3078" t="n">
        <v>121</v>
      </c>
      <c r="Q3078" t="s">
        <v>229</v>
      </c>
      <c r="R3078" t="s">
        <v>233</v>
      </c>
      <c r="S3078" t="s">
        <v>229</v>
      </c>
      <c r="T3078" t="n">
        <v>5</v>
      </c>
    </row>
    <row r="3079" spans="1:20">
      <c r="A3079" s="1" t="n">
        <v>40633</v>
      </c>
      <c r="B3079" t="s">
        <v>323</v>
      </c>
      <c r="C3079" t="n">
        <v>32</v>
      </c>
      <c r="D3079" t="n">
        <v>25</v>
      </c>
      <c r="E3079" t="s">
        <v>116</v>
      </c>
      <c r="F3079" t="n">
        <v>3201</v>
      </c>
      <c r="G3079" t="s">
        <v>228</v>
      </c>
      <c r="H3079" t="s">
        <v>229</v>
      </c>
      <c r="I3079" t="n">
        <v>5</v>
      </c>
      <c r="J3079" t="n">
        <v>280</v>
      </c>
      <c r="K3079" t="s">
        <v>251</v>
      </c>
      <c r="L3079" t="n">
        <v>75</v>
      </c>
      <c r="M3079" t="n">
        <v>0.25</v>
      </c>
      <c r="N3079" t="n">
        <v>16.5</v>
      </c>
      <c r="O3079" t="s">
        <v>323</v>
      </c>
      <c r="P3079" t="n">
        <v>121</v>
      </c>
      <c r="Q3079" t="s">
        <v>229</v>
      </c>
      <c r="R3079" t="s">
        <v>233</v>
      </c>
      <c r="S3079" t="s">
        <v>229</v>
      </c>
      <c r="T3079" t="n">
        <v>5</v>
      </c>
    </row>
    <row r="3080" spans="1:20">
      <c r="A3080" s="1" t="n">
        <v>40633</v>
      </c>
      <c r="B3080" t="s">
        <v>326</v>
      </c>
      <c r="C3080" t="n">
        <v>1</v>
      </c>
      <c r="D3080" t="n">
        <v>215</v>
      </c>
      <c r="E3080" t="s">
        <v>384</v>
      </c>
      <c r="F3080" t="n">
        <v>3201</v>
      </c>
      <c r="G3080" t="s">
        <v>228</v>
      </c>
      <c r="H3080" t="s">
        <v>229</v>
      </c>
      <c r="I3080" t="n">
        <v>5</v>
      </c>
      <c r="J3080" t="n">
        <v>515</v>
      </c>
      <c r="K3080" t="s">
        <v>338</v>
      </c>
      <c r="L3080" t="n">
        <v>300</v>
      </c>
      <c r="M3080" t="n">
        <v>0</v>
      </c>
      <c r="N3080" t="n">
        <v>0</v>
      </c>
      <c r="S3080" t="s">
        <v>381</v>
      </c>
      <c r="T3080" t="s">
        <v>381</v>
      </c>
    </row>
    <row r="3081" spans="1:20">
      <c r="A3081" s="1" t="n">
        <v>40633</v>
      </c>
      <c r="B3081" t="s">
        <v>371</v>
      </c>
      <c r="C3081" t="n">
        <v>8</v>
      </c>
      <c r="D3081" t="n">
        <v>25</v>
      </c>
      <c r="E3081" t="s">
        <v>116</v>
      </c>
      <c r="F3081" t="n">
        <v>3201</v>
      </c>
      <c r="G3081" t="s">
        <v>228</v>
      </c>
      <c r="H3081" t="s">
        <v>229</v>
      </c>
      <c r="I3081" t="n">
        <v>5</v>
      </c>
      <c r="J3081" t="n">
        <v>458</v>
      </c>
      <c r="K3081" t="s">
        <v>230</v>
      </c>
      <c r="L3081" t="n">
        <v>599</v>
      </c>
      <c r="M3081" t="n">
        <v>0.02</v>
      </c>
      <c r="N3081" t="n">
        <v>21.1</v>
      </c>
      <c r="O3081" t="s">
        <v>371</v>
      </c>
      <c r="P3081" t="n">
        <v>363</v>
      </c>
      <c r="Q3081" t="s">
        <v>387</v>
      </c>
      <c r="R3081" t="s">
        <v>233</v>
      </c>
      <c r="S3081" t="s">
        <v>229</v>
      </c>
      <c r="T3081" t="n">
        <v>5</v>
      </c>
    </row>
    <row r="3082" spans="1:20">
      <c r="A3082" s="1" t="n">
        <v>40633</v>
      </c>
      <c r="B3082" t="s">
        <v>371</v>
      </c>
      <c r="C3082" t="n">
        <v>9</v>
      </c>
      <c r="D3082" t="n">
        <v>25</v>
      </c>
      <c r="E3082" t="s">
        <v>116</v>
      </c>
      <c r="F3082" t="n">
        <v>3201</v>
      </c>
      <c r="G3082" t="s">
        <v>228</v>
      </c>
      <c r="H3082" t="s">
        <v>229</v>
      </c>
      <c r="I3082" t="n">
        <v>5</v>
      </c>
      <c r="J3082" t="n">
        <v>805</v>
      </c>
      <c r="K3082" t="s">
        <v>295</v>
      </c>
      <c r="L3082" t="n">
        <v>740</v>
      </c>
      <c r="M3082" t="n">
        <v>0.6</v>
      </c>
      <c r="N3082" t="n">
        <v>34</v>
      </c>
      <c r="O3082" t="s">
        <v>371</v>
      </c>
      <c r="P3082" t="n">
        <v>363</v>
      </c>
      <c r="Q3082" t="s">
        <v>387</v>
      </c>
      <c r="R3082" t="s">
        <v>233</v>
      </c>
      <c r="S3082" t="s">
        <v>229</v>
      </c>
      <c r="T3082" t="n">
        <v>5</v>
      </c>
    </row>
    <row r="3083" spans="1:20">
      <c r="A3083" s="1" t="n">
        <v>40633</v>
      </c>
      <c r="B3083" t="s">
        <v>371</v>
      </c>
      <c r="C3083" t="n">
        <v>11</v>
      </c>
      <c r="D3083" t="n">
        <v>25</v>
      </c>
      <c r="E3083" t="s">
        <v>116</v>
      </c>
      <c r="F3083" t="n">
        <v>3201</v>
      </c>
      <c r="G3083" t="s">
        <v>228</v>
      </c>
      <c r="H3083" t="s">
        <v>229</v>
      </c>
      <c r="I3083" t="n">
        <v>5</v>
      </c>
      <c r="J3083" t="n">
        <v>805</v>
      </c>
      <c r="K3083" t="s">
        <v>295</v>
      </c>
      <c r="L3083" t="n">
        <v>708</v>
      </c>
      <c r="M3083" t="n">
        <v>0.23</v>
      </c>
      <c r="N3083" t="n">
        <v>37.9</v>
      </c>
      <c r="O3083" t="s">
        <v>371</v>
      </c>
      <c r="P3083" t="n">
        <v>363</v>
      </c>
      <c r="Q3083" t="s">
        <v>387</v>
      </c>
      <c r="R3083" t="s">
        <v>233</v>
      </c>
      <c r="S3083" t="s">
        <v>229</v>
      </c>
      <c r="T3083" t="n">
        <v>5</v>
      </c>
    </row>
    <row r="3084" spans="1:20">
      <c r="A3084" s="1" t="n">
        <v>40633</v>
      </c>
      <c r="B3084" t="s">
        <v>371</v>
      </c>
      <c r="C3084" t="n">
        <v>13</v>
      </c>
      <c r="D3084" t="n">
        <v>25</v>
      </c>
      <c r="E3084" t="s">
        <v>116</v>
      </c>
      <c r="F3084" t="n">
        <v>3201</v>
      </c>
      <c r="G3084" t="s">
        <v>228</v>
      </c>
      <c r="H3084" t="s">
        <v>229</v>
      </c>
      <c r="I3084" t="n">
        <v>5</v>
      </c>
      <c r="J3084" t="n">
        <v>785</v>
      </c>
      <c r="K3084" t="s">
        <v>259</v>
      </c>
      <c r="L3084" t="n">
        <v>726</v>
      </c>
      <c r="M3084" t="n">
        <v>0.06</v>
      </c>
      <c r="N3084" t="n">
        <v>34</v>
      </c>
      <c r="O3084" t="s">
        <v>371</v>
      </c>
      <c r="P3084" t="n">
        <v>363</v>
      </c>
      <c r="Q3084" t="s">
        <v>387</v>
      </c>
      <c r="R3084" t="s">
        <v>233</v>
      </c>
      <c r="S3084" t="s">
        <v>229</v>
      </c>
      <c r="T3084" t="n">
        <v>5</v>
      </c>
    </row>
    <row r="3085" spans="1:20">
      <c r="A3085" s="1" t="n">
        <v>40663</v>
      </c>
      <c r="B3085" t="s">
        <v>323</v>
      </c>
      <c r="C3085" t="n">
        <v>16</v>
      </c>
      <c r="D3085" t="n">
        <v>25</v>
      </c>
      <c r="E3085" t="s">
        <v>116</v>
      </c>
      <c r="F3085" t="n">
        <v>3201</v>
      </c>
      <c r="G3085" t="s">
        <v>228</v>
      </c>
      <c r="H3085" t="s">
        <v>229</v>
      </c>
      <c r="I3085" t="n">
        <v>5</v>
      </c>
      <c r="J3085" t="n">
        <v>875</v>
      </c>
      <c r="K3085" t="s">
        <v>305</v>
      </c>
      <c r="L3085" t="n">
        <v>251</v>
      </c>
      <c r="M3085" t="n">
        <v>0.05</v>
      </c>
      <c r="N3085" t="n">
        <v>42.1</v>
      </c>
      <c r="O3085" t="s">
        <v>323</v>
      </c>
      <c r="P3085" t="n">
        <v>121</v>
      </c>
      <c r="Q3085" t="s">
        <v>229</v>
      </c>
      <c r="R3085" t="s">
        <v>233</v>
      </c>
      <c r="S3085" t="s">
        <v>229</v>
      </c>
      <c r="T3085" t="n">
        <v>5</v>
      </c>
    </row>
    <row r="3086" spans="1:20">
      <c r="A3086" s="1" t="n">
        <v>40663</v>
      </c>
      <c r="B3086" t="s">
        <v>323</v>
      </c>
      <c r="C3086" t="n">
        <v>17</v>
      </c>
      <c r="D3086" t="n">
        <v>25</v>
      </c>
      <c r="E3086" t="s">
        <v>116</v>
      </c>
      <c r="F3086" t="n">
        <v>3201</v>
      </c>
      <c r="G3086" t="s">
        <v>228</v>
      </c>
      <c r="H3086" t="s">
        <v>229</v>
      </c>
      <c r="I3086" t="n">
        <v>5</v>
      </c>
      <c r="J3086" t="n">
        <v>875</v>
      </c>
      <c r="K3086" t="s">
        <v>305</v>
      </c>
      <c r="L3086" t="n">
        <v>224</v>
      </c>
      <c r="M3086" t="n">
        <v>0.05</v>
      </c>
      <c r="N3086" t="n">
        <v>41.8</v>
      </c>
      <c r="O3086" t="s">
        <v>323</v>
      </c>
      <c r="P3086" t="n">
        <v>121</v>
      </c>
      <c r="Q3086" t="s">
        <v>229</v>
      </c>
      <c r="R3086" t="s">
        <v>233</v>
      </c>
      <c r="S3086" t="s">
        <v>229</v>
      </c>
      <c r="T3086" t="n">
        <v>5</v>
      </c>
    </row>
    <row r="3087" spans="1:20">
      <c r="A3087" s="1" t="n">
        <v>40663</v>
      </c>
      <c r="B3087" t="s">
        <v>323</v>
      </c>
      <c r="C3087" t="n">
        <v>18</v>
      </c>
      <c r="D3087" t="n">
        <v>25</v>
      </c>
      <c r="E3087" t="s">
        <v>116</v>
      </c>
      <c r="F3087" t="n">
        <v>3201</v>
      </c>
      <c r="G3087" t="s">
        <v>228</v>
      </c>
      <c r="H3087" t="s">
        <v>229</v>
      </c>
      <c r="I3087" t="n">
        <v>5</v>
      </c>
      <c r="J3087" t="n">
        <v>458</v>
      </c>
      <c r="K3087" t="s">
        <v>230</v>
      </c>
      <c r="L3087" t="n">
        <v>124</v>
      </c>
      <c r="M3087" t="n">
        <v>0.09</v>
      </c>
      <c r="N3087" t="n">
        <v>33.7</v>
      </c>
      <c r="O3087" t="s">
        <v>323</v>
      </c>
      <c r="P3087" t="n">
        <v>121</v>
      </c>
      <c r="Q3087" t="s">
        <v>229</v>
      </c>
      <c r="R3087" t="s">
        <v>233</v>
      </c>
      <c r="S3087" t="s">
        <v>229</v>
      </c>
      <c r="T3087" t="n">
        <v>5</v>
      </c>
    </row>
    <row r="3088" spans="1:20">
      <c r="A3088" s="1" t="n">
        <v>40663</v>
      </c>
      <c r="B3088" t="s">
        <v>323</v>
      </c>
      <c r="C3088" t="n">
        <v>19</v>
      </c>
      <c r="D3088" t="n">
        <v>25</v>
      </c>
      <c r="E3088" t="s">
        <v>116</v>
      </c>
      <c r="F3088" t="n">
        <v>3201</v>
      </c>
      <c r="G3088" t="s">
        <v>228</v>
      </c>
      <c r="H3088" t="s">
        <v>229</v>
      </c>
      <c r="I3088" t="n">
        <v>5</v>
      </c>
      <c r="J3088" t="n">
        <v>945</v>
      </c>
      <c r="K3088" t="s">
        <v>282</v>
      </c>
      <c r="L3088" t="n">
        <v>250</v>
      </c>
      <c r="M3088" t="n">
        <v>0.08</v>
      </c>
      <c r="N3088" t="n">
        <v>34.5</v>
      </c>
      <c r="O3088" t="s">
        <v>323</v>
      </c>
      <c r="P3088" t="n">
        <v>121</v>
      </c>
      <c r="Q3088" t="s">
        <v>229</v>
      </c>
      <c r="R3088" t="s">
        <v>233</v>
      </c>
      <c r="S3088" t="s">
        <v>229</v>
      </c>
      <c r="T3088" t="n">
        <v>5</v>
      </c>
    </row>
    <row r="3089" spans="1:20">
      <c r="A3089" s="1" t="n">
        <v>40663</v>
      </c>
      <c r="B3089" t="s">
        <v>323</v>
      </c>
      <c r="C3089" t="n">
        <v>20</v>
      </c>
      <c r="D3089" t="n">
        <v>25</v>
      </c>
      <c r="E3089" t="s">
        <v>116</v>
      </c>
      <c r="F3089" t="n">
        <v>3201</v>
      </c>
      <c r="G3089" t="s">
        <v>228</v>
      </c>
      <c r="H3089" t="s">
        <v>229</v>
      </c>
      <c r="I3089" t="n">
        <v>5</v>
      </c>
      <c r="J3089" t="n">
        <v>945</v>
      </c>
      <c r="K3089" t="s">
        <v>282</v>
      </c>
      <c r="L3089" t="n">
        <v>151</v>
      </c>
      <c r="M3089" t="n">
        <v>0.08</v>
      </c>
      <c r="N3089" t="n">
        <v>34.4</v>
      </c>
      <c r="O3089" t="s">
        <v>323</v>
      </c>
      <c r="P3089" t="n">
        <v>121</v>
      </c>
      <c r="Q3089" t="s">
        <v>229</v>
      </c>
      <c r="R3089" t="s">
        <v>233</v>
      </c>
      <c r="S3089" t="s">
        <v>229</v>
      </c>
      <c r="T3089" t="n">
        <v>5</v>
      </c>
    </row>
    <row r="3090" spans="1:20">
      <c r="A3090" s="1" t="n">
        <v>40663</v>
      </c>
      <c r="B3090" t="s">
        <v>323</v>
      </c>
      <c r="C3090" t="n">
        <v>21</v>
      </c>
      <c r="D3090" t="n">
        <v>25</v>
      </c>
      <c r="E3090" t="s">
        <v>116</v>
      </c>
      <c r="F3090" t="n">
        <v>3201</v>
      </c>
      <c r="G3090" t="s">
        <v>228</v>
      </c>
      <c r="H3090" t="s">
        <v>229</v>
      </c>
      <c r="I3090" t="n">
        <v>5</v>
      </c>
      <c r="J3090" t="n">
        <v>945</v>
      </c>
      <c r="K3090" t="s">
        <v>282</v>
      </c>
      <c r="L3090" t="n">
        <v>167</v>
      </c>
      <c r="M3090" t="n">
        <v>0.08</v>
      </c>
      <c r="N3090" t="n">
        <v>34.5</v>
      </c>
      <c r="O3090" t="s">
        <v>323</v>
      </c>
      <c r="P3090" t="n">
        <v>121</v>
      </c>
      <c r="Q3090" t="s">
        <v>229</v>
      </c>
      <c r="R3090" t="s">
        <v>233</v>
      </c>
      <c r="S3090" t="s">
        <v>229</v>
      </c>
      <c r="T3090" t="n">
        <v>5</v>
      </c>
    </row>
    <row r="3091" spans="1:20">
      <c r="A3091" s="1" t="n">
        <v>40663</v>
      </c>
      <c r="B3091" t="s">
        <v>323</v>
      </c>
      <c r="C3091" t="n">
        <v>22</v>
      </c>
      <c r="D3091" t="n">
        <v>25</v>
      </c>
      <c r="E3091" t="s">
        <v>116</v>
      </c>
      <c r="F3091" t="n">
        <v>3201</v>
      </c>
      <c r="G3091" t="s">
        <v>228</v>
      </c>
      <c r="H3091" t="s">
        <v>229</v>
      </c>
      <c r="I3091" t="n">
        <v>5</v>
      </c>
      <c r="J3091" t="n">
        <v>945</v>
      </c>
      <c r="K3091" t="s">
        <v>282</v>
      </c>
      <c r="L3091" t="n">
        <v>151</v>
      </c>
      <c r="M3091" t="n">
        <v>0.08</v>
      </c>
      <c r="N3091" t="n">
        <v>34.4</v>
      </c>
      <c r="O3091" t="s">
        <v>323</v>
      </c>
      <c r="P3091" t="n">
        <v>121</v>
      </c>
      <c r="Q3091" t="s">
        <v>229</v>
      </c>
      <c r="R3091" t="s">
        <v>233</v>
      </c>
      <c r="S3091" t="s">
        <v>229</v>
      </c>
      <c r="T3091" t="n">
        <v>5</v>
      </c>
    </row>
    <row r="3092" spans="1:20">
      <c r="A3092" s="1" t="n">
        <v>40663</v>
      </c>
      <c r="B3092" t="s">
        <v>376</v>
      </c>
      <c r="C3092" t="n">
        <v>1</v>
      </c>
      <c r="D3092" t="n">
        <v>251</v>
      </c>
      <c r="E3092" t="s">
        <v>385</v>
      </c>
      <c r="F3092" t="n">
        <v>3202</v>
      </c>
      <c r="G3092" t="s">
        <v>275</v>
      </c>
      <c r="H3092" t="s">
        <v>229</v>
      </c>
      <c r="I3092" t="n">
        <v>5</v>
      </c>
      <c r="J3092" t="n">
        <v>320</v>
      </c>
      <c r="K3092" t="s">
        <v>388</v>
      </c>
      <c r="L3092" t="n">
        <v>20</v>
      </c>
      <c r="M3092" t="n">
        <v>0</v>
      </c>
      <c r="N3092" t="n">
        <v>0</v>
      </c>
      <c r="S3092" t="s">
        <v>381</v>
      </c>
      <c r="T3092" t="s">
        <v>381</v>
      </c>
    </row>
    <row r="3093" spans="1:20">
      <c r="A3093" s="1" t="n">
        <v>40663</v>
      </c>
      <c r="B3093" t="s">
        <v>376</v>
      </c>
      <c r="C3093" t="n">
        <v>2</v>
      </c>
      <c r="D3093" t="n">
        <v>251</v>
      </c>
      <c r="E3093" t="s">
        <v>385</v>
      </c>
      <c r="F3093" t="n">
        <v>3203</v>
      </c>
      <c r="G3093" t="s">
        <v>343</v>
      </c>
      <c r="H3093" t="s">
        <v>229</v>
      </c>
      <c r="I3093" t="n">
        <v>5</v>
      </c>
      <c r="J3093" t="n">
        <v>320</v>
      </c>
      <c r="K3093" t="s">
        <v>388</v>
      </c>
      <c r="L3093" t="n">
        <v>14</v>
      </c>
      <c r="M3093" t="n">
        <v>0</v>
      </c>
      <c r="N3093" t="n">
        <v>0</v>
      </c>
      <c r="S3093" t="s">
        <v>381</v>
      </c>
      <c r="T3093" t="s">
        <v>381</v>
      </c>
    </row>
    <row r="3094" spans="1:20">
      <c r="A3094" s="1" t="n">
        <v>40663</v>
      </c>
      <c r="B3094" t="s">
        <v>376</v>
      </c>
      <c r="C3094" t="n">
        <v>3</v>
      </c>
      <c r="D3094" t="n">
        <v>251</v>
      </c>
      <c r="E3094" t="s">
        <v>385</v>
      </c>
      <c r="F3094" t="n">
        <v>3204</v>
      </c>
      <c r="G3094" t="s">
        <v>344</v>
      </c>
      <c r="H3094" t="s">
        <v>229</v>
      </c>
      <c r="I3094" t="n">
        <v>5</v>
      </c>
      <c r="J3094" t="n">
        <v>320</v>
      </c>
      <c r="K3094" t="s">
        <v>388</v>
      </c>
      <c r="L3094" t="n">
        <v>11</v>
      </c>
      <c r="M3094" t="n">
        <v>0</v>
      </c>
      <c r="N3094" t="n">
        <v>0</v>
      </c>
      <c r="S3094" t="s">
        <v>381</v>
      </c>
      <c r="T3094" t="s">
        <v>381</v>
      </c>
    </row>
    <row r="3095" spans="1:20">
      <c r="A3095" s="1" t="n">
        <v>40663</v>
      </c>
      <c r="B3095" t="s">
        <v>376</v>
      </c>
      <c r="C3095" t="n">
        <v>4</v>
      </c>
      <c r="D3095" t="n">
        <v>251</v>
      </c>
      <c r="E3095" t="s">
        <v>385</v>
      </c>
      <c r="F3095" t="n">
        <v>3201</v>
      </c>
      <c r="G3095" t="s">
        <v>228</v>
      </c>
      <c r="H3095" t="s">
        <v>229</v>
      </c>
      <c r="I3095" t="n">
        <v>5</v>
      </c>
      <c r="J3095" t="n">
        <v>320</v>
      </c>
      <c r="K3095" t="s">
        <v>388</v>
      </c>
      <c r="L3095" t="n">
        <v>9</v>
      </c>
      <c r="M3095" t="n">
        <v>0</v>
      </c>
      <c r="N3095" t="n">
        <v>0</v>
      </c>
      <c r="S3095" t="s">
        <v>381</v>
      </c>
      <c r="T3095" t="s">
        <v>381</v>
      </c>
    </row>
    <row r="3096" spans="1:20">
      <c r="A3096" s="1" t="n">
        <v>40663</v>
      </c>
      <c r="B3096" t="s">
        <v>382</v>
      </c>
      <c r="C3096" t="n">
        <v>1</v>
      </c>
      <c r="D3096" t="n">
        <v>931</v>
      </c>
      <c r="E3096" t="s">
        <v>383</v>
      </c>
      <c r="F3096" t="n">
        <v>3201</v>
      </c>
      <c r="G3096" t="s">
        <v>228</v>
      </c>
      <c r="H3096" t="s">
        <v>229</v>
      </c>
      <c r="I3096" t="n">
        <v>5</v>
      </c>
      <c r="J3096" t="n">
        <v>260</v>
      </c>
      <c r="K3096" t="s">
        <v>250</v>
      </c>
      <c r="L3096" t="n">
        <v>159</v>
      </c>
      <c r="M3096" t="n">
        <v>0</v>
      </c>
      <c r="N3096" t="n">
        <v>0</v>
      </c>
      <c r="S3096" t="s">
        <v>381</v>
      </c>
      <c r="T3096" t="s">
        <v>381</v>
      </c>
    </row>
    <row r="3097" spans="1:20">
      <c r="A3097" s="1" t="n">
        <v>40663</v>
      </c>
      <c r="B3097" t="s">
        <v>326</v>
      </c>
      <c r="C3097" t="n">
        <v>1</v>
      </c>
      <c r="D3097" t="n">
        <v>215</v>
      </c>
      <c r="E3097" t="s">
        <v>384</v>
      </c>
      <c r="F3097" t="n">
        <v>3201</v>
      </c>
      <c r="G3097" t="s">
        <v>228</v>
      </c>
      <c r="H3097" t="s">
        <v>229</v>
      </c>
      <c r="I3097" t="n">
        <v>5</v>
      </c>
      <c r="J3097" t="n">
        <v>515</v>
      </c>
      <c r="K3097" t="s">
        <v>338</v>
      </c>
      <c r="L3097" t="n">
        <v>298</v>
      </c>
      <c r="M3097" t="n">
        <v>0</v>
      </c>
      <c r="N3097" t="n">
        <v>0</v>
      </c>
      <c r="S3097" t="s">
        <v>381</v>
      </c>
      <c r="T3097" t="s">
        <v>381</v>
      </c>
    </row>
    <row r="3098" spans="1:20">
      <c r="A3098" s="1" t="n">
        <v>40663</v>
      </c>
      <c r="B3098" t="s">
        <v>371</v>
      </c>
      <c r="C3098" t="n">
        <v>8</v>
      </c>
      <c r="D3098" t="n">
        <v>25</v>
      </c>
      <c r="E3098" t="s">
        <v>116</v>
      </c>
      <c r="F3098" t="n">
        <v>3201</v>
      </c>
      <c r="G3098" t="s">
        <v>228</v>
      </c>
      <c r="H3098" t="s">
        <v>229</v>
      </c>
      <c r="I3098" t="n">
        <v>5</v>
      </c>
      <c r="J3098" t="n">
        <v>458</v>
      </c>
      <c r="K3098" t="s">
        <v>230</v>
      </c>
      <c r="L3098" t="n">
        <v>301</v>
      </c>
      <c r="M3098" t="n">
        <v>0.02</v>
      </c>
      <c r="N3098" t="n">
        <v>21.1</v>
      </c>
      <c r="O3098" t="s">
        <v>371</v>
      </c>
      <c r="P3098" t="n">
        <v>363</v>
      </c>
      <c r="Q3098" t="s">
        <v>387</v>
      </c>
      <c r="R3098" t="s">
        <v>233</v>
      </c>
      <c r="S3098" t="s">
        <v>229</v>
      </c>
      <c r="T3098" t="n">
        <v>5</v>
      </c>
    </row>
    <row r="3099" spans="1:20">
      <c r="A3099" s="1" t="n">
        <v>40663</v>
      </c>
      <c r="B3099" t="s">
        <v>371</v>
      </c>
      <c r="C3099" t="n">
        <v>12</v>
      </c>
      <c r="D3099" t="n">
        <v>25</v>
      </c>
      <c r="E3099" t="s">
        <v>116</v>
      </c>
      <c r="F3099" t="n">
        <v>3201</v>
      </c>
      <c r="G3099" t="s">
        <v>228</v>
      </c>
      <c r="H3099" t="s">
        <v>229</v>
      </c>
      <c r="I3099" t="n">
        <v>5</v>
      </c>
      <c r="J3099" t="n">
        <v>273</v>
      </c>
      <c r="K3099" t="s">
        <v>391</v>
      </c>
      <c r="L3099" t="n">
        <v>264</v>
      </c>
      <c r="M3099" t="n">
        <v>0.1</v>
      </c>
      <c r="N3099" t="n">
        <v>21.1</v>
      </c>
      <c r="O3099" t="s">
        <v>371</v>
      </c>
      <c r="P3099" t="n">
        <v>363</v>
      </c>
      <c r="Q3099" t="s">
        <v>387</v>
      </c>
      <c r="R3099" t="s">
        <v>233</v>
      </c>
      <c r="S3099" t="s">
        <v>229</v>
      </c>
      <c r="T3099" t="n">
        <v>5</v>
      </c>
    </row>
    <row r="3100" spans="1:20">
      <c r="A3100" s="1" t="n">
        <v>40694</v>
      </c>
      <c r="B3100" t="s">
        <v>323</v>
      </c>
      <c r="C3100" t="n">
        <v>14</v>
      </c>
      <c r="D3100" t="n">
        <v>25</v>
      </c>
      <c r="E3100" t="s">
        <v>116</v>
      </c>
      <c r="F3100" t="n">
        <v>3201</v>
      </c>
      <c r="G3100" t="s">
        <v>228</v>
      </c>
      <c r="H3100" t="s">
        <v>229</v>
      </c>
      <c r="I3100" t="n">
        <v>5</v>
      </c>
      <c r="J3100" t="n">
        <v>145</v>
      </c>
      <c r="K3100" t="s">
        <v>301</v>
      </c>
      <c r="L3100" t="n">
        <v>414</v>
      </c>
      <c r="M3100" t="n">
        <v>0.12</v>
      </c>
      <c r="N3100" t="n">
        <v>32</v>
      </c>
      <c r="O3100" t="s">
        <v>323</v>
      </c>
      <c r="P3100" t="n">
        <v>121</v>
      </c>
      <c r="Q3100" t="s">
        <v>229</v>
      </c>
      <c r="R3100" t="s">
        <v>233</v>
      </c>
      <c r="S3100" t="s">
        <v>229</v>
      </c>
      <c r="T3100" t="n">
        <v>5</v>
      </c>
    </row>
    <row r="3101" spans="1:20">
      <c r="A3101" s="1" t="n">
        <v>40694</v>
      </c>
      <c r="B3101" t="s">
        <v>323</v>
      </c>
      <c r="C3101" t="n">
        <v>15</v>
      </c>
      <c r="D3101" t="n">
        <v>25</v>
      </c>
      <c r="E3101" t="s">
        <v>116</v>
      </c>
      <c r="F3101" t="n">
        <v>3201</v>
      </c>
      <c r="G3101" t="s">
        <v>228</v>
      </c>
      <c r="H3101" t="s">
        <v>229</v>
      </c>
      <c r="I3101" t="n">
        <v>5</v>
      </c>
      <c r="J3101" t="n">
        <v>458</v>
      </c>
      <c r="K3101" t="s">
        <v>230</v>
      </c>
      <c r="L3101" t="n">
        <v>258</v>
      </c>
      <c r="M3101" t="n">
        <v>0.09</v>
      </c>
      <c r="N3101" t="n">
        <v>31.6</v>
      </c>
      <c r="O3101" t="s">
        <v>323</v>
      </c>
      <c r="P3101" t="n">
        <v>121</v>
      </c>
      <c r="Q3101" t="s">
        <v>229</v>
      </c>
      <c r="R3101" t="s">
        <v>233</v>
      </c>
      <c r="S3101" t="s">
        <v>229</v>
      </c>
      <c r="T3101" t="n">
        <v>5</v>
      </c>
    </row>
    <row r="3102" spans="1:20">
      <c r="A3102" s="1" t="n">
        <v>40694</v>
      </c>
      <c r="B3102" t="s">
        <v>323</v>
      </c>
      <c r="C3102" t="n">
        <v>16</v>
      </c>
      <c r="D3102" t="n">
        <v>25</v>
      </c>
      <c r="E3102" t="s">
        <v>116</v>
      </c>
      <c r="F3102" t="n">
        <v>3201</v>
      </c>
      <c r="G3102" t="s">
        <v>228</v>
      </c>
      <c r="H3102" t="s">
        <v>229</v>
      </c>
      <c r="I3102" t="n">
        <v>5</v>
      </c>
      <c r="J3102" t="n">
        <v>458</v>
      </c>
      <c r="K3102" t="s">
        <v>230</v>
      </c>
      <c r="L3102" t="n">
        <v>200</v>
      </c>
      <c r="M3102" t="n">
        <v>0.09</v>
      </c>
      <c r="N3102" t="n">
        <v>33.8</v>
      </c>
      <c r="O3102" t="s">
        <v>323</v>
      </c>
      <c r="P3102" t="n">
        <v>121</v>
      </c>
      <c r="Q3102" t="s">
        <v>229</v>
      </c>
      <c r="R3102" t="s">
        <v>233</v>
      </c>
      <c r="S3102" t="s">
        <v>229</v>
      </c>
      <c r="T3102" t="n">
        <v>5</v>
      </c>
    </row>
    <row r="3103" spans="1:20">
      <c r="A3103" s="1" t="n">
        <v>40694</v>
      </c>
      <c r="B3103" t="s">
        <v>323</v>
      </c>
      <c r="C3103" t="n">
        <v>17</v>
      </c>
      <c r="D3103" t="n">
        <v>25</v>
      </c>
      <c r="E3103" t="s">
        <v>116</v>
      </c>
      <c r="F3103" t="n">
        <v>3201</v>
      </c>
      <c r="G3103" t="s">
        <v>228</v>
      </c>
      <c r="H3103" t="s">
        <v>229</v>
      </c>
      <c r="I3103" t="n">
        <v>5</v>
      </c>
      <c r="J3103" t="n">
        <v>875</v>
      </c>
      <c r="K3103" t="s">
        <v>305</v>
      </c>
      <c r="L3103" t="n">
        <v>348</v>
      </c>
      <c r="M3103" t="n">
        <v>0.05</v>
      </c>
      <c r="N3103" t="n">
        <v>42.2</v>
      </c>
      <c r="O3103" t="s">
        <v>323</v>
      </c>
      <c r="P3103" t="n">
        <v>121</v>
      </c>
      <c r="Q3103" t="s">
        <v>229</v>
      </c>
      <c r="R3103" t="s">
        <v>233</v>
      </c>
      <c r="S3103" t="s">
        <v>229</v>
      </c>
      <c r="T3103" t="n">
        <v>5</v>
      </c>
    </row>
    <row r="3104" spans="1:20">
      <c r="A3104" s="1" t="n">
        <v>40694</v>
      </c>
      <c r="B3104" t="s">
        <v>323</v>
      </c>
      <c r="C3104" t="n">
        <v>18</v>
      </c>
      <c r="D3104" t="n">
        <v>25</v>
      </c>
      <c r="E3104" t="s">
        <v>116</v>
      </c>
      <c r="F3104" t="n">
        <v>3201</v>
      </c>
      <c r="G3104" t="s">
        <v>228</v>
      </c>
      <c r="H3104" t="s">
        <v>229</v>
      </c>
      <c r="I3104" t="n">
        <v>5</v>
      </c>
      <c r="J3104" t="n">
        <v>875</v>
      </c>
      <c r="K3104" t="s">
        <v>305</v>
      </c>
      <c r="L3104" t="n">
        <v>238</v>
      </c>
      <c r="M3104" t="n">
        <v>0.05</v>
      </c>
      <c r="N3104" t="n">
        <v>42.2</v>
      </c>
      <c r="O3104" t="s">
        <v>323</v>
      </c>
      <c r="P3104" t="n">
        <v>121</v>
      </c>
      <c r="Q3104" t="s">
        <v>229</v>
      </c>
      <c r="R3104" t="s">
        <v>233</v>
      </c>
      <c r="S3104" t="s">
        <v>229</v>
      </c>
      <c r="T3104" t="n">
        <v>5</v>
      </c>
    </row>
    <row r="3105" spans="1:20">
      <c r="A3105" s="1" t="n">
        <v>40694</v>
      </c>
      <c r="B3105" t="s">
        <v>323</v>
      </c>
      <c r="C3105" t="n">
        <v>19</v>
      </c>
      <c r="D3105" t="n">
        <v>25</v>
      </c>
      <c r="E3105" t="s">
        <v>116</v>
      </c>
      <c r="F3105" t="n">
        <v>3201</v>
      </c>
      <c r="G3105" t="s">
        <v>228</v>
      </c>
      <c r="H3105" t="s">
        <v>229</v>
      </c>
      <c r="I3105" t="n">
        <v>5</v>
      </c>
      <c r="J3105" t="n">
        <v>875</v>
      </c>
      <c r="K3105" t="s">
        <v>305</v>
      </c>
      <c r="L3105" t="n">
        <v>196</v>
      </c>
      <c r="M3105" t="n">
        <v>0.05</v>
      </c>
      <c r="N3105" t="n">
        <v>41.9</v>
      </c>
      <c r="O3105" t="s">
        <v>323</v>
      </c>
      <c r="P3105" t="n">
        <v>121</v>
      </c>
      <c r="Q3105" t="s">
        <v>229</v>
      </c>
      <c r="R3105" t="s">
        <v>233</v>
      </c>
      <c r="S3105" t="s">
        <v>229</v>
      </c>
      <c r="T3105" t="n">
        <v>5</v>
      </c>
    </row>
    <row r="3106" spans="1:20">
      <c r="A3106" s="1" t="n">
        <v>40694</v>
      </c>
      <c r="B3106" t="s">
        <v>323</v>
      </c>
      <c r="C3106" t="n">
        <v>20</v>
      </c>
      <c r="D3106" t="n">
        <v>25</v>
      </c>
      <c r="E3106" t="s">
        <v>116</v>
      </c>
      <c r="F3106" t="n">
        <v>3201</v>
      </c>
      <c r="G3106" t="s">
        <v>228</v>
      </c>
      <c r="H3106" t="s">
        <v>229</v>
      </c>
      <c r="I3106" t="n">
        <v>5</v>
      </c>
      <c r="J3106" t="n">
        <v>145</v>
      </c>
      <c r="K3106" t="s">
        <v>301</v>
      </c>
      <c r="L3106" t="n">
        <v>297</v>
      </c>
      <c r="M3106" t="n">
        <v>0.12</v>
      </c>
      <c r="N3106" t="n">
        <v>32</v>
      </c>
      <c r="O3106" t="s">
        <v>323</v>
      </c>
      <c r="P3106" t="n">
        <v>121</v>
      </c>
      <c r="Q3106" t="s">
        <v>229</v>
      </c>
      <c r="R3106" t="s">
        <v>233</v>
      </c>
      <c r="S3106" t="s">
        <v>229</v>
      </c>
      <c r="T3106" t="n">
        <v>5</v>
      </c>
    </row>
    <row r="3107" spans="1:20">
      <c r="A3107" s="1" t="n">
        <v>40694</v>
      </c>
      <c r="B3107" t="s">
        <v>326</v>
      </c>
      <c r="C3107" t="n">
        <v>1</v>
      </c>
      <c r="D3107" t="n">
        <v>215</v>
      </c>
      <c r="E3107" t="s">
        <v>384</v>
      </c>
      <c r="F3107" t="n">
        <v>3201</v>
      </c>
      <c r="G3107" t="s">
        <v>228</v>
      </c>
      <c r="H3107" t="s">
        <v>229</v>
      </c>
      <c r="I3107" t="n">
        <v>5</v>
      </c>
      <c r="J3107" t="n">
        <v>515</v>
      </c>
      <c r="K3107" t="s">
        <v>338</v>
      </c>
      <c r="L3107" t="n">
        <v>300</v>
      </c>
      <c r="M3107" t="n">
        <v>0</v>
      </c>
      <c r="N3107" t="n">
        <v>0</v>
      </c>
      <c r="S3107" t="s">
        <v>381</v>
      </c>
      <c r="T3107" t="s">
        <v>381</v>
      </c>
    </row>
    <row r="3108" spans="1:20">
      <c r="A3108" s="1" t="n">
        <v>40694</v>
      </c>
      <c r="B3108" t="s">
        <v>371</v>
      </c>
      <c r="C3108" t="n">
        <v>11</v>
      </c>
      <c r="D3108" t="n">
        <v>25</v>
      </c>
      <c r="E3108" t="s">
        <v>116</v>
      </c>
      <c r="F3108" t="n">
        <v>3201</v>
      </c>
      <c r="G3108" t="s">
        <v>228</v>
      </c>
      <c r="H3108" t="s">
        <v>229</v>
      </c>
      <c r="I3108" t="n">
        <v>5</v>
      </c>
      <c r="J3108" t="n">
        <v>785</v>
      </c>
      <c r="K3108" t="s">
        <v>259</v>
      </c>
      <c r="L3108" t="n">
        <v>631</v>
      </c>
      <c r="M3108" t="n">
        <v>0.09</v>
      </c>
      <c r="N3108" t="n">
        <v>34</v>
      </c>
      <c r="O3108" t="s">
        <v>371</v>
      </c>
      <c r="P3108" t="n">
        <v>363</v>
      </c>
      <c r="Q3108" t="s">
        <v>387</v>
      </c>
      <c r="R3108" t="s">
        <v>233</v>
      </c>
      <c r="S3108" t="s">
        <v>229</v>
      </c>
      <c r="T3108" t="n">
        <v>5</v>
      </c>
    </row>
    <row r="3109" spans="1:20">
      <c r="A3109" s="1" t="n">
        <v>40694</v>
      </c>
      <c r="B3109" t="s">
        <v>371</v>
      </c>
      <c r="C3109" t="n">
        <v>13</v>
      </c>
      <c r="D3109" t="n">
        <v>25</v>
      </c>
      <c r="E3109" t="s">
        <v>116</v>
      </c>
      <c r="F3109" t="n">
        <v>3201</v>
      </c>
      <c r="G3109" t="s">
        <v>228</v>
      </c>
      <c r="H3109" t="s">
        <v>229</v>
      </c>
      <c r="I3109" t="n">
        <v>5</v>
      </c>
      <c r="J3109" t="n">
        <v>805</v>
      </c>
      <c r="K3109" t="s">
        <v>295</v>
      </c>
      <c r="L3109" t="n">
        <v>456</v>
      </c>
      <c r="M3109" t="n">
        <v>0.23</v>
      </c>
      <c r="N3109" t="n">
        <v>37.9</v>
      </c>
      <c r="O3109" t="s">
        <v>371</v>
      </c>
      <c r="P3109" t="n">
        <v>363</v>
      </c>
      <c r="Q3109" t="s">
        <v>387</v>
      </c>
      <c r="R3109" t="s">
        <v>233</v>
      </c>
      <c r="S3109" t="s">
        <v>229</v>
      </c>
      <c r="T3109" t="n">
        <v>5</v>
      </c>
    </row>
    <row r="3110" spans="1:20">
      <c r="A3110" s="1" t="n">
        <v>40694</v>
      </c>
      <c r="B3110" t="s">
        <v>371</v>
      </c>
      <c r="C3110" t="n">
        <v>15</v>
      </c>
      <c r="D3110" t="n">
        <v>25</v>
      </c>
      <c r="E3110" t="s">
        <v>116</v>
      </c>
      <c r="F3110" t="n">
        <v>3201</v>
      </c>
      <c r="G3110" t="s">
        <v>228</v>
      </c>
      <c r="H3110" t="s">
        <v>229</v>
      </c>
      <c r="I3110" t="n">
        <v>5</v>
      </c>
      <c r="J3110" t="n">
        <v>965</v>
      </c>
      <c r="K3110" t="s">
        <v>335</v>
      </c>
      <c r="L3110" t="n">
        <v>691</v>
      </c>
      <c r="M3110" t="n">
        <v>0.62</v>
      </c>
      <c r="N3110" t="n">
        <v>30.5</v>
      </c>
      <c r="O3110" t="s">
        <v>371</v>
      </c>
      <c r="P3110" t="n">
        <v>363</v>
      </c>
      <c r="Q3110" t="s">
        <v>387</v>
      </c>
      <c r="R3110" t="s">
        <v>233</v>
      </c>
      <c r="S3110" t="s">
        <v>229</v>
      </c>
      <c r="T3110" t="n">
        <v>5</v>
      </c>
    </row>
    <row r="3111" spans="1:20">
      <c r="A3111" s="1" t="n">
        <v>40694</v>
      </c>
      <c r="B3111" t="s">
        <v>371</v>
      </c>
      <c r="C3111" t="n">
        <v>18</v>
      </c>
      <c r="D3111" t="n">
        <v>25</v>
      </c>
      <c r="E3111" t="s">
        <v>116</v>
      </c>
      <c r="F3111" t="n">
        <v>3201</v>
      </c>
      <c r="G3111" t="s">
        <v>228</v>
      </c>
      <c r="H3111" t="s">
        <v>229</v>
      </c>
      <c r="I3111" t="n">
        <v>5</v>
      </c>
      <c r="J3111" t="n">
        <v>785</v>
      </c>
      <c r="K3111" t="s">
        <v>259</v>
      </c>
      <c r="L3111" t="n">
        <v>92</v>
      </c>
      <c r="M3111" t="n">
        <v>2.79</v>
      </c>
      <c r="N3111" t="n">
        <v>28.7</v>
      </c>
      <c r="O3111" t="s">
        <v>371</v>
      </c>
      <c r="P3111" t="n">
        <v>363</v>
      </c>
      <c r="Q3111" t="s">
        <v>387</v>
      </c>
      <c r="R3111" t="s">
        <v>233</v>
      </c>
      <c r="S3111" t="s">
        <v>229</v>
      </c>
      <c r="T3111" t="n">
        <v>5</v>
      </c>
    </row>
    <row r="3112" spans="1:20">
      <c r="A3112" s="1" t="n">
        <v>40724</v>
      </c>
      <c r="B3112" t="s">
        <v>323</v>
      </c>
      <c r="C3112" t="n">
        <v>17</v>
      </c>
      <c r="D3112" t="n">
        <v>25</v>
      </c>
      <c r="E3112" t="s">
        <v>116</v>
      </c>
      <c r="F3112" t="n">
        <v>3201</v>
      </c>
      <c r="G3112" t="s">
        <v>228</v>
      </c>
      <c r="H3112" t="s">
        <v>229</v>
      </c>
      <c r="I3112" t="n">
        <v>5</v>
      </c>
      <c r="J3112" t="n">
        <v>875</v>
      </c>
      <c r="K3112" t="s">
        <v>305</v>
      </c>
      <c r="L3112" t="n">
        <v>199</v>
      </c>
      <c r="M3112" t="n">
        <v>0.05</v>
      </c>
      <c r="N3112" t="n">
        <v>42.5</v>
      </c>
      <c r="O3112" t="s">
        <v>323</v>
      </c>
      <c r="P3112" t="n">
        <v>121</v>
      </c>
      <c r="Q3112" t="s">
        <v>229</v>
      </c>
      <c r="R3112" t="s">
        <v>233</v>
      </c>
      <c r="S3112" t="s">
        <v>229</v>
      </c>
      <c r="T3112" t="n">
        <v>5</v>
      </c>
    </row>
    <row r="3113" spans="1:20">
      <c r="A3113" s="1" t="n">
        <v>40724</v>
      </c>
      <c r="B3113" t="s">
        <v>323</v>
      </c>
      <c r="C3113" t="n">
        <v>18</v>
      </c>
      <c r="D3113" t="n">
        <v>25</v>
      </c>
      <c r="E3113" t="s">
        <v>116</v>
      </c>
      <c r="F3113" t="n">
        <v>3201</v>
      </c>
      <c r="G3113" t="s">
        <v>228</v>
      </c>
      <c r="H3113" t="s">
        <v>229</v>
      </c>
      <c r="I3113" t="n">
        <v>5</v>
      </c>
      <c r="J3113" t="n">
        <v>875</v>
      </c>
      <c r="K3113" t="s">
        <v>305</v>
      </c>
      <c r="L3113" t="n">
        <v>191</v>
      </c>
      <c r="M3113" t="n">
        <v>0.05</v>
      </c>
      <c r="N3113" t="n">
        <v>42.2</v>
      </c>
      <c r="O3113" t="s">
        <v>323</v>
      </c>
      <c r="P3113" t="n">
        <v>121</v>
      </c>
      <c r="Q3113" t="s">
        <v>229</v>
      </c>
      <c r="R3113" t="s">
        <v>233</v>
      </c>
      <c r="S3113" t="s">
        <v>229</v>
      </c>
      <c r="T3113" t="n">
        <v>5</v>
      </c>
    </row>
    <row r="3114" spans="1:20">
      <c r="A3114" s="1" t="n">
        <v>40724</v>
      </c>
      <c r="B3114" t="s">
        <v>323</v>
      </c>
      <c r="C3114" t="n">
        <v>19</v>
      </c>
      <c r="D3114" t="n">
        <v>25</v>
      </c>
      <c r="E3114" t="s">
        <v>116</v>
      </c>
      <c r="F3114" t="n">
        <v>3201</v>
      </c>
      <c r="G3114" t="s">
        <v>228</v>
      </c>
      <c r="H3114" t="s">
        <v>229</v>
      </c>
      <c r="I3114" t="n">
        <v>5</v>
      </c>
      <c r="J3114" t="n">
        <v>458</v>
      </c>
      <c r="K3114" t="s">
        <v>230</v>
      </c>
      <c r="L3114" t="n">
        <v>255</v>
      </c>
      <c r="M3114" t="n">
        <v>0.1</v>
      </c>
      <c r="N3114" t="n">
        <v>31.7</v>
      </c>
      <c r="O3114" t="s">
        <v>323</v>
      </c>
      <c r="P3114" t="n">
        <v>121</v>
      </c>
      <c r="Q3114" t="s">
        <v>229</v>
      </c>
      <c r="R3114" t="s">
        <v>233</v>
      </c>
      <c r="S3114" t="s">
        <v>229</v>
      </c>
      <c r="T3114" t="n">
        <v>5</v>
      </c>
    </row>
    <row r="3115" spans="1:20">
      <c r="A3115" s="1" t="n">
        <v>40724</v>
      </c>
      <c r="B3115" t="s">
        <v>323</v>
      </c>
      <c r="C3115" t="n">
        <v>20</v>
      </c>
      <c r="D3115" t="n">
        <v>25</v>
      </c>
      <c r="E3115" t="s">
        <v>116</v>
      </c>
      <c r="F3115" t="n">
        <v>3201</v>
      </c>
      <c r="G3115" t="s">
        <v>228</v>
      </c>
      <c r="H3115" t="s">
        <v>229</v>
      </c>
      <c r="I3115" t="n">
        <v>5</v>
      </c>
      <c r="J3115" t="n">
        <v>875</v>
      </c>
      <c r="K3115" t="s">
        <v>305</v>
      </c>
      <c r="L3115" t="n">
        <v>238</v>
      </c>
      <c r="M3115" t="n">
        <v>0.05</v>
      </c>
      <c r="N3115" t="n">
        <v>38</v>
      </c>
      <c r="O3115" t="s">
        <v>323</v>
      </c>
      <c r="P3115" t="n">
        <v>121</v>
      </c>
      <c r="Q3115" t="s">
        <v>229</v>
      </c>
      <c r="R3115" t="s">
        <v>233</v>
      </c>
      <c r="S3115" t="s">
        <v>229</v>
      </c>
      <c r="T3115" t="n">
        <v>5</v>
      </c>
    </row>
    <row r="3116" spans="1:20">
      <c r="A3116" s="1" t="n">
        <v>40724</v>
      </c>
      <c r="B3116" t="s">
        <v>323</v>
      </c>
      <c r="C3116" t="n">
        <v>21</v>
      </c>
      <c r="D3116" t="n">
        <v>25</v>
      </c>
      <c r="E3116" t="s">
        <v>116</v>
      </c>
      <c r="F3116" t="n">
        <v>3201</v>
      </c>
      <c r="G3116" t="s">
        <v>228</v>
      </c>
      <c r="H3116" t="s">
        <v>229</v>
      </c>
      <c r="I3116" t="n">
        <v>5</v>
      </c>
      <c r="J3116" t="n">
        <v>945</v>
      </c>
      <c r="K3116" t="s">
        <v>282</v>
      </c>
      <c r="L3116" t="n">
        <v>207</v>
      </c>
      <c r="M3116" t="n">
        <v>0.08</v>
      </c>
      <c r="N3116" t="n">
        <v>34.6</v>
      </c>
      <c r="O3116" t="s">
        <v>323</v>
      </c>
      <c r="P3116" t="n">
        <v>121</v>
      </c>
      <c r="Q3116" t="s">
        <v>229</v>
      </c>
      <c r="R3116" t="s">
        <v>233</v>
      </c>
      <c r="S3116" t="s">
        <v>229</v>
      </c>
      <c r="T3116" t="n">
        <v>5</v>
      </c>
    </row>
    <row r="3117" spans="1:20">
      <c r="A3117" s="1" t="n">
        <v>40724</v>
      </c>
      <c r="B3117" t="s">
        <v>323</v>
      </c>
      <c r="C3117" t="n">
        <v>22</v>
      </c>
      <c r="D3117" t="n">
        <v>25</v>
      </c>
      <c r="E3117" t="s">
        <v>116</v>
      </c>
      <c r="F3117" t="n">
        <v>3201</v>
      </c>
      <c r="G3117" t="s">
        <v>228</v>
      </c>
      <c r="H3117" t="s">
        <v>229</v>
      </c>
      <c r="I3117" t="n">
        <v>5</v>
      </c>
      <c r="J3117" t="n">
        <v>945</v>
      </c>
      <c r="K3117" t="s">
        <v>282</v>
      </c>
      <c r="L3117" t="n">
        <v>254</v>
      </c>
      <c r="M3117" t="n">
        <v>0.08</v>
      </c>
      <c r="N3117" t="n">
        <v>34.3</v>
      </c>
      <c r="O3117" t="s">
        <v>323</v>
      </c>
      <c r="P3117" t="n">
        <v>121</v>
      </c>
      <c r="Q3117" t="s">
        <v>229</v>
      </c>
      <c r="R3117" t="s">
        <v>233</v>
      </c>
      <c r="S3117" t="s">
        <v>229</v>
      </c>
      <c r="T3117" t="n">
        <v>5</v>
      </c>
    </row>
    <row r="3118" spans="1:20">
      <c r="A3118" s="1" t="n">
        <v>40724</v>
      </c>
      <c r="B3118" t="s">
        <v>376</v>
      </c>
      <c r="C3118" t="n">
        <v>1</v>
      </c>
      <c r="D3118" t="n">
        <v>251</v>
      </c>
      <c r="E3118" t="s">
        <v>385</v>
      </c>
      <c r="F3118" t="n">
        <v>3202</v>
      </c>
      <c r="G3118" t="s">
        <v>275</v>
      </c>
      <c r="H3118" t="s">
        <v>229</v>
      </c>
      <c r="I3118" t="n">
        <v>5</v>
      </c>
      <c r="J3118" t="n">
        <v>320</v>
      </c>
      <c r="K3118" t="s">
        <v>388</v>
      </c>
      <c r="L3118" t="n">
        <v>18</v>
      </c>
      <c r="M3118" t="n">
        <v>0</v>
      </c>
      <c r="N3118" t="n">
        <v>0</v>
      </c>
      <c r="S3118" t="s">
        <v>381</v>
      </c>
      <c r="T3118" t="s">
        <v>381</v>
      </c>
    </row>
    <row r="3119" spans="1:20">
      <c r="A3119" s="1" t="n">
        <v>40724</v>
      </c>
      <c r="B3119" t="s">
        <v>376</v>
      </c>
      <c r="C3119" t="n">
        <v>2</v>
      </c>
      <c r="D3119" t="n">
        <v>251</v>
      </c>
      <c r="E3119" t="s">
        <v>385</v>
      </c>
      <c r="F3119" t="n">
        <v>3203</v>
      </c>
      <c r="G3119" t="s">
        <v>343</v>
      </c>
      <c r="H3119" t="s">
        <v>229</v>
      </c>
      <c r="I3119" t="n">
        <v>5</v>
      </c>
      <c r="J3119" t="n">
        <v>320</v>
      </c>
      <c r="K3119" t="s">
        <v>388</v>
      </c>
      <c r="L3119" t="n">
        <v>15</v>
      </c>
      <c r="M3119" t="n">
        <v>0</v>
      </c>
      <c r="N3119" t="n">
        <v>0</v>
      </c>
      <c r="S3119" t="s">
        <v>381</v>
      </c>
      <c r="T3119" t="s">
        <v>381</v>
      </c>
    </row>
    <row r="3120" spans="1:20">
      <c r="A3120" s="1" t="n">
        <v>40724</v>
      </c>
      <c r="B3120" t="s">
        <v>376</v>
      </c>
      <c r="C3120" t="n">
        <v>3</v>
      </c>
      <c r="D3120" t="n">
        <v>251</v>
      </c>
      <c r="E3120" t="s">
        <v>385</v>
      </c>
      <c r="F3120" t="n">
        <v>3204</v>
      </c>
      <c r="G3120" t="s">
        <v>344</v>
      </c>
      <c r="H3120" t="s">
        <v>229</v>
      </c>
      <c r="I3120" t="n">
        <v>5</v>
      </c>
      <c r="J3120" t="n">
        <v>320</v>
      </c>
      <c r="K3120" t="s">
        <v>388</v>
      </c>
      <c r="L3120" t="n">
        <v>11</v>
      </c>
      <c r="M3120" t="n">
        <v>0</v>
      </c>
      <c r="N3120" t="n">
        <v>0</v>
      </c>
      <c r="S3120" t="s">
        <v>381</v>
      </c>
      <c r="T3120" t="s">
        <v>381</v>
      </c>
    </row>
    <row r="3121" spans="1:20">
      <c r="A3121" s="1" t="n">
        <v>40724</v>
      </c>
      <c r="B3121" t="s">
        <v>376</v>
      </c>
      <c r="C3121" t="n">
        <v>4</v>
      </c>
      <c r="D3121" t="n">
        <v>251</v>
      </c>
      <c r="E3121" t="s">
        <v>385</v>
      </c>
      <c r="F3121" t="n">
        <v>3203</v>
      </c>
      <c r="G3121" t="s">
        <v>343</v>
      </c>
      <c r="H3121" t="s">
        <v>229</v>
      </c>
      <c r="I3121" t="n">
        <v>5</v>
      </c>
      <c r="J3121" t="n">
        <v>320</v>
      </c>
      <c r="K3121" t="s">
        <v>388</v>
      </c>
      <c r="L3121" t="n">
        <v>9</v>
      </c>
      <c r="M3121" t="n">
        <v>0</v>
      </c>
      <c r="N3121" t="n">
        <v>0</v>
      </c>
      <c r="S3121" t="s">
        <v>381</v>
      </c>
      <c r="T3121" t="s">
        <v>381</v>
      </c>
    </row>
    <row r="3122" spans="1:20">
      <c r="A3122" s="1" t="n">
        <v>40724</v>
      </c>
      <c r="B3122" t="s">
        <v>326</v>
      </c>
      <c r="C3122" t="n">
        <v>1</v>
      </c>
      <c r="D3122" t="n">
        <v>215</v>
      </c>
      <c r="E3122" t="s">
        <v>384</v>
      </c>
      <c r="F3122" t="n">
        <v>3201</v>
      </c>
      <c r="G3122" t="s">
        <v>228</v>
      </c>
      <c r="H3122" t="s">
        <v>229</v>
      </c>
      <c r="I3122" t="n">
        <v>5</v>
      </c>
      <c r="J3122" t="n">
        <v>515</v>
      </c>
      <c r="K3122" t="s">
        <v>338</v>
      </c>
      <c r="L3122" t="n">
        <v>325</v>
      </c>
      <c r="M3122" t="n">
        <v>0</v>
      </c>
      <c r="N3122" t="n">
        <v>0</v>
      </c>
      <c r="S3122" t="s">
        <v>381</v>
      </c>
      <c r="T3122" t="s">
        <v>381</v>
      </c>
    </row>
    <row r="3123" spans="1:20">
      <c r="A3123" s="1" t="n">
        <v>40724</v>
      </c>
      <c r="B3123" t="s">
        <v>371</v>
      </c>
      <c r="C3123" t="n">
        <v>6</v>
      </c>
      <c r="D3123" t="n">
        <v>25</v>
      </c>
      <c r="E3123" t="s">
        <v>116</v>
      </c>
      <c r="F3123" t="n">
        <v>3201</v>
      </c>
      <c r="G3123" t="s">
        <v>228</v>
      </c>
      <c r="H3123" t="s">
        <v>229</v>
      </c>
      <c r="I3123" t="n">
        <v>5</v>
      </c>
      <c r="J3123" t="n">
        <v>805</v>
      </c>
      <c r="K3123" t="s">
        <v>295</v>
      </c>
      <c r="L3123" t="n">
        <v>350</v>
      </c>
      <c r="M3123" t="n">
        <v>0.6</v>
      </c>
      <c r="N3123" t="n">
        <v>34</v>
      </c>
      <c r="O3123" t="s">
        <v>371</v>
      </c>
      <c r="P3123" t="n">
        <v>363</v>
      </c>
      <c r="Q3123" t="s">
        <v>387</v>
      </c>
      <c r="R3123" t="s">
        <v>233</v>
      </c>
      <c r="S3123" t="s">
        <v>229</v>
      </c>
      <c r="T3123" t="n">
        <v>5</v>
      </c>
    </row>
    <row r="3124" spans="1:20">
      <c r="A3124" s="1" t="n">
        <v>40724</v>
      </c>
      <c r="B3124" t="s">
        <v>371</v>
      </c>
      <c r="C3124" t="n">
        <v>9</v>
      </c>
      <c r="D3124" t="n">
        <v>25</v>
      </c>
      <c r="E3124" t="s">
        <v>116</v>
      </c>
      <c r="F3124" t="n">
        <v>3201</v>
      </c>
      <c r="G3124" t="s">
        <v>228</v>
      </c>
      <c r="H3124" t="s">
        <v>229</v>
      </c>
      <c r="I3124" t="n">
        <v>5</v>
      </c>
      <c r="J3124" t="n">
        <v>785</v>
      </c>
      <c r="K3124" t="s">
        <v>259</v>
      </c>
      <c r="L3124" t="n">
        <v>767</v>
      </c>
      <c r="M3124" t="n">
        <v>0.09</v>
      </c>
      <c r="N3124" t="n">
        <v>34</v>
      </c>
      <c r="O3124" t="s">
        <v>371</v>
      </c>
      <c r="P3124" t="n">
        <v>363</v>
      </c>
      <c r="Q3124" t="s">
        <v>387</v>
      </c>
      <c r="R3124" t="s">
        <v>233</v>
      </c>
      <c r="S3124" t="s">
        <v>229</v>
      </c>
      <c r="T3124" t="n">
        <v>5</v>
      </c>
    </row>
    <row r="3125" spans="1:20">
      <c r="A3125" s="1" t="n">
        <v>40724</v>
      </c>
      <c r="B3125" t="s">
        <v>371</v>
      </c>
      <c r="C3125" t="n">
        <v>10</v>
      </c>
      <c r="D3125" t="n">
        <v>25</v>
      </c>
      <c r="E3125" t="s">
        <v>116</v>
      </c>
      <c r="F3125" t="n">
        <v>3201</v>
      </c>
      <c r="G3125" t="s">
        <v>228</v>
      </c>
      <c r="H3125" t="s">
        <v>229</v>
      </c>
      <c r="I3125" t="n">
        <v>5</v>
      </c>
      <c r="J3125" t="n">
        <v>805</v>
      </c>
      <c r="K3125" t="s">
        <v>295</v>
      </c>
      <c r="L3125" t="n">
        <v>713</v>
      </c>
      <c r="M3125" t="n">
        <v>0.23</v>
      </c>
      <c r="N3125" t="n">
        <v>37.9</v>
      </c>
      <c r="O3125" t="s">
        <v>371</v>
      </c>
      <c r="P3125" t="n">
        <v>363</v>
      </c>
      <c r="Q3125" t="s">
        <v>387</v>
      </c>
      <c r="R3125" t="s">
        <v>233</v>
      </c>
      <c r="S3125" t="s">
        <v>229</v>
      </c>
      <c r="T3125" t="n">
        <v>5</v>
      </c>
    </row>
    <row r="3126" spans="1:20">
      <c r="A3126" s="1" t="n">
        <v>40724</v>
      </c>
      <c r="B3126" t="s">
        <v>371</v>
      </c>
      <c r="C3126" t="n">
        <v>12</v>
      </c>
      <c r="D3126" t="n">
        <v>25</v>
      </c>
      <c r="E3126" t="s">
        <v>116</v>
      </c>
      <c r="F3126" t="n">
        <v>3201</v>
      </c>
      <c r="G3126" t="s">
        <v>228</v>
      </c>
      <c r="H3126" t="s">
        <v>229</v>
      </c>
      <c r="I3126" t="n">
        <v>5</v>
      </c>
      <c r="J3126" t="n">
        <v>550</v>
      </c>
      <c r="K3126" t="s">
        <v>346</v>
      </c>
      <c r="L3126" t="n">
        <v>1034</v>
      </c>
      <c r="M3126" t="n">
        <v>0.16</v>
      </c>
      <c r="N3126" t="n">
        <v>37.1</v>
      </c>
      <c r="O3126" t="s">
        <v>371</v>
      </c>
      <c r="P3126" t="n">
        <v>363</v>
      </c>
      <c r="Q3126" t="s">
        <v>387</v>
      </c>
      <c r="R3126" t="s">
        <v>233</v>
      </c>
      <c r="S3126" t="s">
        <v>229</v>
      </c>
      <c r="T3126" t="n">
        <v>5</v>
      </c>
    </row>
    <row r="3127" spans="1:20">
      <c r="A3127" s="1" t="n">
        <v>40724</v>
      </c>
      <c r="B3127" t="s">
        <v>371</v>
      </c>
      <c r="C3127" t="n">
        <v>13</v>
      </c>
      <c r="D3127" t="n">
        <v>25</v>
      </c>
      <c r="E3127" t="s">
        <v>116</v>
      </c>
      <c r="F3127" t="n">
        <v>3201</v>
      </c>
      <c r="G3127" t="s">
        <v>228</v>
      </c>
      <c r="H3127" t="s">
        <v>229</v>
      </c>
      <c r="I3127" t="n">
        <v>5</v>
      </c>
      <c r="J3127" t="n">
        <v>145</v>
      </c>
      <c r="K3127" t="s">
        <v>301</v>
      </c>
      <c r="L3127" t="n">
        <v>938</v>
      </c>
      <c r="M3127" t="n">
        <v>0.12</v>
      </c>
      <c r="N3127" t="n">
        <v>32.5</v>
      </c>
      <c r="O3127" t="s">
        <v>371</v>
      </c>
      <c r="P3127" t="n">
        <v>363</v>
      </c>
      <c r="Q3127" t="s">
        <v>387</v>
      </c>
      <c r="R3127" t="s">
        <v>233</v>
      </c>
      <c r="S3127" t="s">
        <v>229</v>
      </c>
      <c r="T3127" t="n">
        <v>5</v>
      </c>
    </row>
    <row r="3128" spans="1:20">
      <c r="A3128" s="1" t="n">
        <v>40755</v>
      </c>
      <c r="B3128" t="s">
        <v>323</v>
      </c>
      <c r="C3128" t="n">
        <v>13</v>
      </c>
      <c r="D3128" t="n">
        <v>25</v>
      </c>
      <c r="E3128" t="s">
        <v>116</v>
      </c>
      <c r="F3128" t="n">
        <v>3201</v>
      </c>
      <c r="G3128" t="s">
        <v>228</v>
      </c>
      <c r="H3128" t="s">
        <v>229</v>
      </c>
      <c r="I3128" t="n">
        <v>5</v>
      </c>
      <c r="J3128" t="n">
        <v>875</v>
      </c>
      <c r="K3128" t="s">
        <v>305</v>
      </c>
      <c r="L3128" t="n">
        <v>263</v>
      </c>
      <c r="M3128" t="n">
        <v>0.05</v>
      </c>
      <c r="N3128" t="n">
        <v>42.5</v>
      </c>
      <c r="O3128" t="s">
        <v>323</v>
      </c>
      <c r="P3128" t="n">
        <v>121</v>
      </c>
      <c r="Q3128" t="s">
        <v>229</v>
      </c>
      <c r="R3128" t="s">
        <v>233</v>
      </c>
      <c r="S3128" t="s">
        <v>229</v>
      </c>
      <c r="T3128" t="n">
        <v>5</v>
      </c>
    </row>
    <row r="3129" spans="1:20">
      <c r="A3129" s="1" t="n">
        <v>40755</v>
      </c>
      <c r="B3129" t="s">
        <v>323</v>
      </c>
      <c r="C3129" t="n">
        <v>14</v>
      </c>
      <c r="D3129" t="n">
        <v>25</v>
      </c>
      <c r="E3129" t="s">
        <v>116</v>
      </c>
      <c r="F3129" t="n">
        <v>3201</v>
      </c>
      <c r="G3129" t="s">
        <v>228</v>
      </c>
      <c r="H3129" t="s">
        <v>229</v>
      </c>
      <c r="I3129" t="n">
        <v>5</v>
      </c>
      <c r="J3129" t="n">
        <v>458</v>
      </c>
      <c r="K3129" t="s">
        <v>230</v>
      </c>
      <c r="L3129" t="n">
        <v>241</v>
      </c>
      <c r="M3129" t="n">
        <v>0.09</v>
      </c>
      <c r="N3129" t="n">
        <v>33.8</v>
      </c>
      <c r="O3129" t="s">
        <v>323</v>
      </c>
      <c r="P3129" t="n">
        <v>121</v>
      </c>
      <c r="Q3129" t="s">
        <v>229</v>
      </c>
      <c r="R3129" t="s">
        <v>233</v>
      </c>
      <c r="S3129" t="s">
        <v>229</v>
      </c>
      <c r="T3129" t="n">
        <v>5</v>
      </c>
    </row>
    <row r="3130" spans="1:20">
      <c r="A3130" s="1" t="n">
        <v>40755</v>
      </c>
      <c r="B3130" t="s">
        <v>323</v>
      </c>
      <c r="C3130" t="n">
        <v>15</v>
      </c>
      <c r="D3130" t="n">
        <v>25</v>
      </c>
      <c r="E3130" t="s">
        <v>116</v>
      </c>
      <c r="F3130" t="n">
        <v>3201</v>
      </c>
      <c r="G3130" t="s">
        <v>228</v>
      </c>
      <c r="H3130" t="s">
        <v>229</v>
      </c>
      <c r="I3130" t="n">
        <v>5</v>
      </c>
      <c r="J3130" t="n">
        <v>458</v>
      </c>
      <c r="K3130" t="s">
        <v>230</v>
      </c>
      <c r="L3130" t="n">
        <v>126</v>
      </c>
      <c r="M3130" t="n">
        <v>0.09</v>
      </c>
      <c r="N3130" t="n">
        <v>33.9</v>
      </c>
      <c r="O3130" t="s">
        <v>323</v>
      </c>
      <c r="P3130" t="n">
        <v>121</v>
      </c>
      <c r="Q3130" t="s">
        <v>229</v>
      </c>
      <c r="R3130" t="s">
        <v>233</v>
      </c>
      <c r="S3130" t="s">
        <v>229</v>
      </c>
      <c r="T3130" t="n">
        <v>5</v>
      </c>
    </row>
    <row r="3131" spans="1:20">
      <c r="A3131" s="1" t="n">
        <v>40755</v>
      </c>
      <c r="B3131" t="s">
        <v>323</v>
      </c>
      <c r="C3131" t="n">
        <v>16</v>
      </c>
      <c r="D3131" t="n">
        <v>25</v>
      </c>
      <c r="E3131" t="s">
        <v>116</v>
      </c>
      <c r="F3131" t="n">
        <v>3201</v>
      </c>
      <c r="G3131" t="s">
        <v>228</v>
      </c>
      <c r="H3131" t="s">
        <v>229</v>
      </c>
      <c r="I3131" t="n">
        <v>5</v>
      </c>
      <c r="J3131" t="n">
        <v>875</v>
      </c>
      <c r="K3131" t="s">
        <v>305</v>
      </c>
      <c r="L3131" t="n">
        <v>219</v>
      </c>
      <c r="M3131" t="n">
        <v>0.05</v>
      </c>
      <c r="N3131" t="n">
        <v>37.5</v>
      </c>
      <c r="O3131" t="s">
        <v>323</v>
      </c>
      <c r="P3131" t="n">
        <v>121</v>
      </c>
      <c r="Q3131" t="s">
        <v>229</v>
      </c>
      <c r="R3131" t="s">
        <v>233</v>
      </c>
      <c r="S3131" t="s">
        <v>229</v>
      </c>
      <c r="T3131" t="n">
        <v>5</v>
      </c>
    </row>
    <row r="3132" spans="1:20">
      <c r="A3132" s="1" t="n">
        <v>40755</v>
      </c>
      <c r="B3132" t="s">
        <v>323</v>
      </c>
      <c r="C3132" t="n">
        <v>17</v>
      </c>
      <c r="D3132" t="n">
        <v>25</v>
      </c>
      <c r="E3132" t="s">
        <v>116</v>
      </c>
      <c r="F3132" t="n">
        <v>3201</v>
      </c>
      <c r="G3132" t="s">
        <v>228</v>
      </c>
      <c r="H3132" t="s">
        <v>229</v>
      </c>
      <c r="I3132" t="n">
        <v>5</v>
      </c>
      <c r="J3132" t="n">
        <v>945</v>
      </c>
      <c r="K3132" t="s">
        <v>282</v>
      </c>
      <c r="L3132" t="n">
        <v>154</v>
      </c>
      <c r="M3132" t="n">
        <v>0.08</v>
      </c>
      <c r="N3132" t="n">
        <v>34.3</v>
      </c>
      <c r="O3132" t="s">
        <v>323</v>
      </c>
      <c r="P3132" t="n">
        <v>121</v>
      </c>
      <c r="Q3132" t="s">
        <v>229</v>
      </c>
      <c r="R3132" t="s">
        <v>233</v>
      </c>
      <c r="S3132" t="s">
        <v>229</v>
      </c>
      <c r="T3132" t="n">
        <v>5</v>
      </c>
    </row>
    <row r="3133" spans="1:20">
      <c r="A3133" s="1" t="n">
        <v>40755</v>
      </c>
      <c r="B3133" t="s">
        <v>323</v>
      </c>
      <c r="C3133" t="n">
        <v>18</v>
      </c>
      <c r="D3133" t="n">
        <v>25</v>
      </c>
      <c r="E3133" t="s">
        <v>116</v>
      </c>
      <c r="F3133" t="n">
        <v>3201</v>
      </c>
      <c r="G3133" t="s">
        <v>228</v>
      </c>
      <c r="H3133" t="s">
        <v>229</v>
      </c>
      <c r="I3133" t="n">
        <v>5</v>
      </c>
      <c r="J3133" t="n">
        <v>945</v>
      </c>
      <c r="K3133" t="s">
        <v>282</v>
      </c>
      <c r="L3133" t="n">
        <v>102</v>
      </c>
      <c r="M3133" t="n">
        <v>0.08</v>
      </c>
      <c r="N3133" t="n">
        <v>34.3</v>
      </c>
      <c r="O3133" t="s">
        <v>323</v>
      </c>
      <c r="P3133" t="n">
        <v>121</v>
      </c>
      <c r="Q3133" t="s">
        <v>229</v>
      </c>
      <c r="R3133" t="s">
        <v>233</v>
      </c>
      <c r="S3133" t="s">
        <v>229</v>
      </c>
      <c r="T3133" t="n">
        <v>5</v>
      </c>
    </row>
    <row r="3134" spans="1:20">
      <c r="A3134" s="1" t="n">
        <v>40755</v>
      </c>
      <c r="B3134" t="s">
        <v>323</v>
      </c>
      <c r="C3134" t="n">
        <v>19</v>
      </c>
      <c r="D3134" t="n">
        <v>25</v>
      </c>
      <c r="E3134" t="s">
        <v>116</v>
      </c>
      <c r="F3134" t="n">
        <v>3201</v>
      </c>
      <c r="G3134" t="s">
        <v>228</v>
      </c>
      <c r="H3134" t="s">
        <v>229</v>
      </c>
      <c r="I3134" t="n">
        <v>5</v>
      </c>
      <c r="J3134" t="n">
        <v>945</v>
      </c>
      <c r="K3134" t="s">
        <v>282</v>
      </c>
      <c r="L3134" t="n">
        <v>244</v>
      </c>
      <c r="M3134" t="n">
        <v>0.08</v>
      </c>
      <c r="N3134" t="n">
        <v>34.2</v>
      </c>
      <c r="O3134" t="s">
        <v>323</v>
      </c>
      <c r="P3134" t="n">
        <v>121</v>
      </c>
      <c r="Q3134" t="s">
        <v>229</v>
      </c>
      <c r="R3134" t="s">
        <v>233</v>
      </c>
      <c r="S3134" t="s">
        <v>229</v>
      </c>
      <c r="T3134" t="n">
        <v>5</v>
      </c>
    </row>
    <row r="3135" spans="1:20">
      <c r="A3135" s="1" t="n">
        <v>40755</v>
      </c>
      <c r="B3135" t="s">
        <v>323</v>
      </c>
      <c r="C3135" t="n">
        <v>20</v>
      </c>
      <c r="D3135" t="n">
        <v>25</v>
      </c>
      <c r="E3135" t="s">
        <v>116</v>
      </c>
      <c r="F3135" t="n">
        <v>3201</v>
      </c>
      <c r="G3135" t="s">
        <v>228</v>
      </c>
      <c r="H3135" t="s">
        <v>229</v>
      </c>
      <c r="I3135" t="n">
        <v>5</v>
      </c>
      <c r="J3135" t="n">
        <v>945</v>
      </c>
      <c r="K3135" t="s">
        <v>282</v>
      </c>
      <c r="L3135" t="n">
        <v>297</v>
      </c>
      <c r="M3135" t="n">
        <v>0.08</v>
      </c>
      <c r="N3135" t="n">
        <v>34.2</v>
      </c>
      <c r="O3135" t="s">
        <v>323</v>
      </c>
      <c r="P3135" t="n">
        <v>121</v>
      </c>
      <c r="Q3135" t="s">
        <v>229</v>
      </c>
      <c r="R3135" t="s">
        <v>233</v>
      </c>
      <c r="S3135" t="s">
        <v>229</v>
      </c>
      <c r="T3135" t="n">
        <v>5</v>
      </c>
    </row>
    <row r="3136" spans="1:20">
      <c r="A3136" s="1" t="n">
        <v>40755</v>
      </c>
      <c r="B3136" t="s">
        <v>323</v>
      </c>
      <c r="C3136" t="n">
        <v>21</v>
      </c>
      <c r="D3136" t="n">
        <v>25</v>
      </c>
      <c r="E3136" t="s">
        <v>116</v>
      </c>
      <c r="F3136" t="n">
        <v>3201</v>
      </c>
      <c r="G3136" t="s">
        <v>228</v>
      </c>
      <c r="H3136" t="s">
        <v>229</v>
      </c>
      <c r="I3136" t="n">
        <v>5</v>
      </c>
      <c r="J3136" t="n">
        <v>945</v>
      </c>
      <c r="K3136" t="s">
        <v>282</v>
      </c>
      <c r="L3136" t="n">
        <v>391</v>
      </c>
      <c r="M3136" t="n">
        <v>0.07000000000000001</v>
      </c>
      <c r="N3136" t="n">
        <v>35.8</v>
      </c>
      <c r="O3136" t="s">
        <v>323</v>
      </c>
      <c r="P3136" t="n">
        <v>121</v>
      </c>
      <c r="Q3136" t="s">
        <v>229</v>
      </c>
      <c r="R3136" t="s">
        <v>233</v>
      </c>
      <c r="S3136" t="s">
        <v>229</v>
      </c>
      <c r="T3136" t="n">
        <v>5</v>
      </c>
    </row>
    <row r="3137" spans="1:20">
      <c r="A3137" s="1" t="n">
        <v>40755</v>
      </c>
      <c r="B3137" t="s">
        <v>376</v>
      </c>
      <c r="C3137" t="n">
        <v>1</v>
      </c>
      <c r="D3137" t="n">
        <v>251</v>
      </c>
      <c r="E3137" t="s">
        <v>385</v>
      </c>
      <c r="F3137" t="n">
        <v>3202</v>
      </c>
      <c r="G3137" t="s">
        <v>275</v>
      </c>
      <c r="H3137" t="s">
        <v>229</v>
      </c>
      <c r="I3137" t="n">
        <v>5</v>
      </c>
      <c r="J3137" t="n">
        <v>320</v>
      </c>
      <c r="K3137" t="s">
        <v>388</v>
      </c>
      <c r="L3137" t="n">
        <v>20</v>
      </c>
      <c r="M3137" t="n">
        <v>0</v>
      </c>
      <c r="N3137" t="n">
        <v>0</v>
      </c>
      <c r="S3137" t="s">
        <v>381</v>
      </c>
      <c r="T3137" t="s">
        <v>381</v>
      </c>
    </row>
    <row r="3138" spans="1:20">
      <c r="A3138" s="1" t="n">
        <v>40755</v>
      </c>
      <c r="B3138" t="s">
        <v>376</v>
      </c>
      <c r="C3138" t="n">
        <v>2</v>
      </c>
      <c r="D3138" t="n">
        <v>251</v>
      </c>
      <c r="E3138" t="s">
        <v>385</v>
      </c>
      <c r="F3138" t="n">
        <v>3203</v>
      </c>
      <c r="G3138" t="s">
        <v>343</v>
      </c>
      <c r="H3138" t="s">
        <v>229</v>
      </c>
      <c r="I3138" t="n">
        <v>5</v>
      </c>
      <c r="J3138" t="n">
        <v>320</v>
      </c>
      <c r="K3138" t="s">
        <v>388</v>
      </c>
      <c r="L3138" t="n">
        <v>14</v>
      </c>
      <c r="M3138" t="n">
        <v>0</v>
      </c>
      <c r="N3138" t="n">
        <v>0</v>
      </c>
      <c r="S3138" t="s">
        <v>381</v>
      </c>
      <c r="T3138" t="s">
        <v>381</v>
      </c>
    </row>
    <row r="3139" spans="1:20">
      <c r="A3139" s="1" t="n">
        <v>40755</v>
      </c>
      <c r="B3139" t="s">
        <v>376</v>
      </c>
      <c r="C3139" t="n">
        <v>3</v>
      </c>
      <c r="D3139" t="n">
        <v>251</v>
      </c>
      <c r="E3139" t="s">
        <v>385</v>
      </c>
      <c r="F3139" t="n">
        <v>3204</v>
      </c>
      <c r="G3139" t="s">
        <v>344</v>
      </c>
      <c r="H3139" t="s">
        <v>229</v>
      </c>
      <c r="I3139" t="n">
        <v>5</v>
      </c>
      <c r="J3139" t="n">
        <v>320</v>
      </c>
      <c r="K3139" t="s">
        <v>388</v>
      </c>
      <c r="L3139" t="n">
        <v>12</v>
      </c>
      <c r="M3139" t="n">
        <v>0</v>
      </c>
      <c r="N3139" t="n">
        <v>0</v>
      </c>
      <c r="S3139" t="s">
        <v>381</v>
      </c>
      <c r="T3139" t="s">
        <v>381</v>
      </c>
    </row>
    <row r="3140" spans="1:20">
      <c r="A3140" s="1" t="n">
        <v>40755</v>
      </c>
      <c r="B3140" t="s">
        <v>376</v>
      </c>
      <c r="C3140" t="n">
        <v>4</v>
      </c>
      <c r="D3140" t="n">
        <v>251</v>
      </c>
      <c r="E3140" t="s">
        <v>385</v>
      </c>
      <c r="F3140" t="n">
        <v>3204</v>
      </c>
      <c r="G3140" t="s">
        <v>344</v>
      </c>
      <c r="H3140" t="s">
        <v>229</v>
      </c>
      <c r="I3140" t="n">
        <v>5</v>
      </c>
      <c r="J3140" t="n">
        <v>320</v>
      </c>
      <c r="K3140" t="s">
        <v>388</v>
      </c>
      <c r="L3140" t="n">
        <v>9</v>
      </c>
      <c r="M3140" t="n">
        <v>0</v>
      </c>
      <c r="N3140" t="n">
        <v>0</v>
      </c>
      <c r="S3140" t="s">
        <v>381</v>
      </c>
      <c r="T3140" t="s">
        <v>381</v>
      </c>
    </row>
    <row r="3141" spans="1:20">
      <c r="A3141" s="1" t="n">
        <v>40755</v>
      </c>
      <c r="B3141" t="s">
        <v>326</v>
      </c>
      <c r="C3141" t="n">
        <v>1</v>
      </c>
      <c r="D3141" t="n">
        <v>215</v>
      </c>
      <c r="E3141" t="s">
        <v>384</v>
      </c>
      <c r="F3141" t="n">
        <v>3201</v>
      </c>
      <c r="G3141" t="s">
        <v>228</v>
      </c>
      <c r="H3141" t="s">
        <v>229</v>
      </c>
      <c r="I3141" t="n">
        <v>5</v>
      </c>
      <c r="J3141" t="n">
        <v>490</v>
      </c>
      <c r="K3141" t="s">
        <v>244</v>
      </c>
      <c r="L3141" t="n">
        <v>310</v>
      </c>
      <c r="M3141" t="n">
        <v>0</v>
      </c>
      <c r="N3141" t="n">
        <v>0</v>
      </c>
      <c r="S3141" t="s">
        <v>381</v>
      </c>
      <c r="T3141" t="s">
        <v>381</v>
      </c>
    </row>
    <row r="3142" spans="1:20">
      <c r="A3142" s="1" t="n">
        <v>40755</v>
      </c>
      <c r="B3142" t="s">
        <v>326</v>
      </c>
      <c r="C3142" t="n">
        <v>2</v>
      </c>
      <c r="D3142" t="n">
        <v>215</v>
      </c>
      <c r="E3142" t="s">
        <v>384</v>
      </c>
      <c r="F3142" t="n">
        <v>3201</v>
      </c>
      <c r="G3142" t="s">
        <v>228</v>
      </c>
      <c r="H3142" t="s">
        <v>229</v>
      </c>
      <c r="I3142" t="n">
        <v>5</v>
      </c>
      <c r="J3142" t="n">
        <v>515</v>
      </c>
      <c r="K3142" t="s">
        <v>338</v>
      </c>
      <c r="L3142" t="n">
        <v>290</v>
      </c>
      <c r="M3142" t="n">
        <v>0</v>
      </c>
      <c r="N3142" t="n">
        <v>0</v>
      </c>
      <c r="S3142" t="s">
        <v>381</v>
      </c>
      <c r="T3142" t="s">
        <v>381</v>
      </c>
    </row>
    <row r="3143" spans="1:20">
      <c r="A3143" s="1" t="n">
        <v>40755</v>
      </c>
      <c r="B3143" t="s">
        <v>371</v>
      </c>
      <c r="C3143" t="n">
        <v>8</v>
      </c>
      <c r="D3143" t="n">
        <v>25</v>
      </c>
      <c r="E3143" t="s">
        <v>116</v>
      </c>
      <c r="F3143" t="n">
        <v>3201</v>
      </c>
      <c r="G3143" t="s">
        <v>228</v>
      </c>
      <c r="H3143" t="s">
        <v>229</v>
      </c>
      <c r="I3143" t="n">
        <v>5</v>
      </c>
      <c r="J3143" t="n">
        <v>805</v>
      </c>
      <c r="K3143" t="s">
        <v>295</v>
      </c>
      <c r="L3143" t="n">
        <v>401</v>
      </c>
      <c r="M3143" t="n">
        <v>0.6</v>
      </c>
      <c r="N3143" t="n">
        <v>34</v>
      </c>
      <c r="O3143" t="s">
        <v>371</v>
      </c>
      <c r="P3143" t="n">
        <v>363</v>
      </c>
      <c r="Q3143" t="s">
        <v>387</v>
      </c>
      <c r="R3143" t="s">
        <v>233</v>
      </c>
      <c r="S3143" t="s">
        <v>229</v>
      </c>
      <c r="T3143" t="n">
        <v>5</v>
      </c>
    </row>
    <row r="3144" spans="1:20">
      <c r="A3144" s="1" t="n">
        <v>40755</v>
      </c>
      <c r="B3144" t="s">
        <v>371</v>
      </c>
      <c r="C3144" t="n">
        <v>13</v>
      </c>
      <c r="D3144" t="n">
        <v>25</v>
      </c>
      <c r="E3144" t="s">
        <v>116</v>
      </c>
      <c r="F3144" t="n">
        <v>3201</v>
      </c>
      <c r="G3144" t="s">
        <v>228</v>
      </c>
      <c r="H3144" t="s">
        <v>229</v>
      </c>
      <c r="I3144" t="n">
        <v>5</v>
      </c>
      <c r="J3144" t="n">
        <v>145</v>
      </c>
      <c r="K3144" t="s">
        <v>301</v>
      </c>
      <c r="L3144" t="n">
        <v>904</v>
      </c>
      <c r="M3144" t="n">
        <v>0.12</v>
      </c>
      <c r="N3144" t="n">
        <v>32.5</v>
      </c>
      <c r="O3144" t="s">
        <v>371</v>
      </c>
      <c r="P3144" t="n">
        <v>363</v>
      </c>
      <c r="Q3144" t="s">
        <v>387</v>
      </c>
      <c r="R3144" t="s">
        <v>233</v>
      </c>
      <c r="S3144" t="s">
        <v>229</v>
      </c>
      <c r="T3144" t="n">
        <v>5</v>
      </c>
    </row>
    <row r="3145" spans="1:20">
      <c r="A3145" s="1" t="n">
        <v>40755</v>
      </c>
      <c r="B3145" t="s">
        <v>371</v>
      </c>
      <c r="C3145" t="n">
        <v>14</v>
      </c>
      <c r="D3145" t="n">
        <v>216</v>
      </c>
      <c r="E3145" t="s">
        <v>392</v>
      </c>
      <c r="F3145" t="n">
        <v>3201</v>
      </c>
      <c r="G3145" t="s">
        <v>228</v>
      </c>
      <c r="H3145" t="s">
        <v>229</v>
      </c>
      <c r="I3145" t="n">
        <v>5</v>
      </c>
      <c r="J3145" t="n">
        <v>515</v>
      </c>
      <c r="K3145" t="s">
        <v>338</v>
      </c>
      <c r="L3145" t="n">
        <v>290</v>
      </c>
      <c r="M3145" t="n">
        <v>0</v>
      </c>
      <c r="N3145" t="n">
        <v>0</v>
      </c>
      <c r="S3145" t="s">
        <v>381</v>
      </c>
      <c r="T3145" t="s">
        <v>381</v>
      </c>
    </row>
    <row r="3146" spans="1:20">
      <c r="A3146" s="1" t="n">
        <v>40786</v>
      </c>
      <c r="B3146" t="s">
        <v>323</v>
      </c>
      <c r="C3146" t="n">
        <v>13</v>
      </c>
      <c r="D3146" t="n">
        <v>25</v>
      </c>
      <c r="E3146" t="s">
        <v>116</v>
      </c>
      <c r="F3146" t="n">
        <v>3201</v>
      </c>
      <c r="G3146" t="s">
        <v>228</v>
      </c>
      <c r="H3146" t="s">
        <v>229</v>
      </c>
      <c r="I3146" t="n">
        <v>5</v>
      </c>
      <c r="J3146" t="n">
        <v>145</v>
      </c>
      <c r="K3146" t="s">
        <v>301</v>
      </c>
      <c r="L3146" t="n">
        <v>224</v>
      </c>
      <c r="M3146" t="n">
        <v>0.12</v>
      </c>
      <c r="N3146" t="n">
        <v>32.5</v>
      </c>
      <c r="O3146" t="s">
        <v>323</v>
      </c>
      <c r="P3146" t="n">
        <v>121</v>
      </c>
      <c r="Q3146" t="s">
        <v>229</v>
      </c>
      <c r="R3146" t="s">
        <v>233</v>
      </c>
      <c r="S3146" t="s">
        <v>229</v>
      </c>
      <c r="T3146" t="n">
        <v>5</v>
      </c>
    </row>
    <row r="3147" spans="1:20">
      <c r="A3147" s="1" t="n">
        <v>40786</v>
      </c>
      <c r="B3147" t="s">
        <v>323</v>
      </c>
      <c r="C3147" t="n">
        <v>14</v>
      </c>
      <c r="D3147" t="n">
        <v>25</v>
      </c>
      <c r="E3147" t="s">
        <v>116</v>
      </c>
      <c r="F3147" t="n">
        <v>3201</v>
      </c>
      <c r="G3147" t="s">
        <v>228</v>
      </c>
      <c r="H3147" t="s">
        <v>229</v>
      </c>
      <c r="I3147" t="n">
        <v>5</v>
      </c>
      <c r="J3147" t="n">
        <v>150</v>
      </c>
      <c r="K3147" t="s">
        <v>269</v>
      </c>
      <c r="L3147" t="n">
        <v>287</v>
      </c>
      <c r="M3147" t="n">
        <v>0.18</v>
      </c>
      <c r="N3147" t="n">
        <v>24.4</v>
      </c>
      <c r="O3147" t="s">
        <v>323</v>
      </c>
      <c r="P3147" t="n">
        <v>121</v>
      </c>
      <c r="Q3147" t="s">
        <v>229</v>
      </c>
      <c r="R3147" t="s">
        <v>233</v>
      </c>
      <c r="S3147" t="s">
        <v>229</v>
      </c>
      <c r="T3147" t="n">
        <v>5</v>
      </c>
    </row>
    <row r="3148" spans="1:20">
      <c r="A3148" s="1" t="n">
        <v>40786</v>
      </c>
      <c r="B3148" t="s">
        <v>323</v>
      </c>
      <c r="C3148" t="n">
        <v>15</v>
      </c>
      <c r="D3148" t="n">
        <v>25</v>
      </c>
      <c r="E3148" t="s">
        <v>116</v>
      </c>
      <c r="F3148" t="n">
        <v>3201</v>
      </c>
      <c r="G3148" t="s">
        <v>228</v>
      </c>
      <c r="H3148" t="s">
        <v>229</v>
      </c>
      <c r="I3148" t="n">
        <v>5</v>
      </c>
      <c r="J3148" t="n">
        <v>875</v>
      </c>
      <c r="K3148" t="s">
        <v>305</v>
      </c>
      <c r="L3148" t="n">
        <v>482</v>
      </c>
      <c r="M3148" t="n">
        <v>0.05</v>
      </c>
      <c r="N3148" t="n">
        <v>42.2</v>
      </c>
      <c r="O3148" t="s">
        <v>323</v>
      </c>
      <c r="P3148" t="n">
        <v>121</v>
      </c>
      <c r="Q3148" t="s">
        <v>229</v>
      </c>
      <c r="R3148" t="s">
        <v>233</v>
      </c>
      <c r="S3148" t="s">
        <v>229</v>
      </c>
      <c r="T3148" t="n">
        <v>5</v>
      </c>
    </row>
    <row r="3149" spans="1:20">
      <c r="A3149" s="1" t="n">
        <v>40786</v>
      </c>
      <c r="B3149" t="s">
        <v>326</v>
      </c>
      <c r="C3149" t="n">
        <v>1</v>
      </c>
      <c r="D3149" t="n">
        <v>215</v>
      </c>
      <c r="E3149" t="s">
        <v>384</v>
      </c>
      <c r="F3149" t="n">
        <v>3201</v>
      </c>
      <c r="G3149" t="s">
        <v>228</v>
      </c>
      <c r="H3149" t="s">
        <v>229</v>
      </c>
      <c r="I3149" t="n">
        <v>5</v>
      </c>
      <c r="J3149" t="n">
        <v>490</v>
      </c>
      <c r="K3149" t="s">
        <v>244</v>
      </c>
      <c r="L3149" t="n">
        <v>315</v>
      </c>
      <c r="M3149" t="n">
        <v>0</v>
      </c>
      <c r="N3149" t="n">
        <v>0</v>
      </c>
      <c r="S3149" t="s">
        <v>381</v>
      </c>
      <c r="T3149" t="s">
        <v>381</v>
      </c>
    </row>
    <row r="3150" spans="1:20">
      <c r="A3150" s="1" t="n">
        <v>40786</v>
      </c>
      <c r="B3150" t="s">
        <v>326</v>
      </c>
      <c r="C3150" t="n">
        <v>2</v>
      </c>
      <c r="D3150" t="n">
        <v>215</v>
      </c>
      <c r="E3150" t="s">
        <v>384</v>
      </c>
      <c r="F3150" t="n">
        <v>3201</v>
      </c>
      <c r="G3150" t="s">
        <v>228</v>
      </c>
      <c r="H3150" t="s">
        <v>229</v>
      </c>
      <c r="I3150" t="n">
        <v>5</v>
      </c>
      <c r="J3150" t="n">
        <v>515</v>
      </c>
      <c r="K3150" t="s">
        <v>338</v>
      </c>
      <c r="L3150" t="n">
        <v>286</v>
      </c>
      <c r="M3150" t="n">
        <v>0</v>
      </c>
      <c r="N3150" t="n">
        <v>0</v>
      </c>
      <c r="S3150" t="s">
        <v>381</v>
      </c>
      <c r="T3150" t="s">
        <v>381</v>
      </c>
    </row>
    <row r="3151" spans="1:20">
      <c r="A3151" s="1" t="n">
        <v>40786</v>
      </c>
      <c r="B3151" t="s">
        <v>371</v>
      </c>
      <c r="C3151" t="n">
        <v>5</v>
      </c>
      <c r="D3151" t="n">
        <v>25</v>
      </c>
      <c r="E3151" t="s">
        <v>116</v>
      </c>
      <c r="F3151" t="n">
        <v>3201</v>
      </c>
      <c r="G3151" t="s">
        <v>228</v>
      </c>
      <c r="H3151" t="s">
        <v>229</v>
      </c>
      <c r="I3151" t="n">
        <v>5</v>
      </c>
      <c r="J3151" t="n">
        <v>150</v>
      </c>
      <c r="K3151" t="s">
        <v>269</v>
      </c>
      <c r="L3151" t="n">
        <v>703</v>
      </c>
      <c r="M3151" t="n">
        <v>0.19</v>
      </c>
      <c r="N3151" t="n">
        <v>24.1</v>
      </c>
      <c r="O3151" t="s">
        <v>371</v>
      </c>
      <c r="P3151" t="n">
        <v>363</v>
      </c>
      <c r="Q3151" t="s">
        <v>387</v>
      </c>
      <c r="R3151" t="s">
        <v>233</v>
      </c>
      <c r="S3151" t="s">
        <v>229</v>
      </c>
      <c r="T3151" t="n">
        <v>5</v>
      </c>
    </row>
    <row r="3152" spans="1:20">
      <c r="A3152" s="1" t="n">
        <v>40786</v>
      </c>
      <c r="B3152" t="s">
        <v>371</v>
      </c>
      <c r="C3152" t="n">
        <v>6</v>
      </c>
      <c r="D3152" t="n">
        <v>25</v>
      </c>
      <c r="E3152" t="s">
        <v>116</v>
      </c>
      <c r="F3152" t="n">
        <v>3201</v>
      </c>
      <c r="G3152" t="s">
        <v>228</v>
      </c>
      <c r="H3152" t="s">
        <v>229</v>
      </c>
      <c r="I3152" t="n">
        <v>5</v>
      </c>
      <c r="J3152" t="n">
        <v>805</v>
      </c>
      <c r="K3152" t="s">
        <v>295</v>
      </c>
      <c r="L3152" t="n">
        <v>357</v>
      </c>
      <c r="M3152" t="n">
        <v>0.6</v>
      </c>
      <c r="N3152" t="n">
        <v>34</v>
      </c>
      <c r="O3152" t="s">
        <v>371</v>
      </c>
      <c r="P3152" t="n">
        <v>363</v>
      </c>
      <c r="Q3152" t="s">
        <v>387</v>
      </c>
      <c r="R3152" t="s">
        <v>233</v>
      </c>
      <c r="S3152" t="s">
        <v>229</v>
      </c>
      <c r="T3152" t="n">
        <v>5</v>
      </c>
    </row>
    <row r="3153" spans="1:20">
      <c r="A3153" s="1" t="n">
        <v>40786</v>
      </c>
      <c r="B3153" t="s">
        <v>371</v>
      </c>
      <c r="C3153" t="n">
        <v>11</v>
      </c>
      <c r="D3153" t="n">
        <v>25</v>
      </c>
      <c r="E3153" t="s">
        <v>116</v>
      </c>
      <c r="F3153" t="n">
        <v>3201</v>
      </c>
      <c r="G3153" t="s">
        <v>228</v>
      </c>
      <c r="H3153" t="s">
        <v>229</v>
      </c>
      <c r="I3153" t="n">
        <v>5</v>
      </c>
      <c r="J3153" t="n">
        <v>785</v>
      </c>
      <c r="K3153" t="s">
        <v>259</v>
      </c>
      <c r="L3153" t="n">
        <v>418</v>
      </c>
      <c r="M3153" t="n">
        <v>0.06</v>
      </c>
      <c r="N3153" t="n">
        <v>34</v>
      </c>
      <c r="O3153" t="s">
        <v>371</v>
      </c>
      <c r="P3153" t="n">
        <v>363</v>
      </c>
      <c r="Q3153" t="s">
        <v>387</v>
      </c>
      <c r="R3153" t="s">
        <v>233</v>
      </c>
      <c r="S3153" t="s">
        <v>229</v>
      </c>
      <c r="T3153" t="n">
        <v>5</v>
      </c>
    </row>
    <row r="3154" spans="1:20">
      <c r="A3154" s="1" t="n">
        <v>40786</v>
      </c>
      <c r="B3154" t="s">
        <v>371</v>
      </c>
      <c r="C3154" t="n">
        <v>13</v>
      </c>
      <c r="D3154" t="n">
        <v>25</v>
      </c>
      <c r="E3154" t="s">
        <v>116</v>
      </c>
      <c r="F3154" t="n">
        <v>3201</v>
      </c>
      <c r="G3154" t="s">
        <v>228</v>
      </c>
      <c r="H3154" t="s">
        <v>229</v>
      </c>
      <c r="I3154" t="n">
        <v>5</v>
      </c>
      <c r="J3154" t="n">
        <v>805</v>
      </c>
      <c r="K3154" t="s">
        <v>295</v>
      </c>
      <c r="L3154" t="n">
        <v>714</v>
      </c>
      <c r="M3154" t="n">
        <v>0.23</v>
      </c>
      <c r="N3154" t="n">
        <v>37.9</v>
      </c>
      <c r="O3154" t="s">
        <v>371</v>
      </c>
      <c r="P3154" t="n">
        <v>363</v>
      </c>
      <c r="Q3154" t="s">
        <v>387</v>
      </c>
      <c r="R3154" t="s">
        <v>233</v>
      </c>
      <c r="S3154" t="s">
        <v>229</v>
      </c>
      <c r="T3154" t="n">
        <v>5</v>
      </c>
    </row>
    <row r="3155" spans="1:20">
      <c r="A3155" s="1" t="n">
        <v>40816</v>
      </c>
      <c r="B3155" t="s">
        <v>323</v>
      </c>
      <c r="C3155" t="n">
        <v>26</v>
      </c>
      <c r="D3155" t="n">
        <v>25</v>
      </c>
      <c r="E3155" t="s">
        <v>116</v>
      </c>
      <c r="F3155" t="n">
        <v>3201</v>
      </c>
      <c r="G3155" t="s">
        <v>228</v>
      </c>
      <c r="H3155" t="s">
        <v>229</v>
      </c>
      <c r="I3155" t="n">
        <v>5</v>
      </c>
      <c r="J3155" t="n">
        <v>875</v>
      </c>
      <c r="K3155" t="s">
        <v>305</v>
      </c>
      <c r="L3155" t="n">
        <v>199</v>
      </c>
      <c r="M3155" t="n">
        <v>0.05</v>
      </c>
      <c r="N3155" t="n">
        <v>42.3</v>
      </c>
      <c r="O3155" t="s">
        <v>323</v>
      </c>
      <c r="P3155" t="n">
        <v>121</v>
      </c>
      <c r="Q3155" t="s">
        <v>229</v>
      </c>
      <c r="R3155" t="s">
        <v>233</v>
      </c>
      <c r="S3155" t="s">
        <v>229</v>
      </c>
      <c r="T3155" t="n">
        <v>5</v>
      </c>
    </row>
    <row r="3156" spans="1:20">
      <c r="A3156" s="1" t="n">
        <v>40816</v>
      </c>
      <c r="B3156" t="s">
        <v>323</v>
      </c>
      <c r="C3156" t="n">
        <v>27</v>
      </c>
      <c r="D3156" t="n">
        <v>25</v>
      </c>
      <c r="E3156" t="s">
        <v>116</v>
      </c>
      <c r="F3156" t="n">
        <v>3201</v>
      </c>
      <c r="G3156" t="s">
        <v>228</v>
      </c>
      <c r="H3156" t="s">
        <v>229</v>
      </c>
      <c r="I3156" t="n">
        <v>5</v>
      </c>
      <c r="J3156" t="n">
        <v>875</v>
      </c>
      <c r="K3156" t="s">
        <v>305</v>
      </c>
      <c r="L3156" t="n">
        <v>467</v>
      </c>
      <c r="M3156" t="n">
        <v>0.05</v>
      </c>
      <c r="N3156" t="n">
        <v>42.4</v>
      </c>
      <c r="O3156" t="s">
        <v>323</v>
      </c>
      <c r="P3156" t="n">
        <v>121</v>
      </c>
      <c r="Q3156" t="s">
        <v>229</v>
      </c>
      <c r="R3156" t="s">
        <v>233</v>
      </c>
      <c r="S3156" t="s">
        <v>229</v>
      </c>
      <c r="T3156" t="n">
        <v>5</v>
      </c>
    </row>
    <row r="3157" spans="1:20">
      <c r="A3157" s="1" t="n">
        <v>40816</v>
      </c>
      <c r="B3157" t="s">
        <v>323</v>
      </c>
      <c r="C3157" t="n">
        <v>28</v>
      </c>
      <c r="D3157" t="n">
        <v>25</v>
      </c>
      <c r="E3157" t="s">
        <v>116</v>
      </c>
      <c r="F3157" t="n">
        <v>3201</v>
      </c>
      <c r="G3157" t="s">
        <v>228</v>
      </c>
      <c r="H3157" t="s">
        <v>229</v>
      </c>
      <c r="I3157" t="n">
        <v>5</v>
      </c>
      <c r="J3157" t="n">
        <v>145</v>
      </c>
      <c r="K3157" t="s">
        <v>301</v>
      </c>
      <c r="L3157" t="n">
        <v>226</v>
      </c>
      <c r="M3157" t="n">
        <v>0.12</v>
      </c>
      <c r="N3157" t="n">
        <v>32.4</v>
      </c>
      <c r="O3157" t="s">
        <v>323</v>
      </c>
      <c r="P3157" t="n">
        <v>121</v>
      </c>
      <c r="Q3157" t="s">
        <v>229</v>
      </c>
      <c r="R3157" t="s">
        <v>233</v>
      </c>
      <c r="S3157" t="s">
        <v>229</v>
      </c>
      <c r="T3157" t="n">
        <v>5</v>
      </c>
    </row>
    <row r="3158" spans="1:20">
      <c r="A3158" s="1" t="n">
        <v>40816</v>
      </c>
      <c r="B3158" t="s">
        <v>323</v>
      </c>
      <c r="C3158" t="n">
        <v>29</v>
      </c>
      <c r="D3158" t="n">
        <v>25</v>
      </c>
      <c r="E3158" t="s">
        <v>116</v>
      </c>
      <c r="F3158" t="n">
        <v>3201</v>
      </c>
      <c r="G3158" t="s">
        <v>228</v>
      </c>
      <c r="H3158" t="s">
        <v>229</v>
      </c>
      <c r="I3158" t="n">
        <v>5</v>
      </c>
      <c r="J3158" t="n">
        <v>458</v>
      </c>
      <c r="K3158" t="s">
        <v>230</v>
      </c>
      <c r="L3158" t="n">
        <v>100</v>
      </c>
      <c r="M3158" t="n">
        <v>0.2</v>
      </c>
      <c r="N3158" t="n">
        <v>20.1</v>
      </c>
      <c r="O3158" t="s">
        <v>323</v>
      </c>
      <c r="P3158" t="n">
        <v>121</v>
      </c>
      <c r="Q3158" t="s">
        <v>229</v>
      </c>
      <c r="R3158" t="s">
        <v>233</v>
      </c>
      <c r="S3158" t="s">
        <v>229</v>
      </c>
      <c r="T3158" t="n">
        <v>5</v>
      </c>
    </row>
    <row r="3159" spans="1:20">
      <c r="A3159" s="1" t="n">
        <v>40816</v>
      </c>
      <c r="B3159" t="s">
        <v>323</v>
      </c>
      <c r="C3159" t="n">
        <v>30</v>
      </c>
      <c r="D3159" t="n">
        <v>25</v>
      </c>
      <c r="E3159" t="s">
        <v>116</v>
      </c>
      <c r="F3159" t="n">
        <v>3201</v>
      </c>
      <c r="G3159" t="s">
        <v>228</v>
      </c>
      <c r="H3159" t="s">
        <v>229</v>
      </c>
      <c r="I3159" t="n">
        <v>5</v>
      </c>
      <c r="J3159" t="n">
        <v>458</v>
      </c>
      <c r="K3159" t="s">
        <v>230</v>
      </c>
      <c r="L3159" t="n">
        <v>122</v>
      </c>
      <c r="M3159" t="n">
        <v>0.06</v>
      </c>
      <c r="N3159" t="n">
        <v>35.5</v>
      </c>
      <c r="O3159" t="s">
        <v>323</v>
      </c>
      <c r="P3159" t="n">
        <v>121</v>
      </c>
      <c r="Q3159" t="s">
        <v>229</v>
      </c>
      <c r="R3159" t="s">
        <v>233</v>
      </c>
      <c r="S3159" t="s">
        <v>229</v>
      </c>
      <c r="T3159" t="n">
        <v>5</v>
      </c>
    </row>
    <row r="3160" spans="1:20">
      <c r="A3160" s="1" t="n">
        <v>40816</v>
      </c>
      <c r="B3160" t="s">
        <v>323</v>
      </c>
      <c r="C3160" t="n">
        <v>31</v>
      </c>
      <c r="D3160" t="n">
        <v>25</v>
      </c>
      <c r="E3160" t="s">
        <v>116</v>
      </c>
      <c r="F3160" t="n">
        <v>3201</v>
      </c>
      <c r="G3160" t="s">
        <v>228</v>
      </c>
      <c r="H3160" t="s">
        <v>229</v>
      </c>
      <c r="I3160" t="n">
        <v>5</v>
      </c>
      <c r="J3160" t="n">
        <v>458</v>
      </c>
      <c r="K3160" t="s">
        <v>230</v>
      </c>
      <c r="L3160" t="n">
        <v>122</v>
      </c>
      <c r="M3160" t="n">
        <v>0.06</v>
      </c>
      <c r="N3160" t="n">
        <v>35.5</v>
      </c>
      <c r="O3160" t="s">
        <v>323</v>
      </c>
      <c r="P3160" t="n">
        <v>121</v>
      </c>
      <c r="Q3160" t="s">
        <v>229</v>
      </c>
      <c r="R3160" t="s">
        <v>233</v>
      </c>
      <c r="S3160" t="s">
        <v>229</v>
      </c>
      <c r="T3160" t="n">
        <v>5</v>
      </c>
    </row>
    <row r="3161" spans="1:20">
      <c r="A3161" s="1" t="n">
        <v>40816</v>
      </c>
      <c r="B3161" t="s">
        <v>323</v>
      </c>
      <c r="C3161" t="n">
        <v>32</v>
      </c>
      <c r="D3161" t="n">
        <v>25</v>
      </c>
      <c r="E3161" t="s">
        <v>116</v>
      </c>
      <c r="F3161" t="n">
        <v>3201</v>
      </c>
      <c r="G3161" t="s">
        <v>228</v>
      </c>
      <c r="H3161" t="s">
        <v>229</v>
      </c>
      <c r="I3161" t="n">
        <v>5</v>
      </c>
      <c r="J3161" t="n">
        <v>458</v>
      </c>
      <c r="K3161" t="s">
        <v>230</v>
      </c>
      <c r="L3161" t="n">
        <v>100</v>
      </c>
      <c r="M3161" t="n">
        <v>0.09</v>
      </c>
      <c r="N3161" t="n">
        <v>33.8</v>
      </c>
      <c r="O3161" t="s">
        <v>323</v>
      </c>
      <c r="P3161" t="n">
        <v>121</v>
      </c>
      <c r="Q3161" t="s">
        <v>229</v>
      </c>
      <c r="R3161" t="s">
        <v>233</v>
      </c>
      <c r="S3161" t="s">
        <v>229</v>
      </c>
      <c r="T3161" t="n">
        <v>5</v>
      </c>
    </row>
    <row r="3162" spans="1:20">
      <c r="A3162" s="1" t="n">
        <v>40816</v>
      </c>
      <c r="B3162" t="s">
        <v>393</v>
      </c>
      <c r="C3162" t="n">
        <v>4</v>
      </c>
      <c r="D3162" t="n">
        <v>251</v>
      </c>
      <c r="E3162" t="s">
        <v>385</v>
      </c>
      <c r="F3162" t="n">
        <v>3202</v>
      </c>
      <c r="G3162" t="s">
        <v>275</v>
      </c>
      <c r="H3162" t="s">
        <v>229</v>
      </c>
      <c r="I3162" t="n">
        <v>5</v>
      </c>
      <c r="J3162" t="n">
        <v>260</v>
      </c>
      <c r="K3162" t="s">
        <v>250</v>
      </c>
      <c r="L3162" t="n">
        <v>2</v>
      </c>
      <c r="M3162" t="n">
        <v>0</v>
      </c>
      <c r="N3162" t="n">
        <v>0</v>
      </c>
      <c r="S3162" t="s">
        <v>381</v>
      </c>
      <c r="T3162" t="s">
        <v>381</v>
      </c>
    </row>
    <row r="3163" spans="1:20">
      <c r="A3163" s="1" t="n">
        <v>40816</v>
      </c>
      <c r="B3163" t="s">
        <v>371</v>
      </c>
      <c r="C3163" t="n">
        <v>4</v>
      </c>
      <c r="D3163" t="n">
        <v>25</v>
      </c>
      <c r="E3163" t="s">
        <v>116</v>
      </c>
      <c r="F3163" t="n">
        <v>3201</v>
      </c>
      <c r="G3163" t="s">
        <v>228</v>
      </c>
      <c r="H3163" t="s">
        <v>229</v>
      </c>
      <c r="I3163" t="n">
        <v>5</v>
      </c>
      <c r="J3163" t="n">
        <v>458</v>
      </c>
      <c r="K3163" t="s">
        <v>230</v>
      </c>
      <c r="L3163" t="n">
        <v>300</v>
      </c>
      <c r="M3163" t="n">
        <v>0.02</v>
      </c>
      <c r="N3163" t="n">
        <v>21.1</v>
      </c>
      <c r="O3163" t="s">
        <v>371</v>
      </c>
      <c r="P3163" t="n">
        <v>363</v>
      </c>
      <c r="Q3163" t="s">
        <v>387</v>
      </c>
      <c r="R3163" t="s">
        <v>233</v>
      </c>
      <c r="S3163" t="s">
        <v>229</v>
      </c>
      <c r="T3163" t="n">
        <v>5</v>
      </c>
    </row>
    <row r="3164" spans="1:20">
      <c r="A3164" s="1" t="n">
        <v>40816</v>
      </c>
      <c r="B3164" t="s">
        <v>371</v>
      </c>
      <c r="C3164" t="n">
        <v>11</v>
      </c>
      <c r="D3164" t="n">
        <v>25</v>
      </c>
      <c r="E3164" t="s">
        <v>116</v>
      </c>
      <c r="F3164" t="n">
        <v>3201</v>
      </c>
      <c r="G3164" t="s">
        <v>228</v>
      </c>
      <c r="H3164" t="s">
        <v>229</v>
      </c>
      <c r="I3164" t="n">
        <v>5</v>
      </c>
      <c r="J3164" t="n">
        <v>785</v>
      </c>
      <c r="K3164" t="s">
        <v>259</v>
      </c>
      <c r="L3164" t="n">
        <v>974</v>
      </c>
      <c r="M3164" t="n">
        <v>0.06</v>
      </c>
      <c r="N3164" t="n">
        <v>34</v>
      </c>
      <c r="O3164" t="s">
        <v>371</v>
      </c>
      <c r="P3164" t="n">
        <v>363</v>
      </c>
      <c r="Q3164" t="s">
        <v>387</v>
      </c>
      <c r="R3164" t="s">
        <v>233</v>
      </c>
      <c r="S3164" t="s">
        <v>229</v>
      </c>
      <c r="T3164" t="n">
        <v>5</v>
      </c>
    </row>
    <row r="3165" spans="1:20">
      <c r="A3165" s="1" t="n">
        <v>40816</v>
      </c>
      <c r="B3165" t="s">
        <v>371</v>
      </c>
      <c r="C3165" t="n">
        <v>12</v>
      </c>
      <c r="D3165" t="n">
        <v>25</v>
      </c>
      <c r="E3165" t="s">
        <v>116</v>
      </c>
      <c r="F3165" t="n">
        <v>3201</v>
      </c>
      <c r="G3165" t="s">
        <v>228</v>
      </c>
      <c r="H3165" t="s">
        <v>229</v>
      </c>
      <c r="I3165" t="n">
        <v>5</v>
      </c>
      <c r="J3165" t="n">
        <v>273</v>
      </c>
      <c r="K3165" t="s">
        <v>391</v>
      </c>
      <c r="L3165" t="n">
        <v>288</v>
      </c>
      <c r="M3165" t="n">
        <v>0.1</v>
      </c>
      <c r="N3165" t="n">
        <v>21.1</v>
      </c>
      <c r="O3165" t="s">
        <v>371</v>
      </c>
      <c r="P3165" t="n">
        <v>363</v>
      </c>
      <c r="Q3165" t="s">
        <v>387</v>
      </c>
      <c r="R3165" t="s">
        <v>233</v>
      </c>
      <c r="S3165" t="s">
        <v>229</v>
      </c>
      <c r="T3165" t="n">
        <v>5</v>
      </c>
    </row>
    <row r="3166" spans="1:20">
      <c r="A3166" s="1" t="n">
        <v>40816</v>
      </c>
      <c r="B3166" t="s">
        <v>371</v>
      </c>
      <c r="C3166" t="n">
        <v>13</v>
      </c>
      <c r="D3166" t="n">
        <v>25</v>
      </c>
      <c r="E3166" t="s">
        <v>116</v>
      </c>
      <c r="F3166" t="n">
        <v>3201</v>
      </c>
      <c r="G3166" t="s">
        <v>228</v>
      </c>
      <c r="H3166" t="s">
        <v>229</v>
      </c>
      <c r="I3166" t="n">
        <v>5</v>
      </c>
      <c r="J3166" t="n">
        <v>785</v>
      </c>
      <c r="K3166" t="s">
        <v>259</v>
      </c>
      <c r="L3166" t="n">
        <v>78</v>
      </c>
      <c r="M3166" t="n">
        <v>2.79</v>
      </c>
      <c r="N3166" t="n">
        <v>28.7</v>
      </c>
      <c r="O3166" t="s">
        <v>371</v>
      </c>
      <c r="P3166" t="n">
        <v>363</v>
      </c>
      <c r="Q3166" t="s">
        <v>387</v>
      </c>
      <c r="R3166" t="s">
        <v>233</v>
      </c>
      <c r="S3166" t="s">
        <v>229</v>
      </c>
      <c r="T3166" t="n">
        <v>5</v>
      </c>
    </row>
    <row r="3167" spans="1:20">
      <c r="A3167" s="1" t="n">
        <v>40847</v>
      </c>
      <c r="B3167" t="s">
        <v>323</v>
      </c>
      <c r="C3167" t="n">
        <v>16</v>
      </c>
      <c r="D3167" t="n">
        <v>25</v>
      </c>
      <c r="E3167" t="s">
        <v>116</v>
      </c>
      <c r="F3167" t="n">
        <v>3201</v>
      </c>
      <c r="G3167" t="s">
        <v>228</v>
      </c>
      <c r="H3167" t="s">
        <v>229</v>
      </c>
      <c r="I3167" t="n">
        <v>5</v>
      </c>
      <c r="J3167" t="n">
        <v>875</v>
      </c>
      <c r="K3167" t="s">
        <v>305</v>
      </c>
      <c r="L3167" t="n">
        <v>465</v>
      </c>
      <c r="M3167" t="n">
        <v>0.05</v>
      </c>
      <c r="N3167" t="n">
        <v>42.7</v>
      </c>
      <c r="O3167" t="s">
        <v>323</v>
      </c>
      <c r="P3167" t="n">
        <v>121</v>
      </c>
      <c r="Q3167" t="s">
        <v>229</v>
      </c>
      <c r="R3167" t="s">
        <v>233</v>
      </c>
      <c r="S3167" t="s">
        <v>229</v>
      </c>
      <c r="T3167" t="n">
        <v>5</v>
      </c>
    </row>
    <row r="3168" spans="1:20">
      <c r="A3168" s="1" t="n">
        <v>40847</v>
      </c>
      <c r="B3168" t="s">
        <v>323</v>
      </c>
      <c r="C3168" t="n">
        <v>17</v>
      </c>
      <c r="D3168" t="n">
        <v>25</v>
      </c>
      <c r="E3168" t="s">
        <v>116</v>
      </c>
      <c r="F3168" t="n">
        <v>3201</v>
      </c>
      <c r="G3168" t="s">
        <v>228</v>
      </c>
      <c r="H3168" t="s">
        <v>229</v>
      </c>
      <c r="I3168" t="n">
        <v>5</v>
      </c>
      <c r="J3168" t="n">
        <v>145</v>
      </c>
      <c r="K3168" t="s">
        <v>301</v>
      </c>
      <c r="L3168" t="n">
        <v>231</v>
      </c>
      <c r="M3168" t="n">
        <v>0.12</v>
      </c>
      <c r="N3168" t="n">
        <v>32.2</v>
      </c>
      <c r="O3168" t="s">
        <v>323</v>
      </c>
      <c r="P3168" t="n">
        <v>121</v>
      </c>
      <c r="Q3168" t="s">
        <v>229</v>
      </c>
      <c r="R3168" t="s">
        <v>233</v>
      </c>
      <c r="S3168" t="s">
        <v>229</v>
      </c>
      <c r="T3168" t="n">
        <v>5</v>
      </c>
    </row>
    <row r="3169" spans="1:20">
      <c r="A3169" s="1" t="n">
        <v>40847</v>
      </c>
      <c r="B3169" t="s">
        <v>323</v>
      </c>
      <c r="C3169" t="n">
        <v>18</v>
      </c>
      <c r="D3169" t="n">
        <v>25</v>
      </c>
      <c r="E3169" t="s">
        <v>116</v>
      </c>
      <c r="F3169" t="n">
        <v>3201</v>
      </c>
      <c r="G3169" t="s">
        <v>228</v>
      </c>
      <c r="H3169" t="s">
        <v>229</v>
      </c>
      <c r="I3169" t="n">
        <v>5</v>
      </c>
      <c r="J3169" t="n">
        <v>458</v>
      </c>
      <c r="K3169" t="s">
        <v>230</v>
      </c>
      <c r="L3169" t="n">
        <v>118</v>
      </c>
      <c r="M3169" t="n">
        <v>0.09</v>
      </c>
      <c r="N3169" t="n">
        <v>32.3</v>
      </c>
      <c r="O3169" t="s">
        <v>323</v>
      </c>
      <c r="P3169" t="n">
        <v>121</v>
      </c>
      <c r="Q3169" t="s">
        <v>229</v>
      </c>
      <c r="R3169" t="s">
        <v>233</v>
      </c>
      <c r="S3169" t="s">
        <v>229</v>
      </c>
      <c r="T3169" t="n">
        <v>5</v>
      </c>
    </row>
    <row r="3170" spans="1:20">
      <c r="A3170" s="1" t="n">
        <v>40847</v>
      </c>
      <c r="B3170" t="s">
        <v>323</v>
      </c>
      <c r="C3170" t="n">
        <v>19</v>
      </c>
      <c r="D3170" t="n">
        <v>25</v>
      </c>
      <c r="E3170" t="s">
        <v>116</v>
      </c>
      <c r="F3170" t="n">
        <v>3201</v>
      </c>
      <c r="G3170" t="s">
        <v>228</v>
      </c>
      <c r="H3170" t="s">
        <v>229</v>
      </c>
      <c r="I3170" t="n">
        <v>5</v>
      </c>
      <c r="J3170" t="n">
        <v>458</v>
      </c>
      <c r="K3170" t="s">
        <v>230</v>
      </c>
      <c r="L3170" t="n">
        <v>121</v>
      </c>
      <c r="M3170" t="n">
        <v>0.06</v>
      </c>
      <c r="N3170" t="n">
        <v>35.7</v>
      </c>
      <c r="O3170" t="s">
        <v>323</v>
      </c>
      <c r="P3170" t="n">
        <v>121</v>
      </c>
      <c r="Q3170" t="s">
        <v>229</v>
      </c>
      <c r="R3170" t="s">
        <v>233</v>
      </c>
      <c r="S3170" t="s">
        <v>229</v>
      </c>
      <c r="T3170" t="n">
        <v>5</v>
      </c>
    </row>
    <row r="3171" spans="1:20">
      <c r="A3171" s="1" t="n">
        <v>40847</v>
      </c>
      <c r="B3171" t="s">
        <v>323</v>
      </c>
      <c r="C3171" t="n">
        <v>20</v>
      </c>
      <c r="D3171" t="n">
        <v>25</v>
      </c>
      <c r="E3171" t="s">
        <v>116</v>
      </c>
      <c r="F3171" t="n">
        <v>3201</v>
      </c>
      <c r="G3171" t="s">
        <v>228</v>
      </c>
      <c r="H3171" t="s">
        <v>229</v>
      </c>
      <c r="I3171" t="n">
        <v>5</v>
      </c>
      <c r="J3171" t="n">
        <v>458</v>
      </c>
      <c r="K3171" t="s">
        <v>230</v>
      </c>
      <c r="L3171" t="n">
        <v>247</v>
      </c>
      <c r="M3171" t="n">
        <v>0.09</v>
      </c>
      <c r="N3171" t="n">
        <v>33.7</v>
      </c>
      <c r="O3171" t="s">
        <v>323</v>
      </c>
      <c r="P3171" t="n">
        <v>121</v>
      </c>
      <c r="Q3171" t="s">
        <v>229</v>
      </c>
      <c r="R3171" t="s">
        <v>233</v>
      </c>
      <c r="S3171" t="s">
        <v>229</v>
      </c>
      <c r="T3171" t="n">
        <v>5</v>
      </c>
    </row>
    <row r="3172" spans="1:20">
      <c r="A3172" s="1" t="n">
        <v>40847</v>
      </c>
      <c r="B3172" t="s">
        <v>323</v>
      </c>
      <c r="C3172" t="n">
        <v>21</v>
      </c>
      <c r="D3172" t="n">
        <v>25</v>
      </c>
      <c r="E3172" t="s">
        <v>116</v>
      </c>
      <c r="F3172" t="n">
        <v>3201</v>
      </c>
      <c r="G3172" t="s">
        <v>228</v>
      </c>
      <c r="H3172" t="s">
        <v>229</v>
      </c>
      <c r="I3172" t="n">
        <v>5</v>
      </c>
      <c r="J3172" t="n">
        <v>458</v>
      </c>
      <c r="K3172" t="s">
        <v>230</v>
      </c>
      <c r="L3172" t="n">
        <v>237</v>
      </c>
      <c r="M3172" t="n">
        <v>0.09</v>
      </c>
      <c r="N3172" t="n">
        <v>33.9</v>
      </c>
      <c r="O3172" t="s">
        <v>323</v>
      </c>
      <c r="P3172" t="n">
        <v>121</v>
      </c>
      <c r="Q3172" t="s">
        <v>229</v>
      </c>
      <c r="R3172" t="s">
        <v>233</v>
      </c>
      <c r="S3172" t="s">
        <v>229</v>
      </c>
      <c r="T3172" t="n">
        <v>5</v>
      </c>
    </row>
    <row r="3173" spans="1:20">
      <c r="A3173" s="1" t="n">
        <v>40847</v>
      </c>
      <c r="B3173" t="s">
        <v>323</v>
      </c>
      <c r="C3173" t="n">
        <v>22</v>
      </c>
      <c r="D3173" t="n">
        <v>25</v>
      </c>
      <c r="E3173" t="s">
        <v>116</v>
      </c>
      <c r="F3173" t="n">
        <v>3201</v>
      </c>
      <c r="G3173" t="s">
        <v>228</v>
      </c>
      <c r="H3173" t="s">
        <v>229</v>
      </c>
      <c r="I3173" t="n">
        <v>5</v>
      </c>
      <c r="J3173" t="n">
        <v>280</v>
      </c>
      <c r="K3173" t="s">
        <v>251</v>
      </c>
      <c r="L3173" t="n">
        <v>240</v>
      </c>
      <c r="M3173" t="n">
        <v>0.25</v>
      </c>
      <c r="N3173" t="n">
        <v>16.5</v>
      </c>
      <c r="O3173" t="s">
        <v>323</v>
      </c>
      <c r="P3173" t="n">
        <v>121</v>
      </c>
      <c r="Q3173" t="s">
        <v>229</v>
      </c>
      <c r="R3173" t="s">
        <v>233</v>
      </c>
      <c r="S3173" t="s">
        <v>229</v>
      </c>
      <c r="T3173" t="n">
        <v>5</v>
      </c>
    </row>
    <row r="3174" spans="1:20">
      <c r="A3174" s="1" t="n">
        <v>40847</v>
      </c>
      <c r="B3174" t="s">
        <v>323</v>
      </c>
      <c r="C3174" t="n">
        <v>23</v>
      </c>
      <c r="D3174" t="n">
        <v>25</v>
      </c>
      <c r="E3174" t="s">
        <v>116</v>
      </c>
      <c r="F3174" t="n">
        <v>3201</v>
      </c>
      <c r="G3174" t="s">
        <v>228</v>
      </c>
      <c r="H3174" t="s">
        <v>229</v>
      </c>
      <c r="I3174" t="n">
        <v>5</v>
      </c>
      <c r="J3174" t="n">
        <v>945</v>
      </c>
      <c r="K3174" t="s">
        <v>282</v>
      </c>
      <c r="L3174" t="n">
        <v>202</v>
      </c>
      <c r="M3174" t="n">
        <v>0.08</v>
      </c>
      <c r="N3174" t="n">
        <v>34.1</v>
      </c>
      <c r="O3174" t="s">
        <v>323</v>
      </c>
      <c r="P3174" t="n">
        <v>121</v>
      </c>
      <c r="Q3174" t="s">
        <v>229</v>
      </c>
      <c r="R3174" t="s">
        <v>233</v>
      </c>
      <c r="S3174" t="s">
        <v>229</v>
      </c>
      <c r="T3174" t="n">
        <v>5</v>
      </c>
    </row>
    <row r="3175" spans="1:20">
      <c r="A3175" s="1" t="n">
        <v>40847</v>
      </c>
      <c r="B3175" t="s">
        <v>323</v>
      </c>
      <c r="C3175" t="n">
        <v>24</v>
      </c>
      <c r="D3175" t="n">
        <v>25</v>
      </c>
      <c r="E3175" t="s">
        <v>116</v>
      </c>
      <c r="F3175" t="n">
        <v>3201</v>
      </c>
      <c r="G3175" t="s">
        <v>228</v>
      </c>
      <c r="H3175" t="s">
        <v>229</v>
      </c>
      <c r="I3175" t="n">
        <v>5</v>
      </c>
      <c r="J3175" t="n">
        <v>945</v>
      </c>
      <c r="K3175" t="s">
        <v>282</v>
      </c>
      <c r="L3175" t="n">
        <v>207</v>
      </c>
      <c r="M3175" t="n">
        <v>0.08</v>
      </c>
      <c r="N3175" t="n">
        <v>35.7</v>
      </c>
      <c r="O3175" t="s">
        <v>323</v>
      </c>
      <c r="P3175" t="n">
        <v>121</v>
      </c>
      <c r="Q3175" t="s">
        <v>229</v>
      </c>
      <c r="R3175" t="s">
        <v>233</v>
      </c>
      <c r="S3175" t="s">
        <v>229</v>
      </c>
      <c r="T3175" t="n">
        <v>5</v>
      </c>
    </row>
    <row r="3176" spans="1:20">
      <c r="A3176" s="1" t="n">
        <v>40847</v>
      </c>
      <c r="B3176" t="s">
        <v>376</v>
      </c>
      <c r="C3176" t="n">
        <v>1</v>
      </c>
      <c r="D3176" t="n">
        <v>251</v>
      </c>
      <c r="E3176" t="s">
        <v>385</v>
      </c>
      <c r="F3176" t="n">
        <v>3202</v>
      </c>
      <c r="G3176" t="s">
        <v>275</v>
      </c>
      <c r="H3176" t="s">
        <v>229</v>
      </c>
      <c r="I3176" t="n">
        <v>5</v>
      </c>
      <c r="J3176" t="n">
        <v>320</v>
      </c>
      <c r="K3176" t="s">
        <v>388</v>
      </c>
      <c r="L3176" t="n">
        <v>20</v>
      </c>
      <c r="M3176" t="n">
        <v>0</v>
      </c>
      <c r="N3176" t="n">
        <v>0</v>
      </c>
      <c r="S3176" t="s">
        <v>381</v>
      </c>
      <c r="T3176" t="s">
        <v>381</v>
      </c>
    </row>
    <row r="3177" spans="1:20">
      <c r="A3177" s="1" t="n">
        <v>40847</v>
      </c>
      <c r="B3177" t="s">
        <v>376</v>
      </c>
      <c r="C3177" t="n">
        <v>2</v>
      </c>
      <c r="D3177" t="n">
        <v>251</v>
      </c>
      <c r="E3177" t="s">
        <v>385</v>
      </c>
      <c r="F3177" t="n">
        <v>3203</v>
      </c>
      <c r="G3177" t="s">
        <v>343</v>
      </c>
      <c r="H3177" t="s">
        <v>229</v>
      </c>
      <c r="I3177" t="n">
        <v>5</v>
      </c>
      <c r="J3177" t="n">
        <v>320</v>
      </c>
      <c r="K3177" t="s">
        <v>388</v>
      </c>
      <c r="L3177" t="n">
        <v>14</v>
      </c>
      <c r="M3177" t="n">
        <v>0</v>
      </c>
      <c r="N3177" t="n">
        <v>0</v>
      </c>
      <c r="S3177" t="s">
        <v>381</v>
      </c>
      <c r="T3177" t="s">
        <v>381</v>
      </c>
    </row>
    <row r="3178" spans="1:20">
      <c r="A3178" s="1" t="n">
        <v>40847</v>
      </c>
      <c r="B3178" t="s">
        <v>376</v>
      </c>
      <c r="C3178" t="n">
        <v>3</v>
      </c>
      <c r="D3178" t="n">
        <v>251</v>
      </c>
      <c r="E3178" t="s">
        <v>385</v>
      </c>
      <c r="F3178" t="n">
        <v>3204</v>
      </c>
      <c r="G3178" t="s">
        <v>344</v>
      </c>
      <c r="H3178" t="s">
        <v>229</v>
      </c>
      <c r="I3178" t="n">
        <v>5</v>
      </c>
      <c r="J3178" t="n">
        <v>320</v>
      </c>
      <c r="K3178" t="s">
        <v>388</v>
      </c>
      <c r="L3178" t="n">
        <v>12</v>
      </c>
      <c r="M3178" t="n">
        <v>0</v>
      </c>
      <c r="N3178" t="n">
        <v>0</v>
      </c>
      <c r="S3178" t="s">
        <v>381</v>
      </c>
      <c r="T3178" t="s">
        <v>381</v>
      </c>
    </row>
    <row r="3179" spans="1:20">
      <c r="A3179" s="1" t="n">
        <v>40847</v>
      </c>
      <c r="B3179" t="s">
        <v>376</v>
      </c>
      <c r="C3179" t="n">
        <v>4</v>
      </c>
      <c r="D3179" t="n">
        <v>251</v>
      </c>
      <c r="E3179" t="s">
        <v>385</v>
      </c>
      <c r="F3179" t="n">
        <v>3204</v>
      </c>
      <c r="G3179" t="s">
        <v>344</v>
      </c>
      <c r="H3179" t="s">
        <v>229</v>
      </c>
      <c r="I3179" t="n">
        <v>5</v>
      </c>
      <c r="J3179" t="n">
        <v>320</v>
      </c>
      <c r="K3179" t="s">
        <v>388</v>
      </c>
      <c r="L3179" t="n">
        <v>9</v>
      </c>
      <c r="M3179" t="n">
        <v>0</v>
      </c>
      <c r="N3179" t="n">
        <v>0</v>
      </c>
      <c r="S3179" t="s">
        <v>381</v>
      </c>
      <c r="T3179" t="s">
        <v>381</v>
      </c>
    </row>
    <row r="3180" spans="1:20">
      <c r="A3180" s="1" t="n">
        <v>40847</v>
      </c>
      <c r="B3180" t="s">
        <v>326</v>
      </c>
      <c r="C3180" t="n">
        <v>1</v>
      </c>
      <c r="D3180" t="n">
        <v>215</v>
      </c>
      <c r="E3180" t="s">
        <v>384</v>
      </c>
      <c r="F3180" t="n">
        <v>3201</v>
      </c>
      <c r="G3180" t="s">
        <v>228</v>
      </c>
      <c r="H3180" t="s">
        <v>229</v>
      </c>
      <c r="I3180" t="n">
        <v>5</v>
      </c>
      <c r="J3180" t="n">
        <v>490</v>
      </c>
      <c r="K3180" t="s">
        <v>244</v>
      </c>
      <c r="L3180" t="n">
        <v>300</v>
      </c>
      <c r="M3180" t="n">
        <v>0</v>
      </c>
      <c r="N3180" t="n">
        <v>0</v>
      </c>
      <c r="S3180" t="s">
        <v>381</v>
      </c>
      <c r="T3180" t="s">
        <v>381</v>
      </c>
    </row>
    <row r="3181" spans="1:20">
      <c r="A3181" s="1" t="n">
        <v>40847</v>
      </c>
      <c r="B3181" t="s">
        <v>371</v>
      </c>
      <c r="C3181" t="n">
        <v>6</v>
      </c>
      <c r="D3181" t="n">
        <v>25</v>
      </c>
      <c r="E3181" t="s">
        <v>116</v>
      </c>
      <c r="F3181" t="n">
        <v>3201</v>
      </c>
      <c r="G3181" t="s">
        <v>228</v>
      </c>
      <c r="H3181" t="s">
        <v>229</v>
      </c>
      <c r="I3181" t="n">
        <v>5</v>
      </c>
      <c r="J3181" t="n">
        <v>458</v>
      </c>
      <c r="K3181" t="s">
        <v>230</v>
      </c>
      <c r="L3181" t="n">
        <v>250</v>
      </c>
      <c r="M3181" t="n">
        <v>0.02</v>
      </c>
      <c r="N3181" t="n">
        <v>21.1</v>
      </c>
      <c r="O3181" t="s">
        <v>371</v>
      </c>
      <c r="P3181" t="n">
        <v>363</v>
      </c>
      <c r="Q3181" t="s">
        <v>387</v>
      </c>
      <c r="R3181" t="s">
        <v>233</v>
      </c>
      <c r="S3181" t="s">
        <v>229</v>
      </c>
      <c r="T3181" t="n">
        <v>5</v>
      </c>
    </row>
    <row r="3182" spans="1:20">
      <c r="A3182" s="1" t="n">
        <v>40847</v>
      </c>
      <c r="B3182" t="s">
        <v>371</v>
      </c>
      <c r="C3182" t="n">
        <v>9</v>
      </c>
      <c r="D3182" t="n">
        <v>25</v>
      </c>
      <c r="E3182" t="s">
        <v>116</v>
      </c>
      <c r="F3182" t="n">
        <v>3201</v>
      </c>
      <c r="G3182" t="s">
        <v>228</v>
      </c>
      <c r="H3182" t="s">
        <v>229</v>
      </c>
      <c r="I3182" t="n">
        <v>5</v>
      </c>
      <c r="J3182" t="n">
        <v>805</v>
      </c>
      <c r="K3182" t="s">
        <v>295</v>
      </c>
      <c r="L3182" t="n">
        <v>1047</v>
      </c>
      <c r="M3182" t="n">
        <v>0.6</v>
      </c>
      <c r="N3182" t="n">
        <v>34</v>
      </c>
      <c r="O3182" t="s">
        <v>371</v>
      </c>
      <c r="P3182" t="n">
        <v>363</v>
      </c>
      <c r="Q3182" t="s">
        <v>387</v>
      </c>
      <c r="R3182" t="s">
        <v>233</v>
      </c>
      <c r="S3182" t="s">
        <v>229</v>
      </c>
      <c r="T3182" t="n">
        <v>5</v>
      </c>
    </row>
    <row r="3183" spans="1:20">
      <c r="A3183" s="1" t="n">
        <v>40847</v>
      </c>
      <c r="B3183" t="s">
        <v>371</v>
      </c>
      <c r="C3183" t="n">
        <v>12</v>
      </c>
      <c r="D3183" t="n">
        <v>25</v>
      </c>
      <c r="E3183" t="s">
        <v>116</v>
      </c>
      <c r="F3183" t="n">
        <v>3201</v>
      </c>
      <c r="G3183" t="s">
        <v>228</v>
      </c>
      <c r="H3183" t="s">
        <v>229</v>
      </c>
      <c r="I3183" t="n">
        <v>5</v>
      </c>
      <c r="J3183" t="n">
        <v>785</v>
      </c>
      <c r="K3183" t="s">
        <v>259</v>
      </c>
      <c r="L3183" t="n">
        <v>1031</v>
      </c>
      <c r="M3183" t="n">
        <v>0.06</v>
      </c>
      <c r="N3183" t="n">
        <v>34</v>
      </c>
      <c r="O3183" t="s">
        <v>371</v>
      </c>
      <c r="P3183" t="n">
        <v>363</v>
      </c>
      <c r="Q3183" t="s">
        <v>387</v>
      </c>
      <c r="R3183" t="s">
        <v>233</v>
      </c>
      <c r="S3183" t="s">
        <v>229</v>
      </c>
      <c r="T3183" t="n">
        <v>5</v>
      </c>
    </row>
    <row r="3184" spans="1:20">
      <c r="A3184" s="1" t="n">
        <v>40847</v>
      </c>
      <c r="B3184" t="s">
        <v>371</v>
      </c>
      <c r="C3184" t="n">
        <v>14</v>
      </c>
      <c r="D3184" t="n">
        <v>25</v>
      </c>
      <c r="E3184" t="s">
        <v>116</v>
      </c>
      <c r="F3184" t="n">
        <v>3201</v>
      </c>
      <c r="G3184" t="s">
        <v>228</v>
      </c>
      <c r="H3184" t="s">
        <v>229</v>
      </c>
      <c r="I3184" t="n">
        <v>5</v>
      </c>
      <c r="J3184" t="n">
        <v>290</v>
      </c>
      <c r="K3184" t="s">
        <v>394</v>
      </c>
      <c r="L3184" t="n">
        <v>890</v>
      </c>
      <c r="M3184" t="n">
        <v>0.15</v>
      </c>
      <c r="N3184" t="n">
        <v>30.4</v>
      </c>
      <c r="O3184" t="s">
        <v>371</v>
      </c>
      <c r="P3184" t="n">
        <v>332</v>
      </c>
      <c r="Q3184" t="s">
        <v>395</v>
      </c>
      <c r="R3184" t="s">
        <v>299</v>
      </c>
      <c r="S3184" t="s">
        <v>300</v>
      </c>
      <c r="T3184" t="n">
        <v>5</v>
      </c>
    </row>
    <row r="3185" spans="1:20">
      <c r="A3185" s="1" t="n">
        <v>40877</v>
      </c>
      <c r="B3185" t="s">
        <v>323</v>
      </c>
      <c r="C3185" t="n">
        <v>22</v>
      </c>
      <c r="D3185" t="n">
        <v>25</v>
      </c>
      <c r="E3185" t="s">
        <v>116</v>
      </c>
      <c r="F3185" t="n">
        <v>3201</v>
      </c>
      <c r="G3185" t="s">
        <v>228</v>
      </c>
      <c r="H3185" t="s">
        <v>229</v>
      </c>
      <c r="I3185" t="n">
        <v>5</v>
      </c>
      <c r="J3185" t="n">
        <v>875</v>
      </c>
      <c r="K3185" t="s">
        <v>305</v>
      </c>
      <c r="L3185" t="n">
        <v>448</v>
      </c>
      <c r="M3185" t="n">
        <v>0.04</v>
      </c>
      <c r="N3185" t="n">
        <v>42.2</v>
      </c>
      <c r="O3185" t="s">
        <v>323</v>
      </c>
      <c r="P3185" t="n">
        <v>121</v>
      </c>
      <c r="Q3185" t="s">
        <v>229</v>
      </c>
      <c r="R3185" t="s">
        <v>233</v>
      </c>
      <c r="S3185" t="s">
        <v>229</v>
      </c>
      <c r="T3185" t="n">
        <v>5</v>
      </c>
    </row>
    <row r="3186" spans="1:20">
      <c r="A3186" s="1" t="n">
        <v>40877</v>
      </c>
      <c r="B3186" t="s">
        <v>323</v>
      </c>
      <c r="C3186" t="n">
        <v>23</v>
      </c>
      <c r="D3186" t="n">
        <v>25</v>
      </c>
      <c r="E3186" t="s">
        <v>116</v>
      </c>
      <c r="F3186" t="n">
        <v>3201</v>
      </c>
      <c r="G3186" t="s">
        <v>228</v>
      </c>
      <c r="H3186" t="s">
        <v>229</v>
      </c>
      <c r="I3186" t="n">
        <v>5</v>
      </c>
      <c r="J3186" t="n">
        <v>150</v>
      </c>
      <c r="K3186" t="s">
        <v>269</v>
      </c>
      <c r="L3186" t="n">
        <v>293</v>
      </c>
      <c r="M3186" t="n">
        <v>0.18</v>
      </c>
      <c r="N3186" t="n">
        <v>24.1</v>
      </c>
      <c r="O3186" t="s">
        <v>323</v>
      </c>
      <c r="P3186" t="n">
        <v>121</v>
      </c>
      <c r="Q3186" t="s">
        <v>229</v>
      </c>
      <c r="R3186" t="s">
        <v>233</v>
      </c>
      <c r="S3186" t="s">
        <v>229</v>
      </c>
      <c r="T3186" t="n">
        <v>5</v>
      </c>
    </row>
    <row r="3187" spans="1:20">
      <c r="A3187" s="1" t="n">
        <v>40877</v>
      </c>
      <c r="B3187" t="s">
        <v>323</v>
      </c>
      <c r="C3187" t="n">
        <v>24</v>
      </c>
      <c r="D3187" t="n">
        <v>25</v>
      </c>
      <c r="E3187" t="s">
        <v>116</v>
      </c>
      <c r="F3187" t="n">
        <v>3201</v>
      </c>
      <c r="G3187" t="s">
        <v>228</v>
      </c>
      <c r="H3187" t="s">
        <v>229</v>
      </c>
      <c r="I3187" t="n">
        <v>5</v>
      </c>
      <c r="J3187" t="n">
        <v>945</v>
      </c>
      <c r="K3187" t="s">
        <v>282</v>
      </c>
      <c r="L3187" t="n">
        <v>207</v>
      </c>
      <c r="M3187" t="n">
        <v>0.08</v>
      </c>
      <c r="N3187" t="n">
        <v>35.7</v>
      </c>
      <c r="O3187" t="s">
        <v>323</v>
      </c>
      <c r="P3187" t="n">
        <v>121</v>
      </c>
      <c r="Q3187" t="s">
        <v>229</v>
      </c>
      <c r="R3187" t="s">
        <v>233</v>
      </c>
      <c r="S3187" t="s">
        <v>229</v>
      </c>
      <c r="T3187" t="n">
        <v>5</v>
      </c>
    </row>
    <row r="3188" spans="1:20">
      <c r="A3188" s="1" t="n">
        <v>40877</v>
      </c>
      <c r="B3188" t="s">
        <v>376</v>
      </c>
      <c r="C3188" t="n">
        <v>1</v>
      </c>
      <c r="D3188" t="n">
        <v>251</v>
      </c>
      <c r="E3188" t="s">
        <v>385</v>
      </c>
      <c r="F3188" t="n">
        <v>3202</v>
      </c>
      <c r="G3188" t="s">
        <v>275</v>
      </c>
      <c r="H3188" t="s">
        <v>229</v>
      </c>
      <c r="I3188" t="n">
        <v>5</v>
      </c>
      <c r="J3188" t="n">
        <v>320</v>
      </c>
      <c r="K3188" t="s">
        <v>388</v>
      </c>
      <c r="L3188" t="n">
        <v>21</v>
      </c>
      <c r="M3188" t="n">
        <v>0</v>
      </c>
      <c r="N3188" t="n">
        <v>0</v>
      </c>
      <c r="S3188" t="s">
        <v>381</v>
      </c>
      <c r="T3188" t="s">
        <v>381</v>
      </c>
    </row>
    <row r="3189" spans="1:20">
      <c r="A3189" s="1" t="n">
        <v>40877</v>
      </c>
      <c r="B3189" t="s">
        <v>376</v>
      </c>
      <c r="C3189" t="n">
        <v>2</v>
      </c>
      <c r="D3189" t="n">
        <v>251</v>
      </c>
      <c r="E3189" t="s">
        <v>385</v>
      </c>
      <c r="F3189" t="n">
        <v>3203</v>
      </c>
      <c r="G3189" t="s">
        <v>343</v>
      </c>
      <c r="H3189" t="s">
        <v>229</v>
      </c>
      <c r="I3189" t="n">
        <v>5</v>
      </c>
      <c r="J3189" t="n">
        <v>320</v>
      </c>
      <c r="K3189" t="s">
        <v>388</v>
      </c>
      <c r="L3189" t="n">
        <v>14</v>
      </c>
      <c r="M3189" t="n">
        <v>0</v>
      </c>
      <c r="N3189" t="n">
        <v>0</v>
      </c>
      <c r="S3189" t="s">
        <v>381</v>
      </c>
      <c r="T3189" t="s">
        <v>381</v>
      </c>
    </row>
    <row r="3190" spans="1:20">
      <c r="A3190" s="1" t="n">
        <v>40877</v>
      </c>
      <c r="B3190" t="s">
        <v>376</v>
      </c>
      <c r="C3190" t="n">
        <v>3</v>
      </c>
      <c r="D3190" t="n">
        <v>251</v>
      </c>
      <c r="E3190" t="s">
        <v>385</v>
      </c>
      <c r="F3190" t="n">
        <v>3204</v>
      </c>
      <c r="G3190" t="s">
        <v>344</v>
      </c>
      <c r="H3190" t="s">
        <v>229</v>
      </c>
      <c r="I3190" t="n">
        <v>5</v>
      </c>
      <c r="J3190" t="n">
        <v>320</v>
      </c>
      <c r="K3190" t="s">
        <v>388</v>
      </c>
      <c r="L3190" t="n">
        <v>12</v>
      </c>
      <c r="M3190" t="n">
        <v>0</v>
      </c>
      <c r="N3190" t="n">
        <v>0</v>
      </c>
      <c r="S3190" t="s">
        <v>381</v>
      </c>
      <c r="T3190" t="s">
        <v>381</v>
      </c>
    </row>
    <row r="3191" spans="1:20">
      <c r="A3191" s="1" t="n">
        <v>40877</v>
      </c>
      <c r="B3191" t="s">
        <v>376</v>
      </c>
      <c r="C3191" t="n">
        <v>4</v>
      </c>
      <c r="D3191" t="n">
        <v>251</v>
      </c>
      <c r="E3191" t="s">
        <v>385</v>
      </c>
      <c r="F3191" t="n">
        <v>3204</v>
      </c>
      <c r="G3191" t="s">
        <v>344</v>
      </c>
      <c r="H3191" t="s">
        <v>229</v>
      </c>
      <c r="I3191" t="n">
        <v>5</v>
      </c>
      <c r="J3191" t="n">
        <v>320</v>
      </c>
      <c r="K3191" t="s">
        <v>388</v>
      </c>
      <c r="L3191" t="n">
        <v>9</v>
      </c>
      <c r="M3191" t="n">
        <v>0</v>
      </c>
      <c r="N3191" t="n">
        <v>0</v>
      </c>
      <c r="S3191" t="s">
        <v>381</v>
      </c>
      <c r="T3191" t="s">
        <v>381</v>
      </c>
    </row>
    <row r="3192" spans="1:20">
      <c r="A3192" s="1" t="n">
        <v>40877</v>
      </c>
      <c r="B3192" t="s">
        <v>326</v>
      </c>
      <c r="C3192" t="n">
        <v>1</v>
      </c>
      <c r="D3192" t="n">
        <v>215</v>
      </c>
      <c r="E3192" t="s">
        <v>384</v>
      </c>
      <c r="F3192" t="n">
        <v>3201</v>
      </c>
      <c r="G3192" t="s">
        <v>228</v>
      </c>
      <c r="H3192" t="s">
        <v>229</v>
      </c>
      <c r="I3192" t="n">
        <v>5</v>
      </c>
      <c r="J3192" t="n">
        <v>515</v>
      </c>
      <c r="K3192" t="s">
        <v>338</v>
      </c>
      <c r="L3192" t="n">
        <v>301</v>
      </c>
      <c r="M3192" t="n">
        <v>0</v>
      </c>
      <c r="N3192" t="n">
        <v>0</v>
      </c>
      <c r="S3192" t="s">
        <v>381</v>
      </c>
      <c r="T3192" t="s">
        <v>381</v>
      </c>
    </row>
    <row r="3193" spans="1:20">
      <c r="A3193" s="1" t="n">
        <v>40877</v>
      </c>
      <c r="B3193" t="s">
        <v>371</v>
      </c>
      <c r="C3193" t="n">
        <v>12</v>
      </c>
      <c r="D3193" t="n">
        <v>25</v>
      </c>
      <c r="E3193" t="s">
        <v>116</v>
      </c>
      <c r="F3193" t="n">
        <v>3201</v>
      </c>
      <c r="G3193" t="s">
        <v>228</v>
      </c>
      <c r="H3193" t="s">
        <v>229</v>
      </c>
      <c r="I3193" t="n">
        <v>5</v>
      </c>
      <c r="J3193" t="n">
        <v>785</v>
      </c>
      <c r="K3193" t="s">
        <v>259</v>
      </c>
      <c r="L3193" t="n">
        <v>700</v>
      </c>
      <c r="M3193" t="n">
        <v>0.06</v>
      </c>
      <c r="N3193" t="n">
        <v>34</v>
      </c>
      <c r="O3193" t="s">
        <v>371</v>
      </c>
      <c r="P3193" t="n">
        <v>363</v>
      </c>
      <c r="Q3193" t="s">
        <v>387</v>
      </c>
      <c r="R3193" t="s">
        <v>233</v>
      </c>
      <c r="S3193" t="s">
        <v>229</v>
      </c>
      <c r="T3193" t="n">
        <v>5</v>
      </c>
    </row>
    <row r="3194" spans="1:20">
      <c r="A3194" s="1" t="n">
        <v>40877</v>
      </c>
      <c r="B3194" t="s">
        <v>371</v>
      </c>
      <c r="C3194" t="n">
        <v>13</v>
      </c>
      <c r="D3194" t="n">
        <v>25</v>
      </c>
      <c r="E3194" t="s">
        <v>116</v>
      </c>
      <c r="F3194" t="n">
        <v>3201</v>
      </c>
      <c r="G3194" t="s">
        <v>228</v>
      </c>
      <c r="H3194" t="s">
        <v>229</v>
      </c>
      <c r="I3194" t="n">
        <v>5</v>
      </c>
      <c r="J3194" t="n">
        <v>805</v>
      </c>
      <c r="K3194" t="s">
        <v>295</v>
      </c>
      <c r="L3194" t="n">
        <v>710</v>
      </c>
      <c r="M3194" t="n">
        <v>0.23</v>
      </c>
      <c r="N3194" t="n">
        <v>37.9</v>
      </c>
      <c r="O3194" t="s">
        <v>371</v>
      </c>
      <c r="P3194" t="n">
        <v>363</v>
      </c>
      <c r="Q3194" t="s">
        <v>387</v>
      </c>
      <c r="R3194" t="s">
        <v>233</v>
      </c>
      <c r="S3194" t="s">
        <v>229</v>
      </c>
      <c r="T3194" t="n">
        <v>5</v>
      </c>
    </row>
    <row r="3195" spans="1:20">
      <c r="A3195" s="1" t="n">
        <v>40877</v>
      </c>
      <c r="B3195" t="s">
        <v>371</v>
      </c>
      <c r="C3195" t="n">
        <v>14</v>
      </c>
      <c r="D3195" t="n">
        <v>25</v>
      </c>
      <c r="E3195" t="s">
        <v>116</v>
      </c>
      <c r="F3195" t="n">
        <v>3201</v>
      </c>
      <c r="G3195" t="s">
        <v>228</v>
      </c>
      <c r="H3195" t="s">
        <v>229</v>
      </c>
      <c r="I3195" t="n">
        <v>5</v>
      </c>
      <c r="J3195" t="n">
        <v>465</v>
      </c>
      <c r="K3195" t="s">
        <v>396</v>
      </c>
      <c r="L3195" t="n">
        <v>449</v>
      </c>
      <c r="M3195" t="n">
        <v>2</v>
      </c>
      <c r="N3195" t="n">
        <v>33.7</v>
      </c>
      <c r="O3195" t="s">
        <v>371</v>
      </c>
      <c r="P3195" t="n">
        <v>363</v>
      </c>
      <c r="Q3195" t="s">
        <v>387</v>
      </c>
      <c r="R3195" t="s">
        <v>233</v>
      </c>
      <c r="S3195" t="s">
        <v>229</v>
      </c>
      <c r="T3195" t="n">
        <v>5</v>
      </c>
    </row>
    <row r="3196" spans="1:20">
      <c r="A3196" s="1" t="n">
        <v>40908</v>
      </c>
      <c r="B3196" t="s">
        <v>323</v>
      </c>
      <c r="C3196" t="n">
        <v>18</v>
      </c>
      <c r="D3196" t="n">
        <v>25</v>
      </c>
      <c r="E3196" t="s">
        <v>116</v>
      </c>
      <c r="F3196" t="n">
        <v>3201</v>
      </c>
      <c r="G3196" t="s">
        <v>228</v>
      </c>
      <c r="H3196" t="s">
        <v>229</v>
      </c>
      <c r="I3196" t="n">
        <v>5</v>
      </c>
      <c r="J3196" t="n">
        <v>458</v>
      </c>
      <c r="K3196" t="s">
        <v>230</v>
      </c>
      <c r="L3196" t="n">
        <v>189</v>
      </c>
      <c r="M3196" t="n">
        <v>0.1</v>
      </c>
      <c r="N3196" t="n">
        <v>31.5</v>
      </c>
      <c r="O3196" t="s">
        <v>323</v>
      </c>
      <c r="P3196" t="n">
        <v>121</v>
      </c>
      <c r="Q3196" t="s">
        <v>229</v>
      </c>
      <c r="R3196" t="s">
        <v>233</v>
      </c>
      <c r="S3196" t="s">
        <v>229</v>
      </c>
      <c r="T3196" t="n">
        <v>5</v>
      </c>
    </row>
    <row r="3197" spans="1:20">
      <c r="A3197" s="1" t="n">
        <v>40908</v>
      </c>
      <c r="B3197" t="s">
        <v>323</v>
      </c>
      <c r="C3197" t="n">
        <v>19</v>
      </c>
      <c r="D3197" t="n">
        <v>25</v>
      </c>
      <c r="E3197" t="s">
        <v>116</v>
      </c>
      <c r="F3197" t="n">
        <v>3201</v>
      </c>
      <c r="G3197" t="s">
        <v>228</v>
      </c>
      <c r="H3197" t="s">
        <v>229</v>
      </c>
      <c r="I3197" t="n">
        <v>5</v>
      </c>
      <c r="J3197" t="n">
        <v>875</v>
      </c>
      <c r="K3197" t="s">
        <v>305</v>
      </c>
      <c r="L3197" t="n">
        <v>199</v>
      </c>
      <c r="M3197" t="n">
        <v>0.04</v>
      </c>
      <c r="N3197" t="n">
        <v>42.4</v>
      </c>
      <c r="O3197" t="s">
        <v>323</v>
      </c>
      <c r="P3197" t="n">
        <v>121</v>
      </c>
      <c r="Q3197" t="s">
        <v>229</v>
      </c>
      <c r="R3197" t="s">
        <v>233</v>
      </c>
      <c r="S3197" t="s">
        <v>229</v>
      </c>
      <c r="T3197" t="n">
        <v>5</v>
      </c>
    </row>
    <row r="3198" spans="1:20">
      <c r="A3198" s="1" t="n">
        <v>40908</v>
      </c>
      <c r="B3198" t="s">
        <v>323</v>
      </c>
      <c r="C3198" t="n">
        <v>20</v>
      </c>
      <c r="D3198" t="n">
        <v>25</v>
      </c>
      <c r="E3198" t="s">
        <v>116</v>
      </c>
      <c r="F3198" t="n">
        <v>3201</v>
      </c>
      <c r="G3198" t="s">
        <v>228</v>
      </c>
      <c r="H3198" t="s">
        <v>229</v>
      </c>
      <c r="I3198" t="n">
        <v>5</v>
      </c>
      <c r="J3198" t="n">
        <v>875</v>
      </c>
      <c r="K3198" t="s">
        <v>305</v>
      </c>
      <c r="L3198" t="n">
        <v>346</v>
      </c>
      <c r="M3198" t="n">
        <v>0.04</v>
      </c>
      <c r="N3198" t="n">
        <v>42.4</v>
      </c>
      <c r="O3198" t="s">
        <v>323</v>
      </c>
      <c r="P3198" t="n">
        <v>121</v>
      </c>
      <c r="Q3198" t="s">
        <v>229</v>
      </c>
      <c r="R3198" t="s">
        <v>233</v>
      </c>
      <c r="S3198" t="s">
        <v>229</v>
      </c>
      <c r="T3198" t="n">
        <v>5</v>
      </c>
    </row>
    <row r="3199" spans="1:20">
      <c r="A3199" s="1" t="n">
        <v>40908</v>
      </c>
      <c r="B3199" t="s">
        <v>323</v>
      </c>
      <c r="C3199" t="n">
        <v>21</v>
      </c>
      <c r="D3199" t="n">
        <v>25</v>
      </c>
      <c r="E3199" t="s">
        <v>116</v>
      </c>
      <c r="F3199" t="n">
        <v>3201</v>
      </c>
      <c r="G3199" t="s">
        <v>228</v>
      </c>
      <c r="H3199" t="s">
        <v>229</v>
      </c>
      <c r="I3199" t="n">
        <v>5</v>
      </c>
      <c r="J3199" t="n">
        <v>875</v>
      </c>
      <c r="K3199" t="s">
        <v>305</v>
      </c>
      <c r="L3199" t="n">
        <v>123</v>
      </c>
      <c r="M3199" t="n">
        <v>0.06</v>
      </c>
      <c r="N3199" t="n">
        <v>38.9</v>
      </c>
      <c r="O3199" t="s">
        <v>323</v>
      </c>
      <c r="P3199" t="n">
        <v>121</v>
      </c>
      <c r="Q3199" t="s">
        <v>229</v>
      </c>
      <c r="R3199" t="s">
        <v>233</v>
      </c>
      <c r="S3199" t="s">
        <v>229</v>
      </c>
      <c r="T3199" t="n">
        <v>5</v>
      </c>
    </row>
    <row r="3200" spans="1:20">
      <c r="A3200" s="1" t="n">
        <v>40908</v>
      </c>
      <c r="B3200" t="s">
        <v>323</v>
      </c>
      <c r="C3200" t="n">
        <v>22</v>
      </c>
      <c r="D3200" t="n">
        <v>25</v>
      </c>
      <c r="E3200" t="s">
        <v>116</v>
      </c>
      <c r="F3200" t="n">
        <v>3201</v>
      </c>
      <c r="G3200" t="s">
        <v>228</v>
      </c>
      <c r="H3200" t="s">
        <v>229</v>
      </c>
      <c r="I3200" t="n">
        <v>5</v>
      </c>
      <c r="J3200" t="n">
        <v>875</v>
      </c>
      <c r="K3200" t="s">
        <v>305</v>
      </c>
      <c r="L3200" t="n">
        <v>101</v>
      </c>
      <c r="M3200" t="n">
        <v>0.06</v>
      </c>
      <c r="N3200" t="n">
        <v>38.9</v>
      </c>
      <c r="O3200" t="s">
        <v>323</v>
      </c>
      <c r="P3200" t="n">
        <v>121</v>
      </c>
      <c r="Q3200" t="s">
        <v>229</v>
      </c>
      <c r="R3200" t="s">
        <v>233</v>
      </c>
      <c r="S3200" t="s">
        <v>229</v>
      </c>
      <c r="T3200" t="n">
        <v>5</v>
      </c>
    </row>
    <row r="3201" spans="1:20">
      <c r="A3201" s="1" t="n">
        <v>40908</v>
      </c>
      <c r="B3201" t="s">
        <v>323</v>
      </c>
      <c r="C3201" t="n">
        <v>23</v>
      </c>
      <c r="D3201" t="n">
        <v>25</v>
      </c>
      <c r="E3201" t="s">
        <v>116</v>
      </c>
      <c r="F3201" t="n">
        <v>3201</v>
      </c>
      <c r="G3201" t="s">
        <v>228</v>
      </c>
      <c r="H3201" t="s">
        <v>229</v>
      </c>
      <c r="I3201" t="n">
        <v>5</v>
      </c>
      <c r="J3201" t="n">
        <v>945</v>
      </c>
      <c r="K3201" t="s">
        <v>282</v>
      </c>
      <c r="L3201" t="n">
        <v>314</v>
      </c>
      <c r="M3201" t="n">
        <v>0.06</v>
      </c>
      <c r="N3201" t="n">
        <v>40</v>
      </c>
      <c r="O3201" t="s">
        <v>323</v>
      </c>
      <c r="P3201" t="n">
        <v>121</v>
      </c>
      <c r="Q3201" t="s">
        <v>229</v>
      </c>
      <c r="R3201" t="s">
        <v>233</v>
      </c>
      <c r="S3201" t="s">
        <v>229</v>
      </c>
      <c r="T3201" t="n">
        <v>5</v>
      </c>
    </row>
    <row r="3202" spans="1:20">
      <c r="A3202" s="1" t="n">
        <v>40908</v>
      </c>
      <c r="B3202" t="s">
        <v>371</v>
      </c>
      <c r="C3202" t="n">
        <v>12</v>
      </c>
      <c r="D3202" t="n">
        <v>25</v>
      </c>
      <c r="E3202" t="s">
        <v>116</v>
      </c>
      <c r="F3202" t="n">
        <v>3201</v>
      </c>
      <c r="G3202" t="s">
        <v>228</v>
      </c>
      <c r="H3202" t="s">
        <v>229</v>
      </c>
      <c r="I3202" t="n">
        <v>5</v>
      </c>
      <c r="J3202" t="n">
        <v>785</v>
      </c>
      <c r="K3202" t="s">
        <v>259</v>
      </c>
      <c r="L3202" t="n">
        <v>652</v>
      </c>
      <c r="M3202" t="n">
        <v>0.06</v>
      </c>
      <c r="N3202" t="n">
        <v>34</v>
      </c>
      <c r="O3202" t="s">
        <v>371</v>
      </c>
      <c r="P3202" t="n">
        <v>363</v>
      </c>
      <c r="Q3202" t="s">
        <v>387</v>
      </c>
      <c r="R3202" t="s">
        <v>233</v>
      </c>
      <c r="S3202" t="s">
        <v>229</v>
      </c>
      <c r="T3202" t="n">
        <v>5</v>
      </c>
    </row>
    <row r="3203" spans="1:20">
      <c r="A3203" s="1" t="n">
        <v>40908</v>
      </c>
      <c r="B3203" t="s">
        <v>371</v>
      </c>
      <c r="C3203" t="n">
        <v>13</v>
      </c>
      <c r="D3203" t="n">
        <v>25</v>
      </c>
      <c r="E3203" t="s">
        <v>116</v>
      </c>
      <c r="F3203" t="n">
        <v>3201</v>
      </c>
      <c r="G3203" t="s">
        <v>228</v>
      </c>
      <c r="H3203" t="s">
        <v>229</v>
      </c>
      <c r="I3203" t="n">
        <v>5</v>
      </c>
      <c r="J3203" t="n">
        <v>805</v>
      </c>
      <c r="K3203" t="s">
        <v>295</v>
      </c>
      <c r="L3203" t="n">
        <v>230</v>
      </c>
      <c r="M3203" t="n">
        <v>0.23</v>
      </c>
      <c r="N3203" t="n">
        <v>37.9</v>
      </c>
      <c r="O3203" t="s">
        <v>371</v>
      </c>
      <c r="P3203" t="n">
        <v>363</v>
      </c>
      <c r="Q3203" t="s">
        <v>387</v>
      </c>
      <c r="R3203" t="s">
        <v>233</v>
      </c>
      <c r="S3203" t="s">
        <v>229</v>
      </c>
      <c r="T3203" t="n">
        <v>5</v>
      </c>
    </row>
    <row r="3204" spans="1:20">
      <c r="A3204" s="1" t="n">
        <v>40908</v>
      </c>
      <c r="B3204" t="s">
        <v>371</v>
      </c>
      <c r="C3204" t="n">
        <v>15</v>
      </c>
      <c r="D3204" t="n">
        <v>25</v>
      </c>
      <c r="E3204" t="s">
        <v>116</v>
      </c>
      <c r="F3204" t="n">
        <v>3201</v>
      </c>
      <c r="G3204" t="s">
        <v>228</v>
      </c>
      <c r="H3204" t="s">
        <v>229</v>
      </c>
      <c r="I3204" t="n">
        <v>5</v>
      </c>
      <c r="J3204" t="n">
        <v>785</v>
      </c>
      <c r="K3204" t="s">
        <v>259</v>
      </c>
      <c r="L3204" t="n">
        <v>80</v>
      </c>
      <c r="M3204" t="n">
        <v>2.79</v>
      </c>
      <c r="N3204" t="n">
        <v>28.7</v>
      </c>
      <c r="O3204" t="s">
        <v>371</v>
      </c>
      <c r="P3204" t="n">
        <v>363</v>
      </c>
      <c r="Q3204" t="s">
        <v>387</v>
      </c>
      <c r="R3204" t="s">
        <v>233</v>
      </c>
      <c r="S3204" t="s">
        <v>229</v>
      </c>
      <c r="T3204" t="n">
        <v>5</v>
      </c>
    </row>
    <row r="3205" spans="1:20">
      <c r="A3205" s="1" t="n">
        <v>40908</v>
      </c>
      <c r="B3205" t="s">
        <v>371</v>
      </c>
      <c r="C3205" t="n">
        <v>16</v>
      </c>
      <c r="D3205" t="n">
        <v>25</v>
      </c>
      <c r="E3205" t="s">
        <v>116</v>
      </c>
      <c r="F3205" t="n">
        <v>3201</v>
      </c>
      <c r="G3205" t="s">
        <v>228</v>
      </c>
      <c r="H3205" t="s">
        <v>229</v>
      </c>
      <c r="I3205" t="n">
        <v>5</v>
      </c>
      <c r="J3205" t="n">
        <v>145</v>
      </c>
      <c r="K3205" t="s">
        <v>301</v>
      </c>
      <c r="L3205" t="n">
        <v>903</v>
      </c>
      <c r="M3205" t="n">
        <v>0.02</v>
      </c>
      <c r="N3205" t="n">
        <v>31.7</v>
      </c>
      <c r="O3205" t="s">
        <v>371</v>
      </c>
      <c r="P3205" t="n">
        <v>363</v>
      </c>
      <c r="Q3205" t="s">
        <v>387</v>
      </c>
      <c r="R3205" t="s">
        <v>233</v>
      </c>
      <c r="S3205" t="s">
        <v>229</v>
      </c>
      <c r="T3205" t="n">
        <v>5</v>
      </c>
    </row>
    <row r="3206" spans="1:20">
      <c r="A3206" s="1" t="n">
        <v>40939</v>
      </c>
      <c r="B3206" t="s">
        <v>323</v>
      </c>
      <c r="C3206" t="n">
        <v>25</v>
      </c>
      <c r="D3206" t="n">
        <v>25</v>
      </c>
      <c r="E3206" t="s">
        <v>116</v>
      </c>
      <c r="F3206" t="n">
        <v>3201</v>
      </c>
      <c r="G3206" t="s">
        <v>228</v>
      </c>
      <c r="H3206" t="s">
        <v>229</v>
      </c>
      <c r="I3206" t="n">
        <v>5</v>
      </c>
      <c r="J3206" t="n">
        <v>875</v>
      </c>
      <c r="K3206" t="s">
        <v>305</v>
      </c>
      <c r="L3206" t="n">
        <v>353</v>
      </c>
      <c r="M3206" t="n">
        <v>0.04</v>
      </c>
      <c r="N3206" t="n">
        <v>42.5</v>
      </c>
      <c r="O3206" t="s">
        <v>323</v>
      </c>
      <c r="P3206" t="n">
        <v>121</v>
      </c>
      <c r="Q3206" t="s">
        <v>229</v>
      </c>
      <c r="R3206" t="s">
        <v>233</v>
      </c>
      <c r="S3206" t="s">
        <v>229</v>
      </c>
      <c r="T3206" t="n">
        <v>5</v>
      </c>
    </row>
    <row r="3207" spans="1:20">
      <c r="A3207" s="1" t="n">
        <v>40939</v>
      </c>
      <c r="B3207" t="s">
        <v>323</v>
      </c>
      <c r="C3207" t="n">
        <v>26</v>
      </c>
      <c r="D3207" t="n">
        <v>25</v>
      </c>
      <c r="E3207" t="s">
        <v>116</v>
      </c>
      <c r="F3207" t="n">
        <v>3201</v>
      </c>
      <c r="G3207" t="s">
        <v>228</v>
      </c>
      <c r="H3207" t="s">
        <v>229</v>
      </c>
      <c r="I3207" t="n">
        <v>5</v>
      </c>
      <c r="J3207" t="n">
        <v>875</v>
      </c>
      <c r="K3207" t="s">
        <v>305</v>
      </c>
      <c r="L3207" t="n">
        <v>107</v>
      </c>
      <c r="M3207" t="n">
        <v>0.04</v>
      </c>
      <c r="N3207" t="n">
        <v>41.7</v>
      </c>
      <c r="O3207" t="s">
        <v>323</v>
      </c>
      <c r="P3207" t="n">
        <v>121</v>
      </c>
      <c r="Q3207" t="s">
        <v>229</v>
      </c>
      <c r="R3207" t="s">
        <v>233</v>
      </c>
      <c r="S3207" t="s">
        <v>229</v>
      </c>
      <c r="T3207" t="n">
        <v>5</v>
      </c>
    </row>
    <row r="3208" spans="1:20">
      <c r="A3208" s="1" t="n">
        <v>40939</v>
      </c>
      <c r="B3208" t="s">
        <v>323</v>
      </c>
      <c r="C3208" t="n">
        <v>27</v>
      </c>
      <c r="D3208" t="n">
        <v>25</v>
      </c>
      <c r="E3208" t="s">
        <v>116</v>
      </c>
      <c r="F3208" t="n">
        <v>3201</v>
      </c>
      <c r="G3208" t="s">
        <v>228</v>
      </c>
      <c r="H3208" t="s">
        <v>229</v>
      </c>
      <c r="I3208" t="n">
        <v>5</v>
      </c>
      <c r="J3208" t="n">
        <v>875</v>
      </c>
      <c r="K3208" t="s">
        <v>305</v>
      </c>
      <c r="L3208" t="n">
        <v>321</v>
      </c>
      <c r="M3208" t="n">
        <v>0.04</v>
      </c>
      <c r="N3208" t="n">
        <v>41.7</v>
      </c>
      <c r="O3208" t="s">
        <v>323</v>
      </c>
      <c r="P3208" t="n">
        <v>121</v>
      </c>
      <c r="Q3208" t="s">
        <v>229</v>
      </c>
      <c r="R3208" t="s">
        <v>233</v>
      </c>
      <c r="S3208" t="s">
        <v>229</v>
      </c>
      <c r="T3208" t="n">
        <v>5</v>
      </c>
    </row>
    <row r="3209" spans="1:20">
      <c r="A3209" s="1" t="n">
        <v>40939</v>
      </c>
      <c r="B3209" t="s">
        <v>323</v>
      </c>
      <c r="C3209" t="n">
        <v>28</v>
      </c>
      <c r="D3209" t="n">
        <v>25</v>
      </c>
      <c r="E3209" t="s">
        <v>116</v>
      </c>
      <c r="F3209" t="n">
        <v>3201</v>
      </c>
      <c r="G3209" t="s">
        <v>228</v>
      </c>
      <c r="H3209" t="s">
        <v>229</v>
      </c>
      <c r="I3209" t="n">
        <v>5</v>
      </c>
      <c r="J3209" t="n">
        <v>458</v>
      </c>
      <c r="K3209" t="s">
        <v>230</v>
      </c>
      <c r="L3209" t="n">
        <v>189</v>
      </c>
      <c r="M3209" t="n">
        <v>0.09</v>
      </c>
      <c r="N3209" t="n">
        <v>31.4</v>
      </c>
      <c r="O3209" t="s">
        <v>323</v>
      </c>
      <c r="P3209" t="n">
        <v>121</v>
      </c>
      <c r="Q3209" t="s">
        <v>229</v>
      </c>
      <c r="R3209" t="s">
        <v>233</v>
      </c>
      <c r="S3209" t="s">
        <v>229</v>
      </c>
      <c r="T3209" t="n">
        <v>5</v>
      </c>
    </row>
    <row r="3210" spans="1:20">
      <c r="A3210" s="1" t="n">
        <v>40939</v>
      </c>
      <c r="B3210" t="s">
        <v>323</v>
      </c>
      <c r="C3210" t="n">
        <v>29</v>
      </c>
      <c r="D3210" t="n">
        <v>25</v>
      </c>
      <c r="E3210" t="s">
        <v>116</v>
      </c>
      <c r="F3210" t="n">
        <v>3201</v>
      </c>
      <c r="G3210" t="s">
        <v>228</v>
      </c>
      <c r="H3210" t="s">
        <v>229</v>
      </c>
      <c r="I3210" t="n">
        <v>5</v>
      </c>
      <c r="J3210" t="n">
        <v>945</v>
      </c>
      <c r="K3210" t="s">
        <v>282</v>
      </c>
      <c r="L3210" t="n">
        <v>308</v>
      </c>
      <c r="M3210" t="n">
        <v>0.08</v>
      </c>
      <c r="N3210" t="n">
        <v>33.9</v>
      </c>
      <c r="O3210" t="s">
        <v>323</v>
      </c>
      <c r="P3210" t="n">
        <v>121</v>
      </c>
      <c r="Q3210" t="s">
        <v>229</v>
      </c>
      <c r="R3210" t="s">
        <v>233</v>
      </c>
      <c r="S3210" t="s">
        <v>229</v>
      </c>
      <c r="T3210" t="n">
        <v>5</v>
      </c>
    </row>
    <row r="3211" spans="1:20">
      <c r="A3211" s="1" t="n">
        <v>40939</v>
      </c>
      <c r="B3211" t="s">
        <v>323</v>
      </c>
      <c r="C3211" t="n">
        <v>30</v>
      </c>
      <c r="D3211" t="n">
        <v>25</v>
      </c>
      <c r="E3211" t="s">
        <v>116</v>
      </c>
      <c r="F3211" t="n">
        <v>3201</v>
      </c>
      <c r="G3211" t="s">
        <v>228</v>
      </c>
      <c r="H3211" t="s">
        <v>229</v>
      </c>
      <c r="I3211" t="n">
        <v>5</v>
      </c>
      <c r="J3211" t="n">
        <v>150</v>
      </c>
      <c r="K3211" t="s">
        <v>269</v>
      </c>
      <c r="L3211" t="n">
        <v>418</v>
      </c>
      <c r="M3211" t="n">
        <v>0.17</v>
      </c>
      <c r="N3211" t="n">
        <v>24.9</v>
      </c>
      <c r="O3211" t="s">
        <v>323</v>
      </c>
      <c r="P3211" t="n">
        <v>121</v>
      </c>
      <c r="Q3211" t="s">
        <v>229</v>
      </c>
      <c r="R3211" t="s">
        <v>233</v>
      </c>
      <c r="S3211" t="s">
        <v>229</v>
      </c>
      <c r="T3211" t="n">
        <v>5</v>
      </c>
    </row>
    <row r="3212" spans="1:20">
      <c r="A3212" s="1" t="n">
        <v>40939</v>
      </c>
      <c r="B3212" t="s">
        <v>382</v>
      </c>
      <c r="C3212" t="n">
        <v>1</v>
      </c>
      <c r="D3212" t="n">
        <v>931</v>
      </c>
      <c r="E3212" t="s">
        <v>383</v>
      </c>
      <c r="F3212" t="n">
        <v>3201</v>
      </c>
      <c r="G3212" t="s">
        <v>228</v>
      </c>
      <c r="H3212" t="s">
        <v>229</v>
      </c>
      <c r="I3212" t="n">
        <v>5</v>
      </c>
      <c r="J3212" t="n">
        <v>260</v>
      </c>
      <c r="K3212" t="s">
        <v>250</v>
      </c>
      <c r="L3212" t="n">
        <v>207</v>
      </c>
      <c r="M3212" t="n">
        <v>0</v>
      </c>
      <c r="N3212" t="n">
        <v>0</v>
      </c>
      <c r="S3212" t="s">
        <v>381</v>
      </c>
      <c r="T3212" t="s">
        <v>381</v>
      </c>
    </row>
    <row r="3213" spans="1:20">
      <c r="A3213" s="1" t="n">
        <v>40939</v>
      </c>
      <c r="B3213" t="s">
        <v>371</v>
      </c>
      <c r="C3213" t="n">
        <v>8</v>
      </c>
      <c r="D3213" t="n">
        <v>25</v>
      </c>
      <c r="E3213" t="s">
        <v>116</v>
      </c>
      <c r="F3213" t="n">
        <v>3201</v>
      </c>
      <c r="G3213" t="s">
        <v>228</v>
      </c>
      <c r="H3213" t="s">
        <v>229</v>
      </c>
      <c r="I3213" t="n">
        <v>5</v>
      </c>
      <c r="J3213" t="n">
        <v>805</v>
      </c>
      <c r="K3213" t="s">
        <v>295</v>
      </c>
      <c r="L3213" t="n">
        <v>1100</v>
      </c>
      <c r="M3213" t="n">
        <v>0.6</v>
      </c>
      <c r="N3213" t="n">
        <v>34</v>
      </c>
      <c r="O3213" t="s">
        <v>371</v>
      </c>
      <c r="P3213" t="n">
        <v>363</v>
      </c>
      <c r="Q3213" t="s">
        <v>387</v>
      </c>
      <c r="R3213" t="s">
        <v>233</v>
      </c>
      <c r="S3213" t="s">
        <v>229</v>
      </c>
      <c r="T3213" t="n">
        <v>5</v>
      </c>
    </row>
    <row r="3214" spans="1:20">
      <c r="A3214" s="1" t="n">
        <v>40939</v>
      </c>
      <c r="B3214" t="s">
        <v>371</v>
      </c>
      <c r="C3214" t="n">
        <v>10</v>
      </c>
      <c r="D3214" t="n">
        <v>25</v>
      </c>
      <c r="E3214" t="s">
        <v>116</v>
      </c>
      <c r="F3214" t="n">
        <v>3201</v>
      </c>
      <c r="G3214" t="s">
        <v>228</v>
      </c>
      <c r="H3214" t="s">
        <v>229</v>
      </c>
      <c r="I3214" t="n">
        <v>5</v>
      </c>
      <c r="J3214" t="n">
        <v>325</v>
      </c>
      <c r="K3214" t="s">
        <v>265</v>
      </c>
      <c r="L3214" t="n">
        <v>96</v>
      </c>
      <c r="M3214" t="n">
        <v>1.5</v>
      </c>
      <c r="N3214" t="n">
        <v>21.1</v>
      </c>
      <c r="O3214" t="s">
        <v>371</v>
      </c>
      <c r="P3214" t="n">
        <v>363</v>
      </c>
      <c r="Q3214" t="s">
        <v>387</v>
      </c>
      <c r="R3214" t="s">
        <v>233</v>
      </c>
      <c r="S3214" t="s">
        <v>229</v>
      </c>
      <c r="T3214" t="n">
        <v>5</v>
      </c>
    </row>
    <row r="3215" spans="1:20">
      <c r="A3215" s="1" t="n">
        <v>40939</v>
      </c>
      <c r="B3215" t="s">
        <v>371</v>
      </c>
      <c r="C3215" t="n">
        <v>13</v>
      </c>
      <c r="D3215" t="n">
        <v>25</v>
      </c>
      <c r="E3215" t="s">
        <v>116</v>
      </c>
      <c r="F3215" t="n">
        <v>3201</v>
      </c>
      <c r="G3215" t="s">
        <v>228</v>
      </c>
      <c r="H3215" t="s">
        <v>229</v>
      </c>
      <c r="I3215" t="n">
        <v>5</v>
      </c>
      <c r="J3215" t="n">
        <v>785</v>
      </c>
      <c r="K3215" t="s">
        <v>259</v>
      </c>
      <c r="L3215" t="n">
        <v>724</v>
      </c>
      <c r="M3215" t="n">
        <v>0.06</v>
      </c>
      <c r="N3215" t="n">
        <v>34</v>
      </c>
      <c r="O3215" t="s">
        <v>371</v>
      </c>
      <c r="P3215" t="n">
        <v>363</v>
      </c>
      <c r="Q3215" t="s">
        <v>387</v>
      </c>
      <c r="R3215" t="s">
        <v>233</v>
      </c>
      <c r="S3215" t="s">
        <v>229</v>
      </c>
      <c r="T3215" t="n">
        <v>5</v>
      </c>
    </row>
    <row r="3216" spans="1:20">
      <c r="A3216" s="1" t="n">
        <v>40939</v>
      </c>
      <c r="B3216" t="s">
        <v>371</v>
      </c>
      <c r="C3216" t="n">
        <v>14</v>
      </c>
      <c r="D3216" t="n">
        <v>25</v>
      </c>
      <c r="E3216" t="s">
        <v>116</v>
      </c>
      <c r="F3216" t="n">
        <v>3201</v>
      </c>
      <c r="G3216" t="s">
        <v>228</v>
      </c>
      <c r="H3216" t="s">
        <v>229</v>
      </c>
      <c r="I3216" t="n">
        <v>5</v>
      </c>
      <c r="J3216" t="n">
        <v>145</v>
      </c>
      <c r="K3216" t="s">
        <v>301</v>
      </c>
      <c r="L3216" t="n">
        <v>903</v>
      </c>
      <c r="M3216" t="n">
        <v>0.02</v>
      </c>
      <c r="N3216" t="n">
        <v>31.7</v>
      </c>
      <c r="O3216" t="s">
        <v>371</v>
      </c>
      <c r="P3216" t="n">
        <v>363</v>
      </c>
      <c r="Q3216" t="s">
        <v>387</v>
      </c>
      <c r="R3216" t="s">
        <v>233</v>
      </c>
      <c r="S3216" t="s">
        <v>229</v>
      </c>
      <c r="T3216" t="n">
        <v>5</v>
      </c>
    </row>
    <row r="3217" spans="1:20">
      <c r="A3217" s="1" t="n">
        <v>40968</v>
      </c>
      <c r="B3217" t="s">
        <v>323</v>
      </c>
      <c r="C3217" t="n">
        <v>21</v>
      </c>
      <c r="D3217" t="n">
        <v>25</v>
      </c>
      <c r="E3217" t="s">
        <v>116</v>
      </c>
      <c r="F3217" t="n">
        <v>3201</v>
      </c>
      <c r="G3217" t="s">
        <v>228</v>
      </c>
      <c r="H3217" t="s">
        <v>229</v>
      </c>
      <c r="I3217" t="n">
        <v>5</v>
      </c>
      <c r="J3217" t="n">
        <v>875</v>
      </c>
      <c r="K3217" t="s">
        <v>305</v>
      </c>
      <c r="L3217" t="n">
        <v>555</v>
      </c>
      <c r="M3217" t="n">
        <v>0.04</v>
      </c>
      <c r="N3217" t="n">
        <v>41.4</v>
      </c>
      <c r="O3217" t="s">
        <v>323</v>
      </c>
      <c r="P3217" t="n">
        <v>121</v>
      </c>
      <c r="Q3217" t="s">
        <v>229</v>
      </c>
      <c r="R3217" t="s">
        <v>233</v>
      </c>
      <c r="S3217" t="s">
        <v>229</v>
      </c>
      <c r="T3217" t="n">
        <v>5</v>
      </c>
    </row>
    <row r="3218" spans="1:20">
      <c r="A3218" s="1" t="n">
        <v>40968</v>
      </c>
      <c r="B3218" t="s">
        <v>323</v>
      </c>
      <c r="C3218" t="n">
        <v>22</v>
      </c>
      <c r="D3218" t="n">
        <v>25</v>
      </c>
      <c r="E3218" t="s">
        <v>116</v>
      </c>
      <c r="F3218" t="n">
        <v>3201</v>
      </c>
      <c r="G3218" t="s">
        <v>228</v>
      </c>
      <c r="H3218" t="s">
        <v>229</v>
      </c>
      <c r="I3218" t="n">
        <v>5</v>
      </c>
      <c r="J3218" t="n">
        <v>875</v>
      </c>
      <c r="K3218" t="s">
        <v>305</v>
      </c>
      <c r="L3218" t="n">
        <v>209</v>
      </c>
      <c r="M3218" t="n">
        <v>0.04</v>
      </c>
      <c r="N3218" t="n">
        <v>41.3</v>
      </c>
      <c r="O3218" t="s">
        <v>323</v>
      </c>
      <c r="P3218" t="n">
        <v>121</v>
      </c>
      <c r="Q3218" t="s">
        <v>229</v>
      </c>
      <c r="R3218" t="s">
        <v>233</v>
      </c>
      <c r="S3218" t="s">
        <v>229</v>
      </c>
      <c r="T3218" t="n">
        <v>5</v>
      </c>
    </row>
    <row r="3219" spans="1:20">
      <c r="A3219" s="1" t="n">
        <v>40968</v>
      </c>
      <c r="B3219" t="s">
        <v>323</v>
      </c>
      <c r="C3219" t="n">
        <v>23</v>
      </c>
      <c r="D3219" t="n">
        <v>25</v>
      </c>
      <c r="E3219" t="s">
        <v>116</v>
      </c>
      <c r="F3219" t="n">
        <v>3201</v>
      </c>
      <c r="G3219" t="s">
        <v>228</v>
      </c>
      <c r="H3219" t="s">
        <v>229</v>
      </c>
      <c r="I3219" t="n">
        <v>5</v>
      </c>
      <c r="J3219" t="n">
        <v>458</v>
      </c>
      <c r="K3219" t="s">
        <v>230</v>
      </c>
      <c r="L3219" t="n">
        <v>102</v>
      </c>
      <c r="M3219" t="n">
        <v>0.2</v>
      </c>
      <c r="N3219" t="n">
        <v>20.8</v>
      </c>
      <c r="O3219" t="s">
        <v>323</v>
      </c>
      <c r="P3219" t="n">
        <v>121</v>
      </c>
      <c r="Q3219" t="s">
        <v>229</v>
      </c>
      <c r="R3219" t="s">
        <v>233</v>
      </c>
      <c r="S3219" t="s">
        <v>229</v>
      </c>
      <c r="T3219" t="n">
        <v>5</v>
      </c>
    </row>
    <row r="3220" spans="1:20">
      <c r="A3220" s="1" t="n">
        <v>40968</v>
      </c>
      <c r="B3220" t="s">
        <v>323</v>
      </c>
      <c r="C3220" t="n">
        <v>24</v>
      </c>
      <c r="D3220" t="n">
        <v>25</v>
      </c>
      <c r="E3220" t="s">
        <v>116</v>
      </c>
      <c r="F3220" t="n">
        <v>3201</v>
      </c>
      <c r="G3220" t="s">
        <v>228</v>
      </c>
      <c r="H3220" t="s">
        <v>229</v>
      </c>
      <c r="I3220" t="n">
        <v>5</v>
      </c>
      <c r="J3220" t="n">
        <v>388</v>
      </c>
      <c r="K3220" t="s">
        <v>324</v>
      </c>
      <c r="L3220" t="n">
        <v>472</v>
      </c>
      <c r="M3220" t="n">
        <v>0.07000000000000001</v>
      </c>
      <c r="N3220" t="n">
        <v>35.3</v>
      </c>
      <c r="O3220" t="s">
        <v>323</v>
      </c>
      <c r="P3220" t="n">
        <v>121</v>
      </c>
      <c r="Q3220" t="s">
        <v>229</v>
      </c>
      <c r="R3220" t="s">
        <v>233</v>
      </c>
      <c r="S3220" t="s">
        <v>229</v>
      </c>
      <c r="T3220" t="n">
        <v>5</v>
      </c>
    </row>
    <row r="3221" spans="1:20">
      <c r="A3221" s="1" t="n">
        <v>40968</v>
      </c>
      <c r="B3221" t="s">
        <v>376</v>
      </c>
      <c r="C3221" t="n">
        <v>1</v>
      </c>
      <c r="D3221" t="n">
        <v>251</v>
      </c>
      <c r="E3221" t="s">
        <v>385</v>
      </c>
      <c r="F3221" t="n">
        <v>3202</v>
      </c>
      <c r="G3221" t="s">
        <v>275</v>
      </c>
      <c r="H3221" t="s">
        <v>229</v>
      </c>
      <c r="I3221" t="n">
        <v>5</v>
      </c>
      <c r="J3221" t="n">
        <v>515</v>
      </c>
      <c r="K3221" t="s">
        <v>338</v>
      </c>
      <c r="L3221" t="n">
        <v>20</v>
      </c>
      <c r="M3221" t="n">
        <v>0</v>
      </c>
      <c r="N3221" t="n">
        <v>0</v>
      </c>
      <c r="S3221" t="s">
        <v>381</v>
      </c>
      <c r="T3221" t="s">
        <v>381</v>
      </c>
    </row>
    <row r="3222" spans="1:20">
      <c r="A3222" s="1" t="n">
        <v>40968</v>
      </c>
      <c r="B3222" t="s">
        <v>376</v>
      </c>
      <c r="C3222" t="n">
        <v>2</v>
      </c>
      <c r="D3222" t="n">
        <v>251</v>
      </c>
      <c r="E3222" t="s">
        <v>385</v>
      </c>
      <c r="F3222" t="n">
        <v>3203</v>
      </c>
      <c r="G3222" t="s">
        <v>343</v>
      </c>
      <c r="H3222" t="s">
        <v>229</v>
      </c>
      <c r="I3222" t="n">
        <v>5</v>
      </c>
      <c r="J3222" t="n">
        <v>515</v>
      </c>
      <c r="K3222" t="s">
        <v>338</v>
      </c>
      <c r="L3222" t="n">
        <v>14</v>
      </c>
      <c r="M3222" t="n">
        <v>0</v>
      </c>
      <c r="N3222" t="n">
        <v>0</v>
      </c>
      <c r="S3222" t="s">
        <v>381</v>
      </c>
      <c r="T3222" t="s">
        <v>381</v>
      </c>
    </row>
    <row r="3223" spans="1:20">
      <c r="A3223" s="1" t="n">
        <v>40968</v>
      </c>
      <c r="B3223" t="s">
        <v>376</v>
      </c>
      <c r="C3223" t="n">
        <v>3</v>
      </c>
      <c r="D3223" t="n">
        <v>251</v>
      </c>
      <c r="E3223" t="s">
        <v>385</v>
      </c>
      <c r="F3223" t="n">
        <v>3204</v>
      </c>
      <c r="G3223" t="s">
        <v>344</v>
      </c>
      <c r="H3223" t="s">
        <v>229</v>
      </c>
      <c r="I3223" t="n">
        <v>5</v>
      </c>
      <c r="J3223" t="n">
        <v>515</v>
      </c>
      <c r="K3223" t="s">
        <v>338</v>
      </c>
      <c r="L3223" t="n">
        <v>11</v>
      </c>
      <c r="M3223" t="n">
        <v>0</v>
      </c>
      <c r="N3223" t="n">
        <v>0</v>
      </c>
      <c r="S3223" t="s">
        <v>381</v>
      </c>
      <c r="T3223" t="s">
        <v>381</v>
      </c>
    </row>
    <row r="3224" spans="1:20">
      <c r="A3224" s="1" t="n">
        <v>40968</v>
      </c>
      <c r="B3224" t="s">
        <v>376</v>
      </c>
      <c r="C3224" t="n">
        <v>4</v>
      </c>
      <c r="D3224" t="n">
        <v>251</v>
      </c>
      <c r="E3224" t="s">
        <v>385</v>
      </c>
      <c r="F3224" t="n">
        <v>3204</v>
      </c>
      <c r="G3224" t="s">
        <v>344</v>
      </c>
      <c r="H3224" t="s">
        <v>229</v>
      </c>
      <c r="I3224" t="n">
        <v>5</v>
      </c>
      <c r="J3224" t="n">
        <v>515</v>
      </c>
      <c r="K3224" t="s">
        <v>338</v>
      </c>
      <c r="L3224" t="n">
        <v>9</v>
      </c>
      <c r="M3224" t="n">
        <v>0</v>
      </c>
      <c r="N3224" t="n">
        <v>0</v>
      </c>
      <c r="S3224" t="s">
        <v>381</v>
      </c>
      <c r="T3224" t="s">
        <v>381</v>
      </c>
    </row>
    <row r="3225" spans="1:20">
      <c r="A3225" s="1" t="n">
        <v>40968</v>
      </c>
      <c r="B3225" t="s">
        <v>326</v>
      </c>
      <c r="C3225" t="n">
        <v>1</v>
      </c>
      <c r="D3225" t="n">
        <v>216</v>
      </c>
      <c r="E3225" t="s">
        <v>392</v>
      </c>
      <c r="F3225" t="n">
        <v>3201</v>
      </c>
      <c r="G3225" t="s">
        <v>228</v>
      </c>
      <c r="H3225" t="s">
        <v>229</v>
      </c>
      <c r="I3225" t="n">
        <v>5</v>
      </c>
      <c r="J3225" t="n">
        <v>580</v>
      </c>
      <c r="K3225" t="s">
        <v>248</v>
      </c>
      <c r="L3225" t="n">
        <v>310</v>
      </c>
      <c r="M3225" t="n">
        <v>0</v>
      </c>
      <c r="N3225" t="n">
        <v>0</v>
      </c>
      <c r="S3225" t="s">
        <v>381</v>
      </c>
      <c r="T3225" t="s">
        <v>381</v>
      </c>
    </row>
    <row r="3226" spans="1:20">
      <c r="A3226" s="1" t="n">
        <v>40968</v>
      </c>
      <c r="B3226" t="s">
        <v>371</v>
      </c>
      <c r="C3226" t="n">
        <v>10</v>
      </c>
      <c r="D3226" t="n">
        <v>25</v>
      </c>
      <c r="E3226" t="s">
        <v>116</v>
      </c>
      <c r="F3226" t="n">
        <v>3201</v>
      </c>
      <c r="G3226" t="s">
        <v>228</v>
      </c>
      <c r="H3226" t="s">
        <v>229</v>
      </c>
      <c r="I3226" t="n">
        <v>5</v>
      </c>
      <c r="J3226" t="n">
        <v>150</v>
      </c>
      <c r="K3226" t="s">
        <v>269</v>
      </c>
      <c r="L3226" t="n">
        <v>984</v>
      </c>
      <c r="M3226" t="n">
        <v>0.19</v>
      </c>
      <c r="N3226" t="n">
        <v>24.1</v>
      </c>
      <c r="O3226" t="s">
        <v>371</v>
      </c>
      <c r="P3226" t="n">
        <v>363</v>
      </c>
      <c r="Q3226" t="s">
        <v>387</v>
      </c>
      <c r="R3226" t="s">
        <v>233</v>
      </c>
      <c r="S3226" t="s">
        <v>229</v>
      </c>
      <c r="T3226" t="n">
        <v>5</v>
      </c>
    </row>
    <row r="3227" spans="1:20">
      <c r="A3227" s="1" t="n">
        <v>40999</v>
      </c>
      <c r="B3227" t="s">
        <v>323</v>
      </c>
      <c r="C3227" t="n">
        <v>21</v>
      </c>
      <c r="D3227" t="n">
        <v>25</v>
      </c>
      <c r="E3227" t="s">
        <v>116</v>
      </c>
      <c r="F3227" t="n">
        <v>3201</v>
      </c>
      <c r="G3227" t="s">
        <v>228</v>
      </c>
      <c r="H3227" t="s">
        <v>229</v>
      </c>
      <c r="I3227" t="n">
        <v>5</v>
      </c>
      <c r="J3227" t="n">
        <v>875</v>
      </c>
      <c r="K3227" t="s">
        <v>305</v>
      </c>
      <c r="L3227" t="n">
        <v>191</v>
      </c>
      <c r="M3227" t="n">
        <v>0.04</v>
      </c>
      <c r="N3227" t="n">
        <v>41.9</v>
      </c>
      <c r="O3227" t="s">
        <v>323</v>
      </c>
      <c r="P3227" t="n">
        <v>121</v>
      </c>
      <c r="Q3227" t="s">
        <v>229</v>
      </c>
      <c r="R3227" t="s">
        <v>233</v>
      </c>
      <c r="S3227" t="s">
        <v>229</v>
      </c>
      <c r="T3227" t="n">
        <v>5</v>
      </c>
    </row>
    <row r="3228" spans="1:20">
      <c r="A3228" s="1" t="n">
        <v>40999</v>
      </c>
      <c r="B3228" t="s">
        <v>323</v>
      </c>
      <c r="C3228" t="n">
        <v>22</v>
      </c>
      <c r="D3228" t="n">
        <v>25</v>
      </c>
      <c r="E3228" t="s">
        <v>116</v>
      </c>
      <c r="F3228" t="n">
        <v>3201</v>
      </c>
      <c r="G3228" t="s">
        <v>228</v>
      </c>
      <c r="H3228" t="s">
        <v>229</v>
      </c>
      <c r="I3228" t="n">
        <v>5</v>
      </c>
      <c r="J3228" t="n">
        <v>875</v>
      </c>
      <c r="K3228" t="s">
        <v>305</v>
      </c>
      <c r="L3228" t="n">
        <v>191</v>
      </c>
      <c r="M3228" t="n">
        <v>0.04</v>
      </c>
      <c r="N3228" t="n">
        <v>41.9</v>
      </c>
      <c r="O3228" t="s">
        <v>323</v>
      </c>
      <c r="P3228" t="n">
        <v>121</v>
      </c>
      <c r="Q3228" t="s">
        <v>229</v>
      </c>
      <c r="R3228" t="s">
        <v>233</v>
      </c>
      <c r="S3228" t="s">
        <v>229</v>
      </c>
      <c r="T3228" t="n">
        <v>5</v>
      </c>
    </row>
    <row r="3229" spans="1:20">
      <c r="A3229" s="1" t="n">
        <v>40999</v>
      </c>
      <c r="B3229" t="s">
        <v>323</v>
      </c>
      <c r="C3229" t="n">
        <v>23</v>
      </c>
      <c r="D3229" t="n">
        <v>25</v>
      </c>
      <c r="E3229" t="s">
        <v>116</v>
      </c>
      <c r="F3229" t="n">
        <v>3201</v>
      </c>
      <c r="G3229" t="s">
        <v>228</v>
      </c>
      <c r="H3229" t="s">
        <v>229</v>
      </c>
      <c r="I3229" t="n">
        <v>5</v>
      </c>
      <c r="J3229" t="n">
        <v>875</v>
      </c>
      <c r="K3229" t="s">
        <v>305</v>
      </c>
      <c r="L3229" t="n">
        <v>209</v>
      </c>
      <c r="M3229" t="n">
        <v>0.04</v>
      </c>
      <c r="N3229" t="n">
        <v>41.6</v>
      </c>
      <c r="O3229" t="s">
        <v>323</v>
      </c>
      <c r="P3229" t="n">
        <v>121</v>
      </c>
      <c r="Q3229" t="s">
        <v>229</v>
      </c>
      <c r="R3229" t="s">
        <v>233</v>
      </c>
      <c r="S3229" t="s">
        <v>229</v>
      </c>
      <c r="T3229" t="n">
        <v>5</v>
      </c>
    </row>
    <row r="3230" spans="1:20">
      <c r="A3230" s="1" t="n">
        <v>40999</v>
      </c>
      <c r="B3230" t="s">
        <v>323</v>
      </c>
      <c r="C3230" t="n">
        <v>24</v>
      </c>
      <c r="D3230" t="n">
        <v>25</v>
      </c>
      <c r="E3230" t="s">
        <v>116</v>
      </c>
      <c r="F3230" t="n">
        <v>3201</v>
      </c>
      <c r="G3230" t="s">
        <v>228</v>
      </c>
      <c r="H3230" t="s">
        <v>229</v>
      </c>
      <c r="I3230" t="n">
        <v>5</v>
      </c>
      <c r="J3230" t="n">
        <v>458</v>
      </c>
      <c r="K3230" t="s">
        <v>230</v>
      </c>
      <c r="L3230" t="n">
        <v>232</v>
      </c>
      <c r="M3230" t="n">
        <v>0.09</v>
      </c>
      <c r="N3230" t="n">
        <v>34</v>
      </c>
      <c r="O3230" t="s">
        <v>323</v>
      </c>
      <c r="P3230" t="n">
        <v>121</v>
      </c>
      <c r="Q3230" t="s">
        <v>229</v>
      </c>
      <c r="R3230" t="s">
        <v>233</v>
      </c>
      <c r="S3230" t="s">
        <v>229</v>
      </c>
      <c r="T3230" t="n">
        <v>5</v>
      </c>
    </row>
    <row r="3231" spans="1:20">
      <c r="A3231" s="1" t="n">
        <v>40999</v>
      </c>
      <c r="B3231" t="s">
        <v>323</v>
      </c>
      <c r="C3231" t="n">
        <v>25</v>
      </c>
      <c r="D3231" t="n">
        <v>25</v>
      </c>
      <c r="E3231" t="s">
        <v>116</v>
      </c>
      <c r="F3231" t="n">
        <v>3201</v>
      </c>
      <c r="G3231" t="s">
        <v>228</v>
      </c>
      <c r="H3231" t="s">
        <v>229</v>
      </c>
      <c r="I3231" t="n">
        <v>5</v>
      </c>
      <c r="J3231" t="n">
        <v>945</v>
      </c>
      <c r="K3231" t="s">
        <v>282</v>
      </c>
      <c r="L3231" t="n">
        <v>309</v>
      </c>
      <c r="M3231" t="n">
        <v>0.06</v>
      </c>
      <c r="N3231" t="n">
        <v>39.6</v>
      </c>
      <c r="O3231" t="s">
        <v>323</v>
      </c>
      <c r="P3231" t="n">
        <v>121</v>
      </c>
      <c r="Q3231" t="s">
        <v>229</v>
      </c>
      <c r="R3231" t="s">
        <v>233</v>
      </c>
      <c r="S3231" t="s">
        <v>229</v>
      </c>
      <c r="T3231" t="n">
        <v>5</v>
      </c>
    </row>
    <row r="3232" spans="1:20">
      <c r="A3232" s="1" t="n">
        <v>40999</v>
      </c>
      <c r="B3232" t="s">
        <v>376</v>
      </c>
      <c r="C3232" t="n">
        <v>1</v>
      </c>
      <c r="D3232" t="n">
        <v>251</v>
      </c>
      <c r="E3232" t="s">
        <v>385</v>
      </c>
      <c r="F3232" t="n">
        <v>3202</v>
      </c>
      <c r="G3232" t="s">
        <v>275</v>
      </c>
      <c r="H3232" t="s">
        <v>229</v>
      </c>
      <c r="I3232" t="n">
        <v>5</v>
      </c>
      <c r="J3232" t="n">
        <v>285</v>
      </c>
      <c r="K3232" t="s">
        <v>284</v>
      </c>
      <c r="L3232" t="n">
        <v>10</v>
      </c>
      <c r="M3232" t="n">
        <v>0</v>
      </c>
      <c r="N3232" t="n">
        <v>0</v>
      </c>
      <c r="S3232" t="s">
        <v>381</v>
      </c>
      <c r="T3232" t="s">
        <v>381</v>
      </c>
    </row>
    <row r="3233" spans="1:20">
      <c r="A3233" s="1" t="n">
        <v>40999</v>
      </c>
      <c r="B3233" t="s">
        <v>376</v>
      </c>
      <c r="C3233" t="n">
        <v>2</v>
      </c>
      <c r="D3233" t="n">
        <v>251</v>
      </c>
      <c r="E3233" t="s">
        <v>385</v>
      </c>
      <c r="F3233" t="n">
        <v>3203</v>
      </c>
      <c r="G3233" t="s">
        <v>343</v>
      </c>
      <c r="H3233" t="s">
        <v>229</v>
      </c>
      <c r="I3233" t="n">
        <v>5</v>
      </c>
      <c r="J3233" t="n">
        <v>320</v>
      </c>
      <c r="K3233" t="s">
        <v>388</v>
      </c>
      <c r="L3233" t="n">
        <v>18</v>
      </c>
      <c r="M3233" t="n">
        <v>0</v>
      </c>
      <c r="N3233" t="n">
        <v>0</v>
      </c>
      <c r="S3233" t="s">
        <v>381</v>
      </c>
      <c r="T3233" t="s">
        <v>381</v>
      </c>
    </row>
    <row r="3234" spans="1:20">
      <c r="A3234" s="1" t="n">
        <v>40999</v>
      </c>
      <c r="B3234" t="s">
        <v>376</v>
      </c>
      <c r="C3234" t="n">
        <v>3</v>
      </c>
      <c r="D3234" t="n">
        <v>251</v>
      </c>
      <c r="E3234" t="s">
        <v>385</v>
      </c>
      <c r="F3234" t="n">
        <v>3202</v>
      </c>
      <c r="G3234" t="s">
        <v>275</v>
      </c>
      <c r="H3234" t="s">
        <v>229</v>
      </c>
      <c r="I3234" t="n">
        <v>5</v>
      </c>
      <c r="J3234" t="n">
        <v>320</v>
      </c>
      <c r="K3234" t="s">
        <v>388</v>
      </c>
      <c r="L3234" t="n">
        <v>11</v>
      </c>
      <c r="M3234" t="n">
        <v>0</v>
      </c>
      <c r="N3234" t="n">
        <v>0</v>
      </c>
      <c r="S3234" t="s">
        <v>381</v>
      </c>
      <c r="T3234" t="s">
        <v>381</v>
      </c>
    </row>
    <row r="3235" spans="1:20">
      <c r="A3235" s="1" t="n">
        <v>40999</v>
      </c>
      <c r="B3235" t="s">
        <v>371</v>
      </c>
      <c r="C3235" t="n">
        <v>15</v>
      </c>
      <c r="D3235" t="n">
        <v>25</v>
      </c>
      <c r="E3235" t="s">
        <v>116</v>
      </c>
      <c r="F3235" t="n">
        <v>3201</v>
      </c>
      <c r="G3235" t="s">
        <v>228</v>
      </c>
      <c r="H3235" t="s">
        <v>229</v>
      </c>
      <c r="I3235" t="n">
        <v>5</v>
      </c>
      <c r="J3235" t="n">
        <v>785</v>
      </c>
      <c r="K3235" t="s">
        <v>259</v>
      </c>
      <c r="L3235" t="n">
        <v>700</v>
      </c>
      <c r="M3235" t="n">
        <v>0.06</v>
      </c>
      <c r="N3235" t="n">
        <v>34</v>
      </c>
      <c r="O3235" t="s">
        <v>371</v>
      </c>
      <c r="P3235" t="n">
        <v>363</v>
      </c>
      <c r="Q3235" t="s">
        <v>387</v>
      </c>
      <c r="R3235" t="s">
        <v>233</v>
      </c>
      <c r="S3235" t="s">
        <v>229</v>
      </c>
      <c r="T3235" t="n">
        <v>5</v>
      </c>
    </row>
    <row r="3236" spans="1:20">
      <c r="A3236" s="1" t="n">
        <v>40999</v>
      </c>
      <c r="B3236" t="s">
        <v>371</v>
      </c>
      <c r="C3236" t="n">
        <v>16</v>
      </c>
      <c r="D3236" t="n">
        <v>25</v>
      </c>
      <c r="E3236" t="s">
        <v>116</v>
      </c>
      <c r="F3236" t="n">
        <v>3201</v>
      </c>
      <c r="G3236" t="s">
        <v>228</v>
      </c>
      <c r="H3236" t="s">
        <v>229</v>
      </c>
      <c r="I3236" t="n">
        <v>5</v>
      </c>
      <c r="J3236" t="n">
        <v>805</v>
      </c>
      <c r="K3236" t="s">
        <v>295</v>
      </c>
      <c r="L3236" t="n">
        <v>713</v>
      </c>
      <c r="M3236" t="n">
        <v>0.23</v>
      </c>
      <c r="N3236" t="n">
        <v>37.9</v>
      </c>
      <c r="O3236" t="s">
        <v>371</v>
      </c>
      <c r="P3236" t="n">
        <v>363</v>
      </c>
      <c r="Q3236" t="s">
        <v>387</v>
      </c>
      <c r="R3236" t="s">
        <v>233</v>
      </c>
      <c r="S3236" t="s">
        <v>229</v>
      </c>
      <c r="T3236" t="n">
        <v>5</v>
      </c>
    </row>
    <row r="3237" spans="1:20">
      <c r="A3237" s="1" t="n">
        <v>41029</v>
      </c>
      <c r="B3237" t="s">
        <v>323</v>
      </c>
      <c r="C3237" t="n">
        <v>23</v>
      </c>
      <c r="D3237" t="n">
        <v>25</v>
      </c>
      <c r="E3237" t="s">
        <v>116</v>
      </c>
      <c r="F3237" t="n">
        <v>3201</v>
      </c>
      <c r="G3237" t="s">
        <v>228</v>
      </c>
      <c r="H3237" t="s">
        <v>229</v>
      </c>
      <c r="I3237" t="n">
        <v>5</v>
      </c>
      <c r="J3237" t="n">
        <v>632</v>
      </c>
      <c r="K3237" t="s">
        <v>397</v>
      </c>
      <c r="L3237" t="n">
        <v>263</v>
      </c>
      <c r="M3237" t="n">
        <v>0.15</v>
      </c>
      <c r="N3237" t="n">
        <v>36.5</v>
      </c>
      <c r="O3237" t="s">
        <v>323</v>
      </c>
      <c r="P3237" t="n">
        <v>121</v>
      </c>
      <c r="Q3237" t="s">
        <v>229</v>
      </c>
      <c r="R3237" t="s">
        <v>233</v>
      </c>
      <c r="S3237" t="s">
        <v>229</v>
      </c>
      <c r="T3237" t="n">
        <v>5</v>
      </c>
    </row>
    <row r="3238" spans="1:20">
      <c r="A3238" s="1" t="n">
        <v>41029</v>
      </c>
      <c r="B3238" t="s">
        <v>323</v>
      </c>
      <c r="C3238" t="n">
        <v>24</v>
      </c>
      <c r="D3238" t="n">
        <v>25</v>
      </c>
      <c r="E3238" t="s">
        <v>116</v>
      </c>
      <c r="F3238" t="n">
        <v>3201</v>
      </c>
      <c r="G3238" t="s">
        <v>228</v>
      </c>
      <c r="H3238" t="s">
        <v>229</v>
      </c>
      <c r="I3238" t="n">
        <v>5</v>
      </c>
      <c r="J3238" t="n">
        <v>875</v>
      </c>
      <c r="K3238" t="s">
        <v>305</v>
      </c>
      <c r="L3238" t="n">
        <v>383</v>
      </c>
      <c r="M3238" t="n">
        <v>0.04</v>
      </c>
      <c r="N3238" t="n">
        <v>41.6</v>
      </c>
      <c r="O3238" t="s">
        <v>323</v>
      </c>
      <c r="P3238" t="n">
        <v>121</v>
      </c>
      <c r="Q3238" t="s">
        <v>229</v>
      </c>
      <c r="R3238" t="s">
        <v>233</v>
      </c>
      <c r="S3238" t="s">
        <v>229</v>
      </c>
      <c r="T3238" t="n">
        <v>5</v>
      </c>
    </row>
    <row r="3239" spans="1:20">
      <c r="A3239" s="1" t="n">
        <v>41029</v>
      </c>
      <c r="B3239" t="s">
        <v>323</v>
      </c>
      <c r="C3239" t="n">
        <v>25</v>
      </c>
      <c r="D3239" t="n">
        <v>25</v>
      </c>
      <c r="E3239" t="s">
        <v>116</v>
      </c>
      <c r="F3239" t="n">
        <v>3201</v>
      </c>
      <c r="G3239" t="s">
        <v>228</v>
      </c>
      <c r="H3239" t="s">
        <v>229</v>
      </c>
      <c r="I3239" t="n">
        <v>5</v>
      </c>
      <c r="J3239" t="n">
        <v>875</v>
      </c>
      <c r="K3239" t="s">
        <v>305</v>
      </c>
      <c r="L3239" t="n">
        <v>397</v>
      </c>
      <c r="M3239" t="n">
        <v>0.04</v>
      </c>
      <c r="N3239" t="n">
        <v>41.8</v>
      </c>
      <c r="O3239" t="s">
        <v>323</v>
      </c>
      <c r="P3239" t="n">
        <v>121</v>
      </c>
      <c r="Q3239" t="s">
        <v>229</v>
      </c>
      <c r="R3239" t="s">
        <v>233</v>
      </c>
      <c r="S3239" t="s">
        <v>229</v>
      </c>
      <c r="T3239" t="n">
        <v>5</v>
      </c>
    </row>
    <row r="3240" spans="1:20">
      <c r="A3240" s="1" t="n">
        <v>41029</v>
      </c>
      <c r="B3240" t="s">
        <v>323</v>
      </c>
      <c r="C3240" t="n">
        <v>26</v>
      </c>
      <c r="D3240" t="n">
        <v>25</v>
      </c>
      <c r="E3240" t="s">
        <v>116</v>
      </c>
      <c r="F3240" t="n">
        <v>3201</v>
      </c>
      <c r="G3240" t="s">
        <v>228</v>
      </c>
      <c r="H3240" t="s">
        <v>229</v>
      </c>
      <c r="I3240" t="n">
        <v>5</v>
      </c>
      <c r="J3240" t="n">
        <v>875</v>
      </c>
      <c r="K3240" t="s">
        <v>305</v>
      </c>
      <c r="L3240" t="n">
        <v>239</v>
      </c>
      <c r="M3240" t="n">
        <v>0.06</v>
      </c>
      <c r="N3240" t="n">
        <v>36.3</v>
      </c>
      <c r="O3240" t="s">
        <v>323</v>
      </c>
      <c r="P3240" t="n">
        <v>121</v>
      </c>
      <c r="Q3240" t="s">
        <v>229</v>
      </c>
      <c r="R3240" t="s">
        <v>233</v>
      </c>
      <c r="S3240" t="s">
        <v>229</v>
      </c>
      <c r="T3240" t="n">
        <v>5</v>
      </c>
    </row>
    <row r="3241" spans="1:20">
      <c r="A3241" s="1" t="n">
        <v>41029</v>
      </c>
      <c r="B3241" t="s">
        <v>323</v>
      </c>
      <c r="C3241" t="n">
        <v>27</v>
      </c>
      <c r="D3241" t="n">
        <v>25</v>
      </c>
      <c r="E3241" t="s">
        <v>116</v>
      </c>
      <c r="F3241" t="n">
        <v>3201</v>
      </c>
      <c r="G3241" t="s">
        <v>228</v>
      </c>
      <c r="H3241" t="s">
        <v>229</v>
      </c>
      <c r="I3241" t="n">
        <v>5</v>
      </c>
      <c r="J3241" t="n">
        <v>945</v>
      </c>
      <c r="K3241" t="s">
        <v>282</v>
      </c>
      <c r="L3241" t="n">
        <v>241</v>
      </c>
      <c r="M3241" t="n">
        <v>0.08</v>
      </c>
      <c r="N3241" t="n">
        <v>34.5</v>
      </c>
      <c r="O3241" t="s">
        <v>323</v>
      </c>
      <c r="P3241" t="n">
        <v>121</v>
      </c>
      <c r="Q3241" t="s">
        <v>229</v>
      </c>
      <c r="R3241" t="s">
        <v>233</v>
      </c>
      <c r="S3241" t="s">
        <v>229</v>
      </c>
      <c r="T3241" t="n">
        <v>5</v>
      </c>
    </row>
    <row r="3242" spans="1:20">
      <c r="A3242" s="1" t="n">
        <v>41029</v>
      </c>
      <c r="B3242" t="s">
        <v>376</v>
      </c>
      <c r="C3242" t="n">
        <v>1</v>
      </c>
      <c r="D3242" t="n">
        <v>251</v>
      </c>
      <c r="E3242" t="s">
        <v>385</v>
      </c>
      <c r="F3242" t="n">
        <v>3204</v>
      </c>
      <c r="G3242" t="s">
        <v>344</v>
      </c>
      <c r="H3242" t="s">
        <v>229</v>
      </c>
      <c r="I3242" t="n">
        <v>5</v>
      </c>
      <c r="J3242" t="n">
        <v>320</v>
      </c>
      <c r="K3242" t="s">
        <v>388</v>
      </c>
      <c r="L3242" t="n">
        <v>11</v>
      </c>
      <c r="M3242" t="n">
        <v>0</v>
      </c>
      <c r="N3242" t="n">
        <v>0</v>
      </c>
      <c r="S3242" t="s">
        <v>381</v>
      </c>
      <c r="T3242" t="s">
        <v>381</v>
      </c>
    </row>
    <row r="3243" spans="1:20">
      <c r="A3243" s="1" t="n">
        <v>41029</v>
      </c>
      <c r="B3243" t="s">
        <v>376</v>
      </c>
      <c r="C3243" t="n">
        <v>2</v>
      </c>
      <c r="D3243" t="n">
        <v>251</v>
      </c>
      <c r="E3243" t="s">
        <v>385</v>
      </c>
      <c r="F3243" t="n">
        <v>3201</v>
      </c>
      <c r="G3243" t="s">
        <v>228</v>
      </c>
      <c r="H3243" t="s">
        <v>229</v>
      </c>
      <c r="I3243" t="n">
        <v>5</v>
      </c>
      <c r="J3243" t="n">
        <v>320</v>
      </c>
      <c r="K3243" t="s">
        <v>388</v>
      </c>
      <c r="L3243" t="n">
        <v>5</v>
      </c>
      <c r="M3243" t="n">
        <v>0</v>
      </c>
      <c r="N3243" t="n">
        <v>0</v>
      </c>
      <c r="S3243" t="s">
        <v>381</v>
      </c>
      <c r="T3243" t="s">
        <v>381</v>
      </c>
    </row>
    <row r="3244" spans="1:20">
      <c r="A3244" s="1" t="n">
        <v>41029</v>
      </c>
      <c r="B3244" t="s">
        <v>371</v>
      </c>
      <c r="C3244" t="n">
        <v>9</v>
      </c>
      <c r="D3244" t="n">
        <v>25</v>
      </c>
      <c r="E3244" t="s">
        <v>116</v>
      </c>
      <c r="F3244" t="n">
        <v>3201</v>
      </c>
      <c r="G3244" t="s">
        <v>228</v>
      </c>
      <c r="H3244" t="s">
        <v>229</v>
      </c>
      <c r="I3244" t="n">
        <v>5</v>
      </c>
      <c r="J3244" t="n">
        <v>150</v>
      </c>
      <c r="K3244" t="s">
        <v>269</v>
      </c>
      <c r="L3244" t="n">
        <v>624</v>
      </c>
      <c r="M3244" t="n">
        <v>0.19</v>
      </c>
      <c r="N3244" t="n">
        <v>24.1</v>
      </c>
      <c r="O3244" t="s">
        <v>371</v>
      </c>
      <c r="P3244" t="n">
        <v>363</v>
      </c>
      <c r="Q3244" t="s">
        <v>387</v>
      </c>
      <c r="R3244" t="s">
        <v>233</v>
      </c>
      <c r="S3244" t="s">
        <v>229</v>
      </c>
      <c r="T3244" t="n">
        <v>5</v>
      </c>
    </row>
    <row r="3245" spans="1:20">
      <c r="A3245" s="1" t="n">
        <v>41029</v>
      </c>
      <c r="B3245" t="s">
        <v>371</v>
      </c>
      <c r="C3245" t="n">
        <v>15</v>
      </c>
      <c r="D3245" t="n">
        <v>25</v>
      </c>
      <c r="E3245" t="s">
        <v>116</v>
      </c>
      <c r="F3245" t="n">
        <v>3201</v>
      </c>
      <c r="G3245" t="s">
        <v>228</v>
      </c>
      <c r="H3245" t="s">
        <v>229</v>
      </c>
      <c r="I3245" t="n">
        <v>5</v>
      </c>
      <c r="J3245" t="n">
        <v>785</v>
      </c>
      <c r="K3245" t="s">
        <v>259</v>
      </c>
      <c r="L3245" t="n">
        <v>392</v>
      </c>
      <c r="M3245" t="n">
        <v>0.91</v>
      </c>
      <c r="N3245" t="n">
        <v>39.8</v>
      </c>
      <c r="O3245" t="s">
        <v>371</v>
      </c>
      <c r="P3245" t="n">
        <v>363</v>
      </c>
      <c r="Q3245" t="s">
        <v>387</v>
      </c>
      <c r="R3245" t="s">
        <v>233</v>
      </c>
      <c r="S3245" t="s">
        <v>229</v>
      </c>
      <c r="T3245" t="n">
        <v>5</v>
      </c>
    </row>
    <row r="3246" spans="1:20">
      <c r="A3246" s="1" t="n">
        <v>41029</v>
      </c>
      <c r="B3246" t="s">
        <v>371</v>
      </c>
      <c r="C3246" t="n">
        <v>17</v>
      </c>
      <c r="D3246" t="n">
        <v>25</v>
      </c>
      <c r="E3246" t="s">
        <v>116</v>
      </c>
      <c r="F3246" t="n">
        <v>3201</v>
      </c>
      <c r="G3246" t="s">
        <v>228</v>
      </c>
      <c r="H3246" t="s">
        <v>229</v>
      </c>
      <c r="I3246" t="n">
        <v>5</v>
      </c>
      <c r="J3246" t="n">
        <v>805</v>
      </c>
      <c r="K3246" t="s">
        <v>295</v>
      </c>
      <c r="L3246" t="n">
        <v>321</v>
      </c>
      <c r="M3246" t="n">
        <v>0.27</v>
      </c>
      <c r="N3246" t="n">
        <v>36.2</v>
      </c>
      <c r="O3246" t="s">
        <v>371</v>
      </c>
      <c r="P3246" t="n">
        <v>363</v>
      </c>
      <c r="Q3246" t="s">
        <v>387</v>
      </c>
      <c r="R3246" t="s">
        <v>233</v>
      </c>
      <c r="S3246" t="s">
        <v>229</v>
      </c>
      <c r="T3246" t="n">
        <v>5</v>
      </c>
    </row>
    <row r="3247" spans="1:20">
      <c r="A3247" s="1" t="n">
        <v>41029</v>
      </c>
      <c r="B3247" t="s">
        <v>371</v>
      </c>
      <c r="C3247" t="n">
        <v>18</v>
      </c>
      <c r="D3247" t="n">
        <v>25</v>
      </c>
      <c r="E3247" t="s">
        <v>116</v>
      </c>
      <c r="F3247" t="n">
        <v>3201</v>
      </c>
      <c r="G3247" t="s">
        <v>228</v>
      </c>
      <c r="H3247" t="s">
        <v>229</v>
      </c>
      <c r="I3247" t="n">
        <v>5</v>
      </c>
      <c r="J3247" t="n">
        <v>785</v>
      </c>
      <c r="K3247" t="s">
        <v>259</v>
      </c>
      <c r="L3247" t="n">
        <v>109</v>
      </c>
      <c r="M3247" t="n">
        <v>2.8</v>
      </c>
      <c r="N3247" t="n">
        <v>27.9</v>
      </c>
      <c r="O3247" t="s">
        <v>371</v>
      </c>
      <c r="P3247" t="n">
        <v>363</v>
      </c>
      <c r="Q3247" t="s">
        <v>387</v>
      </c>
      <c r="R3247" t="s">
        <v>233</v>
      </c>
      <c r="S3247" t="s">
        <v>229</v>
      </c>
      <c r="T3247" t="n">
        <v>5</v>
      </c>
    </row>
    <row r="3248" spans="1:20">
      <c r="A3248" s="1" t="n">
        <v>41029</v>
      </c>
      <c r="B3248" t="s">
        <v>371</v>
      </c>
      <c r="C3248" t="n">
        <v>19</v>
      </c>
      <c r="D3248" t="n">
        <v>25</v>
      </c>
      <c r="E3248" t="s">
        <v>116</v>
      </c>
      <c r="F3248" t="n">
        <v>3201</v>
      </c>
      <c r="G3248" t="s">
        <v>228</v>
      </c>
      <c r="H3248" t="s">
        <v>229</v>
      </c>
      <c r="I3248" t="n">
        <v>5</v>
      </c>
      <c r="J3248" t="n">
        <v>550</v>
      </c>
      <c r="K3248" t="s">
        <v>346</v>
      </c>
      <c r="L3248" t="n">
        <v>1050</v>
      </c>
      <c r="M3248" t="n">
        <v>0.84</v>
      </c>
      <c r="N3248" t="n">
        <v>37.8</v>
      </c>
      <c r="O3248" t="s">
        <v>371</v>
      </c>
      <c r="P3248" t="n">
        <v>363</v>
      </c>
      <c r="Q3248" t="s">
        <v>387</v>
      </c>
      <c r="R3248" t="s">
        <v>233</v>
      </c>
      <c r="S3248" t="s">
        <v>229</v>
      </c>
      <c r="T3248" t="n">
        <v>5</v>
      </c>
    </row>
    <row r="3249" spans="1:20">
      <c r="A3249" s="1" t="n">
        <v>41060</v>
      </c>
      <c r="B3249" t="s">
        <v>323</v>
      </c>
      <c r="C3249" t="n">
        <v>21</v>
      </c>
      <c r="D3249" t="n">
        <v>25</v>
      </c>
      <c r="E3249" t="s">
        <v>116</v>
      </c>
      <c r="F3249" t="n">
        <v>3201</v>
      </c>
      <c r="G3249" t="s">
        <v>228</v>
      </c>
      <c r="H3249" t="s">
        <v>229</v>
      </c>
      <c r="I3249" t="n">
        <v>5</v>
      </c>
      <c r="J3249" t="n">
        <v>875</v>
      </c>
      <c r="K3249" t="s">
        <v>305</v>
      </c>
      <c r="L3249" t="n">
        <v>310</v>
      </c>
      <c r="M3249" t="n">
        <v>0.04</v>
      </c>
      <c r="N3249" t="n">
        <v>42.1</v>
      </c>
      <c r="O3249" t="s">
        <v>323</v>
      </c>
      <c r="P3249" t="n">
        <v>121</v>
      </c>
      <c r="Q3249" t="s">
        <v>229</v>
      </c>
      <c r="R3249" t="s">
        <v>233</v>
      </c>
      <c r="S3249" t="s">
        <v>229</v>
      </c>
      <c r="T3249" t="n">
        <v>5</v>
      </c>
    </row>
    <row r="3250" spans="1:20">
      <c r="A3250" s="1" t="n">
        <v>41060</v>
      </c>
      <c r="B3250" t="s">
        <v>323</v>
      </c>
      <c r="C3250" t="n">
        <v>22</v>
      </c>
      <c r="D3250" t="n">
        <v>25</v>
      </c>
      <c r="E3250" t="s">
        <v>116</v>
      </c>
      <c r="F3250" t="n">
        <v>3201</v>
      </c>
      <c r="G3250" t="s">
        <v>228</v>
      </c>
      <c r="H3250" t="s">
        <v>229</v>
      </c>
      <c r="I3250" t="n">
        <v>5</v>
      </c>
      <c r="J3250" t="n">
        <v>875</v>
      </c>
      <c r="K3250" t="s">
        <v>305</v>
      </c>
      <c r="L3250" t="n">
        <v>297</v>
      </c>
      <c r="M3250" t="n">
        <v>0.04</v>
      </c>
      <c r="N3250" t="n">
        <v>41.8</v>
      </c>
      <c r="O3250" t="s">
        <v>323</v>
      </c>
      <c r="P3250" t="n">
        <v>121</v>
      </c>
      <c r="Q3250" t="s">
        <v>229</v>
      </c>
      <c r="R3250" t="s">
        <v>233</v>
      </c>
      <c r="S3250" t="s">
        <v>229</v>
      </c>
      <c r="T3250" t="n">
        <v>5</v>
      </c>
    </row>
    <row r="3251" spans="1:20">
      <c r="A3251" s="1" t="n">
        <v>41060</v>
      </c>
      <c r="B3251" t="s">
        <v>323</v>
      </c>
      <c r="C3251" t="n">
        <v>23</v>
      </c>
      <c r="D3251" t="n">
        <v>25</v>
      </c>
      <c r="E3251" t="s">
        <v>116</v>
      </c>
      <c r="F3251" t="n">
        <v>3201</v>
      </c>
      <c r="G3251" t="s">
        <v>228</v>
      </c>
      <c r="H3251" t="s">
        <v>229</v>
      </c>
      <c r="I3251" t="n">
        <v>5</v>
      </c>
      <c r="J3251" t="n">
        <v>150</v>
      </c>
      <c r="K3251" t="s">
        <v>269</v>
      </c>
      <c r="L3251" t="n">
        <v>694</v>
      </c>
      <c r="M3251" t="n">
        <v>0.02</v>
      </c>
      <c r="N3251" t="n">
        <v>24.1</v>
      </c>
      <c r="O3251" t="s">
        <v>323</v>
      </c>
      <c r="P3251" t="n">
        <v>121</v>
      </c>
      <c r="Q3251" t="s">
        <v>229</v>
      </c>
      <c r="R3251" t="s">
        <v>233</v>
      </c>
      <c r="S3251" t="s">
        <v>229</v>
      </c>
      <c r="T3251" t="n">
        <v>5</v>
      </c>
    </row>
    <row r="3252" spans="1:20">
      <c r="A3252" s="1" t="n">
        <v>41060</v>
      </c>
      <c r="B3252" t="s">
        <v>323</v>
      </c>
      <c r="C3252" t="n">
        <v>24</v>
      </c>
      <c r="D3252" t="n">
        <v>25</v>
      </c>
      <c r="E3252" t="s">
        <v>116</v>
      </c>
      <c r="F3252" t="n">
        <v>3201</v>
      </c>
      <c r="G3252" t="s">
        <v>228</v>
      </c>
      <c r="H3252" t="s">
        <v>229</v>
      </c>
      <c r="I3252" t="n">
        <v>5</v>
      </c>
      <c r="J3252" t="n">
        <v>388</v>
      </c>
      <c r="K3252" t="s">
        <v>324</v>
      </c>
      <c r="L3252" t="n">
        <v>342</v>
      </c>
      <c r="M3252" t="n">
        <v>0.07000000000000001</v>
      </c>
      <c r="N3252" t="n">
        <v>35.5</v>
      </c>
      <c r="O3252" t="s">
        <v>323</v>
      </c>
      <c r="P3252" t="n">
        <v>121</v>
      </c>
      <c r="Q3252" t="s">
        <v>229</v>
      </c>
      <c r="R3252" t="s">
        <v>233</v>
      </c>
      <c r="S3252" t="s">
        <v>229</v>
      </c>
      <c r="T3252" t="n">
        <v>5</v>
      </c>
    </row>
    <row r="3253" spans="1:20">
      <c r="A3253" s="1" t="n">
        <v>41060</v>
      </c>
      <c r="B3253" t="s">
        <v>323</v>
      </c>
      <c r="C3253" t="n">
        <v>25</v>
      </c>
      <c r="D3253" t="n">
        <v>25</v>
      </c>
      <c r="E3253" t="s">
        <v>116</v>
      </c>
      <c r="F3253" t="n">
        <v>3201</v>
      </c>
      <c r="G3253" t="s">
        <v>228</v>
      </c>
      <c r="H3253" t="s">
        <v>229</v>
      </c>
      <c r="I3253" t="n">
        <v>5</v>
      </c>
      <c r="J3253" t="n">
        <v>945</v>
      </c>
      <c r="K3253" t="s">
        <v>282</v>
      </c>
      <c r="L3253" t="n">
        <v>289</v>
      </c>
      <c r="M3253" t="n">
        <v>0.08</v>
      </c>
      <c r="N3253" t="n">
        <v>34.5</v>
      </c>
      <c r="O3253" t="s">
        <v>323</v>
      </c>
      <c r="P3253" t="n">
        <v>121</v>
      </c>
      <c r="Q3253" t="s">
        <v>229</v>
      </c>
      <c r="R3253" t="s">
        <v>233</v>
      </c>
      <c r="S3253" t="s">
        <v>229</v>
      </c>
      <c r="T3253" t="n">
        <v>5</v>
      </c>
    </row>
    <row r="3254" spans="1:20">
      <c r="A3254" s="1" t="n">
        <v>41060</v>
      </c>
      <c r="B3254" t="s">
        <v>323</v>
      </c>
      <c r="C3254" t="n">
        <v>81</v>
      </c>
      <c r="D3254" t="n">
        <v>510</v>
      </c>
      <c r="E3254" t="s">
        <v>398</v>
      </c>
      <c r="F3254" t="n">
        <v>3201</v>
      </c>
      <c r="G3254" t="s">
        <v>228</v>
      </c>
      <c r="H3254" t="s">
        <v>229</v>
      </c>
      <c r="I3254" t="n">
        <v>5</v>
      </c>
      <c r="J3254" t="n">
        <v>260</v>
      </c>
      <c r="K3254" t="s">
        <v>250</v>
      </c>
      <c r="L3254" t="n">
        <v>10</v>
      </c>
      <c r="M3254" t="n">
        <v>1.43</v>
      </c>
      <c r="N3254" t="n">
        <v>0</v>
      </c>
      <c r="S3254" t="s">
        <v>381</v>
      </c>
      <c r="T3254" t="s">
        <v>381</v>
      </c>
    </row>
    <row r="3255" spans="1:20">
      <c r="A3255" s="1" t="n">
        <v>41060</v>
      </c>
      <c r="B3255" t="s">
        <v>323</v>
      </c>
      <c r="C3255" t="n">
        <v>82</v>
      </c>
      <c r="D3255" t="n">
        <v>510</v>
      </c>
      <c r="E3255" t="s">
        <v>398</v>
      </c>
      <c r="F3255" t="n">
        <v>3201</v>
      </c>
      <c r="G3255" t="s">
        <v>228</v>
      </c>
      <c r="H3255" t="s">
        <v>229</v>
      </c>
      <c r="I3255" t="n">
        <v>5</v>
      </c>
      <c r="J3255" t="n">
        <v>260</v>
      </c>
      <c r="K3255" t="s">
        <v>250</v>
      </c>
      <c r="L3255" t="n">
        <v>58</v>
      </c>
      <c r="M3255" t="n">
        <v>1.43</v>
      </c>
      <c r="N3255" t="n">
        <v>0</v>
      </c>
      <c r="S3255" t="s">
        <v>381</v>
      </c>
      <c r="T3255" t="s">
        <v>381</v>
      </c>
    </row>
    <row r="3256" spans="1:20">
      <c r="A3256" s="1" t="n">
        <v>41060</v>
      </c>
      <c r="B3256" t="s">
        <v>376</v>
      </c>
      <c r="C3256" t="n">
        <v>1</v>
      </c>
      <c r="D3256" t="n">
        <v>251</v>
      </c>
      <c r="E3256" t="s">
        <v>385</v>
      </c>
      <c r="F3256" t="n">
        <v>3202</v>
      </c>
      <c r="G3256" t="s">
        <v>275</v>
      </c>
      <c r="H3256" t="s">
        <v>229</v>
      </c>
      <c r="I3256" t="n">
        <v>5</v>
      </c>
      <c r="J3256" t="n">
        <v>887</v>
      </c>
      <c r="K3256" t="s">
        <v>272</v>
      </c>
      <c r="L3256" t="n">
        <v>19</v>
      </c>
      <c r="M3256" t="n">
        <v>0</v>
      </c>
      <c r="N3256" t="n">
        <v>0</v>
      </c>
      <c r="S3256" t="s">
        <v>381</v>
      </c>
      <c r="T3256" t="s">
        <v>381</v>
      </c>
    </row>
    <row r="3257" spans="1:20">
      <c r="A3257" s="1" t="n">
        <v>41060</v>
      </c>
      <c r="B3257" t="s">
        <v>376</v>
      </c>
      <c r="C3257" t="n">
        <v>2</v>
      </c>
      <c r="D3257" t="n">
        <v>251</v>
      </c>
      <c r="E3257" t="s">
        <v>385</v>
      </c>
      <c r="F3257" t="n">
        <v>3203</v>
      </c>
      <c r="G3257" t="s">
        <v>343</v>
      </c>
      <c r="H3257" t="s">
        <v>229</v>
      </c>
      <c r="I3257" t="n">
        <v>5</v>
      </c>
      <c r="J3257" t="n">
        <v>887</v>
      </c>
      <c r="K3257" t="s">
        <v>272</v>
      </c>
      <c r="L3257" t="n">
        <v>18</v>
      </c>
      <c r="M3257" t="n">
        <v>0</v>
      </c>
      <c r="N3257" t="n">
        <v>0</v>
      </c>
      <c r="S3257" t="s">
        <v>381</v>
      </c>
      <c r="T3257" t="s">
        <v>381</v>
      </c>
    </row>
    <row r="3258" spans="1:20">
      <c r="A3258" s="1" t="n">
        <v>41060</v>
      </c>
      <c r="B3258" t="s">
        <v>376</v>
      </c>
      <c r="C3258" t="n">
        <v>3</v>
      </c>
      <c r="D3258" t="n">
        <v>251</v>
      </c>
      <c r="E3258" t="s">
        <v>385</v>
      </c>
      <c r="F3258" t="n">
        <v>3204</v>
      </c>
      <c r="G3258" t="s">
        <v>344</v>
      </c>
      <c r="H3258" t="s">
        <v>229</v>
      </c>
      <c r="I3258" t="n">
        <v>5</v>
      </c>
      <c r="J3258" t="n">
        <v>887</v>
      </c>
      <c r="K3258" t="s">
        <v>272</v>
      </c>
      <c r="L3258" t="n">
        <v>18</v>
      </c>
      <c r="M3258" t="n">
        <v>0</v>
      </c>
      <c r="N3258" t="n">
        <v>0</v>
      </c>
      <c r="S3258" t="s">
        <v>381</v>
      </c>
      <c r="T3258" t="s">
        <v>381</v>
      </c>
    </row>
    <row r="3259" spans="1:20">
      <c r="A3259" s="1" t="n">
        <v>41060</v>
      </c>
      <c r="B3259" t="s">
        <v>376</v>
      </c>
      <c r="C3259" t="n">
        <v>4</v>
      </c>
      <c r="D3259" t="n">
        <v>251</v>
      </c>
      <c r="E3259" t="s">
        <v>385</v>
      </c>
      <c r="F3259" t="n">
        <v>3204</v>
      </c>
      <c r="G3259" t="s">
        <v>344</v>
      </c>
      <c r="H3259" t="s">
        <v>229</v>
      </c>
      <c r="I3259" t="n">
        <v>5</v>
      </c>
      <c r="J3259" t="n">
        <v>887</v>
      </c>
      <c r="K3259" t="s">
        <v>272</v>
      </c>
      <c r="L3259" t="n">
        <v>2</v>
      </c>
      <c r="M3259" t="n">
        <v>0</v>
      </c>
      <c r="N3259" t="n">
        <v>0</v>
      </c>
      <c r="S3259" t="s">
        <v>381</v>
      </c>
      <c r="T3259" t="s">
        <v>381</v>
      </c>
    </row>
    <row r="3260" spans="1:20">
      <c r="A3260" s="1" t="n">
        <v>41060</v>
      </c>
      <c r="B3260" t="s">
        <v>326</v>
      </c>
      <c r="C3260" t="n">
        <v>1</v>
      </c>
      <c r="D3260" t="n">
        <v>216</v>
      </c>
      <c r="E3260" t="s">
        <v>392</v>
      </c>
      <c r="F3260" t="n">
        <v>3201</v>
      </c>
      <c r="G3260" t="s">
        <v>228</v>
      </c>
      <c r="H3260" t="s">
        <v>229</v>
      </c>
      <c r="I3260" t="n">
        <v>5</v>
      </c>
      <c r="J3260" t="n">
        <v>515</v>
      </c>
      <c r="K3260" t="s">
        <v>338</v>
      </c>
      <c r="L3260" t="n">
        <v>310</v>
      </c>
      <c r="M3260" t="n">
        <v>0</v>
      </c>
      <c r="N3260" t="n">
        <v>0</v>
      </c>
      <c r="S3260" t="s">
        <v>381</v>
      </c>
      <c r="T3260" t="s">
        <v>381</v>
      </c>
    </row>
    <row r="3261" spans="1:20">
      <c r="A3261" s="1" t="n">
        <v>41060</v>
      </c>
      <c r="B3261" t="s">
        <v>371</v>
      </c>
      <c r="C3261" t="n">
        <v>15</v>
      </c>
      <c r="D3261" t="n">
        <v>25</v>
      </c>
      <c r="E3261" t="s">
        <v>116</v>
      </c>
      <c r="F3261" t="n">
        <v>3201</v>
      </c>
      <c r="G3261" t="s">
        <v>228</v>
      </c>
      <c r="H3261" t="s">
        <v>229</v>
      </c>
      <c r="I3261" t="n">
        <v>5</v>
      </c>
      <c r="J3261" t="n">
        <v>785</v>
      </c>
      <c r="K3261" t="s">
        <v>259</v>
      </c>
      <c r="L3261" t="n">
        <v>700</v>
      </c>
      <c r="M3261" t="n">
        <v>1.04</v>
      </c>
      <c r="N3261" t="n">
        <v>40.5</v>
      </c>
      <c r="O3261" t="s">
        <v>371</v>
      </c>
      <c r="P3261" t="n">
        <v>363</v>
      </c>
      <c r="Q3261" t="s">
        <v>387</v>
      </c>
      <c r="R3261" t="s">
        <v>233</v>
      </c>
      <c r="S3261" t="s">
        <v>229</v>
      </c>
      <c r="T3261" t="n">
        <v>5</v>
      </c>
    </row>
    <row r="3262" spans="1:20">
      <c r="A3262" s="1" t="n">
        <v>41060</v>
      </c>
      <c r="B3262" t="s">
        <v>371</v>
      </c>
      <c r="C3262" t="n">
        <v>17</v>
      </c>
      <c r="D3262" t="n">
        <v>25</v>
      </c>
      <c r="E3262" t="s">
        <v>116</v>
      </c>
      <c r="F3262" t="n">
        <v>3201</v>
      </c>
      <c r="G3262" t="s">
        <v>228</v>
      </c>
      <c r="H3262" t="s">
        <v>229</v>
      </c>
      <c r="I3262" t="n">
        <v>5</v>
      </c>
      <c r="J3262" t="n">
        <v>805</v>
      </c>
      <c r="K3262" t="s">
        <v>295</v>
      </c>
      <c r="L3262" t="n">
        <v>228</v>
      </c>
      <c r="M3262" t="n">
        <v>0.27</v>
      </c>
      <c r="N3262" t="n">
        <v>36.2</v>
      </c>
      <c r="O3262" t="s">
        <v>371</v>
      </c>
      <c r="P3262" t="n">
        <v>363</v>
      </c>
      <c r="Q3262" t="s">
        <v>387</v>
      </c>
      <c r="R3262" t="s">
        <v>233</v>
      </c>
      <c r="S3262" t="s">
        <v>229</v>
      </c>
      <c r="T3262" t="n">
        <v>5</v>
      </c>
    </row>
    <row r="3263" spans="1:20">
      <c r="A3263" s="1" t="n">
        <v>41060</v>
      </c>
      <c r="B3263" t="s">
        <v>371</v>
      </c>
      <c r="C3263" t="n">
        <v>19</v>
      </c>
      <c r="D3263" t="n">
        <v>216</v>
      </c>
      <c r="E3263" t="s">
        <v>392</v>
      </c>
      <c r="F3263" t="n">
        <v>3201</v>
      </c>
      <c r="G3263" t="s">
        <v>228</v>
      </c>
      <c r="H3263" t="s">
        <v>229</v>
      </c>
      <c r="I3263" t="n">
        <v>5</v>
      </c>
      <c r="J3263" t="n">
        <v>515</v>
      </c>
      <c r="K3263" t="s">
        <v>338</v>
      </c>
      <c r="L3263" t="n">
        <v>315</v>
      </c>
      <c r="M3263" t="n">
        <v>0</v>
      </c>
      <c r="N3263" t="n">
        <v>0</v>
      </c>
      <c r="S3263" t="s">
        <v>381</v>
      </c>
      <c r="T3263" t="s">
        <v>381</v>
      </c>
    </row>
    <row r="3264" spans="1:20">
      <c r="A3264" s="1" t="n">
        <v>41090</v>
      </c>
      <c r="B3264" t="s">
        <v>323</v>
      </c>
      <c r="C3264" t="n">
        <v>18</v>
      </c>
      <c r="D3264" t="n">
        <v>25</v>
      </c>
      <c r="E3264" t="s">
        <v>116</v>
      </c>
      <c r="F3264" t="n">
        <v>3201</v>
      </c>
      <c r="G3264" t="s">
        <v>228</v>
      </c>
      <c r="H3264" t="s">
        <v>229</v>
      </c>
      <c r="I3264" t="n">
        <v>5</v>
      </c>
      <c r="J3264" t="n">
        <v>875</v>
      </c>
      <c r="K3264" t="s">
        <v>305</v>
      </c>
      <c r="L3264" t="n">
        <v>290</v>
      </c>
      <c r="M3264" t="n">
        <v>0.04</v>
      </c>
      <c r="N3264" t="n">
        <v>41.5</v>
      </c>
      <c r="O3264" t="s">
        <v>323</v>
      </c>
      <c r="P3264" t="n">
        <v>121</v>
      </c>
      <c r="Q3264" t="s">
        <v>229</v>
      </c>
      <c r="R3264" t="s">
        <v>233</v>
      </c>
      <c r="S3264" t="s">
        <v>229</v>
      </c>
      <c r="T3264" t="n">
        <v>5</v>
      </c>
    </row>
    <row r="3265" spans="1:20">
      <c r="A3265" s="1" t="n">
        <v>41090</v>
      </c>
      <c r="B3265" t="s">
        <v>323</v>
      </c>
      <c r="C3265" t="n">
        <v>19</v>
      </c>
      <c r="D3265" t="n">
        <v>25</v>
      </c>
      <c r="E3265" t="s">
        <v>116</v>
      </c>
      <c r="F3265" t="n">
        <v>3201</v>
      </c>
      <c r="G3265" t="s">
        <v>228</v>
      </c>
      <c r="H3265" t="s">
        <v>229</v>
      </c>
      <c r="I3265" t="n">
        <v>5</v>
      </c>
      <c r="J3265" t="n">
        <v>875</v>
      </c>
      <c r="K3265" t="s">
        <v>305</v>
      </c>
      <c r="L3265" t="n">
        <v>299</v>
      </c>
      <c r="M3265" t="n">
        <v>0.04</v>
      </c>
      <c r="N3265" t="n">
        <v>41.7</v>
      </c>
      <c r="O3265" t="s">
        <v>323</v>
      </c>
      <c r="P3265" t="n">
        <v>121</v>
      </c>
      <c r="Q3265" t="s">
        <v>229</v>
      </c>
      <c r="R3265" t="s">
        <v>233</v>
      </c>
      <c r="S3265" t="s">
        <v>229</v>
      </c>
      <c r="T3265" t="n">
        <v>5</v>
      </c>
    </row>
    <row r="3266" spans="1:20">
      <c r="A3266" s="1" t="n">
        <v>41090</v>
      </c>
      <c r="B3266" t="s">
        <v>323</v>
      </c>
      <c r="C3266" t="n">
        <v>20</v>
      </c>
      <c r="D3266" t="n">
        <v>25</v>
      </c>
      <c r="E3266" t="s">
        <v>116</v>
      </c>
      <c r="F3266" t="n">
        <v>3201</v>
      </c>
      <c r="G3266" t="s">
        <v>228</v>
      </c>
      <c r="H3266" t="s">
        <v>229</v>
      </c>
      <c r="I3266" t="n">
        <v>5</v>
      </c>
      <c r="J3266" t="n">
        <v>280</v>
      </c>
      <c r="K3266" t="s">
        <v>251</v>
      </c>
      <c r="L3266" t="n">
        <v>251</v>
      </c>
      <c r="M3266" t="n">
        <v>0.28</v>
      </c>
      <c r="N3266" t="n">
        <v>16.2</v>
      </c>
      <c r="O3266" t="s">
        <v>323</v>
      </c>
      <c r="P3266" t="n">
        <v>121</v>
      </c>
      <c r="Q3266" t="s">
        <v>229</v>
      </c>
      <c r="R3266" t="s">
        <v>233</v>
      </c>
      <c r="S3266" t="s">
        <v>229</v>
      </c>
      <c r="T3266" t="n">
        <v>5</v>
      </c>
    </row>
    <row r="3267" spans="1:20">
      <c r="A3267" s="1" t="n">
        <v>41090</v>
      </c>
      <c r="B3267" t="s">
        <v>323</v>
      </c>
      <c r="C3267" t="n">
        <v>21</v>
      </c>
      <c r="D3267" t="n">
        <v>25</v>
      </c>
      <c r="E3267" t="s">
        <v>116</v>
      </c>
      <c r="F3267" t="n">
        <v>3201</v>
      </c>
      <c r="G3267" t="s">
        <v>228</v>
      </c>
      <c r="H3267" t="s">
        <v>229</v>
      </c>
      <c r="I3267" t="n">
        <v>5</v>
      </c>
      <c r="J3267" t="n">
        <v>458</v>
      </c>
      <c r="K3267" t="s">
        <v>230</v>
      </c>
      <c r="L3267" t="n">
        <v>294</v>
      </c>
      <c r="M3267" t="n">
        <v>0.04</v>
      </c>
      <c r="N3267" t="n">
        <v>37</v>
      </c>
      <c r="O3267" t="s">
        <v>323</v>
      </c>
      <c r="P3267" t="n">
        <v>121</v>
      </c>
      <c r="Q3267" t="s">
        <v>229</v>
      </c>
      <c r="R3267" t="s">
        <v>233</v>
      </c>
      <c r="S3267" t="s">
        <v>229</v>
      </c>
      <c r="T3267" t="n">
        <v>5</v>
      </c>
    </row>
    <row r="3268" spans="1:20">
      <c r="A3268" s="1" t="n">
        <v>41090</v>
      </c>
      <c r="B3268" t="s">
        <v>323</v>
      </c>
      <c r="C3268" t="n">
        <v>22</v>
      </c>
      <c r="D3268" t="n">
        <v>25</v>
      </c>
      <c r="E3268" t="s">
        <v>116</v>
      </c>
      <c r="F3268" t="n">
        <v>3201</v>
      </c>
      <c r="G3268" t="s">
        <v>228</v>
      </c>
      <c r="H3268" t="s">
        <v>229</v>
      </c>
      <c r="I3268" t="n">
        <v>5</v>
      </c>
      <c r="J3268" t="n">
        <v>388</v>
      </c>
      <c r="K3268" t="s">
        <v>324</v>
      </c>
      <c r="L3268" t="n">
        <v>343</v>
      </c>
      <c r="M3268" t="n">
        <v>0.08</v>
      </c>
      <c r="N3268" t="n">
        <v>35.6</v>
      </c>
      <c r="O3268" t="s">
        <v>323</v>
      </c>
      <c r="P3268" t="n">
        <v>121</v>
      </c>
      <c r="Q3268" t="s">
        <v>229</v>
      </c>
      <c r="R3268" t="s">
        <v>233</v>
      </c>
      <c r="S3268" t="s">
        <v>229</v>
      </c>
      <c r="T3268" t="n">
        <v>5</v>
      </c>
    </row>
    <row r="3269" spans="1:20">
      <c r="A3269" s="1" t="n">
        <v>41090</v>
      </c>
      <c r="B3269" t="s">
        <v>376</v>
      </c>
      <c r="C3269" t="n">
        <v>1</v>
      </c>
      <c r="D3269" t="n">
        <v>251</v>
      </c>
      <c r="E3269" t="s">
        <v>385</v>
      </c>
      <c r="F3269" t="n">
        <v>3202</v>
      </c>
      <c r="G3269" t="s">
        <v>275</v>
      </c>
      <c r="H3269" t="s">
        <v>229</v>
      </c>
      <c r="I3269" t="n">
        <v>5</v>
      </c>
      <c r="J3269" t="n">
        <v>320</v>
      </c>
      <c r="K3269" t="s">
        <v>388</v>
      </c>
      <c r="L3269" t="n">
        <v>20</v>
      </c>
      <c r="M3269" t="n">
        <v>0</v>
      </c>
      <c r="N3269" t="n">
        <v>0</v>
      </c>
      <c r="S3269" t="s">
        <v>381</v>
      </c>
      <c r="T3269" t="s">
        <v>381</v>
      </c>
    </row>
    <row r="3270" spans="1:20">
      <c r="A3270" s="1" t="n">
        <v>41090</v>
      </c>
      <c r="B3270" t="s">
        <v>376</v>
      </c>
      <c r="C3270" t="n">
        <v>2</v>
      </c>
      <c r="D3270" t="n">
        <v>251</v>
      </c>
      <c r="E3270" t="s">
        <v>385</v>
      </c>
      <c r="F3270" t="n">
        <v>3203</v>
      </c>
      <c r="G3270" t="s">
        <v>343</v>
      </c>
      <c r="H3270" t="s">
        <v>229</v>
      </c>
      <c r="I3270" t="n">
        <v>5</v>
      </c>
      <c r="J3270" t="n">
        <v>320</v>
      </c>
      <c r="K3270" t="s">
        <v>388</v>
      </c>
      <c r="L3270" t="n">
        <v>18</v>
      </c>
      <c r="M3270" t="n">
        <v>0</v>
      </c>
      <c r="N3270" t="n">
        <v>0</v>
      </c>
      <c r="S3270" t="s">
        <v>381</v>
      </c>
      <c r="T3270" t="s">
        <v>381</v>
      </c>
    </row>
    <row r="3271" spans="1:20">
      <c r="A3271" s="1" t="n">
        <v>41090</v>
      </c>
      <c r="B3271" t="s">
        <v>376</v>
      </c>
      <c r="C3271" t="n">
        <v>3</v>
      </c>
      <c r="D3271" t="n">
        <v>251</v>
      </c>
      <c r="E3271" t="s">
        <v>385</v>
      </c>
      <c r="F3271" t="n">
        <v>3204</v>
      </c>
      <c r="G3271" t="s">
        <v>344</v>
      </c>
      <c r="H3271" t="s">
        <v>229</v>
      </c>
      <c r="I3271" t="n">
        <v>5</v>
      </c>
      <c r="J3271" t="n">
        <v>320</v>
      </c>
      <c r="K3271" t="s">
        <v>388</v>
      </c>
      <c r="L3271" t="n">
        <v>12</v>
      </c>
      <c r="M3271" t="n">
        <v>0</v>
      </c>
      <c r="N3271" t="n">
        <v>0</v>
      </c>
      <c r="S3271" t="s">
        <v>381</v>
      </c>
      <c r="T3271" t="s">
        <v>381</v>
      </c>
    </row>
    <row r="3272" spans="1:20">
      <c r="A3272" s="1" t="n">
        <v>41090</v>
      </c>
      <c r="B3272" t="s">
        <v>376</v>
      </c>
      <c r="C3272" t="n">
        <v>4</v>
      </c>
      <c r="D3272" t="n">
        <v>251</v>
      </c>
      <c r="E3272" t="s">
        <v>385</v>
      </c>
      <c r="F3272" t="n">
        <v>3204</v>
      </c>
      <c r="G3272" t="s">
        <v>344</v>
      </c>
      <c r="H3272" t="s">
        <v>229</v>
      </c>
      <c r="I3272" t="n">
        <v>5</v>
      </c>
      <c r="J3272" t="n">
        <v>320</v>
      </c>
      <c r="K3272" t="s">
        <v>388</v>
      </c>
      <c r="L3272" t="n">
        <v>5</v>
      </c>
      <c r="M3272" t="n">
        <v>0</v>
      </c>
      <c r="N3272" t="n">
        <v>0</v>
      </c>
      <c r="S3272" t="s">
        <v>381</v>
      </c>
      <c r="T3272" t="s">
        <v>381</v>
      </c>
    </row>
    <row r="3273" spans="1:20">
      <c r="A3273" s="1" t="n">
        <v>41090</v>
      </c>
      <c r="B3273" t="s">
        <v>382</v>
      </c>
      <c r="C3273" t="n">
        <v>1</v>
      </c>
      <c r="D3273" t="n">
        <v>931</v>
      </c>
      <c r="E3273" t="s">
        <v>383</v>
      </c>
      <c r="F3273" t="n">
        <v>3201</v>
      </c>
      <c r="G3273" t="s">
        <v>228</v>
      </c>
      <c r="H3273" t="s">
        <v>229</v>
      </c>
      <c r="I3273" t="n">
        <v>5</v>
      </c>
      <c r="J3273" t="n">
        <v>940</v>
      </c>
      <c r="K3273" t="s">
        <v>235</v>
      </c>
      <c r="L3273" t="n">
        <v>32</v>
      </c>
      <c r="M3273" t="n">
        <v>0</v>
      </c>
      <c r="N3273" t="n">
        <v>0</v>
      </c>
      <c r="S3273" t="s">
        <v>381</v>
      </c>
      <c r="T3273" t="s">
        <v>381</v>
      </c>
    </row>
    <row r="3274" spans="1:20">
      <c r="A3274" s="1" t="n">
        <v>41090</v>
      </c>
      <c r="B3274" t="s">
        <v>371</v>
      </c>
      <c r="C3274" t="n">
        <v>15</v>
      </c>
      <c r="D3274" t="n">
        <v>25</v>
      </c>
      <c r="E3274" t="s">
        <v>116</v>
      </c>
      <c r="F3274" t="n">
        <v>3201</v>
      </c>
      <c r="G3274" t="s">
        <v>228</v>
      </c>
      <c r="H3274" t="s">
        <v>229</v>
      </c>
      <c r="I3274" t="n">
        <v>5</v>
      </c>
      <c r="J3274" t="n">
        <v>785</v>
      </c>
      <c r="K3274" t="s">
        <v>259</v>
      </c>
      <c r="L3274" t="n">
        <v>530</v>
      </c>
      <c r="M3274" t="n">
        <v>1</v>
      </c>
      <c r="N3274" t="n">
        <v>39.9</v>
      </c>
      <c r="O3274" t="s">
        <v>371</v>
      </c>
      <c r="P3274" t="n">
        <v>363</v>
      </c>
      <c r="Q3274" t="s">
        <v>387</v>
      </c>
      <c r="R3274" t="s">
        <v>233</v>
      </c>
      <c r="S3274" t="s">
        <v>229</v>
      </c>
      <c r="T3274" t="n">
        <v>5</v>
      </c>
    </row>
    <row r="3275" spans="1:20">
      <c r="A3275" s="1" t="n">
        <v>41090</v>
      </c>
      <c r="B3275" t="s">
        <v>371</v>
      </c>
      <c r="C3275" t="n">
        <v>17</v>
      </c>
      <c r="D3275" t="n">
        <v>25</v>
      </c>
      <c r="E3275" t="s">
        <v>116</v>
      </c>
      <c r="F3275" t="n">
        <v>3201</v>
      </c>
      <c r="G3275" t="s">
        <v>228</v>
      </c>
      <c r="H3275" t="s">
        <v>229</v>
      </c>
      <c r="I3275" t="n">
        <v>5</v>
      </c>
      <c r="J3275" t="n">
        <v>805</v>
      </c>
      <c r="K3275" t="s">
        <v>295</v>
      </c>
      <c r="L3275" t="n">
        <v>948</v>
      </c>
      <c r="M3275" t="n">
        <v>0.29</v>
      </c>
      <c r="N3275" t="n">
        <v>35.8</v>
      </c>
      <c r="O3275" t="s">
        <v>371</v>
      </c>
      <c r="P3275" t="n">
        <v>363</v>
      </c>
      <c r="Q3275" t="s">
        <v>387</v>
      </c>
      <c r="R3275" t="s">
        <v>233</v>
      </c>
      <c r="S3275" t="s">
        <v>229</v>
      </c>
      <c r="T3275" t="n">
        <v>5</v>
      </c>
    </row>
    <row r="3276" spans="1:20">
      <c r="A3276" s="1" t="n">
        <v>41090</v>
      </c>
      <c r="B3276" t="s">
        <v>371</v>
      </c>
      <c r="C3276" t="n">
        <v>18</v>
      </c>
      <c r="D3276" t="n">
        <v>25</v>
      </c>
      <c r="E3276" t="s">
        <v>116</v>
      </c>
      <c r="F3276" t="n">
        <v>3201</v>
      </c>
      <c r="G3276" t="s">
        <v>228</v>
      </c>
      <c r="H3276" t="s">
        <v>229</v>
      </c>
      <c r="I3276" t="n">
        <v>5</v>
      </c>
      <c r="J3276" t="n">
        <v>785</v>
      </c>
      <c r="K3276" t="s">
        <v>259</v>
      </c>
      <c r="L3276" t="n">
        <v>115</v>
      </c>
      <c r="M3276" t="n">
        <v>2.8</v>
      </c>
      <c r="N3276" t="n">
        <v>27.9</v>
      </c>
      <c r="O3276" t="s">
        <v>371</v>
      </c>
      <c r="P3276" t="n">
        <v>363</v>
      </c>
      <c r="Q3276" t="s">
        <v>387</v>
      </c>
      <c r="R3276" t="s">
        <v>233</v>
      </c>
      <c r="S3276" t="s">
        <v>229</v>
      </c>
      <c r="T3276" t="n">
        <v>5</v>
      </c>
    </row>
    <row r="3277" spans="1:20">
      <c r="A3277" s="1" t="n">
        <v>41121</v>
      </c>
      <c r="B3277" t="s">
        <v>323</v>
      </c>
      <c r="C3277" t="n">
        <v>28</v>
      </c>
      <c r="D3277" t="n">
        <v>25</v>
      </c>
      <c r="E3277" t="s">
        <v>116</v>
      </c>
      <c r="F3277" t="n">
        <v>3201</v>
      </c>
      <c r="G3277" t="s">
        <v>228</v>
      </c>
      <c r="H3277" t="s">
        <v>229</v>
      </c>
      <c r="I3277" t="n">
        <v>5</v>
      </c>
      <c r="J3277" t="n">
        <v>875</v>
      </c>
      <c r="K3277" t="s">
        <v>305</v>
      </c>
      <c r="L3277" t="n">
        <v>301</v>
      </c>
      <c r="M3277" t="n">
        <v>0.04</v>
      </c>
      <c r="N3277" t="n">
        <v>41.7</v>
      </c>
      <c r="O3277" t="s">
        <v>323</v>
      </c>
      <c r="P3277" t="n">
        <v>121</v>
      </c>
      <c r="Q3277" t="s">
        <v>229</v>
      </c>
      <c r="R3277" t="s">
        <v>233</v>
      </c>
      <c r="S3277" t="s">
        <v>229</v>
      </c>
      <c r="T3277" t="n">
        <v>5</v>
      </c>
    </row>
    <row r="3278" spans="1:20">
      <c r="A3278" s="1" t="n">
        <v>41121</v>
      </c>
      <c r="B3278" t="s">
        <v>323</v>
      </c>
      <c r="C3278" t="n">
        <v>29</v>
      </c>
      <c r="D3278" t="n">
        <v>25</v>
      </c>
      <c r="E3278" t="s">
        <v>116</v>
      </c>
      <c r="F3278" t="n">
        <v>3201</v>
      </c>
      <c r="G3278" t="s">
        <v>228</v>
      </c>
      <c r="H3278" t="s">
        <v>229</v>
      </c>
      <c r="I3278" t="n">
        <v>5</v>
      </c>
      <c r="J3278" t="n">
        <v>150</v>
      </c>
      <c r="K3278" t="s">
        <v>269</v>
      </c>
      <c r="L3278" t="n">
        <v>650</v>
      </c>
      <c r="M3278" t="n">
        <v>0.19</v>
      </c>
      <c r="N3278" t="n">
        <v>24.1</v>
      </c>
      <c r="O3278" t="s">
        <v>323</v>
      </c>
      <c r="P3278" t="n">
        <v>121</v>
      </c>
      <c r="Q3278" t="s">
        <v>229</v>
      </c>
      <c r="R3278" t="s">
        <v>233</v>
      </c>
      <c r="S3278" t="s">
        <v>229</v>
      </c>
      <c r="T3278" t="n">
        <v>5</v>
      </c>
    </row>
    <row r="3279" spans="1:20">
      <c r="A3279" s="1" t="n">
        <v>41121</v>
      </c>
      <c r="B3279" t="s">
        <v>323</v>
      </c>
      <c r="C3279" t="n">
        <v>30</v>
      </c>
      <c r="D3279" t="n">
        <v>25</v>
      </c>
      <c r="E3279" t="s">
        <v>116</v>
      </c>
      <c r="F3279" t="n">
        <v>3201</v>
      </c>
      <c r="G3279" t="s">
        <v>228</v>
      </c>
      <c r="H3279" t="s">
        <v>229</v>
      </c>
      <c r="I3279" t="n">
        <v>5</v>
      </c>
      <c r="J3279" t="n">
        <v>388</v>
      </c>
      <c r="K3279" t="s">
        <v>324</v>
      </c>
      <c r="L3279" t="n">
        <v>366</v>
      </c>
      <c r="M3279" t="n">
        <v>0.6</v>
      </c>
      <c r="N3279" t="n">
        <v>35.2</v>
      </c>
      <c r="O3279" t="s">
        <v>323</v>
      </c>
      <c r="P3279" t="n">
        <v>121</v>
      </c>
      <c r="Q3279" t="s">
        <v>229</v>
      </c>
      <c r="R3279" t="s">
        <v>233</v>
      </c>
      <c r="S3279" t="s">
        <v>229</v>
      </c>
      <c r="T3279" t="n">
        <v>5</v>
      </c>
    </row>
    <row r="3280" spans="1:20">
      <c r="A3280" s="1" t="n">
        <v>41121</v>
      </c>
      <c r="B3280" t="s">
        <v>376</v>
      </c>
      <c r="C3280" t="n">
        <v>1</v>
      </c>
      <c r="D3280" t="n">
        <v>251</v>
      </c>
      <c r="E3280" t="s">
        <v>385</v>
      </c>
      <c r="F3280" t="n">
        <v>3202</v>
      </c>
      <c r="G3280" t="s">
        <v>275</v>
      </c>
      <c r="H3280" t="s">
        <v>229</v>
      </c>
      <c r="I3280" t="n">
        <v>5</v>
      </c>
      <c r="J3280" t="n">
        <v>887</v>
      </c>
      <c r="K3280" t="s">
        <v>272</v>
      </c>
      <c r="L3280" t="n">
        <v>21</v>
      </c>
      <c r="M3280" t="n">
        <v>0</v>
      </c>
      <c r="N3280" t="n">
        <v>0</v>
      </c>
      <c r="S3280" t="s">
        <v>381</v>
      </c>
      <c r="T3280" t="s">
        <v>381</v>
      </c>
    </row>
    <row r="3281" spans="1:20">
      <c r="A3281" s="1" t="n">
        <v>41121</v>
      </c>
      <c r="B3281" t="s">
        <v>376</v>
      </c>
      <c r="C3281" t="n">
        <v>2</v>
      </c>
      <c r="D3281" t="n">
        <v>251</v>
      </c>
      <c r="E3281" t="s">
        <v>385</v>
      </c>
      <c r="F3281" t="n">
        <v>3203</v>
      </c>
      <c r="G3281" t="s">
        <v>343</v>
      </c>
      <c r="H3281" t="s">
        <v>229</v>
      </c>
      <c r="I3281" t="n">
        <v>5</v>
      </c>
      <c r="J3281" t="n">
        <v>887</v>
      </c>
      <c r="K3281" t="s">
        <v>272</v>
      </c>
      <c r="L3281" t="n">
        <v>16</v>
      </c>
      <c r="M3281" t="n">
        <v>0</v>
      </c>
      <c r="N3281" t="n">
        <v>0</v>
      </c>
      <c r="S3281" t="s">
        <v>381</v>
      </c>
      <c r="T3281" t="s">
        <v>381</v>
      </c>
    </row>
    <row r="3282" spans="1:20">
      <c r="A3282" s="1" t="n">
        <v>41121</v>
      </c>
      <c r="B3282" t="s">
        <v>326</v>
      </c>
      <c r="C3282" t="n">
        <v>1</v>
      </c>
      <c r="D3282" t="n">
        <v>216</v>
      </c>
      <c r="E3282" t="s">
        <v>392</v>
      </c>
      <c r="F3282" t="n">
        <v>3201</v>
      </c>
      <c r="G3282" t="s">
        <v>228</v>
      </c>
      <c r="H3282" t="s">
        <v>229</v>
      </c>
      <c r="I3282" t="n">
        <v>5</v>
      </c>
      <c r="J3282" t="n">
        <v>515</v>
      </c>
      <c r="K3282" t="s">
        <v>338</v>
      </c>
      <c r="L3282" t="n">
        <v>315</v>
      </c>
      <c r="M3282" t="n">
        <v>0</v>
      </c>
      <c r="N3282" t="n">
        <v>0</v>
      </c>
      <c r="S3282" t="s">
        <v>381</v>
      </c>
      <c r="T3282" t="s">
        <v>381</v>
      </c>
    </row>
    <row r="3283" spans="1:20">
      <c r="A3283" s="1" t="n">
        <v>41121</v>
      </c>
      <c r="B3283" t="s">
        <v>371</v>
      </c>
      <c r="C3283" t="n">
        <v>18</v>
      </c>
      <c r="D3283" t="n">
        <v>25</v>
      </c>
      <c r="E3283" t="s">
        <v>116</v>
      </c>
      <c r="F3283" t="n">
        <v>3201</v>
      </c>
      <c r="G3283" t="s">
        <v>228</v>
      </c>
      <c r="H3283" t="s">
        <v>229</v>
      </c>
      <c r="I3283" t="n">
        <v>5</v>
      </c>
      <c r="J3283" t="n">
        <v>785</v>
      </c>
      <c r="K3283" t="s">
        <v>259</v>
      </c>
      <c r="L3283" t="n">
        <v>600</v>
      </c>
      <c r="M3283" t="n">
        <v>0.96</v>
      </c>
      <c r="N3283" t="n">
        <v>39.8</v>
      </c>
      <c r="O3283" t="s">
        <v>371</v>
      </c>
      <c r="P3283" t="n">
        <v>363</v>
      </c>
      <c r="Q3283" t="s">
        <v>387</v>
      </c>
      <c r="R3283" t="s">
        <v>233</v>
      </c>
      <c r="S3283" t="s">
        <v>229</v>
      </c>
      <c r="T3283" t="n">
        <v>5</v>
      </c>
    </row>
    <row r="3284" spans="1:20">
      <c r="A3284" s="1" t="n">
        <v>41121</v>
      </c>
      <c r="B3284" t="s">
        <v>371</v>
      </c>
      <c r="C3284" t="n">
        <v>19</v>
      </c>
      <c r="D3284" t="n">
        <v>25</v>
      </c>
      <c r="E3284" t="s">
        <v>116</v>
      </c>
      <c r="F3284" t="n">
        <v>3201</v>
      </c>
      <c r="G3284" t="s">
        <v>228</v>
      </c>
      <c r="H3284" t="s">
        <v>229</v>
      </c>
      <c r="I3284" t="n">
        <v>5</v>
      </c>
      <c r="J3284" t="n">
        <v>805</v>
      </c>
      <c r="K3284" t="s">
        <v>295</v>
      </c>
      <c r="L3284" t="n">
        <v>717</v>
      </c>
      <c r="M3284" t="n">
        <v>0.28</v>
      </c>
      <c r="N3284" t="n">
        <v>35.9</v>
      </c>
      <c r="O3284" t="s">
        <v>371</v>
      </c>
      <c r="P3284" t="n">
        <v>363</v>
      </c>
      <c r="Q3284" t="s">
        <v>387</v>
      </c>
      <c r="R3284" t="s">
        <v>233</v>
      </c>
      <c r="S3284" t="s">
        <v>229</v>
      </c>
      <c r="T3284" t="n">
        <v>5</v>
      </c>
    </row>
    <row r="3285" spans="1:20">
      <c r="A3285" s="1" t="n">
        <v>41121</v>
      </c>
      <c r="B3285" t="s">
        <v>371</v>
      </c>
      <c r="C3285" t="n">
        <v>23</v>
      </c>
      <c r="D3285" t="n">
        <v>25</v>
      </c>
      <c r="E3285" t="s">
        <v>116</v>
      </c>
      <c r="F3285" t="n">
        <v>3201</v>
      </c>
      <c r="G3285" t="s">
        <v>228</v>
      </c>
      <c r="H3285" t="s">
        <v>229</v>
      </c>
      <c r="I3285" t="n">
        <v>5</v>
      </c>
      <c r="J3285" t="n">
        <v>550</v>
      </c>
      <c r="K3285" t="s">
        <v>346</v>
      </c>
      <c r="L3285" t="n">
        <v>986</v>
      </c>
      <c r="M3285" t="n">
        <v>0.16</v>
      </c>
      <c r="N3285" t="n">
        <v>36</v>
      </c>
      <c r="O3285" t="s">
        <v>371</v>
      </c>
      <c r="P3285" t="n">
        <v>363</v>
      </c>
      <c r="Q3285" t="s">
        <v>387</v>
      </c>
      <c r="R3285" t="s">
        <v>233</v>
      </c>
      <c r="S3285" t="s">
        <v>229</v>
      </c>
      <c r="T3285" t="n">
        <v>5</v>
      </c>
    </row>
    <row r="3286" spans="1:20">
      <c r="A3286" s="1" t="n">
        <v>41152</v>
      </c>
      <c r="B3286" t="s">
        <v>323</v>
      </c>
      <c r="C3286" t="n">
        <v>28</v>
      </c>
      <c r="D3286" t="n">
        <v>25</v>
      </c>
      <c r="E3286" t="s">
        <v>116</v>
      </c>
      <c r="F3286" t="n">
        <v>3201</v>
      </c>
      <c r="G3286" t="s">
        <v>228</v>
      </c>
      <c r="H3286" t="s">
        <v>229</v>
      </c>
      <c r="I3286" t="n">
        <v>5</v>
      </c>
      <c r="J3286" t="n">
        <v>875</v>
      </c>
      <c r="K3286" t="s">
        <v>305</v>
      </c>
      <c r="L3286" t="n">
        <v>320</v>
      </c>
      <c r="M3286" t="n">
        <v>0.04</v>
      </c>
      <c r="N3286" t="n">
        <v>41.7</v>
      </c>
      <c r="O3286" t="s">
        <v>323</v>
      </c>
      <c r="P3286" t="n">
        <v>121</v>
      </c>
      <c r="Q3286" t="s">
        <v>229</v>
      </c>
      <c r="R3286" t="s">
        <v>233</v>
      </c>
      <c r="S3286" t="s">
        <v>229</v>
      </c>
      <c r="T3286" t="n">
        <v>5</v>
      </c>
    </row>
    <row r="3287" spans="1:20">
      <c r="A3287" s="1" t="n">
        <v>41152</v>
      </c>
      <c r="B3287" t="s">
        <v>323</v>
      </c>
      <c r="C3287" t="n">
        <v>29</v>
      </c>
      <c r="D3287" t="n">
        <v>25</v>
      </c>
      <c r="E3287" t="s">
        <v>116</v>
      </c>
      <c r="F3287" t="n">
        <v>3201</v>
      </c>
      <c r="G3287" t="s">
        <v>228</v>
      </c>
      <c r="H3287" t="s">
        <v>229</v>
      </c>
      <c r="I3287" t="n">
        <v>5</v>
      </c>
      <c r="J3287" t="n">
        <v>550</v>
      </c>
      <c r="K3287" t="s">
        <v>346</v>
      </c>
      <c r="L3287" t="n">
        <v>187</v>
      </c>
      <c r="M3287" t="n">
        <v>0.02</v>
      </c>
      <c r="N3287" t="n">
        <v>42.7</v>
      </c>
      <c r="O3287" t="s">
        <v>323</v>
      </c>
      <c r="P3287" t="n">
        <v>121</v>
      </c>
      <c r="Q3287" t="s">
        <v>229</v>
      </c>
      <c r="R3287" t="s">
        <v>233</v>
      </c>
      <c r="S3287" t="s">
        <v>229</v>
      </c>
      <c r="T3287" t="n">
        <v>5</v>
      </c>
    </row>
    <row r="3288" spans="1:20">
      <c r="A3288" s="1" t="n">
        <v>41152</v>
      </c>
      <c r="B3288" t="s">
        <v>323</v>
      </c>
      <c r="C3288" t="n">
        <v>30</v>
      </c>
      <c r="D3288" t="n">
        <v>25</v>
      </c>
      <c r="E3288" t="s">
        <v>116</v>
      </c>
      <c r="F3288" t="n">
        <v>3201</v>
      </c>
      <c r="G3288" t="s">
        <v>228</v>
      </c>
      <c r="H3288" t="s">
        <v>229</v>
      </c>
      <c r="I3288" t="n">
        <v>5</v>
      </c>
      <c r="J3288" t="n">
        <v>550</v>
      </c>
      <c r="K3288" t="s">
        <v>346</v>
      </c>
      <c r="L3288" t="n">
        <v>134</v>
      </c>
      <c r="M3288" t="n">
        <v>0.02</v>
      </c>
      <c r="N3288" t="n">
        <v>42.7</v>
      </c>
      <c r="O3288" t="s">
        <v>323</v>
      </c>
      <c r="P3288" t="n">
        <v>121</v>
      </c>
      <c r="Q3288" t="s">
        <v>229</v>
      </c>
      <c r="R3288" t="s">
        <v>233</v>
      </c>
      <c r="S3288" t="s">
        <v>229</v>
      </c>
      <c r="T3288" t="n">
        <v>5</v>
      </c>
    </row>
    <row r="3289" spans="1:20">
      <c r="A3289" s="1" t="n">
        <v>41152</v>
      </c>
      <c r="B3289" t="s">
        <v>323</v>
      </c>
      <c r="C3289" t="n">
        <v>31</v>
      </c>
      <c r="D3289" t="n">
        <v>25</v>
      </c>
      <c r="E3289" t="s">
        <v>116</v>
      </c>
      <c r="F3289" t="n">
        <v>3201</v>
      </c>
      <c r="G3289" t="s">
        <v>228</v>
      </c>
      <c r="H3289" t="s">
        <v>229</v>
      </c>
      <c r="I3289" t="n">
        <v>5</v>
      </c>
      <c r="J3289" t="n">
        <v>150</v>
      </c>
      <c r="K3289" t="s">
        <v>269</v>
      </c>
      <c r="L3289" t="n">
        <v>338</v>
      </c>
      <c r="M3289" t="n">
        <v>0.19</v>
      </c>
      <c r="N3289" t="n">
        <v>24.1</v>
      </c>
      <c r="O3289" t="s">
        <v>323</v>
      </c>
      <c r="P3289" t="n">
        <v>121</v>
      </c>
      <c r="Q3289" t="s">
        <v>229</v>
      </c>
      <c r="R3289" t="s">
        <v>233</v>
      </c>
      <c r="S3289" t="s">
        <v>229</v>
      </c>
      <c r="T3289" t="n">
        <v>5</v>
      </c>
    </row>
    <row r="3290" spans="1:20">
      <c r="A3290" s="1" t="n">
        <v>41152</v>
      </c>
      <c r="B3290" t="s">
        <v>323</v>
      </c>
      <c r="C3290" t="n">
        <v>32</v>
      </c>
      <c r="D3290" t="n">
        <v>25</v>
      </c>
      <c r="E3290" t="s">
        <v>116</v>
      </c>
      <c r="F3290" t="n">
        <v>3201</v>
      </c>
      <c r="G3290" t="s">
        <v>228</v>
      </c>
      <c r="H3290" t="s">
        <v>229</v>
      </c>
      <c r="I3290" t="n">
        <v>5</v>
      </c>
      <c r="J3290" t="n">
        <v>280</v>
      </c>
      <c r="K3290" t="s">
        <v>251</v>
      </c>
      <c r="L3290" t="n">
        <v>207</v>
      </c>
      <c r="M3290" t="n">
        <v>0.28</v>
      </c>
      <c r="N3290" t="n">
        <v>16.2</v>
      </c>
      <c r="O3290" t="s">
        <v>323</v>
      </c>
      <c r="P3290" t="n">
        <v>121</v>
      </c>
      <c r="Q3290" t="s">
        <v>229</v>
      </c>
      <c r="R3290" t="s">
        <v>233</v>
      </c>
      <c r="S3290" t="s">
        <v>229</v>
      </c>
      <c r="T3290" t="n">
        <v>5</v>
      </c>
    </row>
    <row r="3291" spans="1:20">
      <c r="A3291" s="1" t="n">
        <v>41152</v>
      </c>
      <c r="B3291" t="s">
        <v>323</v>
      </c>
      <c r="C3291" t="n">
        <v>33</v>
      </c>
      <c r="D3291" t="n">
        <v>25</v>
      </c>
      <c r="E3291" t="s">
        <v>116</v>
      </c>
      <c r="F3291" t="n">
        <v>3201</v>
      </c>
      <c r="G3291" t="s">
        <v>228</v>
      </c>
      <c r="H3291" t="s">
        <v>229</v>
      </c>
      <c r="I3291" t="n">
        <v>5</v>
      </c>
      <c r="J3291" t="n">
        <v>945</v>
      </c>
      <c r="K3291" t="s">
        <v>282</v>
      </c>
      <c r="L3291" t="n">
        <v>352</v>
      </c>
      <c r="M3291" t="n">
        <v>0.08</v>
      </c>
      <c r="N3291" t="n">
        <v>34.4</v>
      </c>
      <c r="O3291" t="s">
        <v>323</v>
      </c>
      <c r="P3291" t="n">
        <v>121</v>
      </c>
      <c r="Q3291" t="s">
        <v>229</v>
      </c>
      <c r="R3291" t="s">
        <v>233</v>
      </c>
      <c r="S3291" t="s">
        <v>229</v>
      </c>
      <c r="T3291" t="n">
        <v>5</v>
      </c>
    </row>
    <row r="3292" spans="1:20">
      <c r="A3292" s="1" t="n">
        <v>41152</v>
      </c>
      <c r="B3292" t="s">
        <v>323</v>
      </c>
      <c r="C3292" t="n">
        <v>34</v>
      </c>
      <c r="D3292" t="n">
        <v>25</v>
      </c>
      <c r="E3292" t="s">
        <v>116</v>
      </c>
      <c r="F3292" t="n">
        <v>3201</v>
      </c>
      <c r="G3292" t="s">
        <v>228</v>
      </c>
      <c r="H3292" t="s">
        <v>229</v>
      </c>
      <c r="I3292" t="n">
        <v>5</v>
      </c>
      <c r="J3292" t="n">
        <v>945</v>
      </c>
      <c r="K3292" t="s">
        <v>282</v>
      </c>
      <c r="L3292" t="n">
        <v>240</v>
      </c>
      <c r="M3292" t="n">
        <v>0.08</v>
      </c>
      <c r="N3292" t="n">
        <v>34.8</v>
      </c>
      <c r="O3292" t="s">
        <v>323</v>
      </c>
      <c r="P3292" t="n">
        <v>121</v>
      </c>
      <c r="Q3292" t="s">
        <v>229</v>
      </c>
      <c r="R3292" t="s">
        <v>233</v>
      </c>
      <c r="S3292" t="s">
        <v>229</v>
      </c>
      <c r="T3292" t="n">
        <v>5</v>
      </c>
    </row>
    <row r="3293" spans="1:20">
      <c r="A3293" s="1" t="n">
        <v>41152</v>
      </c>
      <c r="B3293" t="s">
        <v>376</v>
      </c>
      <c r="C3293" t="n">
        <v>1</v>
      </c>
      <c r="D3293" t="n">
        <v>251</v>
      </c>
      <c r="E3293" t="s">
        <v>385</v>
      </c>
      <c r="F3293" t="n">
        <v>3204</v>
      </c>
      <c r="G3293" t="s">
        <v>344</v>
      </c>
      <c r="H3293" t="s">
        <v>229</v>
      </c>
      <c r="I3293" t="n">
        <v>5</v>
      </c>
      <c r="J3293" t="n">
        <v>887</v>
      </c>
      <c r="K3293" t="s">
        <v>272</v>
      </c>
      <c r="L3293" t="n">
        <v>12</v>
      </c>
      <c r="M3293" t="n">
        <v>0</v>
      </c>
      <c r="N3293" t="n">
        <v>0</v>
      </c>
      <c r="S3293" t="s">
        <v>381</v>
      </c>
      <c r="T3293" t="s">
        <v>381</v>
      </c>
    </row>
    <row r="3294" spans="1:20">
      <c r="A3294" s="1" t="n">
        <v>41152</v>
      </c>
      <c r="B3294" t="s">
        <v>376</v>
      </c>
      <c r="C3294" t="n">
        <v>2</v>
      </c>
      <c r="D3294" t="n">
        <v>251</v>
      </c>
      <c r="E3294" t="s">
        <v>385</v>
      </c>
      <c r="F3294" t="n">
        <v>3204</v>
      </c>
      <c r="G3294" t="s">
        <v>344</v>
      </c>
      <c r="H3294" t="s">
        <v>229</v>
      </c>
      <c r="I3294" t="n">
        <v>5</v>
      </c>
      <c r="J3294" t="n">
        <v>887</v>
      </c>
      <c r="K3294" t="s">
        <v>272</v>
      </c>
      <c r="L3294" t="n">
        <v>6</v>
      </c>
      <c r="M3294" t="n">
        <v>0</v>
      </c>
      <c r="N3294" t="n">
        <v>0</v>
      </c>
      <c r="S3294" t="s">
        <v>381</v>
      </c>
      <c r="T3294" t="s">
        <v>381</v>
      </c>
    </row>
    <row r="3295" spans="1:20">
      <c r="A3295" s="1" t="n">
        <v>41152</v>
      </c>
      <c r="B3295" t="s">
        <v>326</v>
      </c>
      <c r="C3295" t="n">
        <v>1</v>
      </c>
      <c r="D3295" t="n">
        <v>216</v>
      </c>
      <c r="E3295" t="s">
        <v>392</v>
      </c>
      <c r="F3295" t="n">
        <v>3201</v>
      </c>
      <c r="G3295" t="s">
        <v>228</v>
      </c>
      <c r="H3295" t="s">
        <v>229</v>
      </c>
      <c r="I3295" t="n">
        <v>5</v>
      </c>
      <c r="J3295" t="n">
        <v>515</v>
      </c>
      <c r="K3295" t="s">
        <v>338</v>
      </c>
      <c r="L3295" t="n">
        <v>330</v>
      </c>
      <c r="M3295" t="n">
        <v>0</v>
      </c>
      <c r="N3295" t="n">
        <v>0</v>
      </c>
      <c r="S3295" t="s">
        <v>381</v>
      </c>
      <c r="T3295" t="s">
        <v>381</v>
      </c>
    </row>
    <row r="3296" spans="1:20">
      <c r="A3296" s="1" t="n">
        <v>41152</v>
      </c>
      <c r="B3296" t="s">
        <v>326</v>
      </c>
      <c r="C3296" t="n">
        <v>2</v>
      </c>
      <c r="D3296" t="n">
        <v>216</v>
      </c>
      <c r="E3296" t="s">
        <v>392</v>
      </c>
      <c r="F3296" t="n">
        <v>3201</v>
      </c>
      <c r="G3296" t="s">
        <v>228</v>
      </c>
      <c r="H3296" t="s">
        <v>229</v>
      </c>
      <c r="I3296" t="n">
        <v>5</v>
      </c>
      <c r="J3296" t="n">
        <v>862</v>
      </c>
      <c r="K3296" t="s">
        <v>320</v>
      </c>
      <c r="L3296" t="n">
        <v>315</v>
      </c>
      <c r="M3296" t="n">
        <v>0</v>
      </c>
      <c r="N3296" t="n">
        <v>0</v>
      </c>
      <c r="S3296" t="s">
        <v>381</v>
      </c>
      <c r="T3296" t="s">
        <v>381</v>
      </c>
    </row>
    <row r="3297" spans="1:20">
      <c r="A3297" s="1" t="n">
        <v>41152</v>
      </c>
      <c r="B3297" t="s">
        <v>371</v>
      </c>
      <c r="C3297" t="n">
        <v>10</v>
      </c>
      <c r="D3297" t="n">
        <v>25</v>
      </c>
      <c r="E3297" t="s">
        <v>116</v>
      </c>
      <c r="F3297" t="n">
        <v>3201</v>
      </c>
      <c r="G3297" t="s">
        <v>228</v>
      </c>
      <c r="H3297" t="s">
        <v>229</v>
      </c>
      <c r="I3297" t="n">
        <v>5</v>
      </c>
      <c r="J3297" t="n">
        <v>805</v>
      </c>
      <c r="K3297" t="s">
        <v>295</v>
      </c>
      <c r="L3297" t="n">
        <v>424</v>
      </c>
      <c r="M3297" t="n">
        <v>0.54</v>
      </c>
      <c r="N3297" t="n">
        <v>35</v>
      </c>
      <c r="O3297" t="s">
        <v>371</v>
      </c>
      <c r="P3297" t="n">
        <v>363</v>
      </c>
      <c r="Q3297" t="s">
        <v>387</v>
      </c>
      <c r="R3297" t="s">
        <v>233</v>
      </c>
      <c r="S3297" t="s">
        <v>229</v>
      </c>
      <c r="T3297" t="n">
        <v>5</v>
      </c>
    </row>
    <row r="3298" spans="1:20">
      <c r="A3298" s="1" t="n">
        <v>41152</v>
      </c>
      <c r="B3298" t="s">
        <v>371</v>
      </c>
      <c r="C3298" t="n">
        <v>11</v>
      </c>
      <c r="D3298" t="n">
        <v>25</v>
      </c>
      <c r="E3298" t="s">
        <v>116</v>
      </c>
      <c r="F3298" t="n">
        <v>3201</v>
      </c>
      <c r="G3298" t="s">
        <v>228</v>
      </c>
      <c r="H3298" t="s">
        <v>229</v>
      </c>
      <c r="I3298" t="n">
        <v>5</v>
      </c>
      <c r="J3298" t="n">
        <v>805</v>
      </c>
      <c r="K3298" t="s">
        <v>295</v>
      </c>
      <c r="L3298" t="n">
        <v>302</v>
      </c>
      <c r="M3298" t="n">
        <v>0.54</v>
      </c>
      <c r="N3298" t="n">
        <v>35.1</v>
      </c>
      <c r="O3298" t="s">
        <v>371</v>
      </c>
      <c r="P3298" t="n">
        <v>363</v>
      </c>
      <c r="Q3298" t="s">
        <v>387</v>
      </c>
      <c r="R3298" t="s">
        <v>233</v>
      </c>
      <c r="S3298" t="s">
        <v>229</v>
      </c>
      <c r="T3298" t="n">
        <v>5</v>
      </c>
    </row>
    <row r="3299" spans="1:20">
      <c r="A3299" s="1" t="n">
        <v>41182</v>
      </c>
      <c r="B3299" t="s">
        <v>323</v>
      </c>
      <c r="C3299" t="n">
        <v>20</v>
      </c>
      <c r="D3299" t="n">
        <v>25</v>
      </c>
      <c r="E3299" t="s">
        <v>116</v>
      </c>
      <c r="F3299" t="n">
        <v>3201</v>
      </c>
      <c r="G3299" t="s">
        <v>228</v>
      </c>
      <c r="H3299" t="s">
        <v>229</v>
      </c>
      <c r="I3299" t="n">
        <v>5</v>
      </c>
      <c r="J3299" t="n">
        <v>150</v>
      </c>
      <c r="K3299" t="s">
        <v>269</v>
      </c>
      <c r="L3299" t="n">
        <v>475</v>
      </c>
      <c r="M3299" t="n">
        <v>0.19</v>
      </c>
      <c r="N3299" t="n">
        <v>24.2</v>
      </c>
      <c r="O3299" t="s">
        <v>323</v>
      </c>
      <c r="P3299" t="n">
        <v>121</v>
      </c>
      <c r="Q3299" t="s">
        <v>229</v>
      </c>
      <c r="R3299" t="s">
        <v>233</v>
      </c>
      <c r="S3299" t="s">
        <v>229</v>
      </c>
      <c r="T3299" t="n">
        <v>5</v>
      </c>
    </row>
    <row r="3300" spans="1:20">
      <c r="A3300" s="1" t="n">
        <v>41182</v>
      </c>
      <c r="B3300" t="s">
        <v>323</v>
      </c>
      <c r="C3300" t="n">
        <v>21</v>
      </c>
      <c r="D3300" t="n">
        <v>25</v>
      </c>
      <c r="E3300" t="s">
        <v>116</v>
      </c>
      <c r="F3300" t="n">
        <v>3201</v>
      </c>
      <c r="G3300" t="s">
        <v>228</v>
      </c>
      <c r="H3300" t="s">
        <v>229</v>
      </c>
      <c r="I3300" t="n">
        <v>5</v>
      </c>
      <c r="J3300" t="n">
        <v>458</v>
      </c>
      <c r="K3300" t="s">
        <v>230</v>
      </c>
      <c r="L3300" t="n">
        <v>400</v>
      </c>
      <c r="M3300" t="n">
        <v>0.09</v>
      </c>
      <c r="N3300" t="n">
        <v>34</v>
      </c>
      <c r="O3300" t="s">
        <v>323</v>
      </c>
      <c r="P3300" t="n">
        <v>121</v>
      </c>
      <c r="Q3300" t="s">
        <v>229</v>
      </c>
      <c r="R3300" t="s">
        <v>233</v>
      </c>
      <c r="S3300" t="s">
        <v>229</v>
      </c>
      <c r="T3300" t="n">
        <v>5</v>
      </c>
    </row>
    <row r="3301" spans="1:20">
      <c r="A3301" s="1" t="n">
        <v>41182</v>
      </c>
      <c r="B3301" t="s">
        <v>323</v>
      </c>
      <c r="C3301" t="n">
        <v>22</v>
      </c>
      <c r="D3301" t="n">
        <v>25</v>
      </c>
      <c r="E3301" t="s">
        <v>116</v>
      </c>
      <c r="F3301" t="n">
        <v>3201</v>
      </c>
      <c r="G3301" t="s">
        <v>228</v>
      </c>
      <c r="H3301" t="s">
        <v>229</v>
      </c>
      <c r="I3301" t="n">
        <v>5</v>
      </c>
      <c r="J3301" t="n">
        <v>875</v>
      </c>
      <c r="K3301" t="s">
        <v>305</v>
      </c>
      <c r="L3301" t="n">
        <v>241</v>
      </c>
      <c r="M3301" t="n">
        <v>0.06</v>
      </c>
      <c r="N3301" t="n">
        <v>36.4</v>
      </c>
      <c r="O3301" t="s">
        <v>323</v>
      </c>
      <c r="P3301" t="n">
        <v>121</v>
      </c>
      <c r="Q3301" t="s">
        <v>229</v>
      </c>
      <c r="R3301" t="s">
        <v>233</v>
      </c>
      <c r="S3301" t="s">
        <v>229</v>
      </c>
      <c r="T3301" t="n">
        <v>5</v>
      </c>
    </row>
    <row r="3302" spans="1:20">
      <c r="A3302" s="1" t="n">
        <v>41182</v>
      </c>
      <c r="B3302" t="s">
        <v>376</v>
      </c>
      <c r="C3302" t="n">
        <v>1</v>
      </c>
      <c r="D3302" t="n">
        <v>251</v>
      </c>
      <c r="E3302" t="s">
        <v>385</v>
      </c>
      <c r="F3302" t="n">
        <v>3202</v>
      </c>
      <c r="G3302" t="s">
        <v>275</v>
      </c>
      <c r="H3302" t="s">
        <v>229</v>
      </c>
      <c r="I3302" t="n">
        <v>5</v>
      </c>
      <c r="J3302" t="n">
        <v>320</v>
      </c>
      <c r="K3302" t="s">
        <v>388</v>
      </c>
      <c r="L3302" t="n">
        <v>21</v>
      </c>
      <c r="M3302" t="n">
        <v>0</v>
      </c>
      <c r="N3302" t="n">
        <v>0</v>
      </c>
      <c r="S3302" t="s">
        <v>381</v>
      </c>
      <c r="T3302" t="s">
        <v>381</v>
      </c>
    </row>
    <row r="3303" spans="1:20">
      <c r="A3303" s="1" t="n">
        <v>41182</v>
      </c>
      <c r="B3303" t="s">
        <v>376</v>
      </c>
      <c r="C3303" t="n">
        <v>2</v>
      </c>
      <c r="D3303" t="n">
        <v>251</v>
      </c>
      <c r="E3303" t="s">
        <v>385</v>
      </c>
      <c r="F3303" t="n">
        <v>3203</v>
      </c>
      <c r="G3303" t="s">
        <v>343</v>
      </c>
      <c r="H3303" t="s">
        <v>229</v>
      </c>
      <c r="I3303" t="n">
        <v>5</v>
      </c>
      <c r="J3303" t="n">
        <v>320</v>
      </c>
      <c r="K3303" t="s">
        <v>388</v>
      </c>
      <c r="L3303" t="n">
        <v>18</v>
      </c>
      <c r="M3303" t="n">
        <v>0</v>
      </c>
      <c r="N3303" t="n">
        <v>0</v>
      </c>
      <c r="S3303" t="s">
        <v>381</v>
      </c>
      <c r="T3303" t="s">
        <v>381</v>
      </c>
    </row>
    <row r="3304" spans="1:20">
      <c r="A3304" s="1" t="n">
        <v>41182</v>
      </c>
      <c r="B3304" t="s">
        <v>376</v>
      </c>
      <c r="C3304" t="n">
        <v>3</v>
      </c>
      <c r="D3304" t="n">
        <v>251</v>
      </c>
      <c r="E3304" t="s">
        <v>385</v>
      </c>
      <c r="F3304" t="n">
        <v>3204</v>
      </c>
      <c r="G3304" t="s">
        <v>344</v>
      </c>
      <c r="H3304" t="s">
        <v>229</v>
      </c>
      <c r="I3304" t="n">
        <v>5</v>
      </c>
      <c r="J3304" t="n">
        <v>320</v>
      </c>
      <c r="K3304" t="s">
        <v>388</v>
      </c>
      <c r="L3304" t="n">
        <v>10</v>
      </c>
      <c r="M3304" t="n">
        <v>0</v>
      </c>
      <c r="N3304" t="n">
        <v>0</v>
      </c>
      <c r="S3304" t="s">
        <v>381</v>
      </c>
      <c r="T3304" t="s">
        <v>381</v>
      </c>
    </row>
    <row r="3305" spans="1:20">
      <c r="A3305" s="1" t="n">
        <v>41182</v>
      </c>
      <c r="B3305" t="s">
        <v>376</v>
      </c>
      <c r="C3305" t="n">
        <v>4</v>
      </c>
      <c r="D3305" t="n">
        <v>251</v>
      </c>
      <c r="E3305" t="s">
        <v>385</v>
      </c>
      <c r="F3305" t="n">
        <v>3204</v>
      </c>
      <c r="G3305" t="s">
        <v>344</v>
      </c>
      <c r="H3305" t="s">
        <v>229</v>
      </c>
      <c r="I3305" t="n">
        <v>5</v>
      </c>
      <c r="J3305" t="n">
        <v>320</v>
      </c>
      <c r="K3305" t="s">
        <v>388</v>
      </c>
      <c r="L3305" t="n">
        <v>6</v>
      </c>
      <c r="M3305" t="n">
        <v>0</v>
      </c>
      <c r="N3305" t="n">
        <v>0</v>
      </c>
      <c r="S3305" t="s">
        <v>381</v>
      </c>
      <c r="T3305" t="s">
        <v>381</v>
      </c>
    </row>
    <row r="3306" spans="1:20">
      <c r="A3306" s="1" t="n">
        <v>41182</v>
      </c>
      <c r="B3306" t="s">
        <v>326</v>
      </c>
      <c r="C3306" t="n">
        <v>1</v>
      </c>
      <c r="D3306" t="n">
        <v>216</v>
      </c>
      <c r="E3306" t="s">
        <v>392</v>
      </c>
      <c r="F3306" t="n">
        <v>3201</v>
      </c>
      <c r="G3306" t="s">
        <v>228</v>
      </c>
      <c r="H3306" t="s">
        <v>229</v>
      </c>
      <c r="I3306" t="n">
        <v>5</v>
      </c>
      <c r="J3306" t="n">
        <v>515</v>
      </c>
      <c r="K3306" t="s">
        <v>338</v>
      </c>
      <c r="L3306" t="n">
        <v>328</v>
      </c>
      <c r="M3306" t="n">
        <v>0</v>
      </c>
      <c r="N3306" t="n">
        <v>0</v>
      </c>
      <c r="S3306" t="s">
        <v>381</v>
      </c>
      <c r="T3306" t="s">
        <v>381</v>
      </c>
    </row>
    <row r="3307" spans="1:20">
      <c r="A3307" s="1" t="n">
        <v>41182</v>
      </c>
      <c r="B3307" t="s">
        <v>371</v>
      </c>
      <c r="C3307" t="n">
        <v>7</v>
      </c>
      <c r="D3307" t="n">
        <v>25</v>
      </c>
      <c r="E3307" t="s">
        <v>116</v>
      </c>
      <c r="F3307" t="n">
        <v>3201</v>
      </c>
      <c r="G3307" t="s">
        <v>228</v>
      </c>
      <c r="H3307" t="s">
        <v>229</v>
      </c>
      <c r="I3307" t="n">
        <v>5</v>
      </c>
      <c r="J3307" t="n">
        <v>550</v>
      </c>
      <c r="K3307" t="s">
        <v>346</v>
      </c>
      <c r="L3307" t="n">
        <v>420</v>
      </c>
      <c r="M3307" t="n">
        <v>0.12</v>
      </c>
      <c r="N3307" t="n">
        <v>37.1</v>
      </c>
      <c r="O3307" t="s">
        <v>371</v>
      </c>
      <c r="P3307" t="n">
        <v>363</v>
      </c>
      <c r="Q3307" t="s">
        <v>387</v>
      </c>
      <c r="R3307" t="s">
        <v>233</v>
      </c>
      <c r="S3307" t="s">
        <v>229</v>
      </c>
      <c r="T3307" t="n">
        <v>5</v>
      </c>
    </row>
    <row r="3308" spans="1:20">
      <c r="A3308" s="1" t="n">
        <v>41182</v>
      </c>
      <c r="B3308" t="s">
        <v>371</v>
      </c>
      <c r="C3308" t="n">
        <v>9</v>
      </c>
      <c r="D3308" t="n">
        <v>25</v>
      </c>
      <c r="E3308" t="s">
        <v>116</v>
      </c>
      <c r="F3308" t="n">
        <v>3201</v>
      </c>
      <c r="G3308" t="s">
        <v>228</v>
      </c>
      <c r="H3308" t="s">
        <v>229</v>
      </c>
      <c r="I3308" t="n">
        <v>5</v>
      </c>
      <c r="J3308" t="n">
        <v>785</v>
      </c>
      <c r="K3308" t="s">
        <v>259</v>
      </c>
      <c r="L3308" t="n">
        <v>646</v>
      </c>
      <c r="M3308" t="n">
        <v>1.01</v>
      </c>
      <c r="N3308" t="n">
        <v>39.9</v>
      </c>
      <c r="O3308" t="s">
        <v>371</v>
      </c>
      <c r="P3308" t="n">
        <v>363</v>
      </c>
      <c r="Q3308" t="s">
        <v>387</v>
      </c>
      <c r="R3308" t="s">
        <v>233</v>
      </c>
      <c r="S3308" t="s">
        <v>229</v>
      </c>
      <c r="T3308" t="n">
        <v>5</v>
      </c>
    </row>
    <row r="3309" spans="1:20">
      <c r="A3309" s="1" t="n">
        <v>41182</v>
      </c>
      <c r="B3309" t="s">
        <v>371</v>
      </c>
      <c r="C3309" t="n">
        <v>10</v>
      </c>
      <c r="D3309" t="n">
        <v>25</v>
      </c>
      <c r="E3309" t="s">
        <v>116</v>
      </c>
      <c r="F3309" t="n">
        <v>3201</v>
      </c>
      <c r="G3309" t="s">
        <v>228</v>
      </c>
      <c r="H3309" t="s">
        <v>229</v>
      </c>
      <c r="I3309" t="n">
        <v>5</v>
      </c>
      <c r="J3309" t="n">
        <v>785</v>
      </c>
      <c r="K3309" t="s">
        <v>259</v>
      </c>
      <c r="L3309" t="n">
        <v>492</v>
      </c>
      <c r="M3309" t="n">
        <v>0.98</v>
      </c>
      <c r="N3309" t="n">
        <v>39.6</v>
      </c>
      <c r="O3309" t="s">
        <v>371</v>
      </c>
      <c r="P3309" t="n">
        <v>363</v>
      </c>
      <c r="Q3309" t="s">
        <v>387</v>
      </c>
      <c r="R3309" t="s">
        <v>233</v>
      </c>
      <c r="S3309" t="s">
        <v>229</v>
      </c>
      <c r="T3309" t="n">
        <v>5</v>
      </c>
    </row>
    <row r="3310" spans="1:20">
      <c r="A3310" s="1" t="n">
        <v>41182</v>
      </c>
      <c r="B3310" t="s">
        <v>371</v>
      </c>
      <c r="C3310" t="n">
        <v>15</v>
      </c>
      <c r="D3310" t="n">
        <v>25</v>
      </c>
      <c r="E3310" t="s">
        <v>116</v>
      </c>
      <c r="F3310" t="n">
        <v>3201</v>
      </c>
      <c r="G3310" t="s">
        <v>228</v>
      </c>
      <c r="H3310" t="s">
        <v>229</v>
      </c>
      <c r="I3310" t="n">
        <v>5</v>
      </c>
      <c r="J3310" t="n">
        <v>805</v>
      </c>
      <c r="K3310" t="s">
        <v>295</v>
      </c>
      <c r="L3310" t="n">
        <v>373</v>
      </c>
      <c r="M3310" t="n">
        <v>0.54</v>
      </c>
      <c r="N3310" t="n">
        <v>34.5</v>
      </c>
      <c r="O3310" t="s">
        <v>371</v>
      </c>
      <c r="P3310" t="n">
        <v>363</v>
      </c>
      <c r="Q3310" t="s">
        <v>387</v>
      </c>
      <c r="R3310" t="s">
        <v>233</v>
      </c>
      <c r="S3310" t="s">
        <v>229</v>
      </c>
      <c r="T3310" t="n">
        <v>5</v>
      </c>
    </row>
    <row r="3311" spans="1:20">
      <c r="A3311" s="1" t="n">
        <v>41182</v>
      </c>
      <c r="B3311" t="s">
        <v>371</v>
      </c>
      <c r="C3311" t="n">
        <v>24</v>
      </c>
      <c r="D3311" t="n">
        <v>25</v>
      </c>
      <c r="E3311" t="s">
        <v>116</v>
      </c>
      <c r="F3311" t="n">
        <v>3201</v>
      </c>
      <c r="G3311" t="s">
        <v>228</v>
      </c>
      <c r="H3311" t="s">
        <v>229</v>
      </c>
      <c r="I3311" t="n">
        <v>5</v>
      </c>
      <c r="J3311" t="n">
        <v>550</v>
      </c>
      <c r="K3311" t="s">
        <v>346</v>
      </c>
      <c r="L3311" t="n">
        <v>628</v>
      </c>
      <c r="M3311" t="n">
        <v>0.16</v>
      </c>
      <c r="N3311" t="n">
        <v>36.8</v>
      </c>
      <c r="O3311" t="s">
        <v>371</v>
      </c>
      <c r="P3311" t="n">
        <v>363</v>
      </c>
      <c r="Q3311" t="s">
        <v>387</v>
      </c>
      <c r="R3311" t="s">
        <v>233</v>
      </c>
      <c r="S3311" t="s">
        <v>229</v>
      </c>
      <c r="T3311" t="n">
        <v>5</v>
      </c>
    </row>
    <row r="3312" spans="1:20">
      <c r="A3312" s="1" t="n">
        <v>41213</v>
      </c>
      <c r="B3312" t="s">
        <v>323</v>
      </c>
      <c r="C3312" t="n">
        <v>22</v>
      </c>
      <c r="D3312" t="n">
        <v>25</v>
      </c>
      <c r="E3312" t="s">
        <v>116</v>
      </c>
      <c r="F3312" t="n">
        <v>3201</v>
      </c>
      <c r="G3312" t="s">
        <v>228</v>
      </c>
      <c r="H3312" t="s">
        <v>229</v>
      </c>
      <c r="I3312" t="n">
        <v>5</v>
      </c>
      <c r="J3312" t="n">
        <v>945</v>
      </c>
      <c r="K3312" t="s">
        <v>282</v>
      </c>
      <c r="L3312" t="n">
        <v>310</v>
      </c>
      <c r="M3312" t="n">
        <v>0.07000000000000001</v>
      </c>
      <c r="N3312" t="n">
        <v>35.7</v>
      </c>
      <c r="O3312" t="s">
        <v>323</v>
      </c>
      <c r="P3312" t="n">
        <v>121</v>
      </c>
      <c r="Q3312" t="s">
        <v>229</v>
      </c>
      <c r="R3312" t="s">
        <v>233</v>
      </c>
      <c r="S3312" t="s">
        <v>229</v>
      </c>
      <c r="T3312" t="n">
        <v>5</v>
      </c>
    </row>
    <row r="3313" spans="1:20">
      <c r="A3313" s="1" t="n">
        <v>41213</v>
      </c>
      <c r="B3313" t="s">
        <v>323</v>
      </c>
      <c r="C3313" t="n">
        <v>23</v>
      </c>
      <c r="D3313" t="n">
        <v>25</v>
      </c>
      <c r="E3313" t="s">
        <v>116</v>
      </c>
      <c r="F3313" t="n">
        <v>3201</v>
      </c>
      <c r="G3313" t="s">
        <v>228</v>
      </c>
      <c r="H3313" t="s">
        <v>229</v>
      </c>
      <c r="I3313" t="n">
        <v>5</v>
      </c>
      <c r="J3313" t="n">
        <v>875</v>
      </c>
      <c r="K3313" t="s">
        <v>305</v>
      </c>
      <c r="L3313" t="n">
        <v>310</v>
      </c>
      <c r="M3313" t="n">
        <v>0.04</v>
      </c>
      <c r="N3313" t="n">
        <v>41.7</v>
      </c>
      <c r="O3313" t="s">
        <v>323</v>
      </c>
      <c r="P3313" t="n">
        <v>121</v>
      </c>
      <c r="Q3313" t="s">
        <v>229</v>
      </c>
      <c r="R3313" t="s">
        <v>233</v>
      </c>
      <c r="S3313" t="s">
        <v>229</v>
      </c>
      <c r="T3313" t="n">
        <v>5</v>
      </c>
    </row>
    <row r="3314" spans="1:20">
      <c r="A3314" s="1" t="n">
        <v>41213</v>
      </c>
      <c r="B3314" t="s">
        <v>323</v>
      </c>
      <c r="C3314" t="n">
        <v>24</v>
      </c>
      <c r="D3314" t="n">
        <v>25</v>
      </c>
      <c r="E3314" t="s">
        <v>116</v>
      </c>
      <c r="F3314" t="n">
        <v>3201</v>
      </c>
      <c r="G3314" t="s">
        <v>228</v>
      </c>
      <c r="H3314" t="s">
        <v>229</v>
      </c>
      <c r="I3314" t="n">
        <v>5</v>
      </c>
      <c r="J3314" t="n">
        <v>875</v>
      </c>
      <c r="K3314" t="s">
        <v>305</v>
      </c>
      <c r="L3314" t="n">
        <v>322</v>
      </c>
      <c r="M3314" t="n">
        <v>0.04</v>
      </c>
      <c r="N3314" t="n">
        <v>41.5</v>
      </c>
      <c r="O3314" t="s">
        <v>323</v>
      </c>
      <c r="P3314" t="n">
        <v>121</v>
      </c>
      <c r="Q3314" t="s">
        <v>229</v>
      </c>
      <c r="R3314" t="s">
        <v>233</v>
      </c>
      <c r="S3314" t="s">
        <v>229</v>
      </c>
      <c r="T3314" t="n">
        <v>5</v>
      </c>
    </row>
    <row r="3315" spans="1:20">
      <c r="A3315" s="1" t="n">
        <v>41213</v>
      </c>
      <c r="B3315" t="s">
        <v>323</v>
      </c>
      <c r="C3315" t="n">
        <v>25</v>
      </c>
      <c r="D3315" t="n">
        <v>25</v>
      </c>
      <c r="E3315" t="s">
        <v>116</v>
      </c>
      <c r="F3315" t="n">
        <v>3201</v>
      </c>
      <c r="G3315" t="s">
        <v>228</v>
      </c>
      <c r="H3315" t="s">
        <v>229</v>
      </c>
      <c r="I3315" t="n">
        <v>5</v>
      </c>
      <c r="J3315" t="n">
        <v>458</v>
      </c>
      <c r="K3315" t="s">
        <v>230</v>
      </c>
      <c r="L3315" t="n">
        <v>368</v>
      </c>
      <c r="M3315" t="n">
        <v>0.09</v>
      </c>
      <c r="N3315" t="n">
        <v>33.8</v>
      </c>
      <c r="O3315" t="s">
        <v>323</v>
      </c>
      <c r="P3315" t="n">
        <v>121</v>
      </c>
      <c r="Q3315" t="s">
        <v>229</v>
      </c>
      <c r="R3315" t="s">
        <v>233</v>
      </c>
      <c r="S3315" t="s">
        <v>229</v>
      </c>
      <c r="T3315" t="n">
        <v>5</v>
      </c>
    </row>
    <row r="3316" spans="1:20">
      <c r="A3316" s="1" t="n">
        <v>41213</v>
      </c>
      <c r="B3316" t="s">
        <v>326</v>
      </c>
      <c r="C3316" t="n">
        <v>1</v>
      </c>
      <c r="D3316" t="n">
        <v>216</v>
      </c>
      <c r="E3316" t="s">
        <v>392</v>
      </c>
      <c r="F3316" t="n">
        <v>3201</v>
      </c>
      <c r="G3316" t="s">
        <v>228</v>
      </c>
      <c r="H3316" t="s">
        <v>229</v>
      </c>
      <c r="I3316" t="n">
        <v>5</v>
      </c>
      <c r="J3316" t="n">
        <v>515</v>
      </c>
      <c r="K3316" t="s">
        <v>338</v>
      </c>
      <c r="L3316" t="n">
        <v>315</v>
      </c>
      <c r="M3316" t="n">
        <v>0</v>
      </c>
      <c r="N3316" t="n">
        <v>0</v>
      </c>
      <c r="S3316" t="s">
        <v>381</v>
      </c>
      <c r="T3316" t="s">
        <v>381</v>
      </c>
    </row>
    <row r="3317" spans="1:20">
      <c r="A3317" s="1" t="n">
        <v>41213</v>
      </c>
      <c r="B3317" t="s">
        <v>373</v>
      </c>
      <c r="C3317" t="n">
        <v>1</v>
      </c>
      <c r="D3317" t="n">
        <v>141</v>
      </c>
      <c r="E3317" t="s">
        <v>120</v>
      </c>
      <c r="F3317" t="n">
        <v>3201</v>
      </c>
      <c r="G3317" t="s">
        <v>228</v>
      </c>
      <c r="H3317" t="s">
        <v>229</v>
      </c>
      <c r="I3317" t="n">
        <v>5</v>
      </c>
      <c r="J3317" t="n">
        <v>220</v>
      </c>
      <c r="K3317" t="s">
        <v>375</v>
      </c>
      <c r="L3317" t="n">
        <v>2</v>
      </c>
      <c r="M3317" t="n">
        <v>0</v>
      </c>
      <c r="N3317" t="n">
        <v>0</v>
      </c>
      <c r="S3317" t="s">
        <v>381</v>
      </c>
      <c r="T3317" t="s">
        <v>381</v>
      </c>
    </row>
    <row r="3318" spans="1:20">
      <c r="A3318" s="1" t="n">
        <v>41213</v>
      </c>
      <c r="B3318" t="s">
        <v>373</v>
      </c>
      <c r="C3318" t="n">
        <v>2</v>
      </c>
      <c r="D3318" t="n">
        <v>141</v>
      </c>
      <c r="E3318" t="s">
        <v>120</v>
      </c>
      <c r="F3318" t="n">
        <v>3201</v>
      </c>
      <c r="G3318" t="s">
        <v>228</v>
      </c>
      <c r="H3318" t="s">
        <v>229</v>
      </c>
      <c r="I3318" t="n">
        <v>5</v>
      </c>
      <c r="J3318" t="n">
        <v>220</v>
      </c>
      <c r="K3318" t="s">
        <v>375</v>
      </c>
      <c r="L3318" t="n">
        <v>83</v>
      </c>
      <c r="M3318" t="n">
        <v>0</v>
      </c>
      <c r="N3318" t="n">
        <v>0</v>
      </c>
      <c r="S3318" t="s">
        <v>381</v>
      </c>
      <c r="T3318" t="s">
        <v>381</v>
      </c>
    </row>
    <row r="3319" spans="1:20">
      <c r="A3319" s="1" t="n">
        <v>41213</v>
      </c>
      <c r="B3319" t="s">
        <v>373</v>
      </c>
      <c r="C3319" t="n">
        <v>3</v>
      </c>
      <c r="D3319" t="n">
        <v>141</v>
      </c>
      <c r="E3319" t="s">
        <v>120</v>
      </c>
      <c r="F3319" t="n">
        <v>3201</v>
      </c>
      <c r="G3319" t="s">
        <v>228</v>
      </c>
      <c r="H3319" t="s">
        <v>229</v>
      </c>
      <c r="I3319" t="n">
        <v>5</v>
      </c>
      <c r="J3319" t="n">
        <v>220</v>
      </c>
      <c r="K3319" t="s">
        <v>375</v>
      </c>
      <c r="L3319" t="n">
        <v>1</v>
      </c>
      <c r="M3319" t="n">
        <v>0</v>
      </c>
      <c r="N3319" t="n">
        <v>0</v>
      </c>
      <c r="S3319" t="s">
        <v>381</v>
      </c>
      <c r="T3319" t="s">
        <v>381</v>
      </c>
    </row>
    <row r="3320" spans="1:20">
      <c r="A3320" s="1" t="n">
        <v>41213</v>
      </c>
      <c r="B3320" t="s">
        <v>373</v>
      </c>
      <c r="C3320" t="n">
        <v>4</v>
      </c>
      <c r="D3320" t="n">
        <v>141</v>
      </c>
      <c r="E3320" t="s">
        <v>120</v>
      </c>
      <c r="F3320" t="n">
        <v>3201</v>
      </c>
      <c r="G3320" t="s">
        <v>228</v>
      </c>
      <c r="H3320" t="s">
        <v>229</v>
      </c>
      <c r="I3320" t="n">
        <v>5</v>
      </c>
      <c r="J3320" t="n">
        <v>220</v>
      </c>
      <c r="K3320" t="s">
        <v>375</v>
      </c>
      <c r="L3320" t="n">
        <v>42</v>
      </c>
      <c r="M3320" t="n">
        <v>0</v>
      </c>
      <c r="N3320" t="n">
        <v>0</v>
      </c>
      <c r="S3320" t="s">
        <v>381</v>
      </c>
      <c r="T3320" t="s">
        <v>381</v>
      </c>
    </row>
    <row r="3321" spans="1:20">
      <c r="A3321" s="1" t="n">
        <v>41213</v>
      </c>
      <c r="B3321" t="s">
        <v>371</v>
      </c>
      <c r="C3321" t="n">
        <v>8</v>
      </c>
      <c r="D3321" t="n">
        <v>25</v>
      </c>
      <c r="E3321" t="s">
        <v>116</v>
      </c>
      <c r="F3321" t="n">
        <v>3201</v>
      </c>
      <c r="G3321" t="s">
        <v>228</v>
      </c>
      <c r="H3321" t="s">
        <v>229</v>
      </c>
      <c r="I3321" t="n">
        <v>5</v>
      </c>
      <c r="J3321" t="n">
        <v>785</v>
      </c>
      <c r="K3321" t="s">
        <v>259</v>
      </c>
      <c r="L3321" t="n">
        <v>176</v>
      </c>
      <c r="M3321" t="n">
        <v>1</v>
      </c>
      <c r="N3321" t="n">
        <v>40</v>
      </c>
      <c r="O3321" t="s">
        <v>371</v>
      </c>
      <c r="P3321" t="n">
        <v>363</v>
      </c>
      <c r="Q3321" t="s">
        <v>387</v>
      </c>
      <c r="R3321" t="s">
        <v>233</v>
      </c>
      <c r="S3321" t="s">
        <v>229</v>
      </c>
      <c r="T3321" t="n">
        <v>5</v>
      </c>
    </row>
    <row r="3322" spans="1:20">
      <c r="A3322" s="1" t="n">
        <v>41213</v>
      </c>
      <c r="B3322" t="s">
        <v>371</v>
      </c>
      <c r="C3322" t="n">
        <v>10</v>
      </c>
      <c r="D3322" t="n">
        <v>25</v>
      </c>
      <c r="E3322" t="s">
        <v>116</v>
      </c>
      <c r="F3322" t="n">
        <v>3201</v>
      </c>
      <c r="G3322" t="s">
        <v>228</v>
      </c>
      <c r="H3322" t="s">
        <v>229</v>
      </c>
      <c r="I3322" t="n">
        <v>5</v>
      </c>
      <c r="J3322" t="n">
        <v>785</v>
      </c>
      <c r="K3322" t="s">
        <v>259</v>
      </c>
      <c r="L3322" t="n">
        <v>316</v>
      </c>
      <c r="M3322" t="n">
        <v>1</v>
      </c>
      <c r="N3322" t="n">
        <v>40</v>
      </c>
      <c r="O3322" t="s">
        <v>371</v>
      </c>
      <c r="P3322" t="n">
        <v>363</v>
      </c>
      <c r="Q3322" t="s">
        <v>387</v>
      </c>
      <c r="R3322" t="s">
        <v>233</v>
      </c>
      <c r="S3322" t="s">
        <v>229</v>
      </c>
      <c r="T3322" t="n">
        <v>5</v>
      </c>
    </row>
    <row r="3323" spans="1:20">
      <c r="A3323" s="1" t="n">
        <v>41213</v>
      </c>
      <c r="B3323" t="s">
        <v>371</v>
      </c>
      <c r="C3323" t="n">
        <v>11</v>
      </c>
      <c r="D3323" t="n">
        <v>25</v>
      </c>
      <c r="E3323" t="s">
        <v>116</v>
      </c>
      <c r="F3323" t="n">
        <v>3201</v>
      </c>
      <c r="G3323" t="s">
        <v>228</v>
      </c>
      <c r="H3323" t="s">
        <v>229</v>
      </c>
      <c r="I3323" t="n">
        <v>5</v>
      </c>
      <c r="J3323" t="n">
        <v>232</v>
      </c>
      <c r="K3323" t="s">
        <v>266</v>
      </c>
      <c r="L3323" t="n">
        <v>618</v>
      </c>
      <c r="M3323" t="n">
        <v>0.1</v>
      </c>
      <c r="N3323" t="n">
        <v>33.3</v>
      </c>
      <c r="O3323" t="s">
        <v>371</v>
      </c>
      <c r="P3323" t="n">
        <v>363</v>
      </c>
      <c r="Q3323" t="s">
        <v>387</v>
      </c>
      <c r="R3323" t="s">
        <v>233</v>
      </c>
      <c r="S3323" t="s">
        <v>229</v>
      </c>
      <c r="T3323" t="n">
        <v>5</v>
      </c>
    </row>
    <row r="3324" spans="1:20">
      <c r="A3324" s="1" t="n">
        <v>41213</v>
      </c>
      <c r="B3324" t="s">
        <v>371</v>
      </c>
      <c r="C3324" t="n">
        <v>24</v>
      </c>
      <c r="D3324" t="n">
        <v>25</v>
      </c>
      <c r="E3324" t="s">
        <v>116</v>
      </c>
      <c r="F3324" t="n">
        <v>3201</v>
      </c>
      <c r="G3324" t="s">
        <v>228</v>
      </c>
      <c r="H3324" t="s">
        <v>229</v>
      </c>
      <c r="I3324" t="n">
        <v>5</v>
      </c>
      <c r="J3324" t="n">
        <v>550</v>
      </c>
      <c r="K3324" t="s">
        <v>346</v>
      </c>
      <c r="L3324" t="n">
        <v>1057</v>
      </c>
      <c r="M3324" t="n">
        <v>0.13</v>
      </c>
      <c r="N3324" t="n">
        <v>36.57</v>
      </c>
      <c r="O3324" t="s">
        <v>371</v>
      </c>
      <c r="P3324" t="n">
        <v>363</v>
      </c>
      <c r="Q3324" t="s">
        <v>387</v>
      </c>
      <c r="R3324" t="s">
        <v>233</v>
      </c>
      <c r="S3324" t="s">
        <v>229</v>
      </c>
      <c r="T3324" t="n">
        <v>5</v>
      </c>
    </row>
    <row r="3325" spans="1:20">
      <c r="A3325" s="1" t="n">
        <v>41213</v>
      </c>
      <c r="B3325" t="s">
        <v>371</v>
      </c>
      <c r="C3325" t="n">
        <v>25</v>
      </c>
      <c r="D3325" t="n">
        <v>25</v>
      </c>
      <c r="E3325" t="s">
        <v>116</v>
      </c>
      <c r="F3325" t="n">
        <v>3201</v>
      </c>
      <c r="G3325" t="s">
        <v>228</v>
      </c>
      <c r="H3325" t="s">
        <v>229</v>
      </c>
      <c r="I3325" t="n">
        <v>5</v>
      </c>
      <c r="J3325" t="n">
        <v>805</v>
      </c>
      <c r="K3325" t="s">
        <v>295</v>
      </c>
      <c r="L3325" t="n">
        <v>717</v>
      </c>
      <c r="M3325" t="n">
        <v>0.25</v>
      </c>
      <c r="N3325" t="n">
        <v>35</v>
      </c>
      <c r="O3325" t="s">
        <v>371</v>
      </c>
      <c r="P3325" t="n">
        <v>363</v>
      </c>
      <c r="Q3325" t="s">
        <v>387</v>
      </c>
      <c r="R3325" t="s">
        <v>233</v>
      </c>
      <c r="S3325" t="s">
        <v>229</v>
      </c>
      <c r="T3325" t="n">
        <v>5</v>
      </c>
    </row>
    <row r="3326" spans="1:20">
      <c r="A3326" s="1" t="n">
        <v>41243</v>
      </c>
      <c r="B3326" t="s">
        <v>323</v>
      </c>
      <c r="C3326" t="n">
        <v>23</v>
      </c>
      <c r="D3326" t="n">
        <v>25</v>
      </c>
      <c r="E3326" t="s">
        <v>116</v>
      </c>
      <c r="F3326" t="n">
        <v>3201</v>
      </c>
      <c r="G3326" t="s">
        <v>228</v>
      </c>
      <c r="H3326" t="s">
        <v>229</v>
      </c>
      <c r="I3326" t="n">
        <v>5</v>
      </c>
      <c r="J3326" t="n">
        <v>458</v>
      </c>
      <c r="K3326" t="s">
        <v>230</v>
      </c>
      <c r="L3326" t="n">
        <v>143</v>
      </c>
      <c r="M3326" t="n">
        <v>0.1</v>
      </c>
      <c r="N3326" t="n">
        <v>31.8</v>
      </c>
      <c r="O3326" t="s">
        <v>323</v>
      </c>
      <c r="P3326" t="n">
        <v>121</v>
      </c>
      <c r="Q3326" t="s">
        <v>229</v>
      </c>
      <c r="R3326" t="s">
        <v>233</v>
      </c>
      <c r="S3326" t="s">
        <v>229</v>
      </c>
      <c r="T3326" t="n">
        <v>5</v>
      </c>
    </row>
    <row r="3327" spans="1:20">
      <c r="A3327" s="1" t="n">
        <v>41243</v>
      </c>
      <c r="B3327" t="s">
        <v>323</v>
      </c>
      <c r="C3327" t="n">
        <v>24</v>
      </c>
      <c r="D3327" t="n">
        <v>25</v>
      </c>
      <c r="E3327" t="s">
        <v>116</v>
      </c>
      <c r="F3327" t="n">
        <v>3201</v>
      </c>
      <c r="G3327" t="s">
        <v>228</v>
      </c>
      <c r="H3327" t="s">
        <v>229</v>
      </c>
      <c r="I3327" t="n">
        <v>5</v>
      </c>
      <c r="J3327" t="n">
        <v>458</v>
      </c>
      <c r="K3327" t="s">
        <v>230</v>
      </c>
      <c r="L3327" t="n">
        <v>150</v>
      </c>
      <c r="M3327" t="n">
        <v>0.7</v>
      </c>
      <c r="N3327" t="n">
        <v>36.1</v>
      </c>
      <c r="O3327" t="s">
        <v>323</v>
      </c>
      <c r="P3327" t="n">
        <v>121</v>
      </c>
      <c r="Q3327" t="s">
        <v>229</v>
      </c>
      <c r="R3327" t="s">
        <v>233</v>
      </c>
      <c r="S3327" t="s">
        <v>229</v>
      </c>
      <c r="T3327" t="n">
        <v>5</v>
      </c>
    </row>
    <row r="3328" spans="1:20">
      <c r="A3328" s="1" t="n">
        <v>41243</v>
      </c>
      <c r="B3328" t="s">
        <v>323</v>
      </c>
      <c r="C3328" t="n">
        <v>25</v>
      </c>
      <c r="D3328" t="n">
        <v>25</v>
      </c>
      <c r="E3328" t="s">
        <v>116</v>
      </c>
      <c r="F3328" t="n">
        <v>3201</v>
      </c>
      <c r="G3328" t="s">
        <v>228</v>
      </c>
      <c r="H3328" t="s">
        <v>229</v>
      </c>
      <c r="I3328" t="n">
        <v>5</v>
      </c>
      <c r="J3328" t="n">
        <v>945</v>
      </c>
      <c r="K3328" t="s">
        <v>282</v>
      </c>
      <c r="L3328" t="n">
        <v>388</v>
      </c>
      <c r="M3328" t="n">
        <v>0.05</v>
      </c>
      <c r="N3328" t="n">
        <v>39.9</v>
      </c>
      <c r="O3328" t="s">
        <v>323</v>
      </c>
      <c r="P3328" t="n">
        <v>121</v>
      </c>
      <c r="Q3328" t="s">
        <v>229</v>
      </c>
      <c r="R3328" t="s">
        <v>233</v>
      </c>
      <c r="S3328" t="s">
        <v>229</v>
      </c>
      <c r="T3328" t="n">
        <v>5</v>
      </c>
    </row>
    <row r="3329" spans="1:20">
      <c r="A3329" s="1" t="n">
        <v>41243</v>
      </c>
      <c r="B3329" t="s">
        <v>323</v>
      </c>
      <c r="C3329" t="n">
        <v>26</v>
      </c>
      <c r="D3329" t="n">
        <v>25</v>
      </c>
      <c r="E3329" t="s">
        <v>116</v>
      </c>
      <c r="F3329" t="n">
        <v>3201</v>
      </c>
      <c r="G3329" t="s">
        <v>228</v>
      </c>
      <c r="H3329" t="s">
        <v>229</v>
      </c>
      <c r="I3329" t="n">
        <v>5</v>
      </c>
      <c r="J3329" t="n">
        <v>945</v>
      </c>
      <c r="K3329" t="s">
        <v>282</v>
      </c>
      <c r="L3329" t="n">
        <v>256</v>
      </c>
      <c r="M3329" t="n">
        <v>0.05</v>
      </c>
      <c r="N3329" t="n">
        <v>38.3</v>
      </c>
      <c r="O3329" t="s">
        <v>323</v>
      </c>
      <c r="P3329" t="n">
        <v>121</v>
      </c>
      <c r="Q3329" t="s">
        <v>229</v>
      </c>
      <c r="R3329" t="s">
        <v>233</v>
      </c>
      <c r="S3329" t="s">
        <v>229</v>
      </c>
      <c r="T3329" t="n">
        <v>5</v>
      </c>
    </row>
    <row r="3330" spans="1:20">
      <c r="A3330" s="1" t="n">
        <v>41243</v>
      </c>
      <c r="B3330" t="s">
        <v>323</v>
      </c>
      <c r="C3330" t="n">
        <v>27</v>
      </c>
      <c r="D3330" t="n">
        <v>25</v>
      </c>
      <c r="E3330" t="s">
        <v>116</v>
      </c>
      <c r="F3330" t="n">
        <v>3201</v>
      </c>
      <c r="G3330" t="s">
        <v>228</v>
      </c>
      <c r="H3330" t="s">
        <v>229</v>
      </c>
      <c r="I3330" t="n">
        <v>5</v>
      </c>
      <c r="J3330" t="n">
        <v>875</v>
      </c>
      <c r="K3330" t="s">
        <v>305</v>
      </c>
      <c r="L3330" t="n">
        <v>448</v>
      </c>
      <c r="M3330" t="n">
        <v>0.04</v>
      </c>
      <c r="N3330" t="n">
        <v>41.7</v>
      </c>
      <c r="O3330" t="s">
        <v>323</v>
      </c>
      <c r="P3330" t="n">
        <v>121</v>
      </c>
      <c r="Q3330" t="s">
        <v>229</v>
      </c>
      <c r="R3330" t="s">
        <v>233</v>
      </c>
      <c r="S3330" t="s">
        <v>229</v>
      </c>
      <c r="T3330" t="n">
        <v>5</v>
      </c>
    </row>
    <row r="3331" spans="1:20">
      <c r="A3331" s="1" t="n">
        <v>41243</v>
      </c>
      <c r="B3331" t="s">
        <v>323</v>
      </c>
      <c r="C3331" t="n">
        <v>28</v>
      </c>
      <c r="D3331" t="n">
        <v>25</v>
      </c>
      <c r="E3331" t="s">
        <v>116</v>
      </c>
      <c r="F3331" t="n">
        <v>3201</v>
      </c>
      <c r="G3331" t="s">
        <v>228</v>
      </c>
      <c r="H3331" t="s">
        <v>229</v>
      </c>
      <c r="I3331" t="n">
        <v>5</v>
      </c>
      <c r="J3331" t="n">
        <v>458</v>
      </c>
      <c r="K3331" t="s">
        <v>230</v>
      </c>
      <c r="L3331" t="n">
        <v>144</v>
      </c>
      <c r="M3331" t="n">
        <v>0.04</v>
      </c>
      <c r="N3331" t="n">
        <v>37.2</v>
      </c>
      <c r="O3331" t="s">
        <v>323</v>
      </c>
      <c r="P3331" t="n">
        <v>121</v>
      </c>
      <c r="Q3331" t="s">
        <v>229</v>
      </c>
      <c r="R3331" t="s">
        <v>233</v>
      </c>
      <c r="S3331" t="s">
        <v>229</v>
      </c>
      <c r="T3331" t="n">
        <v>5</v>
      </c>
    </row>
    <row r="3332" spans="1:20">
      <c r="A3332" s="1" t="n">
        <v>41243</v>
      </c>
      <c r="B3332" t="s">
        <v>376</v>
      </c>
      <c r="C3332" t="n">
        <v>1</v>
      </c>
      <c r="D3332" t="n">
        <v>251</v>
      </c>
      <c r="E3332" t="s">
        <v>385</v>
      </c>
      <c r="F3332" t="n">
        <v>3202</v>
      </c>
      <c r="G3332" t="s">
        <v>275</v>
      </c>
      <c r="H3332" t="s">
        <v>229</v>
      </c>
      <c r="I3332" t="n">
        <v>5</v>
      </c>
      <c r="J3332" t="n">
        <v>320</v>
      </c>
      <c r="K3332" t="s">
        <v>388</v>
      </c>
      <c r="L3332" t="n">
        <v>22</v>
      </c>
      <c r="M3332" t="n">
        <v>0</v>
      </c>
      <c r="N3332" t="n">
        <v>0</v>
      </c>
      <c r="S3332" t="s">
        <v>381</v>
      </c>
      <c r="T3332" t="s">
        <v>381</v>
      </c>
    </row>
    <row r="3333" spans="1:20">
      <c r="A3333" s="1" t="n">
        <v>41243</v>
      </c>
      <c r="B3333" t="s">
        <v>376</v>
      </c>
      <c r="C3333" t="n">
        <v>2</v>
      </c>
      <c r="D3333" t="n">
        <v>251</v>
      </c>
      <c r="E3333" t="s">
        <v>385</v>
      </c>
      <c r="F3333" t="n">
        <v>3203</v>
      </c>
      <c r="G3333" t="s">
        <v>343</v>
      </c>
      <c r="H3333" t="s">
        <v>229</v>
      </c>
      <c r="I3333" t="n">
        <v>5</v>
      </c>
      <c r="J3333" t="n">
        <v>320</v>
      </c>
      <c r="K3333" t="s">
        <v>388</v>
      </c>
      <c r="L3333" t="n">
        <v>19</v>
      </c>
      <c r="M3333" t="n">
        <v>0</v>
      </c>
      <c r="N3333" t="n">
        <v>0</v>
      </c>
      <c r="S3333" t="s">
        <v>381</v>
      </c>
      <c r="T3333" t="s">
        <v>381</v>
      </c>
    </row>
    <row r="3334" spans="1:20">
      <c r="A3334" s="1" t="n">
        <v>41243</v>
      </c>
      <c r="B3334" t="s">
        <v>376</v>
      </c>
      <c r="C3334" t="n">
        <v>3</v>
      </c>
      <c r="D3334" t="n">
        <v>251</v>
      </c>
      <c r="E3334" t="s">
        <v>385</v>
      </c>
      <c r="F3334" t="n">
        <v>3204</v>
      </c>
      <c r="G3334" t="s">
        <v>344</v>
      </c>
      <c r="H3334" t="s">
        <v>229</v>
      </c>
      <c r="I3334" t="n">
        <v>5</v>
      </c>
      <c r="J3334" t="n">
        <v>320</v>
      </c>
      <c r="K3334" t="s">
        <v>388</v>
      </c>
      <c r="L3334" t="n">
        <v>12</v>
      </c>
      <c r="M3334" t="n">
        <v>0</v>
      </c>
      <c r="N3334" t="n">
        <v>0</v>
      </c>
      <c r="S3334" t="s">
        <v>381</v>
      </c>
      <c r="T3334" t="s">
        <v>381</v>
      </c>
    </row>
    <row r="3335" spans="1:20">
      <c r="A3335" s="1" t="n">
        <v>41243</v>
      </c>
      <c r="B3335" t="s">
        <v>376</v>
      </c>
      <c r="C3335" t="n">
        <v>4</v>
      </c>
      <c r="D3335" t="n">
        <v>251</v>
      </c>
      <c r="E3335" t="s">
        <v>385</v>
      </c>
      <c r="F3335" t="n">
        <v>3204</v>
      </c>
      <c r="G3335" t="s">
        <v>344</v>
      </c>
      <c r="H3335" t="s">
        <v>229</v>
      </c>
      <c r="I3335" t="n">
        <v>5</v>
      </c>
      <c r="J3335" t="n">
        <v>320</v>
      </c>
      <c r="K3335" t="s">
        <v>388</v>
      </c>
      <c r="L3335" t="n">
        <v>2</v>
      </c>
      <c r="M3335" t="n">
        <v>0</v>
      </c>
      <c r="N3335" t="n">
        <v>0</v>
      </c>
      <c r="S3335" t="s">
        <v>381</v>
      </c>
      <c r="T3335" t="s">
        <v>381</v>
      </c>
    </row>
    <row r="3336" spans="1:20">
      <c r="A3336" s="1" t="n">
        <v>41243</v>
      </c>
      <c r="B3336" t="s">
        <v>371</v>
      </c>
      <c r="C3336" t="n">
        <v>7</v>
      </c>
      <c r="D3336" t="n">
        <v>25</v>
      </c>
      <c r="E3336" t="s">
        <v>116</v>
      </c>
      <c r="F3336" t="n">
        <v>3201</v>
      </c>
      <c r="G3336" t="s">
        <v>228</v>
      </c>
      <c r="H3336" t="s">
        <v>229</v>
      </c>
      <c r="I3336" t="n">
        <v>5</v>
      </c>
      <c r="J3336" t="n">
        <v>785</v>
      </c>
      <c r="K3336" t="s">
        <v>259</v>
      </c>
      <c r="L3336" t="n">
        <v>248</v>
      </c>
      <c r="M3336" t="n">
        <v>1.03</v>
      </c>
      <c r="N3336" t="n">
        <v>39.7</v>
      </c>
      <c r="O3336" t="s">
        <v>371</v>
      </c>
      <c r="P3336" t="n">
        <v>363</v>
      </c>
      <c r="Q3336" t="s">
        <v>387</v>
      </c>
      <c r="R3336" t="s">
        <v>233</v>
      </c>
      <c r="S3336" t="s">
        <v>229</v>
      </c>
      <c r="T3336" t="n">
        <v>5</v>
      </c>
    </row>
    <row r="3337" spans="1:20">
      <c r="A3337" s="1" t="n">
        <v>41243</v>
      </c>
      <c r="B3337" t="s">
        <v>371</v>
      </c>
      <c r="C3337" t="n">
        <v>8</v>
      </c>
      <c r="D3337" t="n">
        <v>25</v>
      </c>
      <c r="E3337" t="s">
        <v>116</v>
      </c>
      <c r="F3337" t="n">
        <v>3201</v>
      </c>
      <c r="G3337" t="s">
        <v>228</v>
      </c>
      <c r="H3337" t="s">
        <v>229</v>
      </c>
      <c r="I3337" t="n">
        <v>5</v>
      </c>
      <c r="J3337" t="n">
        <v>785</v>
      </c>
      <c r="K3337" t="s">
        <v>259</v>
      </c>
      <c r="L3337" t="n">
        <v>300</v>
      </c>
      <c r="M3337" t="n">
        <v>1.03</v>
      </c>
      <c r="N3337" t="n">
        <v>39.7</v>
      </c>
      <c r="O3337" t="s">
        <v>371</v>
      </c>
      <c r="P3337" t="n">
        <v>363</v>
      </c>
      <c r="Q3337" t="s">
        <v>387</v>
      </c>
      <c r="R3337" t="s">
        <v>233</v>
      </c>
      <c r="S3337" t="s">
        <v>229</v>
      </c>
      <c r="T3337" t="n">
        <v>5</v>
      </c>
    </row>
    <row r="3338" spans="1:20">
      <c r="A3338" s="1" t="n">
        <v>41243</v>
      </c>
      <c r="B3338" t="s">
        <v>371</v>
      </c>
      <c r="C3338" t="n">
        <v>9</v>
      </c>
      <c r="D3338" t="n">
        <v>25</v>
      </c>
      <c r="E3338" t="s">
        <v>116</v>
      </c>
      <c r="F3338" t="n">
        <v>3201</v>
      </c>
      <c r="G3338" t="s">
        <v>228</v>
      </c>
      <c r="H3338" t="s">
        <v>229</v>
      </c>
      <c r="I3338" t="n">
        <v>5</v>
      </c>
      <c r="J3338" t="n">
        <v>805</v>
      </c>
      <c r="K3338" t="s">
        <v>295</v>
      </c>
      <c r="L3338" t="n">
        <v>651</v>
      </c>
      <c r="M3338" t="n">
        <v>0.19</v>
      </c>
      <c r="N3338" t="n">
        <v>24.3</v>
      </c>
      <c r="O3338" t="s">
        <v>371</v>
      </c>
      <c r="P3338" t="n">
        <v>363</v>
      </c>
      <c r="Q3338" t="s">
        <v>387</v>
      </c>
      <c r="R3338" t="s">
        <v>233</v>
      </c>
      <c r="S3338" t="s">
        <v>229</v>
      </c>
      <c r="T3338" t="n">
        <v>5</v>
      </c>
    </row>
    <row r="3339" spans="1:20">
      <c r="A3339" s="1" t="n">
        <v>41243</v>
      </c>
      <c r="B3339" t="s">
        <v>371</v>
      </c>
      <c r="C3339" t="n">
        <v>12</v>
      </c>
      <c r="D3339" t="n">
        <v>25</v>
      </c>
      <c r="E3339" t="s">
        <v>116</v>
      </c>
      <c r="F3339" t="n">
        <v>3201</v>
      </c>
      <c r="G3339" t="s">
        <v>228</v>
      </c>
      <c r="H3339" t="s">
        <v>229</v>
      </c>
      <c r="I3339" t="n">
        <v>5</v>
      </c>
      <c r="J3339" t="n">
        <v>325</v>
      </c>
      <c r="K3339" t="s">
        <v>265</v>
      </c>
      <c r="L3339" t="n">
        <v>100</v>
      </c>
      <c r="M3339" t="n">
        <v>2.04</v>
      </c>
      <c r="N3339" t="n">
        <v>19.3</v>
      </c>
      <c r="O3339" t="s">
        <v>371</v>
      </c>
      <c r="P3339" t="n">
        <v>363</v>
      </c>
      <c r="Q3339" t="s">
        <v>387</v>
      </c>
      <c r="R3339" t="s">
        <v>233</v>
      </c>
      <c r="S3339" t="s">
        <v>229</v>
      </c>
      <c r="T3339" t="n">
        <v>5</v>
      </c>
    </row>
    <row r="3340" spans="1:20">
      <c r="A3340" s="1" t="n">
        <v>41243</v>
      </c>
      <c r="B3340" t="s">
        <v>371</v>
      </c>
      <c r="C3340" t="n">
        <v>15</v>
      </c>
      <c r="D3340" t="n">
        <v>25</v>
      </c>
      <c r="E3340" t="s">
        <v>116</v>
      </c>
      <c r="F3340" t="n">
        <v>3201</v>
      </c>
      <c r="G3340" t="s">
        <v>228</v>
      </c>
      <c r="H3340" t="s">
        <v>229</v>
      </c>
      <c r="I3340" t="n">
        <v>5</v>
      </c>
      <c r="J3340" t="n">
        <v>805</v>
      </c>
      <c r="K3340" t="s">
        <v>295</v>
      </c>
      <c r="L3340" t="n">
        <v>707</v>
      </c>
      <c r="M3340" t="n">
        <v>0.27</v>
      </c>
      <c r="N3340" t="n">
        <v>35.9</v>
      </c>
      <c r="O3340" t="s">
        <v>371</v>
      </c>
      <c r="P3340" t="n">
        <v>363</v>
      </c>
      <c r="Q3340" t="s">
        <v>387</v>
      </c>
      <c r="R3340" t="s">
        <v>233</v>
      </c>
      <c r="S3340" t="s">
        <v>229</v>
      </c>
      <c r="T3340" t="n">
        <v>5</v>
      </c>
    </row>
    <row r="3341" spans="1:20">
      <c r="A3341" s="1" t="n">
        <v>41274</v>
      </c>
      <c r="B3341" t="s">
        <v>323</v>
      </c>
      <c r="C3341" t="n">
        <v>17</v>
      </c>
      <c r="D3341" t="n">
        <v>25</v>
      </c>
      <c r="E3341" t="s">
        <v>116</v>
      </c>
      <c r="F3341" t="n">
        <v>3201</v>
      </c>
      <c r="G3341" t="s">
        <v>228</v>
      </c>
      <c r="H3341" t="s">
        <v>229</v>
      </c>
      <c r="I3341" t="n">
        <v>5</v>
      </c>
      <c r="J3341" t="n">
        <v>875</v>
      </c>
      <c r="K3341" t="s">
        <v>305</v>
      </c>
      <c r="L3341" t="n">
        <v>310</v>
      </c>
      <c r="M3341" t="n">
        <v>0.04</v>
      </c>
      <c r="N3341" t="n">
        <v>41.7</v>
      </c>
      <c r="O3341" t="s">
        <v>323</v>
      </c>
      <c r="P3341" t="n">
        <v>121</v>
      </c>
      <c r="Q3341" t="s">
        <v>229</v>
      </c>
      <c r="R3341" t="s">
        <v>233</v>
      </c>
      <c r="S3341" t="s">
        <v>229</v>
      </c>
      <c r="T3341" t="n">
        <v>5</v>
      </c>
    </row>
    <row r="3342" spans="1:20">
      <c r="A3342" s="1" t="n">
        <v>41274</v>
      </c>
      <c r="B3342" t="s">
        <v>323</v>
      </c>
      <c r="C3342" t="n">
        <v>18</v>
      </c>
      <c r="D3342" t="n">
        <v>25</v>
      </c>
      <c r="E3342" t="s">
        <v>116</v>
      </c>
      <c r="F3342" t="n">
        <v>3201</v>
      </c>
      <c r="G3342" t="s">
        <v>228</v>
      </c>
      <c r="H3342" t="s">
        <v>229</v>
      </c>
      <c r="I3342" t="n">
        <v>5</v>
      </c>
      <c r="J3342" t="n">
        <v>875</v>
      </c>
      <c r="K3342" t="s">
        <v>305</v>
      </c>
      <c r="L3342" t="n">
        <v>312</v>
      </c>
      <c r="M3342" t="n">
        <v>0.04</v>
      </c>
      <c r="N3342" t="n">
        <v>41.8</v>
      </c>
      <c r="O3342" t="s">
        <v>323</v>
      </c>
      <c r="P3342" t="n">
        <v>121</v>
      </c>
      <c r="Q3342" t="s">
        <v>229</v>
      </c>
      <c r="R3342" t="s">
        <v>233</v>
      </c>
      <c r="S3342" t="s">
        <v>229</v>
      </c>
      <c r="T3342" t="n">
        <v>5</v>
      </c>
    </row>
    <row r="3343" spans="1:20">
      <c r="A3343" s="1" t="n">
        <v>41274</v>
      </c>
      <c r="B3343" t="s">
        <v>323</v>
      </c>
      <c r="C3343" t="n">
        <v>19</v>
      </c>
      <c r="D3343" t="n">
        <v>25</v>
      </c>
      <c r="E3343" t="s">
        <v>116</v>
      </c>
      <c r="F3343" t="n">
        <v>3201</v>
      </c>
      <c r="G3343" t="s">
        <v>228</v>
      </c>
      <c r="H3343" t="s">
        <v>229</v>
      </c>
      <c r="I3343" t="n">
        <v>5</v>
      </c>
      <c r="J3343" t="n">
        <v>875</v>
      </c>
      <c r="K3343" t="s">
        <v>305</v>
      </c>
      <c r="L3343" t="n">
        <v>198</v>
      </c>
      <c r="M3343" t="n">
        <v>0.06</v>
      </c>
      <c r="N3343" t="n">
        <v>37.6</v>
      </c>
      <c r="O3343" t="s">
        <v>323</v>
      </c>
      <c r="P3343" t="n">
        <v>121</v>
      </c>
      <c r="Q3343" t="s">
        <v>229</v>
      </c>
      <c r="R3343" t="s">
        <v>233</v>
      </c>
      <c r="S3343" t="s">
        <v>229</v>
      </c>
      <c r="T3343" t="n">
        <v>5</v>
      </c>
    </row>
    <row r="3344" spans="1:20">
      <c r="A3344" s="1" t="n">
        <v>41274</v>
      </c>
      <c r="B3344" t="s">
        <v>323</v>
      </c>
      <c r="C3344" t="n">
        <v>20</v>
      </c>
      <c r="D3344" t="n">
        <v>25</v>
      </c>
      <c r="E3344" t="s">
        <v>116</v>
      </c>
      <c r="F3344" t="n">
        <v>3201</v>
      </c>
      <c r="G3344" t="s">
        <v>228</v>
      </c>
      <c r="H3344" t="s">
        <v>229</v>
      </c>
      <c r="I3344" t="n">
        <v>5</v>
      </c>
      <c r="J3344" t="n">
        <v>945</v>
      </c>
      <c r="K3344" t="s">
        <v>282</v>
      </c>
      <c r="L3344" t="n">
        <v>164</v>
      </c>
      <c r="M3344" t="n">
        <v>0.05</v>
      </c>
      <c r="N3344" t="n">
        <v>40.2</v>
      </c>
      <c r="O3344" t="s">
        <v>323</v>
      </c>
      <c r="P3344" t="n">
        <v>121</v>
      </c>
      <c r="Q3344" t="s">
        <v>229</v>
      </c>
      <c r="R3344" t="s">
        <v>233</v>
      </c>
      <c r="S3344" t="s">
        <v>229</v>
      </c>
      <c r="T3344" t="n">
        <v>5</v>
      </c>
    </row>
    <row r="3345" spans="1:20">
      <c r="A3345" s="1" t="n">
        <v>41274</v>
      </c>
      <c r="B3345" t="s">
        <v>323</v>
      </c>
      <c r="C3345" t="n">
        <v>21</v>
      </c>
      <c r="D3345" t="n">
        <v>25</v>
      </c>
      <c r="E3345" t="s">
        <v>116</v>
      </c>
      <c r="F3345" t="n">
        <v>3201</v>
      </c>
      <c r="G3345" t="s">
        <v>228</v>
      </c>
      <c r="H3345" t="s">
        <v>229</v>
      </c>
      <c r="I3345" t="n">
        <v>5</v>
      </c>
      <c r="J3345" t="n">
        <v>945</v>
      </c>
      <c r="K3345" t="s">
        <v>282</v>
      </c>
      <c r="L3345" t="n">
        <v>299</v>
      </c>
      <c r="M3345" t="n">
        <v>0.06</v>
      </c>
      <c r="N3345" t="n">
        <v>38.3</v>
      </c>
      <c r="O3345" t="s">
        <v>323</v>
      </c>
      <c r="P3345" t="n">
        <v>121</v>
      </c>
      <c r="Q3345" t="s">
        <v>229</v>
      </c>
      <c r="R3345" t="s">
        <v>233</v>
      </c>
      <c r="S3345" t="s">
        <v>229</v>
      </c>
      <c r="T3345" t="n">
        <v>5</v>
      </c>
    </row>
    <row r="3346" spans="1:20">
      <c r="A3346" s="1" t="n">
        <v>41274</v>
      </c>
      <c r="B3346" t="s">
        <v>382</v>
      </c>
      <c r="C3346" t="n">
        <v>1</v>
      </c>
      <c r="D3346" t="n">
        <v>931</v>
      </c>
      <c r="E3346" t="s">
        <v>383</v>
      </c>
      <c r="F3346" t="n">
        <v>3201</v>
      </c>
      <c r="G3346" t="s">
        <v>228</v>
      </c>
      <c r="H3346" t="s">
        <v>229</v>
      </c>
      <c r="I3346" t="n">
        <v>5</v>
      </c>
      <c r="J3346" t="n">
        <v>260</v>
      </c>
      <c r="K3346" t="s">
        <v>250</v>
      </c>
      <c r="L3346" t="n">
        <v>207</v>
      </c>
      <c r="M3346" t="n">
        <v>0</v>
      </c>
      <c r="N3346" t="n">
        <v>0</v>
      </c>
      <c r="S3346" t="s">
        <v>381</v>
      </c>
      <c r="T3346" t="s">
        <v>381</v>
      </c>
    </row>
    <row r="3347" spans="1:20">
      <c r="A3347" s="1" t="n">
        <v>41274</v>
      </c>
      <c r="B3347" t="s">
        <v>326</v>
      </c>
      <c r="C3347" t="n">
        <v>1</v>
      </c>
      <c r="D3347" t="n">
        <v>216</v>
      </c>
      <c r="E3347" t="s">
        <v>392</v>
      </c>
      <c r="F3347" t="n">
        <v>3201</v>
      </c>
      <c r="G3347" t="s">
        <v>228</v>
      </c>
      <c r="H3347" t="s">
        <v>229</v>
      </c>
      <c r="I3347" t="n">
        <v>5</v>
      </c>
      <c r="J3347" t="n">
        <v>515</v>
      </c>
      <c r="K3347" t="s">
        <v>338</v>
      </c>
      <c r="L3347" t="n">
        <v>320</v>
      </c>
      <c r="M3347" t="n">
        <v>0</v>
      </c>
      <c r="N3347" t="n">
        <v>0</v>
      </c>
      <c r="S3347" t="s">
        <v>381</v>
      </c>
      <c r="T3347" t="s">
        <v>381</v>
      </c>
    </row>
    <row r="3348" spans="1:20">
      <c r="A3348" s="1" t="n">
        <v>41274</v>
      </c>
      <c r="B3348" t="s">
        <v>373</v>
      </c>
      <c r="C3348" t="n">
        <v>59</v>
      </c>
      <c r="D3348" t="n">
        <v>141</v>
      </c>
      <c r="E3348" t="s">
        <v>120</v>
      </c>
      <c r="F3348" t="n">
        <v>3201</v>
      </c>
      <c r="G3348" t="s">
        <v>228</v>
      </c>
      <c r="H3348" t="s">
        <v>229</v>
      </c>
      <c r="I3348" t="n">
        <v>5</v>
      </c>
      <c r="J3348" t="n">
        <v>220</v>
      </c>
      <c r="K3348" t="s">
        <v>375</v>
      </c>
      <c r="L3348" t="n">
        <v>1</v>
      </c>
      <c r="M3348" t="n">
        <v>0</v>
      </c>
      <c r="N3348" t="n">
        <v>0</v>
      </c>
      <c r="S3348" t="s">
        <v>381</v>
      </c>
      <c r="T3348" t="s">
        <v>381</v>
      </c>
    </row>
    <row r="3349" spans="1:20">
      <c r="A3349" s="1" t="n">
        <v>41274</v>
      </c>
      <c r="B3349" t="s">
        <v>373</v>
      </c>
      <c r="C3349" t="n">
        <v>60</v>
      </c>
      <c r="D3349" t="n">
        <v>141</v>
      </c>
      <c r="E3349" t="s">
        <v>120</v>
      </c>
      <c r="F3349" t="n">
        <v>3201</v>
      </c>
      <c r="G3349" t="s">
        <v>228</v>
      </c>
      <c r="H3349" t="s">
        <v>229</v>
      </c>
      <c r="I3349" t="n">
        <v>5</v>
      </c>
      <c r="J3349" t="n">
        <v>220</v>
      </c>
      <c r="K3349" t="s">
        <v>375</v>
      </c>
      <c r="L3349" t="n">
        <v>67</v>
      </c>
      <c r="M3349" t="n">
        <v>0</v>
      </c>
      <c r="N3349" t="n">
        <v>0</v>
      </c>
      <c r="S3349" t="s">
        <v>381</v>
      </c>
      <c r="T3349" t="s">
        <v>381</v>
      </c>
    </row>
    <row r="3350" spans="1:20">
      <c r="A3350" s="1" t="n">
        <v>41274</v>
      </c>
      <c r="B3350" t="s">
        <v>373</v>
      </c>
      <c r="C3350" t="n">
        <v>61</v>
      </c>
      <c r="D3350" t="n">
        <v>141</v>
      </c>
      <c r="E3350" t="s">
        <v>120</v>
      </c>
      <c r="F3350" t="n">
        <v>3201</v>
      </c>
      <c r="G3350" t="s">
        <v>228</v>
      </c>
      <c r="H3350" t="s">
        <v>229</v>
      </c>
      <c r="I3350" t="n">
        <v>5</v>
      </c>
      <c r="J3350" t="n">
        <v>220</v>
      </c>
      <c r="K3350" t="s">
        <v>375</v>
      </c>
      <c r="L3350" t="n">
        <v>1</v>
      </c>
      <c r="M3350" t="n">
        <v>0</v>
      </c>
      <c r="N3350" t="n">
        <v>0</v>
      </c>
      <c r="S3350" t="s">
        <v>381</v>
      </c>
      <c r="T3350" t="s">
        <v>381</v>
      </c>
    </row>
    <row r="3351" spans="1:20">
      <c r="A3351" s="1" t="n">
        <v>41274</v>
      </c>
      <c r="B3351" t="s">
        <v>373</v>
      </c>
      <c r="C3351" t="n">
        <v>62</v>
      </c>
      <c r="D3351" t="n">
        <v>141</v>
      </c>
      <c r="E3351" t="s">
        <v>120</v>
      </c>
      <c r="F3351" t="n">
        <v>3201</v>
      </c>
      <c r="G3351" t="s">
        <v>228</v>
      </c>
      <c r="H3351" t="s">
        <v>229</v>
      </c>
      <c r="I3351" t="n">
        <v>5</v>
      </c>
      <c r="J3351" t="n">
        <v>220</v>
      </c>
      <c r="K3351" t="s">
        <v>375</v>
      </c>
      <c r="L3351" t="n">
        <v>64</v>
      </c>
      <c r="M3351" t="n">
        <v>0</v>
      </c>
      <c r="N3351" t="n">
        <v>0</v>
      </c>
      <c r="S3351" t="s">
        <v>381</v>
      </c>
      <c r="T3351" t="s">
        <v>381</v>
      </c>
    </row>
    <row r="3352" spans="1:20">
      <c r="A3352" s="1" t="n">
        <v>41274</v>
      </c>
      <c r="B3352" t="s">
        <v>371</v>
      </c>
      <c r="C3352" t="n">
        <v>8</v>
      </c>
      <c r="D3352" t="n">
        <v>25</v>
      </c>
      <c r="E3352" t="s">
        <v>116</v>
      </c>
      <c r="F3352" t="n">
        <v>3201</v>
      </c>
      <c r="G3352" t="s">
        <v>228</v>
      </c>
      <c r="H3352" t="s">
        <v>229</v>
      </c>
      <c r="I3352" t="n">
        <v>5</v>
      </c>
      <c r="J3352" t="n">
        <v>785</v>
      </c>
      <c r="K3352" t="s">
        <v>259</v>
      </c>
      <c r="L3352" t="n">
        <v>677</v>
      </c>
      <c r="M3352" t="n">
        <v>1.03</v>
      </c>
      <c r="N3352" t="n">
        <v>39.8</v>
      </c>
      <c r="O3352" t="s">
        <v>371</v>
      </c>
      <c r="P3352" t="n">
        <v>363</v>
      </c>
      <c r="Q3352" t="s">
        <v>387</v>
      </c>
      <c r="R3352" t="s">
        <v>233</v>
      </c>
      <c r="S3352" t="s">
        <v>229</v>
      </c>
      <c r="T3352" t="n">
        <v>5</v>
      </c>
    </row>
    <row r="3353" spans="1:20">
      <c r="A3353" s="1" t="n">
        <v>41274</v>
      </c>
      <c r="B3353" t="s">
        <v>371</v>
      </c>
      <c r="C3353" t="n">
        <v>9</v>
      </c>
      <c r="D3353" t="n">
        <v>25</v>
      </c>
      <c r="E3353" t="s">
        <v>116</v>
      </c>
      <c r="F3353" t="n">
        <v>3201</v>
      </c>
      <c r="G3353" t="s">
        <v>228</v>
      </c>
      <c r="H3353" t="s">
        <v>229</v>
      </c>
      <c r="I3353" t="n">
        <v>5</v>
      </c>
      <c r="J3353" t="n">
        <v>805</v>
      </c>
      <c r="K3353" t="s">
        <v>295</v>
      </c>
      <c r="L3353" t="n">
        <v>745</v>
      </c>
      <c r="M3353" t="n">
        <v>0.49</v>
      </c>
      <c r="N3353" t="n">
        <v>35.1</v>
      </c>
      <c r="O3353" t="s">
        <v>371</v>
      </c>
      <c r="P3353" t="n">
        <v>363</v>
      </c>
      <c r="Q3353" t="s">
        <v>387</v>
      </c>
      <c r="R3353" t="s">
        <v>233</v>
      </c>
      <c r="S3353" t="s">
        <v>229</v>
      </c>
      <c r="T3353" t="n">
        <v>5</v>
      </c>
    </row>
    <row r="3354" spans="1:20">
      <c r="A3354" s="1" t="n">
        <v>41305</v>
      </c>
      <c r="B3354" t="s">
        <v>323</v>
      </c>
      <c r="C3354" t="n">
        <v>20</v>
      </c>
      <c r="D3354" t="n">
        <v>25</v>
      </c>
      <c r="E3354" t="s">
        <v>116</v>
      </c>
      <c r="F3354" t="n">
        <v>3201</v>
      </c>
      <c r="G3354" t="s">
        <v>228</v>
      </c>
      <c r="H3354" t="s">
        <v>229</v>
      </c>
      <c r="I3354" t="n">
        <v>5</v>
      </c>
      <c r="J3354" t="n">
        <v>875</v>
      </c>
      <c r="K3354" t="s">
        <v>305</v>
      </c>
      <c r="L3354" t="n">
        <v>298</v>
      </c>
      <c r="M3354" t="n">
        <v>0.04</v>
      </c>
      <c r="N3354" t="n">
        <v>41.8</v>
      </c>
      <c r="O3354" t="s">
        <v>323</v>
      </c>
      <c r="P3354" t="n">
        <v>121</v>
      </c>
      <c r="Q3354" t="s">
        <v>229</v>
      </c>
      <c r="R3354" t="s">
        <v>233</v>
      </c>
      <c r="S3354" t="s">
        <v>229</v>
      </c>
      <c r="T3354" t="n">
        <v>5</v>
      </c>
    </row>
    <row r="3355" spans="1:20">
      <c r="A3355" s="1" t="n">
        <v>41305</v>
      </c>
      <c r="B3355" t="s">
        <v>323</v>
      </c>
      <c r="C3355" t="n">
        <v>21</v>
      </c>
      <c r="D3355" t="n">
        <v>25</v>
      </c>
      <c r="E3355" t="s">
        <v>116</v>
      </c>
      <c r="F3355" t="n">
        <v>3201</v>
      </c>
      <c r="G3355" t="s">
        <v>228</v>
      </c>
      <c r="H3355" t="s">
        <v>229</v>
      </c>
      <c r="I3355" t="n">
        <v>5</v>
      </c>
      <c r="J3355" t="n">
        <v>150</v>
      </c>
      <c r="K3355" t="s">
        <v>269</v>
      </c>
      <c r="L3355" t="n">
        <v>388</v>
      </c>
      <c r="M3355" t="n">
        <v>0.19</v>
      </c>
      <c r="N3355" t="n">
        <v>23.6</v>
      </c>
      <c r="O3355" t="s">
        <v>323</v>
      </c>
      <c r="P3355" t="n">
        <v>121</v>
      </c>
      <c r="Q3355" t="s">
        <v>229</v>
      </c>
      <c r="R3355" t="s">
        <v>233</v>
      </c>
      <c r="S3355" t="s">
        <v>229</v>
      </c>
      <c r="T3355" t="n">
        <v>5</v>
      </c>
    </row>
    <row r="3356" spans="1:20">
      <c r="A3356" s="1" t="n">
        <v>41305</v>
      </c>
      <c r="B3356" t="s">
        <v>323</v>
      </c>
      <c r="C3356" t="n">
        <v>22</v>
      </c>
      <c r="D3356" t="n">
        <v>25</v>
      </c>
      <c r="E3356" t="s">
        <v>116</v>
      </c>
      <c r="F3356" t="n">
        <v>3201</v>
      </c>
      <c r="G3356" t="s">
        <v>228</v>
      </c>
      <c r="H3356" t="s">
        <v>229</v>
      </c>
      <c r="I3356" t="n">
        <v>5</v>
      </c>
      <c r="J3356" t="n">
        <v>945</v>
      </c>
      <c r="K3356" t="s">
        <v>282</v>
      </c>
      <c r="L3356" t="n">
        <v>209</v>
      </c>
      <c r="M3356" t="n">
        <v>0.05</v>
      </c>
      <c r="N3356" t="n">
        <v>39.8</v>
      </c>
      <c r="O3356" t="s">
        <v>323</v>
      </c>
      <c r="P3356" t="n">
        <v>121</v>
      </c>
      <c r="Q3356" t="s">
        <v>229</v>
      </c>
      <c r="R3356" t="s">
        <v>233</v>
      </c>
      <c r="S3356" t="s">
        <v>229</v>
      </c>
      <c r="T3356" t="n">
        <v>5</v>
      </c>
    </row>
    <row r="3357" spans="1:20">
      <c r="A3357" s="1" t="n">
        <v>41305</v>
      </c>
      <c r="B3357" t="s">
        <v>323</v>
      </c>
      <c r="C3357" t="n">
        <v>23</v>
      </c>
      <c r="D3357" t="n">
        <v>25</v>
      </c>
      <c r="E3357" t="s">
        <v>116</v>
      </c>
      <c r="F3357" t="n">
        <v>3201</v>
      </c>
      <c r="G3357" t="s">
        <v>228</v>
      </c>
      <c r="H3357" t="s">
        <v>229</v>
      </c>
      <c r="I3357" t="n">
        <v>5</v>
      </c>
      <c r="J3357" t="n">
        <v>945</v>
      </c>
      <c r="K3357" t="s">
        <v>282</v>
      </c>
      <c r="L3357" t="n">
        <v>302</v>
      </c>
      <c r="M3357" t="n">
        <v>0.08</v>
      </c>
      <c r="N3357" t="n">
        <v>34.6</v>
      </c>
      <c r="O3357" t="s">
        <v>323</v>
      </c>
      <c r="P3357" t="n">
        <v>121</v>
      </c>
      <c r="Q3357" t="s">
        <v>229</v>
      </c>
      <c r="R3357" t="s">
        <v>233</v>
      </c>
      <c r="S3357" t="s">
        <v>229</v>
      </c>
      <c r="T3357" t="n">
        <v>5</v>
      </c>
    </row>
    <row r="3358" spans="1:20">
      <c r="A3358" s="1" t="n">
        <v>41305</v>
      </c>
      <c r="B3358" t="s">
        <v>323</v>
      </c>
      <c r="C3358" t="n">
        <v>24</v>
      </c>
      <c r="D3358" t="n">
        <v>25</v>
      </c>
      <c r="E3358" t="s">
        <v>116</v>
      </c>
      <c r="F3358" t="n">
        <v>3201</v>
      </c>
      <c r="G3358" t="s">
        <v>228</v>
      </c>
      <c r="H3358" t="s">
        <v>229</v>
      </c>
      <c r="I3358" t="n">
        <v>5</v>
      </c>
      <c r="J3358" t="n">
        <v>945</v>
      </c>
      <c r="K3358" t="s">
        <v>282</v>
      </c>
      <c r="L3358" t="n">
        <v>291</v>
      </c>
      <c r="M3358" t="n">
        <v>0.08</v>
      </c>
      <c r="N3358" t="n">
        <v>34.4</v>
      </c>
      <c r="O3358" t="s">
        <v>323</v>
      </c>
      <c r="P3358" t="n">
        <v>121</v>
      </c>
      <c r="Q3358" t="s">
        <v>229</v>
      </c>
      <c r="R3358" t="s">
        <v>233</v>
      </c>
      <c r="S3358" t="s">
        <v>229</v>
      </c>
      <c r="T3358" t="n">
        <v>5</v>
      </c>
    </row>
    <row r="3359" spans="1:20">
      <c r="A3359" s="1" t="n">
        <v>41305</v>
      </c>
      <c r="B3359" t="s">
        <v>323</v>
      </c>
      <c r="C3359" t="n">
        <v>25</v>
      </c>
      <c r="D3359" t="n">
        <v>25</v>
      </c>
      <c r="E3359" t="s">
        <v>116</v>
      </c>
      <c r="F3359" t="n">
        <v>3201</v>
      </c>
      <c r="G3359" t="s">
        <v>228</v>
      </c>
      <c r="H3359" t="s">
        <v>229</v>
      </c>
      <c r="I3359" t="n">
        <v>5</v>
      </c>
      <c r="J3359" t="n">
        <v>458</v>
      </c>
      <c r="K3359" t="s">
        <v>230</v>
      </c>
      <c r="L3359" t="n">
        <v>172</v>
      </c>
      <c r="M3359" t="n">
        <v>0.04</v>
      </c>
      <c r="N3359" t="n">
        <v>37.1</v>
      </c>
      <c r="O3359" t="s">
        <v>323</v>
      </c>
      <c r="P3359" t="n">
        <v>121</v>
      </c>
      <c r="Q3359" t="s">
        <v>229</v>
      </c>
      <c r="R3359" t="s">
        <v>233</v>
      </c>
      <c r="S3359" t="s">
        <v>229</v>
      </c>
      <c r="T3359" t="n">
        <v>5</v>
      </c>
    </row>
    <row r="3360" spans="1:20">
      <c r="A3360" s="1" t="n">
        <v>41305</v>
      </c>
      <c r="B3360" t="s">
        <v>376</v>
      </c>
      <c r="C3360" t="n">
        <v>1</v>
      </c>
      <c r="D3360" t="n">
        <v>251</v>
      </c>
      <c r="E3360" t="s">
        <v>385</v>
      </c>
      <c r="F3360" t="n">
        <v>3202</v>
      </c>
      <c r="G3360" t="s">
        <v>275</v>
      </c>
      <c r="H3360" t="s">
        <v>229</v>
      </c>
      <c r="I3360" t="n">
        <v>5</v>
      </c>
      <c r="J3360" t="n">
        <v>320</v>
      </c>
      <c r="K3360" t="s">
        <v>388</v>
      </c>
      <c r="L3360" t="n">
        <v>38</v>
      </c>
      <c r="M3360" t="n">
        <v>0</v>
      </c>
      <c r="N3360" t="n">
        <v>0</v>
      </c>
      <c r="T3360" t="s">
        <v>381</v>
      </c>
    </row>
    <row r="3361" spans="1:20">
      <c r="A3361" s="1" t="n">
        <v>41305</v>
      </c>
      <c r="B3361" t="s">
        <v>376</v>
      </c>
      <c r="C3361" t="n">
        <v>2</v>
      </c>
      <c r="D3361" t="n">
        <v>251</v>
      </c>
      <c r="E3361" t="s">
        <v>385</v>
      </c>
      <c r="F3361" t="n">
        <v>3203</v>
      </c>
      <c r="G3361" t="s">
        <v>343</v>
      </c>
      <c r="H3361" t="s">
        <v>229</v>
      </c>
      <c r="I3361" t="n">
        <v>5</v>
      </c>
      <c r="J3361" t="n">
        <v>320</v>
      </c>
      <c r="K3361" t="s">
        <v>388</v>
      </c>
      <c r="L3361" t="n">
        <v>33</v>
      </c>
      <c r="M3361" t="n">
        <v>0</v>
      </c>
      <c r="N3361" t="n">
        <v>0</v>
      </c>
      <c r="T3361" t="s">
        <v>381</v>
      </c>
    </row>
    <row r="3362" spans="1:20">
      <c r="A3362" s="1" t="n">
        <v>41305</v>
      </c>
      <c r="B3362" t="s">
        <v>376</v>
      </c>
      <c r="C3362" t="n">
        <v>3</v>
      </c>
      <c r="D3362" t="n">
        <v>251</v>
      </c>
      <c r="E3362" t="s">
        <v>385</v>
      </c>
      <c r="F3362" t="n">
        <v>3204</v>
      </c>
      <c r="G3362" t="s">
        <v>344</v>
      </c>
      <c r="H3362" t="s">
        <v>229</v>
      </c>
      <c r="I3362" t="n">
        <v>5</v>
      </c>
      <c r="J3362" t="n">
        <v>320</v>
      </c>
      <c r="K3362" t="s">
        <v>388</v>
      </c>
      <c r="L3362" t="n">
        <v>22</v>
      </c>
      <c r="M3362" t="n">
        <v>0</v>
      </c>
      <c r="N3362" t="n">
        <v>0</v>
      </c>
      <c r="T3362" t="s">
        <v>381</v>
      </c>
    </row>
    <row r="3363" spans="1:20">
      <c r="A3363" s="1" t="n">
        <v>41305</v>
      </c>
      <c r="B3363" t="s">
        <v>376</v>
      </c>
      <c r="C3363" t="n">
        <v>4</v>
      </c>
      <c r="D3363" t="n">
        <v>251</v>
      </c>
      <c r="E3363" t="s">
        <v>385</v>
      </c>
      <c r="F3363" t="n">
        <v>3204</v>
      </c>
      <c r="G3363" t="s">
        <v>344</v>
      </c>
      <c r="H3363" t="s">
        <v>229</v>
      </c>
      <c r="I3363" t="n">
        <v>5</v>
      </c>
      <c r="J3363" t="n">
        <v>320</v>
      </c>
      <c r="K3363" t="s">
        <v>388</v>
      </c>
      <c r="L3363" t="n">
        <v>2</v>
      </c>
      <c r="M3363" t="n">
        <v>0</v>
      </c>
      <c r="N3363" t="n">
        <v>0</v>
      </c>
      <c r="T3363" t="s">
        <v>381</v>
      </c>
    </row>
    <row r="3364" spans="1:20">
      <c r="A3364" s="1" t="n">
        <v>41305</v>
      </c>
      <c r="B3364" t="s">
        <v>326</v>
      </c>
      <c r="C3364" t="n">
        <v>1</v>
      </c>
      <c r="D3364" t="n">
        <v>216</v>
      </c>
      <c r="E3364" t="s">
        <v>392</v>
      </c>
      <c r="F3364" t="n">
        <v>3201</v>
      </c>
      <c r="G3364" t="s">
        <v>228</v>
      </c>
      <c r="H3364" t="s">
        <v>229</v>
      </c>
      <c r="I3364" t="n">
        <v>5</v>
      </c>
      <c r="J3364" t="n">
        <v>515</v>
      </c>
      <c r="K3364" t="s">
        <v>338</v>
      </c>
      <c r="L3364" t="n">
        <v>314</v>
      </c>
      <c r="M3364" t="n">
        <v>0</v>
      </c>
      <c r="N3364" t="n">
        <v>0</v>
      </c>
      <c r="T3364" t="s">
        <v>381</v>
      </c>
    </row>
    <row r="3365" spans="1:20">
      <c r="A3365" s="1" t="n">
        <v>41305</v>
      </c>
      <c r="B3365" t="s">
        <v>371</v>
      </c>
      <c r="C3365" t="n">
        <v>8</v>
      </c>
      <c r="D3365" t="n">
        <v>25</v>
      </c>
      <c r="E3365" t="s">
        <v>116</v>
      </c>
      <c r="F3365" t="n">
        <v>3201</v>
      </c>
      <c r="G3365" t="s">
        <v>228</v>
      </c>
      <c r="H3365" t="s">
        <v>229</v>
      </c>
      <c r="I3365" t="n">
        <v>5</v>
      </c>
      <c r="J3365" t="n">
        <v>785</v>
      </c>
      <c r="K3365" t="s">
        <v>259</v>
      </c>
      <c r="L3365" t="n">
        <v>690</v>
      </c>
      <c r="M3365" t="n">
        <v>1.02</v>
      </c>
      <c r="N3365" t="n">
        <v>40</v>
      </c>
      <c r="O3365" t="s">
        <v>371</v>
      </c>
      <c r="P3365" t="n">
        <v>363</v>
      </c>
      <c r="Q3365" t="s">
        <v>387</v>
      </c>
      <c r="R3365" t="s">
        <v>233</v>
      </c>
      <c r="S3365" t="s">
        <v>229</v>
      </c>
      <c r="T3365" t="n">
        <v>5</v>
      </c>
    </row>
    <row r="3366" spans="1:20">
      <c r="A3366" s="1" t="n">
        <v>41305</v>
      </c>
      <c r="B3366" t="s">
        <v>371</v>
      </c>
      <c r="C3366" t="n">
        <v>9</v>
      </c>
      <c r="D3366" t="n">
        <v>25</v>
      </c>
      <c r="E3366" t="s">
        <v>116</v>
      </c>
      <c r="F3366" t="n">
        <v>3201</v>
      </c>
      <c r="G3366" t="s">
        <v>228</v>
      </c>
      <c r="H3366" t="s">
        <v>229</v>
      </c>
      <c r="I3366" t="n">
        <v>5</v>
      </c>
      <c r="J3366" t="n">
        <v>458</v>
      </c>
      <c r="K3366" t="s">
        <v>230</v>
      </c>
      <c r="L3366" t="n">
        <v>688</v>
      </c>
      <c r="M3366" t="n">
        <v>0.23</v>
      </c>
      <c r="N3366" t="n">
        <v>19.5</v>
      </c>
      <c r="O3366" t="s">
        <v>371</v>
      </c>
      <c r="P3366" t="n">
        <v>363</v>
      </c>
      <c r="Q3366" t="s">
        <v>387</v>
      </c>
      <c r="R3366" t="s">
        <v>233</v>
      </c>
      <c r="S3366" t="s">
        <v>229</v>
      </c>
      <c r="T3366" t="n">
        <v>5</v>
      </c>
    </row>
    <row r="3367" spans="1:20">
      <c r="A3367" s="1" t="n">
        <v>41305</v>
      </c>
      <c r="B3367" t="s">
        <v>371</v>
      </c>
      <c r="C3367" t="n">
        <v>18</v>
      </c>
      <c r="D3367" t="n">
        <v>25</v>
      </c>
      <c r="E3367" t="s">
        <v>116</v>
      </c>
      <c r="F3367" t="n">
        <v>3201</v>
      </c>
      <c r="G3367" t="s">
        <v>228</v>
      </c>
      <c r="H3367" t="s">
        <v>229</v>
      </c>
      <c r="I3367" t="n">
        <v>5</v>
      </c>
      <c r="J3367" t="n">
        <v>125</v>
      </c>
      <c r="K3367" t="s">
        <v>390</v>
      </c>
      <c r="L3367" t="n">
        <v>959</v>
      </c>
      <c r="M3367" t="n">
        <v>0.12</v>
      </c>
      <c r="N3367" t="n">
        <v>44.1</v>
      </c>
      <c r="O3367" t="s">
        <v>371</v>
      </c>
      <c r="P3367" t="n">
        <v>363</v>
      </c>
      <c r="Q3367" t="s">
        <v>387</v>
      </c>
      <c r="R3367" t="s">
        <v>233</v>
      </c>
      <c r="S3367" t="s">
        <v>229</v>
      </c>
      <c r="T3367" t="n">
        <v>5</v>
      </c>
    </row>
    <row r="3368" spans="1:20">
      <c r="A3368" s="1" t="n">
        <v>41333</v>
      </c>
      <c r="B3368" t="s">
        <v>323</v>
      </c>
      <c r="C3368" t="n">
        <v>13</v>
      </c>
      <c r="D3368" t="n">
        <v>25</v>
      </c>
      <c r="E3368" t="s">
        <v>116</v>
      </c>
      <c r="F3368" t="n">
        <v>3201</v>
      </c>
      <c r="G3368" t="s">
        <v>228</v>
      </c>
      <c r="H3368" t="s">
        <v>229</v>
      </c>
      <c r="I3368" t="n">
        <v>5</v>
      </c>
      <c r="J3368" t="n">
        <v>875</v>
      </c>
      <c r="K3368" t="s">
        <v>305</v>
      </c>
      <c r="L3368" t="n">
        <v>285</v>
      </c>
      <c r="M3368" t="n">
        <v>0.04</v>
      </c>
      <c r="N3368" t="n">
        <v>41.8</v>
      </c>
      <c r="O3368" t="s">
        <v>323</v>
      </c>
      <c r="P3368" t="n">
        <v>121</v>
      </c>
      <c r="Q3368" t="s">
        <v>229</v>
      </c>
      <c r="R3368" t="s">
        <v>233</v>
      </c>
      <c r="S3368" t="s">
        <v>229</v>
      </c>
      <c r="T3368" t="n">
        <v>5</v>
      </c>
    </row>
    <row r="3369" spans="1:20">
      <c r="A3369" s="1" t="n">
        <v>41333</v>
      </c>
      <c r="B3369" t="s">
        <v>323</v>
      </c>
      <c r="C3369" t="n">
        <v>14</v>
      </c>
      <c r="D3369" t="n">
        <v>25</v>
      </c>
      <c r="E3369" t="s">
        <v>116</v>
      </c>
      <c r="F3369" t="n">
        <v>3201</v>
      </c>
      <c r="G3369" t="s">
        <v>228</v>
      </c>
      <c r="H3369" t="s">
        <v>229</v>
      </c>
      <c r="I3369" t="n">
        <v>5</v>
      </c>
      <c r="J3369" t="n">
        <v>458</v>
      </c>
      <c r="K3369" t="s">
        <v>230</v>
      </c>
      <c r="L3369" t="n">
        <v>350</v>
      </c>
      <c r="M3369" t="n">
        <v>0.1</v>
      </c>
      <c r="N3369" t="n">
        <v>33.9</v>
      </c>
      <c r="O3369" t="s">
        <v>323</v>
      </c>
      <c r="P3369" t="n">
        <v>121</v>
      </c>
      <c r="Q3369" t="s">
        <v>229</v>
      </c>
      <c r="R3369" t="s">
        <v>233</v>
      </c>
      <c r="S3369" t="s">
        <v>229</v>
      </c>
      <c r="T3369" t="n">
        <v>5</v>
      </c>
    </row>
    <row r="3370" spans="1:20">
      <c r="A3370" s="1" t="n">
        <v>41333</v>
      </c>
      <c r="B3370" t="s">
        <v>323</v>
      </c>
      <c r="C3370" t="n">
        <v>15</v>
      </c>
      <c r="D3370" t="n">
        <v>25</v>
      </c>
      <c r="E3370" t="s">
        <v>116</v>
      </c>
      <c r="F3370" t="n">
        <v>3201</v>
      </c>
      <c r="G3370" t="s">
        <v>228</v>
      </c>
      <c r="H3370" t="s">
        <v>229</v>
      </c>
      <c r="I3370" t="n">
        <v>5</v>
      </c>
      <c r="J3370" t="n">
        <v>458</v>
      </c>
      <c r="K3370" t="s">
        <v>230</v>
      </c>
      <c r="L3370" t="n">
        <v>150</v>
      </c>
      <c r="M3370" t="n">
        <v>0.09</v>
      </c>
      <c r="N3370" t="n">
        <v>33.9</v>
      </c>
      <c r="O3370" t="s">
        <v>323</v>
      </c>
      <c r="P3370" t="n">
        <v>121</v>
      </c>
      <c r="Q3370" t="s">
        <v>229</v>
      </c>
      <c r="R3370" t="s">
        <v>233</v>
      </c>
      <c r="S3370" t="s">
        <v>229</v>
      </c>
      <c r="T3370" t="n">
        <v>5</v>
      </c>
    </row>
    <row r="3371" spans="1:20">
      <c r="A3371" s="1" t="n">
        <v>41333</v>
      </c>
      <c r="B3371" t="s">
        <v>323</v>
      </c>
      <c r="C3371" t="n">
        <v>16</v>
      </c>
      <c r="D3371" t="n">
        <v>25</v>
      </c>
      <c r="E3371" t="s">
        <v>116</v>
      </c>
      <c r="F3371" t="n">
        <v>3201</v>
      </c>
      <c r="G3371" t="s">
        <v>228</v>
      </c>
      <c r="H3371" t="s">
        <v>229</v>
      </c>
      <c r="I3371" t="n">
        <v>5</v>
      </c>
      <c r="J3371" t="n">
        <v>945</v>
      </c>
      <c r="K3371" t="s">
        <v>282</v>
      </c>
      <c r="L3371" t="n">
        <v>221</v>
      </c>
      <c r="M3371" t="n">
        <v>0.06</v>
      </c>
      <c r="N3371" t="n">
        <v>39.7</v>
      </c>
      <c r="O3371" t="s">
        <v>323</v>
      </c>
      <c r="P3371" t="n">
        <v>121</v>
      </c>
      <c r="Q3371" t="s">
        <v>229</v>
      </c>
      <c r="R3371" t="s">
        <v>233</v>
      </c>
      <c r="S3371" t="s">
        <v>229</v>
      </c>
      <c r="T3371" t="n">
        <v>5</v>
      </c>
    </row>
    <row r="3372" spans="1:20">
      <c r="A3372" s="1" t="n">
        <v>41333</v>
      </c>
      <c r="B3372" t="s">
        <v>323</v>
      </c>
      <c r="C3372" t="n">
        <v>17</v>
      </c>
      <c r="D3372" t="n">
        <v>25</v>
      </c>
      <c r="E3372" t="s">
        <v>116</v>
      </c>
      <c r="F3372" t="n">
        <v>3201</v>
      </c>
      <c r="G3372" t="s">
        <v>228</v>
      </c>
      <c r="H3372" t="s">
        <v>229</v>
      </c>
      <c r="I3372" t="n">
        <v>5</v>
      </c>
      <c r="J3372" t="n">
        <v>875</v>
      </c>
      <c r="K3372" t="s">
        <v>305</v>
      </c>
      <c r="L3372" t="n">
        <v>265</v>
      </c>
      <c r="M3372" t="n">
        <v>0.05</v>
      </c>
      <c r="N3372" t="n">
        <v>42</v>
      </c>
      <c r="O3372" t="s">
        <v>323</v>
      </c>
      <c r="P3372" t="n">
        <v>121</v>
      </c>
      <c r="Q3372" t="s">
        <v>229</v>
      </c>
      <c r="R3372" t="s">
        <v>233</v>
      </c>
      <c r="S3372" t="s">
        <v>229</v>
      </c>
      <c r="T3372" t="n">
        <v>5</v>
      </c>
    </row>
    <row r="3373" spans="1:20">
      <c r="A3373" s="1" t="n">
        <v>41333</v>
      </c>
      <c r="B3373" t="s">
        <v>382</v>
      </c>
      <c r="C3373" t="n">
        <v>1</v>
      </c>
      <c r="D3373" t="n">
        <v>931</v>
      </c>
      <c r="E3373" t="s">
        <v>383</v>
      </c>
      <c r="F3373" t="n">
        <v>3201</v>
      </c>
      <c r="G3373" t="s">
        <v>228</v>
      </c>
      <c r="H3373" t="s">
        <v>229</v>
      </c>
      <c r="I3373" t="n">
        <v>5</v>
      </c>
      <c r="J3373" t="n">
        <v>260</v>
      </c>
      <c r="K3373" t="s">
        <v>250</v>
      </c>
      <c r="L3373" t="n">
        <v>32</v>
      </c>
      <c r="M3373" t="n">
        <v>0</v>
      </c>
      <c r="N3373" t="n">
        <v>0</v>
      </c>
      <c r="T3373" t="s">
        <v>381</v>
      </c>
    </row>
    <row r="3374" spans="1:20">
      <c r="A3374" s="1" t="n">
        <v>41333</v>
      </c>
      <c r="B3374" t="s">
        <v>326</v>
      </c>
      <c r="C3374" t="n">
        <v>1</v>
      </c>
      <c r="D3374" t="n">
        <v>216</v>
      </c>
      <c r="E3374" t="s">
        <v>392</v>
      </c>
      <c r="F3374" t="n">
        <v>3201</v>
      </c>
      <c r="G3374" t="s">
        <v>228</v>
      </c>
      <c r="H3374" t="s">
        <v>229</v>
      </c>
      <c r="I3374" t="n">
        <v>5</v>
      </c>
      <c r="J3374" t="n">
        <v>515</v>
      </c>
      <c r="K3374" t="s">
        <v>338</v>
      </c>
      <c r="L3374" t="n">
        <v>315</v>
      </c>
      <c r="M3374" t="n">
        <v>0</v>
      </c>
      <c r="N3374" t="n">
        <v>0</v>
      </c>
      <c r="T3374" t="s">
        <v>381</v>
      </c>
    </row>
    <row r="3375" spans="1:20">
      <c r="A3375" s="1" t="n">
        <v>41333</v>
      </c>
      <c r="B3375" t="s">
        <v>371</v>
      </c>
      <c r="C3375" t="n">
        <v>8</v>
      </c>
      <c r="D3375" t="n">
        <v>25</v>
      </c>
      <c r="E3375" t="s">
        <v>116</v>
      </c>
      <c r="F3375" t="n">
        <v>3201</v>
      </c>
      <c r="G3375" t="s">
        <v>228</v>
      </c>
      <c r="H3375" t="s">
        <v>229</v>
      </c>
      <c r="I3375" t="n">
        <v>5</v>
      </c>
      <c r="J3375" t="n">
        <v>785</v>
      </c>
      <c r="K3375" t="s">
        <v>259</v>
      </c>
      <c r="L3375" t="n">
        <v>693</v>
      </c>
      <c r="M3375" t="n">
        <v>1.02</v>
      </c>
      <c r="N3375" t="n">
        <v>39.9</v>
      </c>
      <c r="O3375" t="s">
        <v>371</v>
      </c>
      <c r="P3375" t="n">
        <v>363</v>
      </c>
      <c r="Q3375" t="s">
        <v>387</v>
      </c>
      <c r="R3375" t="s">
        <v>233</v>
      </c>
      <c r="S3375" t="s">
        <v>229</v>
      </c>
      <c r="T3375" t="n">
        <v>5</v>
      </c>
    </row>
    <row r="3376" spans="1:20">
      <c r="A3376" s="1" t="n">
        <v>41333</v>
      </c>
      <c r="B3376" t="s">
        <v>371</v>
      </c>
      <c r="C3376" t="n">
        <v>9</v>
      </c>
      <c r="D3376" t="n">
        <v>25</v>
      </c>
      <c r="E3376" t="s">
        <v>116</v>
      </c>
      <c r="F3376" t="n">
        <v>3201</v>
      </c>
      <c r="G3376" t="s">
        <v>228</v>
      </c>
      <c r="H3376" t="s">
        <v>229</v>
      </c>
      <c r="I3376" t="n">
        <v>5</v>
      </c>
      <c r="J3376" t="n">
        <v>150</v>
      </c>
      <c r="K3376" t="s">
        <v>269</v>
      </c>
      <c r="L3376" t="n">
        <v>1001</v>
      </c>
      <c r="M3376" t="n">
        <v>0.19</v>
      </c>
      <c r="N3376" t="n">
        <v>24.3</v>
      </c>
      <c r="O3376" t="s">
        <v>371</v>
      </c>
      <c r="P3376" t="n">
        <v>363</v>
      </c>
      <c r="Q3376" t="s">
        <v>387</v>
      </c>
      <c r="R3376" t="s">
        <v>233</v>
      </c>
      <c r="S3376" t="s">
        <v>229</v>
      </c>
      <c r="T3376" t="n">
        <v>5</v>
      </c>
    </row>
    <row r="3377" spans="1:20">
      <c r="A3377" s="1" t="n">
        <v>41333</v>
      </c>
      <c r="B3377" t="s">
        <v>371</v>
      </c>
      <c r="C3377" t="n">
        <v>10</v>
      </c>
      <c r="D3377" t="n">
        <v>25</v>
      </c>
      <c r="E3377" t="s">
        <v>116</v>
      </c>
      <c r="F3377" t="n">
        <v>3201</v>
      </c>
      <c r="G3377" t="s">
        <v>228</v>
      </c>
      <c r="H3377" t="s">
        <v>229</v>
      </c>
      <c r="I3377" t="n">
        <v>5</v>
      </c>
      <c r="J3377" t="n">
        <v>145</v>
      </c>
      <c r="K3377" t="s">
        <v>301</v>
      </c>
      <c r="L3377" t="n">
        <v>453</v>
      </c>
      <c r="M3377" t="n">
        <v>0.43</v>
      </c>
      <c r="N3377" t="n">
        <v>30.8</v>
      </c>
      <c r="O3377" t="s">
        <v>371</v>
      </c>
      <c r="P3377" t="n">
        <v>363</v>
      </c>
      <c r="Q3377" t="s">
        <v>387</v>
      </c>
      <c r="R3377" t="s">
        <v>233</v>
      </c>
      <c r="S3377" t="s">
        <v>229</v>
      </c>
      <c r="T3377" t="n">
        <v>5</v>
      </c>
    </row>
    <row r="3378" spans="1:20">
      <c r="A3378" s="1" t="n">
        <v>41333</v>
      </c>
      <c r="B3378" t="s">
        <v>371</v>
      </c>
      <c r="C3378" t="n">
        <v>15</v>
      </c>
      <c r="D3378" t="n">
        <v>25</v>
      </c>
      <c r="E3378" t="s">
        <v>116</v>
      </c>
      <c r="F3378" t="n">
        <v>3201</v>
      </c>
      <c r="G3378" t="s">
        <v>228</v>
      </c>
      <c r="H3378" t="s">
        <v>229</v>
      </c>
      <c r="I3378" t="n">
        <v>5</v>
      </c>
      <c r="J3378" t="n">
        <v>805</v>
      </c>
      <c r="K3378" t="s">
        <v>295</v>
      </c>
      <c r="L3378" t="n">
        <v>713</v>
      </c>
      <c r="M3378" t="n">
        <v>0.23</v>
      </c>
      <c r="N3378" t="n">
        <v>38.2</v>
      </c>
      <c r="O3378" t="s">
        <v>371</v>
      </c>
      <c r="P3378" t="n">
        <v>363</v>
      </c>
      <c r="Q3378" t="s">
        <v>387</v>
      </c>
      <c r="R3378" t="s">
        <v>233</v>
      </c>
      <c r="S3378" t="s">
        <v>229</v>
      </c>
      <c r="T3378" t="n">
        <v>5</v>
      </c>
    </row>
    <row r="3379" spans="1:20">
      <c r="A3379" s="1" t="n">
        <v>41364</v>
      </c>
      <c r="B3379" t="s">
        <v>323</v>
      </c>
      <c r="C3379" t="n">
        <v>21</v>
      </c>
      <c r="D3379" t="n">
        <v>25</v>
      </c>
      <c r="E3379" t="s">
        <v>116</v>
      </c>
      <c r="F3379" t="n">
        <v>3201</v>
      </c>
      <c r="G3379" t="s">
        <v>228</v>
      </c>
      <c r="H3379" t="s">
        <v>229</v>
      </c>
      <c r="I3379" t="n">
        <v>5</v>
      </c>
      <c r="J3379" t="n">
        <v>875</v>
      </c>
      <c r="K3379" t="s">
        <v>305</v>
      </c>
      <c r="L3379" t="n">
        <v>287</v>
      </c>
      <c r="M3379" t="n">
        <v>0.04</v>
      </c>
      <c r="N3379" t="n">
        <v>42.2</v>
      </c>
      <c r="O3379" t="s">
        <v>323</v>
      </c>
      <c r="P3379" t="n">
        <v>121</v>
      </c>
      <c r="Q3379" t="s">
        <v>229</v>
      </c>
      <c r="R3379" t="s">
        <v>233</v>
      </c>
      <c r="S3379" t="s">
        <v>229</v>
      </c>
      <c r="T3379" t="n">
        <v>5</v>
      </c>
    </row>
    <row r="3380" spans="1:20">
      <c r="A3380" s="1" t="n">
        <v>41364</v>
      </c>
      <c r="B3380" t="s">
        <v>323</v>
      </c>
      <c r="C3380" t="n">
        <v>22</v>
      </c>
      <c r="D3380" t="n">
        <v>25</v>
      </c>
      <c r="E3380" t="s">
        <v>116</v>
      </c>
      <c r="F3380" t="n">
        <v>3201</v>
      </c>
      <c r="G3380" t="s">
        <v>228</v>
      </c>
      <c r="H3380" t="s">
        <v>229</v>
      </c>
      <c r="I3380" t="n">
        <v>5</v>
      </c>
      <c r="J3380" t="n">
        <v>945</v>
      </c>
      <c r="K3380" t="s">
        <v>282</v>
      </c>
      <c r="L3380" t="n">
        <v>211</v>
      </c>
      <c r="M3380" t="n">
        <v>0.06</v>
      </c>
      <c r="N3380" t="n">
        <v>40.1</v>
      </c>
      <c r="O3380" t="s">
        <v>323</v>
      </c>
      <c r="P3380" t="n">
        <v>121</v>
      </c>
      <c r="Q3380" t="s">
        <v>229</v>
      </c>
      <c r="R3380" t="s">
        <v>233</v>
      </c>
      <c r="S3380" t="s">
        <v>229</v>
      </c>
      <c r="T3380" t="n">
        <v>5</v>
      </c>
    </row>
    <row r="3381" spans="1:20">
      <c r="A3381" s="1" t="n">
        <v>41364</v>
      </c>
      <c r="B3381" t="s">
        <v>323</v>
      </c>
      <c r="C3381" t="n">
        <v>35</v>
      </c>
      <c r="D3381" t="n">
        <v>25</v>
      </c>
      <c r="E3381" t="s">
        <v>116</v>
      </c>
      <c r="F3381" t="n">
        <v>3201</v>
      </c>
      <c r="G3381" t="s">
        <v>228</v>
      </c>
      <c r="H3381" t="s">
        <v>229</v>
      </c>
      <c r="I3381" t="n">
        <v>5</v>
      </c>
      <c r="J3381" t="n">
        <v>945</v>
      </c>
      <c r="K3381" t="s">
        <v>282</v>
      </c>
      <c r="L3381" t="n">
        <v>197</v>
      </c>
      <c r="M3381" t="n">
        <v>0.04</v>
      </c>
      <c r="N3381" t="n">
        <v>39.9</v>
      </c>
      <c r="O3381" t="s">
        <v>323</v>
      </c>
      <c r="P3381" t="n">
        <v>121</v>
      </c>
      <c r="Q3381" t="s">
        <v>229</v>
      </c>
      <c r="R3381" t="s">
        <v>233</v>
      </c>
      <c r="S3381" t="s">
        <v>229</v>
      </c>
      <c r="T3381" t="n">
        <v>5</v>
      </c>
    </row>
    <row r="3382" spans="1:20">
      <c r="A3382" s="1" t="n">
        <v>41364</v>
      </c>
      <c r="B3382" t="s">
        <v>323</v>
      </c>
      <c r="C3382" t="n">
        <v>36</v>
      </c>
      <c r="D3382" t="n">
        <v>25</v>
      </c>
      <c r="E3382" t="s">
        <v>116</v>
      </c>
      <c r="F3382" t="n">
        <v>3201</v>
      </c>
      <c r="G3382" t="s">
        <v>228</v>
      </c>
      <c r="H3382" t="s">
        <v>229</v>
      </c>
      <c r="I3382" t="n">
        <v>5</v>
      </c>
      <c r="J3382" t="n">
        <v>875</v>
      </c>
      <c r="K3382" t="s">
        <v>305</v>
      </c>
      <c r="L3382" t="n">
        <v>197</v>
      </c>
      <c r="M3382" t="n">
        <v>0.04</v>
      </c>
      <c r="N3382" t="n">
        <v>42.2</v>
      </c>
      <c r="O3382" t="s">
        <v>323</v>
      </c>
      <c r="P3382" t="n">
        <v>121</v>
      </c>
      <c r="Q3382" t="s">
        <v>229</v>
      </c>
      <c r="R3382" t="s">
        <v>233</v>
      </c>
      <c r="S3382" t="s">
        <v>229</v>
      </c>
      <c r="T3382" t="n">
        <v>5</v>
      </c>
    </row>
    <row r="3383" spans="1:20">
      <c r="A3383" s="1" t="n">
        <v>41364</v>
      </c>
      <c r="B3383" t="s">
        <v>323</v>
      </c>
      <c r="C3383" t="n">
        <v>37</v>
      </c>
      <c r="D3383" t="n">
        <v>25</v>
      </c>
      <c r="E3383" t="s">
        <v>116</v>
      </c>
      <c r="F3383" t="n">
        <v>3201</v>
      </c>
      <c r="G3383" t="s">
        <v>228</v>
      </c>
      <c r="H3383" t="s">
        <v>229</v>
      </c>
      <c r="I3383" t="n">
        <v>5</v>
      </c>
      <c r="J3383" t="n">
        <v>458</v>
      </c>
      <c r="K3383" t="s">
        <v>230</v>
      </c>
      <c r="L3383" t="n">
        <v>161</v>
      </c>
      <c r="M3383" t="n">
        <v>0.09</v>
      </c>
      <c r="N3383" t="n">
        <v>33.5</v>
      </c>
      <c r="O3383" t="s">
        <v>323</v>
      </c>
      <c r="P3383" t="n">
        <v>121</v>
      </c>
      <c r="Q3383" t="s">
        <v>229</v>
      </c>
      <c r="R3383" t="s">
        <v>233</v>
      </c>
      <c r="S3383" t="s">
        <v>229</v>
      </c>
      <c r="T3383" t="n">
        <v>5</v>
      </c>
    </row>
    <row r="3384" spans="1:20">
      <c r="A3384" s="1" t="n">
        <v>41364</v>
      </c>
      <c r="B3384" t="s">
        <v>323</v>
      </c>
      <c r="C3384" t="n">
        <v>38</v>
      </c>
      <c r="D3384" t="n">
        <v>25</v>
      </c>
      <c r="E3384" t="s">
        <v>116</v>
      </c>
      <c r="F3384" t="n">
        <v>3201</v>
      </c>
      <c r="G3384" t="s">
        <v>228</v>
      </c>
      <c r="H3384" t="s">
        <v>229</v>
      </c>
      <c r="I3384" t="n">
        <v>5</v>
      </c>
      <c r="J3384" t="n">
        <v>458</v>
      </c>
      <c r="K3384" t="s">
        <v>230</v>
      </c>
      <c r="L3384" t="n">
        <v>129</v>
      </c>
      <c r="M3384" t="n">
        <v>0.04</v>
      </c>
      <c r="N3384" t="n">
        <v>37.3</v>
      </c>
      <c r="O3384" t="s">
        <v>323</v>
      </c>
      <c r="P3384" t="n">
        <v>121</v>
      </c>
      <c r="Q3384" t="s">
        <v>229</v>
      </c>
      <c r="R3384" t="s">
        <v>233</v>
      </c>
      <c r="S3384" t="s">
        <v>229</v>
      </c>
      <c r="T3384" t="n">
        <v>5</v>
      </c>
    </row>
    <row r="3385" spans="1:20">
      <c r="A3385" s="1" t="n">
        <v>41364</v>
      </c>
      <c r="B3385" t="s">
        <v>323</v>
      </c>
      <c r="C3385" t="n">
        <v>43</v>
      </c>
      <c r="D3385" t="n">
        <v>25</v>
      </c>
      <c r="E3385" t="s">
        <v>116</v>
      </c>
      <c r="F3385" t="n">
        <v>3201</v>
      </c>
      <c r="G3385" t="s">
        <v>228</v>
      </c>
      <c r="H3385" t="s">
        <v>229</v>
      </c>
      <c r="I3385" t="n">
        <v>5</v>
      </c>
      <c r="J3385" t="n">
        <v>280</v>
      </c>
      <c r="K3385" t="s">
        <v>251</v>
      </c>
      <c r="L3385" t="n">
        <v>241</v>
      </c>
      <c r="M3385" t="n">
        <v>0.26</v>
      </c>
      <c r="N3385" t="n">
        <v>16.5</v>
      </c>
      <c r="O3385" t="s">
        <v>323</v>
      </c>
      <c r="P3385" t="n">
        <v>121</v>
      </c>
      <c r="Q3385" t="s">
        <v>229</v>
      </c>
      <c r="R3385" t="s">
        <v>233</v>
      </c>
      <c r="S3385" t="s">
        <v>229</v>
      </c>
      <c r="T3385" t="n">
        <v>5</v>
      </c>
    </row>
    <row r="3386" spans="1:20">
      <c r="A3386" s="1" t="n">
        <v>41364</v>
      </c>
      <c r="B3386" t="s">
        <v>376</v>
      </c>
      <c r="C3386" t="n">
        <v>1</v>
      </c>
      <c r="D3386" t="n">
        <v>251</v>
      </c>
      <c r="E3386" t="s">
        <v>385</v>
      </c>
      <c r="F3386" t="n">
        <v>3202</v>
      </c>
      <c r="G3386" t="s">
        <v>275</v>
      </c>
      <c r="H3386" t="s">
        <v>229</v>
      </c>
      <c r="I3386" t="n">
        <v>5</v>
      </c>
      <c r="J3386" t="n">
        <v>320</v>
      </c>
      <c r="K3386" t="s">
        <v>388</v>
      </c>
      <c r="L3386" t="n">
        <v>21</v>
      </c>
      <c r="M3386" t="n">
        <v>0</v>
      </c>
      <c r="N3386" t="n">
        <v>0</v>
      </c>
      <c r="T3386" t="s">
        <v>381</v>
      </c>
    </row>
    <row r="3387" spans="1:20">
      <c r="A3387" s="1" t="n">
        <v>41364</v>
      </c>
      <c r="B3387" t="s">
        <v>376</v>
      </c>
      <c r="C3387" t="n">
        <v>2</v>
      </c>
      <c r="D3387" t="n">
        <v>251</v>
      </c>
      <c r="E3387" t="s">
        <v>385</v>
      </c>
      <c r="F3387" t="n">
        <v>3203</v>
      </c>
      <c r="G3387" t="s">
        <v>343</v>
      </c>
      <c r="H3387" t="s">
        <v>229</v>
      </c>
      <c r="I3387" t="n">
        <v>5</v>
      </c>
      <c r="J3387" t="n">
        <v>320</v>
      </c>
      <c r="K3387" t="s">
        <v>388</v>
      </c>
      <c r="L3387" t="n">
        <v>19</v>
      </c>
      <c r="M3387" t="n">
        <v>0</v>
      </c>
      <c r="N3387" t="n">
        <v>0</v>
      </c>
      <c r="T3387" t="s">
        <v>381</v>
      </c>
    </row>
    <row r="3388" spans="1:20">
      <c r="A3388" s="1" t="n">
        <v>41364</v>
      </c>
      <c r="B3388" t="s">
        <v>376</v>
      </c>
      <c r="C3388" t="n">
        <v>3</v>
      </c>
      <c r="D3388" t="n">
        <v>251</v>
      </c>
      <c r="E3388" t="s">
        <v>385</v>
      </c>
      <c r="F3388" t="n">
        <v>3204</v>
      </c>
      <c r="G3388" t="s">
        <v>344</v>
      </c>
      <c r="H3388" t="s">
        <v>229</v>
      </c>
      <c r="I3388" t="n">
        <v>5</v>
      </c>
      <c r="J3388" t="n">
        <v>320</v>
      </c>
      <c r="K3388" t="s">
        <v>388</v>
      </c>
      <c r="L3388" t="n">
        <v>13</v>
      </c>
      <c r="M3388" t="n">
        <v>0</v>
      </c>
      <c r="N3388" t="n">
        <v>0</v>
      </c>
      <c r="T3388" t="s">
        <v>381</v>
      </c>
    </row>
    <row r="3389" spans="1:20">
      <c r="A3389" s="1" t="n">
        <v>41364</v>
      </c>
      <c r="B3389" t="s">
        <v>376</v>
      </c>
      <c r="C3389" t="n">
        <v>4</v>
      </c>
      <c r="D3389" t="n">
        <v>251</v>
      </c>
      <c r="E3389" t="s">
        <v>385</v>
      </c>
      <c r="F3389" t="n">
        <v>3201</v>
      </c>
      <c r="G3389" t="s">
        <v>228</v>
      </c>
      <c r="H3389" t="s">
        <v>229</v>
      </c>
      <c r="I3389" t="n">
        <v>5</v>
      </c>
      <c r="J3389" t="n">
        <v>320</v>
      </c>
      <c r="K3389" t="s">
        <v>388</v>
      </c>
      <c r="L3389" t="n">
        <v>11</v>
      </c>
      <c r="M3389" t="n">
        <v>0</v>
      </c>
      <c r="N3389" t="n">
        <v>0</v>
      </c>
      <c r="T3389" t="s">
        <v>381</v>
      </c>
    </row>
    <row r="3390" spans="1:20">
      <c r="A3390" s="1" t="n">
        <v>41364</v>
      </c>
      <c r="B3390" t="s">
        <v>326</v>
      </c>
      <c r="C3390" t="n">
        <v>1</v>
      </c>
      <c r="D3390" t="n">
        <v>216</v>
      </c>
      <c r="E3390" t="s">
        <v>392</v>
      </c>
      <c r="F3390" t="n">
        <v>3201</v>
      </c>
      <c r="G3390" t="s">
        <v>228</v>
      </c>
      <c r="H3390" t="s">
        <v>229</v>
      </c>
      <c r="I3390" t="n">
        <v>5</v>
      </c>
      <c r="J3390" t="n">
        <v>515</v>
      </c>
      <c r="K3390" t="s">
        <v>338</v>
      </c>
      <c r="L3390" t="n">
        <v>300</v>
      </c>
      <c r="M3390" t="n">
        <v>0</v>
      </c>
      <c r="N3390" t="n">
        <v>0</v>
      </c>
      <c r="T3390" t="s">
        <v>381</v>
      </c>
    </row>
    <row r="3391" spans="1:20">
      <c r="A3391" s="1" t="n">
        <v>41364</v>
      </c>
      <c r="B3391" t="s">
        <v>371</v>
      </c>
      <c r="C3391" t="n">
        <v>8</v>
      </c>
      <c r="D3391" t="n">
        <v>25</v>
      </c>
      <c r="E3391" t="s">
        <v>116</v>
      </c>
      <c r="F3391" t="n">
        <v>3201</v>
      </c>
      <c r="G3391" t="s">
        <v>228</v>
      </c>
      <c r="H3391" t="s">
        <v>229</v>
      </c>
      <c r="I3391" t="n">
        <v>5</v>
      </c>
      <c r="J3391" t="n">
        <v>785</v>
      </c>
      <c r="K3391" t="s">
        <v>259</v>
      </c>
      <c r="L3391" t="n">
        <v>692</v>
      </c>
      <c r="M3391" t="n">
        <v>0.96</v>
      </c>
      <c r="N3391" t="n">
        <v>39.3</v>
      </c>
      <c r="O3391" t="s">
        <v>371</v>
      </c>
      <c r="P3391" t="n">
        <v>363</v>
      </c>
      <c r="Q3391" t="s">
        <v>387</v>
      </c>
      <c r="R3391" t="s">
        <v>233</v>
      </c>
      <c r="S3391" t="s">
        <v>229</v>
      </c>
      <c r="T3391" t="n">
        <v>5</v>
      </c>
    </row>
    <row r="3392" spans="1:20">
      <c r="A3392" s="1" t="n">
        <v>41394</v>
      </c>
      <c r="B3392" t="s">
        <v>323</v>
      </c>
      <c r="C3392" t="n">
        <v>55</v>
      </c>
      <c r="D3392" t="n">
        <v>215</v>
      </c>
      <c r="E3392" t="s">
        <v>384</v>
      </c>
      <c r="F3392" t="n">
        <v>3201</v>
      </c>
      <c r="G3392" t="s">
        <v>228</v>
      </c>
      <c r="H3392" t="s">
        <v>229</v>
      </c>
      <c r="I3392" t="n">
        <v>5</v>
      </c>
      <c r="J3392" t="n">
        <v>515</v>
      </c>
      <c r="K3392" t="s">
        <v>338</v>
      </c>
      <c r="L3392" t="n">
        <v>190</v>
      </c>
      <c r="M3392" t="n">
        <v>0</v>
      </c>
      <c r="N3392" t="n">
        <v>0</v>
      </c>
      <c r="T3392" t="s">
        <v>381</v>
      </c>
    </row>
    <row r="3393" spans="1:20">
      <c r="A3393" s="1" t="n">
        <v>41394</v>
      </c>
      <c r="B3393" t="s">
        <v>323</v>
      </c>
      <c r="C3393" t="n">
        <v>70</v>
      </c>
      <c r="D3393" t="n">
        <v>139</v>
      </c>
      <c r="E3393" t="s">
        <v>399</v>
      </c>
      <c r="F3393" t="n">
        <v>3201</v>
      </c>
      <c r="G3393" t="s">
        <v>228</v>
      </c>
      <c r="H3393" t="s">
        <v>229</v>
      </c>
      <c r="I3393" t="n">
        <v>5</v>
      </c>
      <c r="J3393" t="n">
        <v>515</v>
      </c>
      <c r="K3393" t="s">
        <v>338</v>
      </c>
      <c r="L3393" t="n">
        <v>59</v>
      </c>
      <c r="M3393" t="n">
        <v>0</v>
      </c>
      <c r="N3393" t="n">
        <v>0</v>
      </c>
      <c r="O3393" t="s">
        <v>323</v>
      </c>
      <c r="P3393" t="n">
        <v>2930</v>
      </c>
      <c r="Q3393" t="s">
        <v>400</v>
      </c>
      <c r="R3393" t="s">
        <v>233</v>
      </c>
      <c r="S3393" t="s">
        <v>229</v>
      </c>
      <c r="T3393" t="n">
        <v>5</v>
      </c>
    </row>
    <row r="3394" spans="1:20">
      <c r="A3394" s="1" t="n">
        <v>41394</v>
      </c>
      <c r="B3394" t="s">
        <v>376</v>
      </c>
      <c r="C3394" t="n">
        <v>1</v>
      </c>
      <c r="D3394" t="n">
        <v>251</v>
      </c>
      <c r="E3394" t="s">
        <v>385</v>
      </c>
      <c r="F3394" t="n">
        <v>3202</v>
      </c>
      <c r="G3394" t="s">
        <v>275</v>
      </c>
      <c r="H3394" t="s">
        <v>229</v>
      </c>
      <c r="I3394" t="n">
        <v>5</v>
      </c>
      <c r="J3394" t="n">
        <v>320</v>
      </c>
      <c r="K3394" t="s">
        <v>388</v>
      </c>
      <c r="L3394" t="n">
        <v>20</v>
      </c>
      <c r="M3394" t="n">
        <v>0</v>
      </c>
      <c r="N3394" t="n">
        <v>0</v>
      </c>
      <c r="T3394" t="s">
        <v>381</v>
      </c>
    </row>
    <row r="3395" spans="1:20">
      <c r="A3395" s="1" t="n">
        <v>41394</v>
      </c>
      <c r="B3395" t="s">
        <v>376</v>
      </c>
      <c r="C3395" t="n">
        <v>2</v>
      </c>
      <c r="D3395" t="n">
        <v>251</v>
      </c>
      <c r="E3395" t="s">
        <v>385</v>
      </c>
      <c r="F3395" t="n">
        <v>3203</v>
      </c>
      <c r="G3395" t="s">
        <v>343</v>
      </c>
      <c r="H3395" t="s">
        <v>229</v>
      </c>
      <c r="I3395" t="n">
        <v>5</v>
      </c>
      <c r="J3395" t="n">
        <v>320</v>
      </c>
      <c r="K3395" t="s">
        <v>388</v>
      </c>
      <c r="L3395" t="n">
        <v>18</v>
      </c>
      <c r="M3395" t="n">
        <v>0</v>
      </c>
      <c r="N3395" t="n">
        <v>0</v>
      </c>
      <c r="T3395" t="s">
        <v>381</v>
      </c>
    </row>
    <row r="3396" spans="1:20">
      <c r="A3396" s="1" t="n">
        <v>41394</v>
      </c>
      <c r="B3396" t="s">
        <v>376</v>
      </c>
      <c r="C3396" t="n">
        <v>3</v>
      </c>
      <c r="D3396" t="n">
        <v>251</v>
      </c>
      <c r="E3396" t="s">
        <v>385</v>
      </c>
      <c r="F3396" t="n">
        <v>3204</v>
      </c>
      <c r="G3396" t="s">
        <v>344</v>
      </c>
      <c r="H3396" t="s">
        <v>229</v>
      </c>
      <c r="I3396" t="n">
        <v>5</v>
      </c>
      <c r="J3396" t="n">
        <v>320</v>
      </c>
      <c r="K3396" t="s">
        <v>388</v>
      </c>
      <c r="L3396" t="n">
        <v>13</v>
      </c>
      <c r="M3396" t="n">
        <v>0</v>
      </c>
      <c r="N3396" t="n">
        <v>0</v>
      </c>
      <c r="T3396" t="s">
        <v>381</v>
      </c>
    </row>
    <row r="3397" spans="1:20">
      <c r="A3397" s="1" t="n">
        <v>41394</v>
      </c>
      <c r="B3397" t="s">
        <v>326</v>
      </c>
      <c r="C3397" t="n">
        <v>1</v>
      </c>
      <c r="D3397" t="n">
        <v>216</v>
      </c>
      <c r="E3397" t="s">
        <v>392</v>
      </c>
      <c r="F3397" t="n">
        <v>3201</v>
      </c>
      <c r="G3397" t="s">
        <v>228</v>
      </c>
      <c r="H3397" t="s">
        <v>229</v>
      </c>
      <c r="I3397" t="n">
        <v>5</v>
      </c>
      <c r="J3397" t="n">
        <v>515</v>
      </c>
      <c r="K3397" t="s">
        <v>338</v>
      </c>
      <c r="L3397" t="n">
        <v>590</v>
      </c>
      <c r="M3397" t="n">
        <v>0</v>
      </c>
      <c r="N3397" t="n">
        <v>0</v>
      </c>
      <c r="T3397" t="s">
        <v>381</v>
      </c>
    </row>
    <row r="3398" spans="1:20">
      <c r="A3398" s="1" t="n">
        <v>41394</v>
      </c>
      <c r="B3398" t="s">
        <v>371</v>
      </c>
      <c r="C3398" t="n">
        <v>20</v>
      </c>
      <c r="D3398" t="n">
        <v>25</v>
      </c>
      <c r="E3398" t="s">
        <v>116</v>
      </c>
      <c r="F3398" t="n">
        <v>3201</v>
      </c>
      <c r="G3398" t="s">
        <v>228</v>
      </c>
      <c r="H3398" t="s">
        <v>229</v>
      </c>
      <c r="I3398" t="n">
        <v>5</v>
      </c>
      <c r="J3398" t="n">
        <v>550</v>
      </c>
      <c r="K3398" t="s">
        <v>346</v>
      </c>
      <c r="L3398" t="n">
        <v>953</v>
      </c>
      <c r="M3398" t="n">
        <v>0.17</v>
      </c>
      <c r="N3398" t="n">
        <v>37</v>
      </c>
      <c r="O3398" t="s">
        <v>371</v>
      </c>
      <c r="P3398" t="n">
        <v>363</v>
      </c>
      <c r="Q3398" t="s">
        <v>387</v>
      </c>
      <c r="R3398" t="s">
        <v>233</v>
      </c>
      <c r="S3398" t="s">
        <v>229</v>
      </c>
      <c r="T3398" t="n">
        <v>5</v>
      </c>
    </row>
    <row r="3399" spans="1:20">
      <c r="A3399" s="1" t="n">
        <v>41394</v>
      </c>
      <c r="B3399" t="s">
        <v>371</v>
      </c>
      <c r="C3399" t="n">
        <v>21</v>
      </c>
      <c r="D3399" t="n">
        <v>25</v>
      </c>
      <c r="E3399" t="s">
        <v>116</v>
      </c>
      <c r="F3399" t="n">
        <v>3201</v>
      </c>
      <c r="G3399" t="s">
        <v>228</v>
      </c>
      <c r="H3399" t="s">
        <v>229</v>
      </c>
      <c r="I3399" t="n">
        <v>5</v>
      </c>
      <c r="J3399" t="n">
        <v>805</v>
      </c>
      <c r="K3399" t="s">
        <v>295</v>
      </c>
      <c r="L3399" t="n">
        <v>716</v>
      </c>
      <c r="M3399" t="n">
        <v>0.25</v>
      </c>
      <c r="N3399" t="n">
        <v>36.9</v>
      </c>
      <c r="O3399" t="s">
        <v>371</v>
      </c>
      <c r="P3399" t="n">
        <v>363</v>
      </c>
      <c r="Q3399" t="s">
        <v>387</v>
      </c>
      <c r="R3399" t="s">
        <v>233</v>
      </c>
      <c r="S3399" t="s">
        <v>229</v>
      </c>
      <c r="T3399" t="n">
        <v>5</v>
      </c>
    </row>
    <row r="3400" spans="1:20">
      <c r="A3400" s="1" t="n">
        <v>41394</v>
      </c>
      <c r="B3400" t="s">
        <v>371</v>
      </c>
      <c r="C3400" t="n">
        <v>24</v>
      </c>
      <c r="D3400" t="n">
        <v>216</v>
      </c>
      <c r="E3400" t="s">
        <v>392</v>
      </c>
      <c r="F3400" t="n">
        <v>3201</v>
      </c>
      <c r="G3400" t="s">
        <v>228</v>
      </c>
      <c r="H3400" t="s">
        <v>229</v>
      </c>
      <c r="I3400" t="n">
        <v>5</v>
      </c>
      <c r="J3400" t="n">
        <v>515</v>
      </c>
      <c r="K3400" t="s">
        <v>338</v>
      </c>
      <c r="L3400" t="n">
        <v>165</v>
      </c>
      <c r="M3400" t="n">
        <v>0</v>
      </c>
      <c r="N3400" t="n">
        <v>0</v>
      </c>
      <c r="T3400" t="s">
        <v>381</v>
      </c>
    </row>
    <row r="3401" spans="1:20">
      <c r="A3401" s="1" t="n">
        <v>41394</v>
      </c>
      <c r="B3401" t="s">
        <v>371</v>
      </c>
      <c r="C3401" t="n">
        <v>25</v>
      </c>
      <c r="D3401" t="n">
        <v>215</v>
      </c>
      <c r="E3401" t="s">
        <v>384</v>
      </c>
      <c r="F3401" t="n">
        <v>3201</v>
      </c>
      <c r="G3401" t="s">
        <v>228</v>
      </c>
      <c r="H3401" t="s">
        <v>229</v>
      </c>
      <c r="I3401" t="n">
        <v>5</v>
      </c>
      <c r="J3401" t="n">
        <v>515</v>
      </c>
      <c r="K3401" t="s">
        <v>338</v>
      </c>
      <c r="L3401" t="n">
        <v>150</v>
      </c>
      <c r="M3401" t="n">
        <v>0</v>
      </c>
      <c r="N3401" t="n">
        <v>0</v>
      </c>
      <c r="T3401" t="s">
        <v>381</v>
      </c>
    </row>
    <row r="3402" spans="1:20">
      <c r="A3402" s="1" t="n">
        <v>41425</v>
      </c>
      <c r="B3402" t="s">
        <v>323</v>
      </c>
      <c r="C3402" t="n">
        <v>19</v>
      </c>
      <c r="D3402" t="n">
        <v>25</v>
      </c>
      <c r="E3402" t="s">
        <v>116</v>
      </c>
      <c r="F3402" t="n">
        <v>3201</v>
      </c>
      <c r="G3402" t="s">
        <v>228</v>
      </c>
      <c r="H3402" t="s">
        <v>229</v>
      </c>
      <c r="I3402" t="n">
        <v>5</v>
      </c>
      <c r="J3402" t="n">
        <v>458</v>
      </c>
      <c r="K3402" t="s">
        <v>230</v>
      </c>
      <c r="L3402" t="n">
        <v>452</v>
      </c>
      <c r="M3402" t="n">
        <v>0.09</v>
      </c>
      <c r="N3402" t="n">
        <v>33.7</v>
      </c>
      <c r="O3402" t="s">
        <v>323</v>
      </c>
      <c r="P3402" t="n">
        <v>121</v>
      </c>
      <c r="Q3402" t="s">
        <v>229</v>
      </c>
      <c r="R3402" t="s">
        <v>233</v>
      </c>
      <c r="S3402" t="s">
        <v>229</v>
      </c>
      <c r="T3402" t="n">
        <v>5</v>
      </c>
    </row>
    <row r="3403" spans="1:20">
      <c r="A3403" s="1" t="n">
        <v>41425</v>
      </c>
      <c r="B3403" t="s">
        <v>323</v>
      </c>
      <c r="C3403" t="n">
        <v>20</v>
      </c>
      <c r="D3403" t="n">
        <v>25</v>
      </c>
      <c r="E3403" t="s">
        <v>116</v>
      </c>
      <c r="F3403" t="n">
        <v>3201</v>
      </c>
      <c r="G3403" t="s">
        <v>228</v>
      </c>
      <c r="H3403" t="s">
        <v>229</v>
      </c>
      <c r="I3403" t="n">
        <v>5</v>
      </c>
      <c r="J3403" t="n">
        <v>280</v>
      </c>
      <c r="K3403" t="s">
        <v>251</v>
      </c>
      <c r="L3403" t="n">
        <v>248</v>
      </c>
      <c r="M3403" t="n">
        <v>0.26</v>
      </c>
      <c r="N3403" t="n">
        <v>16.5</v>
      </c>
      <c r="O3403" t="s">
        <v>323</v>
      </c>
      <c r="P3403" t="n">
        <v>121</v>
      </c>
      <c r="Q3403" t="s">
        <v>229</v>
      </c>
      <c r="R3403" t="s">
        <v>233</v>
      </c>
      <c r="S3403" t="s">
        <v>229</v>
      </c>
      <c r="T3403" t="n">
        <v>5</v>
      </c>
    </row>
    <row r="3404" spans="1:20">
      <c r="A3404" s="1" t="n">
        <v>41425</v>
      </c>
      <c r="B3404" t="s">
        <v>323</v>
      </c>
      <c r="C3404" t="n">
        <v>74</v>
      </c>
      <c r="D3404" t="n">
        <v>139</v>
      </c>
      <c r="E3404" t="s">
        <v>399</v>
      </c>
      <c r="F3404" t="n">
        <v>3201</v>
      </c>
      <c r="G3404" t="s">
        <v>228</v>
      </c>
      <c r="H3404" t="s">
        <v>229</v>
      </c>
      <c r="I3404" t="n">
        <v>5</v>
      </c>
      <c r="J3404" t="n">
        <v>515</v>
      </c>
      <c r="K3404" t="s">
        <v>338</v>
      </c>
      <c r="L3404" t="n">
        <v>50</v>
      </c>
      <c r="M3404" t="n">
        <v>0</v>
      </c>
      <c r="N3404" t="n">
        <v>0</v>
      </c>
      <c r="O3404" t="s">
        <v>323</v>
      </c>
      <c r="P3404" t="n">
        <v>121</v>
      </c>
      <c r="Q3404" t="s">
        <v>229</v>
      </c>
      <c r="R3404" t="s">
        <v>233</v>
      </c>
      <c r="S3404" t="s">
        <v>229</v>
      </c>
      <c r="T3404" t="n">
        <v>5</v>
      </c>
    </row>
    <row r="3405" spans="1:20">
      <c r="A3405" s="1" t="n">
        <v>41425</v>
      </c>
      <c r="B3405" t="s">
        <v>323</v>
      </c>
      <c r="C3405" t="n">
        <v>82</v>
      </c>
      <c r="D3405" t="n">
        <v>139</v>
      </c>
      <c r="E3405" t="s">
        <v>399</v>
      </c>
      <c r="F3405" t="n">
        <v>3201</v>
      </c>
      <c r="G3405" t="s">
        <v>228</v>
      </c>
      <c r="H3405" t="s">
        <v>229</v>
      </c>
      <c r="I3405" t="n">
        <v>5</v>
      </c>
      <c r="J3405" t="n">
        <v>515</v>
      </c>
      <c r="K3405" t="s">
        <v>338</v>
      </c>
      <c r="L3405" t="n">
        <v>105</v>
      </c>
      <c r="M3405" t="n">
        <v>0</v>
      </c>
      <c r="N3405" t="n">
        <v>0</v>
      </c>
      <c r="O3405" t="s">
        <v>323</v>
      </c>
      <c r="P3405" t="n">
        <v>121</v>
      </c>
      <c r="Q3405" t="s">
        <v>229</v>
      </c>
      <c r="R3405" t="s">
        <v>233</v>
      </c>
      <c r="S3405" t="s">
        <v>229</v>
      </c>
      <c r="T3405" t="n">
        <v>5</v>
      </c>
    </row>
    <row r="3406" spans="1:20">
      <c r="A3406" s="1" t="n">
        <v>41425</v>
      </c>
      <c r="B3406" t="s">
        <v>323</v>
      </c>
      <c r="C3406" t="n">
        <v>84</v>
      </c>
      <c r="D3406" t="n">
        <v>840</v>
      </c>
      <c r="E3406" t="s">
        <v>401</v>
      </c>
      <c r="F3406" t="n">
        <v>3201</v>
      </c>
      <c r="G3406" t="s">
        <v>228</v>
      </c>
      <c r="H3406" t="s">
        <v>229</v>
      </c>
      <c r="I3406" t="n">
        <v>5</v>
      </c>
      <c r="J3406" t="n">
        <v>720</v>
      </c>
      <c r="K3406" t="s">
        <v>353</v>
      </c>
      <c r="L3406" t="n">
        <v>221</v>
      </c>
      <c r="M3406" t="n">
        <v>0</v>
      </c>
      <c r="N3406" t="n">
        <v>0</v>
      </c>
      <c r="O3406" t="s">
        <v>323</v>
      </c>
      <c r="P3406" t="n">
        <v>121</v>
      </c>
      <c r="Q3406" t="s">
        <v>229</v>
      </c>
      <c r="R3406" t="s">
        <v>233</v>
      </c>
      <c r="S3406" t="s">
        <v>229</v>
      </c>
      <c r="T3406" t="n">
        <v>5</v>
      </c>
    </row>
    <row r="3407" spans="1:20">
      <c r="A3407" s="1" t="n">
        <v>41425</v>
      </c>
      <c r="B3407" t="s">
        <v>376</v>
      </c>
      <c r="C3407" t="n">
        <v>1</v>
      </c>
      <c r="D3407" t="n">
        <v>251</v>
      </c>
      <c r="E3407" t="s">
        <v>385</v>
      </c>
      <c r="F3407" t="n">
        <v>3202</v>
      </c>
      <c r="G3407" t="s">
        <v>275</v>
      </c>
      <c r="H3407" t="s">
        <v>229</v>
      </c>
      <c r="I3407" t="n">
        <v>5</v>
      </c>
      <c r="J3407" t="n">
        <v>887</v>
      </c>
      <c r="K3407" t="s">
        <v>272</v>
      </c>
      <c r="L3407" t="n">
        <v>18</v>
      </c>
      <c r="M3407" t="n">
        <v>0</v>
      </c>
      <c r="N3407" t="n">
        <v>0</v>
      </c>
      <c r="T3407" t="s">
        <v>381</v>
      </c>
    </row>
    <row r="3408" spans="1:20">
      <c r="A3408" s="1" t="n">
        <v>41425</v>
      </c>
      <c r="B3408" t="s">
        <v>376</v>
      </c>
      <c r="C3408" t="n">
        <v>2</v>
      </c>
      <c r="D3408" t="n">
        <v>251</v>
      </c>
      <c r="E3408" t="s">
        <v>385</v>
      </c>
      <c r="F3408" t="n">
        <v>3203</v>
      </c>
      <c r="G3408" t="s">
        <v>343</v>
      </c>
      <c r="H3408" t="s">
        <v>229</v>
      </c>
      <c r="I3408" t="n">
        <v>5</v>
      </c>
      <c r="J3408" t="n">
        <v>887</v>
      </c>
      <c r="K3408" t="s">
        <v>272</v>
      </c>
      <c r="L3408" t="n">
        <v>15</v>
      </c>
      <c r="M3408" t="n">
        <v>0</v>
      </c>
      <c r="N3408" t="n">
        <v>0</v>
      </c>
      <c r="T3408" t="s">
        <v>381</v>
      </c>
    </row>
    <row r="3409" spans="1:20">
      <c r="A3409" s="1" t="n">
        <v>41425</v>
      </c>
      <c r="B3409" t="s">
        <v>376</v>
      </c>
      <c r="C3409" t="n">
        <v>3</v>
      </c>
      <c r="D3409" t="n">
        <v>251</v>
      </c>
      <c r="E3409" t="s">
        <v>385</v>
      </c>
      <c r="F3409" t="n">
        <v>3204</v>
      </c>
      <c r="G3409" t="s">
        <v>344</v>
      </c>
      <c r="H3409" t="s">
        <v>229</v>
      </c>
      <c r="I3409" t="n">
        <v>5</v>
      </c>
      <c r="J3409" t="n">
        <v>887</v>
      </c>
      <c r="K3409" t="s">
        <v>272</v>
      </c>
      <c r="L3409" t="n">
        <v>21</v>
      </c>
      <c r="M3409" t="n">
        <v>0</v>
      </c>
      <c r="N3409" t="n">
        <v>0</v>
      </c>
      <c r="T3409" t="s">
        <v>381</v>
      </c>
    </row>
    <row r="3410" spans="1:20">
      <c r="A3410" s="1" t="n">
        <v>41425</v>
      </c>
      <c r="B3410" t="s">
        <v>326</v>
      </c>
      <c r="C3410" t="n">
        <v>1</v>
      </c>
      <c r="D3410" t="n">
        <v>216</v>
      </c>
      <c r="E3410" t="s">
        <v>392</v>
      </c>
      <c r="F3410" t="n">
        <v>3201</v>
      </c>
      <c r="G3410" t="s">
        <v>228</v>
      </c>
      <c r="H3410" t="s">
        <v>229</v>
      </c>
      <c r="I3410" t="n">
        <v>5</v>
      </c>
      <c r="J3410" t="n">
        <v>515</v>
      </c>
      <c r="K3410" t="s">
        <v>338</v>
      </c>
      <c r="L3410" t="n">
        <v>424</v>
      </c>
      <c r="M3410" t="n">
        <v>0</v>
      </c>
      <c r="N3410" t="n">
        <v>0</v>
      </c>
      <c r="T3410" t="s">
        <v>381</v>
      </c>
    </row>
    <row r="3411" spans="1:20">
      <c r="A3411" s="1" t="n">
        <v>41425</v>
      </c>
      <c r="B3411" t="s">
        <v>326</v>
      </c>
      <c r="C3411" t="n">
        <v>2</v>
      </c>
      <c r="D3411" t="n">
        <v>216</v>
      </c>
      <c r="E3411" t="s">
        <v>392</v>
      </c>
      <c r="F3411" t="n">
        <v>3201</v>
      </c>
      <c r="G3411" t="s">
        <v>228</v>
      </c>
      <c r="H3411" t="s">
        <v>229</v>
      </c>
      <c r="I3411" t="n">
        <v>5</v>
      </c>
      <c r="J3411" t="n">
        <v>490</v>
      </c>
      <c r="K3411" t="s">
        <v>244</v>
      </c>
      <c r="L3411" t="n">
        <v>266</v>
      </c>
      <c r="M3411" t="n">
        <v>0</v>
      </c>
      <c r="N3411" t="n">
        <v>0</v>
      </c>
      <c r="T3411" t="s">
        <v>381</v>
      </c>
    </row>
    <row r="3412" spans="1:20">
      <c r="A3412" s="1" t="n">
        <v>41425</v>
      </c>
      <c r="B3412" t="s">
        <v>371</v>
      </c>
      <c r="C3412" t="n">
        <v>17</v>
      </c>
      <c r="D3412" t="n">
        <v>216</v>
      </c>
      <c r="E3412" t="s">
        <v>392</v>
      </c>
      <c r="F3412" t="n">
        <v>3201</v>
      </c>
      <c r="G3412" t="s">
        <v>228</v>
      </c>
      <c r="H3412" t="s">
        <v>229</v>
      </c>
      <c r="I3412" t="n">
        <v>5</v>
      </c>
      <c r="J3412" t="n">
        <v>515</v>
      </c>
      <c r="K3412" t="s">
        <v>338</v>
      </c>
      <c r="L3412" t="n">
        <v>109</v>
      </c>
      <c r="M3412" t="n">
        <v>0</v>
      </c>
      <c r="N3412" t="n">
        <v>0</v>
      </c>
      <c r="T3412" t="s">
        <v>381</v>
      </c>
    </row>
    <row r="3413" spans="1:20">
      <c r="A3413" s="1" t="n">
        <v>41425</v>
      </c>
      <c r="B3413" t="s">
        <v>371</v>
      </c>
      <c r="C3413" t="n">
        <v>18</v>
      </c>
      <c r="D3413" t="n">
        <v>216</v>
      </c>
      <c r="E3413" t="s">
        <v>392</v>
      </c>
      <c r="F3413" t="n">
        <v>3201</v>
      </c>
      <c r="G3413" t="s">
        <v>228</v>
      </c>
      <c r="H3413" t="s">
        <v>229</v>
      </c>
      <c r="I3413" t="n">
        <v>5</v>
      </c>
      <c r="J3413" t="n">
        <v>515</v>
      </c>
      <c r="K3413" t="s">
        <v>338</v>
      </c>
      <c r="L3413" t="n">
        <v>120</v>
      </c>
      <c r="M3413" t="n">
        <v>0</v>
      </c>
      <c r="N3413" t="n">
        <v>0</v>
      </c>
      <c r="T3413" t="s">
        <v>381</v>
      </c>
    </row>
    <row r="3414" spans="1:20">
      <c r="A3414" s="1" t="n">
        <v>41425</v>
      </c>
      <c r="B3414" t="s">
        <v>371</v>
      </c>
      <c r="C3414" t="n">
        <v>19</v>
      </c>
      <c r="D3414" t="n">
        <v>215</v>
      </c>
      <c r="E3414" t="s">
        <v>384</v>
      </c>
      <c r="F3414" t="n">
        <v>3201</v>
      </c>
      <c r="G3414" t="s">
        <v>228</v>
      </c>
      <c r="H3414" t="s">
        <v>229</v>
      </c>
      <c r="I3414" t="n">
        <v>5</v>
      </c>
      <c r="J3414" t="n">
        <v>515</v>
      </c>
      <c r="K3414" t="s">
        <v>338</v>
      </c>
      <c r="L3414" t="n">
        <v>85</v>
      </c>
      <c r="M3414" t="n">
        <v>0</v>
      </c>
      <c r="N3414" t="n">
        <v>0</v>
      </c>
      <c r="T3414" t="s">
        <v>381</v>
      </c>
    </row>
    <row r="3415" spans="1:20">
      <c r="A3415" s="1" t="n">
        <v>41425</v>
      </c>
      <c r="B3415" t="s">
        <v>371</v>
      </c>
      <c r="C3415" t="n">
        <v>20</v>
      </c>
      <c r="D3415" t="n">
        <v>509</v>
      </c>
      <c r="E3415" t="s">
        <v>380</v>
      </c>
      <c r="F3415" t="n">
        <v>3201</v>
      </c>
      <c r="G3415" t="s">
        <v>228</v>
      </c>
      <c r="H3415" t="s">
        <v>229</v>
      </c>
      <c r="I3415" t="n">
        <v>5</v>
      </c>
      <c r="J3415" t="n">
        <v>315</v>
      </c>
      <c r="K3415" t="s">
        <v>402</v>
      </c>
      <c r="L3415" t="n">
        <v>332</v>
      </c>
      <c r="M3415" t="n">
        <v>0.52</v>
      </c>
      <c r="N3415" t="n">
        <v>0</v>
      </c>
      <c r="T3415" t="s">
        <v>381</v>
      </c>
    </row>
    <row r="3416" spans="1:20">
      <c r="A3416" s="1" t="n">
        <v>41425</v>
      </c>
      <c r="B3416" t="s">
        <v>371</v>
      </c>
      <c r="C3416" t="n">
        <v>21</v>
      </c>
      <c r="D3416" t="n">
        <v>130</v>
      </c>
      <c r="E3416" t="s">
        <v>403</v>
      </c>
      <c r="F3416" t="n">
        <v>3201</v>
      </c>
      <c r="G3416" t="s">
        <v>228</v>
      </c>
      <c r="H3416" t="s">
        <v>229</v>
      </c>
      <c r="I3416" t="n">
        <v>5</v>
      </c>
      <c r="J3416" t="n">
        <v>515</v>
      </c>
      <c r="K3416" t="s">
        <v>338</v>
      </c>
      <c r="L3416" t="n">
        <v>301</v>
      </c>
      <c r="M3416" t="n">
        <v>0</v>
      </c>
      <c r="N3416" t="n">
        <v>0</v>
      </c>
      <c r="T3416" t="s">
        <v>381</v>
      </c>
    </row>
    <row r="3417" spans="1:20">
      <c r="A3417" s="1" t="n">
        <v>41425</v>
      </c>
      <c r="B3417" t="s">
        <v>371</v>
      </c>
      <c r="C3417" t="n">
        <v>22</v>
      </c>
      <c r="D3417" t="n">
        <v>465</v>
      </c>
      <c r="E3417" t="s">
        <v>404</v>
      </c>
      <c r="F3417" t="n">
        <v>3201</v>
      </c>
      <c r="G3417" t="s">
        <v>228</v>
      </c>
      <c r="H3417" t="s">
        <v>229</v>
      </c>
      <c r="I3417" t="n">
        <v>5</v>
      </c>
      <c r="J3417" t="n">
        <v>490</v>
      </c>
      <c r="K3417" t="s">
        <v>244</v>
      </c>
      <c r="L3417" t="n">
        <v>311</v>
      </c>
      <c r="M3417" t="n">
        <v>0</v>
      </c>
      <c r="N3417" t="n">
        <v>0</v>
      </c>
      <c r="T3417" t="s">
        <v>381</v>
      </c>
    </row>
    <row r="3418" spans="1:20">
      <c r="A3418" s="1" t="n">
        <v>41455</v>
      </c>
      <c r="B3418" t="s">
        <v>323</v>
      </c>
      <c r="C3418" t="n">
        <v>20</v>
      </c>
      <c r="D3418" t="n">
        <v>25</v>
      </c>
      <c r="E3418" t="s">
        <v>116</v>
      </c>
      <c r="F3418" t="n">
        <v>3201</v>
      </c>
      <c r="G3418" t="s">
        <v>228</v>
      </c>
      <c r="H3418" t="s">
        <v>229</v>
      </c>
      <c r="I3418" t="n">
        <v>5</v>
      </c>
      <c r="J3418" t="n">
        <v>458</v>
      </c>
      <c r="K3418" t="s">
        <v>230</v>
      </c>
      <c r="L3418" t="n">
        <v>218</v>
      </c>
      <c r="M3418" t="n">
        <v>0.09</v>
      </c>
      <c r="N3418" t="n">
        <v>32.2</v>
      </c>
      <c r="O3418" t="s">
        <v>323</v>
      </c>
      <c r="P3418" t="n">
        <v>121</v>
      </c>
      <c r="Q3418" t="s">
        <v>229</v>
      </c>
      <c r="R3418" t="s">
        <v>233</v>
      </c>
      <c r="S3418" t="s">
        <v>229</v>
      </c>
      <c r="T3418" t="n">
        <v>5</v>
      </c>
    </row>
    <row r="3419" spans="1:20">
      <c r="A3419" s="1" t="n">
        <v>41455</v>
      </c>
      <c r="B3419" t="s">
        <v>323</v>
      </c>
      <c r="C3419" t="n">
        <v>21</v>
      </c>
      <c r="D3419" t="n">
        <v>25</v>
      </c>
      <c r="E3419" t="s">
        <v>116</v>
      </c>
      <c r="F3419" t="n">
        <v>3201</v>
      </c>
      <c r="G3419" t="s">
        <v>228</v>
      </c>
      <c r="H3419" t="s">
        <v>229</v>
      </c>
      <c r="I3419" t="n">
        <v>5</v>
      </c>
      <c r="J3419" t="n">
        <v>945</v>
      </c>
      <c r="K3419" t="s">
        <v>282</v>
      </c>
      <c r="L3419" t="n">
        <v>122</v>
      </c>
      <c r="M3419" t="n">
        <v>0.05</v>
      </c>
      <c r="N3419" t="n">
        <v>40.3</v>
      </c>
      <c r="O3419" t="s">
        <v>323</v>
      </c>
      <c r="P3419" t="n">
        <v>121</v>
      </c>
      <c r="Q3419" t="s">
        <v>229</v>
      </c>
      <c r="R3419" t="s">
        <v>233</v>
      </c>
      <c r="S3419" t="s">
        <v>229</v>
      </c>
      <c r="T3419" t="n">
        <v>5</v>
      </c>
    </row>
    <row r="3420" spans="1:20">
      <c r="A3420" s="1" t="n">
        <v>41455</v>
      </c>
      <c r="B3420" t="s">
        <v>323</v>
      </c>
      <c r="C3420" t="n">
        <v>22</v>
      </c>
      <c r="D3420" t="n">
        <v>25</v>
      </c>
      <c r="E3420" t="s">
        <v>116</v>
      </c>
      <c r="F3420" t="n">
        <v>3201</v>
      </c>
      <c r="G3420" t="s">
        <v>228</v>
      </c>
      <c r="H3420" t="s">
        <v>229</v>
      </c>
      <c r="I3420" t="n">
        <v>5</v>
      </c>
      <c r="J3420" t="n">
        <v>875</v>
      </c>
      <c r="K3420" t="s">
        <v>305</v>
      </c>
      <c r="L3420" t="n">
        <v>236</v>
      </c>
      <c r="M3420" t="n">
        <v>0.04</v>
      </c>
      <c r="N3420" t="n">
        <v>41.8</v>
      </c>
      <c r="O3420" t="s">
        <v>323</v>
      </c>
      <c r="P3420" t="n">
        <v>121</v>
      </c>
      <c r="Q3420" t="s">
        <v>229</v>
      </c>
      <c r="R3420" t="s">
        <v>233</v>
      </c>
      <c r="S3420" t="s">
        <v>229</v>
      </c>
      <c r="T3420" t="n">
        <v>5</v>
      </c>
    </row>
    <row r="3421" spans="1:20">
      <c r="A3421" s="1" t="n">
        <v>41455</v>
      </c>
      <c r="B3421" t="s">
        <v>323</v>
      </c>
      <c r="C3421" t="n">
        <v>23</v>
      </c>
      <c r="D3421" t="n">
        <v>25</v>
      </c>
      <c r="E3421" t="s">
        <v>116</v>
      </c>
      <c r="F3421" t="n">
        <v>3201</v>
      </c>
      <c r="G3421" t="s">
        <v>228</v>
      </c>
      <c r="H3421" t="s">
        <v>229</v>
      </c>
      <c r="I3421" t="n">
        <v>5</v>
      </c>
      <c r="J3421" t="n">
        <v>945</v>
      </c>
      <c r="K3421" t="s">
        <v>282</v>
      </c>
      <c r="L3421" t="n">
        <v>281</v>
      </c>
      <c r="M3421" t="n">
        <v>0.06</v>
      </c>
      <c r="N3421" t="n">
        <v>37.7</v>
      </c>
      <c r="O3421" t="s">
        <v>323</v>
      </c>
      <c r="P3421" t="n">
        <v>121</v>
      </c>
      <c r="Q3421" t="s">
        <v>229</v>
      </c>
      <c r="R3421" t="s">
        <v>233</v>
      </c>
      <c r="S3421" t="s">
        <v>229</v>
      </c>
      <c r="T3421" t="n">
        <v>5</v>
      </c>
    </row>
    <row r="3422" spans="1:20">
      <c r="A3422" s="1" t="n">
        <v>41455</v>
      </c>
      <c r="B3422" t="s">
        <v>323</v>
      </c>
      <c r="C3422" t="n">
        <v>24</v>
      </c>
      <c r="D3422" t="n">
        <v>25</v>
      </c>
      <c r="E3422" t="s">
        <v>116</v>
      </c>
      <c r="F3422" t="n">
        <v>3201</v>
      </c>
      <c r="G3422" t="s">
        <v>228</v>
      </c>
      <c r="H3422" t="s">
        <v>229</v>
      </c>
      <c r="I3422" t="n">
        <v>5</v>
      </c>
      <c r="J3422" t="n">
        <v>458</v>
      </c>
      <c r="K3422" t="s">
        <v>230</v>
      </c>
      <c r="L3422" t="n">
        <v>121</v>
      </c>
      <c r="M3422" t="n">
        <v>0.09</v>
      </c>
      <c r="N3422" t="n">
        <v>33.8</v>
      </c>
      <c r="O3422" t="s">
        <v>323</v>
      </c>
      <c r="P3422" t="n">
        <v>121</v>
      </c>
      <c r="Q3422" t="s">
        <v>229</v>
      </c>
      <c r="R3422" t="s">
        <v>233</v>
      </c>
      <c r="S3422" t="s">
        <v>229</v>
      </c>
      <c r="T3422" t="n">
        <v>5</v>
      </c>
    </row>
    <row r="3423" spans="1:20">
      <c r="A3423" s="1" t="n">
        <v>41455</v>
      </c>
      <c r="B3423" t="s">
        <v>323</v>
      </c>
      <c r="C3423" t="n">
        <v>25</v>
      </c>
      <c r="D3423" t="n">
        <v>25</v>
      </c>
      <c r="E3423" t="s">
        <v>116</v>
      </c>
      <c r="F3423" t="n">
        <v>3201</v>
      </c>
      <c r="G3423" t="s">
        <v>228</v>
      </c>
      <c r="H3423" t="s">
        <v>229</v>
      </c>
      <c r="I3423" t="n">
        <v>5</v>
      </c>
      <c r="J3423" t="n">
        <v>945</v>
      </c>
      <c r="K3423" t="s">
        <v>282</v>
      </c>
      <c r="L3423" t="n">
        <v>208</v>
      </c>
      <c r="M3423" t="n">
        <v>0.05</v>
      </c>
      <c r="N3423" t="n">
        <v>40.3</v>
      </c>
      <c r="O3423" t="s">
        <v>323</v>
      </c>
      <c r="P3423" t="n">
        <v>121</v>
      </c>
      <c r="Q3423" t="s">
        <v>229</v>
      </c>
      <c r="R3423" t="s">
        <v>233</v>
      </c>
      <c r="S3423" t="s">
        <v>229</v>
      </c>
      <c r="T3423" t="n">
        <v>5</v>
      </c>
    </row>
    <row r="3424" spans="1:20">
      <c r="A3424" s="1" t="n">
        <v>41455</v>
      </c>
      <c r="B3424" t="s">
        <v>323</v>
      </c>
      <c r="C3424" t="n">
        <v>26</v>
      </c>
      <c r="D3424" t="n">
        <v>25</v>
      </c>
      <c r="E3424" t="s">
        <v>116</v>
      </c>
      <c r="F3424" t="n">
        <v>3201</v>
      </c>
      <c r="G3424" t="s">
        <v>228</v>
      </c>
      <c r="H3424" t="s">
        <v>229</v>
      </c>
      <c r="I3424" t="n">
        <v>5</v>
      </c>
      <c r="J3424" t="n">
        <v>945</v>
      </c>
      <c r="K3424" t="s">
        <v>282</v>
      </c>
      <c r="L3424" t="n">
        <v>357</v>
      </c>
      <c r="M3424" t="n">
        <v>0.08</v>
      </c>
      <c r="N3424" t="n">
        <v>34.7</v>
      </c>
      <c r="O3424" t="s">
        <v>323</v>
      </c>
      <c r="P3424" t="n">
        <v>121</v>
      </c>
      <c r="Q3424" t="s">
        <v>229</v>
      </c>
      <c r="R3424" t="s">
        <v>233</v>
      </c>
      <c r="S3424" t="s">
        <v>229</v>
      </c>
      <c r="T3424" t="n">
        <v>5</v>
      </c>
    </row>
    <row r="3425" spans="1:20">
      <c r="A3425" s="1" t="n">
        <v>41455</v>
      </c>
      <c r="B3425" t="s">
        <v>376</v>
      </c>
      <c r="C3425" t="n">
        <v>1</v>
      </c>
      <c r="D3425" t="n">
        <v>251</v>
      </c>
      <c r="E3425" t="s">
        <v>385</v>
      </c>
      <c r="F3425" t="n">
        <v>3202</v>
      </c>
      <c r="G3425" t="s">
        <v>275</v>
      </c>
      <c r="H3425" t="s">
        <v>229</v>
      </c>
      <c r="I3425" t="n">
        <v>5</v>
      </c>
      <c r="J3425" t="n">
        <v>320</v>
      </c>
      <c r="K3425" t="s">
        <v>388</v>
      </c>
      <c r="L3425" t="n">
        <v>27</v>
      </c>
      <c r="M3425" t="n">
        <v>0</v>
      </c>
      <c r="N3425" t="n">
        <v>0</v>
      </c>
      <c r="T3425" t="s">
        <v>381</v>
      </c>
    </row>
    <row r="3426" spans="1:20">
      <c r="A3426" s="1" t="n">
        <v>41455</v>
      </c>
      <c r="B3426" t="s">
        <v>376</v>
      </c>
      <c r="C3426" t="n">
        <v>2</v>
      </c>
      <c r="D3426" t="n">
        <v>251</v>
      </c>
      <c r="E3426" t="s">
        <v>385</v>
      </c>
      <c r="F3426" t="n">
        <v>3203</v>
      </c>
      <c r="G3426" t="s">
        <v>343</v>
      </c>
      <c r="H3426" t="s">
        <v>229</v>
      </c>
      <c r="I3426" t="n">
        <v>5</v>
      </c>
      <c r="J3426" t="n">
        <v>320</v>
      </c>
      <c r="K3426" t="s">
        <v>388</v>
      </c>
      <c r="L3426" t="n">
        <v>25</v>
      </c>
      <c r="M3426" t="n">
        <v>0</v>
      </c>
      <c r="N3426" t="n">
        <v>0</v>
      </c>
      <c r="T3426" t="s">
        <v>381</v>
      </c>
    </row>
    <row r="3427" spans="1:20">
      <c r="A3427" s="1" t="n">
        <v>41455</v>
      </c>
      <c r="B3427" t="s">
        <v>376</v>
      </c>
      <c r="C3427" t="n">
        <v>3</v>
      </c>
      <c r="D3427" t="n">
        <v>251</v>
      </c>
      <c r="E3427" t="s">
        <v>385</v>
      </c>
      <c r="F3427" t="n">
        <v>3204</v>
      </c>
      <c r="G3427" t="s">
        <v>344</v>
      </c>
      <c r="H3427" t="s">
        <v>229</v>
      </c>
      <c r="I3427" t="n">
        <v>5</v>
      </c>
      <c r="J3427" t="n">
        <v>320</v>
      </c>
      <c r="K3427" t="s">
        <v>388</v>
      </c>
      <c r="L3427" t="n">
        <v>17</v>
      </c>
      <c r="M3427" t="n">
        <v>0</v>
      </c>
      <c r="N3427" t="n">
        <v>0</v>
      </c>
      <c r="T3427" t="s">
        <v>381</v>
      </c>
    </row>
    <row r="3428" spans="1:20">
      <c r="A3428" s="1" t="n">
        <v>41455</v>
      </c>
      <c r="B3428" t="s">
        <v>376</v>
      </c>
      <c r="C3428" t="n">
        <v>4</v>
      </c>
      <c r="D3428" t="n">
        <v>251</v>
      </c>
      <c r="E3428" t="s">
        <v>385</v>
      </c>
      <c r="F3428" t="n">
        <v>3201</v>
      </c>
      <c r="G3428" t="s">
        <v>228</v>
      </c>
      <c r="H3428" t="s">
        <v>229</v>
      </c>
      <c r="I3428" t="n">
        <v>5</v>
      </c>
      <c r="J3428" t="n">
        <v>320</v>
      </c>
      <c r="K3428" t="s">
        <v>388</v>
      </c>
      <c r="L3428" t="n">
        <v>34</v>
      </c>
      <c r="M3428" t="n">
        <v>0</v>
      </c>
      <c r="N3428" t="n">
        <v>0</v>
      </c>
      <c r="T3428" t="s">
        <v>381</v>
      </c>
    </row>
    <row r="3429" spans="1:20">
      <c r="A3429" s="1" t="n">
        <v>41455</v>
      </c>
      <c r="B3429" t="s">
        <v>326</v>
      </c>
      <c r="C3429" t="n">
        <v>1</v>
      </c>
      <c r="D3429" t="n">
        <v>216</v>
      </c>
      <c r="E3429" t="s">
        <v>392</v>
      </c>
      <c r="F3429" t="n">
        <v>3201</v>
      </c>
      <c r="G3429" t="s">
        <v>228</v>
      </c>
      <c r="H3429" t="s">
        <v>229</v>
      </c>
      <c r="I3429" t="n">
        <v>5</v>
      </c>
      <c r="J3429" t="n">
        <v>515</v>
      </c>
      <c r="K3429" t="s">
        <v>338</v>
      </c>
      <c r="L3429" t="n">
        <v>430</v>
      </c>
      <c r="M3429" t="n">
        <v>0</v>
      </c>
      <c r="N3429" t="n">
        <v>0</v>
      </c>
      <c r="T3429" t="s">
        <v>381</v>
      </c>
    </row>
    <row r="3430" spans="1:20">
      <c r="A3430" s="1" t="n">
        <v>41455</v>
      </c>
      <c r="B3430" t="s">
        <v>326</v>
      </c>
      <c r="C3430" t="n">
        <v>2</v>
      </c>
      <c r="D3430" t="n">
        <v>216</v>
      </c>
      <c r="E3430" t="s">
        <v>392</v>
      </c>
      <c r="F3430" t="n">
        <v>3201</v>
      </c>
      <c r="G3430" t="s">
        <v>228</v>
      </c>
      <c r="H3430" t="s">
        <v>229</v>
      </c>
      <c r="I3430" t="n">
        <v>5</v>
      </c>
      <c r="J3430" t="n">
        <v>490</v>
      </c>
      <c r="K3430" t="s">
        <v>244</v>
      </c>
      <c r="L3430" t="n">
        <v>315</v>
      </c>
      <c r="M3430" t="n">
        <v>0</v>
      </c>
      <c r="N3430" t="n">
        <v>0</v>
      </c>
      <c r="T3430" t="s">
        <v>381</v>
      </c>
    </row>
    <row r="3431" spans="1:20">
      <c r="A3431" s="1" t="n">
        <v>41455</v>
      </c>
      <c r="B3431" t="s">
        <v>371</v>
      </c>
      <c r="C3431" t="n">
        <v>26</v>
      </c>
      <c r="D3431" t="n">
        <v>508</v>
      </c>
      <c r="E3431" t="s">
        <v>405</v>
      </c>
      <c r="F3431" t="n">
        <v>3201</v>
      </c>
      <c r="G3431" t="s">
        <v>228</v>
      </c>
      <c r="H3431" t="s">
        <v>229</v>
      </c>
      <c r="I3431" t="n">
        <v>5</v>
      </c>
      <c r="J3431" t="n">
        <v>515</v>
      </c>
      <c r="K3431" t="s">
        <v>338</v>
      </c>
      <c r="L3431" t="n">
        <v>306</v>
      </c>
      <c r="M3431" t="n">
        <v>0.28</v>
      </c>
      <c r="N3431" t="n">
        <v>0</v>
      </c>
      <c r="T3431" t="s">
        <v>381</v>
      </c>
    </row>
    <row r="3432" spans="1:20">
      <c r="A3432" s="1" t="n">
        <v>41455</v>
      </c>
      <c r="B3432" t="s">
        <v>371</v>
      </c>
      <c r="C3432" t="n">
        <v>29</v>
      </c>
      <c r="D3432" t="n">
        <v>215</v>
      </c>
      <c r="E3432" t="s">
        <v>384</v>
      </c>
      <c r="F3432" t="n">
        <v>3201</v>
      </c>
      <c r="G3432" t="s">
        <v>228</v>
      </c>
      <c r="H3432" t="s">
        <v>229</v>
      </c>
      <c r="I3432" t="n">
        <v>5</v>
      </c>
      <c r="J3432" t="n">
        <v>515</v>
      </c>
      <c r="K3432" t="s">
        <v>338</v>
      </c>
      <c r="L3432" t="n">
        <v>499</v>
      </c>
      <c r="M3432" t="n">
        <v>0</v>
      </c>
      <c r="N3432" t="n">
        <v>0</v>
      </c>
      <c r="T3432" t="s">
        <v>381</v>
      </c>
    </row>
    <row r="3433" spans="1:20">
      <c r="A3433" s="1" t="n">
        <v>41455</v>
      </c>
      <c r="B3433" t="s">
        <v>371</v>
      </c>
      <c r="C3433" t="n">
        <v>30</v>
      </c>
      <c r="D3433" t="n">
        <v>215</v>
      </c>
      <c r="E3433" t="s">
        <v>384</v>
      </c>
      <c r="F3433" t="n">
        <v>3201</v>
      </c>
      <c r="G3433" t="s">
        <v>228</v>
      </c>
      <c r="H3433" t="s">
        <v>229</v>
      </c>
      <c r="I3433" t="n">
        <v>5</v>
      </c>
      <c r="J3433" t="n">
        <v>490</v>
      </c>
      <c r="K3433" t="s">
        <v>244</v>
      </c>
      <c r="L3433" t="n">
        <v>103</v>
      </c>
      <c r="M3433" t="n">
        <v>0</v>
      </c>
      <c r="N3433" t="n">
        <v>0</v>
      </c>
      <c r="T3433" t="s">
        <v>381</v>
      </c>
    </row>
    <row r="3434" spans="1:20">
      <c r="A3434" s="1" t="n">
        <v>41455</v>
      </c>
      <c r="B3434" t="s">
        <v>371</v>
      </c>
      <c r="C3434" t="n">
        <v>31</v>
      </c>
      <c r="D3434" t="n">
        <v>130</v>
      </c>
      <c r="E3434" t="s">
        <v>403</v>
      </c>
      <c r="F3434" t="n">
        <v>3201</v>
      </c>
      <c r="G3434" t="s">
        <v>228</v>
      </c>
      <c r="H3434" t="s">
        <v>229</v>
      </c>
      <c r="I3434" t="n">
        <v>5</v>
      </c>
      <c r="J3434" t="n">
        <v>515</v>
      </c>
      <c r="K3434" t="s">
        <v>338</v>
      </c>
      <c r="L3434" t="n">
        <v>308</v>
      </c>
      <c r="M3434" t="n">
        <v>0</v>
      </c>
      <c r="N3434" t="n">
        <v>0</v>
      </c>
      <c r="T3434" t="s">
        <v>381</v>
      </c>
    </row>
    <row r="3435" spans="1:20">
      <c r="A3435" s="1" t="n">
        <v>41455</v>
      </c>
      <c r="B3435" t="s">
        <v>371</v>
      </c>
      <c r="C3435" t="n">
        <v>32</v>
      </c>
      <c r="D3435" t="n">
        <v>465</v>
      </c>
      <c r="E3435" t="s">
        <v>404</v>
      </c>
      <c r="F3435" t="n">
        <v>3201</v>
      </c>
      <c r="G3435" t="s">
        <v>228</v>
      </c>
      <c r="H3435" t="s">
        <v>229</v>
      </c>
      <c r="I3435" t="n">
        <v>5</v>
      </c>
      <c r="J3435" t="n">
        <v>490</v>
      </c>
      <c r="K3435" t="s">
        <v>244</v>
      </c>
      <c r="L3435" t="n">
        <v>215</v>
      </c>
      <c r="M3435" t="n">
        <v>0</v>
      </c>
      <c r="N3435" t="n">
        <v>0</v>
      </c>
      <c r="T3435" t="s">
        <v>381</v>
      </c>
    </row>
    <row r="3436" spans="1:20">
      <c r="A3436" s="1" t="n">
        <v>41486</v>
      </c>
      <c r="B3436" t="s">
        <v>323</v>
      </c>
      <c r="C3436" t="n">
        <v>16</v>
      </c>
      <c r="D3436" t="n">
        <v>25</v>
      </c>
      <c r="E3436" t="s">
        <v>116</v>
      </c>
      <c r="F3436" t="n">
        <v>3201</v>
      </c>
      <c r="G3436" t="s">
        <v>228</v>
      </c>
      <c r="H3436" t="s">
        <v>229</v>
      </c>
      <c r="I3436" t="n">
        <v>5</v>
      </c>
      <c r="J3436" t="n">
        <v>875</v>
      </c>
      <c r="K3436" t="s">
        <v>305</v>
      </c>
      <c r="L3436" t="n">
        <v>240</v>
      </c>
      <c r="M3436" t="n">
        <v>0.05</v>
      </c>
      <c r="N3436" t="n">
        <v>41.5</v>
      </c>
      <c r="O3436" t="s">
        <v>323</v>
      </c>
      <c r="P3436" t="n">
        <v>121</v>
      </c>
      <c r="Q3436" t="s">
        <v>229</v>
      </c>
      <c r="R3436" t="s">
        <v>233</v>
      </c>
      <c r="S3436" t="s">
        <v>229</v>
      </c>
      <c r="T3436" t="n">
        <v>5</v>
      </c>
    </row>
    <row r="3437" spans="1:20">
      <c r="A3437" s="1" t="n">
        <v>41486</v>
      </c>
      <c r="B3437" t="s">
        <v>323</v>
      </c>
      <c r="C3437" t="n">
        <v>17</v>
      </c>
      <c r="D3437" t="n">
        <v>25</v>
      </c>
      <c r="E3437" t="s">
        <v>116</v>
      </c>
      <c r="F3437" t="n">
        <v>3201</v>
      </c>
      <c r="G3437" t="s">
        <v>228</v>
      </c>
      <c r="H3437" t="s">
        <v>229</v>
      </c>
      <c r="I3437" t="n">
        <v>5</v>
      </c>
      <c r="J3437" t="n">
        <v>945</v>
      </c>
      <c r="K3437" t="s">
        <v>282</v>
      </c>
      <c r="L3437" t="n">
        <v>197</v>
      </c>
      <c r="M3437" t="n">
        <v>0.05</v>
      </c>
      <c r="N3437" t="n">
        <v>40.1</v>
      </c>
      <c r="O3437" t="s">
        <v>323</v>
      </c>
      <c r="P3437" t="n">
        <v>121</v>
      </c>
      <c r="Q3437" t="s">
        <v>229</v>
      </c>
      <c r="R3437" t="s">
        <v>233</v>
      </c>
      <c r="S3437" t="s">
        <v>229</v>
      </c>
      <c r="T3437" t="n">
        <v>5</v>
      </c>
    </row>
    <row r="3438" spans="1:20">
      <c r="A3438" s="1" t="n">
        <v>41486</v>
      </c>
      <c r="B3438" t="s">
        <v>323</v>
      </c>
      <c r="C3438" t="n">
        <v>18</v>
      </c>
      <c r="D3438" t="n">
        <v>25</v>
      </c>
      <c r="E3438" t="s">
        <v>116</v>
      </c>
      <c r="F3438" t="n">
        <v>3201</v>
      </c>
      <c r="G3438" t="s">
        <v>228</v>
      </c>
      <c r="H3438" t="s">
        <v>229</v>
      </c>
      <c r="I3438" t="n">
        <v>5</v>
      </c>
      <c r="J3438" t="n">
        <v>945</v>
      </c>
      <c r="K3438" t="s">
        <v>282</v>
      </c>
      <c r="L3438" t="n">
        <v>300</v>
      </c>
      <c r="M3438" t="n">
        <v>0.06</v>
      </c>
      <c r="N3438" t="n">
        <v>39.6</v>
      </c>
      <c r="O3438" t="s">
        <v>323</v>
      </c>
      <c r="P3438" t="n">
        <v>121</v>
      </c>
      <c r="Q3438" t="s">
        <v>229</v>
      </c>
      <c r="R3438" t="s">
        <v>233</v>
      </c>
      <c r="S3438" t="s">
        <v>229</v>
      </c>
      <c r="T3438" t="n">
        <v>5</v>
      </c>
    </row>
    <row r="3439" spans="1:20">
      <c r="A3439" s="1" t="n">
        <v>41486</v>
      </c>
      <c r="B3439" t="s">
        <v>323</v>
      </c>
      <c r="C3439" t="n">
        <v>19</v>
      </c>
      <c r="D3439" t="n">
        <v>25</v>
      </c>
      <c r="E3439" t="s">
        <v>116</v>
      </c>
      <c r="F3439" t="n">
        <v>3201</v>
      </c>
      <c r="G3439" t="s">
        <v>228</v>
      </c>
      <c r="H3439" t="s">
        <v>229</v>
      </c>
      <c r="I3439" t="n">
        <v>5</v>
      </c>
      <c r="J3439" t="n">
        <v>945</v>
      </c>
      <c r="K3439" t="s">
        <v>282</v>
      </c>
      <c r="L3439" t="n">
        <v>400</v>
      </c>
      <c r="M3439" t="n">
        <v>0.05</v>
      </c>
      <c r="N3439" t="n">
        <v>40.1</v>
      </c>
      <c r="O3439" t="s">
        <v>323</v>
      </c>
      <c r="P3439" t="n">
        <v>121</v>
      </c>
      <c r="Q3439" t="s">
        <v>229</v>
      </c>
      <c r="R3439" t="s">
        <v>233</v>
      </c>
      <c r="S3439" t="s">
        <v>229</v>
      </c>
      <c r="T3439" t="n">
        <v>5</v>
      </c>
    </row>
    <row r="3440" spans="1:20">
      <c r="A3440" s="1" t="n">
        <v>41486</v>
      </c>
      <c r="B3440" t="s">
        <v>323</v>
      </c>
      <c r="C3440" t="n">
        <v>20</v>
      </c>
      <c r="D3440" t="n">
        <v>25</v>
      </c>
      <c r="E3440" t="s">
        <v>116</v>
      </c>
      <c r="F3440" t="n">
        <v>3201</v>
      </c>
      <c r="G3440" t="s">
        <v>228</v>
      </c>
      <c r="H3440" t="s">
        <v>229</v>
      </c>
      <c r="I3440" t="n">
        <v>5</v>
      </c>
      <c r="J3440" t="n">
        <v>458</v>
      </c>
      <c r="K3440" t="s">
        <v>230</v>
      </c>
      <c r="L3440" t="n">
        <v>259</v>
      </c>
      <c r="M3440" t="n">
        <v>0.09</v>
      </c>
      <c r="N3440" t="n">
        <v>33.9</v>
      </c>
      <c r="O3440" t="s">
        <v>323</v>
      </c>
      <c r="P3440" t="n">
        <v>121</v>
      </c>
      <c r="Q3440" t="s">
        <v>229</v>
      </c>
      <c r="R3440" t="s">
        <v>233</v>
      </c>
      <c r="S3440" t="s">
        <v>229</v>
      </c>
      <c r="T3440" t="n">
        <v>5</v>
      </c>
    </row>
    <row r="3441" spans="1:20">
      <c r="A3441" s="1" t="n">
        <v>41486</v>
      </c>
      <c r="B3441" t="s">
        <v>323</v>
      </c>
      <c r="C3441" t="n">
        <v>61</v>
      </c>
      <c r="D3441" t="n">
        <v>139</v>
      </c>
      <c r="E3441" t="s">
        <v>399</v>
      </c>
      <c r="F3441" t="n">
        <v>3201</v>
      </c>
      <c r="G3441" t="s">
        <v>228</v>
      </c>
      <c r="H3441" t="s">
        <v>229</v>
      </c>
      <c r="I3441" t="n">
        <v>5</v>
      </c>
      <c r="J3441" t="n">
        <v>260</v>
      </c>
      <c r="K3441" t="s">
        <v>250</v>
      </c>
      <c r="L3441" t="n">
        <v>47</v>
      </c>
      <c r="M3441" t="n">
        <v>0</v>
      </c>
      <c r="N3441" t="n">
        <v>0</v>
      </c>
      <c r="O3441" t="s">
        <v>323</v>
      </c>
      <c r="P3441" t="n">
        <v>2930</v>
      </c>
      <c r="Q3441" t="s">
        <v>400</v>
      </c>
      <c r="R3441" t="s">
        <v>233</v>
      </c>
      <c r="S3441" t="s">
        <v>229</v>
      </c>
      <c r="T3441" t="n">
        <v>5</v>
      </c>
    </row>
    <row r="3442" spans="1:20">
      <c r="A3442" s="1" t="n">
        <v>41486</v>
      </c>
      <c r="B3442" t="s">
        <v>323</v>
      </c>
      <c r="C3442" t="n">
        <v>62</v>
      </c>
      <c r="D3442" t="n">
        <v>139</v>
      </c>
      <c r="E3442" t="s">
        <v>399</v>
      </c>
      <c r="F3442" t="n">
        <v>3201</v>
      </c>
      <c r="G3442" t="s">
        <v>228</v>
      </c>
      <c r="H3442" t="s">
        <v>229</v>
      </c>
      <c r="I3442" t="n">
        <v>5</v>
      </c>
      <c r="J3442" t="n">
        <v>260</v>
      </c>
      <c r="K3442" t="s">
        <v>250</v>
      </c>
      <c r="L3442" t="n">
        <v>39</v>
      </c>
      <c r="M3442" t="n">
        <v>0</v>
      </c>
      <c r="N3442" t="n">
        <v>0</v>
      </c>
      <c r="O3442" t="s">
        <v>323</v>
      </c>
      <c r="P3442" t="n">
        <v>2930</v>
      </c>
      <c r="Q3442" t="s">
        <v>400</v>
      </c>
      <c r="R3442" t="s">
        <v>233</v>
      </c>
      <c r="S3442" t="s">
        <v>229</v>
      </c>
      <c r="T3442" t="n">
        <v>5</v>
      </c>
    </row>
    <row r="3443" spans="1:20">
      <c r="A3443" s="1" t="n">
        <v>41486</v>
      </c>
      <c r="B3443" t="s">
        <v>376</v>
      </c>
      <c r="C3443" t="n">
        <v>1</v>
      </c>
      <c r="D3443" t="n">
        <v>251</v>
      </c>
      <c r="E3443" t="s">
        <v>385</v>
      </c>
      <c r="F3443" t="n">
        <v>3202</v>
      </c>
      <c r="G3443" t="s">
        <v>275</v>
      </c>
      <c r="H3443" t="s">
        <v>229</v>
      </c>
      <c r="I3443" t="n">
        <v>5</v>
      </c>
      <c r="J3443" t="n">
        <v>320</v>
      </c>
      <c r="K3443" t="s">
        <v>388</v>
      </c>
      <c r="L3443" t="n">
        <v>17</v>
      </c>
      <c r="M3443" t="n">
        <v>0</v>
      </c>
      <c r="N3443" t="n">
        <v>0</v>
      </c>
      <c r="T3443" t="s">
        <v>381</v>
      </c>
    </row>
    <row r="3444" spans="1:20">
      <c r="A3444" s="1" t="n">
        <v>41486</v>
      </c>
      <c r="B3444" t="s">
        <v>376</v>
      </c>
      <c r="C3444" t="n">
        <v>2</v>
      </c>
      <c r="D3444" t="n">
        <v>251</v>
      </c>
      <c r="E3444" t="s">
        <v>385</v>
      </c>
      <c r="F3444" t="n">
        <v>3203</v>
      </c>
      <c r="G3444" t="s">
        <v>343</v>
      </c>
      <c r="H3444" t="s">
        <v>229</v>
      </c>
      <c r="I3444" t="n">
        <v>5</v>
      </c>
      <c r="J3444" t="n">
        <v>320</v>
      </c>
      <c r="K3444" t="s">
        <v>388</v>
      </c>
      <c r="L3444" t="n">
        <v>15</v>
      </c>
      <c r="M3444" t="n">
        <v>0</v>
      </c>
      <c r="N3444" t="n">
        <v>0</v>
      </c>
      <c r="T3444" t="s">
        <v>381</v>
      </c>
    </row>
    <row r="3445" spans="1:20">
      <c r="A3445" s="1" t="n">
        <v>41486</v>
      </c>
      <c r="B3445" t="s">
        <v>376</v>
      </c>
      <c r="C3445" t="n">
        <v>3</v>
      </c>
      <c r="D3445" t="n">
        <v>251</v>
      </c>
      <c r="E3445" t="s">
        <v>385</v>
      </c>
      <c r="F3445" t="n">
        <v>3204</v>
      </c>
      <c r="G3445" t="s">
        <v>344</v>
      </c>
      <c r="H3445" t="s">
        <v>229</v>
      </c>
      <c r="I3445" t="n">
        <v>5</v>
      </c>
      <c r="J3445" t="n">
        <v>320</v>
      </c>
      <c r="K3445" t="s">
        <v>388</v>
      </c>
      <c r="L3445" t="n">
        <v>11</v>
      </c>
      <c r="M3445" t="n">
        <v>0</v>
      </c>
      <c r="N3445" t="n">
        <v>0</v>
      </c>
      <c r="T3445" t="s">
        <v>381</v>
      </c>
    </row>
    <row r="3446" spans="1:20">
      <c r="A3446" s="1" t="n">
        <v>41486</v>
      </c>
      <c r="B3446" t="s">
        <v>376</v>
      </c>
      <c r="C3446" t="n">
        <v>4</v>
      </c>
      <c r="D3446" t="n">
        <v>251</v>
      </c>
      <c r="E3446" t="s">
        <v>385</v>
      </c>
      <c r="F3446" t="n">
        <v>3201</v>
      </c>
      <c r="G3446" t="s">
        <v>228</v>
      </c>
      <c r="H3446" t="s">
        <v>229</v>
      </c>
      <c r="I3446" t="n">
        <v>5</v>
      </c>
      <c r="J3446" t="n">
        <v>320</v>
      </c>
      <c r="K3446" t="s">
        <v>388</v>
      </c>
      <c r="L3446" t="n">
        <v>10</v>
      </c>
      <c r="M3446" t="n">
        <v>0</v>
      </c>
      <c r="N3446" t="n">
        <v>0</v>
      </c>
      <c r="T3446" t="s">
        <v>381</v>
      </c>
    </row>
    <row r="3447" spans="1:20">
      <c r="A3447" s="1" t="n">
        <v>41486</v>
      </c>
      <c r="B3447" t="s">
        <v>382</v>
      </c>
      <c r="C3447" t="n">
        <v>1</v>
      </c>
      <c r="D3447" t="n">
        <v>931</v>
      </c>
      <c r="E3447" t="s">
        <v>383</v>
      </c>
      <c r="F3447" t="n">
        <v>3201</v>
      </c>
      <c r="G3447" t="s">
        <v>228</v>
      </c>
      <c r="H3447" t="s">
        <v>229</v>
      </c>
      <c r="I3447" t="n">
        <v>5</v>
      </c>
      <c r="J3447" t="n">
        <v>260</v>
      </c>
      <c r="K3447" t="s">
        <v>250</v>
      </c>
      <c r="L3447" t="n">
        <v>142</v>
      </c>
      <c r="M3447" t="n">
        <v>0</v>
      </c>
      <c r="N3447" t="n">
        <v>0</v>
      </c>
      <c r="T3447" t="s">
        <v>381</v>
      </c>
    </row>
    <row r="3448" spans="1:20">
      <c r="A3448" s="1" t="n">
        <v>41486</v>
      </c>
      <c r="B3448" t="s">
        <v>326</v>
      </c>
      <c r="C3448" t="n">
        <v>1</v>
      </c>
      <c r="D3448" t="n">
        <v>216</v>
      </c>
      <c r="E3448" t="s">
        <v>392</v>
      </c>
      <c r="F3448" t="n">
        <v>3201</v>
      </c>
      <c r="G3448" t="s">
        <v>228</v>
      </c>
      <c r="H3448" t="s">
        <v>229</v>
      </c>
      <c r="I3448" t="n">
        <v>5</v>
      </c>
      <c r="J3448" t="n">
        <v>515</v>
      </c>
      <c r="K3448" t="s">
        <v>338</v>
      </c>
      <c r="L3448" t="n">
        <v>316</v>
      </c>
      <c r="M3448" t="n">
        <v>0</v>
      </c>
      <c r="N3448" t="n">
        <v>0</v>
      </c>
      <c r="T3448" t="s">
        <v>381</v>
      </c>
    </row>
    <row r="3449" spans="1:20">
      <c r="A3449" s="1" t="n">
        <v>41486</v>
      </c>
      <c r="B3449" t="s">
        <v>326</v>
      </c>
      <c r="C3449" t="n">
        <v>2</v>
      </c>
      <c r="D3449" t="n">
        <v>216</v>
      </c>
      <c r="E3449" t="s">
        <v>392</v>
      </c>
      <c r="F3449" t="n">
        <v>3201</v>
      </c>
      <c r="G3449" t="s">
        <v>228</v>
      </c>
      <c r="H3449" t="s">
        <v>229</v>
      </c>
      <c r="I3449" t="n">
        <v>5</v>
      </c>
      <c r="J3449" t="n">
        <v>515</v>
      </c>
      <c r="K3449" t="s">
        <v>338</v>
      </c>
      <c r="L3449" t="n">
        <v>85</v>
      </c>
      <c r="M3449" t="n">
        <v>0</v>
      </c>
      <c r="N3449" t="n">
        <v>0</v>
      </c>
      <c r="T3449" t="s">
        <v>381</v>
      </c>
    </row>
    <row r="3450" spans="1:20">
      <c r="A3450" s="1" t="n">
        <v>41486</v>
      </c>
      <c r="B3450" t="s">
        <v>371</v>
      </c>
      <c r="C3450" t="n">
        <v>39</v>
      </c>
      <c r="D3450" t="n">
        <v>510</v>
      </c>
      <c r="E3450" t="s">
        <v>398</v>
      </c>
      <c r="F3450" t="n">
        <v>3201</v>
      </c>
      <c r="G3450" t="s">
        <v>228</v>
      </c>
      <c r="H3450" t="s">
        <v>229</v>
      </c>
      <c r="I3450" t="n">
        <v>5</v>
      </c>
      <c r="J3450" t="n">
        <v>580</v>
      </c>
      <c r="K3450" t="s">
        <v>248</v>
      </c>
      <c r="L3450" t="n">
        <v>149</v>
      </c>
      <c r="M3450" t="n">
        <v>1.91</v>
      </c>
      <c r="N3450" t="n">
        <v>0</v>
      </c>
      <c r="T3450" t="s">
        <v>381</v>
      </c>
    </row>
    <row r="3451" spans="1:20">
      <c r="A3451" s="1" t="n">
        <v>41486</v>
      </c>
      <c r="B3451" t="s">
        <v>371</v>
      </c>
      <c r="C3451" t="n">
        <v>41</v>
      </c>
      <c r="D3451" t="n">
        <v>215</v>
      </c>
      <c r="E3451" t="s">
        <v>384</v>
      </c>
      <c r="F3451" t="n">
        <v>3201</v>
      </c>
      <c r="G3451" t="s">
        <v>228</v>
      </c>
      <c r="H3451" t="s">
        <v>229</v>
      </c>
      <c r="I3451" t="n">
        <v>5</v>
      </c>
      <c r="J3451" t="n">
        <v>490</v>
      </c>
      <c r="K3451" t="s">
        <v>244</v>
      </c>
      <c r="L3451" t="n">
        <v>315</v>
      </c>
      <c r="M3451" t="n">
        <v>0</v>
      </c>
      <c r="N3451" t="n">
        <v>0</v>
      </c>
      <c r="T3451" t="s">
        <v>381</v>
      </c>
    </row>
    <row r="3452" spans="1:20">
      <c r="A3452" s="1" t="n">
        <v>41486</v>
      </c>
      <c r="B3452" t="s">
        <v>371</v>
      </c>
      <c r="C3452" t="n">
        <v>42</v>
      </c>
      <c r="D3452" t="n">
        <v>215</v>
      </c>
      <c r="E3452" t="s">
        <v>384</v>
      </c>
      <c r="F3452" t="n">
        <v>3201</v>
      </c>
      <c r="G3452" t="s">
        <v>228</v>
      </c>
      <c r="H3452" t="s">
        <v>229</v>
      </c>
      <c r="I3452" t="n">
        <v>5</v>
      </c>
      <c r="J3452" t="n">
        <v>515</v>
      </c>
      <c r="K3452" t="s">
        <v>338</v>
      </c>
      <c r="L3452" t="n">
        <v>108</v>
      </c>
      <c r="M3452" t="n">
        <v>0</v>
      </c>
      <c r="N3452" t="n">
        <v>0</v>
      </c>
      <c r="T3452" t="s">
        <v>381</v>
      </c>
    </row>
    <row r="3453" spans="1:20">
      <c r="A3453" s="1" t="n">
        <v>41486</v>
      </c>
      <c r="B3453" t="s">
        <v>371</v>
      </c>
      <c r="C3453" t="n">
        <v>43</v>
      </c>
      <c r="D3453" t="n">
        <v>215</v>
      </c>
      <c r="E3453" t="s">
        <v>384</v>
      </c>
      <c r="F3453" t="n">
        <v>3201</v>
      </c>
      <c r="G3453" t="s">
        <v>228</v>
      </c>
      <c r="H3453" t="s">
        <v>229</v>
      </c>
      <c r="I3453" t="n">
        <v>5</v>
      </c>
      <c r="J3453" t="n">
        <v>515</v>
      </c>
      <c r="K3453" t="s">
        <v>338</v>
      </c>
      <c r="L3453" t="n">
        <v>206</v>
      </c>
      <c r="M3453" t="n">
        <v>0</v>
      </c>
      <c r="N3453" t="n">
        <v>0</v>
      </c>
      <c r="T3453" t="s">
        <v>381</v>
      </c>
    </row>
    <row r="3454" spans="1:20">
      <c r="A3454" s="1" t="n">
        <v>41486</v>
      </c>
      <c r="B3454" t="s">
        <v>371</v>
      </c>
      <c r="C3454" t="n">
        <v>44</v>
      </c>
      <c r="D3454" t="n">
        <v>509</v>
      </c>
      <c r="E3454" t="s">
        <v>380</v>
      </c>
      <c r="F3454" t="n">
        <v>3201</v>
      </c>
      <c r="G3454" t="s">
        <v>228</v>
      </c>
      <c r="H3454" t="s">
        <v>229</v>
      </c>
      <c r="I3454" t="n">
        <v>5</v>
      </c>
      <c r="J3454" t="n">
        <v>458</v>
      </c>
      <c r="K3454" t="s">
        <v>230</v>
      </c>
      <c r="L3454" t="n">
        <v>304</v>
      </c>
      <c r="M3454" t="n">
        <v>0.5</v>
      </c>
      <c r="N3454" t="n">
        <v>0</v>
      </c>
      <c r="T3454" t="s">
        <v>381</v>
      </c>
    </row>
    <row r="3455" spans="1:20">
      <c r="A3455" s="1" t="n">
        <v>41486</v>
      </c>
      <c r="B3455" t="s">
        <v>371</v>
      </c>
      <c r="C3455" t="n">
        <v>45</v>
      </c>
      <c r="D3455" t="n">
        <v>510</v>
      </c>
      <c r="E3455" t="s">
        <v>398</v>
      </c>
      <c r="F3455" t="n">
        <v>3201</v>
      </c>
      <c r="G3455" t="s">
        <v>228</v>
      </c>
      <c r="H3455" t="s">
        <v>229</v>
      </c>
      <c r="I3455" t="n">
        <v>5</v>
      </c>
      <c r="J3455" t="n">
        <v>580</v>
      </c>
      <c r="K3455" t="s">
        <v>248</v>
      </c>
      <c r="L3455" t="n">
        <v>63</v>
      </c>
      <c r="M3455" t="n">
        <v>1.91</v>
      </c>
      <c r="N3455" t="n">
        <v>0</v>
      </c>
      <c r="T3455" t="s">
        <v>381</v>
      </c>
    </row>
    <row r="3456" spans="1:20">
      <c r="A3456" s="1" t="n">
        <v>41486</v>
      </c>
      <c r="B3456" t="s">
        <v>371</v>
      </c>
      <c r="C3456" t="n">
        <v>46</v>
      </c>
      <c r="D3456" t="n">
        <v>130</v>
      </c>
      <c r="E3456" t="s">
        <v>403</v>
      </c>
      <c r="F3456" t="n">
        <v>3201</v>
      </c>
      <c r="G3456" t="s">
        <v>228</v>
      </c>
      <c r="H3456" t="s">
        <v>229</v>
      </c>
      <c r="I3456" t="n">
        <v>5</v>
      </c>
      <c r="J3456" t="n">
        <v>515</v>
      </c>
      <c r="K3456" t="s">
        <v>338</v>
      </c>
      <c r="L3456" t="n">
        <v>60</v>
      </c>
      <c r="M3456" t="n">
        <v>0</v>
      </c>
      <c r="N3456" t="n">
        <v>0</v>
      </c>
      <c r="T3456" t="s">
        <v>381</v>
      </c>
    </row>
    <row r="3457" spans="1:20">
      <c r="A3457" s="1" t="n">
        <v>41486</v>
      </c>
      <c r="B3457" t="s">
        <v>371</v>
      </c>
      <c r="C3457" t="n">
        <v>47</v>
      </c>
      <c r="D3457" t="n">
        <v>130</v>
      </c>
      <c r="E3457" t="s">
        <v>403</v>
      </c>
      <c r="F3457" t="n">
        <v>3201</v>
      </c>
      <c r="G3457" t="s">
        <v>228</v>
      </c>
      <c r="H3457" t="s">
        <v>229</v>
      </c>
      <c r="I3457" t="n">
        <v>5</v>
      </c>
      <c r="J3457" t="n">
        <v>515</v>
      </c>
      <c r="K3457" t="s">
        <v>338</v>
      </c>
      <c r="L3457" t="n">
        <v>39</v>
      </c>
      <c r="M3457" t="n">
        <v>0</v>
      </c>
      <c r="N3457" t="n">
        <v>0</v>
      </c>
      <c r="T3457" t="s">
        <v>381</v>
      </c>
    </row>
    <row r="3458" spans="1:20">
      <c r="A3458" s="1" t="n">
        <v>41486</v>
      </c>
      <c r="B3458" t="s">
        <v>371</v>
      </c>
      <c r="C3458" t="n">
        <v>48</v>
      </c>
      <c r="D3458" t="n">
        <v>130</v>
      </c>
      <c r="E3458" t="s">
        <v>403</v>
      </c>
      <c r="F3458" t="n">
        <v>3201</v>
      </c>
      <c r="G3458" t="s">
        <v>228</v>
      </c>
      <c r="H3458" t="s">
        <v>229</v>
      </c>
      <c r="I3458" t="n">
        <v>5</v>
      </c>
      <c r="J3458" t="n">
        <v>515</v>
      </c>
      <c r="K3458" t="s">
        <v>338</v>
      </c>
      <c r="L3458" t="n">
        <v>238</v>
      </c>
      <c r="M3458" t="n">
        <v>0</v>
      </c>
      <c r="N3458" t="n">
        <v>0</v>
      </c>
      <c r="T3458" t="s">
        <v>381</v>
      </c>
    </row>
    <row r="3459" spans="1:20">
      <c r="A3459" s="1" t="n">
        <v>41486</v>
      </c>
      <c r="B3459" t="s">
        <v>371</v>
      </c>
      <c r="C3459" t="n">
        <v>49</v>
      </c>
      <c r="D3459" t="n">
        <v>130</v>
      </c>
      <c r="E3459" t="s">
        <v>403</v>
      </c>
      <c r="F3459" t="n">
        <v>3201</v>
      </c>
      <c r="G3459" t="s">
        <v>228</v>
      </c>
      <c r="H3459" t="s">
        <v>229</v>
      </c>
      <c r="I3459" t="n">
        <v>5</v>
      </c>
      <c r="J3459" t="n">
        <v>515</v>
      </c>
      <c r="K3459" t="s">
        <v>338</v>
      </c>
      <c r="L3459" t="n">
        <v>270</v>
      </c>
      <c r="M3459" t="n">
        <v>0</v>
      </c>
      <c r="N3459" t="n">
        <v>0</v>
      </c>
      <c r="T3459" t="s">
        <v>381</v>
      </c>
    </row>
    <row r="3460" spans="1:20">
      <c r="A3460" s="1" t="n">
        <v>41517</v>
      </c>
      <c r="B3460" t="s">
        <v>323</v>
      </c>
      <c r="C3460" t="n">
        <v>24</v>
      </c>
      <c r="D3460" t="n">
        <v>25</v>
      </c>
      <c r="E3460" t="s">
        <v>116</v>
      </c>
      <c r="F3460" t="n">
        <v>3201</v>
      </c>
      <c r="G3460" t="s">
        <v>228</v>
      </c>
      <c r="H3460" t="s">
        <v>229</v>
      </c>
      <c r="I3460" t="n">
        <v>5</v>
      </c>
      <c r="J3460" t="n">
        <v>875</v>
      </c>
      <c r="K3460" t="s">
        <v>305</v>
      </c>
      <c r="L3460" t="n">
        <v>246</v>
      </c>
      <c r="M3460" t="n">
        <v>0.04</v>
      </c>
      <c r="N3460" t="n">
        <v>41.6</v>
      </c>
      <c r="O3460" t="s">
        <v>323</v>
      </c>
      <c r="P3460" t="n">
        <v>121</v>
      </c>
      <c r="Q3460" t="s">
        <v>229</v>
      </c>
      <c r="R3460" t="s">
        <v>233</v>
      </c>
      <c r="S3460" t="s">
        <v>229</v>
      </c>
      <c r="T3460" t="n">
        <v>5</v>
      </c>
    </row>
    <row r="3461" spans="1:20">
      <c r="A3461" s="1" t="n">
        <v>41517</v>
      </c>
      <c r="B3461" t="s">
        <v>323</v>
      </c>
      <c r="C3461" t="n">
        <v>25</v>
      </c>
      <c r="D3461" t="n">
        <v>25</v>
      </c>
      <c r="E3461" t="s">
        <v>116</v>
      </c>
      <c r="F3461" t="n">
        <v>3201</v>
      </c>
      <c r="G3461" t="s">
        <v>228</v>
      </c>
      <c r="H3461" t="s">
        <v>229</v>
      </c>
      <c r="I3461" t="n">
        <v>5</v>
      </c>
      <c r="J3461" t="n">
        <v>150</v>
      </c>
      <c r="K3461" t="s">
        <v>269</v>
      </c>
      <c r="L3461" t="n">
        <v>522</v>
      </c>
      <c r="M3461" t="n">
        <v>0.19</v>
      </c>
      <c r="N3461" t="n">
        <v>24.2</v>
      </c>
      <c r="O3461" t="s">
        <v>323</v>
      </c>
      <c r="P3461" t="n">
        <v>121</v>
      </c>
      <c r="Q3461" t="s">
        <v>229</v>
      </c>
      <c r="R3461" t="s">
        <v>233</v>
      </c>
      <c r="S3461" t="s">
        <v>229</v>
      </c>
      <c r="T3461" t="n">
        <v>5</v>
      </c>
    </row>
    <row r="3462" spans="1:20">
      <c r="A3462" s="1" t="n">
        <v>41517</v>
      </c>
      <c r="B3462" t="s">
        <v>323</v>
      </c>
      <c r="C3462" t="n">
        <v>26</v>
      </c>
      <c r="D3462" t="n">
        <v>25</v>
      </c>
      <c r="E3462" t="s">
        <v>116</v>
      </c>
      <c r="F3462" t="n">
        <v>3201</v>
      </c>
      <c r="G3462" t="s">
        <v>228</v>
      </c>
      <c r="H3462" t="s">
        <v>229</v>
      </c>
      <c r="I3462" t="n">
        <v>5</v>
      </c>
      <c r="J3462" t="n">
        <v>945</v>
      </c>
      <c r="K3462" t="s">
        <v>282</v>
      </c>
      <c r="L3462" t="n">
        <v>284</v>
      </c>
      <c r="M3462" t="n">
        <v>0.05</v>
      </c>
      <c r="N3462" t="n">
        <v>39.9</v>
      </c>
      <c r="O3462" t="s">
        <v>323</v>
      </c>
      <c r="P3462" t="n">
        <v>121</v>
      </c>
      <c r="Q3462" t="s">
        <v>229</v>
      </c>
      <c r="R3462" t="s">
        <v>233</v>
      </c>
      <c r="S3462" t="s">
        <v>229</v>
      </c>
      <c r="T3462" t="n">
        <v>5</v>
      </c>
    </row>
    <row r="3463" spans="1:20">
      <c r="A3463" s="1" t="n">
        <v>41517</v>
      </c>
      <c r="B3463" t="s">
        <v>323</v>
      </c>
      <c r="C3463" t="n">
        <v>27</v>
      </c>
      <c r="D3463" t="n">
        <v>25</v>
      </c>
      <c r="E3463" t="s">
        <v>116</v>
      </c>
      <c r="F3463" t="n">
        <v>3201</v>
      </c>
      <c r="G3463" t="s">
        <v>228</v>
      </c>
      <c r="H3463" t="s">
        <v>229</v>
      </c>
      <c r="I3463" t="n">
        <v>5</v>
      </c>
      <c r="J3463" t="n">
        <v>458</v>
      </c>
      <c r="K3463" t="s">
        <v>230</v>
      </c>
      <c r="L3463" t="n">
        <v>327</v>
      </c>
      <c r="M3463" t="n">
        <v>0.1</v>
      </c>
      <c r="N3463" t="n">
        <v>33.8</v>
      </c>
      <c r="O3463" t="s">
        <v>323</v>
      </c>
      <c r="P3463" t="n">
        <v>121</v>
      </c>
      <c r="Q3463" t="s">
        <v>229</v>
      </c>
      <c r="R3463" t="s">
        <v>233</v>
      </c>
      <c r="S3463" t="s">
        <v>229</v>
      </c>
      <c r="T3463" t="n">
        <v>5</v>
      </c>
    </row>
    <row r="3464" spans="1:20">
      <c r="A3464" s="1" t="n">
        <v>41517</v>
      </c>
      <c r="B3464" t="s">
        <v>323</v>
      </c>
      <c r="C3464" t="n">
        <v>90</v>
      </c>
      <c r="D3464" t="n">
        <v>139</v>
      </c>
      <c r="E3464" t="s">
        <v>399</v>
      </c>
      <c r="F3464" t="n">
        <v>3201</v>
      </c>
      <c r="G3464" t="s">
        <v>228</v>
      </c>
      <c r="H3464" t="s">
        <v>229</v>
      </c>
      <c r="I3464" t="n">
        <v>5</v>
      </c>
      <c r="J3464" t="n">
        <v>905</v>
      </c>
      <c r="K3464" t="s">
        <v>406</v>
      </c>
      <c r="L3464" t="n">
        <v>111</v>
      </c>
      <c r="M3464" t="n">
        <v>0</v>
      </c>
      <c r="N3464" t="n">
        <v>0</v>
      </c>
      <c r="O3464" t="s">
        <v>323</v>
      </c>
      <c r="P3464" t="n">
        <v>2930</v>
      </c>
      <c r="Q3464" t="s">
        <v>400</v>
      </c>
      <c r="R3464" t="s">
        <v>233</v>
      </c>
      <c r="S3464" t="s">
        <v>229</v>
      </c>
      <c r="T3464" t="n">
        <v>5</v>
      </c>
    </row>
    <row r="3465" spans="1:20">
      <c r="A3465" s="1" t="n">
        <v>41517</v>
      </c>
      <c r="B3465" t="s">
        <v>323</v>
      </c>
      <c r="C3465" t="n">
        <v>92</v>
      </c>
      <c r="D3465" t="n">
        <v>139</v>
      </c>
      <c r="E3465" t="s">
        <v>399</v>
      </c>
      <c r="F3465" t="n">
        <v>3201</v>
      </c>
      <c r="G3465" t="s">
        <v>228</v>
      </c>
      <c r="H3465" t="s">
        <v>229</v>
      </c>
      <c r="I3465" t="n">
        <v>5</v>
      </c>
      <c r="J3465" t="n">
        <v>160</v>
      </c>
      <c r="K3465" t="s">
        <v>258</v>
      </c>
      <c r="L3465" t="n">
        <v>66</v>
      </c>
      <c r="M3465" t="n">
        <v>0</v>
      </c>
      <c r="N3465" t="n">
        <v>0</v>
      </c>
      <c r="O3465" t="s">
        <v>323</v>
      </c>
      <c r="P3465" t="n">
        <v>2930</v>
      </c>
      <c r="Q3465" t="s">
        <v>400</v>
      </c>
      <c r="R3465" t="s">
        <v>233</v>
      </c>
      <c r="S3465" t="s">
        <v>229</v>
      </c>
      <c r="T3465" t="n">
        <v>5</v>
      </c>
    </row>
    <row r="3466" spans="1:20">
      <c r="A3466" s="1" t="n">
        <v>41517</v>
      </c>
      <c r="B3466" t="s">
        <v>376</v>
      </c>
      <c r="C3466" t="n">
        <v>1</v>
      </c>
      <c r="D3466" t="n">
        <v>251</v>
      </c>
      <c r="E3466" t="s">
        <v>385</v>
      </c>
      <c r="F3466" t="n">
        <v>3202</v>
      </c>
      <c r="G3466" t="s">
        <v>275</v>
      </c>
      <c r="H3466" t="s">
        <v>229</v>
      </c>
      <c r="I3466" t="n">
        <v>5</v>
      </c>
      <c r="J3466" t="n">
        <v>320</v>
      </c>
      <c r="K3466" t="s">
        <v>388</v>
      </c>
      <c r="L3466" t="n">
        <v>19</v>
      </c>
      <c r="M3466" t="n">
        <v>0</v>
      </c>
      <c r="N3466" t="n">
        <v>0</v>
      </c>
      <c r="T3466" t="s">
        <v>381</v>
      </c>
    </row>
    <row r="3467" spans="1:20">
      <c r="A3467" s="1" t="n">
        <v>41517</v>
      </c>
      <c r="B3467" t="s">
        <v>376</v>
      </c>
      <c r="C3467" t="n">
        <v>2</v>
      </c>
      <c r="D3467" t="n">
        <v>251</v>
      </c>
      <c r="E3467" t="s">
        <v>385</v>
      </c>
      <c r="F3467" t="n">
        <v>3203</v>
      </c>
      <c r="G3467" t="s">
        <v>343</v>
      </c>
      <c r="H3467" t="s">
        <v>229</v>
      </c>
      <c r="I3467" t="n">
        <v>5</v>
      </c>
      <c r="J3467" t="n">
        <v>320</v>
      </c>
      <c r="K3467" t="s">
        <v>388</v>
      </c>
      <c r="L3467" t="n">
        <v>17</v>
      </c>
      <c r="M3467" t="n">
        <v>0</v>
      </c>
      <c r="N3467" t="n">
        <v>0</v>
      </c>
      <c r="T3467" t="s">
        <v>381</v>
      </c>
    </row>
    <row r="3468" spans="1:20">
      <c r="A3468" s="1" t="n">
        <v>41517</v>
      </c>
      <c r="B3468" t="s">
        <v>376</v>
      </c>
      <c r="C3468" t="n">
        <v>3</v>
      </c>
      <c r="D3468" t="n">
        <v>251</v>
      </c>
      <c r="E3468" t="s">
        <v>385</v>
      </c>
      <c r="F3468" t="n">
        <v>3204</v>
      </c>
      <c r="G3468" t="s">
        <v>344</v>
      </c>
      <c r="H3468" t="s">
        <v>229</v>
      </c>
      <c r="I3468" t="n">
        <v>5</v>
      </c>
      <c r="J3468" t="n">
        <v>320</v>
      </c>
      <c r="K3468" t="s">
        <v>388</v>
      </c>
      <c r="L3468" t="n">
        <v>10</v>
      </c>
      <c r="M3468" t="n">
        <v>0</v>
      </c>
      <c r="N3468" t="n">
        <v>0</v>
      </c>
      <c r="T3468" t="s">
        <v>381</v>
      </c>
    </row>
    <row r="3469" spans="1:20">
      <c r="A3469" s="1" t="n">
        <v>41517</v>
      </c>
      <c r="B3469" t="s">
        <v>376</v>
      </c>
      <c r="C3469" t="n">
        <v>4</v>
      </c>
      <c r="D3469" t="n">
        <v>251</v>
      </c>
      <c r="E3469" t="s">
        <v>385</v>
      </c>
      <c r="F3469" t="n">
        <v>3201</v>
      </c>
      <c r="G3469" t="s">
        <v>228</v>
      </c>
      <c r="H3469" t="s">
        <v>229</v>
      </c>
      <c r="I3469" t="n">
        <v>5</v>
      </c>
      <c r="J3469" t="n">
        <v>320</v>
      </c>
      <c r="K3469" t="s">
        <v>388</v>
      </c>
      <c r="L3469" t="n">
        <v>12</v>
      </c>
      <c r="M3469" t="n">
        <v>0</v>
      </c>
      <c r="N3469" t="n">
        <v>0</v>
      </c>
      <c r="T3469" t="s">
        <v>381</v>
      </c>
    </row>
    <row r="3470" spans="1:20">
      <c r="A3470" s="1" t="n">
        <v>41517</v>
      </c>
      <c r="B3470" t="s">
        <v>326</v>
      </c>
      <c r="C3470" t="n">
        <v>1</v>
      </c>
      <c r="D3470" t="n">
        <v>216</v>
      </c>
      <c r="E3470" t="s">
        <v>392</v>
      </c>
      <c r="F3470" t="n">
        <v>3201</v>
      </c>
      <c r="G3470" t="s">
        <v>228</v>
      </c>
      <c r="H3470" t="s">
        <v>229</v>
      </c>
      <c r="I3470" t="n">
        <v>5</v>
      </c>
      <c r="J3470" t="n">
        <v>515</v>
      </c>
      <c r="K3470" t="s">
        <v>338</v>
      </c>
      <c r="L3470" t="n">
        <v>190</v>
      </c>
      <c r="M3470" t="n">
        <v>0</v>
      </c>
      <c r="N3470" t="n">
        <v>0</v>
      </c>
      <c r="T3470" t="s">
        <v>381</v>
      </c>
    </row>
    <row r="3471" spans="1:20">
      <c r="A3471" s="1" t="n">
        <v>41517</v>
      </c>
      <c r="B3471" t="s">
        <v>371</v>
      </c>
      <c r="C3471" t="n">
        <v>18</v>
      </c>
      <c r="D3471" t="n">
        <v>25</v>
      </c>
      <c r="E3471" t="s">
        <v>116</v>
      </c>
      <c r="F3471" t="n">
        <v>3201</v>
      </c>
      <c r="G3471" t="s">
        <v>228</v>
      </c>
      <c r="H3471" t="s">
        <v>229</v>
      </c>
      <c r="I3471" t="n">
        <v>5</v>
      </c>
      <c r="J3471" t="n">
        <v>805</v>
      </c>
      <c r="K3471" t="s">
        <v>295</v>
      </c>
      <c r="L3471" t="n">
        <v>744</v>
      </c>
      <c r="M3471" t="n">
        <v>0.53</v>
      </c>
      <c r="N3471" t="n">
        <v>34.6</v>
      </c>
      <c r="O3471" t="s">
        <v>371</v>
      </c>
      <c r="P3471" t="n">
        <v>363</v>
      </c>
      <c r="Q3471" t="s">
        <v>387</v>
      </c>
      <c r="R3471" t="s">
        <v>233</v>
      </c>
      <c r="S3471" t="s">
        <v>229</v>
      </c>
      <c r="T3471" t="n">
        <v>5</v>
      </c>
    </row>
    <row r="3472" spans="1:20">
      <c r="A3472" s="1" t="n">
        <v>41517</v>
      </c>
      <c r="B3472" t="s">
        <v>371</v>
      </c>
      <c r="C3472" t="n">
        <v>33</v>
      </c>
      <c r="D3472" t="n">
        <v>215</v>
      </c>
      <c r="E3472" t="s">
        <v>384</v>
      </c>
      <c r="F3472" t="n">
        <v>3201</v>
      </c>
      <c r="G3472" t="s">
        <v>228</v>
      </c>
      <c r="H3472" t="s">
        <v>229</v>
      </c>
      <c r="I3472" t="n">
        <v>5</v>
      </c>
      <c r="J3472" t="n">
        <v>515</v>
      </c>
      <c r="K3472" t="s">
        <v>338</v>
      </c>
      <c r="L3472" t="n">
        <v>85</v>
      </c>
      <c r="M3472" t="n">
        <v>0</v>
      </c>
      <c r="N3472" t="n">
        <v>0</v>
      </c>
      <c r="T3472" t="s">
        <v>381</v>
      </c>
    </row>
    <row r="3473" spans="1:20">
      <c r="A3473" s="1" t="n">
        <v>41517</v>
      </c>
      <c r="B3473" t="s">
        <v>371</v>
      </c>
      <c r="C3473" t="n">
        <v>34</v>
      </c>
      <c r="D3473" t="n">
        <v>215</v>
      </c>
      <c r="E3473" t="s">
        <v>384</v>
      </c>
      <c r="F3473" t="n">
        <v>3201</v>
      </c>
      <c r="G3473" t="s">
        <v>228</v>
      </c>
      <c r="H3473" t="s">
        <v>229</v>
      </c>
      <c r="I3473" t="n">
        <v>5</v>
      </c>
      <c r="J3473" t="n">
        <v>515</v>
      </c>
      <c r="K3473" t="s">
        <v>338</v>
      </c>
      <c r="L3473" t="n">
        <v>140</v>
      </c>
      <c r="M3473" t="n">
        <v>0</v>
      </c>
      <c r="N3473" t="n">
        <v>0</v>
      </c>
      <c r="T3473" t="s">
        <v>381</v>
      </c>
    </row>
    <row r="3474" spans="1:20">
      <c r="A3474" s="1" t="n">
        <v>41517</v>
      </c>
      <c r="B3474" t="s">
        <v>371</v>
      </c>
      <c r="C3474" t="n">
        <v>35</v>
      </c>
      <c r="D3474" t="n">
        <v>215</v>
      </c>
      <c r="E3474" t="s">
        <v>384</v>
      </c>
      <c r="F3474" t="n">
        <v>3201</v>
      </c>
      <c r="G3474" t="s">
        <v>228</v>
      </c>
      <c r="H3474" t="s">
        <v>229</v>
      </c>
      <c r="I3474" t="n">
        <v>5</v>
      </c>
      <c r="J3474" t="n">
        <v>515</v>
      </c>
      <c r="K3474" t="s">
        <v>338</v>
      </c>
      <c r="L3474" t="n">
        <v>99</v>
      </c>
      <c r="M3474" t="n">
        <v>0</v>
      </c>
      <c r="N3474" t="n">
        <v>0</v>
      </c>
      <c r="T3474" t="s">
        <v>381</v>
      </c>
    </row>
    <row r="3475" spans="1:20">
      <c r="A3475" s="1" t="n">
        <v>41517</v>
      </c>
      <c r="B3475" t="s">
        <v>371</v>
      </c>
      <c r="C3475" t="n">
        <v>36</v>
      </c>
      <c r="D3475" t="n">
        <v>130</v>
      </c>
      <c r="E3475" t="s">
        <v>403</v>
      </c>
      <c r="F3475" t="n">
        <v>3201</v>
      </c>
      <c r="G3475" t="s">
        <v>228</v>
      </c>
      <c r="H3475" t="s">
        <v>229</v>
      </c>
      <c r="I3475" t="n">
        <v>5</v>
      </c>
      <c r="J3475" t="n">
        <v>515</v>
      </c>
      <c r="K3475" t="s">
        <v>338</v>
      </c>
      <c r="L3475" t="n">
        <v>61</v>
      </c>
      <c r="M3475" t="n">
        <v>0</v>
      </c>
      <c r="N3475" t="n">
        <v>0</v>
      </c>
      <c r="T3475" t="s">
        <v>381</v>
      </c>
    </row>
    <row r="3476" spans="1:20">
      <c r="A3476" s="1" t="n">
        <v>41517</v>
      </c>
      <c r="B3476" t="s">
        <v>371</v>
      </c>
      <c r="C3476" t="n">
        <v>37</v>
      </c>
      <c r="D3476" t="n">
        <v>130</v>
      </c>
      <c r="E3476" t="s">
        <v>403</v>
      </c>
      <c r="F3476" t="n">
        <v>3201</v>
      </c>
      <c r="G3476" t="s">
        <v>228</v>
      </c>
      <c r="H3476" t="s">
        <v>229</v>
      </c>
      <c r="I3476" t="n">
        <v>5</v>
      </c>
      <c r="J3476" t="n">
        <v>515</v>
      </c>
      <c r="K3476" t="s">
        <v>338</v>
      </c>
      <c r="L3476" t="n">
        <v>228</v>
      </c>
      <c r="M3476" t="n">
        <v>0</v>
      </c>
      <c r="N3476" t="n">
        <v>0</v>
      </c>
      <c r="T3476" t="s">
        <v>381</v>
      </c>
    </row>
    <row r="3477" spans="1:20">
      <c r="A3477" s="1" t="n">
        <v>41517</v>
      </c>
      <c r="B3477" t="s">
        <v>371</v>
      </c>
      <c r="C3477" t="n">
        <v>38</v>
      </c>
      <c r="D3477" t="n">
        <v>465</v>
      </c>
      <c r="E3477" t="s">
        <v>404</v>
      </c>
      <c r="F3477" t="n">
        <v>3201</v>
      </c>
      <c r="G3477" t="s">
        <v>228</v>
      </c>
      <c r="H3477" t="s">
        <v>229</v>
      </c>
      <c r="I3477" t="n">
        <v>5</v>
      </c>
      <c r="J3477" t="n">
        <v>490</v>
      </c>
      <c r="K3477" t="s">
        <v>244</v>
      </c>
      <c r="L3477" t="n">
        <v>270</v>
      </c>
      <c r="M3477" t="n">
        <v>0</v>
      </c>
      <c r="N3477" t="n">
        <v>0</v>
      </c>
      <c r="T3477" t="s">
        <v>381</v>
      </c>
    </row>
    <row r="3478" spans="1:20">
      <c r="A3478" s="1" t="n">
        <v>41547</v>
      </c>
      <c r="B3478" t="s">
        <v>323</v>
      </c>
      <c r="C3478" t="n">
        <v>26</v>
      </c>
      <c r="D3478" t="n">
        <v>25</v>
      </c>
      <c r="E3478" t="s">
        <v>116</v>
      </c>
      <c r="F3478" t="n">
        <v>3201</v>
      </c>
      <c r="G3478" t="s">
        <v>228</v>
      </c>
      <c r="H3478" t="s">
        <v>229</v>
      </c>
      <c r="I3478" t="n">
        <v>5</v>
      </c>
      <c r="J3478" t="n">
        <v>945</v>
      </c>
      <c r="K3478" t="s">
        <v>282</v>
      </c>
      <c r="L3478" t="n">
        <v>74</v>
      </c>
      <c r="M3478" t="n">
        <v>0.04</v>
      </c>
      <c r="N3478" t="n">
        <v>40.1</v>
      </c>
      <c r="O3478" t="s">
        <v>323</v>
      </c>
      <c r="P3478" t="n">
        <v>121</v>
      </c>
      <c r="Q3478" t="s">
        <v>229</v>
      </c>
      <c r="R3478" t="s">
        <v>233</v>
      </c>
      <c r="S3478" t="s">
        <v>229</v>
      </c>
      <c r="T3478" t="n">
        <v>5</v>
      </c>
    </row>
    <row r="3479" spans="1:20">
      <c r="A3479" s="1" t="n">
        <v>41547</v>
      </c>
      <c r="B3479" t="s">
        <v>323</v>
      </c>
      <c r="C3479" t="n">
        <v>27</v>
      </c>
      <c r="D3479" t="n">
        <v>25</v>
      </c>
      <c r="E3479" t="s">
        <v>116</v>
      </c>
      <c r="F3479" t="n">
        <v>3201</v>
      </c>
      <c r="G3479" t="s">
        <v>228</v>
      </c>
      <c r="H3479" t="s">
        <v>229</v>
      </c>
      <c r="I3479" t="n">
        <v>5</v>
      </c>
      <c r="J3479" t="n">
        <v>945</v>
      </c>
      <c r="K3479" t="s">
        <v>282</v>
      </c>
      <c r="L3479" t="n">
        <v>134</v>
      </c>
      <c r="M3479" t="n">
        <v>0.04</v>
      </c>
      <c r="N3479" t="n">
        <v>40.1</v>
      </c>
      <c r="O3479" t="s">
        <v>323</v>
      </c>
      <c r="P3479" t="n">
        <v>121</v>
      </c>
      <c r="Q3479" t="s">
        <v>229</v>
      </c>
      <c r="R3479" t="s">
        <v>233</v>
      </c>
      <c r="S3479" t="s">
        <v>229</v>
      </c>
      <c r="T3479" t="n">
        <v>5</v>
      </c>
    </row>
    <row r="3480" spans="1:20">
      <c r="A3480" s="1" t="n">
        <v>41547</v>
      </c>
      <c r="B3480" t="s">
        <v>323</v>
      </c>
      <c r="C3480" t="n">
        <v>28</v>
      </c>
      <c r="D3480" t="n">
        <v>25</v>
      </c>
      <c r="E3480" t="s">
        <v>116</v>
      </c>
      <c r="F3480" t="n">
        <v>3201</v>
      </c>
      <c r="G3480" t="s">
        <v>228</v>
      </c>
      <c r="H3480" t="s">
        <v>229</v>
      </c>
      <c r="I3480" t="n">
        <v>5</v>
      </c>
      <c r="J3480" t="n">
        <v>458</v>
      </c>
      <c r="K3480" t="s">
        <v>230</v>
      </c>
      <c r="L3480" t="n">
        <v>649</v>
      </c>
      <c r="M3480" t="n">
        <v>0.05</v>
      </c>
      <c r="N3480" t="n">
        <v>33.7</v>
      </c>
      <c r="O3480" t="s">
        <v>323</v>
      </c>
      <c r="P3480" t="n">
        <v>121</v>
      </c>
      <c r="Q3480" t="s">
        <v>229</v>
      </c>
      <c r="R3480" t="s">
        <v>233</v>
      </c>
      <c r="S3480" t="s">
        <v>229</v>
      </c>
      <c r="T3480" t="n">
        <v>5</v>
      </c>
    </row>
    <row r="3481" spans="1:20">
      <c r="A3481" s="1" t="n">
        <v>41547</v>
      </c>
      <c r="B3481" t="s">
        <v>323</v>
      </c>
      <c r="C3481" t="n">
        <v>29</v>
      </c>
      <c r="D3481" t="n">
        <v>25</v>
      </c>
      <c r="E3481" t="s">
        <v>116</v>
      </c>
      <c r="F3481" t="n">
        <v>3201</v>
      </c>
      <c r="G3481" t="s">
        <v>228</v>
      </c>
      <c r="H3481" t="s">
        <v>229</v>
      </c>
      <c r="I3481" t="n">
        <v>5</v>
      </c>
      <c r="J3481" t="n">
        <v>458</v>
      </c>
      <c r="K3481" t="s">
        <v>230</v>
      </c>
      <c r="L3481" t="n">
        <v>475</v>
      </c>
      <c r="M3481" t="n">
        <v>0.05</v>
      </c>
      <c r="N3481" t="n">
        <v>33.8</v>
      </c>
      <c r="O3481" t="s">
        <v>323</v>
      </c>
      <c r="P3481" t="n">
        <v>121</v>
      </c>
      <c r="Q3481" t="s">
        <v>229</v>
      </c>
      <c r="R3481" t="s">
        <v>233</v>
      </c>
      <c r="S3481" t="s">
        <v>229</v>
      </c>
      <c r="T3481" t="n">
        <v>5</v>
      </c>
    </row>
    <row r="3482" spans="1:20">
      <c r="A3482" s="1" t="n">
        <v>41547</v>
      </c>
      <c r="B3482" t="s">
        <v>376</v>
      </c>
      <c r="C3482" t="n">
        <v>1</v>
      </c>
      <c r="D3482" t="n">
        <v>251</v>
      </c>
      <c r="E3482" t="s">
        <v>385</v>
      </c>
      <c r="F3482" t="n">
        <v>3202</v>
      </c>
      <c r="G3482" t="s">
        <v>275</v>
      </c>
      <c r="H3482" t="s">
        <v>229</v>
      </c>
      <c r="I3482" t="n">
        <v>5</v>
      </c>
      <c r="J3482" t="n">
        <v>320</v>
      </c>
      <c r="K3482" t="s">
        <v>388</v>
      </c>
      <c r="L3482" t="n">
        <v>19</v>
      </c>
      <c r="M3482" t="n">
        <v>0</v>
      </c>
      <c r="N3482" t="n">
        <v>0</v>
      </c>
      <c r="T3482" t="s">
        <v>381</v>
      </c>
    </row>
    <row r="3483" spans="1:20">
      <c r="A3483" s="1" t="n">
        <v>41547</v>
      </c>
      <c r="B3483" t="s">
        <v>376</v>
      </c>
      <c r="C3483" t="n">
        <v>2</v>
      </c>
      <c r="D3483" t="n">
        <v>251</v>
      </c>
      <c r="E3483" t="s">
        <v>385</v>
      </c>
      <c r="F3483" t="n">
        <v>3203</v>
      </c>
      <c r="G3483" t="s">
        <v>343</v>
      </c>
      <c r="H3483" t="s">
        <v>229</v>
      </c>
      <c r="I3483" t="n">
        <v>5</v>
      </c>
      <c r="J3483" t="n">
        <v>320</v>
      </c>
      <c r="K3483" t="s">
        <v>388</v>
      </c>
      <c r="L3483" t="n">
        <v>15</v>
      </c>
      <c r="M3483" t="n">
        <v>0</v>
      </c>
      <c r="N3483" t="n">
        <v>0</v>
      </c>
      <c r="T3483" t="s">
        <v>381</v>
      </c>
    </row>
    <row r="3484" spans="1:20">
      <c r="A3484" s="1" t="n">
        <v>41547</v>
      </c>
      <c r="B3484" t="s">
        <v>376</v>
      </c>
      <c r="C3484" t="n">
        <v>3</v>
      </c>
      <c r="D3484" t="n">
        <v>251</v>
      </c>
      <c r="E3484" t="s">
        <v>385</v>
      </c>
      <c r="F3484" t="n">
        <v>3204</v>
      </c>
      <c r="G3484" t="s">
        <v>344</v>
      </c>
      <c r="H3484" t="s">
        <v>229</v>
      </c>
      <c r="I3484" t="n">
        <v>5</v>
      </c>
      <c r="J3484" t="n">
        <v>320</v>
      </c>
      <c r="K3484" t="s">
        <v>388</v>
      </c>
      <c r="L3484" t="n">
        <v>9</v>
      </c>
      <c r="M3484" t="n">
        <v>0</v>
      </c>
      <c r="N3484" t="n">
        <v>0</v>
      </c>
      <c r="T3484" t="s">
        <v>381</v>
      </c>
    </row>
    <row r="3485" spans="1:20">
      <c r="A3485" s="1" t="n">
        <v>41547</v>
      </c>
      <c r="B3485" t="s">
        <v>376</v>
      </c>
      <c r="C3485" t="n">
        <v>4</v>
      </c>
      <c r="D3485" t="n">
        <v>251</v>
      </c>
      <c r="E3485" t="s">
        <v>385</v>
      </c>
      <c r="F3485" t="n">
        <v>3201</v>
      </c>
      <c r="G3485" t="s">
        <v>228</v>
      </c>
      <c r="H3485" t="s">
        <v>229</v>
      </c>
      <c r="I3485" t="n">
        <v>5</v>
      </c>
      <c r="J3485" t="n">
        <v>320</v>
      </c>
      <c r="K3485" t="s">
        <v>388</v>
      </c>
      <c r="L3485" t="n">
        <v>10</v>
      </c>
      <c r="M3485" t="n">
        <v>0</v>
      </c>
      <c r="N3485" t="n">
        <v>0</v>
      </c>
      <c r="T3485" t="s">
        <v>381</v>
      </c>
    </row>
    <row r="3486" spans="1:20">
      <c r="A3486" s="1" t="n">
        <v>41547</v>
      </c>
      <c r="B3486" t="s">
        <v>382</v>
      </c>
      <c r="C3486" t="n">
        <v>1</v>
      </c>
      <c r="D3486" t="n">
        <v>931</v>
      </c>
      <c r="E3486" t="s">
        <v>383</v>
      </c>
      <c r="F3486" t="n">
        <v>3201</v>
      </c>
      <c r="G3486" t="s">
        <v>228</v>
      </c>
      <c r="H3486" t="s">
        <v>229</v>
      </c>
      <c r="I3486" t="n">
        <v>5</v>
      </c>
      <c r="J3486" t="n">
        <v>940</v>
      </c>
      <c r="K3486" t="s">
        <v>235</v>
      </c>
      <c r="L3486" t="n">
        <v>66</v>
      </c>
      <c r="M3486" t="n">
        <v>0</v>
      </c>
      <c r="N3486" t="n">
        <v>0</v>
      </c>
      <c r="T3486" t="s">
        <v>381</v>
      </c>
    </row>
    <row r="3487" spans="1:20">
      <c r="A3487" s="1" t="n">
        <v>41547</v>
      </c>
      <c r="B3487" t="s">
        <v>326</v>
      </c>
      <c r="C3487" t="n">
        <v>1</v>
      </c>
      <c r="D3487" t="n">
        <v>216</v>
      </c>
      <c r="E3487" t="s">
        <v>392</v>
      </c>
      <c r="F3487" t="n">
        <v>3201</v>
      </c>
      <c r="G3487" t="s">
        <v>228</v>
      </c>
      <c r="H3487" t="s">
        <v>229</v>
      </c>
      <c r="I3487" t="n">
        <v>5</v>
      </c>
      <c r="J3487" t="n">
        <v>515</v>
      </c>
      <c r="K3487" t="s">
        <v>338</v>
      </c>
      <c r="L3487" t="n">
        <v>190</v>
      </c>
      <c r="M3487" t="n">
        <v>0</v>
      </c>
      <c r="N3487" t="n">
        <v>0</v>
      </c>
      <c r="T3487" t="s">
        <v>381</v>
      </c>
    </row>
    <row r="3488" spans="1:20">
      <c r="A3488" s="1" t="n">
        <v>41547</v>
      </c>
      <c r="B3488" t="s">
        <v>326</v>
      </c>
      <c r="C3488" t="n">
        <v>2</v>
      </c>
      <c r="D3488" t="n">
        <v>216</v>
      </c>
      <c r="E3488" t="s">
        <v>392</v>
      </c>
      <c r="F3488" t="n">
        <v>3201</v>
      </c>
      <c r="G3488" t="s">
        <v>228</v>
      </c>
      <c r="H3488" t="s">
        <v>229</v>
      </c>
      <c r="I3488" t="n">
        <v>5</v>
      </c>
      <c r="J3488" t="n">
        <v>515</v>
      </c>
      <c r="K3488" t="s">
        <v>338</v>
      </c>
      <c r="L3488" t="n">
        <v>200</v>
      </c>
      <c r="M3488" t="n">
        <v>0</v>
      </c>
      <c r="N3488" t="n">
        <v>0</v>
      </c>
      <c r="T3488" t="s">
        <v>381</v>
      </c>
    </row>
    <row r="3489" spans="1:20">
      <c r="A3489" s="1" t="n">
        <v>41547</v>
      </c>
      <c r="B3489" t="s">
        <v>371</v>
      </c>
      <c r="C3489" t="n">
        <v>26</v>
      </c>
      <c r="D3489" t="n">
        <v>25</v>
      </c>
      <c r="E3489" t="s">
        <v>116</v>
      </c>
      <c r="F3489" t="n">
        <v>3201</v>
      </c>
      <c r="G3489" t="s">
        <v>228</v>
      </c>
      <c r="H3489" t="s">
        <v>229</v>
      </c>
      <c r="I3489" t="n">
        <v>5</v>
      </c>
      <c r="J3489" t="n">
        <v>125</v>
      </c>
      <c r="K3489" t="s">
        <v>390</v>
      </c>
      <c r="L3489" t="n">
        <v>270</v>
      </c>
      <c r="M3489" t="n">
        <v>0.09</v>
      </c>
      <c r="N3489" t="n">
        <v>43.6</v>
      </c>
      <c r="O3489" t="s">
        <v>371</v>
      </c>
      <c r="P3489" t="n">
        <v>363</v>
      </c>
      <c r="Q3489" t="s">
        <v>387</v>
      </c>
      <c r="R3489" t="s">
        <v>233</v>
      </c>
      <c r="S3489" t="s">
        <v>229</v>
      </c>
      <c r="T3489" t="n">
        <v>5</v>
      </c>
    </row>
    <row r="3490" spans="1:20">
      <c r="A3490" s="1" t="n">
        <v>41547</v>
      </c>
      <c r="B3490" t="s">
        <v>371</v>
      </c>
      <c r="C3490" t="n">
        <v>27</v>
      </c>
      <c r="D3490" t="n">
        <v>25</v>
      </c>
      <c r="E3490" t="s">
        <v>116</v>
      </c>
      <c r="F3490" t="n">
        <v>3201</v>
      </c>
      <c r="G3490" t="s">
        <v>228</v>
      </c>
      <c r="H3490" t="s">
        <v>229</v>
      </c>
      <c r="I3490" t="n">
        <v>5</v>
      </c>
      <c r="J3490" t="n">
        <v>125</v>
      </c>
      <c r="K3490" t="s">
        <v>390</v>
      </c>
      <c r="L3490" t="n">
        <v>525</v>
      </c>
      <c r="M3490" t="n">
        <v>0.09</v>
      </c>
      <c r="N3490" t="n">
        <v>43.6</v>
      </c>
      <c r="O3490" t="s">
        <v>371</v>
      </c>
      <c r="P3490" t="n">
        <v>363</v>
      </c>
      <c r="Q3490" t="s">
        <v>387</v>
      </c>
      <c r="R3490" t="s">
        <v>233</v>
      </c>
      <c r="S3490" t="s">
        <v>229</v>
      </c>
      <c r="T3490" t="n">
        <v>5</v>
      </c>
    </row>
    <row r="3491" spans="1:20">
      <c r="A3491" s="1" t="n">
        <v>41547</v>
      </c>
      <c r="B3491" t="s">
        <v>371</v>
      </c>
      <c r="C3491" t="n">
        <v>31</v>
      </c>
      <c r="D3491" t="n">
        <v>215</v>
      </c>
      <c r="E3491" t="s">
        <v>384</v>
      </c>
      <c r="F3491" t="n">
        <v>3201</v>
      </c>
      <c r="G3491" t="s">
        <v>228</v>
      </c>
      <c r="H3491" t="s">
        <v>229</v>
      </c>
      <c r="I3491" t="n">
        <v>5</v>
      </c>
      <c r="J3491" t="n">
        <v>515</v>
      </c>
      <c r="K3491" t="s">
        <v>338</v>
      </c>
      <c r="L3491" t="n">
        <v>99</v>
      </c>
      <c r="M3491" t="n">
        <v>0</v>
      </c>
      <c r="N3491" t="n">
        <v>0</v>
      </c>
      <c r="T3491" t="s">
        <v>381</v>
      </c>
    </row>
    <row r="3492" spans="1:20">
      <c r="A3492" s="1" t="n">
        <v>41547</v>
      </c>
      <c r="B3492" t="s">
        <v>371</v>
      </c>
      <c r="C3492" t="n">
        <v>32</v>
      </c>
      <c r="D3492" t="n">
        <v>509</v>
      </c>
      <c r="E3492" t="s">
        <v>380</v>
      </c>
      <c r="F3492" t="n">
        <v>3201</v>
      </c>
      <c r="G3492" t="s">
        <v>228</v>
      </c>
      <c r="H3492" t="s">
        <v>229</v>
      </c>
      <c r="I3492" t="n">
        <v>5</v>
      </c>
      <c r="J3492" t="n">
        <v>180</v>
      </c>
      <c r="K3492" t="s">
        <v>407</v>
      </c>
      <c r="L3492" t="n">
        <v>334</v>
      </c>
      <c r="M3492" t="n">
        <v>0.45</v>
      </c>
      <c r="N3492" t="n">
        <v>0</v>
      </c>
      <c r="T3492" t="s">
        <v>381</v>
      </c>
    </row>
    <row r="3493" spans="1:20">
      <c r="A3493" s="1" t="n">
        <v>41578</v>
      </c>
      <c r="B3493" t="s">
        <v>408</v>
      </c>
      <c r="C3493" t="n">
        <v>2</v>
      </c>
      <c r="D3493" t="n">
        <v>25</v>
      </c>
      <c r="E3493" t="s">
        <v>116</v>
      </c>
      <c r="F3493" t="n">
        <v>3201</v>
      </c>
      <c r="G3493" t="s">
        <v>228</v>
      </c>
      <c r="H3493" t="s">
        <v>229</v>
      </c>
      <c r="I3493" t="n">
        <v>5</v>
      </c>
      <c r="J3493" t="n">
        <v>145</v>
      </c>
      <c r="K3493" t="s">
        <v>301</v>
      </c>
      <c r="L3493" t="n">
        <v>950</v>
      </c>
      <c r="M3493" t="n">
        <v>0.17</v>
      </c>
      <c r="N3493" t="n">
        <v>32.1</v>
      </c>
      <c r="O3493" t="s">
        <v>409</v>
      </c>
      <c r="P3493" t="n">
        <v>363</v>
      </c>
      <c r="Q3493" t="s">
        <v>387</v>
      </c>
      <c r="R3493" t="s">
        <v>233</v>
      </c>
      <c r="S3493" t="s">
        <v>229</v>
      </c>
      <c r="T3493" t="n">
        <v>5</v>
      </c>
    </row>
    <row r="3494" spans="1:20">
      <c r="A3494" s="1" t="n">
        <v>41578</v>
      </c>
      <c r="B3494" t="s">
        <v>408</v>
      </c>
      <c r="C3494" t="n">
        <v>3</v>
      </c>
      <c r="D3494" t="n">
        <v>25</v>
      </c>
      <c r="E3494" t="s">
        <v>116</v>
      </c>
      <c r="F3494" t="n">
        <v>3201</v>
      </c>
      <c r="G3494" t="s">
        <v>228</v>
      </c>
      <c r="H3494" t="s">
        <v>229</v>
      </c>
      <c r="I3494" t="n">
        <v>5</v>
      </c>
      <c r="J3494" t="n">
        <v>785</v>
      </c>
      <c r="K3494" t="s">
        <v>259</v>
      </c>
      <c r="L3494" t="n">
        <v>259</v>
      </c>
      <c r="M3494" t="n">
        <v>1.01</v>
      </c>
      <c r="N3494" t="n">
        <v>39.5</v>
      </c>
      <c r="O3494" t="s">
        <v>409</v>
      </c>
      <c r="P3494" t="n">
        <v>363</v>
      </c>
      <c r="Q3494" t="s">
        <v>387</v>
      </c>
      <c r="R3494" t="s">
        <v>233</v>
      </c>
      <c r="S3494" t="s">
        <v>229</v>
      </c>
      <c r="T3494" t="n">
        <v>5</v>
      </c>
    </row>
    <row r="3495" spans="1:20">
      <c r="A3495" s="1" t="n">
        <v>41578</v>
      </c>
      <c r="B3495" t="s">
        <v>408</v>
      </c>
      <c r="C3495" t="n">
        <v>4</v>
      </c>
      <c r="D3495" t="n">
        <v>25</v>
      </c>
      <c r="E3495" t="s">
        <v>116</v>
      </c>
      <c r="F3495" t="n">
        <v>3201</v>
      </c>
      <c r="G3495" t="s">
        <v>228</v>
      </c>
      <c r="H3495" t="s">
        <v>229</v>
      </c>
      <c r="I3495" t="n">
        <v>5</v>
      </c>
      <c r="J3495" t="n">
        <v>785</v>
      </c>
      <c r="K3495" t="s">
        <v>259</v>
      </c>
      <c r="L3495" t="n">
        <v>770</v>
      </c>
      <c r="M3495" t="n">
        <v>1.01</v>
      </c>
      <c r="N3495" t="n">
        <v>39.5</v>
      </c>
      <c r="O3495" t="s">
        <v>409</v>
      </c>
      <c r="P3495" t="n">
        <v>363</v>
      </c>
      <c r="Q3495" t="s">
        <v>387</v>
      </c>
      <c r="R3495" t="s">
        <v>233</v>
      </c>
      <c r="S3495" t="s">
        <v>229</v>
      </c>
      <c r="T3495" t="n">
        <v>5</v>
      </c>
    </row>
    <row r="3496" spans="1:20">
      <c r="A3496" s="1" t="n">
        <v>41578</v>
      </c>
      <c r="B3496" t="s">
        <v>323</v>
      </c>
      <c r="C3496" t="n">
        <v>24</v>
      </c>
      <c r="D3496" t="n">
        <v>25</v>
      </c>
      <c r="E3496" t="s">
        <v>116</v>
      </c>
      <c r="F3496" t="n">
        <v>3201</v>
      </c>
      <c r="G3496" t="s">
        <v>228</v>
      </c>
      <c r="H3496" t="s">
        <v>229</v>
      </c>
      <c r="I3496" t="n">
        <v>5</v>
      </c>
      <c r="J3496" t="n">
        <v>458</v>
      </c>
      <c r="K3496" t="s">
        <v>230</v>
      </c>
      <c r="L3496" t="n">
        <v>402</v>
      </c>
      <c r="M3496" t="n">
        <v>0.09</v>
      </c>
      <c r="N3496" t="n">
        <v>33.9</v>
      </c>
      <c r="O3496" t="s">
        <v>323</v>
      </c>
      <c r="P3496" t="n">
        <v>121</v>
      </c>
      <c r="Q3496" t="s">
        <v>229</v>
      </c>
      <c r="R3496" t="s">
        <v>233</v>
      </c>
      <c r="S3496" t="s">
        <v>229</v>
      </c>
      <c r="T3496" t="n">
        <v>5</v>
      </c>
    </row>
    <row r="3497" spans="1:20">
      <c r="A3497" s="1" t="n">
        <v>41578</v>
      </c>
      <c r="B3497" t="s">
        <v>323</v>
      </c>
      <c r="C3497" t="n">
        <v>25</v>
      </c>
      <c r="D3497" t="n">
        <v>25</v>
      </c>
      <c r="E3497" t="s">
        <v>116</v>
      </c>
      <c r="F3497" t="n">
        <v>3201</v>
      </c>
      <c r="G3497" t="s">
        <v>228</v>
      </c>
      <c r="H3497" t="s">
        <v>229</v>
      </c>
      <c r="I3497" t="n">
        <v>5</v>
      </c>
      <c r="J3497" t="n">
        <v>458</v>
      </c>
      <c r="K3497" t="s">
        <v>230</v>
      </c>
      <c r="L3497" t="n">
        <v>658</v>
      </c>
      <c r="M3497" t="n">
        <v>0.09</v>
      </c>
      <c r="N3497" t="n">
        <v>33.9</v>
      </c>
      <c r="O3497" t="s">
        <v>323</v>
      </c>
      <c r="P3497" t="n">
        <v>121</v>
      </c>
      <c r="Q3497" t="s">
        <v>229</v>
      </c>
      <c r="R3497" t="s">
        <v>233</v>
      </c>
      <c r="S3497" t="s">
        <v>229</v>
      </c>
      <c r="T3497" t="n">
        <v>5</v>
      </c>
    </row>
    <row r="3498" spans="1:20">
      <c r="A3498" s="1" t="n">
        <v>41578</v>
      </c>
      <c r="B3498" t="s">
        <v>323</v>
      </c>
      <c r="C3498" t="n">
        <v>26</v>
      </c>
      <c r="D3498" t="n">
        <v>25</v>
      </c>
      <c r="E3498" t="s">
        <v>116</v>
      </c>
      <c r="F3498" t="n">
        <v>3201</v>
      </c>
      <c r="G3498" t="s">
        <v>228</v>
      </c>
      <c r="H3498" t="s">
        <v>229</v>
      </c>
      <c r="I3498" t="n">
        <v>5</v>
      </c>
      <c r="J3498" t="n">
        <v>945</v>
      </c>
      <c r="K3498" t="s">
        <v>282</v>
      </c>
      <c r="L3498" t="n">
        <v>235</v>
      </c>
      <c r="M3498" t="n">
        <v>0.05</v>
      </c>
      <c r="N3498" t="n">
        <v>40.3</v>
      </c>
      <c r="O3498" t="s">
        <v>323</v>
      </c>
      <c r="P3498" t="n">
        <v>121</v>
      </c>
      <c r="Q3498" t="s">
        <v>229</v>
      </c>
      <c r="R3498" t="s">
        <v>233</v>
      </c>
      <c r="S3498" t="s">
        <v>229</v>
      </c>
      <c r="T3498" t="n">
        <v>5</v>
      </c>
    </row>
    <row r="3499" spans="1:20">
      <c r="A3499" s="1" t="n">
        <v>41578</v>
      </c>
      <c r="B3499" t="s">
        <v>376</v>
      </c>
      <c r="C3499" t="n">
        <v>1</v>
      </c>
      <c r="D3499" t="n">
        <v>251</v>
      </c>
      <c r="E3499" t="s">
        <v>385</v>
      </c>
      <c r="F3499" t="n">
        <v>3202</v>
      </c>
      <c r="G3499" t="s">
        <v>275</v>
      </c>
      <c r="H3499" t="s">
        <v>229</v>
      </c>
      <c r="I3499" t="n">
        <v>5</v>
      </c>
      <c r="J3499" t="n">
        <v>320</v>
      </c>
      <c r="K3499" t="s">
        <v>388</v>
      </c>
      <c r="L3499" t="n">
        <v>20</v>
      </c>
      <c r="M3499" t="n">
        <v>0</v>
      </c>
      <c r="N3499" t="n">
        <v>0</v>
      </c>
      <c r="T3499" t="s">
        <v>381</v>
      </c>
    </row>
    <row r="3500" spans="1:20">
      <c r="A3500" s="1" t="n">
        <v>41578</v>
      </c>
      <c r="B3500" t="s">
        <v>376</v>
      </c>
      <c r="C3500" t="n">
        <v>2</v>
      </c>
      <c r="D3500" t="n">
        <v>251</v>
      </c>
      <c r="E3500" t="s">
        <v>385</v>
      </c>
      <c r="F3500" t="n">
        <v>3203</v>
      </c>
      <c r="G3500" t="s">
        <v>343</v>
      </c>
      <c r="H3500" t="s">
        <v>229</v>
      </c>
      <c r="I3500" t="n">
        <v>5</v>
      </c>
      <c r="J3500" t="n">
        <v>320</v>
      </c>
      <c r="K3500" t="s">
        <v>388</v>
      </c>
      <c r="L3500" t="n">
        <v>13</v>
      </c>
      <c r="M3500" t="n">
        <v>0</v>
      </c>
      <c r="N3500" t="n">
        <v>0</v>
      </c>
      <c r="T3500" t="s">
        <v>381</v>
      </c>
    </row>
    <row r="3501" spans="1:20">
      <c r="A3501" s="1" t="n">
        <v>41578</v>
      </c>
      <c r="B3501" t="s">
        <v>376</v>
      </c>
      <c r="C3501" t="n">
        <v>3</v>
      </c>
      <c r="D3501" t="n">
        <v>251</v>
      </c>
      <c r="E3501" t="s">
        <v>385</v>
      </c>
      <c r="F3501" t="n">
        <v>3204</v>
      </c>
      <c r="G3501" t="s">
        <v>344</v>
      </c>
      <c r="H3501" t="s">
        <v>229</v>
      </c>
      <c r="I3501" t="n">
        <v>5</v>
      </c>
      <c r="J3501" t="n">
        <v>320</v>
      </c>
      <c r="K3501" t="s">
        <v>388</v>
      </c>
      <c r="L3501" t="n">
        <v>9</v>
      </c>
      <c r="M3501" t="n">
        <v>0</v>
      </c>
      <c r="N3501" t="n">
        <v>0</v>
      </c>
      <c r="T3501" t="s">
        <v>381</v>
      </c>
    </row>
    <row r="3502" spans="1:20">
      <c r="A3502" s="1" t="n">
        <v>41578</v>
      </c>
      <c r="B3502" t="s">
        <v>376</v>
      </c>
      <c r="C3502" t="n">
        <v>4</v>
      </c>
      <c r="D3502" t="n">
        <v>251</v>
      </c>
      <c r="E3502" t="s">
        <v>385</v>
      </c>
      <c r="F3502" t="n">
        <v>3201</v>
      </c>
      <c r="G3502" t="s">
        <v>228</v>
      </c>
      <c r="H3502" t="s">
        <v>229</v>
      </c>
      <c r="I3502" t="n">
        <v>5</v>
      </c>
      <c r="J3502" t="n">
        <v>320</v>
      </c>
      <c r="K3502" t="s">
        <v>388</v>
      </c>
      <c r="L3502" t="n">
        <v>9</v>
      </c>
      <c r="M3502" t="n">
        <v>0</v>
      </c>
      <c r="N3502" t="n">
        <v>0</v>
      </c>
      <c r="T3502" t="s">
        <v>381</v>
      </c>
    </row>
    <row r="3503" spans="1:20">
      <c r="A3503" s="1" t="n">
        <v>41578</v>
      </c>
      <c r="B3503" t="s">
        <v>326</v>
      </c>
      <c r="C3503" t="n">
        <v>1</v>
      </c>
      <c r="D3503" t="n">
        <v>216</v>
      </c>
      <c r="E3503" t="s">
        <v>392</v>
      </c>
      <c r="F3503" t="n">
        <v>3201</v>
      </c>
      <c r="G3503" t="s">
        <v>228</v>
      </c>
      <c r="H3503" t="s">
        <v>229</v>
      </c>
      <c r="I3503" t="n">
        <v>5</v>
      </c>
      <c r="J3503" t="n">
        <v>515</v>
      </c>
      <c r="K3503" t="s">
        <v>338</v>
      </c>
      <c r="L3503" t="n">
        <v>160</v>
      </c>
      <c r="M3503" t="n">
        <v>0</v>
      </c>
      <c r="N3503" t="n">
        <v>0</v>
      </c>
      <c r="T3503" t="s">
        <v>381</v>
      </c>
    </row>
    <row r="3504" spans="1:20">
      <c r="A3504" s="1" t="n">
        <v>41578</v>
      </c>
      <c r="B3504" t="s">
        <v>326</v>
      </c>
      <c r="C3504" t="n">
        <v>2</v>
      </c>
      <c r="D3504" t="n">
        <v>216</v>
      </c>
      <c r="E3504" t="s">
        <v>392</v>
      </c>
      <c r="F3504" t="n">
        <v>3201</v>
      </c>
      <c r="G3504" t="s">
        <v>228</v>
      </c>
      <c r="H3504" t="s">
        <v>229</v>
      </c>
      <c r="I3504" t="n">
        <v>5</v>
      </c>
      <c r="J3504" t="n">
        <v>280</v>
      </c>
      <c r="K3504" t="s">
        <v>251</v>
      </c>
      <c r="L3504" t="n">
        <v>299</v>
      </c>
      <c r="M3504" t="n">
        <v>0</v>
      </c>
      <c r="N3504" t="n">
        <v>0</v>
      </c>
      <c r="T3504" t="s">
        <v>381</v>
      </c>
    </row>
    <row r="3505" spans="1:20">
      <c r="A3505" s="1" t="n">
        <v>41578</v>
      </c>
      <c r="B3505" t="s">
        <v>371</v>
      </c>
      <c r="C3505" t="n">
        <v>17</v>
      </c>
      <c r="D3505" t="n">
        <v>25</v>
      </c>
      <c r="E3505" t="s">
        <v>116</v>
      </c>
      <c r="F3505" t="n">
        <v>3201</v>
      </c>
      <c r="G3505" t="s">
        <v>228</v>
      </c>
      <c r="H3505" t="s">
        <v>229</v>
      </c>
      <c r="I3505" t="n">
        <v>5</v>
      </c>
      <c r="J3505" t="n">
        <v>458</v>
      </c>
      <c r="K3505" t="s">
        <v>230</v>
      </c>
      <c r="L3505" t="n">
        <v>308</v>
      </c>
      <c r="M3505" t="n">
        <v>0.23</v>
      </c>
      <c r="N3505" t="n">
        <v>20.4</v>
      </c>
      <c r="O3505" t="s">
        <v>409</v>
      </c>
      <c r="P3505" t="n">
        <v>363</v>
      </c>
      <c r="Q3505" t="s">
        <v>387</v>
      </c>
      <c r="R3505" t="s">
        <v>233</v>
      </c>
      <c r="S3505" t="s">
        <v>229</v>
      </c>
      <c r="T3505" t="n">
        <v>5</v>
      </c>
    </row>
    <row r="3506" spans="1:20">
      <c r="A3506" s="1" t="n">
        <v>41578</v>
      </c>
      <c r="B3506" t="s">
        <v>371</v>
      </c>
      <c r="C3506" t="n">
        <v>30</v>
      </c>
      <c r="D3506" t="n">
        <v>25</v>
      </c>
      <c r="E3506" t="s">
        <v>116</v>
      </c>
      <c r="F3506" t="n">
        <v>3201</v>
      </c>
      <c r="G3506" t="s">
        <v>228</v>
      </c>
      <c r="H3506" t="s">
        <v>229</v>
      </c>
      <c r="I3506" t="n">
        <v>5</v>
      </c>
      <c r="J3506" t="n">
        <v>805</v>
      </c>
      <c r="K3506" t="s">
        <v>295</v>
      </c>
      <c r="L3506" t="n">
        <v>717</v>
      </c>
      <c r="M3506" t="n">
        <v>0.28</v>
      </c>
      <c r="N3506" t="n">
        <v>35.3</v>
      </c>
      <c r="O3506" t="s">
        <v>409</v>
      </c>
      <c r="P3506" t="n">
        <v>363</v>
      </c>
      <c r="Q3506" t="s">
        <v>387</v>
      </c>
      <c r="R3506" t="s">
        <v>233</v>
      </c>
      <c r="S3506" t="s">
        <v>229</v>
      </c>
      <c r="T3506" t="n">
        <v>5</v>
      </c>
    </row>
    <row r="3507" spans="1:20">
      <c r="A3507" s="1" t="n">
        <v>41608</v>
      </c>
      <c r="B3507" t="s">
        <v>408</v>
      </c>
      <c r="C3507" t="n">
        <v>1</v>
      </c>
      <c r="D3507" t="n">
        <v>25</v>
      </c>
      <c r="E3507" t="s">
        <v>116</v>
      </c>
      <c r="F3507" t="n">
        <v>3201</v>
      </c>
      <c r="G3507" t="s">
        <v>228</v>
      </c>
      <c r="H3507" t="s">
        <v>229</v>
      </c>
      <c r="I3507" t="n">
        <v>5</v>
      </c>
      <c r="J3507" t="n">
        <v>150</v>
      </c>
      <c r="K3507" t="s">
        <v>269</v>
      </c>
      <c r="L3507" t="n">
        <v>517</v>
      </c>
      <c r="M3507" t="n">
        <v>0.84</v>
      </c>
      <c r="N3507" t="n">
        <v>23.8</v>
      </c>
      <c r="O3507" t="s">
        <v>409</v>
      </c>
      <c r="P3507" t="n">
        <v>363</v>
      </c>
      <c r="Q3507" t="s">
        <v>387</v>
      </c>
      <c r="R3507" t="s">
        <v>233</v>
      </c>
      <c r="S3507" t="s">
        <v>229</v>
      </c>
      <c r="T3507" t="n">
        <v>5</v>
      </c>
    </row>
    <row r="3508" spans="1:20">
      <c r="A3508" s="1" t="n">
        <v>41608</v>
      </c>
      <c r="B3508" t="s">
        <v>408</v>
      </c>
      <c r="C3508" t="n">
        <v>2</v>
      </c>
      <c r="D3508" t="n">
        <v>25</v>
      </c>
      <c r="E3508" t="s">
        <v>116</v>
      </c>
      <c r="F3508" t="n">
        <v>3201</v>
      </c>
      <c r="G3508" t="s">
        <v>228</v>
      </c>
      <c r="H3508" t="s">
        <v>229</v>
      </c>
      <c r="I3508" t="n">
        <v>5</v>
      </c>
      <c r="J3508" t="n">
        <v>125</v>
      </c>
      <c r="K3508" t="s">
        <v>390</v>
      </c>
      <c r="L3508" t="n">
        <v>351</v>
      </c>
      <c r="M3508" t="n">
        <v>0.06</v>
      </c>
      <c r="N3508" t="n">
        <v>43.2</v>
      </c>
      <c r="O3508" t="s">
        <v>409</v>
      </c>
      <c r="P3508" t="n">
        <v>363</v>
      </c>
      <c r="Q3508" t="s">
        <v>387</v>
      </c>
      <c r="R3508" t="s">
        <v>233</v>
      </c>
      <c r="S3508" t="s">
        <v>229</v>
      </c>
      <c r="T3508" t="n">
        <v>5</v>
      </c>
    </row>
    <row r="3509" spans="1:20">
      <c r="A3509" s="1" t="n">
        <v>41608</v>
      </c>
      <c r="B3509" t="s">
        <v>408</v>
      </c>
      <c r="C3509" t="n">
        <v>3</v>
      </c>
      <c r="D3509" t="n">
        <v>25</v>
      </c>
      <c r="E3509" t="s">
        <v>116</v>
      </c>
      <c r="F3509" t="n">
        <v>3201</v>
      </c>
      <c r="G3509" t="s">
        <v>228</v>
      </c>
      <c r="H3509" t="s">
        <v>229</v>
      </c>
      <c r="I3509" t="n">
        <v>5</v>
      </c>
      <c r="J3509" t="n">
        <v>125</v>
      </c>
      <c r="K3509" t="s">
        <v>390</v>
      </c>
      <c r="L3509" t="n">
        <v>684</v>
      </c>
      <c r="M3509" t="n">
        <v>0.06</v>
      </c>
      <c r="N3509" t="n">
        <v>43.2</v>
      </c>
      <c r="O3509" t="s">
        <v>409</v>
      </c>
      <c r="P3509" t="n">
        <v>363</v>
      </c>
      <c r="Q3509" t="s">
        <v>387</v>
      </c>
      <c r="R3509" t="s">
        <v>233</v>
      </c>
      <c r="S3509" t="s">
        <v>229</v>
      </c>
      <c r="T3509" t="n">
        <v>5</v>
      </c>
    </row>
    <row r="3510" spans="1:20">
      <c r="A3510" s="1" t="n">
        <v>41608</v>
      </c>
      <c r="B3510" t="s">
        <v>408</v>
      </c>
      <c r="C3510" t="n">
        <v>4</v>
      </c>
      <c r="D3510" t="n">
        <v>25</v>
      </c>
      <c r="E3510" t="s">
        <v>116</v>
      </c>
      <c r="F3510" t="n">
        <v>3201</v>
      </c>
      <c r="G3510" t="s">
        <v>228</v>
      </c>
      <c r="H3510" t="s">
        <v>229</v>
      </c>
      <c r="I3510" t="n">
        <v>5</v>
      </c>
      <c r="J3510" t="n">
        <v>805</v>
      </c>
      <c r="K3510" t="s">
        <v>295</v>
      </c>
      <c r="L3510" t="n">
        <v>535</v>
      </c>
      <c r="M3510" t="n">
        <v>1.4</v>
      </c>
      <c r="N3510" t="n">
        <v>35.5</v>
      </c>
      <c r="O3510" t="s">
        <v>409</v>
      </c>
      <c r="P3510" t="n">
        <v>363</v>
      </c>
      <c r="Q3510" t="s">
        <v>387</v>
      </c>
      <c r="R3510" t="s">
        <v>233</v>
      </c>
      <c r="S3510" t="s">
        <v>229</v>
      </c>
      <c r="T3510" t="n">
        <v>5</v>
      </c>
    </row>
    <row r="3511" spans="1:20">
      <c r="A3511" s="1" t="n">
        <v>41608</v>
      </c>
      <c r="B3511" t="s">
        <v>410</v>
      </c>
      <c r="C3511" t="n">
        <v>2</v>
      </c>
      <c r="D3511" t="n">
        <v>510</v>
      </c>
      <c r="E3511" t="s">
        <v>398</v>
      </c>
      <c r="F3511" t="n">
        <v>3201</v>
      </c>
      <c r="G3511" t="s">
        <v>228</v>
      </c>
      <c r="H3511" t="s">
        <v>229</v>
      </c>
      <c r="I3511" t="n">
        <v>5</v>
      </c>
      <c r="J3511" t="n">
        <v>275</v>
      </c>
      <c r="K3511" t="s">
        <v>411</v>
      </c>
      <c r="L3511" t="n">
        <v>221</v>
      </c>
      <c r="M3511" t="n">
        <v>1.04</v>
      </c>
      <c r="N3511" t="n">
        <v>0</v>
      </c>
      <c r="T3511" t="s">
        <v>381</v>
      </c>
    </row>
    <row r="3512" spans="1:20">
      <c r="A3512" s="1" t="n">
        <v>41608</v>
      </c>
      <c r="B3512" t="s">
        <v>323</v>
      </c>
      <c r="C3512" t="n">
        <v>18</v>
      </c>
      <c r="D3512" t="n">
        <v>25</v>
      </c>
      <c r="E3512" t="s">
        <v>116</v>
      </c>
      <c r="F3512" t="n">
        <v>3201</v>
      </c>
      <c r="G3512" t="s">
        <v>228</v>
      </c>
      <c r="H3512" t="s">
        <v>229</v>
      </c>
      <c r="I3512" t="n">
        <v>5</v>
      </c>
      <c r="J3512" t="n">
        <v>875</v>
      </c>
      <c r="K3512" t="s">
        <v>305</v>
      </c>
      <c r="L3512" t="n">
        <v>208</v>
      </c>
      <c r="M3512" t="n">
        <v>0.04</v>
      </c>
      <c r="N3512" t="n">
        <v>41.8</v>
      </c>
      <c r="O3512" t="s">
        <v>323</v>
      </c>
      <c r="P3512" t="n">
        <v>121</v>
      </c>
      <c r="Q3512" t="s">
        <v>229</v>
      </c>
      <c r="R3512" t="s">
        <v>233</v>
      </c>
      <c r="S3512" t="s">
        <v>229</v>
      </c>
      <c r="T3512" t="n">
        <v>5</v>
      </c>
    </row>
    <row r="3513" spans="1:20">
      <c r="A3513" s="1" t="n">
        <v>41608</v>
      </c>
      <c r="B3513" t="s">
        <v>323</v>
      </c>
      <c r="C3513" t="n">
        <v>19</v>
      </c>
      <c r="D3513" t="n">
        <v>25</v>
      </c>
      <c r="E3513" t="s">
        <v>116</v>
      </c>
      <c r="F3513" t="n">
        <v>3201</v>
      </c>
      <c r="G3513" t="s">
        <v>228</v>
      </c>
      <c r="H3513" t="s">
        <v>229</v>
      </c>
      <c r="I3513" t="n">
        <v>5</v>
      </c>
      <c r="J3513" t="n">
        <v>458</v>
      </c>
      <c r="K3513" t="s">
        <v>230</v>
      </c>
      <c r="L3513" t="n">
        <v>351</v>
      </c>
      <c r="M3513" t="n">
        <v>0.05</v>
      </c>
      <c r="N3513" t="n">
        <v>33.8</v>
      </c>
      <c r="O3513" t="s">
        <v>323</v>
      </c>
      <c r="P3513" t="n">
        <v>121</v>
      </c>
      <c r="Q3513" t="s">
        <v>229</v>
      </c>
      <c r="R3513" t="s">
        <v>233</v>
      </c>
      <c r="S3513" t="s">
        <v>229</v>
      </c>
      <c r="T3513" t="n">
        <v>5</v>
      </c>
    </row>
    <row r="3514" spans="1:20">
      <c r="A3514" s="1" t="n">
        <v>41608</v>
      </c>
      <c r="B3514" t="s">
        <v>323</v>
      </c>
      <c r="C3514" t="n">
        <v>20</v>
      </c>
      <c r="D3514" t="n">
        <v>25</v>
      </c>
      <c r="E3514" t="s">
        <v>116</v>
      </c>
      <c r="F3514" t="n">
        <v>3201</v>
      </c>
      <c r="G3514" t="s">
        <v>228</v>
      </c>
      <c r="H3514" t="s">
        <v>229</v>
      </c>
      <c r="I3514" t="n">
        <v>5</v>
      </c>
      <c r="J3514" t="n">
        <v>458</v>
      </c>
      <c r="K3514" t="s">
        <v>230</v>
      </c>
      <c r="L3514" t="n">
        <v>324</v>
      </c>
      <c r="M3514" t="n">
        <v>0.05</v>
      </c>
      <c r="N3514" t="n">
        <v>33.8</v>
      </c>
      <c r="O3514" t="s">
        <v>323</v>
      </c>
      <c r="P3514" t="n">
        <v>121</v>
      </c>
      <c r="Q3514" t="s">
        <v>229</v>
      </c>
      <c r="R3514" t="s">
        <v>233</v>
      </c>
      <c r="S3514" t="s">
        <v>229</v>
      </c>
      <c r="T3514" t="n">
        <v>5</v>
      </c>
    </row>
    <row r="3515" spans="1:20">
      <c r="A3515" s="1" t="n">
        <v>41608</v>
      </c>
      <c r="B3515" t="s">
        <v>323</v>
      </c>
      <c r="C3515" t="n">
        <v>21</v>
      </c>
      <c r="D3515" t="n">
        <v>25</v>
      </c>
      <c r="E3515" t="s">
        <v>116</v>
      </c>
      <c r="F3515" t="n">
        <v>3201</v>
      </c>
      <c r="G3515" t="s">
        <v>228</v>
      </c>
      <c r="H3515" t="s">
        <v>229</v>
      </c>
      <c r="I3515" t="n">
        <v>5</v>
      </c>
      <c r="J3515" t="n">
        <v>945</v>
      </c>
      <c r="K3515" t="s">
        <v>282</v>
      </c>
      <c r="L3515" t="n">
        <v>251</v>
      </c>
      <c r="M3515" t="n">
        <v>0.04</v>
      </c>
      <c r="N3515" t="n">
        <v>33.8</v>
      </c>
      <c r="O3515" t="s">
        <v>323</v>
      </c>
      <c r="P3515" t="n">
        <v>121</v>
      </c>
      <c r="Q3515" t="s">
        <v>229</v>
      </c>
      <c r="R3515" t="s">
        <v>233</v>
      </c>
      <c r="S3515" t="s">
        <v>229</v>
      </c>
      <c r="T3515" t="n">
        <v>5</v>
      </c>
    </row>
    <row r="3516" spans="1:20">
      <c r="A3516" s="1" t="n">
        <v>41608</v>
      </c>
      <c r="B3516" t="s">
        <v>323</v>
      </c>
      <c r="C3516" t="n">
        <v>22</v>
      </c>
      <c r="D3516" t="n">
        <v>25</v>
      </c>
      <c r="E3516" t="s">
        <v>116</v>
      </c>
      <c r="F3516" t="n">
        <v>3201</v>
      </c>
      <c r="G3516" t="s">
        <v>228</v>
      </c>
      <c r="H3516" t="s">
        <v>229</v>
      </c>
      <c r="I3516" t="n">
        <v>5</v>
      </c>
      <c r="J3516" t="n">
        <v>945</v>
      </c>
      <c r="K3516" t="s">
        <v>282</v>
      </c>
      <c r="L3516" t="n">
        <v>312</v>
      </c>
      <c r="M3516" t="n">
        <v>0.05</v>
      </c>
      <c r="N3516" t="n">
        <v>39.4</v>
      </c>
      <c r="O3516" t="s">
        <v>323</v>
      </c>
      <c r="P3516" t="n">
        <v>121</v>
      </c>
      <c r="Q3516" t="s">
        <v>229</v>
      </c>
      <c r="R3516" t="s">
        <v>233</v>
      </c>
      <c r="S3516" t="s">
        <v>229</v>
      </c>
      <c r="T3516" t="n">
        <v>5</v>
      </c>
    </row>
    <row r="3517" spans="1:20">
      <c r="A3517" s="1" t="n">
        <v>41608</v>
      </c>
      <c r="B3517" t="s">
        <v>376</v>
      </c>
      <c r="C3517" t="n">
        <v>1</v>
      </c>
      <c r="D3517" t="n">
        <v>251</v>
      </c>
      <c r="E3517" t="s">
        <v>385</v>
      </c>
      <c r="F3517" t="n">
        <v>3202</v>
      </c>
      <c r="G3517" t="s">
        <v>275</v>
      </c>
      <c r="H3517" t="s">
        <v>229</v>
      </c>
      <c r="I3517" t="n">
        <v>5</v>
      </c>
      <c r="J3517" t="n">
        <v>320</v>
      </c>
      <c r="K3517" t="s">
        <v>388</v>
      </c>
      <c r="L3517" t="n">
        <v>20</v>
      </c>
      <c r="M3517" t="n">
        <v>0</v>
      </c>
      <c r="N3517" t="n">
        <v>0</v>
      </c>
      <c r="T3517" t="s">
        <v>381</v>
      </c>
    </row>
    <row r="3518" spans="1:20">
      <c r="A3518" s="1" t="n">
        <v>41639</v>
      </c>
      <c r="B3518" t="s">
        <v>408</v>
      </c>
      <c r="C3518" t="n">
        <v>1</v>
      </c>
      <c r="D3518" t="n">
        <v>25</v>
      </c>
      <c r="E3518" t="s">
        <v>116</v>
      </c>
      <c r="F3518" t="n">
        <v>3201</v>
      </c>
      <c r="G3518" t="s">
        <v>228</v>
      </c>
      <c r="H3518" t="s">
        <v>229</v>
      </c>
      <c r="I3518" t="n">
        <v>5</v>
      </c>
      <c r="J3518" t="n">
        <v>805</v>
      </c>
      <c r="K3518" t="s">
        <v>295</v>
      </c>
      <c r="L3518" t="n">
        <v>207</v>
      </c>
      <c r="M3518" t="n">
        <v>0.5</v>
      </c>
      <c r="N3518" t="n">
        <v>35.3</v>
      </c>
      <c r="O3518" t="s">
        <v>409</v>
      </c>
      <c r="P3518" t="n">
        <v>363</v>
      </c>
      <c r="Q3518" t="s">
        <v>387</v>
      </c>
      <c r="R3518" t="s">
        <v>233</v>
      </c>
      <c r="S3518" t="s">
        <v>229</v>
      </c>
      <c r="T3518" t="n">
        <v>5</v>
      </c>
    </row>
    <row r="3519" spans="1:20">
      <c r="A3519" s="1" t="n">
        <v>41639</v>
      </c>
      <c r="B3519" t="s">
        <v>408</v>
      </c>
      <c r="C3519" t="n">
        <v>2</v>
      </c>
      <c r="D3519" t="n">
        <v>25</v>
      </c>
      <c r="E3519" t="s">
        <v>116</v>
      </c>
      <c r="F3519" t="n">
        <v>3201</v>
      </c>
      <c r="G3519" t="s">
        <v>228</v>
      </c>
      <c r="H3519" t="s">
        <v>229</v>
      </c>
      <c r="I3519" t="n">
        <v>5</v>
      </c>
      <c r="J3519" t="n">
        <v>805</v>
      </c>
      <c r="K3519" t="s">
        <v>295</v>
      </c>
      <c r="L3519" t="n">
        <v>711</v>
      </c>
      <c r="M3519" t="n">
        <v>0.27</v>
      </c>
      <c r="N3519" t="n">
        <v>36.6</v>
      </c>
      <c r="O3519" t="s">
        <v>409</v>
      </c>
      <c r="P3519" t="n">
        <v>363</v>
      </c>
      <c r="Q3519" t="s">
        <v>387</v>
      </c>
      <c r="R3519" t="s">
        <v>233</v>
      </c>
      <c r="S3519" t="s">
        <v>229</v>
      </c>
      <c r="T3519" t="n">
        <v>5</v>
      </c>
    </row>
    <row r="3520" spans="1:20">
      <c r="A3520" s="1" t="n">
        <v>41639</v>
      </c>
      <c r="B3520" t="s">
        <v>408</v>
      </c>
      <c r="C3520" t="n">
        <v>3</v>
      </c>
      <c r="D3520" t="n">
        <v>25</v>
      </c>
      <c r="E3520" t="s">
        <v>116</v>
      </c>
      <c r="F3520" t="n">
        <v>3201</v>
      </c>
      <c r="G3520" t="s">
        <v>228</v>
      </c>
      <c r="H3520" t="s">
        <v>229</v>
      </c>
      <c r="I3520" t="n">
        <v>5</v>
      </c>
      <c r="J3520" t="n">
        <v>910</v>
      </c>
      <c r="K3520" t="s">
        <v>318</v>
      </c>
      <c r="L3520" t="n">
        <v>898</v>
      </c>
      <c r="M3520" t="n">
        <v>0.74</v>
      </c>
      <c r="N3520" t="n">
        <v>40.3</v>
      </c>
      <c r="O3520" t="s">
        <v>409</v>
      </c>
      <c r="P3520" t="n">
        <v>363</v>
      </c>
      <c r="Q3520" t="s">
        <v>387</v>
      </c>
      <c r="R3520" t="s">
        <v>233</v>
      </c>
      <c r="S3520" t="s">
        <v>229</v>
      </c>
      <c r="T3520" t="n">
        <v>5</v>
      </c>
    </row>
    <row r="3521" spans="1:20">
      <c r="A3521" s="1" t="n">
        <v>41639</v>
      </c>
      <c r="B3521" t="s">
        <v>323</v>
      </c>
      <c r="C3521" t="n">
        <v>20</v>
      </c>
      <c r="D3521" t="n">
        <v>25</v>
      </c>
      <c r="E3521" t="s">
        <v>116</v>
      </c>
      <c r="F3521" t="n">
        <v>3201</v>
      </c>
      <c r="G3521" t="s">
        <v>228</v>
      </c>
      <c r="H3521" t="s">
        <v>229</v>
      </c>
      <c r="I3521" t="n">
        <v>5</v>
      </c>
      <c r="J3521" t="n">
        <v>875</v>
      </c>
      <c r="K3521" t="s">
        <v>305</v>
      </c>
      <c r="L3521" t="n">
        <v>351</v>
      </c>
      <c r="M3521" t="n">
        <v>0.04</v>
      </c>
      <c r="N3521" t="n">
        <v>41.3</v>
      </c>
      <c r="O3521" t="s">
        <v>323</v>
      </c>
      <c r="P3521" t="n">
        <v>121</v>
      </c>
      <c r="Q3521" t="s">
        <v>229</v>
      </c>
      <c r="R3521" t="s">
        <v>233</v>
      </c>
      <c r="S3521" t="s">
        <v>229</v>
      </c>
      <c r="T3521" t="n">
        <v>5</v>
      </c>
    </row>
    <row r="3522" spans="1:20">
      <c r="A3522" s="1" t="n">
        <v>41639</v>
      </c>
      <c r="B3522" t="s">
        <v>323</v>
      </c>
      <c r="C3522" t="n">
        <v>21</v>
      </c>
      <c r="D3522" t="n">
        <v>25</v>
      </c>
      <c r="E3522" t="s">
        <v>116</v>
      </c>
      <c r="F3522" t="n">
        <v>3201</v>
      </c>
      <c r="G3522" t="s">
        <v>228</v>
      </c>
      <c r="H3522" t="s">
        <v>229</v>
      </c>
      <c r="I3522" t="n">
        <v>5</v>
      </c>
      <c r="J3522" t="n">
        <v>875</v>
      </c>
      <c r="K3522" t="s">
        <v>305</v>
      </c>
      <c r="L3522" t="n">
        <v>208</v>
      </c>
      <c r="M3522" t="n">
        <v>0.04</v>
      </c>
      <c r="N3522" t="n">
        <v>41.3</v>
      </c>
      <c r="O3522" t="s">
        <v>323</v>
      </c>
      <c r="P3522" t="n">
        <v>121</v>
      </c>
      <c r="Q3522" t="s">
        <v>229</v>
      </c>
      <c r="R3522" t="s">
        <v>233</v>
      </c>
      <c r="S3522" t="s">
        <v>229</v>
      </c>
      <c r="T3522" t="n">
        <v>5</v>
      </c>
    </row>
    <row r="3523" spans="1:20">
      <c r="A3523" s="1" t="n">
        <v>41639</v>
      </c>
      <c r="B3523" t="s">
        <v>323</v>
      </c>
      <c r="C3523" t="n">
        <v>22</v>
      </c>
      <c r="D3523" t="n">
        <v>25</v>
      </c>
      <c r="E3523" t="s">
        <v>116</v>
      </c>
      <c r="F3523" t="n">
        <v>3201</v>
      </c>
      <c r="G3523" t="s">
        <v>228</v>
      </c>
      <c r="H3523" t="s">
        <v>229</v>
      </c>
      <c r="I3523" t="n">
        <v>5</v>
      </c>
      <c r="J3523" t="n">
        <v>388</v>
      </c>
      <c r="K3523" t="s">
        <v>324</v>
      </c>
      <c r="L3523" t="n">
        <v>550</v>
      </c>
      <c r="M3523" t="n">
        <v>0.08</v>
      </c>
      <c r="N3523" t="n">
        <v>35.3</v>
      </c>
      <c r="O3523" t="s">
        <v>323</v>
      </c>
      <c r="P3523" t="n">
        <v>121</v>
      </c>
      <c r="Q3523" t="s">
        <v>229</v>
      </c>
      <c r="R3523" t="s">
        <v>233</v>
      </c>
      <c r="S3523" t="s">
        <v>229</v>
      </c>
      <c r="T3523" t="n">
        <v>5</v>
      </c>
    </row>
    <row r="3524" spans="1:20">
      <c r="A3524" s="1" t="n">
        <v>41639</v>
      </c>
      <c r="B3524" t="s">
        <v>323</v>
      </c>
      <c r="C3524" t="n">
        <v>23</v>
      </c>
      <c r="D3524" t="n">
        <v>25</v>
      </c>
      <c r="E3524" t="s">
        <v>116</v>
      </c>
      <c r="F3524" t="n">
        <v>3201</v>
      </c>
      <c r="G3524" t="s">
        <v>228</v>
      </c>
      <c r="H3524" t="s">
        <v>229</v>
      </c>
      <c r="I3524" t="n">
        <v>5</v>
      </c>
      <c r="J3524" t="n">
        <v>875</v>
      </c>
      <c r="K3524" t="s">
        <v>305</v>
      </c>
      <c r="L3524" t="n">
        <v>298</v>
      </c>
      <c r="M3524" t="n">
        <v>0.1</v>
      </c>
      <c r="N3524" t="n">
        <v>33.7</v>
      </c>
      <c r="O3524" t="s">
        <v>323</v>
      </c>
      <c r="P3524" t="n">
        <v>121</v>
      </c>
      <c r="Q3524" t="s">
        <v>229</v>
      </c>
      <c r="R3524" t="s">
        <v>233</v>
      </c>
      <c r="S3524" t="s">
        <v>229</v>
      </c>
      <c r="T3524" t="n">
        <v>5</v>
      </c>
    </row>
    <row r="3525" spans="1:20">
      <c r="A3525" s="1" t="n">
        <v>41639</v>
      </c>
      <c r="B3525" t="s">
        <v>323</v>
      </c>
      <c r="C3525" t="n">
        <v>24</v>
      </c>
      <c r="D3525" t="n">
        <v>25</v>
      </c>
      <c r="E3525" t="s">
        <v>116</v>
      </c>
      <c r="F3525" t="n">
        <v>3201</v>
      </c>
      <c r="G3525" t="s">
        <v>228</v>
      </c>
      <c r="H3525" t="s">
        <v>229</v>
      </c>
      <c r="I3525" t="n">
        <v>5</v>
      </c>
      <c r="J3525" t="n">
        <v>458</v>
      </c>
      <c r="K3525" t="s">
        <v>230</v>
      </c>
      <c r="L3525" t="n">
        <v>452</v>
      </c>
      <c r="M3525" t="n">
        <v>0.1</v>
      </c>
      <c r="N3525" t="n">
        <v>33.7</v>
      </c>
      <c r="O3525" t="s">
        <v>323</v>
      </c>
      <c r="P3525" t="n">
        <v>121</v>
      </c>
      <c r="Q3525" t="s">
        <v>229</v>
      </c>
      <c r="R3525" t="s">
        <v>233</v>
      </c>
      <c r="S3525" t="s">
        <v>229</v>
      </c>
      <c r="T3525" t="n">
        <v>5</v>
      </c>
    </row>
    <row r="3526" spans="1:20">
      <c r="A3526" s="1" t="n">
        <v>41639</v>
      </c>
      <c r="B3526" t="s">
        <v>376</v>
      </c>
      <c r="C3526" t="n">
        <v>1</v>
      </c>
      <c r="D3526" t="n">
        <v>251</v>
      </c>
      <c r="E3526" t="s">
        <v>385</v>
      </c>
      <c r="F3526" t="n">
        <v>3203</v>
      </c>
      <c r="G3526" t="s">
        <v>343</v>
      </c>
      <c r="H3526" t="s">
        <v>229</v>
      </c>
      <c r="I3526" t="n">
        <v>5</v>
      </c>
      <c r="J3526" t="n">
        <v>320</v>
      </c>
      <c r="K3526" t="s">
        <v>388</v>
      </c>
      <c r="L3526" t="n">
        <v>18</v>
      </c>
      <c r="M3526" t="n">
        <v>0</v>
      </c>
      <c r="N3526" t="n">
        <v>0</v>
      </c>
      <c r="T3526" t="s">
        <v>381</v>
      </c>
    </row>
    <row r="3527" spans="1:20">
      <c r="A3527" s="1" t="n">
        <v>41639</v>
      </c>
      <c r="B3527" t="s">
        <v>376</v>
      </c>
      <c r="C3527" t="n">
        <v>2</v>
      </c>
      <c r="D3527" t="n">
        <v>251</v>
      </c>
      <c r="E3527" t="s">
        <v>385</v>
      </c>
      <c r="F3527" t="n">
        <v>3204</v>
      </c>
      <c r="G3527" t="s">
        <v>344</v>
      </c>
      <c r="H3527" t="s">
        <v>229</v>
      </c>
      <c r="I3527" t="n">
        <v>5</v>
      </c>
      <c r="J3527" t="n">
        <v>320</v>
      </c>
      <c r="K3527" t="s">
        <v>388</v>
      </c>
      <c r="L3527" t="n">
        <v>11</v>
      </c>
      <c r="M3527" t="n">
        <v>0</v>
      </c>
      <c r="N3527" t="n">
        <v>0</v>
      </c>
      <c r="T3527" t="s">
        <v>381</v>
      </c>
    </row>
    <row r="3528" spans="1:20">
      <c r="A3528" s="1" t="n">
        <v>41639</v>
      </c>
      <c r="B3528" t="s">
        <v>376</v>
      </c>
      <c r="C3528" t="n">
        <v>3</v>
      </c>
      <c r="D3528" t="n">
        <v>251</v>
      </c>
      <c r="E3528" t="s">
        <v>385</v>
      </c>
      <c r="F3528" t="n">
        <v>3201</v>
      </c>
      <c r="G3528" t="s">
        <v>228</v>
      </c>
      <c r="H3528" t="s">
        <v>229</v>
      </c>
      <c r="I3528" t="n">
        <v>5</v>
      </c>
      <c r="J3528" t="n">
        <v>320</v>
      </c>
      <c r="K3528" t="s">
        <v>388</v>
      </c>
      <c r="L3528" t="n">
        <v>11</v>
      </c>
      <c r="M3528" t="n">
        <v>0</v>
      </c>
      <c r="N3528" t="n">
        <v>0</v>
      </c>
      <c r="T3528" t="s">
        <v>381</v>
      </c>
    </row>
    <row r="3529" spans="1:20">
      <c r="A3529" s="1" t="n">
        <v>41639</v>
      </c>
      <c r="B3529" t="s">
        <v>382</v>
      </c>
      <c r="C3529" t="n">
        <v>1</v>
      </c>
      <c r="D3529" t="n">
        <v>931</v>
      </c>
      <c r="E3529" t="s">
        <v>383</v>
      </c>
      <c r="F3529" t="n">
        <v>3201</v>
      </c>
      <c r="G3529" t="s">
        <v>228</v>
      </c>
      <c r="H3529" t="s">
        <v>229</v>
      </c>
      <c r="I3529" t="n">
        <v>5</v>
      </c>
      <c r="J3529" t="n">
        <v>940</v>
      </c>
      <c r="K3529" t="s">
        <v>235</v>
      </c>
      <c r="L3529" t="n">
        <v>59</v>
      </c>
      <c r="M3529" t="n">
        <v>0</v>
      </c>
      <c r="N3529" t="n">
        <v>0</v>
      </c>
      <c r="T3529" t="s">
        <v>381</v>
      </c>
    </row>
    <row r="3530" spans="1:20">
      <c r="A3530" s="1" t="n">
        <v>41639</v>
      </c>
      <c r="B3530" t="s">
        <v>326</v>
      </c>
      <c r="C3530" t="n">
        <v>1</v>
      </c>
      <c r="D3530" t="n">
        <v>216</v>
      </c>
      <c r="E3530" t="s">
        <v>392</v>
      </c>
      <c r="F3530" t="n">
        <v>3201</v>
      </c>
      <c r="G3530" t="s">
        <v>228</v>
      </c>
      <c r="H3530" t="s">
        <v>229</v>
      </c>
      <c r="I3530" t="n">
        <v>5</v>
      </c>
      <c r="J3530" t="n">
        <v>515</v>
      </c>
      <c r="K3530" t="s">
        <v>338</v>
      </c>
      <c r="L3530" t="n">
        <v>314</v>
      </c>
      <c r="M3530" t="n">
        <v>0</v>
      </c>
      <c r="N3530" t="n">
        <v>0</v>
      </c>
      <c r="T3530" t="s">
        <v>381</v>
      </c>
    </row>
    <row r="3531" spans="1:20">
      <c r="A3531" s="1" t="n">
        <v>41639</v>
      </c>
      <c r="B3531" t="s">
        <v>412</v>
      </c>
      <c r="C3531" t="n">
        <v>1</v>
      </c>
      <c r="D3531" t="n">
        <v>931</v>
      </c>
      <c r="E3531" t="s">
        <v>383</v>
      </c>
      <c r="F3531" t="n">
        <v>3201</v>
      </c>
      <c r="G3531" t="s">
        <v>228</v>
      </c>
      <c r="H3531" t="s">
        <v>229</v>
      </c>
      <c r="I3531" t="n">
        <v>5</v>
      </c>
      <c r="J3531" t="n">
        <v>940</v>
      </c>
      <c r="K3531" t="s">
        <v>235</v>
      </c>
      <c r="L3531" t="n">
        <v>59</v>
      </c>
      <c r="M3531" t="n">
        <v>0</v>
      </c>
      <c r="N3531" t="n">
        <v>0</v>
      </c>
      <c r="T3531" t="s">
        <v>381</v>
      </c>
    </row>
    <row r="3532" spans="1:20">
      <c r="A3532" s="1" t="n">
        <v>41670</v>
      </c>
      <c r="B3532" t="s">
        <v>408</v>
      </c>
      <c r="C3532" t="n">
        <v>1</v>
      </c>
      <c r="D3532" t="n">
        <v>25</v>
      </c>
      <c r="E3532" t="s">
        <v>116</v>
      </c>
      <c r="F3532" t="n">
        <v>3201</v>
      </c>
      <c r="G3532" t="s">
        <v>228</v>
      </c>
      <c r="H3532" t="s">
        <v>229</v>
      </c>
      <c r="I3532" t="n">
        <v>5</v>
      </c>
      <c r="J3532" t="n">
        <v>325</v>
      </c>
      <c r="K3532" t="s">
        <v>265</v>
      </c>
      <c r="L3532" t="n">
        <v>379</v>
      </c>
      <c r="M3532" t="n">
        <v>1.39</v>
      </c>
      <c r="N3532" t="n">
        <v>24.4</v>
      </c>
      <c r="O3532" t="s">
        <v>409</v>
      </c>
      <c r="P3532" t="n">
        <v>363</v>
      </c>
      <c r="Q3532" t="s">
        <v>387</v>
      </c>
      <c r="R3532" t="s">
        <v>233</v>
      </c>
      <c r="S3532" t="s">
        <v>229</v>
      </c>
      <c r="T3532" t="n">
        <v>5</v>
      </c>
    </row>
    <row r="3533" spans="1:20">
      <c r="A3533" s="1" t="n">
        <v>41670</v>
      </c>
      <c r="B3533" t="s">
        <v>323</v>
      </c>
      <c r="C3533" t="n">
        <v>20</v>
      </c>
      <c r="D3533" t="n">
        <v>25</v>
      </c>
      <c r="E3533" t="s">
        <v>116</v>
      </c>
      <c r="F3533" t="n">
        <v>3201</v>
      </c>
      <c r="G3533" t="s">
        <v>228</v>
      </c>
      <c r="H3533" t="s">
        <v>229</v>
      </c>
      <c r="I3533" t="n">
        <v>5</v>
      </c>
      <c r="J3533" t="n">
        <v>875</v>
      </c>
      <c r="K3533" t="s">
        <v>305</v>
      </c>
      <c r="L3533" t="n">
        <v>228</v>
      </c>
      <c r="M3533" t="n">
        <v>0.04</v>
      </c>
      <c r="N3533" t="n">
        <v>41.5</v>
      </c>
      <c r="O3533" t="s">
        <v>323</v>
      </c>
      <c r="P3533" t="n">
        <v>121</v>
      </c>
      <c r="Q3533" t="s">
        <v>229</v>
      </c>
      <c r="R3533" t="s">
        <v>233</v>
      </c>
      <c r="S3533" t="s">
        <v>229</v>
      </c>
      <c r="T3533" t="n">
        <v>5</v>
      </c>
    </row>
    <row r="3534" spans="1:20">
      <c r="A3534" s="1" t="n">
        <v>41670</v>
      </c>
      <c r="B3534" t="s">
        <v>323</v>
      </c>
      <c r="C3534" t="n">
        <v>21</v>
      </c>
      <c r="D3534" t="n">
        <v>25</v>
      </c>
      <c r="E3534" t="s">
        <v>116</v>
      </c>
      <c r="F3534" t="n">
        <v>3201</v>
      </c>
      <c r="G3534" t="s">
        <v>228</v>
      </c>
      <c r="H3534" t="s">
        <v>229</v>
      </c>
      <c r="I3534" t="n">
        <v>5</v>
      </c>
      <c r="J3534" t="n">
        <v>458</v>
      </c>
      <c r="K3534" t="s">
        <v>230</v>
      </c>
      <c r="L3534" t="n">
        <v>249</v>
      </c>
      <c r="M3534" t="n">
        <v>0.1</v>
      </c>
      <c r="N3534" t="n">
        <v>33.6</v>
      </c>
      <c r="O3534" t="s">
        <v>323</v>
      </c>
      <c r="P3534" t="n">
        <v>121</v>
      </c>
      <c r="Q3534" t="s">
        <v>229</v>
      </c>
      <c r="R3534" t="s">
        <v>233</v>
      </c>
      <c r="S3534" t="s">
        <v>229</v>
      </c>
      <c r="T3534" t="n">
        <v>5</v>
      </c>
    </row>
    <row r="3535" spans="1:20">
      <c r="A3535" s="1" t="n">
        <v>41670</v>
      </c>
      <c r="B3535" t="s">
        <v>323</v>
      </c>
      <c r="C3535" t="n">
        <v>22</v>
      </c>
      <c r="D3535" t="n">
        <v>25</v>
      </c>
      <c r="E3535" t="s">
        <v>116</v>
      </c>
      <c r="F3535" t="n">
        <v>3201</v>
      </c>
      <c r="G3535" t="s">
        <v>228</v>
      </c>
      <c r="H3535" t="s">
        <v>229</v>
      </c>
      <c r="I3535" t="n">
        <v>5</v>
      </c>
      <c r="J3535" t="n">
        <v>458</v>
      </c>
      <c r="K3535" t="s">
        <v>230</v>
      </c>
      <c r="L3535" t="n">
        <v>136</v>
      </c>
      <c r="M3535" t="n">
        <v>0.05</v>
      </c>
      <c r="N3535" t="n">
        <v>37.1</v>
      </c>
      <c r="O3535" t="s">
        <v>323</v>
      </c>
      <c r="P3535" t="n">
        <v>121</v>
      </c>
      <c r="Q3535" t="s">
        <v>229</v>
      </c>
      <c r="R3535" t="s">
        <v>233</v>
      </c>
      <c r="S3535" t="s">
        <v>229</v>
      </c>
      <c r="T3535" t="n">
        <v>5</v>
      </c>
    </row>
    <row r="3536" spans="1:20">
      <c r="A3536" s="1" t="n">
        <v>41670</v>
      </c>
      <c r="B3536" t="s">
        <v>323</v>
      </c>
      <c r="C3536" t="n">
        <v>74</v>
      </c>
      <c r="D3536" t="n">
        <v>465</v>
      </c>
      <c r="E3536" t="s">
        <v>404</v>
      </c>
      <c r="F3536" t="n">
        <v>3201</v>
      </c>
      <c r="G3536" t="s">
        <v>228</v>
      </c>
      <c r="H3536" t="s">
        <v>229</v>
      </c>
      <c r="I3536" t="n">
        <v>5</v>
      </c>
      <c r="J3536" t="n">
        <v>260</v>
      </c>
      <c r="K3536" t="s">
        <v>250</v>
      </c>
      <c r="L3536" t="n">
        <v>52</v>
      </c>
      <c r="M3536" t="n">
        <v>0</v>
      </c>
      <c r="N3536" t="n">
        <v>0</v>
      </c>
      <c r="T3536" t="s">
        <v>381</v>
      </c>
    </row>
    <row r="3537" spans="1:20">
      <c r="A3537" s="1" t="n">
        <v>41670</v>
      </c>
      <c r="B3537" t="s">
        <v>323</v>
      </c>
      <c r="C3537" t="n">
        <v>75</v>
      </c>
      <c r="D3537" t="n">
        <v>465</v>
      </c>
      <c r="E3537" t="s">
        <v>404</v>
      </c>
      <c r="F3537" t="n">
        <v>3201</v>
      </c>
      <c r="G3537" t="s">
        <v>228</v>
      </c>
      <c r="H3537" t="s">
        <v>229</v>
      </c>
      <c r="I3537" t="n">
        <v>5</v>
      </c>
      <c r="J3537" t="n">
        <v>260</v>
      </c>
      <c r="K3537" t="s">
        <v>250</v>
      </c>
      <c r="L3537" t="n">
        <v>28</v>
      </c>
      <c r="M3537" t="n">
        <v>0</v>
      </c>
      <c r="N3537" t="n">
        <v>0</v>
      </c>
      <c r="T3537" t="s">
        <v>381</v>
      </c>
    </row>
    <row r="3538" spans="1:20">
      <c r="A3538" s="1" t="n">
        <v>41670</v>
      </c>
      <c r="B3538" t="s">
        <v>323</v>
      </c>
      <c r="C3538" t="n">
        <v>77</v>
      </c>
      <c r="D3538" t="n">
        <v>139</v>
      </c>
      <c r="E3538" t="s">
        <v>399</v>
      </c>
      <c r="F3538" t="n">
        <v>3201</v>
      </c>
      <c r="G3538" t="s">
        <v>228</v>
      </c>
      <c r="H3538" t="s">
        <v>229</v>
      </c>
      <c r="I3538" t="n">
        <v>5</v>
      </c>
      <c r="J3538" t="n">
        <v>260</v>
      </c>
      <c r="K3538" t="s">
        <v>250</v>
      </c>
      <c r="L3538" t="n">
        <v>10</v>
      </c>
      <c r="M3538" t="n">
        <v>0</v>
      </c>
      <c r="N3538" t="n">
        <v>0</v>
      </c>
      <c r="O3538" t="s">
        <v>323</v>
      </c>
      <c r="P3538" t="n">
        <v>2930</v>
      </c>
      <c r="Q3538" t="s">
        <v>400</v>
      </c>
      <c r="R3538" t="s">
        <v>233</v>
      </c>
      <c r="S3538" t="s">
        <v>229</v>
      </c>
      <c r="T3538" t="n">
        <v>5</v>
      </c>
    </row>
    <row r="3539" spans="1:20">
      <c r="A3539" s="1" t="n">
        <v>41670</v>
      </c>
      <c r="B3539" t="s">
        <v>323</v>
      </c>
      <c r="C3539" t="n">
        <v>78</v>
      </c>
      <c r="D3539" t="n">
        <v>139</v>
      </c>
      <c r="E3539" t="s">
        <v>399</v>
      </c>
      <c r="F3539" t="n">
        <v>3201</v>
      </c>
      <c r="G3539" t="s">
        <v>228</v>
      </c>
      <c r="H3539" t="s">
        <v>229</v>
      </c>
      <c r="I3539" t="n">
        <v>5</v>
      </c>
      <c r="J3539" t="n">
        <v>260</v>
      </c>
      <c r="K3539" t="s">
        <v>250</v>
      </c>
      <c r="L3539" t="n">
        <v>80</v>
      </c>
      <c r="M3539" t="n">
        <v>0</v>
      </c>
      <c r="N3539" t="n">
        <v>0</v>
      </c>
      <c r="O3539" t="s">
        <v>323</v>
      </c>
      <c r="P3539" t="n">
        <v>2930</v>
      </c>
      <c r="Q3539" t="s">
        <v>400</v>
      </c>
      <c r="R3539" t="s">
        <v>233</v>
      </c>
      <c r="S3539" t="s">
        <v>229</v>
      </c>
      <c r="T3539" t="n">
        <v>5</v>
      </c>
    </row>
    <row r="3540" spans="1:20">
      <c r="A3540" s="1" t="n">
        <v>41670</v>
      </c>
      <c r="B3540" t="s">
        <v>323</v>
      </c>
      <c r="C3540" t="n">
        <v>79</v>
      </c>
      <c r="D3540" t="n">
        <v>139</v>
      </c>
      <c r="E3540" t="s">
        <v>399</v>
      </c>
      <c r="F3540" t="n">
        <v>3201</v>
      </c>
      <c r="G3540" t="s">
        <v>228</v>
      </c>
      <c r="H3540" t="s">
        <v>229</v>
      </c>
      <c r="I3540" t="n">
        <v>5</v>
      </c>
      <c r="J3540" t="n">
        <v>260</v>
      </c>
      <c r="K3540" t="s">
        <v>250</v>
      </c>
      <c r="L3540" t="n">
        <v>25</v>
      </c>
      <c r="M3540" t="n">
        <v>0</v>
      </c>
      <c r="N3540" t="n">
        <v>0</v>
      </c>
      <c r="O3540" t="s">
        <v>323</v>
      </c>
      <c r="P3540" t="n">
        <v>2930</v>
      </c>
      <c r="Q3540" t="s">
        <v>400</v>
      </c>
      <c r="R3540" t="s">
        <v>233</v>
      </c>
      <c r="S3540" t="s">
        <v>229</v>
      </c>
      <c r="T3540" t="n">
        <v>5</v>
      </c>
    </row>
    <row r="3541" spans="1:20">
      <c r="A3541" s="1" t="n">
        <v>41670</v>
      </c>
      <c r="B3541" t="s">
        <v>376</v>
      </c>
      <c r="C3541" t="n">
        <v>1</v>
      </c>
      <c r="D3541" t="n">
        <v>251</v>
      </c>
      <c r="E3541" t="s">
        <v>385</v>
      </c>
      <c r="F3541" t="n">
        <v>3202</v>
      </c>
      <c r="G3541" t="s">
        <v>275</v>
      </c>
      <c r="H3541" t="s">
        <v>229</v>
      </c>
      <c r="I3541" t="n">
        <v>5</v>
      </c>
      <c r="J3541" t="n">
        <v>320</v>
      </c>
      <c r="K3541" t="s">
        <v>388</v>
      </c>
      <c r="L3541" t="n">
        <v>20</v>
      </c>
      <c r="M3541" t="n">
        <v>0</v>
      </c>
      <c r="N3541" t="n">
        <v>0</v>
      </c>
      <c r="T3541" t="s">
        <v>381</v>
      </c>
    </row>
    <row r="3542" spans="1:20">
      <c r="A3542" s="1" t="n">
        <v>41670</v>
      </c>
      <c r="B3542" t="s">
        <v>376</v>
      </c>
      <c r="C3542" t="n">
        <v>2</v>
      </c>
      <c r="D3542" t="n">
        <v>251</v>
      </c>
      <c r="E3542" t="s">
        <v>385</v>
      </c>
      <c r="F3542" t="n">
        <v>3203</v>
      </c>
      <c r="G3542" t="s">
        <v>343</v>
      </c>
      <c r="H3542" t="s">
        <v>229</v>
      </c>
      <c r="I3542" t="n">
        <v>5</v>
      </c>
      <c r="J3542" t="n">
        <v>320</v>
      </c>
      <c r="K3542" t="s">
        <v>388</v>
      </c>
      <c r="L3542" t="n">
        <v>15</v>
      </c>
      <c r="M3542" t="n">
        <v>0</v>
      </c>
      <c r="N3542" t="n">
        <v>0</v>
      </c>
      <c r="T3542" t="s">
        <v>381</v>
      </c>
    </row>
    <row r="3543" spans="1:20">
      <c r="A3543" s="1" t="n">
        <v>41670</v>
      </c>
      <c r="B3543" t="s">
        <v>376</v>
      </c>
      <c r="C3543" t="n">
        <v>3</v>
      </c>
      <c r="D3543" t="n">
        <v>251</v>
      </c>
      <c r="E3543" t="s">
        <v>385</v>
      </c>
      <c r="F3543" t="n">
        <v>3204</v>
      </c>
      <c r="G3543" t="s">
        <v>344</v>
      </c>
      <c r="H3543" t="s">
        <v>229</v>
      </c>
      <c r="I3543" t="n">
        <v>5</v>
      </c>
      <c r="J3543" t="n">
        <v>320</v>
      </c>
      <c r="K3543" t="s">
        <v>388</v>
      </c>
      <c r="L3543" t="n">
        <v>11</v>
      </c>
      <c r="M3543" t="n">
        <v>0</v>
      </c>
      <c r="N3543" t="n">
        <v>0</v>
      </c>
      <c r="T3543" t="s">
        <v>381</v>
      </c>
    </row>
    <row r="3544" spans="1:20">
      <c r="A3544" s="1" t="n">
        <v>41670</v>
      </c>
      <c r="B3544" t="s">
        <v>326</v>
      </c>
      <c r="C3544" t="n">
        <v>1</v>
      </c>
      <c r="D3544" t="n">
        <v>216</v>
      </c>
      <c r="E3544" t="s">
        <v>392</v>
      </c>
      <c r="F3544" t="n">
        <v>3201</v>
      </c>
      <c r="G3544" t="s">
        <v>228</v>
      </c>
      <c r="H3544" t="s">
        <v>229</v>
      </c>
      <c r="I3544" t="n">
        <v>5</v>
      </c>
      <c r="J3544" t="n">
        <v>515</v>
      </c>
      <c r="K3544" t="s">
        <v>338</v>
      </c>
      <c r="L3544" t="n">
        <v>315</v>
      </c>
      <c r="M3544" t="n">
        <v>0</v>
      </c>
      <c r="N3544" t="n">
        <v>0</v>
      </c>
      <c r="T3544" t="s">
        <v>381</v>
      </c>
    </row>
    <row r="3545" spans="1:20">
      <c r="A3545" s="1" t="n">
        <v>41698</v>
      </c>
      <c r="B3545" t="s">
        <v>408</v>
      </c>
      <c r="C3545" t="n">
        <v>1</v>
      </c>
      <c r="D3545" t="n">
        <v>25</v>
      </c>
      <c r="E3545" t="s">
        <v>116</v>
      </c>
      <c r="F3545" t="n">
        <v>3201</v>
      </c>
      <c r="G3545" t="s">
        <v>228</v>
      </c>
      <c r="H3545" t="s">
        <v>229</v>
      </c>
      <c r="I3545" t="n">
        <v>5</v>
      </c>
      <c r="J3545" t="n">
        <v>150</v>
      </c>
      <c r="K3545" t="s">
        <v>269</v>
      </c>
      <c r="L3545" t="n">
        <v>663</v>
      </c>
      <c r="M3545" t="n">
        <v>0.18</v>
      </c>
      <c r="N3545" t="n">
        <v>24</v>
      </c>
      <c r="O3545" t="s">
        <v>409</v>
      </c>
      <c r="P3545" t="n">
        <v>363</v>
      </c>
      <c r="Q3545" t="s">
        <v>387</v>
      </c>
      <c r="R3545" t="s">
        <v>233</v>
      </c>
      <c r="S3545" t="s">
        <v>229</v>
      </c>
      <c r="T3545" t="n">
        <v>5</v>
      </c>
    </row>
    <row r="3546" spans="1:20">
      <c r="A3546" s="1" t="n">
        <v>41698</v>
      </c>
      <c r="B3546" t="s">
        <v>408</v>
      </c>
      <c r="C3546" t="n">
        <v>2</v>
      </c>
      <c r="D3546" t="n">
        <v>25</v>
      </c>
      <c r="E3546" t="s">
        <v>116</v>
      </c>
      <c r="F3546" t="n">
        <v>3201</v>
      </c>
      <c r="G3546" t="s">
        <v>228</v>
      </c>
      <c r="H3546" t="s">
        <v>229</v>
      </c>
      <c r="I3546" t="n">
        <v>5</v>
      </c>
      <c r="J3546" t="n">
        <v>150</v>
      </c>
      <c r="K3546" t="s">
        <v>269</v>
      </c>
      <c r="L3546" t="n">
        <v>376</v>
      </c>
      <c r="M3546" t="n">
        <v>0.18</v>
      </c>
      <c r="N3546" t="n">
        <v>24</v>
      </c>
      <c r="O3546" t="s">
        <v>409</v>
      </c>
      <c r="P3546" t="n">
        <v>363</v>
      </c>
      <c r="Q3546" t="s">
        <v>387</v>
      </c>
      <c r="R3546" t="s">
        <v>233</v>
      </c>
      <c r="S3546" t="s">
        <v>229</v>
      </c>
      <c r="T3546" t="n">
        <v>5</v>
      </c>
    </row>
    <row r="3547" spans="1:20">
      <c r="A3547" s="1" t="n">
        <v>41698</v>
      </c>
      <c r="B3547" t="s">
        <v>323</v>
      </c>
      <c r="C3547" t="n">
        <v>14</v>
      </c>
      <c r="D3547" t="n">
        <v>25</v>
      </c>
      <c r="E3547" t="s">
        <v>116</v>
      </c>
      <c r="F3547" t="n">
        <v>3201</v>
      </c>
      <c r="G3547" t="s">
        <v>228</v>
      </c>
      <c r="H3547" t="s">
        <v>229</v>
      </c>
      <c r="I3547" t="n">
        <v>5</v>
      </c>
      <c r="J3547" t="n">
        <v>875</v>
      </c>
      <c r="K3547" t="s">
        <v>305</v>
      </c>
      <c r="L3547" t="n">
        <v>250</v>
      </c>
      <c r="M3547" t="n">
        <v>0.04</v>
      </c>
      <c r="N3547" t="n">
        <v>41.6</v>
      </c>
      <c r="O3547" t="s">
        <v>323</v>
      </c>
      <c r="P3547" t="n">
        <v>121</v>
      </c>
      <c r="Q3547" t="s">
        <v>229</v>
      </c>
      <c r="R3547" t="s">
        <v>233</v>
      </c>
      <c r="S3547" t="s">
        <v>229</v>
      </c>
      <c r="T3547" t="n">
        <v>5</v>
      </c>
    </row>
    <row r="3548" spans="1:20">
      <c r="A3548" s="1" t="n">
        <v>41698</v>
      </c>
      <c r="B3548" t="s">
        <v>323</v>
      </c>
      <c r="C3548" t="n">
        <v>15</v>
      </c>
      <c r="D3548" t="n">
        <v>25</v>
      </c>
      <c r="E3548" t="s">
        <v>116</v>
      </c>
      <c r="F3548" t="n">
        <v>3201</v>
      </c>
      <c r="G3548" t="s">
        <v>228</v>
      </c>
      <c r="H3548" t="s">
        <v>229</v>
      </c>
      <c r="I3548" t="n">
        <v>5</v>
      </c>
      <c r="J3548" t="n">
        <v>388</v>
      </c>
      <c r="K3548" t="s">
        <v>324</v>
      </c>
      <c r="L3548" t="n">
        <v>600</v>
      </c>
      <c r="M3548" t="n">
        <v>0.07000000000000001</v>
      </c>
      <c r="N3548" t="n">
        <v>34.9</v>
      </c>
      <c r="O3548" t="s">
        <v>323</v>
      </c>
      <c r="P3548" t="n">
        <v>121</v>
      </c>
      <c r="Q3548" t="s">
        <v>229</v>
      </c>
      <c r="R3548" t="s">
        <v>233</v>
      </c>
      <c r="S3548" t="s">
        <v>229</v>
      </c>
      <c r="T3548" t="n">
        <v>5</v>
      </c>
    </row>
    <row r="3549" spans="1:20">
      <c r="A3549" s="1" t="n">
        <v>41698</v>
      </c>
      <c r="B3549" t="s">
        <v>323</v>
      </c>
      <c r="C3549" t="n">
        <v>16</v>
      </c>
      <c r="D3549" t="n">
        <v>25</v>
      </c>
      <c r="E3549" t="s">
        <v>116</v>
      </c>
      <c r="F3549" t="n">
        <v>3201</v>
      </c>
      <c r="G3549" t="s">
        <v>228</v>
      </c>
      <c r="H3549" t="s">
        <v>229</v>
      </c>
      <c r="I3549" t="n">
        <v>5</v>
      </c>
      <c r="J3549" t="n">
        <v>458</v>
      </c>
      <c r="K3549" t="s">
        <v>230</v>
      </c>
      <c r="L3549" t="n">
        <v>402</v>
      </c>
      <c r="M3549" t="n">
        <v>0.09</v>
      </c>
      <c r="N3549" t="n">
        <v>33.7</v>
      </c>
      <c r="O3549" t="s">
        <v>323</v>
      </c>
      <c r="P3549" t="n">
        <v>121</v>
      </c>
      <c r="Q3549" t="s">
        <v>229</v>
      </c>
      <c r="R3549" t="s">
        <v>233</v>
      </c>
      <c r="S3549" t="s">
        <v>229</v>
      </c>
      <c r="T3549" t="n">
        <v>5</v>
      </c>
    </row>
    <row r="3550" spans="1:20">
      <c r="A3550" s="1" t="n">
        <v>41698</v>
      </c>
      <c r="B3550" t="s">
        <v>323</v>
      </c>
      <c r="C3550" t="n">
        <v>55</v>
      </c>
      <c r="D3550" t="n">
        <v>139</v>
      </c>
      <c r="E3550" t="s">
        <v>399</v>
      </c>
      <c r="F3550" t="n">
        <v>3201</v>
      </c>
      <c r="G3550" t="s">
        <v>228</v>
      </c>
      <c r="H3550" t="s">
        <v>229</v>
      </c>
      <c r="I3550" t="n">
        <v>5</v>
      </c>
      <c r="J3550" t="n">
        <v>795</v>
      </c>
      <c r="K3550" t="s">
        <v>240</v>
      </c>
      <c r="L3550" t="n">
        <v>73</v>
      </c>
      <c r="M3550" t="n">
        <v>0</v>
      </c>
      <c r="N3550" t="n">
        <v>0</v>
      </c>
      <c r="O3550" t="s">
        <v>323</v>
      </c>
      <c r="P3550" t="n">
        <v>4005</v>
      </c>
      <c r="Q3550" t="s">
        <v>413</v>
      </c>
      <c r="R3550" t="s">
        <v>299</v>
      </c>
      <c r="S3550" t="s">
        <v>300</v>
      </c>
      <c r="T3550" t="n">
        <v>5</v>
      </c>
    </row>
    <row r="3551" spans="1:20">
      <c r="A3551" s="1" t="n">
        <v>41698</v>
      </c>
      <c r="B3551" t="s">
        <v>323</v>
      </c>
      <c r="C3551" t="n">
        <v>56</v>
      </c>
      <c r="D3551" t="n">
        <v>465</v>
      </c>
      <c r="E3551" t="s">
        <v>404</v>
      </c>
      <c r="F3551" t="n">
        <v>3201</v>
      </c>
      <c r="G3551" t="s">
        <v>228</v>
      </c>
      <c r="H3551" t="s">
        <v>229</v>
      </c>
      <c r="I3551" t="n">
        <v>5</v>
      </c>
      <c r="J3551" t="n">
        <v>795</v>
      </c>
      <c r="K3551" t="s">
        <v>240</v>
      </c>
      <c r="L3551" t="n">
        <v>11</v>
      </c>
      <c r="M3551" t="n">
        <v>0</v>
      </c>
      <c r="N3551" t="n">
        <v>0</v>
      </c>
      <c r="T3551" t="s">
        <v>381</v>
      </c>
    </row>
    <row r="3552" spans="1:20">
      <c r="A3552" s="1" t="n">
        <v>41698</v>
      </c>
      <c r="B3552" t="s">
        <v>323</v>
      </c>
      <c r="C3552" t="n">
        <v>57</v>
      </c>
      <c r="D3552" t="n">
        <v>465</v>
      </c>
      <c r="E3552" t="s">
        <v>404</v>
      </c>
      <c r="F3552" t="n">
        <v>3201</v>
      </c>
      <c r="G3552" t="s">
        <v>228</v>
      </c>
      <c r="H3552" t="s">
        <v>229</v>
      </c>
      <c r="I3552" t="n">
        <v>5</v>
      </c>
      <c r="J3552" t="n">
        <v>795</v>
      </c>
      <c r="K3552" t="s">
        <v>240</v>
      </c>
      <c r="L3552" t="n">
        <v>72</v>
      </c>
      <c r="M3552" t="n">
        <v>0</v>
      </c>
      <c r="N3552" t="n">
        <v>0</v>
      </c>
      <c r="T3552" t="s">
        <v>381</v>
      </c>
    </row>
    <row r="3553" spans="1:20">
      <c r="A3553" s="1" t="n">
        <v>41698</v>
      </c>
      <c r="B3553" t="s">
        <v>323</v>
      </c>
      <c r="C3553" t="n">
        <v>58</v>
      </c>
      <c r="D3553" t="n">
        <v>139</v>
      </c>
      <c r="E3553" t="s">
        <v>399</v>
      </c>
      <c r="F3553" t="n">
        <v>3201</v>
      </c>
      <c r="G3553" t="s">
        <v>228</v>
      </c>
      <c r="H3553" t="s">
        <v>229</v>
      </c>
      <c r="I3553" t="n">
        <v>5</v>
      </c>
      <c r="J3553" t="n">
        <v>795</v>
      </c>
      <c r="K3553" t="s">
        <v>240</v>
      </c>
      <c r="L3553" t="n">
        <v>69</v>
      </c>
      <c r="M3553" t="n">
        <v>0</v>
      </c>
      <c r="N3553" t="n">
        <v>0</v>
      </c>
      <c r="O3553" t="s">
        <v>323</v>
      </c>
      <c r="P3553" t="n">
        <v>4005</v>
      </c>
      <c r="Q3553" t="s">
        <v>413</v>
      </c>
      <c r="R3553" t="s">
        <v>299</v>
      </c>
      <c r="S3553" t="s">
        <v>300</v>
      </c>
      <c r="T3553" t="n">
        <v>5</v>
      </c>
    </row>
    <row r="3554" spans="1:20">
      <c r="A3554" s="1" t="n">
        <v>41698</v>
      </c>
      <c r="B3554" t="s">
        <v>323</v>
      </c>
      <c r="C3554" t="n">
        <v>64</v>
      </c>
      <c r="D3554" t="n">
        <v>510</v>
      </c>
      <c r="E3554" t="s">
        <v>398</v>
      </c>
      <c r="F3554" t="n">
        <v>3201</v>
      </c>
      <c r="G3554" t="s">
        <v>228</v>
      </c>
      <c r="H3554" t="s">
        <v>229</v>
      </c>
      <c r="I3554" t="n">
        <v>5</v>
      </c>
      <c r="J3554" t="n">
        <v>720</v>
      </c>
      <c r="K3554" t="s">
        <v>353</v>
      </c>
      <c r="L3554" t="n">
        <v>241</v>
      </c>
      <c r="M3554" t="n">
        <v>1.11</v>
      </c>
      <c r="N3554" t="n">
        <v>0</v>
      </c>
      <c r="T3554" t="s">
        <v>381</v>
      </c>
    </row>
    <row r="3555" spans="1:20">
      <c r="A3555" s="1" t="n">
        <v>41698</v>
      </c>
      <c r="B3555" t="s">
        <v>376</v>
      </c>
      <c r="C3555" t="n">
        <v>1</v>
      </c>
      <c r="D3555" t="n">
        <v>251</v>
      </c>
      <c r="E3555" t="s">
        <v>385</v>
      </c>
      <c r="F3555" t="n">
        <v>3202</v>
      </c>
      <c r="G3555" t="s">
        <v>275</v>
      </c>
      <c r="H3555" t="s">
        <v>229</v>
      </c>
      <c r="I3555" t="n">
        <v>5</v>
      </c>
      <c r="J3555" t="n">
        <v>320</v>
      </c>
      <c r="K3555" t="s">
        <v>388</v>
      </c>
      <c r="L3555" t="n">
        <v>20</v>
      </c>
      <c r="M3555" t="n">
        <v>0</v>
      </c>
      <c r="N3555" t="n">
        <v>0</v>
      </c>
      <c r="T3555" t="s">
        <v>381</v>
      </c>
    </row>
    <row r="3556" spans="1:20">
      <c r="A3556" s="1" t="n">
        <v>41698</v>
      </c>
      <c r="B3556" t="s">
        <v>376</v>
      </c>
      <c r="C3556" t="n">
        <v>2</v>
      </c>
      <c r="D3556" t="n">
        <v>251</v>
      </c>
      <c r="E3556" t="s">
        <v>385</v>
      </c>
      <c r="F3556" t="n">
        <v>3203</v>
      </c>
      <c r="G3556" t="s">
        <v>343</v>
      </c>
      <c r="H3556" t="s">
        <v>229</v>
      </c>
      <c r="I3556" t="n">
        <v>5</v>
      </c>
      <c r="J3556" t="n">
        <v>320</v>
      </c>
      <c r="K3556" t="s">
        <v>388</v>
      </c>
      <c r="L3556" t="n">
        <v>19</v>
      </c>
      <c r="M3556" t="n">
        <v>0</v>
      </c>
      <c r="N3556" t="n">
        <v>0</v>
      </c>
      <c r="T3556" t="s">
        <v>381</v>
      </c>
    </row>
    <row r="3557" spans="1:20">
      <c r="A3557" s="1" t="n">
        <v>41698</v>
      </c>
      <c r="B3557" t="s">
        <v>376</v>
      </c>
      <c r="C3557" t="n">
        <v>3</v>
      </c>
      <c r="D3557" t="n">
        <v>251</v>
      </c>
      <c r="E3557" t="s">
        <v>385</v>
      </c>
      <c r="F3557" t="n">
        <v>3204</v>
      </c>
      <c r="G3557" t="s">
        <v>344</v>
      </c>
      <c r="H3557" t="s">
        <v>229</v>
      </c>
      <c r="I3557" t="n">
        <v>5</v>
      </c>
      <c r="J3557" t="n">
        <v>320</v>
      </c>
      <c r="K3557" t="s">
        <v>388</v>
      </c>
      <c r="L3557" t="n">
        <v>13</v>
      </c>
      <c r="M3557" t="n">
        <v>0</v>
      </c>
      <c r="N3557" t="n">
        <v>0</v>
      </c>
      <c r="T3557" t="s">
        <v>381</v>
      </c>
    </row>
    <row r="3558" spans="1:20">
      <c r="A3558" s="1" t="n">
        <v>41698</v>
      </c>
      <c r="B3558" t="s">
        <v>376</v>
      </c>
      <c r="C3558" t="n">
        <v>4</v>
      </c>
      <c r="D3558" t="n">
        <v>251</v>
      </c>
      <c r="E3558" t="s">
        <v>385</v>
      </c>
      <c r="F3558" t="n">
        <v>3201</v>
      </c>
      <c r="G3558" t="s">
        <v>228</v>
      </c>
      <c r="H3558" t="s">
        <v>229</v>
      </c>
      <c r="I3558" t="n">
        <v>5</v>
      </c>
      <c r="J3558" t="n">
        <v>320</v>
      </c>
      <c r="K3558" t="s">
        <v>388</v>
      </c>
      <c r="L3558" t="n">
        <v>10</v>
      </c>
      <c r="M3558" t="n">
        <v>0</v>
      </c>
      <c r="N3558" t="n">
        <v>0</v>
      </c>
      <c r="T3558" t="s">
        <v>381</v>
      </c>
    </row>
    <row r="3559" spans="1:20">
      <c r="A3559" s="1" t="n">
        <v>41698</v>
      </c>
      <c r="B3559" t="s">
        <v>382</v>
      </c>
      <c r="C3559" t="n">
        <v>1</v>
      </c>
      <c r="D3559" t="n">
        <v>931</v>
      </c>
      <c r="E3559" t="s">
        <v>383</v>
      </c>
      <c r="F3559" t="n">
        <v>3201</v>
      </c>
      <c r="G3559" t="s">
        <v>228</v>
      </c>
      <c r="H3559" t="s">
        <v>229</v>
      </c>
      <c r="I3559" t="n">
        <v>5</v>
      </c>
      <c r="J3559" t="n">
        <v>940</v>
      </c>
      <c r="K3559" t="s">
        <v>235</v>
      </c>
      <c r="L3559" t="n">
        <v>65</v>
      </c>
      <c r="M3559" t="n">
        <v>0</v>
      </c>
      <c r="N3559" t="n">
        <v>0</v>
      </c>
      <c r="T3559" t="s">
        <v>381</v>
      </c>
    </row>
    <row r="3560" spans="1:20">
      <c r="A3560" s="1" t="n">
        <v>41698</v>
      </c>
      <c r="B3560" t="s">
        <v>326</v>
      </c>
      <c r="C3560" t="n">
        <v>1</v>
      </c>
      <c r="D3560" t="n">
        <v>216</v>
      </c>
      <c r="E3560" t="s">
        <v>392</v>
      </c>
      <c r="F3560" t="n">
        <v>3201</v>
      </c>
      <c r="G3560" t="s">
        <v>228</v>
      </c>
      <c r="H3560" t="s">
        <v>229</v>
      </c>
      <c r="I3560" t="n">
        <v>5</v>
      </c>
      <c r="J3560" t="n">
        <v>515</v>
      </c>
      <c r="K3560" t="s">
        <v>338</v>
      </c>
      <c r="L3560" t="n">
        <v>286</v>
      </c>
      <c r="M3560" t="n">
        <v>0</v>
      </c>
      <c r="N3560" t="n">
        <v>0</v>
      </c>
      <c r="T3560" t="s">
        <v>381</v>
      </c>
    </row>
    <row r="3561" spans="1:20">
      <c r="A3561" s="1" t="n">
        <v>41698</v>
      </c>
      <c r="B3561" t="s">
        <v>412</v>
      </c>
      <c r="C3561" t="n">
        <v>1</v>
      </c>
      <c r="D3561" t="n">
        <v>931</v>
      </c>
      <c r="E3561" t="s">
        <v>383</v>
      </c>
      <c r="F3561" t="n">
        <v>3201</v>
      </c>
      <c r="G3561" t="s">
        <v>228</v>
      </c>
      <c r="H3561" t="s">
        <v>229</v>
      </c>
      <c r="I3561" t="n">
        <v>5</v>
      </c>
      <c r="J3561" t="n">
        <v>940</v>
      </c>
      <c r="K3561" t="s">
        <v>235</v>
      </c>
      <c r="L3561" t="n">
        <v>66</v>
      </c>
      <c r="M3561" t="n">
        <v>0</v>
      </c>
      <c r="N3561" t="n">
        <v>0</v>
      </c>
      <c r="T3561" t="s">
        <v>381</v>
      </c>
    </row>
    <row r="3562" spans="1:20">
      <c r="A3562" s="1" t="n">
        <v>41729</v>
      </c>
      <c r="B3562" t="s">
        <v>408</v>
      </c>
      <c r="C3562" t="n">
        <v>1</v>
      </c>
      <c r="D3562" t="n">
        <v>25</v>
      </c>
      <c r="E3562" t="s">
        <v>116</v>
      </c>
      <c r="F3562" t="n">
        <v>3201</v>
      </c>
      <c r="G3562" t="s">
        <v>228</v>
      </c>
      <c r="H3562" t="s">
        <v>229</v>
      </c>
      <c r="I3562" t="n">
        <v>5</v>
      </c>
      <c r="J3562" t="n">
        <v>150</v>
      </c>
      <c r="K3562" t="s">
        <v>269</v>
      </c>
      <c r="L3562" t="n">
        <v>968</v>
      </c>
      <c r="M3562" t="n">
        <v>0.18</v>
      </c>
      <c r="N3562" t="n">
        <v>23.8</v>
      </c>
      <c r="O3562" t="s">
        <v>409</v>
      </c>
      <c r="P3562" t="n">
        <v>363</v>
      </c>
      <c r="Q3562" t="s">
        <v>387</v>
      </c>
      <c r="R3562" t="s">
        <v>233</v>
      </c>
      <c r="S3562" t="s">
        <v>229</v>
      </c>
      <c r="T3562" t="n">
        <v>5</v>
      </c>
    </row>
    <row r="3563" spans="1:20">
      <c r="A3563" s="1" t="n">
        <v>41729</v>
      </c>
      <c r="B3563" t="s">
        <v>408</v>
      </c>
      <c r="C3563" t="n">
        <v>2</v>
      </c>
      <c r="D3563" t="n">
        <v>25</v>
      </c>
      <c r="E3563" t="s">
        <v>116</v>
      </c>
      <c r="F3563" t="n">
        <v>3201</v>
      </c>
      <c r="G3563" t="s">
        <v>228</v>
      </c>
      <c r="H3563" t="s">
        <v>229</v>
      </c>
      <c r="I3563" t="n">
        <v>5</v>
      </c>
      <c r="J3563" t="n">
        <v>260</v>
      </c>
      <c r="K3563" t="s">
        <v>250</v>
      </c>
      <c r="L3563" t="n">
        <v>294</v>
      </c>
      <c r="M3563" t="n">
        <v>0.44</v>
      </c>
      <c r="N3563" t="n">
        <v>37.8</v>
      </c>
      <c r="O3563" t="s">
        <v>409</v>
      </c>
      <c r="P3563" t="n">
        <v>363</v>
      </c>
      <c r="Q3563" t="s">
        <v>387</v>
      </c>
      <c r="R3563" t="s">
        <v>233</v>
      </c>
      <c r="S3563" t="s">
        <v>229</v>
      </c>
      <c r="T3563" t="n">
        <v>5</v>
      </c>
    </row>
    <row r="3564" spans="1:20">
      <c r="A3564" s="1" t="n">
        <v>41729</v>
      </c>
      <c r="B3564" t="s">
        <v>323</v>
      </c>
      <c r="C3564" t="n">
        <v>20</v>
      </c>
      <c r="D3564" t="n">
        <v>25</v>
      </c>
      <c r="E3564" t="s">
        <v>116</v>
      </c>
      <c r="F3564" t="n">
        <v>3201</v>
      </c>
      <c r="G3564" t="s">
        <v>228</v>
      </c>
      <c r="H3564" t="s">
        <v>229</v>
      </c>
      <c r="I3564" t="n">
        <v>5</v>
      </c>
      <c r="J3564" t="n">
        <v>388</v>
      </c>
      <c r="K3564" t="s">
        <v>324</v>
      </c>
      <c r="L3564" t="n">
        <v>549</v>
      </c>
      <c r="M3564" t="n">
        <v>0.18</v>
      </c>
      <c r="N3564" t="n">
        <v>36.1</v>
      </c>
      <c r="O3564" t="s">
        <v>323</v>
      </c>
      <c r="P3564" t="n">
        <v>121</v>
      </c>
      <c r="Q3564" t="s">
        <v>229</v>
      </c>
      <c r="R3564" t="s">
        <v>233</v>
      </c>
      <c r="S3564" t="s">
        <v>229</v>
      </c>
      <c r="T3564" t="n">
        <v>5</v>
      </c>
    </row>
    <row r="3565" spans="1:20">
      <c r="A3565" s="1" t="n">
        <v>41729</v>
      </c>
      <c r="B3565" t="s">
        <v>323</v>
      </c>
      <c r="C3565" t="n">
        <v>21</v>
      </c>
      <c r="D3565" t="n">
        <v>25</v>
      </c>
      <c r="E3565" t="s">
        <v>116</v>
      </c>
      <c r="F3565" t="n">
        <v>3201</v>
      </c>
      <c r="G3565" t="s">
        <v>228</v>
      </c>
      <c r="H3565" t="s">
        <v>229</v>
      </c>
      <c r="I3565" t="n">
        <v>5</v>
      </c>
      <c r="J3565" t="n">
        <v>458</v>
      </c>
      <c r="K3565" t="s">
        <v>230</v>
      </c>
      <c r="L3565" t="n">
        <v>649</v>
      </c>
      <c r="M3565" t="n">
        <v>0.11</v>
      </c>
      <c r="N3565" t="n">
        <v>33.6</v>
      </c>
      <c r="O3565" t="s">
        <v>323</v>
      </c>
      <c r="P3565" t="n">
        <v>121</v>
      </c>
      <c r="Q3565" t="s">
        <v>229</v>
      </c>
      <c r="R3565" t="s">
        <v>233</v>
      </c>
      <c r="S3565" t="s">
        <v>229</v>
      </c>
      <c r="T3565" t="n">
        <v>5</v>
      </c>
    </row>
    <row r="3566" spans="1:20">
      <c r="A3566" s="1" t="n">
        <v>41729</v>
      </c>
      <c r="B3566" t="s">
        <v>323</v>
      </c>
      <c r="C3566" t="n">
        <v>22</v>
      </c>
      <c r="D3566" t="n">
        <v>25</v>
      </c>
      <c r="E3566" t="s">
        <v>116</v>
      </c>
      <c r="F3566" t="n">
        <v>3201</v>
      </c>
      <c r="G3566" t="s">
        <v>228</v>
      </c>
      <c r="H3566" t="s">
        <v>229</v>
      </c>
      <c r="I3566" t="n">
        <v>5</v>
      </c>
      <c r="J3566" t="n">
        <v>458</v>
      </c>
      <c r="K3566" t="s">
        <v>230</v>
      </c>
      <c r="L3566" t="n">
        <v>648</v>
      </c>
      <c r="M3566" t="n">
        <v>0.11</v>
      </c>
      <c r="N3566" t="n">
        <v>33.2</v>
      </c>
      <c r="O3566" t="s">
        <v>323</v>
      </c>
      <c r="P3566" t="n">
        <v>121</v>
      </c>
      <c r="Q3566" t="s">
        <v>229</v>
      </c>
      <c r="R3566" t="s">
        <v>233</v>
      </c>
      <c r="S3566" t="s">
        <v>229</v>
      </c>
      <c r="T3566" t="n">
        <v>5</v>
      </c>
    </row>
    <row r="3567" spans="1:20">
      <c r="A3567" s="1" t="n">
        <v>41729</v>
      </c>
      <c r="B3567" t="s">
        <v>323</v>
      </c>
      <c r="C3567" t="n">
        <v>69</v>
      </c>
      <c r="D3567" t="n">
        <v>139</v>
      </c>
      <c r="E3567" t="s">
        <v>399</v>
      </c>
      <c r="F3567" t="n">
        <v>3201</v>
      </c>
      <c r="G3567" t="s">
        <v>228</v>
      </c>
      <c r="H3567" t="s">
        <v>229</v>
      </c>
      <c r="I3567" t="n">
        <v>5</v>
      </c>
      <c r="J3567" t="n">
        <v>795</v>
      </c>
      <c r="K3567" t="s">
        <v>240</v>
      </c>
      <c r="L3567" t="n">
        <v>8</v>
      </c>
      <c r="M3567" t="n">
        <v>0</v>
      </c>
      <c r="N3567" t="n">
        <v>0</v>
      </c>
      <c r="O3567" t="s">
        <v>323</v>
      </c>
      <c r="P3567" t="n">
        <v>2930</v>
      </c>
      <c r="Q3567" t="s">
        <v>400</v>
      </c>
      <c r="R3567" t="s">
        <v>233</v>
      </c>
      <c r="S3567" t="s">
        <v>229</v>
      </c>
      <c r="T3567" t="n">
        <v>5</v>
      </c>
    </row>
    <row r="3568" spans="1:20">
      <c r="A3568" s="1" t="n">
        <v>41729</v>
      </c>
      <c r="B3568" t="s">
        <v>376</v>
      </c>
      <c r="C3568" t="n">
        <v>1</v>
      </c>
      <c r="D3568" t="n">
        <v>251</v>
      </c>
      <c r="E3568" t="s">
        <v>385</v>
      </c>
      <c r="F3568" t="n">
        <v>3202</v>
      </c>
      <c r="G3568" t="s">
        <v>275</v>
      </c>
      <c r="H3568" t="s">
        <v>229</v>
      </c>
      <c r="I3568" t="n">
        <v>5</v>
      </c>
      <c r="J3568" t="n">
        <v>320</v>
      </c>
      <c r="K3568" t="s">
        <v>388</v>
      </c>
      <c r="L3568" t="n">
        <v>18</v>
      </c>
      <c r="M3568" t="n">
        <v>0</v>
      </c>
      <c r="N3568" t="n">
        <v>0</v>
      </c>
      <c r="T3568" t="s">
        <v>381</v>
      </c>
    </row>
    <row r="3569" spans="1:20">
      <c r="A3569" s="1" t="n">
        <v>41729</v>
      </c>
      <c r="B3569" t="s">
        <v>376</v>
      </c>
      <c r="C3569" t="n">
        <v>2</v>
      </c>
      <c r="D3569" t="n">
        <v>251</v>
      </c>
      <c r="E3569" t="s">
        <v>385</v>
      </c>
      <c r="F3569" t="n">
        <v>3203</v>
      </c>
      <c r="G3569" t="s">
        <v>343</v>
      </c>
      <c r="H3569" t="s">
        <v>229</v>
      </c>
      <c r="I3569" t="n">
        <v>5</v>
      </c>
      <c r="J3569" t="n">
        <v>320</v>
      </c>
      <c r="K3569" t="s">
        <v>388</v>
      </c>
      <c r="L3569" t="n">
        <v>14</v>
      </c>
      <c r="M3569" t="n">
        <v>0</v>
      </c>
      <c r="N3569" t="n">
        <v>0</v>
      </c>
      <c r="T3569" t="s">
        <v>381</v>
      </c>
    </row>
    <row r="3570" spans="1:20">
      <c r="A3570" s="1" t="n">
        <v>41729</v>
      </c>
      <c r="B3570" t="s">
        <v>376</v>
      </c>
      <c r="C3570" t="n">
        <v>3</v>
      </c>
      <c r="D3570" t="n">
        <v>251</v>
      </c>
      <c r="E3570" t="s">
        <v>385</v>
      </c>
      <c r="F3570" t="n">
        <v>3204</v>
      </c>
      <c r="G3570" t="s">
        <v>344</v>
      </c>
      <c r="H3570" t="s">
        <v>229</v>
      </c>
      <c r="I3570" t="n">
        <v>5</v>
      </c>
      <c r="J3570" t="n">
        <v>320</v>
      </c>
      <c r="K3570" t="s">
        <v>388</v>
      </c>
      <c r="L3570" t="n">
        <v>12</v>
      </c>
      <c r="M3570" t="n">
        <v>0</v>
      </c>
      <c r="N3570" t="n">
        <v>0</v>
      </c>
      <c r="T3570" t="s">
        <v>381</v>
      </c>
    </row>
    <row r="3571" spans="1:20">
      <c r="A3571" s="1" t="n">
        <v>41759</v>
      </c>
      <c r="B3571" t="s">
        <v>408</v>
      </c>
      <c r="C3571" t="n">
        <v>1</v>
      </c>
      <c r="D3571" t="n">
        <v>25</v>
      </c>
      <c r="E3571" t="s">
        <v>116</v>
      </c>
      <c r="F3571" t="n">
        <v>3201</v>
      </c>
      <c r="G3571" t="s">
        <v>228</v>
      </c>
      <c r="H3571" t="s">
        <v>229</v>
      </c>
      <c r="I3571" t="n">
        <v>5</v>
      </c>
      <c r="J3571" t="n">
        <v>150</v>
      </c>
      <c r="K3571" t="s">
        <v>269</v>
      </c>
      <c r="L3571" t="n">
        <v>1041</v>
      </c>
      <c r="M3571" t="n">
        <v>0.18</v>
      </c>
      <c r="N3571" t="n">
        <v>24.1</v>
      </c>
      <c r="O3571" t="s">
        <v>409</v>
      </c>
      <c r="P3571" t="n">
        <v>363</v>
      </c>
      <c r="Q3571" t="s">
        <v>387</v>
      </c>
      <c r="R3571" t="s">
        <v>233</v>
      </c>
      <c r="S3571" t="s">
        <v>229</v>
      </c>
      <c r="T3571" t="n">
        <v>5</v>
      </c>
    </row>
    <row r="3572" spans="1:20">
      <c r="A3572" s="1" t="n">
        <v>41759</v>
      </c>
      <c r="B3572" t="s">
        <v>323</v>
      </c>
      <c r="C3572" t="n">
        <v>5</v>
      </c>
      <c r="D3572" t="n">
        <v>25</v>
      </c>
      <c r="E3572" t="s">
        <v>116</v>
      </c>
      <c r="F3572" t="n">
        <v>3201</v>
      </c>
      <c r="G3572" t="s">
        <v>228</v>
      </c>
      <c r="H3572" t="s">
        <v>229</v>
      </c>
      <c r="I3572" t="n">
        <v>5</v>
      </c>
      <c r="J3572" t="n">
        <v>458</v>
      </c>
      <c r="K3572" t="s">
        <v>230</v>
      </c>
      <c r="L3572" t="n">
        <v>114</v>
      </c>
      <c r="M3572" t="n">
        <v>0.05</v>
      </c>
      <c r="N3572" t="n">
        <v>37.6</v>
      </c>
      <c r="O3572" t="s">
        <v>323</v>
      </c>
      <c r="P3572" t="n">
        <v>121</v>
      </c>
      <c r="Q3572" t="s">
        <v>229</v>
      </c>
      <c r="R3572" t="s">
        <v>233</v>
      </c>
      <c r="S3572" t="s">
        <v>229</v>
      </c>
      <c r="T3572" t="n">
        <v>5</v>
      </c>
    </row>
    <row r="3573" spans="1:20">
      <c r="A3573" s="1" t="n">
        <v>41759</v>
      </c>
      <c r="B3573" t="s">
        <v>323</v>
      </c>
      <c r="C3573" t="n">
        <v>6</v>
      </c>
      <c r="D3573" t="n">
        <v>25</v>
      </c>
      <c r="E3573" t="s">
        <v>116</v>
      </c>
      <c r="F3573" t="n">
        <v>3201</v>
      </c>
      <c r="G3573" t="s">
        <v>228</v>
      </c>
      <c r="H3573" t="s">
        <v>229</v>
      </c>
      <c r="I3573" t="n">
        <v>5</v>
      </c>
      <c r="J3573" t="n">
        <v>458</v>
      </c>
      <c r="K3573" t="s">
        <v>230</v>
      </c>
      <c r="L3573" t="n">
        <v>129</v>
      </c>
      <c r="M3573" t="n">
        <v>0.1</v>
      </c>
      <c r="N3573" t="n">
        <v>31.7</v>
      </c>
      <c r="O3573" t="s">
        <v>323</v>
      </c>
      <c r="P3573" t="n">
        <v>121</v>
      </c>
      <c r="Q3573" t="s">
        <v>229</v>
      </c>
      <c r="R3573" t="s">
        <v>233</v>
      </c>
      <c r="S3573" t="s">
        <v>229</v>
      </c>
      <c r="T3573" t="n">
        <v>5</v>
      </c>
    </row>
    <row r="3574" spans="1:20">
      <c r="A3574" s="1" t="n">
        <v>41759</v>
      </c>
      <c r="B3574" t="s">
        <v>323</v>
      </c>
      <c r="C3574" t="n">
        <v>7</v>
      </c>
      <c r="D3574" t="n">
        <v>25</v>
      </c>
      <c r="E3574" t="s">
        <v>116</v>
      </c>
      <c r="F3574" t="n">
        <v>3201</v>
      </c>
      <c r="G3574" t="s">
        <v>228</v>
      </c>
      <c r="H3574" t="s">
        <v>229</v>
      </c>
      <c r="I3574" t="n">
        <v>5</v>
      </c>
      <c r="J3574" t="n">
        <v>875</v>
      </c>
      <c r="K3574" t="s">
        <v>305</v>
      </c>
      <c r="L3574" t="n">
        <v>178</v>
      </c>
      <c r="M3574" t="n">
        <v>0.04</v>
      </c>
      <c r="N3574" t="n">
        <v>41.3</v>
      </c>
      <c r="O3574" t="s">
        <v>323</v>
      </c>
      <c r="P3574" t="n">
        <v>121</v>
      </c>
      <c r="Q3574" t="s">
        <v>229</v>
      </c>
      <c r="R3574" t="s">
        <v>233</v>
      </c>
      <c r="S3574" t="s">
        <v>229</v>
      </c>
      <c r="T3574" t="n">
        <v>5</v>
      </c>
    </row>
    <row r="3575" spans="1:20">
      <c r="A3575" s="1" t="n">
        <v>41759</v>
      </c>
      <c r="B3575" t="s">
        <v>323</v>
      </c>
      <c r="C3575" t="n">
        <v>8</v>
      </c>
      <c r="D3575" t="n">
        <v>25</v>
      </c>
      <c r="E3575" t="s">
        <v>116</v>
      </c>
      <c r="F3575" t="n">
        <v>3201</v>
      </c>
      <c r="G3575" t="s">
        <v>228</v>
      </c>
      <c r="H3575" t="s">
        <v>229</v>
      </c>
      <c r="I3575" t="n">
        <v>5</v>
      </c>
      <c r="J3575" t="n">
        <v>875</v>
      </c>
      <c r="K3575" t="s">
        <v>305</v>
      </c>
      <c r="L3575" t="n">
        <v>210</v>
      </c>
      <c r="M3575" t="n">
        <v>0.06</v>
      </c>
      <c r="N3575" t="n">
        <v>38.1</v>
      </c>
      <c r="O3575" t="s">
        <v>323</v>
      </c>
      <c r="P3575" t="n">
        <v>121</v>
      </c>
      <c r="Q3575" t="s">
        <v>229</v>
      </c>
      <c r="R3575" t="s">
        <v>233</v>
      </c>
      <c r="S3575" t="s">
        <v>229</v>
      </c>
      <c r="T3575" t="n">
        <v>5</v>
      </c>
    </row>
    <row r="3576" spans="1:20">
      <c r="A3576" s="1" t="n">
        <v>41759</v>
      </c>
      <c r="B3576" t="s">
        <v>323</v>
      </c>
      <c r="C3576" t="n">
        <v>10</v>
      </c>
      <c r="D3576" t="n">
        <v>25</v>
      </c>
      <c r="E3576" t="s">
        <v>116</v>
      </c>
      <c r="F3576" t="n">
        <v>3201</v>
      </c>
      <c r="G3576" t="s">
        <v>228</v>
      </c>
      <c r="H3576" t="s">
        <v>229</v>
      </c>
      <c r="I3576" t="n">
        <v>5</v>
      </c>
      <c r="J3576" t="n">
        <v>945</v>
      </c>
      <c r="K3576" t="s">
        <v>282</v>
      </c>
      <c r="L3576" t="n">
        <v>297</v>
      </c>
      <c r="M3576" t="n">
        <v>0.08</v>
      </c>
      <c r="N3576" t="n">
        <v>34.4</v>
      </c>
      <c r="O3576" t="s">
        <v>323</v>
      </c>
      <c r="P3576" t="n">
        <v>121</v>
      </c>
      <c r="Q3576" t="s">
        <v>229</v>
      </c>
      <c r="R3576" t="s">
        <v>233</v>
      </c>
      <c r="S3576" t="s">
        <v>229</v>
      </c>
      <c r="T3576" t="n">
        <v>5</v>
      </c>
    </row>
    <row r="3577" spans="1:20">
      <c r="A3577" s="1" t="n">
        <v>41759</v>
      </c>
      <c r="B3577" t="s">
        <v>323</v>
      </c>
      <c r="C3577" t="n">
        <v>23</v>
      </c>
      <c r="D3577" t="n">
        <v>25</v>
      </c>
      <c r="E3577" t="s">
        <v>116</v>
      </c>
      <c r="F3577" t="n">
        <v>3201</v>
      </c>
      <c r="G3577" t="s">
        <v>228</v>
      </c>
      <c r="H3577" t="s">
        <v>229</v>
      </c>
      <c r="I3577" t="n">
        <v>5</v>
      </c>
      <c r="J3577" t="n">
        <v>875</v>
      </c>
      <c r="K3577" t="s">
        <v>305</v>
      </c>
      <c r="L3577" t="n">
        <v>415</v>
      </c>
      <c r="M3577" t="n">
        <v>0.04</v>
      </c>
      <c r="N3577" t="n">
        <v>41.4</v>
      </c>
      <c r="O3577" t="s">
        <v>323</v>
      </c>
      <c r="P3577" t="n">
        <v>121</v>
      </c>
      <c r="Q3577" t="s">
        <v>229</v>
      </c>
      <c r="R3577" t="s">
        <v>233</v>
      </c>
      <c r="S3577" t="s">
        <v>229</v>
      </c>
      <c r="T3577" t="n">
        <v>5</v>
      </c>
    </row>
    <row r="3578" spans="1:20">
      <c r="A3578" s="1" t="n">
        <v>41759</v>
      </c>
      <c r="B3578" t="s">
        <v>323</v>
      </c>
      <c r="C3578" t="n">
        <v>27</v>
      </c>
      <c r="D3578" t="n">
        <v>25</v>
      </c>
      <c r="E3578" t="s">
        <v>116</v>
      </c>
      <c r="F3578" t="n">
        <v>3201</v>
      </c>
      <c r="G3578" t="s">
        <v>228</v>
      </c>
      <c r="H3578" t="s">
        <v>229</v>
      </c>
      <c r="I3578" t="n">
        <v>5</v>
      </c>
      <c r="J3578" t="n">
        <v>388</v>
      </c>
      <c r="K3578" t="s">
        <v>324</v>
      </c>
      <c r="L3578" t="n">
        <v>491</v>
      </c>
      <c r="M3578" t="n">
        <v>0.28</v>
      </c>
      <c r="N3578" t="n">
        <v>24.4</v>
      </c>
      <c r="O3578" t="s">
        <v>323</v>
      </c>
      <c r="P3578" t="n">
        <v>121</v>
      </c>
      <c r="Q3578" t="s">
        <v>229</v>
      </c>
      <c r="R3578" t="s">
        <v>233</v>
      </c>
      <c r="S3578" t="s">
        <v>229</v>
      </c>
      <c r="T3578" t="n">
        <v>5</v>
      </c>
    </row>
    <row r="3579" spans="1:20">
      <c r="A3579" s="1" t="n">
        <v>41759</v>
      </c>
      <c r="B3579" t="s">
        <v>323</v>
      </c>
      <c r="C3579" t="n">
        <v>56</v>
      </c>
      <c r="D3579" t="n">
        <v>215</v>
      </c>
      <c r="E3579" t="s">
        <v>384</v>
      </c>
      <c r="F3579" t="n">
        <v>3201</v>
      </c>
      <c r="G3579" t="s">
        <v>228</v>
      </c>
      <c r="H3579" t="s">
        <v>229</v>
      </c>
      <c r="I3579" t="n">
        <v>5</v>
      </c>
      <c r="J3579" t="n">
        <v>260</v>
      </c>
      <c r="K3579" t="s">
        <v>250</v>
      </c>
      <c r="L3579" t="n">
        <v>20</v>
      </c>
      <c r="M3579" t="n">
        <v>0</v>
      </c>
      <c r="N3579" t="n">
        <v>0</v>
      </c>
      <c r="T3579" t="s">
        <v>381</v>
      </c>
    </row>
    <row r="3580" spans="1:20">
      <c r="A3580" s="1" t="n">
        <v>41759</v>
      </c>
      <c r="B3580" t="s">
        <v>323</v>
      </c>
      <c r="C3580" t="n">
        <v>59</v>
      </c>
      <c r="D3580" t="n">
        <v>465</v>
      </c>
      <c r="E3580" t="s">
        <v>404</v>
      </c>
      <c r="F3580" t="n">
        <v>3201</v>
      </c>
      <c r="G3580" t="s">
        <v>228</v>
      </c>
      <c r="H3580" t="s">
        <v>229</v>
      </c>
      <c r="I3580" t="n">
        <v>5</v>
      </c>
      <c r="J3580" t="n">
        <v>795</v>
      </c>
      <c r="K3580" t="s">
        <v>240</v>
      </c>
      <c r="L3580" t="n">
        <v>59</v>
      </c>
      <c r="M3580" t="n">
        <v>0</v>
      </c>
      <c r="N3580" t="n">
        <v>0</v>
      </c>
      <c r="T3580" t="s">
        <v>381</v>
      </c>
    </row>
    <row r="3581" spans="1:20">
      <c r="A3581" s="1" t="n">
        <v>41759</v>
      </c>
      <c r="B3581" t="s">
        <v>323</v>
      </c>
      <c r="C3581" t="n">
        <v>62</v>
      </c>
      <c r="D3581" t="n">
        <v>138</v>
      </c>
      <c r="E3581" t="s">
        <v>378</v>
      </c>
      <c r="F3581" t="n">
        <v>3201</v>
      </c>
      <c r="G3581" t="s">
        <v>228</v>
      </c>
      <c r="H3581" t="s">
        <v>229</v>
      </c>
      <c r="I3581" t="n">
        <v>5</v>
      </c>
      <c r="J3581" t="n">
        <v>260</v>
      </c>
      <c r="K3581" t="s">
        <v>250</v>
      </c>
      <c r="L3581" t="n">
        <v>50</v>
      </c>
      <c r="M3581" t="n">
        <v>0</v>
      </c>
      <c r="N3581" t="n">
        <v>0</v>
      </c>
      <c r="O3581" t="s">
        <v>323</v>
      </c>
      <c r="P3581" t="n">
        <v>2930</v>
      </c>
      <c r="Q3581" t="s">
        <v>400</v>
      </c>
      <c r="R3581" t="s">
        <v>233</v>
      </c>
      <c r="S3581" t="s">
        <v>229</v>
      </c>
      <c r="T3581" t="n">
        <v>5</v>
      </c>
    </row>
    <row r="3582" spans="1:20">
      <c r="A3582" s="1" t="n">
        <v>41759</v>
      </c>
      <c r="B3582" t="s">
        <v>323</v>
      </c>
      <c r="C3582" t="n">
        <v>70</v>
      </c>
      <c r="D3582" t="n">
        <v>465</v>
      </c>
      <c r="E3582" t="s">
        <v>404</v>
      </c>
      <c r="F3582" t="n">
        <v>3201</v>
      </c>
      <c r="G3582" t="s">
        <v>228</v>
      </c>
      <c r="H3582" t="s">
        <v>229</v>
      </c>
      <c r="I3582" t="n">
        <v>5</v>
      </c>
      <c r="J3582" t="n">
        <v>795</v>
      </c>
      <c r="K3582" t="s">
        <v>240</v>
      </c>
      <c r="L3582" t="n">
        <v>27</v>
      </c>
      <c r="M3582" t="n">
        <v>0</v>
      </c>
      <c r="N3582" t="n">
        <v>0</v>
      </c>
      <c r="T3582" t="s">
        <v>381</v>
      </c>
    </row>
    <row r="3583" spans="1:20">
      <c r="A3583" s="1" t="n">
        <v>41759</v>
      </c>
      <c r="B3583" t="s">
        <v>376</v>
      </c>
      <c r="C3583" t="n">
        <v>1</v>
      </c>
      <c r="D3583" t="n">
        <v>251</v>
      </c>
      <c r="E3583" t="s">
        <v>385</v>
      </c>
      <c r="F3583" t="n">
        <v>3202</v>
      </c>
      <c r="G3583" t="s">
        <v>275</v>
      </c>
      <c r="H3583" t="s">
        <v>229</v>
      </c>
      <c r="I3583" t="n">
        <v>5</v>
      </c>
      <c r="J3583" t="n">
        <v>320</v>
      </c>
      <c r="K3583" t="s">
        <v>388</v>
      </c>
      <c r="L3583" t="n">
        <v>21</v>
      </c>
      <c r="M3583" t="n">
        <v>0</v>
      </c>
      <c r="N3583" t="n">
        <v>0</v>
      </c>
      <c r="T3583" t="s">
        <v>381</v>
      </c>
    </row>
    <row r="3584" spans="1:20">
      <c r="A3584" s="1" t="n">
        <v>41759</v>
      </c>
      <c r="B3584" t="s">
        <v>376</v>
      </c>
      <c r="C3584" t="n">
        <v>2</v>
      </c>
      <c r="D3584" t="n">
        <v>251</v>
      </c>
      <c r="E3584" t="s">
        <v>385</v>
      </c>
      <c r="F3584" t="n">
        <v>3203</v>
      </c>
      <c r="G3584" t="s">
        <v>343</v>
      </c>
      <c r="H3584" t="s">
        <v>229</v>
      </c>
      <c r="I3584" t="n">
        <v>5</v>
      </c>
      <c r="J3584" t="n">
        <v>320</v>
      </c>
      <c r="K3584" t="s">
        <v>388</v>
      </c>
      <c r="L3584" t="n">
        <v>29</v>
      </c>
      <c r="M3584" t="n">
        <v>0</v>
      </c>
      <c r="N3584" t="n">
        <v>0</v>
      </c>
      <c r="T3584" t="s">
        <v>381</v>
      </c>
    </row>
    <row r="3585" spans="1:20">
      <c r="A3585" s="1" t="n">
        <v>41759</v>
      </c>
      <c r="B3585" t="s">
        <v>376</v>
      </c>
      <c r="C3585" t="n">
        <v>3</v>
      </c>
      <c r="D3585" t="n">
        <v>251</v>
      </c>
      <c r="E3585" t="s">
        <v>385</v>
      </c>
      <c r="F3585" t="n">
        <v>3204</v>
      </c>
      <c r="G3585" t="s">
        <v>344</v>
      </c>
      <c r="H3585" t="s">
        <v>229</v>
      </c>
      <c r="I3585" t="n">
        <v>5</v>
      </c>
      <c r="J3585" t="n">
        <v>320</v>
      </c>
      <c r="K3585" t="s">
        <v>388</v>
      </c>
      <c r="L3585" t="n">
        <v>13</v>
      </c>
      <c r="M3585" t="n">
        <v>0</v>
      </c>
      <c r="N3585" t="n">
        <v>0</v>
      </c>
      <c r="T3585" t="s">
        <v>381</v>
      </c>
    </row>
    <row r="3586" spans="1:20">
      <c r="A3586" s="1" t="n">
        <v>41759</v>
      </c>
      <c r="B3586" t="s">
        <v>382</v>
      </c>
      <c r="C3586" t="n">
        <v>1</v>
      </c>
      <c r="D3586" t="n">
        <v>931</v>
      </c>
      <c r="E3586" t="s">
        <v>383</v>
      </c>
      <c r="F3586" t="n">
        <v>3201</v>
      </c>
      <c r="G3586" t="s">
        <v>228</v>
      </c>
      <c r="H3586" t="s">
        <v>229</v>
      </c>
      <c r="I3586" t="n">
        <v>5</v>
      </c>
      <c r="J3586" t="n">
        <v>940</v>
      </c>
      <c r="K3586" t="s">
        <v>235</v>
      </c>
      <c r="L3586" t="n">
        <v>66</v>
      </c>
      <c r="M3586" t="n">
        <v>0</v>
      </c>
      <c r="N3586" t="n">
        <v>0</v>
      </c>
      <c r="T3586" t="s">
        <v>381</v>
      </c>
    </row>
    <row r="3587" spans="1:20">
      <c r="A3587" s="1" t="n">
        <v>41759</v>
      </c>
      <c r="B3587" t="s">
        <v>326</v>
      </c>
      <c r="C3587" t="n">
        <v>1</v>
      </c>
      <c r="D3587" t="n">
        <v>216</v>
      </c>
      <c r="E3587" t="s">
        <v>392</v>
      </c>
      <c r="F3587" t="n">
        <v>3201</v>
      </c>
      <c r="G3587" t="s">
        <v>228</v>
      </c>
      <c r="H3587" t="s">
        <v>229</v>
      </c>
      <c r="I3587" t="n">
        <v>5</v>
      </c>
      <c r="J3587" t="n">
        <v>795</v>
      </c>
      <c r="K3587" t="s">
        <v>240</v>
      </c>
      <c r="L3587" t="n">
        <v>229</v>
      </c>
      <c r="M3587" t="n">
        <v>0</v>
      </c>
      <c r="N3587" t="n">
        <v>0</v>
      </c>
      <c r="T3587" t="s">
        <v>381</v>
      </c>
    </row>
    <row r="3588" spans="1:20">
      <c r="A3588" s="1" t="n">
        <v>41759</v>
      </c>
      <c r="B3588" t="s">
        <v>326</v>
      </c>
      <c r="C3588" t="n">
        <v>2</v>
      </c>
      <c r="D3588" t="n">
        <v>216</v>
      </c>
      <c r="E3588" t="s">
        <v>392</v>
      </c>
      <c r="F3588" t="n">
        <v>3201</v>
      </c>
      <c r="G3588" t="s">
        <v>228</v>
      </c>
      <c r="H3588" t="s">
        <v>229</v>
      </c>
      <c r="I3588" t="n">
        <v>5</v>
      </c>
      <c r="J3588" t="n">
        <v>515</v>
      </c>
      <c r="K3588" t="s">
        <v>338</v>
      </c>
      <c r="L3588" t="n">
        <v>314</v>
      </c>
      <c r="M3588" t="n">
        <v>0</v>
      </c>
      <c r="N3588" t="n">
        <v>0</v>
      </c>
      <c r="T3588" t="s">
        <v>381</v>
      </c>
    </row>
    <row r="3589" spans="1:20">
      <c r="A3589" s="1" t="n">
        <v>41790</v>
      </c>
      <c r="B3589" t="s">
        <v>323</v>
      </c>
      <c r="C3589" t="n">
        <v>5</v>
      </c>
      <c r="D3589" t="n">
        <v>25</v>
      </c>
      <c r="E3589" t="s">
        <v>116</v>
      </c>
      <c r="F3589" t="n">
        <v>3201</v>
      </c>
      <c r="G3589" t="s">
        <v>228</v>
      </c>
      <c r="H3589" t="s">
        <v>229</v>
      </c>
      <c r="I3589" t="n">
        <v>5</v>
      </c>
      <c r="J3589" t="n">
        <v>945</v>
      </c>
      <c r="K3589" t="s">
        <v>282</v>
      </c>
      <c r="L3589" t="n">
        <v>416</v>
      </c>
      <c r="M3589" t="n">
        <v>0.7</v>
      </c>
      <c r="N3589" t="n">
        <v>35.3</v>
      </c>
      <c r="O3589" t="s">
        <v>323</v>
      </c>
      <c r="P3589" t="n">
        <v>121</v>
      </c>
      <c r="Q3589" t="s">
        <v>229</v>
      </c>
      <c r="R3589" t="s">
        <v>233</v>
      </c>
      <c r="S3589" t="s">
        <v>229</v>
      </c>
      <c r="T3589" t="n">
        <v>5</v>
      </c>
    </row>
    <row r="3590" spans="1:20">
      <c r="A3590" s="1" t="n">
        <v>41790</v>
      </c>
      <c r="B3590" t="s">
        <v>323</v>
      </c>
      <c r="C3590" t="n">
        <v>6</v>
      </c>
      <c r="D3590" t="n">
        <v>25</v>
      </c>
      <c r="E3590" t="s">
        <v>116</v>
      </c>
      <c r="F3590" t="n">
        <v>3201</v>
      </c>
      <c r="G3590" t="s">
        <v>228</v>
      </c>
      <c r="H3590" t="s">
        <v>229</v>
      </c>
      <c r="I3590" t="n">
        <v>5</v>
      </c>
      <c r="J3590" t="n">
        <v>875</v>
      </c>
      <c r="K3590" t="s">
        <v>305</v>
      </c>
      <c r="L3590" t="n">
        <v>259</v>
      </c>
      <c r="M3590" t="n">
        <v>0.04</v>
      </c>
      <c r="N3590" t="n">
        <v>42.2</v>
      </c>
      <c r="O3590" t="s">
        <v>323</v>
      </c>
      <c r="P3590" t="n">
        <v>121</v>
      </c>
      <c r="Q3590" t="s">
        <v>229</v>
      </c>
      <c r="R3590" t="s">
        <v>233</v>
      </c>
      <c r="S3590" t="s">
        <v>229</v>
      </c>
      <c r="T3590" t="n">
        <v>5</v>
      </c>
    </row>
    <row r="3591" spans="1:20">
      <c r="A3591" s="1" t="n">
        <v>41790</v>
      </c>
      <c r="B3591" t="s">
        <v>323</v>
      </c>
      <c r="C3591" t="n">
        <v>7</v>
      </c>
      <c r="D3591" t="n">
        <v>25</v>
      </c>
      <c r="E3591" t="s">
        <v>116</v>
      </c>
      <c r="F3591" t="n">
        <v>3201</v>
      </c>
      <c r="G3591" t="s">
        <v>228</v>
      </c>
      <c r="H3591" t="s">
        <v>229</v>
      </c>
      <c r="I3591" t="n">
        <v>5</v>
      </c>
      <c r="J3591" t="n">
        <v>458</v>
      </c>
      <c r="K3591" t="s">
        <v>230</v>
      </c>
      <c r="L3591" t="n">
        <v>148</v>
      </c>
      <c r="M3591" t="n">
        <v>0.05</v>
      </c>
      <c r="N3591" t="n">
        <v>33.8</v>
      </c>
      <c r="O3591" t="s">
        <v>323</v>
      </c>
      <c r="P3591" t="n">
        <v>121</v>
      </c>
      <c r="Q3591" t="s">
        <v>229</v>
      </c>
      <c r="R3591" t="s">
        <v>233</v>
      </c>
      <c r="S3591" t="s">
        <v>229</v>
      </c>
      <c r="T3591" t="n">
        <v>5</v>
      </c>
    </row>
    <row r="3592" spans="1:20">
      <c r="A3592" s="1" t="n">
        <v>41790</v>
      </c>
      <c r="B3592" t="s">
        <v>323</v>
      </c>
      <c r="C3592" t="n">
        <v>8</v>
      </c>
      <c r="D3592" t="n">
        <v>25</v>
      </c>
      <c r="E3592" t="s">
        <v>116</v>
      </c>
      <c r="F3592" t="n">
        <v>3201</v>
      </c>
      <c r="G3592" t="s">
        <v>228</v>
      </c>
      <c r="H3592" t="s">
        <v>229</v>
      </c>
      <c r="I3592" t="n">
        <v>5</v>
      </c>
      <c r="J3592" t="n">
        <v>945</v>
      </c>
      <c r="K3592" t="s">
        <v>282</v>
      </c>
      <c r="L3592" t="n">
        <v>308</v>
      </c>
      <c r="M3592" t="n">
        <v>0.04</v>
      </c>
      <c r="N3592" t="n">
        <v>35.6</v>
      </c>
      <c r="O3592" t="s">
        <v>323</v>
      </c>
      <c r="P3592" t="n">
        <v>121</v>
      </c>
      <c r="Q3592" t="s">
        <v>229</v>
      </c>
      <c r="R3592" t="s">
        <v>233</v>
      </c>
      <c r="S3592" t="s">
        <v>229</v>
      </c>
      <c r="T3592" t="n">
        <v>5</v>
      </c>
    </row>
    <row r="3593" spans="1:20">
      <c r="A3593" s="1" t="n">
        <v>41790</v>
      </c>
      <c r="B3593" t="s">
        <v>323</v>
      </c>
      <c r="C3593" t="n">
        <v>9</v>
      </c>
      <c r="D3593" t="n">
        <v>25</v>
      </c>
      <c r="E3593" t="s">
        <v>116</v>
      </c>
      <c r="F3593" t="n">
        <v>3201</v>
      </c>
      <c r="G3593" t="s">
        <v>228</v>
      </c>
      <c r="H3593" t="s">
        <v>229</v>
      </c>
      <c r="I3593" t="n">
        <v>5</v>
      </c>
      <c r="J3593" t="n">
        <v>945</v>
      </c>
      <c r="K3593" t="s">
        <v>282</v>
      </c>
      <c r="L3593" t="n">
        <v>259</v>
      </c>
      <c r="M3593" t="n">
        <v>0.05</v>
      </c>
      <c r="N3593" t="n">
        <v>38.2</v>
      </c>
      <c r="O3593" t="s">
        <v>323</v>
      </c>
      <c r="P3593" t="n">
        <v>121</v>
      </c>
      <c r="Q3593" t="s">
        <v>229</v>
      </c>
      <c r="R3593" t="s">
        <v>233</v>
      </c>
      <c r="S3593" t="s">
        <v>229</v>
      </c>
      <c r="T3593" t="n">
        <v>5</v>
      </c>
    </row>
    <row r="3594" spans="1:20">
      <c r="A3594" s="1" t="n">
        <v>41790</v>
      </c>
      <c r="B3594" t="s">
        <v>323</v>
      </c>
      <c r="C3594" t="n">
        <v>60</v>
      </c>
      <c r="D3594" t="n">
        <v>465</v>
      </c>
      <c r="E3594" t="s">
        <v>404</v>
      </c>
      <c r="F3594" t="n">
        <v>3201</v>
      </c>
      <c r="G3594" t="s">
        <v>228</v>
      </c>
      <c r="H3594" t="s">
        <v>229</v>
      </c>
      <c r="I3594" t="n">
        <v>5</v>
      </c>
      <c r="J3594" t="n">
        <v>260</v>
      </c>
      <c r="K3594" t="s">
        <v>250</v>
      </c>
      <c r="L3594" t="n">
        <v>11</v>
      </c>
      <c r="M3594" t="n">
        <v>0</v>
      </c>
      <c r="N3594" t="n">
        <v>0</v>
      </c>
      <c r="T3594" t="s">
        <v>381</v>
      </c>
    </row>
    <row r="3595" spans="1:20">
      <c r="A3595" s="1" t="n">
        <v>41790</v>
      </c>
      <c r="B3595" t="s">
        <v>323</v>
      </c>
      <c r="C3595" t="n">
        <v>61</v>
      </c>
      <c r="D3595" t="n">
        <v>509</v>
      </c>
      <c r="E3595" t="s">
        <v>380</v>
      </c>
      <c r="F3595" t="n">
        <v>3201</v>
      </c>
      <c r="G3595" t="s">
        <v>228</v>
      </c>
      <c r="H3595" t="s">
        <v>229</v>
      </c>
      <c r="I3595" t="n">
        <v>5</v>
      </c>
      <c r="J3595" t="n">
        <v>260</v>
      </c>
      <c r="K3595" t="s">
        <v>250</v>
      </c>
      <c r="L3595" t="n">
        <v>42</v>
      </c>
      <c r="M3595" t="n">
        <v>0.9</v>
      </c>
      <c r="N3595" t="n">
        <v>0</v>
      </c>
      <c r="T3595" t="s">
        <v>381</v>
      </c>
    </row>
    <row r="3596" spans="1:20">
      <c r="A3596" s="1" t="n">
        <v>41790</v>
      </c>
      <c r="B3596" t="s">
        <v>323</v>
      </c>
      <c r="C3596" t="n">
        <v>62</v>
      </c>
      <c r="D3596" t="n">
        <v>215</v>
      </c>
      <c r="E3596" t="s">
        <v>384</v>
      </c>
      <c r="F3596" t="n">
        <v>3201</v>
      </c>
      <c r="G3596" t="s">
        <v>228</v>
      </c>
      <c r="H3596" t="s">
        <v>229</v>
      </c>
      <c r="I3596" t="n">
        <v>5</v>
      </c>
      <c r="J3596" t="n">
        <v>260</v>
      </c>
      <c r="K3596" t="s">
        <v>250</v>
      </c>
      <c r="L3596" t="n">
        <v>12</v>
      </c>
      <c r="M3596" t="n">
        <v>0</v>
      </c>
      <c r="N3596" t="n">
        <v>0</v>
      </c>
      <c r="T3596" t="s">
        <v>381</v>
      </c>
    </row>
    <row r="3597" spans="1:20">
      <c r="A3597" s="1" t="n">
        <v>41790</v>
      </c>
      <c r="B3597" t="s">
        <v>376</v>
      </c>
      <c r="C3597" t="n">
        <v>1</v>
      </c>
      <c r="D3597" t="n">
        <v>251</v>
      </c>
      <c r="E3597" t="s">
        <v>385</v>
      </c>
      <c r="F3597" t="n">
        <v>3202</v>
      </c>
      <c r="G3597" t="s">
        <v>275</v>
      </c>
      <c r="H3597" t="s">
        <v>229</v>
      </c>
      <c r="I3597" t="n">
        <v>5</v>
      </c>
      <c r="J3597" t="n">
        <v>320</v>
      </c>
      <c r="K3597" t="s">
        <v>388</v>
      </c>
      <c r="L3597" t="n">
        <v>18</v>
      </c>
      <c r="M3597" t="n">
        <v>0</v>
      </c>
      <c r="N3597" t="n">
        <v>0</v>
      </c>
      <c r="T3597" t="s">
        <v>381</v>
      </c>
    </row>
    <row r="3598" spans="1:20">
      <c r="A3598" s="1" t="n">
        <v>41790</v>
      </c>
      <c r="B3598" t="s">
        <v>376</v>
      </c>
      <c r="C3598" t="n">
        <v>2</v>
      </c>
      <c r="D3598" t="n">
        <v>251</v>
      </c>
      <c r="E3598" t="s">
        <v>385</v>
      </c>
      <c r="F3598" t="n">
        <v>3203</v>
      </c>
      <c r="G3598" t="s">
        <v>343</v>
      </c>
      <c r="H3598" t="s">
        <v>229</v>
      </c>
      <c r="I3598" t="n">
        <v>5</v>
      </c>
      <c r="J3598" t="n">
        <v>320</v>
      </c>
      <c r="K3598" t="s">
        <v>388</v>
      </c>
      <c r="L3598" t="n">
        <v>16</v>
      </c>
      <c r="M3598" t="n">
        <v>0</v>
      </c>
      <c r="N3598" t="n">
        <v>0</v>
      </c>
      <c r="T3598" t="s">
        <v>381</v>
      </c>
    </row>
    <row r="3599" spans="1:20">
      <c r="A3599" s="1" t="n">
        <v>41790</v>
      </c>
      <c r="B3599" t="s">
        <v>376</v>
      </c>
      <c r="C3599" t="n">
        <v>3</v>
      </c>
      <c r="D3599" t="n">
        <v>251</v>
      </c>
      <c r="E3599" t="s">
        <v>385</v>
      </c>
      <c r="F3599" t="n">
        <v>3204</v>
      </c>
      <c r="G3599" t="s">
        <v>344</v>
      </c>
      <c r="H3599" t="s">
        <v>229</v>
      </c>
      <c r="I3599" t="n">
        <v>5</v>
      </c>
      <c r="J3599" t="n">
        <v>320</v>
      </c>
      <c r="K3599" t="s">
        <v>388</v>
      </c>
      <c r="L3599" t="n">
        <v>8</v>
      </c>
      <c r="M3599" t="n">
        <v>0</v>
      </c>
      <c r="N3599" t="n">
        <v>0</v>
      </c>
      <c r="T3599" t="s">
        <v>381</v>
      </c>
    </row>
    <row r="3600" spans="1:20">
      <c r="A3600" s="1" t="n">
        <v>41790</v>
      </c>
      <c r="B3600" t="s">
        <v>326</v>
      </c>
      <c r="C3600" t="n">
        <v>1</v>
      </c>
      <c r="D3600" t="n">
        <v>216</v>
      </c>
      <c r="E3600" t="s">
        <v>392</v>
      </c>
      <c r="F3600" t="n">
        <v>3201</v>
      </c>
      <c r="G3600" t="s">
        <v>228</v>
      </c>
      <c r="H3600" t="s">
        <v>229</v>
      </c>
      <c r="I3600" t="n">
        <v>5</v>
      </c>
      <c r="J3600" t="n">
        <v>515</v>
      </c>
      <c r="K3600" t="s">
        <v>338</v>
      </c>
      <c r="L3600" t="n">
        <v>315</v>
      </c>
      <c r="M3600" t="n">
        <v>0</v>
      </c>
      <c r="N3600" t="n">
        <v>0</v>
      </c>
      <c r="T3600" t="s">
        <v>381</v>
      </c>
    </row>
    <row r="3601" spans="1:20">
      <c r="A3601" s="1" t="n">
        <v>41820</v>
      </c>
      <c r="B3601" t="s">
        <v>408</v>
      </c>
      <c r="C3601" t="n">
        <v>1</v>
      </c>
      <c r="D3601" t="n">
        <v>25</v>
      </c>
      <c r="E3601" t="s">
        <v>116</v>
      </c>
      <c r="F3601" t="n">
        <v>3201</v>
      </c>
      <c r="G3601" t="s">
        <v>228</v>
      </c>
      <c r="H3601" t="s">
        <v>229</v>
      </c>
      <c r="I3601" t="n">
        <v>5</v>
      </c>
      <c r="J3601" t="n">
        <v>910</v>
      </c>
      <c r="K3601" t="s">
        <v>318</v>
      </c>
      <c r="L3601" t="n">
        <v>1055</v>
      </c>
      <c r="M3601" t="n">
        <v>0.5</v>
      </c>
      <c r="N3601" t="n">
        <v>40.2</v>
      </c>
      <c r="O3601" t="s">
        <v>409</v>
      </c>
      <c r="P3601" t="n">
        <v>363</v>
      </c>
      <c r="Q3601" t="s">
        <v>387</v>
      </c>
      <c r="R3601" t="s">
        <v>233</v>
      </c>
      <c r="S3601" t="s">
        <v>229</v>
      </c>
      <c r="T3601" t="n">
        <v>5</v>
      </c>
    </row>
    <row r="3602" spans="1:20">
      <c r="A3602" s="1" t="n">
        <v>41820</v>
      </c>
      <c r="B3602" t="s">
        <v>323</v>
      </c>
      <c r="C3602" t="n">
        <v>4</v>
      </c>
      <c r="D3602" t="n">
        <v>25</v>
      </c>
      <c r="E3602" t="s">
        <v>116</v>
      </c>
      <c r="F3602" t="n">
        <v>3201</v>
      </c>
      <c r="G3602" t="s">
        <v>228</v>
      </c>
      <c r="H3602" t="s">
        <v>229</v>
      </c>
      <c r="I3602" t="n">
        <v>5</v>
      </c>
      <c r="J3602" t="n">
        <v>875</v>
      </c>
      <c r="K3602" t="s">
        <v>305</v>
      </c>
      <c r="L3602" t="n">
        <v>240</v>
      </c>
      <c r="M3602" t="n">
        <v>0.04</v>
      </c>
      <c r="N3602" t="n">
        <v>42.5</v>
      </c>
      <c r="O3602" t="s">
        <v>323</v>
      </c>
      <c r="P3602" t="n">
        <v>121</v>
      </c>
      <c r="Q3602" t="s">
        <v>229</v>
      </c>
      <c r="R3602" t="s">
        <v>233</v>
      </c>
      <c r="S3602" t="s">
        <v>229</v>
      </c>
      <c r="T3602" t="n">
        <v>5</v>
      </c>
    </row>
    <row r="3603" spans="1:20">
      <c r="A3603" s="1" t="n">
        <v>41820</v>
      </c>
      <c r="B3603" t="s">
        <v>323</v>
      </c>
      <c r="C3603" t="n">
        <v>5</v>
      </c>
      <c r="D3603" t="n">
        <v>25</v>
      </c>
      <c r="E3603" t="s">
        <v>116</v>
      </c>
      <c r="F3603" t="n">
        <v>3201</v>
      </c>
      <c r="G3603" t="s">
        <v>228</v>
      </c>
      <c r="H3603" t="s">
        <v>229</v>
      </c>
      <c r="I3603" t="n">
        <v>5</v>
      </c>
      <c r="J3603" t="n">
        <v>458</v>
      </c>
      <c r="K3603" t="s">
        <v>230</v>
      </c>
      <c r="L3603" t="n">
        <v>447</v>
      </c>
      <c r="M3603" t="n">
        <v>0.09</v>
      </c>
      <c r="N3603" t="n">
        <v>34.8</v>
      </c>
      <c r="O3603" t="s">
        <v>323</v>
      </c>
      <c r="P3603" t="n">
        <v>121</v>
      </c>
      <c r="Q3603" t="s">
        <v>229</v>
      </c>
      <c r="R3603" t="s">
        <v>233</v>
      </c>
      <c r="S3603" t="s">
        <v>229</v>
      </c>
      <c r="T3603" t="n">
        <v>5</v>
      </c>
    </row>
    <row r="3604" spans="1:20">
      <c r="A3604" s="1" t="n">
        <v>41820</v>
      </c>
      <c r="B3604" t="s">
        <v>376</v>
      </c>
      <c r="C3604" t="n">
        <v>1</v>
      </c>
      <c r="D3604" t="n">
        <v>251</v>
      </c>
      <c r="E3604" t="s">
        <v>385</v>
      </c>
      <c r="F3604" t="n">
        <v>3202</v>
      </c>
      <c r="G3604" t="s">
        <v>275</v>
      </c>
      <c r="H3604" t="s">
        <v>229</v>
      </c>
      <c r="I3604" t="n">
        <v>5</v>
      </c>
      <c r="J3604" t="n">
        <v>720</v>
      </c>
      <c r="K3604" t="s">
        <v>353</v>
      </c>
      <c r="L3604" t="n">
        <v>20</v>
      </c>
      <c r="M3604" t="n">
        <v>0</v>
      </c>
      <c r="N3604" t="n">
        <v>0</v>
      </c>
      <c r="T3604" t="s">
        <v>381</v>
      </c>
    </row>
    <row r="3605" spans="1:20">
      <c r="A3605" s="1" t="n">
        <v>41820</v>
      </c>
      <c r="B3605" t="s">
        <v>376</v>
      </c>
      <c r="C3605" t="n">
        <v>2</v>
      </c>
      <c r="D3605" t="n">
        <v>251</v>
      </c>
      <c r="E3605" t="s">
        <v>385</v>
      </c>
      <c r="F3605" t="n">
        <v>3203</v>
      </c>
      <c r="G3605" t="s">
        <v>343</v>
      </c>
      <c r="H3605" t="s">
        <v>229</v>
      </c>
      <c r="I3605" t="n">
        <v>5</v>
      </c>
      <c r="J3605" t="n">
        <v>720</v>
      </c>
      <c r="K3605" t="s">
        <v>353</v>
      </c>
      <c r="L3605" t="n">
        <v>15</v>
      </c>
      <c r="M3605" t="n">
        <v>0</v>
      </c>
      <c r="N3605" t="n">
        <v>0</v>
      </c>
      <c r="T3605" t="s">
        <v>381</v>
      </c>
    </row>
    <row r="3606" spans="1:20">
      <c r="A3606" s="1" t="n">
        <v>41820</v>
      </c>
      <c r="B3606" t="s">
        <v>382</v>
      </c>
      <c r="C3606" t="n">
        <v>1</v>
      </c>
      <c r="D3606" t="n">
        <v>931</v>
      </c>
      <c r="E3606" t="s">
        <v>383</v>
      </c>
      <c r="F3606" t="n">
        <v>3201</v>
      </c>
      <c r="G3606" t="s">
        <v>228</v>
      </c>
      <c r="H3606" t="s">
        <v>229</v>
      </c>
      <c r="I3606" t="n">
        <v>5</v>
      </c>
      <c r="J3606" t="n">
        <v>940</v>
      </c>
      <c r="K3606" t="s">
        <v>235</v>
      </c>
      <c r="L3606" t="n">
        <v>65</v>
      </c>
      <c r="M3606" t="n">
        <v>0</v>
      </c>
      <c r="N3606" t="n">
        <v>0</v>
      </c>
      <c r="T3606" t="s">
        <v>381</v>
      </c>
    </row>
    <row r="3607" spans="1:20">
      <c r="A3607" s="1" t="n">
        <v>41851</v>
      </c>
      <c r="B3607" t="s">
        <v>408</v>
      </c>
      <c r="C3607" t="n">
        <v>1</v>
      </c>
      <c r="D3607" t="n">
        <v>25</v>
      </c>
      <c r="E3607" t="s">
        <v>116</v>
      </c>
      <c r="F3607" t="n">
        <v>3201</v>
      </c>
      <c r="G3607" t="s">
        <v>228</v>
      </c>
      <c r="H3607" t="s">
        <v>229</v>
      </c>
      <c r="I3607" t="n">
        <v>5</v>
      </c>
      <c r="J3607" t="n">
        <v>910</v>
      </c>
      <c r="K3607" t="s">
        <v>318</v>
      </c>
      <c r="L3607" t="n">
        <v>941</v>
      </c>
      <c r="M3607" t="n">
        <v>0.78</v>
      </c>
      <c r="N3607" t="n">
        <v>39.8</v>
      </c>
      <c r="O3607" t="s">
        <v>409</v>
      </c>
      <c r="P3607" t="n">
        <v>363</v>
      </c>
      <c r="Q3607" t="s">
        <v>387</v>
      </c>
      <c r="R3607" t="s">
        <v>233</v>
      </c>
      <c r="S3607" t="s">
        <v>229</v>
      </c>
      <c r="T3607" t="n">
        <v>5</v>
      </c>
    </row>
    <row r="3608" spans="1:20">
      <c r="A3608" s="1" t="n">
        <v>41851</v>
      </c>
      <c r="B3608" t="s">
        <v>408</v>
      </c>
      <c r="C3608" t="n">
        <v>2</v>
      </c>
      <c r="D3608" t="n">
        <v>25</v>
      </c>
      <c r="E3608" t="s">
        <v>116</v>
      </c>
      <c r="F3608" t="n">
        <v>3201</v>
      </c>
      <c r="G3608" t="s">
        <v>228</v>
      </c>
      <c r="H3608" t="s">
        <v>229</v>
      </c>
      <c r="I3608" t="n">
        <v>5</v>
      </c>
      <c r="J3608" t="n">
        <v>150</v>
      </c>
      <c r="K3608" t="s">
        <v>269</v>
      </c>
      <c r="L3608" t="n">
        <v>995</v>
      </c>
      <c r="M3608" t="n">
        <v>0.19</v>
      </c>
      <c r="N3608" t="n">
        <v>24.2</v>
      </c>
      <c r="O3608" t="s">
        <v>409</v>
      </c>
      <c r="P3608" t="n">
        <v>363</v>
      </c>
      <c r="Q3608" t="s">
        <v>387</v>
      </c>
      <c r="R3608" t="s">
        <v>233</v>
      </c>
      <c r="S3608" t="s">
        <v>229</v>
      </c>
      <c r="T3608" t="n">
        <v>5</v>
      </c>
    </row>
    <row r="3609" spans="1:20">
      <c r="A3609" s="1" t="n">
        <v>41851</v>
      </c>
      <c r="B3609" t="s">
        <v>408</v>
      </c>
      <c r="C3609" t="n">
        <v>3</v>
      </c>
      <c r="D3609" t="n">
        <v>25</v>
      </c>
      <c r="E3609" t="s">
        <v>116</v>
      </c>
      <c r="F3609" t="n">
        <v>3201</v>
      </c>
      <c r="G3609" t="s">
        <v>228</v>
      </c>
      <c r="H3609" t="s">
        <v>229</v>
      </c>
      <c r="I3609" t="n">
        <v>5</v>
      </c>
      <c r="J3609" t="n">
        <v>595</v>
      </c>
      <c r="K3609" t="s">
        <v>268</v>
      </c>
      <c r="L3609" t="n">
        <v>399</v>
      </c>
      <c r="M3609" t="n">
        <v>1.8</v>
      </c>
      <c r="N3609" t="n">
        <v>31.8</v>
      </c>
      <c r="O3609" t="s">
        <v>409</v>
      </c>
      <c r="P3609" t="n">
        <v>363</v>
      </c>
      <c r="Q3609" t="s">
        <v>387</v>
      </c>
      <c r="R3609" t="s">
        <v>233</v>
      </c>
      <c r="S3609" t="s">
        <v>229</v>
      </c>
      <c r="T3609" t="n">
        <v>5</v>
      </c>
    </row>
    <row r="3610" spans="1:20">
      <c r="A3610" s="1" t="n">
        <v>41851</v>
      </c>
      <c r="B3610" t="s">
        <v>323</v>
      </c>
      <c r="C3610" t="n">
        <v>24</v>
      </c>
      <c r="D3610" t="n">
        <v>25</v>
      </c>
      <c r="E3610" t="s">
        <v>116</v>
      </c>
      <c r="F3610" t="n">
        <v>3201</v>
      </c>
      <c r="G3610" t="s">
        <v>228</v>
      </c>
      <c r="H3610" t="s">
        <v>229</v>
      </c>
      <c r="I3610" t="n">
        <v>5</v>
      </c>
      <c r="J3610" t="n">
        <v>458</v>
      </c>
      <c r="K3610" t="s">
        <v>230</v>
      </c>
      <c r="L3610" t="n">
        <v>257</v>
      </c>
      <c r="M3610" t="n">
        <v>0.09</v>
      </c>
      <c r="N3610" t="n">
        <v>33.6</v>
      </c>
      <c r="O3610" t="s">
        <v>323</v>
      </c>
      <c r="P3610" t="n">
        <v>121</v>
      </c>
      <c r="Q3610" t="s">
        <v>229</v>
      </c>
      <c r="R3610" t="s">
        <v>233</v>
      </c>
      <c r="S3610" t="s">
        <v>229</v>
      </c>
      <c r="T3610" t="n">
        <v>5</v>
      </c>
    </row>
    <row r="3611" spans="1:20">
      <c r="A3611" s="1" t="n">
        <v>41851</v>
      </c>
      <c r="B3611" t="s">
        <v>323</v>
      </c>
      <c r="C3611" t="n">
        <v>25</v>
      </c>
      <c r="D3611" t="n">
        <v>25</v>
      </c>
      <c r="E3611" t="s">
        <v>116</v>
      </c>
      <c r="F3611" t="n">
        <v>3201</v>
      </c>
      <c r="G3611" t="s">
        <v>228</v>
      </c>
      <c r="H3611" t="s">
        <v>229</v>
      </c>
      <c r="I3611" t="n">
        <v>5</v>
      </c>
      <c r="J3611" t="n">
        <v>875</v>
      </c>
      <c r="K3611" t="s">
        <v>305</v>
      </c>
      <c r="L3611" t="n">
        <v>382</v>
      </c>
      <c r="M3611" t="n">
        <v>0.04</v>
      </c>
      <c r="N3611" t="n">
        <v>42.2</v>
      </c>
      <c r="O3611" t="s">
        <v>323</v>
      </c>
      <c r="P3611" t="n">
        <v>121</v>
      </c>
      <c r="Q3611" t="s">
        <v>229</v>
      </c>
      <c r="R3611" t="s">
        <v>233</v>
      </c>
      <c r="S3611" t="s">
        <v>229</v>
      </c>
      <c r="T3611" t="n">
        <v>5</v>
      </c>
    </row>
    <row r="3612" spans="1:20">
      <c r="A3612" s="1" t="n">
        <v>41851</v>
      </c>
      <c r="B3612" t="s">
        <v>323</v>
      </c>
      <c r="C3612" t="n">
        <v>26</v>
      </c>
      <c r="D3612" t="n">
        <v>25</v>
      </c>
      <c r="E3612" t="s">
        <v>116</v>
      </c>
      <c r="F3612" t="n">
        <v>3201</v>
      </c>
      <c r="G3612" t="s">
        <v>228</v>
      </c>
      <c r="H3612" t="s">
        <v>229</v>
      </c>
      <c r="I3612" t="n">
        <v>5</v>
      </c>
      <c r="J3612" t="n">
        <v>945</v>
      </c>
      <c r="K3612" t="s">
        <v>282</v>
      </c>
      <c r="L3612" t="n">
        <v>386</v>
      </c>
      <c r="M3612" t="n">
        <v>0.04</v>
      </c>
      <c r="N3612" t="n">
        <v>34</v>
      </c>
      <c r="O3612" t="s">
        <v>323</v>
      </c>
      <c r="P3612" t="n">
        <v>121</v>
      </c>
      <c r="Q3612" t="s">
        <v>229</v>
      </c>
      <c r="R3612" t="s">
        <v>233</v>
      </c>
      <c r="S3612" t="s">
        <v>229</v>
      </c>
      <c r="T3612" t="n">
        <v>5</v>
      </c>
    </row>
    <row r="3613" spans="1:20">
      <c r="A3613" s="1" t="n">
        <v>41851</v>
      </c>
      <c r="B3613" t="s">
        <v>323</v>
      </c>
      <c r="C3613" t="n">
        <v>27</v>
      </c>
      <c r="D3613" t="n">
        <v>25</v>
      </c>
      <c r="E3613" t="s">
        <v>116</v>
      </c>
      <c r="F3613" t="n">
        <v>3201</v>
      </c>
      <c r="G3613" t="s">
        <v>228</v>
      </c>
      <c r="H3613" t="s">
        <v>229</v>
      </c>
      <c r="I3613" t="n">
        <v>5</v>
      </c>
      <c r="J3613" t="n">
        <v>945</v>
      </c>
      <c r="K3613" t="s">
        <v>282</v>
      </c>
      <c r="L3613" t="n">
        <v>288</v>
      </c>
      <c r="M3613" t="n">
        <v>0.05</v>
      </c>
      <c r="N3613" t="n">
        <v>39.6</v>
      </c>
      <c r="O3613" t="s">
        <v>323</v>
      </c>
      <c r="P3613" t="n">
        <v>121</v>
      </c>
      <c r="Q3613" t="s">
        <v>229</v>
      </c>
      <c r="R3613" t="s">
        <v>233</v>
      </c>
      <c r="S3613" t="s">
        <v>229</v>
      </c>
      <c r="T3613" t="n">
        <v>5</v>
      </c>
    </row>
    <row r="3614" spans="1:20">
      <c r="A3614" s="1" t="n">
        <v>41851</v>
      </c>
      <c r="B3614" t="s">
        <v>323</v>
      </c>
      <c r="C3614" t="n">
        <v>71</v>
      </c>
      <c r="D3614" t="n">
        <v>139</v>
      </c>
      <c r="E3614" t="s">
        <v>399</v>
      </c>
      <c r="F3614" t="n">
        <v>3201</v>
      </c>
      <c r="G3614" t="s">
        <v>228</v>
      </c>
      <c r="H3614" t="s">
        <v>229</v>
      </c>
      <c r="I3614" t="n">
        <v>5</v>
      </c>
      <c r="J3614" t="n">
        <v>515</v>
      </c>
      <c r="K3614" t="s">
        <v>338</v>
      </c>
      <c r="L3614" t="n">
        <v>10</v>
      </c>
      <c r="M3614" t="n">
        <v>0</v>
      </c>
      <c r="N3614" t="n">
        <v>0</v>
      </c>
      <c r="O3614" t="s">
        <v>323</v>
      </c>
      <c r="P3614" t="n">
        <v>2930</v>
      </c>
      <c r="Q3614" t="s">
        <v>400</v>
      </c>
      <c r="R3614" t="s">
        <v>233</v>
      </c>
      <c r="S3614" t="s">
        <v>229</v>
      </c>
      <c r="T3614" t="n">
        <v>5</v>
      </c>
    </row>
    <row r="3615" spans="1:20">
      <c r="A3615" s="1" t="n">
        <v>41851</v>
      </c>
      <c r="B3615" t="s">
        <v>323</v>
      </c>
      <c r="C3615" t="n">
        <v>72</v>
      </c>
      <c r="D3615" t="n">
        <v>139</v>
      </c>
      <c r="E3615" t="s">
        <v>399</v>
      </c>
      <c r="F3615" t="n">
        <v>3201</v>
      </c>
      <c r="G3615" t="s">
        <v>228</v>
      </c>
      <c r="H3615" t="s">
        <v>229</v>
      </c>
      <c r="I3615" t="n">
        <v>5</v>
      </c>
      <c r="J3615" t="n">
        <v>515</v>
      </c>
      <c r="K3615" t="s">
        <v>338</v>
      </c>
      <c r="L3615" t="n">
        <v>140</v>
      </c>
      <c r="M3615" t="n">
        <v>0</v>
      </c>
      <c r="N3615" t="n">
        <v>0</v>
      </c>
      <c r="O3615" t="s">
        <v>323</v>
      </c>
      <c r="P3615" t="n">
        <v>2930</v>
      </c>
      <c r="Q3615" t="s">
        <v>400</v>
      </c>
      <c r="R3615" t="s">
        <v>233</v>
      </c>
      <c r="S3615" t="s">
        <v>229</v>
      </c>
      <c r="T3615" t="n">
        <v>5</v>
      </c>
    </row>
    <row r="3616" spans="1:20">
      <c r="A3616" s="1" t="n">
        <v>41851</v>
      </c>
      <c r="B3616" t="s">
        <v>323</v>
      </c>
      <c r="C3616" t="n">
        <v>73</v>
      </c>
      <c r="D3616" t="n">
        <v>465</v>
      </c>
      <c r="E3616" t="s">
        <v>404</v>
      </c>
      <c r="F3616" t="n">
        <v>3201</v>
      </c>
      <c r="G3616" t="s">
        <v>228</v>
      </c>
      <c r="H3616" t="s">
        <v>229</v>
      </c>
      <c r="I3616" t="n">
        <v>5</v>
      </c>
      <c r="J3616" t="n">
        <v>515</v>
      </c>
      <c r="K3616" t="s">
        <v>338</v>
      </c>
      <c r="L3616" t="n">
        <v>36</v>
      </c>
      <c r="M3616" t="n">
        <v>0</v>
      </c>
      <c r="N3616" t="n">
        <v>0</v>
      </c>
      <c r="T3616" t="s">
        <v>381</v>
      </c>
    </row>
    <row r="3617" spans="1:20">
      <c r="A3617" s="1" t="n">
        <v>41851</v>
      </c>
      <c r="B3617" t="s">
        <v>323</v>
      </c>
      <c r="C3617" t="n">
        <v>74</v>
      </c>
      <c r="D3617" t="n">
        <v>465</v>
      </c>
      <c r="E3617" t="s">
        <v>404</v>
      </c>
      <c r="F3617" t="n">
        <v>3201</v>
      </c>
      <c r="G3617" t="s">
        <v>228</v>
      </c>
      <c r="H3617" t="s">
        <v>229</v>
      </c>
      <c r="I3617" t="n">
        <v>5</v>
      </c>
      <c r="J3617" t="n">
        <v>515</v>
      </c>
      <c r="K3617" t="s">
        <v>338</v>
      </c>
      <c r="L3617" t="n">
        <v>69</v>
      </c>
      <c r="M3617" t="n">
        <v>0</v>
      </c>
      <c r="N3617" t="n">
        <v>0</v>
      </c>
      <c r="T3617" t="s">
        <v>381</v>
      </c>
    </row>
    <row r="3618" spans="1:20">
      <c r="A3618" s="1" t="n">
        <v>41851</v>
      </c>
      <c r="B3618" t="s">
        <v>376</v>
      </c>
      <c r="C3618" t="n">
        <v>1</v>
      </c>
      <c r="D3618" t="n">
        <v>251</v>
      </c>
      <c r="E3618" t="s">
        <v>385</v>
      </c>
      <c r="F3618" t="n">
        <v>3204</v>
      </c>
      <c r="G3618" t="s">
        <v>344</v>
      </c>
      <c r="H3618" t="s">
        <v>229</v>
      </c>
      <c r="I3618" t="n">
        <v>5</v>
      </c>
      <c r="J3618" t="n">
        <v>720</v>
      </c>
      <c r="K3618" t="s">
        <v>353</v>
      </c>
      <c r="L3618" t="n">
        <v>23</v>
      </c>
      <c r="M3618" t="n">
        <v>0</v>
      </c>
      <c r="N3618" t="n">
        <v>0</v>
      </c>
      <c r="T3618" t="s">
        <v>381</v>
      </c>
    </row>
    <row r="3619" spans="1:20">
      <c r="A3619" s="1" t="n">
        <v>41851</v>
      </c>
      <c r="B3619" t="s">
        <v>326</v>
      </c>
      <c r="C3619" t="n">
        <v>1</v>
      </c>
      <c r="D3619" t="n">
        <v>216</v>
      </c>
      <c r="E3619" t="s">
        <v>392</v>
      </c>
      <c r="F3619" t="n">
        <v>3201</v>
      </c>
      <c r="G3619" t="s">
        <v>228</v>
      </c>
      <c r="H3619" t="s">
        <v>229</v>
      </c>
      <c r="I3619" t="n">
        <v>5</v>
      </c>
      <c r="J3619" t="n">
        <v>515</v>
      </c>
      <c r="K3619" t="s">
        <v>338</v>
      </c>
      <c r="L3619" t="n">
        <v>175</v>
      </c>
      <c r="M3619" t="n">
        <v>0</v>
      </c>
      <c r="N3619" t="n">
        <v>0</v>
      </c>
      <c r="T3619" t="s">
        <v>381</v>
      </c>
    </row>
    <row r="3620" spans="1:20">
      <c r="A3620" s="1" t="n">
        <v>41851</v>
      </c>
      <c r="B3620" t="s">
        <v>326</v>
      </c>
      <c r="C3620" t="n">
        <v>2</v>
      </c>
      <c r="D3620" t="n">
        <v>215</v>
      </c>
      <c r="E3620" t="s">
        <v>384</v>
      </c>
      <c r="F3620" t="n">
        <v>3201</v>
      </c>
      <c r="G3620" t="s">
        <v>228</v>
      </c>
      <c r="H3620" t="s">
        <v>229</v>
      </c>
      <c r="I3620" t="n">
        <v>5</v>
      </c>
      <c r="J3620" t="n">
        <v>515</v>
      </c>
      <c r="K3620" t="s">
        <v>338</v>
      </c>
      <c r="L3620" t="n">
        <v>132</v>
      </c>
      <c r="M3620" t="n">
        <v>0</v>
      </c>
      <c r="N3620" t="n">
        <v>0</v>
      </c>
      <c r="T3620" t="s">
        <v>381</v>
      </c>
    </row>
    <row r="3621" spans="1:20">
      <c r="A3621" s="1" t="n">
        <v>41851</v>
      </c>
      <c r="B3621" t="s">
        <v>326</v>
      </c>
      <c r="C3621" t="n">
        <v>3</v>
      </c>
      <c r="D3621" t="n">
        <v>216</v>
      </c>
      <c r="E3621" t="s">
        <v>392</v>
      </c>
      <c r="F3621" t="n">
        <v>3201</v>
      </c>
      <c r="G3621" t="s">
        <v>228</v>
      </c>
      <c r="H3621" t="s">
        <v>229</v>
      </c>
      <c r="I3621" t="n">
        <v>5</v>
      </c>
      <c r="J3621" t="n">
        <v>515</v>
      </c>
      <c r="K3621" t="s">
        <v>338</v>
      </c>
      <c r="L3621" t="n">
        <v>43</v>
      </c>
      <c r="M3621" t="n">
        <v>0</v>
      </c>
      <c r="N3621" t="n">
        <v>0</v>
      </c>
      <c r="T3621" t="s">
        <v>381</v>
      </c>
    </row>
    <row r="3622" spans="1:20">
      <c r="A3622" s="1" t="n">
        <v>41851</v>
      </c>
      <c r="B3622" t="s">
        <v>373</v>
      </c>
      <c r="C3622" t="n">
        <v>17</v>
      </c>
      <c r="D3622" t="n">
        <v>141</v>
      </c>
      <c r="E3622" t="s">
        <v>120</v>
      </c>
      <c r="F3622" t="n">
        <v>3201</v>
      </c>
      <c r="G3622" t="s">
        <v>228</v>
      </c>
      <c r="H3622" t="s">
        <v>229</v>
      </c>
      <c r="I3622" t="n">
        <v>5</v>
      </c>
      <c r="J3622" t="n">
        <v>220</v>
      </c>
      <c r="K3622" t="s">
        <v>375</v>
      </c>
      <c r="L3622" t="n">
        <v>39</v>
      </c>
      <c r="M3622" t="n">
        <v>0</v>
      </c>
      <c r="N3622" t="n">
        <v>0</v>
      </c>
      <c r="T3622" t="s">
        <v>381</v>
      </c>
    </row>
    <row r="3623" spans="1:20">
      <c r="A3623" s="1" t="n">
        <v>41851</v>
      </c>
      <c r="B3623" t="s">
        <v>373</v>
      </c>
      <c r="C3623" t="n">
        <v>18</v>
      </c>
      <c r="D3623" t="n">
        <v>141</v>
      </c>
      <c r="E3623" t="s">
        <v>120</v>
      </c>
      <c r="F3623" t="n">
        <v>3201</v>
      </c>
      <c r="G3623" t="s">
        <v>228</v>
      </c>
      <c r="H3623" t="s">
        <v>229</v>
      </c>
      <c r="I3623" t="n">
        <v>5</v>
      </c>
      <c r="J3623" t="n">
        <v>220</v>
      </c>
      <c r="K3623" t="s">
        <v>375</v>
      </c>
      <c r="L3623" t="n">
        <v>1</v>
      </c>
      <c r="M3623" t="n">
        <v>0</v>
      </c>
      <c r="N3623" t="n">
        <v>0</v>
      </c>
      <c r="T3623" t="s">
        <v>381</v>
      </c>
    </row>
    <row r="3624" spans="1:20">
      <c r="A3624" s="1" t="n">
        <v>41851</v>
      </c>
      <c r="B3624" t="s">
        <v>373</v>
      </c>
      <c r="C3624" t="n">
        <v>19</v>
      </c>
      <c r="D3624" t="n">
        <v>141</v>
      </c>
      <c r="E3624" t="s">
        <v>120</v>
      </c>
      <c r="F3624" t="n">
        <v>3201</v>
      </c>
      <c r="G3624" t="s">
        <v>228</v>
      </c>
      <c r="H3624" t="s">
        <v>229</v>
      </c>
      <c r="I3624" t="n">
        <v>5</v>
      </c>
      <c r="J3624" t="n">
        <v>220</v>
      </c>
      <c r="K3624" t="s">
        <v>375</v>
      </c>
      <c r="L3624" t="n">
        <v>10</v>
      </c>
      <c r="M3624" t="n">
        <v>0</v>
      </c>
      <c r="N3624" t="n">
        <v>0</v>
      </c>
      <c r="T3624" t="s">
        <v>381</v>
      </c>
    </row>
    <row r="3625" spans="1:20">
      <c r="A3625" s="1" t="n">
        <v>41851</v>
      </c>
      <c r="B3625" t="s">
        <v>373</v>
      </c>
      <c r="C3625" t="n">
        <v>20</v>
      </c>
      <c r="D3625" t="n">
        <v>141</v>
      </c>
      <c r="E3625" t="s">
        <v>120</v>
      </c>
      <c r="F3625" t="n">
        <v>3201</v>
      </c>
      <c r="G3625" t="s">
        <v>228</v>
      </c>
      <c r="H3625" t="s">
        <v>229</v>
      </c>
      <c r="I3625" t="n">
        <v>5</v>
      </c>
      <c r="J3625" t="n">
        <v>220</v>
      </c>
      <c r="K3625" t="s">
        <v>375</v>
      </c>
      <c r="L3625" t="n">
        <v>27</v>
      </c>
      <c r="M3625" t="n">
        <v>0</v>
      </c>
      <c r="N3625" t="n">
        <v>0</v>
      </c>
      <c r="T3625" t="s">
        <v>381</v>
      </c>
    </row>
    <row r="3626" spans="1:20">
      <c r="A3626" s="1" t="n">
        <v>41851</v>
      </c>
      <c r="B3626" t="s">
        <v>373</v>
      </c>
      <c r="C3626" t="n">
        <v>21</v>
      </c>
      <c r="D3626" t="n">
        <v>141</v>
      </c>
      <c r="E3626" t="s">
        <v>120</v>
      </c>
      <c r="F3626" t="n">
        <v>3201</v>
      </c>
      <c r="G3626" t="s">
        <v>228</v>
      </c>
      <c r="H3626" t="s">
        <v>229</v>
      </c>
      <c r="I3626" t="n">
        <v>5</v>
      </c>
      <c r="J3626" t="n">
        <v>220</v>
      </c>
      <c r="K3626" t="s">
        <v>375</v>
      </c>
      <c r="L3626" t="n">
        <v>1</v>
      </c>
      <c r="M3626" t="n">
        <v>0</v>
      </c>
      <c r="N3626" t="n">
        <v>0</v>
      </c>
      <c r="T3626" t="s">
        <v>381</v>
      </c>
    </row>
    <row r="3627" spans="1:20">
      <c r="A3627" s="1" t="n">
        <v>41851</v>
      </c>
      <c r="B3627" t="s">
        <v>373</v>
      </c>
      <c r="C3627" t="n">
        <v>22</v>
      </c>
      <c r="D3627" t="n">
        <v>141</v>
      </c>
      <c r="E3627" t="s">
        <v>120</v>
      </c>
      <c r="F3627" t="n">
        <v>3201</v>
      </c>
      <c r="G3627" t="s">
        <v>228</v>
      </c>
      <c r="H3627" t="s">
        <v>229</v>
      </c>
      <c r="I3627" t="n">
        <v>5</v>
      </c>
      <c r="J3627" t="n">
        <v>220</v>
      </c>
      <c r="K3627" t="s">
        <v>375</v>
      </c>
      <c r="L3627" t="n">
        <v>7</v>
      </c>
      <c r="M3627" t="n">
        <v>0</v>
      </c>
      <c r="N3627" t="n">
        <v>0</v>
      </c>
      <c r="T3627" t="s">
        <v>381</v>
      </c>
    </row>
    <row r="3628" spans="1:20">
      <c r="A3628" s="1" t="n">
        <v>41851</v>
      </c>
      <c r="B3628" t="s">
        <v>373</v>
      </c>
      <c r="C3628" t="n">
        <v>23</v>
      </c>
      <c r="D3628" t="n">
        <v>141</v>
      </c>
      <c r="E3628" t="s">
        <v>120</v>
      </c>
      <c r="F3628" t="n">
        <v>3201</v>
      </c>
      <c r="G3628" t="s">
        <v>228</v>
      </c>
      <c r="H3628" t="s">
        <v>229</v>
      </c>
      <c r="I3628" t="n">
        <v>5</v>
      </c>
      <c r="J3628" t="n">
        <v>220</v>
      </c>
      <c r="K3628" t="s">
        <v>375</v>
      </c>
      <c r="L3628" t="n">
        <v>8</v>
      </c>
      <c r="M3628" t="n">
        <v>0</v>
      </c>
      <c r="N3628" t="n">
        <v>0</v>
      </c>
      <c r="T3628" t="s">
        <v>381</v>
      </c>
    </row>
    <row r="3629" spans="1:20">
      <c r="A3629" s="1" t="n">
        <v>41851</v>
      </c>
      <c r="B3629" t="s">
        <v>373</v>
      </c>
      <c r="C3629" t="n">
        <v>24</v>
      </c>
      <c r="D3629" t="n">
        <v>141</v>
      </c>
      <c r="E3629" t="s">
        <v>120</v>
      </c>
      <c r="F3629" t="n">
        <v>3201</v>
      </c>
      <c r="G3629" t="s">
        <v>228</v>
      </c>
      <c r="H3629" t="s">
        <v>229</v>
      </c>
      <c r="I3629" t="n">
        <v>5</v>
      </c>
      <c r="J3629" t="n">
        <v>220</v>
      </c>
      <c r="K3629" t="s">
        <v>375</v>
      </c>
      <c r="L3629" t="n">
        <v>2</v>
      </c>
      <c r="M3629" t="n">
        <v>0</v>
      </c>
      <c r="N3629" t="n">
        <v>0</v>
      </c>
      <c r="T3629" t="s">
        <v>381</v>
      </c>
    </row>
    <row r="3630" spans="1:20">
      <c r="A3630" s="1" t="n">
        <v>41882</v>
      </c>
      <c r="B3630" t="s">
        <v>408</v>
      </c>
      <c r="C3630" t="n">
        <v>1</v>
      </c>
      <c r="D3630" t="n">
        <v>25</v>
      </c>
      <c r="E3630" t="s">
        <v>116</v>
      </c>
      <c r="F3630" t="n">
        <v>3201</v>
      </c>
      <c r="G3630" t="s">
        <v>228</v>
      </c>
      <c r="H3630" t="s">
        <v>229</v>
      </c>
      <c r="I3630" t="n">
        <v>5</v>
      </c>
      <c r="J3630" t="n">
        <v>910</v>
      </c>
      <c r="K3630" t="s">
        <v>318</v>
      </c>
      <c r="L3630" t="n">
        <v>993</v>
      </c>
      <c r="M3630" t="n">
        <v>0.78</v>
      </c>
      <c r="N3630" t="n">
        <v>40.1</v>
      </c>
      <c r="O3630" t="s">
        <v>409</v>
      </c>
      <c r="P3630" t="n">
        <v>363</v>
      </c>
      <c r="Q3630" t="s">
        <v>387</v>
      </c>
      <c r="R3630" t="s">
        <v>233</v>
      </c>
      <c r="S3630" t="s">
        <v>229</v>
      </c>
      <c r="T3630" t="n">
        <v>5</v>
      </c>
    </row>
    <row r="3631" spans="1:20">
      <c r="A3631" s="1" t="n">
        <v>41882</v>
      </c>
      <c r="B3631" t="s">
        <v>408</v>
      </c>
      <c r="C3631" t="n">
        <v>2</v>
      </c>
      <c r="D3631" t="n">
        <v>25</v>
      </c>
      <c r="E3631" t="s">
        <v>116</v>
      </c>
      <c r="F3631" t="n">
        <v>3201</v>
      </c>
      <c r="G3631" t="s">
        <v>228</v>
      </c>
      <c r="H3631" t="s">
        <v>229</v>
      </c>
      <c r="I3631" t="n">
        <v>5</v>
      </c>
      <c r="J3631" t="n">
        <v>910</v>
      </c>
      <c r="K3631" t="s">
        <v>318</v>
      </c>
      <c r="L3631" t="n">
        <v>940</v>
      </c>
      <c r="M3631" t="n">
        <v>0.78</v>
      </c>
      <c r="N3631" t="n">
        <v>39.9</v>
      </c>
      <c r="O3631" t="s">
        <v>409</v>
      </c>
      <c r="P3631" t="n">
        <v>363</v>
      </c>
      <c r="Q3631" t="s">
        <v>387</v>
      </c>
      <c r="R3631" t="s">
        <v>233</v>
      </c>
      <c r="S3631" t="s">
        <v>229</v>
      </c>
      <c r="T3631" t="n">
        <v>5</v>
      </c>
    </row>
    <row r="3632" spans="1:20">
      <c r="A3632" s="1" t="n">
        <v>41882</v>
      </c>
      <c r="B3632" t="s">
        <v>323</v>
      </c>
      <c r="C3632" t="n">
        <v>24</v>
      </c>
      <c r="D3632" t="n">
        <v>25</v>
      </c>
      <c r="E3632" t="s">
        <v>116</v>
      </c>
      <c r="F3632" t="n">
        <v>3201</v>
      </c>
      <c r="G3632" t="s">
        <v>228</v>
      </c>
      <c r="H3632" t="s">
        <v>229</v>
      </c>
      <c r="I3632" t="n">
        <v>5</v>
      </c>
      <c r="J3632" t="n">
        <v>875</v>
      </c>
      <c r="K3632" t="s">
        <v>305</v>
      </c>
      <c r="L3632" t="n">
        <v>190</v>
      </c>
      <c r="M3632" t="n">
        <v>0.04</v>
      </c>
      <c r="N3632" t="n">
        <v>41.8</v>
      </c>
      <c r="O3632" t="s">
        <v>323</v>
      </c>
      <c r="P3632" t="n">
        <v>121</v>
      </c>
      <c r="Q3632" t="s">
        <v>229</v>
      </c>
      <c r="R3632" t="s">
        <v>233</v>
      </c>
      <c r="S3632" t="s">
        <v>229</v>
      </c>
      <c r="T3632" t="n">
        <v>5</v>
      </c>
    </row>
    <row r="3633" spans="1:20">
      <c r="A3633" s="1" t="n">
        <v>41882</v>
      </c>
      <c r="B3633" t="s">
        <v>323</v>
      </c>
      <c r="C3633" t="n">
        <v>25</v>
      </c>
      <c r="D3633" t="n">
        <v>25</v>
      </c>
      <c r="E3633" t="s">
        <v>116</v>
      </c>
      <c r="F3633" t="n">
        <v>3201</v>
      </c>
      <c r="G3633" t="s">
        <v>228</v>
      </c>
      <c r="H3633" t="s">
        <v>229</v>
      </c>
      <c r="I3633" t="n">
        <v>5</v>
      </c>
      <c r="J3633" t="n">
        <v>458</v>
      </c>
      <c r="K3633" t="s">
        <v>230</v>
      </c>
      <c r="L3633" t="n">
        <v>650</v>
      </c>
      <c r="M3633" t="n">
        <v>0.09</v>
      </c>
      <c r="N3633" t="n">
        <v>33.9</v>
      </c>
      <c r="O3633" t="s">
        <v>323</v>
      </c>
      <c r="P3633" t="n">
        <v>121</v>
      </c>
      <c r="Q3633" t="s">
        <v>229</v>
      </c>
      <c r="R3633" t="s">
        <v>233</v>
      </c>
      <c r="S3633" t="s">
        <v>229</v>
      </c>
      <c r="T3633" t="n">
        <v>5</v>
      </c>
    </row>
    <row r="3634" spans="1:20">
      <c r="A3634" s="1" t="n">
        <v>41882</v>
      </c>
      <c r="B3634" t="s">
        <v>323</v>
      </c>
      <c r="C3634" t="n">
        <v>26</v>
      </c>
      <c r="D3634" t="n">
        <v>25</v>
      </c>
      <c r="E3634" t="s">
        <v>116</v>
      </c>
      <c r="F3634" t="n">
        <v>3201</v>
      </c>
      <c r="G3634" t="s">
        <v>228</v>
      </c>
      <c r="H3634" t="s">
        <v>229</v>
      </c>
      <c r="I3634" t="n">
        <v>5</v>
      </c>
      <c r="J3634" t="n">
        <v>458</v>
      </c>
      <c r="K3634" t="s">
        <v>230</v>
      </c>
      <c r="L3634" t="n">
        <v>121</v>
      </c>
      <c r="M3634" t="n">
        <v>0.09</v>
      </c>
      <c r="N3634" t="n">
        <v>33.9</v>
      </c>
      <c r="O3634" t="s">
        <v>323</v>
      </c>
      <c r="P3634" t="n">
        <v>121</v>
      </c>
      <c r="Q3634" t="s">
        <v>229</v>
      </c>
      <c r="R3634" t="s">
        <v>233</v>
      </c>
      <c r="S3634" t="s">
        <v>229</v>
      </c>
      <c r="T3634" t="n">
        <v>5</v>
      </c>
    </row>
    <row r="3635" spans="1:20">
      <c r="A3635" s="1" t="n">
        <v>41882</v>
      </c>
      <c r="B3635" t="s">
        <v>323</v>
      </c>
      <c r="C3635" t="n">
        <v>27</v>
      </c>
      <c r="D3635" t="n">
        <v>25</v>
      </c>
      <c r="E3635" t="s">
        <v>116</v>
      </c>
      <c r="F3635" t="n">
        <v>3201</v>
      </c>
      <c r="G3635" t="s">
        <v>228</v>
      </c>
      <c r="H3635" t="s">
        <v>229</v>
      </c>
      <c r="I3635" t="n">
        <v>5</v>
      </c>
      <c r="J3635" t="n">
        <v>945</v>
      </c>
      <c r="K3635" t="s">
        <v>282</v>
      </c>
      <c r="L3635" t="n">
        <v>342</v>
      </c>
      <c r="M3635" t="n">
        <v>0.08</v>
      </c>
      <c r="N3635" t="n">
        <v>34.4</v>
      </c>
      <c r="O3635" t="s">
        <v>323</v>
      </c>
      <c r="P3635" t="n">
        <v>121</v>
      </c>
      <c r="Q3635" t="s">
        <v>229</v>
      </c>
      <c r="R3635" t="s">
        <v>233</v>
      </c>
      <c r="S3635" t="s">
        <v>229</v>
      </c>
      <c r="T3635" t="n">
        <v>5</v>
      </c>
    </row>
    <row r="3636" spans="1:20">
      <c r="A3636" s="1" t="n">
        <v>41882</v>
      </c>
      <c r="B3636" t="s">
        <v>323</v>
      </c>
      <c r="C3636" t="n">
        <v>79</v>
      </c>
      <c r="D3636" t="n">
        <v>465</v>
      </c>
      <c r="E3636" t="s">
        <v>404</v>
      </c>
      <c r="F3636" t="n">
        <v>3201</v>
      </c>
      <c r="G3636" t="s">
        <v>228</v>
      </c>
      <c r="H3636" t="s">
        <v>229</v>
      </c>
      <c r="I3636" t="n">
        <v>5</v>
      </c>
      <c r="J3636" t="n">
        <v>260</v>
      </c>
      <c r="K3636" t="s">
        <v>250</v>
      </c>
      <c r="L3636" t="n">
        <v>47</v>
      </c>
      <c r="M3636" t="n">
        <v>0</v>
      </c>
      <c r="N3636" t="n">
        <v>0</v>
      </c>
      <c r="T3636" t="s">
        <v>381</v>
      </c>
    </row>
    <row r="3637" spans="1:20">
      <c r="A3637" s="1" t="n">
        <v>41882</v>
      </c>
      <c r="B3637" t="s">
        <v>323</v>
      </c>
      <c r="C3637" t="n">
        <v>80</v>
      </c>
      <c r="D3637" t="n">
        <v>510</v>
      </c>
      <c r="E3637" t="s">
        <v>398</v>
      </c>
      <c r="F3637" t="n">
        <v>3201</v>
      </c>
      <c r="G3637" t="s">
        <v>228</v>
      </c>
      <c r="H3637" t="s">
        <v>229</v>
      </c>
      <c r="I3637" t="n">
        <v>5</v>
      </c>
      <c r="J3637" t="n">
        <v>260</v>
      </c>
      <c r="K3637" t="s">
        <v>250</v>
      </c>
      <c r="L3637" t="n">
        <v>45</v>
      </c>
      <c r="M3637" t="n">
        <v>2.63</v>
      </c>
      <c r="N3637" t="n">
        <v>0</v>
      </c>
      <c r="T3637" t="s">
        <v>381</v>
      </c>
    </row>
    <row r="3638" spans="1:20">
      <c r="A3638" s="1" t="n">
        <v>41882</v>
      </c>
      <c r="B3638" t="s">
        <v>323</v>
      </c>
      <c r="C3638" t="n">
        <v>81</v>
      </c>
      <c r="D3638" t="n">
        <v>139</v>
      </c>
      <c r="E3638" t="s">
        <v>399</v>
      </c>
      <c r="F3638" t="n">
        <v>3201</v>
      </c>
      <c r="G3638" t="s">
        <v>228</v>
      </c>
      <c r="H3638" t="s">
        <v>229</v>
      </c>
      <c r="I3638" t="n">
        <v>5</v>
      </c>
      <c r="J3638" t="n">
        <v>260</v>
      </c>
      <c r="K3638" t="s">
        <v>250</v>
      </c>
      <c r="L3638" t="n">
        <v>38</v>
      </c>
      <c r="M3638" t="n">
        <v>0</v>
      </c>
      <c r="N3638" t="n">
        <v>0</v>
      </c>
      <c r="O3638" t="s">
        <v>323</v>
      </c>
      <c r="P3638" t="n">
        <v>2931</v>
      </c>
      <c r="Q3638" t="s">
        <v>414</v>
      </c>
      <c r="R3638" t="s">
        <v>233</v>
      </c>
      <c r="S3638" t="s">
        <v>229</v>
      </c>
      <c r="T3638" t="n">
        <v>5</v>
      </c>
    </row>
    <row r="3639" spans="1:20">
      <c r="A3639" s="1" t="n">
        <v>41882</v>
      </c>
      <c r="B3639" t="s">
        <v>376</v>
      </c>
      <c r="C3639" t="n">
        <v>1</v>
      </c>
      <c r="D3639" t="n">
        <v>251</v>
      </c>
      <c r="E3639" t="s">
        <v>385</v>
      </c>
      <c r="F3639" t="n">
        <v>3202</v>
      </c>
      <c r="G3639" t="s">
        <v>275</v>
      </c>
      <c r="H3639" t="s">
        <v>229</v>
      </c>
      <c r="I3639" t="n">
        <v>5</v>
      </c>
      <c r="J3639" t="n">
        <v>720</v>
      </c>
      <c r="K3639" t="s">
        <v>353</v>
      </c>
      <c r="L3639" t="n">
        <v>13</v>
      </c>
      <c r="M3639" t="n">
        <v>0</v>
      </c>
      <c r="N3639" t="n">
        <v>0</v>
      </c>
      <c r="T3639" t="s">
        <v>381</v>
      </c>
    </row>
    <row r="3640" spans="1:20">
      <c r="A3640" s="1" t="n">
        <v>41882</v>
      </c>
      <c r="B3640" t="s">
        <v>376</v>
      </c>
      <c r="C3640" t="n">
        <v>2</v>
      </c>
      <c r="D3640" t="n">
        <v>251</v>
      </c>
      <c r="E3640" t="s">
        <v>385</v>
      </c>
      <c r="F3640" t="n">
        <v>3203</v>
      </c>
      <c r="G3640" t="s">
        <v>343</v>
      </c>
      <c r="H3640" t="s">
        <v>229</v>
      </c>
      <c r="I3640" t="n">
        <v>5</v>
      </c>
      <c r="J3640" t="n">
        <v>720</v>
      </c>
      <c r="K3640" t="s">
        <v>353</v>
      </c>
      <c r="L3640" t="n">
        <v>17</v>
      </c>
      <c r="M3640" t="n">
        <v>0</v>
      </c>
      <c r="N3640" t="n">
        <v>0</v>
      </c>
      <c r="T3640" t="s">
        <v>381</v>
      </c>
    </row>
    <row r="3641" spans="1:20">
      <c r="A3641" s="1" t="n">
        <v>41882</v>
      </c>
      <c r="B3641" t="s">
        <v>376</v>
      </c>
      <c r="C3641" t="n">
        <v>3</v>
      </c>
      <c r="D3641" t="n">
        <v>251</v>
      </c>
      <c r="E3641" t="s">
        <v>385</v>
      </c>
      <c r="F3641" t="n">
        <v>3204</v>
      </c>
      <c r="G3641" t="s">
        <v>344</v>
      </c>
      <c r="H3641" t="s">
        <v>229</v>
      </c>
      <c r="I3641" t="n">
        <v>5</v>
      </c>
      <c r="J3641" t="n">
        <v>720</v>
      </c>
      <c r="K3641" t="s">
        <v>353</v>
      </c>
      <c r="L3641" t="n">
        <v>17</v>
      </c>
      <c r="M3641" t="n">
        <v>0</v>
      </c>
      <c r="N3641" t="n">
        <v>0</v>
      </c>
      <c r="T3641" t="s">
        <v>381</v>
      </c>
    </row>
    <row r="3642" spans="1:20">
      <c r="A3642" s="1" t="n">
        <v>41882</v>
      </c>
      <c r="B3642" t="s">
        <v>326</v>
      </c>
      <c r="C3642" t="n">
        <v>1</v>
      </c>
      <c r="D3642" t="n">
        <v>216</v>
      </c>
      <c r="E3642" t="s">
        <v>392</v>
      </c>
      <c r="F3642" t="n">
        <v>3201</v>
      </c>
      <c r="G3642" t="s">
        <v>228</v>
      </c>
      <c r="H3642" t="s">
        <v>229</v>
      </c>
      <c r="I3642" t="n">
        <v>5</v>
      </c>
      <c r="J3642" t="n">
        <v>515</v>
      </c>
      <c r="K3642" t="s">
        <v>338</v>
      </c>
      <c r="L3642" t="n">
        <v>74</v>
      </c>
      <c r="M3642" t="n">
        <v>0</v>
      </c>
      <c r="N3642" t="n">
        <v>0</v>
      </c>
      <c r="T3642" t="s">
        <v>381</v>
      </c>
    </row>
    <row r="3643" spans="1:20">
      <c r="A3643" s="1" t="n">
        <v>41882</v>
      </c>
      <c r="B3643" t="s">
        <v>326</v>
      </c>
      <c r="C3643" t="n">
        <v>2</v>
      </c>
      <c r="D3643" t="n">
        <v>215</v>
      </c>
      <c r="E3643" t="s">
        <v>384</v>
      </c>
      <c r="F3643" t="n">
        <v>3201</v>
      </c>
      <c r="G3643" t="s">
        <v>228</v>
      </c>
      <c r="H3643" t="s">
        <v>229</v>
      </c>
      <c r="I3643" t="n">
        <v>5</v>
      </c>
      <c r="J3643" t="n">
        <v>515</v>
      </c>
      <c r="K3643" t="s">
        <v>338</v>
      </c>
      <c r="L3643" t="n">
        <v>100</v>
      </c>
      <c r="M3643" t="n">
        <v>0</v>
      </c>
      <c r="N3643" t="n">
        <v>0</v>
      </c>
      <c r="T3643" t="s">
        <v>381</v>
      </c>
    </row>
    <row r="3644" spans="1:20">
      <c r="A3644" s="1" t="n">
        <v>41912</v>
      </c>
      <c r="B3644" t="s">
        <v>408</v>
      </c>
      <c r="C3644" t="n">
        <v>1</v>
      </c>
      <c r="D3644" t="n">
        <v>25</v>
      </c>
      <c r="E3644" t="s">
        <v>116</v>
      </c>
      <c r="F3644" t="n">
        <v>3201</v>
      </c>
      <c r="G3644" t="s">
        <v>228</v>
      </c>
      <c r="H3644" t="s">
        <v>229</v>
      </c>
      <c r="I3644" t="n">
        <v>5</v>
      </c>
      <c r="J3644" t="n">
        <v>910</v>
      </c>
      <c r="K3644" t="s">
        <v>318</v>
      </c>
      <c r="L3644" t="n">
        <v>937</v>
      </c>
      <c r="M3644" t="n">
        <v>0.77</v>
      </c>
      <c r="N3644" t="n">
        <v>40</v>
      </c>
      <c r="O3644" t="s">
        <v>409</v>
      </c>
      <c r="P3644" t="n">
        <v>363</v>
      </c>
      <c r="Q3644" t="s">
        <v>387</v>
      </c>
      <c r="R3644" t="s">
        <v>233</v>
      </c>
      <c r="S3644" t="s">
        <v>229</v>
      </c>
      <c r="T3644" t="n">
        <v>5</v>
      </c>
    </row>
    <row r="3645" spans="1:20">
      <c r="A3645" s="1" t="n">
        <v>41912</v>
      </c>
      <c r="B3645" t="s">
        <v>323</v>
      </c>
      <c r="C3645" t="n">
        <v>24</v>
      </c>
      <c r="D3645" t="n">
        <v>25</v>
      </c>
      <c r="E3645" t="s">
        <v>116</v>
      </c>
      <c r="F3645" t="n">
        <v>3201</v>
      </c>
      <c r="G3645" t="s">
        <v>228</v>
      </c>
      <c r="H3645" t="s">
        <v>229</v>
      </c>
      <c r="I3645" t="n">
        <v>5</v>
      </c>
      <c r="J3645" t="n">
        <v>458</v>
      </c>
      <c r="K3645" t="s">
        <v>230</v>
      </c>
      <c r="L3645" t="n">
        <v>251</v>
      </c>
      <c r="M3645" t="n">
        <v>0.06</v>
      </c>
      <c r="N3645" t="n">
        <v>36.8</v>
      </c>
      <c r="O3645" t="s">
        <v>323</v>
      </c>
      <c r="P3645" t="n">
        <v>121</v>
      </c>
      <c r="Q3645" t="s">
        <v>229</v>
      </c>
      <c r="R3645" t="s">
        <v>233</v>
      </c>
      <c r="S3645" t="s">
        <v>229</v>
      </c>
      <c r="T3645" t="n">
        <v>5</v>
      </c>
    </row>
    <row r="3646" spans="1:20">
      <c r="A3646" s="1" t="n">
        <v>41912</v>
      </c>
      <c r="B3646" t="s">
        <v>323</v>
      </c>
      <c r="C3646" t="n">
        <v>25</v>
      </c>
      <c r="D3646" t="n">
        <v>25</v>
      </c>
      <c r="E3646" t="s">
        <v>116</v>
      </c>
      <c r="F3646" t="n">
        <v>3201</v>
      </c>
      <c r="G3646" t="s">
        <v>228</v>
      </c>
      <c r="H3646" t="s">
        <v>229</v>
      </c>
      <c r="I3646" t="n">
        <v>5</v>
      </c>
      <c r="J3646" t="n">
        <v>458</v>
      </c>
      <c r="K3646" t="s">
        <v>230</v>
      </c>
      <c r="L3646" t="n">
        <v>351</v>
      </c>
      <c r="M3646" t="n">
        <v>0.09</v>
      </c>
      <c r="N3646" t="n">
        <v>33.7</v>
      </c>
      <c r="O3646" t="s">
        <v>323</v>
      </c>
      <c r="P3646" t="n">
        <v>121</v>
      </c>
      <c r="Q3646" t="s">
        <v>229</v>
      </c>
      <c r="R3646" t="s">
        <v>233</v>
      </c>
      <c r="S3646" t="s">
        <v>229</v>
      </c>
      <c r="T3646" t="n">
        <v>5</v>
      </c>
    </row>
    <row r="3647" spans="1:20">
      <c r="A3647" s="1" t="n">
        <v>41912</v>
      </c>
      <c r="B3647" t="s">
        <v>323</v>
      </c>
      <c r="C3647" t="n">
        <v>26</v>
      </c>
      <c r="D3647" t="n">
        <v>25</v>
      </c>
      <c r="E3647" t="s">
        <v>116</v>
      </c>
      <c r="F3647" t="n">
        <v>3201</v>
      </c>
      <c r="G3647" t="s">
        <v>228</v>
      </c>
      <c r="H3647" t="s">
        <v>229</v>
      </c>
      <c r="I3647" t="n">
        <v>5</v>
      </c>
      <c r="J3647" t="n">
        <v>458</v>
      </c>
      <c r="K3647" t="s">
        <v>230</v>
      </c>
      <c r="L3647" t="n">
        <v>403</v>
      </c>
      <c r="M3647" t="n">
        <v>0.09</v>
      </c>
      <c r="N3647" t="n">
        <v>33.8</v>
      </c>
      <c r="O3647" t="s">
        <v>323</v>
      </c>
      <c r="P3647" t="n">
        <v>121</v>
      </c>
      <c r="Q3647" t="s">
        <v>229</v>
      </c>
      <c r="R3647" t="s">
        <v>233</v>
      </c>
      <c r="S3647" t="s">
        <v>229</v>
      </c>
      <c r="T3647" t="n">
        <v>5</v>
      </c>
    </row>
    <row r="3648" spans="1:20">
      <c r="A3648" s="1" t="n">
        <v>41912</v>
      </c>
      <c r="B3648" t="s">
        <v>323</v>
      </c>
      <c r="C3648" t="n">
        <v>27</v>
      </c>
      <c r="D3648" t="n">
        <v>25</v>
      </c>
      <c r="E3648" t="s">
        <v>116</v>
      </c>
      <c r="F3648" t="n">
        <v>3201</v>
      </c>
      <c r="G3648" t="s">
        <v>228</v>
      </c>
      <c r="H3648" t="s">
        <v>229</v>
      </c>
      <c r="I3648" t="n">
        <v>5</v>
      </c>
      <c r="J3648" t="n">
        <v>945</v>
      </c>
      <c r="K3648" t="s">
        <v>282</v>
      </c>
      <c r="L3648" t="n">
        <v>284</v>
      </c>
      <c r="M3648" t="n">
        <v>0.08</v>
      </c>
      <c r="N3648" t="n">
        <v>35.8</v>
      </c>
      <c r="O3648" t="s">
        <v>323</v>
      </c>
      <c r="P3648" t="n">
        <v>121</v>
      </c>
      <c r="Q3648" t="s">
        <v>229</v>
      </c>
      <c r="R3648" t="s">
        <v>233</v>
      </c>
      <c r="S3648" t="s">
        <v>229</v>
      </c>
      <c r="T3648" t="n">
        <v>5</v>
      </c>
    </row>
    <row r="3649" spans="1:20">
      <c r="A3649" s="1" t="n">
        <v>41912</v>
      </c>
      <c r="B3649" t="s">
        <v>323</v>
      </c>
      <c r="C3649" t="n">
        <v>68</v>
      </c>
      <c r="D3649" t="n">
        <v>840</v>
      </c>
      <c r="E3649" t="s">
        <v>401</v>
      </c>
      <c r="F3649" t="n">
        <v>3201</v>
      </c>
      <c r="G3649" t="s">
        <v>228</v>
      </c>
      <c r="H3649" t="s">
        <v>229</v>
      </c>
      <c r="I3649" t="n">
        <v>5</v>
      </c>
      <c r="J3649" t="n">
        <v>260</v>
      </c>
      <c r="K3649" t="s">
        <v>250</v>
      </c>
      <c r="L3649" t="n">
        <v>60</v>
      </c>
      <c r="M3649" t="n">
        <v>0</v>
      </c>
      <c r="N3649" t="n">
        <v>0</v>
      </c>
      <c r="O3649" t="s">
        <v>323</v>
      </c>
      <c r="P3649" t="n">
        <v>121</v>
      </c>
      <c r="Q3649" t="s">
        <v>229</v>
      </c>
      <c r="R3649" t="s">
        <v>233</v>
      </c>
      <c r="S3649" t="s">
        <v>229</v>
      </c>
      <c r="T3649" t="n">
        <v>5</v>
      </c>
    </row>
    <row r="3650" spans="1:20">
      <c r="A3650" s="1" t="n">
        <v>41912</v>
      </c>
      <c r="B3650" t="s">
        <v>323</v>
      </c>
      <c r="C3650" t="n">
        <v>69</v>
      </c>
      <c r="D3650" t="n">
        <v>139</v>
      </c>
      <c r="E3650" t="s">
        <v>399</v>
      </c>
      <c r="F3650" t="n">
        <v>3201</v>
      </c>
      <c r="G3650" t="s">
        <v>228</v>
      </c>
      <c r="H3650" t="s">
        <v>229</v>
      </c>
      <c r="I3650" t="n">
        <v>5</v>
      </c>
      <c r="J3650" t="n">
        <v>260</v>
      </c>
      <c r="K3650" t="s">
        <v>250</v>
      </c>
      <c r="L3650" t="n">
        <v>37</v>
      </c>
      <c r="M3650" t="n">
        <v>0</v>
      </c>
      <c r="N3650" t="n">
        <v>0</v>
      </c>
      <c r="O3650" t="s">
        <v>323</v>
      </c>
      <c r="P3650" t="n">
        <v>2931</v>
      </c>
      <c r="Q3650" t="s">
        <v>414</v>
      </c>
      <c r="R3650" t="s">
        <v>233</v>
      </c>
      <c r="S3650" t="s">
        <v>229</v>
      </c>
      <c r="T3650" t="n">
        <v>5</v>
      </c>
    </row>
    <row r="3651" spans="1:20">
      <c r="A3651" s="1" t="n">
        <v>41912</v>
      </c>
      <c r="B3651" t="s">
        <v>323</v>
      </c>
      <c r="C3651" t="n">
        <v>70</v>
      </c>
      <c r="D3651" t="n">
        <v>465</v>
      </c>
      <c r="E3651" t="s">
        <v>404</v>
      </c>
      <c r="F3651" t="n">
        <v>3201</v>
      </c>
      <c r="G3651" t="s">
        <v>228</v>
      </c>
      <c r="H3651" t="s">
        <v>229</v>
      </c>
      <c r="I3651" t="n">
        <v>5</v>
      </c>
      <c r="J3651" t="n">
        <v>260</v>
      </c>
      <c r="K3651" t="s">
        <v>250</v>
      </c>
      <c r="L3651" t="n">
        <v>39</v>
      </c>
      <c r="M3651" t="n">
        <v>0</v>
      </c>
      <c r="N3651" t="n">
        <v>0</v>
      </c>
      <c r="T3651" t="s">
        <v>381</v>
      </c>
    </row>
    <row r="3652" spans="1:20">
      <c r="A3652" s="1" t="n">
        <v>41912</v>
      </c>
      <c r="B3652" t="s">
        <v>376</v>
      </c>
      <c r="C3652" t="n">
        <v>1</v>
      </c>
      <c r="D3652" t="n">
        <v>251</v>
      </c>
      <c r="E3652" t="s">
        <v>385</v>
      </c>
      <c r="F3652" t="n">
        <v>3202</v>
      </c>
      <c r="G3652" t="s">
        <v>275</v>
      </c>
      <c r="H3652" t="s">
        <v>229</v>
      </c>
      <c r="I3652" t="n">
        <v>5</v>
      </c>
      <c r="J3652" t="n">
        <v>285</v>
      </c>
      <c r="K3652" t="s">
        <v>284</v>
      </c>
      <c r="L3652" t="n">
        <v>10</v>
      </c>
      <c r="M3652" t="n">
        <v>0</v>
      </c>
      <c r="N3652" t="n">
        <v>0</v>
      </c>
      <c r="T3652" t="s">
        <v>381</v>
      </c>
    </row>
    <row r="3653" spans="1:20">
      <c r="A3653" s="1" t="n">
        <v>41912</v>
      </c>
      <c r="B3653" t="s">
        <v>376</v>
      </c>
      <c r="C3653" t="n">
        <v>2</v>
      </c>
      <c r="D3653" t="n">
        <v>251</v>
      </c>
      <c r="E3653" t="s">
        <v>385</v>
      </c>
      <c r="F3653" t="n">
        <v>3203</v>
      </c>
      <c r="G3653" t="s">
        <v>343</v>
      </c>
      <c r="H3653" t="s">
        <v>229</v>
      </c>
      <c r="I3653" t="n">
        <v>5</v>
      </c>
      <c r="J3653" t="n">
        <v>285</v>
      </c>
      <c r="K3653" t="s">
        <v>284</v>
      </c>
      <c r="L3653" t="n">
        <v>17</v>
      </c>
      <c r="M3653" t="n">
        <v>0</v>
      </c>
      <c r="N3653" t="n">
        <v>0</v>
      </c>
      <c r="T3653" t="s">
        <v>381</v>
      </c>
    </row>
    <row r="3654" spans="1:20">
      <c r="A3654" s="1" t="n">
        <v>41912</v>
      </c>
      <c r="B3654" t="s">
        <v>376</v>
      </c>
      <c r="C3654" t="n">
        <v>3</v>
      </c>
      <c r="D3654" t="n">
        <v>251</v>
      </c>
      <c r="E3654" t="s">
        <v>385</v>
      </c>
      <c r="F3654" t="n">
        <v>3204</v>
      </c>
      <c r="G3654" t="s">
        <v>344</v>
      </c>
      <c r="H3654" t="s">
        <v>229</v>
      </c>
      <c r="I3654" t="n">
        <v>5</v>
      </c>
      <c r="J3654" t="n">
        <v>285</v>
      </c>
      <c r="K3654" t="s">
        <v>284</v>
      </c>
      <c r="L3654" t="n">
        <v>16</v>
      </c>
      <c r="M3654" t="n">
        <v>0</v>
      </c>
      <c r="N3654" t="n">
        <v>0</v>
      </c>
      <c r="T3654" t="s">
        <v>381</v>
      </c>
    </row>
    <row r="3655" spans="1:20">
      <c r="A3655" s="1" t="n">
        <v>41912</v>
      </c>
      <c r="B3655" t="s">
        <v>376</v>
      </c>
      <c r="C3655" t="n">
        <v>4</v>
      </c>
      <c r="D3655" t="n">
        <v>251</v>
      </c>
      <c r="E3655" t="s">
        <v>385</v>
      </c>
      <c r="F3655" t="n">
        <v>3202</v>
      </c>
      <c r="G3655" t="s">
        <v>275</v>
      </c>
      <c r="H3655" t="s">
        <v>229</v>
      </c>
      <c r="I3655" t="n">
        <v>5</v>
      </c>
      <c r="J3655" t="n">
        <v>320</v>
      </c>
      <c r="K3655" t="s">
        <v>388</v>
      </c>
      <c r="L3655" t="n">
        <v>10</v>
      </c>
      <c r="M3655" t="n">
        <v>0</v>
      </c>
      <c r="N3655" t="n">
        <v>0</v>
      </c>
      <c r="T3655" t="s">
        <v>381</v>
      </c>
    </row>
    <row r="3656" spans="1:20">
      <c r="A3656" s="1" t="n">
        <v>41912</v>
      </c>
      <c r="B3656" t="s">
        <v>326</v>
      </c>
      <c r="C3656" t="n">
        <v>1</v>
      </c>
      <c r="D3656" t="n">
        <v>215</v>
      </c>
      <c r="E3656" t="s">
        <v>384</v>
      </c>
      <c r="F3656" t="n">
        <v>3201</v>
      </c>
      <c r="G3656" t="s">
        <v>228</v>
      </c>
      <c r="H3656" t="s">
        <v>229</v>
      </c>
      <c r="I3656" t="n">
        <v>5</v>
      </c>
      <c r="J3656" t="n">
        <v>515</v>
      </c>
      <c r="K3656" t="s">
        <v>338</v>
      </c>
      <c r="L3656" t="n">
        <v>489</v>
      </c>
      <c r="M3656" t="n">
        <v>0</v>
      </c>
      <c r="N3656" t="n">
        <v>0</v>
      </c>
      <c r="T3656" t="s">
        <v>381</v>
      </c>
    </row>
    <row r="3657" spans="1:20">
      <c r="A3657" s="1" t="n">
        <v>41912</v>
      </c>
      <c r="B3657" t="s">
        <v>326</v>
      </c>
      <c r="C3657" t="n">
        <v>2</v>
      </c>
      <c r="D3657" t="n">
        <v>215</v>
      </c>
      <c r="E3657" t="s">
        <v>384</v>
      </c>
      <c r="F3657" t="n">
        <v>3201</v>
      </c>
      <c r="G3657" t="s">
        <v>228</v>
      </c>
      <c r="H3657" t="s">
        <v>229</v>
      </c>
      <c r="I3657" t="n">
        <v>5</v>
      </c>
      <c r="J3657" t="n">
        <v>515</v>
      </c>
      <c r="K3657" t="s">
        <v>338</v>
      </c>
      <c r="L3657" t="n">
        <v>150</v>
      </c>
      <c r="M3657" t="n">
        <v>0</v>
      </c>
      <c r="N3657" t="n">
        <v>0</v>
      </c>
      <c r="T3657" t="s">
        <v>381</v>
      </c>
    </row>
    <row r="3658" spans="1:20">
      <c r="A3658" s="1" t="n">
        <v>41943</v>
      </c>
      <c r="B3658" t="s">
        <v>408</v>
      </c>
      <c r="C3658" t="n">
        <v>1</v>
      </c>
      <c r="D3658" t="n">
        <v>25</v>
      </c>
      <c r="E3658" t="s">
        <v>116</v>
      </c>
      <c r="F3658" t="n">
        <v>3201</v>
      </c>
      <c r="G3658" t="s">
        <v>228</v>
      </c>
      <c r="H3658" t="s">
        <v>229</v>
      </c>
      <c r="I3658" t="n">
        <v>5</v>
      </c>
      <c r="J3658" t="n">
        <v>150</v>
      </c>
      <c r="K3658" t="s">
        <v>269</v>
      </c>
      <c r="L3658" t="n">
        <v>1004</v>
      </c>
      <c r="M3658" t="n">
        <v>0.19</v>
      </c>
      <c r="N3658" t="n">
        <v>24.1</v>
      </c>
      <c r="O3658" t="s">
        <v>409</v>
      </c>
      <c r="P3658" t="n">
        <v>363</v>
      </c>
      <c r="Q3658" t="s">
        <v>387</v>
      </c>
      <c r="R3658" t="s">
        <v>233</v>
      </c>
      <c r="S3658" t="s">
        <v>229</v>
      </c>
      <c r="T3658" t="n">
        <v>5</v>
      </c>
    </row>
    <row r="3659" spans="1:20">
      <c r="A3659" s="1" t="n">
        <v>41943</v>
      </c>
      <c r="B3659" t="s">
        <v>323</v>
      </c>
      <c r="C3659" t="n">
        <v>16</v>
      </c>
      <c r="D3659" t="n">
        <v>25</v>
      </c>
      <c r="E3659" t="s">
        <v>116</v>
      </c>
      <c r="F3659" t="n">
        <v>3201</v>
      </c>
      <c r="G3659" t="s">
        <v>228</v>
      </c>
      <c r="H3659" t="s">
        <v>229</v>
      </c>
      <c r="I3659" t="n">
        <v>5</v>
      </c>
      <c r="J3659" t="n">
        <v>945</v>
      </c>
      <c r="K3659" t="s">
        <v>282</v>
      </c>
      <c r="L3659" t="n">
        <v>288</v>
      </c>
      <c r="M3659" t="n">
        <v>0.08</v>
      </c>
      <c r="N3659" t="n">
        <v>35.6</v>
      </c>
      <c r="O3659" t="s">
        <v>323</v>
      </c>
      <c r="P3659" t="n">
        <v>121</v>
      </c>
      <c r="Q3659" t="s">
        <v>229</v>
      </c>
      <c r="R3659" t="s">
        <v>233</v>
      </c>
      <c r="S3659" t="s">
        <v>229</v>
      </c>
      <c r="T3659" t="n">
        <v>5</v>
      </c>
    </row>
    <row r="3660" spans="1:20">
      <c r="A3660" s="1" t="n">
        <v>41943</v>
      </c>
      <c r="B3660" t="s">
        <v>323</v>
      </c>
      <c r="C3660" t="n">
        <v>17</v>
      </c>
      <c r="D3660" t="n">
        <v>25</v>
      </c>
      <c r="E3660" t="s">
        <v>116</v>
      </c>
      <c r="F3660" t="n">
        <v>3201</v>
      </c>
      <c r="G3660" t="s">
        <v>228</v>
      </c>
      <c r="H3660" t="s">
        <v>229</v>
      </c>
      <c r="I3660" t="n">
        <v>5</v>
      </c>
      <c r="J3660" t="n">
        <v>388</v>
      </c>
      <c r="K3660" t="s">
        <v>324</v>
      </c>
      <c r="L3660" t="n">
        <v>350</v>
      </c>
      <c r="M3660" t="n">
        <v>0.07000000000000001</v>
      </c>
      <c r="N3660" t="n">
        <v>36</v>
      </c>
      <c r="O3660" t="s">
        <v>323</v>
      </c>
      <c r="P3660" t="n">
        <v>121</v>
      </c>
      <c r="Q3660" t="s">
        <v>229</v>
      </c>
      <c r="R3660" t="s">
        <v>233</v>
      </c>
      <c r="S3660" t="s">
        <v>229</v>
      </c>
      <c r="T3660" t="n">
        <v>5</v>
      </c>
    </row>
    <row r="3661" spans="1:20">
      <c r="A3661" s="1" t="n">
        <v>41943</v>
      </c>
      <c r="B3661" t="s">
        <v>323</v>
      </c>
      <c r="C3661" t="n">
        <v>18</v>
      </c>
      <c r="D3661" t="n">
        <v>25</v>
      </c>
      <c r="E3661" t="s">
        <v>116</v>
      </c>
      <c r="F3661" t="n">
        <v>3201</v>
      </c>
      <c r="G3661" t="s">
        <v>228</v>
      </c>
      <c r="H3661" t="s">
        <v>229</v>
      </c>
      <c r="I3661" t="n">
        <v>5</v>
      </c>
      <c r="J3661" t="n">
        <v>945</v>
      </c>
      <c r="K3661" t="s">
        <v>282</v>
      </c>
      <c r="L3661" t="n">
        <v>285</v>
      </c>
      <c r="M3661" t="n">
        <v>0.08</v>
      </c>
      <c r="N3661" t="n">
        <v>35.6</v>
      </c>
      <c r="O3661" t="s">
        <v>323</v>
      </c>
      <c r="P3661" t="n">
        <v>121</v>
      </c>
      <c r="Q3661" t="s">
        <v>229</v>
      </c>
      <c r="R3661" t="s">
        <v>233</v>
      </c>
      <c r="S3661" t="s">
        <v>229</v>
      </c>
      <c r="T3661" t="n">
        <v>5</v>
      </c>
    </row>
    <row r="3662" spans="1:20">
      <c r="A3662" s="1" t="n">
        <v>41943</v>
      </c>
      <c r="B3662" t="s">
        <v>323</v>
      </c>
      <c r="C3662" t="n">
        <v>19</v>
      </c>
      <c r="D3662" t="n">
        <v>25</v>
      </c>
      <c r="E3662" t="s">
        <v>116</v>
      </c>
      <c r="F3662" t="n">
        <v>3201</v>
      </c>
      <c r="G3662" t="s">
        <v>228</v>
      </c>
      <c r="H3662" t="s">
        <v>229</v>
      </c>
      <c r="I3662" t="n">
        <v>5</v>
      </c>
      <c r="J3662" t="n">
        <v>458</v>
      </c>
      <c r="K3662" t="s">
        <v>230</v>
      </c>
      <c r="L3662" t="n">
        <v>353</v>
      </c>
      <c r="M3662" t="n">
        <v>0.09</v>
      </c>
      <c r="N3662" t="n">
        <v>33.9</v>
      </c>
      <c r="O3662" t="s">
        <v>323</v>
      </c>
      <c r="P3662" t="n">
        <v>121</v>
      </c>
      <c r="Q3662" t="s">
        <v>229</v>
      </c>
      <c r="R3662" t="s">
        <v>233</v>
      </c>
      <c r="S3662" t="s">
        <v>229</v>
      </c>
      <c r="T3662" t="n">
        <v>5</v>
      </c>
    </row>
    <row r="3663" spans="1:20">
      <c r="A3663" s="1" t="n">
        <v>41943</v>
      </c>
      <c r="B3663" t="s">
        <v>323</v>
      </c>
      <c r="C3663" t="n">
        <v>58</v>
      </c>
      <c r="D3663" t="n">
        <v>510</v>
      </c>
      <c r="E3663" t="s">
        <v>398</v>
      </c>
      <c r="F3663" t="n">
        <v>3201</v>
      </c>
      <c r="G3663" t="s">
        <v>228</v>
      </c>
      <c r="H3663" t="s">
        <v>229</v>
      </c>
      <c r="I3663" t="n">
        <v>5</v>
      </c>
      <c r="J3663" t="n">
        <v>260</v>
      </c>
      <c r="K3663" t="s">
        <v>250</v>
      </c>
      <c r="L3663" t="n">
        <v>60</v>
      </c>
      <c r="M3663" t="n">
        <v>2</v>
      </c>
      <c r="N3663" t="n">
        <v>0</v>
      </c>
      <c r="T3663" t="s">
        <v>381</v>
      </c>
    </row>
    <row r="3664" spans="1:20">
      <c r="A3664" s="1" t="n">
        <v>41943</v>
      </c>
      <c r="B3664" t="s">
        <v>323</v>
      </c>
      <c r="C3664" t="n">
        <v>59</v>
      </c>
      <c r="D3664" t="n">
        <v>139</v>
      </c>
      <c r="E3664" t="s">
        <v>399</v>
      </c>
      <c r="F3664" t="n">
        <v>3201</v>
      </c>
      <c r="G3664" t="s">
        <v>228</v>
      </c>
      <c r="H3664" t="s">
        <v>229</v>
      </c>
      <c r="I3664" t="n">
        <v>5</v>
      </c>
      <c r="J3664" t="n">
        <v>260</v>
      </c>
      <c r="K3664" t="s">
        <v>250</v>
      </c>
      <c r="L3664" t="n">
        <v>30</v>
      </c>
      <c r="M3664" t="n">
        <v>0</v>
      </c>
      <c r="N3664" t="n">
        <v>0</v>
      </c>
      <c r="O3664" t="s">
        <v>323</v>
      </c>
      <c r="P3664" t="n">
        <v>2930</v>
      </c>
      <c r="Q3664" t="s">
        <v>400</v>
      </c>
      <c r="R3664" t="s">
        <v>233</v>
      </c>
      <c r="S3664" t="s">
        <v>229</v>
      </c>
      <c r="T3664" t="n">
        <v>5</v>
      </c>
    </row>
    <row r="3665" spans="1:20">
      <c r="A3665" s="1" t="n">
        <v>41943</v>
      </c>
      <c r="B3665" t="s">
        <v>323</v>
      </c>
      <c r="C3665" t="n">
        <v>63</v>
      </c>
      <c r="D3665" t="n">
        <v>215</v>
      </c>
      <c r="E3665" t="s">
        <v>384</v>
      </c>
      <c r="F3665" t="n">
        <v>3201</v>
      </c>
      <c r="G3665" t="s">
        <v>228</v>
      </c>
      <c r="H3665" t="s">
        <v>229</v>
      </c>
      <c r="I3665" t="n">
        <v>5</v>
      </c>
      <c r="J3665" t="n">
        <v>795</v>
      </c>
      <c r="K3665" t="s">
        <v>240</v>
      </c>
      <c r="L3665" t="n">
        <v>14</v>
      </c>
      <c r="M3665" t="n">
        <v>0</v>
      </c>
      <c r="N3665" t="n">
        <v>0</v>
      </c>
      <c r="T3665" t="s">
        <v>381</v>
      </c>
    </row>
    <row r="3666" spans="1:20">
      <c r="A3666" s="1" t="n">
        <v>41943</v>
      </c>
      <c r="B3666" t="s">
        <v>323</v>
      </c>
      <c r="C3666" t="n">
        <v>64</v>
      </c>
      <c r="D3666" t="n">
        <v>215</v>
      </c>
      <c r="E3666" t="s">
        <v>384</v>
      </c>
      <c r="F3666" t="n">
        <v>3201</v>
      </c>
      <c r="G3666" t="s">
        <v>228</v>
      </c>
      <c r="H3666" t="s">
        <v>229</v>
      </c>
      <c r="I3666" t="n">
        <v>5</v>
      </c>
      <c r="J3666" t="n">
        <v>795</v>
      </c>
      <c r="K3666" t="s">
        <v>240</v>
      </c>
      <c r="L3666" t="n">
        <v>37</v>
      </c>
      <c r="M3666" t="n">
        <v>0</v>
      </c>
      <c r="N3666" t="n">
        <v>0</v>
      </c>
      <c r="T3666" t="s">
        <v>381</v>
      </c>
    </row>
    <row r="3667" spans="1:20">
      <c r="A3667" s="1" t="n">
        <v>41943</v>
      </c>
      <c r="B3667" t="s">
        <v>323</v>
      </c>
      <c r="C3667" t="n">
        <v>65</v>
      </c>
      <c r="D3667" t="n">
        <v>141</v>
      </c>
      <c r="E3667" t="s">
        <v>120</v>
      </c>
      <c r="F3667" t="n">
        <v>3201</v>
      </c>
      <c r="G3667" t="s">
        <v>228</v>
      </c>
      <c r="H3667" t="s">
        <v>229</v>
      </c>
      <c r="I3667" t="n">
        <v>5</v>
      </c>
      <c r="J3667" t="n">
        <v>795</v>
      </c>
      <c r="K3667" t="s">
        <v>240</v>
      </c>
      <c r="L3667" t="n">
        <v>24</v>
      </c>
      <c r="M3667" t="n">
        <v>0</v>
      </c>
      <c r="N3667" t="n">
        <v>0</v>
      </c>
      <c r="T3667" t="s">
        <v>381</v>
      </c>
    </row>
    <row r="3668" spans="1:20">
      <c r="A3668" s="1" t="n">
        <v>41943</v>
      </c>
      <c r="B3668" t="s">
        <v>323</v>
      </c>
      <c r="C3668" t="n">
        <v>66</v>
      </c>
      <c r="D3668" t="n">
        <v>465</v>
      </c>
      <c r="E3668" t="s">
        <v>404</v>
      </c>
      <c r="F3668" t="n">
        <v>3201</v>
      </c>
      <c r="G3668" t="s">
        <v>228</v>
      </c>
      <c r="H3668" t="s">
        <v>229</v>
      </c>
      <c r="I3668" t="n">
        <v>5</v>
      </c>
      <c r="J3668" t="n">
        <v>795</v>
      </c>
      <c r="K3668" t="s">
        <v>240</v>
      </c>
      <c r="L3668" t="n">
        <v>64</v>
      </c>
      <c r="M3668" t="n">
        <v>0</v>
      </c>
      <c r="N3668" t="n">
        <v>0</v>
      </c>
      <c r="T3668" t="s">
        <v>381</v>
      </c>
    </row>
    <row r="3669" spans="1:20">
      <c r="A3669" s="1" t="n">
        <v>41943</v>
      </c>
      <c r="B3669" t="s">
        <v>323</v>
      </c>
      <c r="C3669" t="n">
        <v>67</v>
      </c>
      <c r="D3669" t="n">
        <v>465</v>
      </c>
      <c r="E3669" t="s">
        <v>404</v>
      </c>
      <c r="F3669" t="n">
        <v>3201</v>
      </c>
      <c r="G3669" t="s">
        <v>228</v>
      </c>
      <c r="H3669" t="s">
        <v>229</v>
      </c>
      <c r="I3669" t="n">
        <v>5</v>
      </c>
      <c r="J3669" t="n">
        <v>795</v>
      </c>
      <c r="K3669" t="s">
        <v>240</v>
      </c>
      <c r="L3669" t="n">
        <v>36</v>
      </c>
      <c r="M3669" t="n">
        <v>0</v>
      </c>
      <c r="N3669" t="n">
        <v>0</v>
      </c>
      <c r="T3669" t="s">
        <v>381</v>
      </c>
    </row>
    <row r="3670" spans="1:20">
      <c r="A3670" s="1" t="n">
        <v>41943</v>
      </c>
      <c r="B3670" t="s">
        <v>323</v>
      </c>
      <c r="C3670" t="n">
        <v>81</v>
      </c>
      <c r="D3670" t="n">
        <v>465</v>
      </c>
      <c r="E3670" t="s">
        <v>404</v>
      </c>
      <c r="F3670" t="n">
        <v>3201</v>
      </c>
      <c r="G3670" t="s">
        <v>228</v>
      </c>
      <c r="H3670" t="s">
        <v>229</v>
      </c>
      <c r="I3670" t="n">
        <v>5</v>
      </c>
      <c r="J3670" t="n">
        <v>260</v>
      </c>
      <c r="K3670" t="s">
        <v>250</v>
      </c>
      <c r="L3670" t="n">
        <v>46</v>
      </c>
      <c r="M3670" t="n">
        <v>0</v>
      </c>
      <c r="N3670" t="n">
        <v>0</v>
      </c>
      <c r="T3670" t="s">
        <v>381</v>
      </c>
    </row>
    <row r="3671" spans="1:20">
      <c r="A3671" s="1" t="n">
        <v>41943</v>
      </c>
      <c r="B3671" t="s">
        <v>323</v>
      </c>
      <c r="C3671" t="n">
        <v>82</v>
      </c>
      <c r="D3671" t="n">
        <v>510</v>
      </c>
      <c r="E3671" t="s">
        <v>398</v>
      </c>
      <c r="F3671" t="n">
        <v>3201</v>
      </c>
      <c r="G3671" t="s">
        <v>228</v>
      </c>
      <c r="H3671" t="s">
        <v>229</v>
      </c>
      <c r="I3671" t="n">
        <v>5</v>
      </c>
      <c r="J3671" t="n">
        <v>260</v>
      </c>
      <c r="K3671" t="s">
        <v>250</v>
      </c>
      <c r="L3671" t="n">
        <v>55</v>
      </c>
      <c r="M3671" t="n">
        <v>2</v>
      </c>
      <c r="N3671" t="n">
        <v>0</v>
      </c>
      <c r="T3671" t="s">
        <v>381</v>
      </c>
    </row>
    <row r="3672" spans="1:20">
      <c r="A3672" s="1" t="n">
        <v>41943</v>
      </c>
      <c r="B3672" t="s">
        <v>323</v>
      </c>
      <c r="C3672" t="n">
        <v>83</v>
      </c>
      <c r="D3672" t="n">
        <v>138</v>
      </c>
      <c r="E3672" t="s">
        <v>378</v>
      </c>
      <c r="F3672" t="n">
        <v>3201</v>
      </c>
      <c r="G3672" t="s">
        <v>228</v>
      </c>
      <c r="H3672" t="s">
        <v>229</v>
      </c>
      <c r="I3672" t="n">
        <v>5</v>
      </c>
      <c r="J3672" t="n">
        <v>260</v>
      </c>
      <c r="K3672" t="s">
        <v>250</v>
      </c>
      <c r="L3672" t="n">
        <v>20</v>
      </c>
      <c r="M3672" t="n">
        <v>0</v>
      </c>
      <c r="N3672" t="n">
        <v>0</v>
      </c>
      <c r="O3672" t="s">
        <v>323</v>
      </c>
      <c r="P3672" t="n">
        <v>2930</v>
      </c>
      <c r="Q3672" t="s">
        <v>400</v>
      </c>
      <c r="R3672" t="s">
        <v>233</v>
      </c>
      <c r="S3672" t="s">
        <v>229</v>
      </c>
      <c r="T3672" t="n">
        <v>5</v>
      </c>
    </row>
    <row r="3673" spans="1:20">
      <c r="A3673" s="1" t="n">
        <v>41943</v>
      </c>
      <c r="B3673" t="s">
        <v>323</v>
      </c>
      <c r="C3673" t="n">
        <v>84</v>
      </c>
      <c r="D3673" t="n">
        <v>139</v>
      </c>
      <c r="E3673" t="s">
        <v>399</v>
      </c>
      <c r="F3673" t="n">
        <v>3201</v>
      </c>
      <c r="G3673" t="s">
        <v>228</v>
      </c>
      <c r="H3673" t="s">
        <v>229</v>
      </c>
      <c r="I3673" t="n">
        <v>5</v>
      </c>
      <c r="J3673" t="n">
        <v>260</v>
      </c>
      <c r="K3673" t="s">
        <v>250</v>
      </c>
      <c r="L3673" t="n">
        <v>57</v>
      </c>
      <c r="M3673" t="n">
        <v>0</v>
      </c>
      <c r="N3673" t="n">
        <v>0</v>
      </c>
      <c r="O3673" t="s">
        <v>323</v>
      </c>
      <c r="P3673" t="n">
        <v>2930</v>
      </c>
      <c r="Q3673" t="s">
        <v>400</v>
      </c>
      <c r="R3673" t="s">
        <v>233</v>
      </c>
      <c r="S3673" t="s">
        <v>229</v>
      </c>
      <c r="T3673" t="n">
        <v>5</v>
      </c>
    </row>
    <row r="3674" spans="1:20">
      <c r="A3674" s="1" t="n">
        <v>41943</v>
      </c>
      <c r="B3674" t="s">
        <v>376</v>
      </c>
      <c r="C3674" t="n">
        <v>1</v>
      </c>
      <c r="D3674" t="n">
        <v>251</v>
      </c>
      <c r="E3674" t="s">
        <v>385</v>
      </c>
      <c r="F3674" t="n">
        <v>3202</v>
      </c>
      <c r="G3674" t="s">
        <v>275</v>
      </c>
      <c r="H3674" t="s">
        <v>229</v>
      </c>
      <c r="I3674" t="n">
        <v>5</v>
      </c>
      <c r="J3674" t="n">
        <v>150</v>
      </c>
      <c r="K3674" t="s">
        <v>269</v>
      </c>
      <c r="L3674" t="n">
        <v>20</v>
      </c>
      <c r="M3674" t="n">
        <v>0</v>
      </c>
      <c r="N3674" t="n">
        <v>0</v>
      </c>
      <c r="T3674" t="s">
        <v>381</v>
      </c>
    </row>
    <row r="3675" spans="1:20">
      <c r="A3675" s="1" t="n">
        <v>41943</v>
      </c>
      <c r="B3675" t="s">
        <v>376</v>
      </c>
      <c r="C3675" t="n">
        <v>2</v>
      </c>
      <c r="D3675" t="n">
        <v>251</v>
      </c>
      <c r="E3675" t="s">
        <v>385</v>
      </c>
      <c r="F3675" t="n">
        <v>3203</v>
      </c>
      <c r="G3675" t="s">
        <v>343</v>
      </c>
      <c r="H3675" t="s">
        <v>229</v>
      </c>
      <c r="I3675" t="n">
        <v>5</v>
      </c>
      <c r="J3675" t="n">
        <v>150</v>
      </c>
      <c r="K3675" t="s">
        <v>269</v>
      </c>
      <c r="L3675" t="n">
        <v>18</v>
      </c>
      <c r="M3675" t="n">
        <v>0</v>
      </c>
      <c r="N3675" t="n">
        <v>0</v>
      </c>
      <c r="T3675" t="s">
        <v>381</v>
      </c>
    </row>
    <row r="3676" spans="1:20">
      <c r="A3676" s="1" t="n">
        <v>41943</v>
      </c>
      <c r="B3676" t="s">
        <v>376</v>
      </c>
      <c r="C3676" t="n">
        <v>3</v>
      </c>
      <c r="D3676" t="n">
        <v>251</v>
      </c>
      <c r="E3676" t="s">
        <v>385</v>
      </c>
      <c r="F3676" t="n">
        <v>3204</v>
      </c>
      <c r="G3676" t="s">
        <v>344</v>
      </c>
      <c r="H3676" t="s">
        <v>229</v>
      </c>
      <c r="I3676" t="n">
        <v>5</v>
      </c>
      <c r="J3676" t="n">
        <v>150</v>
      </c>
      <c r="K3676" t="s">
        <v>269</v>
      </c>
      <c r="L3676" t="n">
        <v>24</v>
      </c>
      <c r="M3676" t="n">
        <v>0</v>
      </c>
      <c r="N3676" t="n">
        <v>0</v>
      </c>
      <c r="T3676" t="s">
        <v>381</v>
      </c>
    </row>
    <row r="3677" spans="1:20">
      <c r="A3677" s="1" t="n">
        <v>41943</v>
      </c>
      <c r="B3677" t="s">
        <v>382</v>
      </c>
      <c r="C3677" t="n">
        <v>1</v>
      </c>
      <c r="D3677" t="n">
        <v>931</v>
      </c>
      <c r="E3677" t="s">
        <v>383</v>
      </c>
      <c r="F3677" t="n">
        <v>3201</v>
      </c>
      <c r="G3677" t="s">
        <v>228</v>
      </c>
      <c r="H3677" t="s">
        <v>229</v>
      </c>
      <c r="I3677" t="n">
        <v>5</v>
      </c>
      <c r="J3677" t="n">
        <v>580</v>
      </c>
      <c r="K3677" t="s">
        <v>248</v>
      </c>
      <c r="L3677" t="n">
        <v>83</v>
      </c>
      <c r="M3677" t="n">
        <v>0</v>
      </c>
      <c r="N3677" t="n">
        <v>0</v>
      </c>
      <c r="T3677" t="s">
        <v>381</v>
      </c>
    </row>
    <row r="3678" spans="1:20">
      <c r="A3678" s="1" t="n">
        <v>41943</v>
      </c>
      <c r="B3678" t="s">
        <v>326</v>
      </c>
      <c r="C3678" t="n">
        <v>1</v>
      </c>
      <c r="D3678" t="n">
        <v>216</v>
      </c>
      <c r="E3678" t="s">
        <v>392</v>
      </c>
      <c r="F3678" t="n">
        <v>3201</v>
      </c>
      <c r="G3678" t="s">
        <v>228</v>
      </c>
      <c r="H3678" t="s">
        <v>229</v>
      </c>
      <c r="I3678" t="n">
        <v>5</v>
      </c>
      <c r="J3678" t="n">
        <v>515</v>
      </c>
      <c r="K3678" t="s">
        <v>338</v>
      </c>
      <c r="L3678" t="n">
        <v>190</v>
      </c>
      <c r="M3678" t="n">
        <v>0</v>
      </c>
      <c r="N3678" t="n">
        <v>0</v>
      </c>
      <c r="T3678" t="s">
        <v>381</v>
      </c>
    </row>
    <row r="3679" spans="1:20">
      <c r="A3679" s="1" t="n">
        <v>41943</v>
      </c>
      <c r="B3679" t="s">
        <v>326</v>
      </c>
      <c r="C3679" t="n">
        <v>2</v>
      </c>
      <c r="D3679" t="n">
        <v>215</v>
      </c>
      <c r="E3679" t="s">
        <v>384</v>
      </c>
      <c r="F3679" t="n">
        <v>3201</v>
      </c>
      <c r="G3679" t="s">
        <v>228</v>
      </c>
      <c r="H3679" t="s">
        <v>229</v>
      </c>
      <c r="I3679" t="n">
        <v>5</v>
      </c>
      <c r="J3679" t="n">
        <v>515</v>
      </c>
      <c r="K3679" t="s">
        <v>338</v>
      </c>
      <c r="L3679" t="n">
        <v>125</v>
      </c>
      <c r="M3679" t="n">
        <v>0</v>
      </c>
      <c r="N3679" t="n">
        <v>0</v>
      </c>
      <c r="T3679" t="s">
        <v>381</v>
      </c>
    </row>
    <row r="3680" spans="1:20">
      <c r="A3680" s="1" t="n">
        <v>41943</v>
      </c>
      <c r="B3680" t="s">
        <v>326</v>
      </c>
      <c r="C3680" t="n">
        <v>3</v>
      </c>
      <c r="D3680" t="n">
        <v>216</v>
      </c>
      <c r="E3680" t="s">
        <v>392</v>
      </c>
      <c r="F3680" t="n">
        <v>3201</v>
      </c>
      <c r="G3680" t="s">
        <v>228</v>
      </c>
      <c r="H3680" t="s">
        <v>229</v>
      </c>
      <c r="I3680" t="n">
        <v>5</v>
      </c>
      <c r="J3680" t="n">
        <v>795</v>
      </c>
      <c r="K3680" t="s">
        <v>240</v>
      </c>
      <c r="L3680" t="n">
        <v>51</v>
      </c>
      <c r="M3680" t="n">
        <v>0</v>
      </c>
      <c r="N3680" t="n">
        <v>0</v>
      </c>
      <c r="T3680" t="s">
        <v>381</v>
      </c>
    </row>
    <row r="3681" spans="1:20">
      <c r="A3681" s="1" t="n">
        <v>41943</v>
      </c>
      <c r="B3681" t="s">
        <v>326</v>
      </c>
      <c r="C3681" t="n">
        <v>4</v>
      </c>
      <c r="D3681" t="n">
        <v>215</v>
      </c>
      <c r="E3681" t="s">
        <v>384</v>
      </c>
      <c r="F3681" t="n">
        <v>3201</v>
      </c>
      <c r="G3681" t="s">
        <v>228</v>
      </c>
      <c r="H3681" t="s">
        <v>229</v>
      </c>
      <c r="I3681" t="n">
        <v>5</v>
      </c>
      <c r="J3681" t="n">
        <v>795</v>
      </c>
      <c r="K3681" t="s">
        <v>240</v>
      </c>
      <c r="L3681" t="n">
        <v>51</v>
      </c>
      <c r="M3681" t="n">
        <v>0</v>
      </c>
      <c r="N3681" t="n">
        <v>0</v>
      </c>
      <c r="T3681" t="s">
        <v>381</v>
      </c>
    </row>
    <row r="3682" spans="1:20">
      <c r="A3682" s="1" t="n">
        <v>41973</v>
      </c>
      <c r="B3682" t="s">
        <v>408</v>
      </c>
      <c r="C3682" t="n">
        <v>1</v>
      </c>
      <c r="D3682" t="n">
        <v>25</v>
      </c>
      <c r="E3682" t="s">
        <v>116</v>
      </c>
      <c r="F3682" t="n">
        <v>3201</v>
      </c>
      <c r="G3682" t="s">
        <v>228</v>
      </c>
      <c r="H3682" t="s">
        <v>229</v>
      </c>
      <c r="I3682" t="n">
        <v>5</v>
      </c>
      <c r="J3682" t="n">
        <v>150</v>
      </c>
      <c r="K3682" t="s">
        <v>269</v>
      </c>
      <c r="L3682" t="n">
        <v>700</v>
      </c>
      <c r="M3682" t="n">
        <v>0.19</v>
      </c>
      <c r="N3682" t="n">
        <v>24.1</v>
      </c>
      <c r="O3682" t="s">
        <v>409</v>
      </c>
      <c r="P3682" t="n">
        <v>363</v>
      </c>
      <c r="Q3682" t="s">
        <v>387</v>
      </c>
      <c r="R3682" t="s">
        <v>233</v>
      </c>
      <c r="S3682" t="s">
        <v>229</v>
      </c>
      <c r="T3682" t="n">
        <v>5</v>
      </c>
    </row>
    <row r="3683" spans="1:20">
      <c r="A3683" s="1" t="n">
        <v>41973</v>
      </c>
      <c r="B3683" t="s">
        <v>408</v>
      </c>
      <c r="C3683" t="n">
        <v>2</v>
      </c>
      <c r="D3683" t="n">
        <v>25</v>
      </c>
      <c r="E3683" t="s">
        <v>116</v>
      </c>
      <c r="F3683" t="n">
        <v>3201</v>
      </c>
      <c r="G3683" t="s">
        <v>228</v>
      </c>
      <c r="H3683" t="s">
        <v>229</v>
      </c>
      <c r="I3683" t="n">
        <v>5</v>
      </c>
      <c r="J3683" t="n">
        <v>595</v>
      </c>
      <c r="K3683" t="s">
        <v>268</v>
      </c>
      <c r="L3683" t="n">
        <v>420</v>
      </c>
      <c r="M3683" t="n">
        <v>1.8</v>
      </c>
      <c r="N3683" t="n">
        <v>31.8</v>
      </c>
      <c r="O3683" t="s">
        <v>409</v>
      </c>
      <c r="P3683" t="n">
        <v>363</v>
      </c>
      <c r="Q3683" t="s">
        <v>387</v>
      </c>
      <c r="R3683" t="s">
        <v>233</v>
      </c>
      <c r="S3683" t="s">
        <v>229</v>
      </c>
      <c r="T3683" t="n">
        <v>5</v>
      </c>
    </row>
    <row r="3684" spans="1:20">
      <c r="A3684" s="1" t="n">
        <v>41973</v>
      </c>
      <c r="B3684" t="s">
        <v>323</v>
      </c>
      <c r="C3684" t="n">
        <v>44</v>
      </c>
      <c r="D3684" t="n">
        <v>25</v>
      </c>
      <c r="E3684" t="s">
        <v>116</v>
      </c>
      <c r="F3684" t="n">
        <v>3201</v>
      </c>
      <c r="G3684" t="s">
        <v>228</v>
      </c>
      <c r="H3684" t="s">
        <v>229</v>
      </c>
      <c r="I3684" t="n">
        <v>5</v>
      </c>
      <c r="J3684" t="n">
        <v>458</v>
      </c>
      <c r="K3684" t="s">
        <v>230</v>
      </c>
      <c r="L3684" t="n">
        <v>362</v>
      </c>
      <c r="M3684" t="n">
        <v>0.09</v>
      </c>
      <c r="N3684" t="n">
        <v>33.8</v>
      </c>
      <c r="O3684" t="s">
        <v>323</v>
      </c>
      <c r="P3684" t="n">
        <v>121</v>
      </c>
      <c r="Q3684" t="s">
        <v>229</v>
      </c>
      <c r="R3684" t="s">
        <v>233</v>
      </c>
      <c r="S3684" t="s">
        <v>229</v>
      </c>
      <c r="T3684" t="n">
        <v>5</v>
      </c>
    </row>
    <row r="3685" spans="1:20">
      <c r="A3685" s="1" t="n">
        <v>41973</v>
      </c>
      <c r="B3685" t="s">
        <v>323</v>
      </c>
      <c r="C3685" t="n">
        <v>45</v>
      </c>
      <c r="D3685" t="n">
        <v>25</v>
      </c>
      <c r="E3685" t="s">
        <v>116</v>
      </c>
      <c r="F3685" t="n">
        <v>3201</v>
      </c>
      <c r="G3685" t="s">
        <v>228</v>
      </c>
      <c r="H3685" t="s">
        <v>229</v>
      </c>
      <c r="I3685" t="n">
        <v>5</v>
      </c>
      <c r="J3685" t="n">
        <v>945</v>
      </c>
      <c r="K3685" t="s">
        <v>282</v>
      </c>
      <c r="L3685" t="n">
        <v>291</v>
      </c>
      <c r="M3685" t="n">
        <v>0.08</v>
      </c>
      <c r="N3685" t="n">
        <v>36.2</v>
      </c>
      <c r="O3685" t="s">
        <v>323</v>
      </c>
      <c r="P3685" t="n">
        <v>121</v>
      </c>
      <c r="Q3685" t="s">
        <v>229</v>
      </c>
      <c r="R3685" t="s">
        <v>233</v>
      </c>
      <c r="S3685" t="s">
        <v>229</v>
      </c>
      <c r="T3685" t="n">
        <v>5</v>
      </c>
    </row>
    <row r="3686" spans="1:20">
      <c r="A3686" s="1" t="n">
        <v>41973</v>
      </c>
      <c r="B3686" t="s">
        <v>323</v>
      </c>
      <c r="C3686" t="n">
        <v>85</v>
      </c>
      <c r="D3686" t="n">
        <v>509</v>
      </c>
      <c r="E3686" t="s">
        <v>380</v>
      </c>
      <c r="F3686" t="n">
        <v>3201</v>
      </c>
      <c r="G3686" t="s">
        <v>228</v>
      </c>
      <c r="H3686" t="s">
        <v>229</v>
      </c>
      <c r="I3686" t="n">
        <v>5</v>
      </c>
      <c r="J3686" t="n">
        <v>260</v>
      </c>
      <c r="K3686" t="s">
        <v>250</v>
      </c>
      <c r="L3686" t="n">
        <v>82</v>
      </c>
      <c r="M3686" t="n">
        <v>0.5</v>
      </c>
      <c r="N3686" t="n">
        <v>0</v>
      </c>
      <c r="T3686" t="s">
        <v>381</v>
      </c>
    </row>
    <row r="3687" spans="1:20">
      <c r="A3687" s="1" t="n">
        <v>41973</v>
      </c>
      <c r="B3687" t="s">
        <v>323</v>
      </c>
      <c r="C3687" t="n">
        <v>86</v>
      </c>
      <c r="D3687" t="n">
        <v>139</v>
      </c>
      <c r="E3687" t="s">
        <v>399</v>
      </c>
      <c r="F3687" t="n">
        <v>3201</v>
      </c>
      <c r="G3687" t="s">
        <v>228</v>
      </c>
      <c r="H3687" t="s">
        <v>229</v>
      </c>
      <c r="I3687" t="n">
        <v>5</v>
      </c>
      <c r="J3687" t="n">
        <v>260</v>
      </c>
      <c r="K3687" t="s">
        <v>250</v>
      </c>
      <c r="L3687" t="n">
        <v>67</v>
      </c>
      <c r="M3687" t="n">
        <v>0</v>
      </c>
      <c r="N3687" t="n">
        <v>0</v>
      </c>
      <c r="O3687" t="s">
        <v>323</v>
      </c>
      <c r="P3687" t="n">
        <v>2930</v>
      </c>
      <c r="Q3687" t="s">
        <v>400</v>
      </c>
      <c r="R3687" t="s">
        <v>233</v>
      </c>
      <c r="S3687" t="s">
        <v>229</v>
      </c>
      <c r="T3687" t="n">
        <v>5</v>
      </c>
    </row>
    <row r="3688" spans="1:20">
      <c r="A3688" s="1" t="n">
        <v>41973</v>
      </c>
      <c r="B3688" t="s">
        <v>323</v>
      </c>
      <c r="C3688" t="n">
        <v>87</v>
      </c>
      <c r="D3688" t="n">
        <v>465</v>
      </c>
      <c r="E3688" t="s">
        <v>404</v>
      </c>
      <c r="F3688" t="n">
        <v>3201</v>
      </c>
      <c r="G3688" t="s">
        <v>228</v>
      </c>
      <c r="H3688" t="s">
        <v>229</v>
      </c>
      <c r="I3688" t="n">
        <v>5</v>
      </c>
      <c r="J3688" t="n">
        <v>260</v>
      </c>
      <c r="K3688" t="s">
        <v>250</v>
      </c>
      <c r="L3688" t="n">
        <v>18</v>
      </c>
      <c r="M3688" t="n">
        <v>0</v>
      </c>
      <c r="N3688" t="n">
        <v>0</v>
      </c>
      <c r="T3688" t="s">
        <v>381</v>
      </c>
    </row>
    <row r="3689" spans="1:20">
      <c r="A3689" s="1" t="n">
        <v>41973</v>
      </c>
      <c r="B3689" t="s">
        <v>323</v>
      </c>
      <c r="C3689" t="n">
        <v>88</v>
      </c>
      <c r="D3689" t="n">
        <v>465</v>
      </c>
      <c r="E3689" t="s">
        <v>404</v>
      </c>
      <c r="F3689" t="n">
        <v>3201</v>
      </c>
      <c r="G3689" t="s">
        <v>228</v>
      </c>
      <c r="H3689" t="s">
        <v>229</v>
      </c>
      <c r="I3689" t="n">
        <v>5</v>
      </c>
      <c r="J3689" t="n">
        <v>260</v>
      </c>
      <c r="K3689" t="s">
        <v>250</v>
      </c>
      <c r="L3689" t="n">
        <v>42</v>
      </c>
      <c r="M3689" t="n">
        <v>0</v>
      </c>
      <c r="N3689" t="n">
        <v>0</v>
      </c>
      <c r="T3689" t="s">
        <v>381</v>
      </c>
    </row>
    <row r="3690" spans="1:20">
      <c r="A3690" s="1" t="n">
        <v>41973</v>
      </c>
      <c r="B3690" t="s">
        <v>376</v>
      </c>
      <c r="C3690" t="n">
        <v>1</v>
      </c>
      <c r="D3690" t="n">
        <v>251</v>
      </c>
      <c r="E3690" t="s">
        <v>385</v>
      </c>
      <c r="F3690" t="n">
        <v>3202</v>
      </c>
      <c r="G3690" t="s">
        <v>275</v>
      </c>
      <c r="H3690" t="s">
        <v>229</v>
      </c>
      <c r="I3690" t="n">
        <v>5</v>
      </c>
      <c r="J3690" t="n">
        <v>150</v>
      </c>
      <c r="K3690" t="s">
        <v>269</v>
      </c>
      <c r="L3690" t="n">
        <v>16</v>
      </c>
      <c r="M3690" t="n">
        <v>0</v>
      </c>
      <c r="N3690" t="n">
        <v>0</v>
      </c>
      <c r="T3690" t="s">
        <v>381</v>
      </c>
    </row>
    <row r="3691" spans="1:20">
      <c r="A3691" s="1" t="n">
        <v>41973</v>
      </c>
      <c r="B3691" t="s">
        <v>376</v>
      </c>
      <c r="C3691" t="n">
        <v>2</v>
      </c>
      <c r="D3691" t="n">
        <v>251</v>
      </c>
      <c r="E3691" t="s">
        <v>385</v>
      </c>
      <c r="F3691" t="n">
        <v>3204</v>
      </c>
      <c r="G3691" t="s">
        <v>344</v>
      </c>
      <c r="H3691" t="s">
        <v>229</v>
      </c>
      <c r="I3691" t="n">
        <v>5</v>
      </c>
      <c r="J3691" t="n">
        <v>150</v>
      </c>
      <c r="K3691" t="s">
        <v>269</v>
      </c>
      <c r="L3691" t="n">
        <v>17</v>
      </c>
      <c r="M3691" t="n">
        <v>0</v>
      </c>
      <c r="N3691" t="n">
        <v>0</v>
      </c>
      <c r="T3691" t="s">
        <v>381</v>
      </c>
    </row>
    <row r="3692" spans="1:20">
      <c r="A3692" s="1" t="n">
        <v>41973</v>
      </c>
      <c r="B3692" t="s">
        <v>382</v>
      </c>
      <c r="C3692" t="n">
        <v>1</v>
      </c>
      <c r="D3692" t="n">
        <v>931</v>
      </c>
      <c r="E3692" t="s">
        <v>383</v>
      </c>
      <c r="F3692" t="n">
        <v>3201</v>
      </c>
      <c r="G3692" t="s">
        <v>228</v>
      </c>
      <c r="H3692" t="s">
        <v>229</v>
      </c>
      <c r="I3692" t="n">
        <v>5</v>
      </c>
      <c r="J3692" t="n">
        <v>940</v>
      </c>
      <c r="K3692" t="s">
        <v>235</v>
      </c>
      <c r="L3692" t="n">
        <v>56</v>
      </c>
      <c r="M3692" t="n">
        <v>0</v>
      </c>
      <c r="N3692" t="n">
        <v>0</v>
      </c>
      <c r="T3692" t="s">
        <v>381</v>
      </c>
    </row>
    <row r="3693" spans="1:20">
      <c r="A3693" s="1" t="n">
        <v>41973</v>
      </c>
      <c r="B3693" t="s">
        <v>326</v>
      </c>
      <c r="C3693" t="n">
        <v>1</v>
      </c>
      <c r="D3693" t="n">
        <v>216</v>
      </c>
      <c r="E3693" t="s">
        <v>392</v>
      </c>
      <c r="F3693" t="n">
        <v>3201</v>
      </c>
      <c r="G3693" t="s">
        <v>228</v>
      </c>
      <c r="H3693" t="s">
        <v>229</v>
      </c>
      <c r="I3693" t="n">
        <v>5</v>
      </c>
      <c r="J3693" t="n">
        <v>515</v>
      </c>
      <c r="K3693" t="s">
        <v>338</v>
      </c>
      <c r="L3693" t="n">
        <v>165</v>
      </c>
      <c r="M3693" t="n">
        <v>0</v>
      </c>
      <c r="N3693" t="n">
        <v>0</v>
      </c>
      <c r="T3693" t="s">
        <v>381</v>
      </c>
    </row>
    <row r="3694" spans="1:20">
      <c r="A3694" s="1" t="n">
        <v>41973</v>
      </c>
      <c r="B3694" t="s">
        <v>326</v>
      </c>
      <c r="C3694" t="n">
        <v>2</v>
      </c>
      <c r="D3694" t="n">
        <v>215</v>
      </c>
      <c r="E3694" t="s">
        <v>384</v>
      </c>
      <c r="F3694" t="n">
        <v>3201</v>
      </c>
      <c r="G3694" t="s">
        <v>228</v>
      </c>
      <c r="H3694" t="s">
        <v>229</v>
      </c>
      <c r="I3694" t="n">
        <v>5</v>
      </c>
      <c r="J3694" t="n">
        <v>515</v>
      </c>
      <c r="K3694" t="s">
        <v>338</v>
      </c>
      <c r="L3694" t="n">
        <v>150</v>
      </c>
      <c r="M3694" t="n">
        <v>0</v>
      </c>
      <c r="N3694" t="n">
        <v>0</v>
      </c>
      <c r="T3694" t="s">
        <v>381</v>
      </c>
    </row>
    <row r="3695" spans="1:20">
      <c r="A3695" s="1" t="n">
        <v>42004</v>
      </c>
      <c r="B3695" t="s">
        <v>408</v>
      </c>
      <c r="C3695" t="n">
        <v>1</v>
      </c>
      <c r="D3695" t="n">
        <v>25</v>
      </c>
      <c r="E3695" t="s">
        <v>116</v>
      </c>
      <c r="F3695" t="n">
        <v>3201</v>
      </c>
      <c r="G3695" t="s">
        <v>228</v>
      </c>
      <c r="H3695" t="s">
        <v>229</v>
      </c>
      <c r="I3695" t="n">
        <v>5</v>
      </c>
      <c r="J3695" t="n">
        <v>670</v>
      </c>
      <c r="K3695" t="s">
        <v>336</v>
      </c>
      <c r="L3695" t="n">
        <v>708</v>
      </c>
      <c r="M3695" t="n">
        <v>0.1</v>
      </c>
      <c r="N3695" t="n">
        <v>32</v>
      </c>
      <c r="O3695" t="s">
        <v>409</v>
      </c>
      <c r="P3695" t="n">
        <v>363</v>
      </c>
      <c r="Q3695" t="s">
        <v>387</v>
      </c>
      <c r="R3695" t="s">
        <v>233</v>
      </c>
      <c r="S3695" t="s">
        <v>229</v>
      </c>
      <c r="T3695" t="n">
        <v>5</v>
      </c>
    </row>
    <row r="3696" spans="1:20">
      <c r="A3696" s="1" t="n">
        <v>42004</v>
      </c>
      <c r="B3696" t="s">
        <v>323</v>
      </c>
      <c r="C3696" t="n">
        <v>31</v>
      </c>
      <c r="D3696" t="n">
        <v>25</v>
      </c>
      <c r="E3696" t="s">
        <v>116</v>
      </c>
      <c r="F3696" t="n">
        <v>3201</v>
      </c>
      <c r="G3696" t="s">
        <v>228</v>
      </c>
      <c r="H3696" t="s">
        <v>229</v>
      </c>
      <c r="I3696" t="n">
        <v>5</v>
      </c>
      <c r="J3696" t="n">
        <v>945</v>
      </c>
      <c r="K3696" t="s">
        <v>282</v>
      </c>
      <c r="L3696" t="n">
        <v>299</v>
      </c>
      <c r="M3696" t="n">
        <v>0.07000000000000001</v>
      </c>
      <c r="N3696" t="n">
        <v>33.8</v>
      </c>
      <c r="O3696" t="s">
        <v>323</v>
      </c>
      <c r="P3696" t="n">
        <v>121</v>
      </c>
      <c r="Q3696" t="s">
        <v>229</v>
      </c>
      <c r="R3696" t="s">
        <v>233</v>
      </c>
      <c r="S3696" t="s">
        <v>229</v>
      </c>
      <c r="T3696" t="n">
        <v>5</v>
      </c>
    </row>
    <row r="3697" spans="1:20">
      <c r="A3697" s="1" t="n">
        <v>42004</v>
      </c>
      <c r="B3697" t="s">
        <v>323</v>
      </c>
      <c r="C3697" t="n">
        <v>32</v>
      </c>
      <c r="D3697" t="n">
        <v>25</v>
      </c>
      <c r="E3697" t="s">
        <v>116</v>
      </c>
      <c r="F3697" t="n">
        <v>3201</v>
      </c>
      <c r="G3697" t="s">
        <v>228</v>
      </c>
      <c r="H3697" t="s">
        <v>229</v>
      </c>
      <c r="I3697" t="n">
        <v>5</v>
      </c>
      <c r="J3697" t="n">
        <v>458</v>
      </c>
      <c r="K3697" t="s">
        <v>230</v>
      </c>
      <c r="L3697" t="n">
        <v>349</v>
      </c>
      <c r="M3697" t="n">
        <v>0.09</v>
      </c>
      <c r="N3697" t="n">
        <v>33.7</v>
      </c>
      <c r="O3697" t="s">
        <v>323</v>
      </c>
      <c r="P3697" t="n">
        <v>121</v>
      </c>
      <c r="Q3697" t="s">
        <v>229</v>
      </c>
      <c r="R3697" t="s">
        <v>233</v>
      </c>
      <c r="S3697" t="s">
        <v>229</v>
      </c>
      <c r="T3697" t="n">
        <v>5</v>
      </c>
    </row>
    <row r="3698" spans="1:20">
      <c r="A3698" s="1" t="n">
        <v>42004</v>
      </c>
      <c r="B3698" t="s">
        <v>323</v>
      </c>
      <c r="C3698" t="n">
        <v>33</v>
      </c>
      <c r="D3698" t="n">
        <v>25</v>
      </c>
      <c r="E3698" t="s">
        <v>116</v>
      </c>
      <c r="F3698" t="n">
        <v>3201</v>
      </c>
      <c r="G3698" t="s">
        <v>228</v>
      </c>
      <c r="H3698" t="s">
        <v>229</v>
      </c>
      <c r="I3698" t="n">
        <v>5</v>
      </c>
      <c r="J3698" t="n">
        <v>458</v>
      </c>
      <c r="K3698" t="s">
        <v>230</v>
      </c>
      <c r="L3698" t="n">
        <v>110</v>
      </c>
      <c r="M3698" t="n">
        <v>0.09</v>
      </c>
      <c r="N3698" t="n">
        <v>33.7</v>
      </c>
      <c r="O3698" t="s">
        <v>323</v>
      </c>
      <c r="P3698" t="n">
        <v>121</v>
      </c>
      <c r="Q3698" t="s">
        <v>229</v>
      </c>
      <c r="R3698" t="s">
        <v>233</v>
      </c>
      <c r="S3698" t="s">
        <v>229</v>
      </c>
      <c r="T3698" t="n">
        <v>5</v>
      </c>
    </row>
    <row r="3699" spans="1:20">
      <c r="A3699" s="1" t="n">
        <v>42004</v>
      </c>
      <c r="B3699" t="s">
        <v>323</v>
      </c>
      <c r="C3699" t="n">
        <v>34</v>
      </c>
      <c r="D3699" t="n">
        <v>25</v>
      </c>
      <c r="E3699" t="s">
        <v>116</v>
      </c>
      <c r="F3699" t="n">
        <v>3201</v>
      </c>
      <c r="G3699" t="s">
        <v>228</v>
      </c>
      <c r="H3699" t="s">
        <v>229</v>
      </c>
      <c r="I3699" t="n">
        <v>5</v>
      </c>
      <c r="J3699" t="n">
        <v>458</v>
      </c>
      <c r="K3699" t="s">
        <v>230</v>
      </c>
      <c r="L3699" t="n">
        <v>442</v>
      </c>
      <c r="M3699" t="n">
        <v>0.09</v>
      </c>
      <c r="N3699" t="n">
        <v>33.7</v>
      </c>
      <c r="O3699" t="s">
        <v>323</v>
      </c>
      <c r="P3699" t="n">
        <v>121</v>
      </c>
      <c r="Q3699" t="s">
        <v>229</v>
      </c>
      <c r="R3699" t="s">
        <v>233</v>
      </c>
      <c r="S3699" t="s">
        <v>229</v>
      </c>
      <c r="T3699" t="n">
        <v>5</v>
      </c>
    </row>
    <row r="3700" spans="1:20">
      <c r="A3700" s="1" t="n">
        <v>42004</v>
      </c>
      <c r="B3700" t="s">
        <v>323</v>
      </c>
      <c r="C3700" t="n">
        <v>35</v>
      </c>
      <c r="D3700" t="n">
        <v>25</v>
      </c>
      <c r="E3700" t="s">
        <v>116</v>
      </c>
      <c r="F3700" t="n">
        <v>3201</v>
      </c>
      <c r="G3700" t="s">
        <v>228</v>
      </c>
      <c r="H3700" t="s">
        <v>229</v>
      </c>
      <c r="I3700" t="n">
        <v>5</v>
      </c>
      <c r="J3700" t="n">
        <v>458</v>
      </c>
      <c r="K3700" t="s">
        <v>230</v>
      </c>
      <c r="L3700" t="n">
        <v>487</v>
      </c>
      <c r="M3700" t="n">
        <v>0.09</v>
      </c>
      <c r="N3700" t="n">
        <v>33.7</v>
      </c>
      <c r="O3700" t="s">
        <v>323</v>
      </c>
      <c r="P3700" t="n">
        <v>121</v>
      </c>
      <c r="Q3700" t="s">
        <v>229</v>
      </c>
      <c r="R3700" t="s">
        <v>233</v>
      </c>
      <c r="S3700" t="s">
        <v>229</v>
      </c>
      <c r="T3700" t="n">
        <v>5</v>
      </c>
    </row>
    <row r="3701" spans="1:20">
      <c r="A3701" s="1" t="n">
        <v>42004</v>
      </c>
      <c r="B3701" t="s">
        <v>323</v>
      </c>
      <c r="C3701" t="n">
        <v>36</v>
      </c>
      <c r="D3701" t="n">
        <v>25</v>
      </c>
      <c r="E3701" t="s">
        <v>116</v>
      </c>
      <c r="F3701" t="n">
        <v>3201</v>
      </c>
      <c r="G3701" t="s">
        <v>228</v>
      </c>
      <c r="H3701" t="s">
        <v>229</v>
      </c>
      <c r="I3701" t="n">
        <v>5</v>
      </c>
      <c r="J3701" t="n">
        <v>458</v>
      </c>
      <c r="K3701" t="s">
        <v>230</v>
      </c>
      <c r="L3701" t="n">
        <v>162</v>
      </c>
      <c r="M3701" t="n">
        <v>0.09</v>
      </c>
      <c r="N3701" t="n">
        <v>33.7</v>
      </c>
      <c r="O3701" t="s">
        <v>323</v>
      </c>
      <c r="P3701" t="n">
        <v>121</v>
      </c>
      <c r="Q3701" t="s">
        <v>229</v>
      </c>
      <c r="R3701" t="s">
        <v>233</v>
      </c>
      <c r="S3701" t="s">
        <v>229</v>
      </c>
      <c r="T3701" t="n">
        <v>5</v>
      </c>
    </row>
    <row r="3702" spans="1:20">
      <c r="A3702" s="1" t="n">
        <v>42004</v>
      </c>
      <c r="B3702" t="s">
        <v>323</v>
      </c>
      <c r="C3702" t="n">
        <v>73</v>
      </c>
      <c r="D3702" t="n">
        <v>509</v>
      </c>
      <c r="E3702" t="s">
        <v>380</v>
      </c>
      <c r="F3702" t="n">
        <v>3201</v>
      </c>
      <c r="G3702" t="s">
        <v>228</v>
      </c>
      <c r="H3702" t="s">
        <v>229</v>
      </c>
      <c r="I3702" t="n">
        <v>5</v>
      </c>
      <c r="J3702" t="n">
        <v>260</v>
      </c>
      <c r="K3702" t="s">
        <v>250</v>
      </c>
      <c r="L3702" t="n">
        <v>55</v>
      </c>
      <c r="M3702" t="n">
        <v>1</v>
      </c>
      <c r="N3702" t="n">
        <v>0</v>
      </c>
      <c r="T3702" t="s">
        <v>381</v>
      </c>
    </row>
    <row r="3703" spans="1:20">
      <c r="A3703" s="1" t="n">
        <v>42004</v>
      </c>
      <c r="B3703" t="s">
        <v>323</v>
      </c>
      <c r="C3703" t="n">
        <v>74</v>
      </c>
      <c r="D3703" t="n">
        <v>139</v>
      </c>
      <c r="E3703" t="s">
        <v>399</v>
      </c>
      <c r="F3703" t="n">
        <v>3201</v>
      </c>
      <c r="G3703" t="s">
        <v>228</v>
      </c>
      <c r="H3703" t="s">
        <v>229</v>
      </c>
      <c r="I3703" t="n">
        <v>5</v>
      </c>
      <c r="J3703" t="n">
        <v>260</v>
      </c>
      <c r="K3703" t="s">
        <v>250</v>
      </c>
      <c r="L3703" t="n">
        <v>60</v>
      </c>
      <c r="M3703" t="n">
        <v>0</v>
      </c>
      <c r="N3703" t="n">
        <v>0</v>
      </c>
      <c r="O3703" t="s">
        <v>323</v>
      </c>
      <c r="P3703" t="n">
        <v>2930</v>
      </c>
      <c r="Q3703" t="s">
        <v>400</v>
      </c>
      <c r="R3703" t="s">
        <v>233</v>
      </c>
      <c r="S3703" t="s">
        <v>229</v>
      </c>
      <c r="T3703" t="n">
        <v>5</v>
      </c>
    </row>
    <row r="3704" spans="1:20">
      <c r="A3704" s="1" t="n">
        <v>42004</v>
      </c>
      <c r="B3704" t="s">
        <v>323</v>
      </c>
      <c r="C3704" t="n">
        <v>75</v>
      </c>
      <c r="D3704" t="n">
        <v>465</v>
      </c>
      <c r="E3704" t="s">
        <v>404</v>
      </c>
      <c r="F3704" t="n">
        <v>3201</v>
      </c>
      <c r="G3704" t="s">
        <v>228</v>
      </c>
      <c r="H3704" t="s">
        <v>229</v>
      </c>
      <c r="I3704" t="n">
        <v>5</v>
      </c>
      <c r="J3704" t="n">
        <v>260</v>
      </c>
      <c r="K3704" t="s">
        <v>250</v>
      </c>
      <c r="L3704" t="n">
        <v>30</v>
      </c>
      <c r="M3704" t="n">
        <v>0</v>
      </c>
      <c r="N3704" t="n">
        <v>0</v>
      </c>
      <c r="T3704" t="s">
        <v>381</v>
      </c>
    </row>
    <row r="3705" spans="1:20">
      <c r="A3705" s="1" t="n">
        <v>42004</v>
      </c>
      <c r="B3705" t="s">
        <v>323</v>
      </c>
      <c r="C3705" t="n">
        <v>76</v>
      </c>
      <c r="D3705" t="n">
        <v>465</v>
      </c>
      <c r="E3705" t="s">
        <v>404</v>
      </c>
      <c r="F3705" t="n">
        <v>3201</v>
      </c>
      <c r="G3705" t="s">
        <v>228</v>
      </c>
      <c r="H3705" t="s">
        <v>229</v>
      </c>
      <c r="I3705" t="n">
        <v>5</v>
      </c>
      <c r="J3705" t="n">
        <v>260</v>
      </c>
      <c r="K3705" t="s">
        <v>250</v>
      </c>
      <c r="L3705" t="n">
        <v>45</v>
      </c>
      <c r="M3705" t="n">
        <v>0</v>
      </c>
      <c r="N3705" t="n">
        <v>0</v>
      </c>
      <c r="T3705" t="s">
        <v>381</v>
      </c>
    </row>
    <row r="3706" spans="1:20">
      <c r="A3706" s="1" t="n">
        <v>42004</v>
      </c>
      <c r="B3706" t="s">
        <v>376</v>
      </c>
      <c r="C3706" t="n">
        <v>1</v>
      </c>
      <c r="D3706" t="n">
        <v>251</v>
      </c>
      <c r="E3706" t="s">
        <v>385</v>
      </c>
      <c r="F3706" t="n">
        <v>3201</v>
      </c>
      <c r="G3706" t="s">
        <v>228</v>
      </c>
      <c r="H3706" t="s">
        <v>229</v>
      </c>
      <c r="I3706" t="n">
        <v>5</v>
      </c>
      <c r="J3706" t="n">
        <v>150</v>
      </c>
      <c r="K3706" t="s">
        <v>269</v>
      </c>
      <c r="L3706" t="n">
        <v>10</v>
      </c>
      <c r="M3706" t="n">
        <v>0</v>
      </c>
      <c r="N3706" t="n">
        <v>0</v>
      </c>
      <c r="T3706" t="s">
        <v>381</v>
      </c>
    </row>
    <row r="3707" spans="1:20">
      <c r="A3707" s="1" t="n">
        <v>42004</v>
      </c>
      <c r="B3707" t="s">
        <v>326</v>
      </c>
      <c r="C3707" t="n">
        <v>1</v>
      </c>
      <c r="D3707" t="n">
        <v>216</v>
      </c>
      <c r="E3707" t="s">
        <v>392</v>
      </c>
      <c r="F3707" t="n">
        <v>3201</v>
      </c>
      <c r="G3707" t="s">
        <v>228</v>
      </c>
      <c r="H3707" t="s">
        <v>229</v>
      </c>
      <c r="I3707" t="n">
        <v>5</v>
      </c>
      <c r="J3707" t="n">
        <v>515</v>
      </c>
      <c r="K3707" t="s">
        <v>338</v>
      </c>
      <c r="L3707" t="n">
        <v>235</v>
      </c>
      <c r="M3707" t="n">
        <v>0</v>
      </c>
      <c r="N3707" t="n">
        <v>0</v>
      </c>
      <c r="T3707" t="s">
        <v>381</v>
      </c>
    </row>
    <row r="3708" spans="1:20">
      <c r="A3708" s="1" t="n">
        <v>42004</v>
      </c>
      <c r="B3708" t="s">
        <v>326</v>
      </c>
      <c r="C3708" t="n">
        <v>2</v>
      </c>
      <c r="D3708" t="n">
        <v>215</v>
      </c>
      <c r="E3708" t="s">
        <v>384</v>
      </c>
      <c r="F3708" t="n">
        <v>3201</v>
      </c>
      <c r="G3708" t="s">
        <v>228</v>
      </c>
      <c r="H3708" t="s">
        <v>229</v>
      </c>
      <c r="I3708" t="n">
        <v>5</v>
      </c>
      <c r="J3708" t="n">
        <v>515</v>
      </c>
      <c r="K3708" t="s">
        <v>338</v>
      </c>
      <c r="L3708" t="n">
        <v>80</v>
      </c>
      <c r="M3708" t="n">
        <v>0</v>
      </c>
      <c r="N3708" t="n">
        <v>0</v>
      </c>
      <c r="T3708" t="s">
        <v>381</v>
      </c>
    </row>
    <row r="3709" spans="1:20">
      <c r="A3709" s="1" t="n">
        <v>42035</v>
      </c>
      <c r="B3709" t="s">
        <v>408</v>
      </c>
      <c r="C3709" t="n">
        <v>1</v>
      </c>
      <c r="D3709" t="n">
        <v>25</v>
      </c>
      <c r="E3709" t="s">
        <v>116</v>
      </c>
      <c r="F3709" t="n">
        <v>3201</v>
      </c>
      <c r="G3709" t="s">
        <v>228</v>
      </c>
      <c r="H3709" t="s">
        <v>229</v>
      </c>
      <c r="I3709" t="n">
        <v>5</v>
      </c>
      <c r="J3709" t="n">
        <v>805</v>
      </c>
      <c r="K3709" t="s">
        <v>295</v>
      </c>
      <c r="L3709" t="n">
        <v>710</v>
      </c>
      <c r="M3709" t="n">
        <v>0.27</v>
      </c>
      <c r="N3709" t="n">
        <v>36.6</v>
      </c>
      <c r="O3709" t="s">
        <v>415</v>
      </c>
      <c r="P3709" t="n">
        <v>363</v>
      </c>
      <c r="Q3709" t="s">
        <v>387</v>
      </c>
      <c r="R3709" t="s">
        <v>233</v>
      </c>
      <c r="S3709" t="s">
        <v>229</v>
      </c>
      <c r="T3709" t="n">
        <v>5</v>
      </c>
    </row>
    <row r="3710" spans="1:20">
      <c r="A3710" s="1" t="n">
        <v>42035</v>
      </c>
      <c r="B3710" t="s">
        <v>408</v>
      </c>
      <c r="C3710" t="n">
        <v>2</v>
      </c>
      <c r="D3710" t="n">
        <v>25</v>
      </c>
      <c r="E3710" t="s">
        <v>116</v>
      </c>
      <c r="F3710" t="n">
        <v>3201</v>
      </c>
      <c r="G3710" t="s">
        <v>228</v>
      </c>
      <c r="H3710" t="s">
        <v>229</v>
      </c>
      <c r="I3710" t="n">
        <v>5</v>
      </c>
      <c r="J3710" t="n">
        <v>260</v>
      </c>
      <c r="K3710" t="s">
        <v>250</v>
      </c>
      <c r="L3710" t="n">
        <v>448</v>
      </c>
      <c r="M3710" t="n">
        <v>0.61</v>
      </c>
      <c r="N3710" t="n">
        <v>39.2</v>
      </c>
      <c r="O3710" t="s">
        <v>415</v>
      </c>
      <c r="P3710" t="n">
        <v>363</v>
      </c>
      <c r="Q3710" t="s">
        <v>387</v>
      </c>
      <c r="R3710" t="s">
        <v>233</v>
      </c>
      <c r="S3710" t="s">
        <v>229</v>
      </c>
      <c r="T3710" t="n">
        <v>5</v>
      </c>
    </row>
    <row r="3711" spans="1:20">
      <c r="A3711" s="1" t="n">
        <v>42035</v>
      </c>
      <c r="B3711" t="s">
        <v>323</v>
      </c>
      <c r="C3711" t="n">
        <v>34</v>
      </c>
      <c r="D3711" t="n">
        <v>25</v>
      </c>
      <c r="E3711" t="s">
        <v>116</v>
      </c>
      <c r="F3711" t="n">
        <v>3201</v>
      </c>
      <c r="G3711" t="s">
        <v>228</v>
      </c>
      <c r="H3711" t="s">
        <v>229</v>
      </c>
      <c r="I3711" t="n">
        <v>5</v>
      </c>
      <c r="J3711" t="n">
        <v>150</v>
      </c>
      <c r="K3711" t="s">
        <v>269</v>
      </c>
      <c r="L3711" t="n">
        <v>934</v>
      </c>
      <c r="M3711" t="n">
        <v>0.6</v>
      </c>
      <c r="N3711" t="n">
        <v>23.7</v>
      </c>
      <c r="O3711" t="s">
        <v>416</v>
      </c>
      <c r="P3711" t="n">
        <v>121</v>
      </c>
      <c r="Q3711" t="s">
        <v>229</v>
      </c>
      <c r="R3711" t="s">
        <v>233</v>
      </c>
      <c r="S3711" t="s">
        <v>229</v>
      </c>
      <c r="T3711" t="n">
        <v>5</v>
      </c>
    </row>
    <row r="3712" spans="1:20">
      <c r="A3712" s="1" t="n">
        <v>42035</v>
      </c>
      <c r="B3712" t="s">
        <v>323</v>
      </c>
      <c r="C3712" t="n">
        <v>35</v>
      </c>
      <c r="D3712" t="n">
        <v>25</v>
      </c>
      <c r="E3712" t="s">
        <v>116</v>
      </c>
      <c r="F3712" t="n">
        <v>3201</v>
      </c>
      <c r="G3712" t="s">
        <v>228</v>
      </c>
      <c r="H3712" t="s">
        <v>229</v>
      </c>
      <c r="I3712" t="n">
        <v>5</v>
      </c>
      <c r="J3712" t="n">
        <v>458</v>
      </c>
      <c r="K3712" t="s">
        <v>230</v>
      </c>
      <c r="L3712" t="n">
        <v>671</v>
      </c>
      <c r="M3712" t="n">
        <v>0.05</v>
      </c>
      <c r="N3712" t="n">
        <v>33.4</v>
      </c>
      <c r="O3712" t="s">
        <v>416</v>
      </c>
      <c r="P3712" t="n">
        <v>121</v>
      </c>
      <c r="Q3712" t="s">
        <v>229</v>
      </c>
      <c r="R3712" t="s">
        <v>233</v>
      </c>
      <c r="S3712" t="s">
        <v>229</v>
      </c>
      <c r="T3712" t="n">
        <v>5</v>
      </c>
    </row>
    <row r="3713" spans="1:20">
      <c r="A3713" s="1" t="n">
        <v>42035</v>
      </c>
      <c r="B3713" t="s">
        <v>323</v>
      </c>
      <c r="C3713" t="n">
        <v>36</v>
      </c>
      <c r="D3713" t="n">
        <v>25</v>
      </c>
      <c r="E3713" t="s">
        <v>116</v>
      </c>
      <c r="F3713" t="n">
        <v>3201</v>
      </c>
      <c r="G3713" t="s">
        <v>228</v>
      </c>
      <c r="H3713" t="s">
        <v>229</v>
      </c>
      <c r="I3713" t="n">
        <v>5</v>
      </c>
      <c r="J3713" t="n">
        <v>580</v>
      </c>
      <c r="K3713" t="s">
        <v>248</v>
      </c>
      <c r="L3713" t="n">
        <v>182</v>
      </c>
      <c r="M3713" t="n">
        <v>0.12</v>
      </c>
      <c r="N3713" t="n">
        <v>33.3</v>
      </c>
      <c r="O3713" t="s">
        <v>416</v>
      </c>
      <c r="P3713" t="n">
        <v>121</v>
      </c>
      <c r="Q3713" t="s">
        <v>229</v>
      </c>
      <c r="R3713" t="s">
        <v>233</v>
      </c>
      <c r="S3713" t="s">
        <v>229</v>
      </c>
      <c r="T3713" t="n">
        <v>5</v>
      </c>
    </row>
    <row r="3714" spans="1:20">
      <c r="A3714" s="1" t="n">
        <v>42035</v>
      </c>
      <c r="B3714" t="s">
        <v>323</v>
      </c>
      <c r="C3714" t="n">
        <v>68</v>
      </c>
      <c r="D3714" t="n">
        <v>465</v>
      </c>
      <c r="E3714" t="s">
        <v>404</v>
      </c>
      <c r="F3714" t="n">
        <v>3201</v>
      </c>
      <c r="G3714" t="s">
        <v>228</v>
      </c>
      <c r="H3714" t="s">
        <v>229</v>
      </c>
      <c r="I3714" t="n">
        <v>5</v>
      </c>
      <c r="J3714" t="n">
        <v>260</v>
      </c>
      <c r="K3714" t="s">
        <v>250</v>
      </c>
      <c r="L3714" t="n">
        <v>65</v>
      </c>
      <c r="M3714" t="n">
        <v>0</v>
      </c>
      <c r="N3714" t="n">
        <v>0</v>
      </c>
      <c r="T3714" t="s">
        <v>381</v>
      </c>
    </row>
    <row r="3715" spans="1:20">
      <c r="A3715" s="1" t="n">
        <v>42035</v>
      </c>
      <c r="B3715" t="s">
        <v>323</v>
      </c>
      <c r="C3715" t="n">
        <v>69</v>
      </c>
      <c r="D3715" t="n">
        <v>509</v>
      </c>
      <c r="E3715" t="s">
        <v>380</v>
      </c>
      <c r="F3715" t="n">
        <v>3201</v>
      </c>
      <c r="G3715" t="s">
        <v>228</v>
      </c>
      <c r="H3715" t="s">
        <v>229</v>
      </c>
      <c r="I3715" t="n">
        <v>5</v>
      </c>
      <c r="J3715" t="n">
        <v>260</v>
      </c>
      <c r="K3715" t="s">
        <v>250</v>
      </c>
      <c r="L3715" t="n">
        <v>42</v>
      </c>
      <c r="M3715" t="n">
        <v>0.5</v>
      </c>
      <c r="N3715" t="n">
        <v>0</v>
      </c>
      <c r="T3715" t="s">
        <v>381</v>
      </c>
    </row>
    <row r="3716" spans="1:20">
      <c r="A3716" s="1" t="n">
        <v>42035</v>
      </c>
      <c r="B3716" t="s">
        <v>323</v>
      </c>
      <c r="C3716" t="n">
        <v>70</v>
      </c>
      <c r="D3716" t="n">
        <v>139</v>
      </c>
      <c r="E3716" t="s">
        <v>399</v>
      </c>
      <c r="F3716" t="n">
        <v>3201</v>
      </c>
      <c r="G3716" t="s">
        <v>228</v>
      </c>
      <c r="H3716" t="s">
        <v>229</v>
      </c>
      <c r="I3716" t="n">
        <v>5</v>
      </c>
      <c r="J3716" t="n">
        <v>260</v>
      </c>
      <c r="K3716" t="s">
        <v>250</v>
      </c>
      <c r="L3716" t="n">
        <v>30</v>
      </c>
      <c r="M3716" t="n">
        <v>0</v>
      </c>
      <c r="N3716" t="n">
        <v>0</v>
      </c>
      <c r="O3716" t="s">
        <v>323</v>
      </c>
      <c r="P3716" t="n">
        <v>2931</v>
      </c>
      <c r="Q3716" t="s">
        <v>414</v>
      </c>
      <c r="R3716" t="s">
        <v>233</v>
      </c>
      <c r="S3716" t="s">
        <v>229</v>
      </c>
      <c r="T3716" t="n">
        <v>5</v>
      </c>
    </row>
    <row r="3717" spans="1:20">
      <c r="A3717" s="1" t="n">
        <v>42035</v>
      </c>
      <c r="B3717" t="s">
        <v>323</v>
      </c>
      <c r="C3717" t="n">
        <v>71</v>
      </c>
      <c r="D3717" t="n">
        <v>465</v>
      </c>
      <c r="E3717" t="s">
        <v>404</v>
      </c>
      <c r="F3717" t="n">
        <v>3201</v>
      </c>
      <c r="G3717" t="s">
        <v>228</v>
      </c>
      <c r="H3717" t="s">
        <v>229</v>
      </c>
      <c r="I3717" t="n">
        <v>5</v>
      </c>
      <c r="J3717" t="n">
        <v>260</v>
      </c>
      <c r="K3717" t="s">
        <v>250</v>
      </c>
      <c r="L3717" t="n">
        <v>10</v>
      </c>
      <c r="M3717" t="n">
        <v>0</v>
      </c>
      <c r="N3717" t="n">
        <v>0</v>
      </c>
      <c r="T3717" t="s">
        <v>381</v>
      </c>
    </row>
    <row r="3718" spans="1:20">
      <c r="A3718" s="1" t="n">
        <v>42035</v>
      </c>
      <c r="B3718" t="s">
        <v>376</v>
      </c>
      <c r="C3718" t="n">
        <v>1</v>
      </c>
      <c r="D3718" t="n">
        <v>251</v>
      </c>
      <c r="E3718" t="s">
        <v>385</v>
      </c>
      <c r="F3718" t="n">
        <v>3202</v>
      </c>
      <c r="G3718" t="s">
        <v>275</v>
      </c>
      <c r="H3718" t="s">
        <v>229</v>
      </c>
      <c r="I3718" t="n">
        <v>5</v>
      </c>
      <c r="J3718" t="n">
        <v>720</v>
      </c>
      <c r="K3718" t="s">
        <v>353</v>
      </c>
      <c r="L3718" t="n">
        <v>49</v>
      </c>
      <c r="M3718" t="n">
        <v>0</v>
      </c>
      <c r="N3718" t="n">
        <v>0</v>
      </c>
      <c r="T3718" t="s">
        <v>381</v>
      </c>
    </row>
    <row r="3719" spans="1:20">
      <c r="A3719" s="1" t="n">
        <v>42035</v>
      </c>
      <c r="B3719" t="s">
        <v>376</v>
      </c>
      <c r="C3719" t="n">
        <v>2</v>
      </c>
      <c r="D3719" t="n">
        <v>251</v>
      </c>
      <c r="E3719" t="s">
        <v>385</v>
      </c>
      <c r="F3719" t="n">
        <v>3204</v>
      </c>
      <c r="G3719" t="s">
        <v>344</v>
      </c>
      <c r="H3719" t="s">
        <v>229</v>
      </c>
      <c r="I3719" t="n">
        <v>5</v>
      </c>
      <c r="J3719" t="n">
        <v>720</v>
      </c>
      <c r="K3719" t="s">
        <v>353</v>
      </c>
      <c r="L3719" t="n">
        <v>13</v>
      </c>
      <c r="M3719" t="n">
        <v>0</v>
      </c>
      <c r="N3719" t="n">
        <v>0</v>
      </c>
      <c r="T3719" t="s">
        <v>381</v>
      </c>
    </row>
    <row r="3720" spans="1:20">
      <c r="A3720" s="1" t="n">
        <v>42035</v>
      </c>
      <c r="B3720" t="s">
        <v>376</v>
      </c>
      <c r="C3720" t="n">
        <v>3</v>
      </c>
      <c r="D3720" t="n">
        <v>251</v>
      </c>
      <c r="E3720" t="s">
        <v>385</v>
      </c>
      <c r="F3720" t="n">
        <v>3201</v>
      </c>
      <c r="G3720" t="s">
        <v>228</v>
      </c>
      <c r="H3720" t="s">
        <v>229</v>
      </c>
      <c r="I3720" t="n">
        <v>5</v>
      </c>
      <c r="J3720" t="n">
        <v>720</v>
      </c>
      <c r="K3720" t="s">
        <v>353</v>
      </c>
      <c r="L3720" t="n">
        <v>20</v>
      </c>
      <c r="M3720" t="n">
        <v>0</v>
      </c>
      <c r="N3720" t="n">
        <v>0</v>
      </c>
      <c r="T3720" t="s">
        <v>381</v>
      </c>
    </row>
    <row r="3721" spans="1:20">
      <c r="A3721" s="1" t="n">
        <v>42035</v>
      </c>
      <c r="B3721" t="s">
        <v>382</v>
      </c>
      <c r="C3721" t="n">
        <v>1</v>
      </c>
      <c r="D3721" t="n">
        <v>931</v>
      </c>
      <c r="E3721" t="s">
        <v>383</v>
      </c>
      <c r="F3721" t="n">
        <v>3201</v>
      </c>
      <c r="G3721" t="s">
        <v>228</v>
      </c>
      <c r="H3721" t="s">
        <v>229</v>
      </c>
      <c r="I3721" t="n">
        <v>5</v>
      </c>
      <c r="J3721" t="n">
        <v>285</v>
      </c>
      <c r="K3721" t="s">
        <v>284</v>
      </c>
      <c r="L3721" t="n">
        <v>32</v>
      </c>
      <c r="M3721" t="n">
        <v>0</v>
      </c>
      <c r="N3721" t="n">
        <v>0</v>
      </c>
      <c r="T3721" t="s">
        <v>381</v>
      </c>
    </row>
    <row r="3722" spans="1:20">
      <c r="A3722" s="1" t="n">
        <v>42035</v>
      </c>
      <c r="B3722" t="s">
        <v>326</v>
      </c>
      <c r="C3722" t="n">
        <v>1</v>
      </c>
      <c r="D3722" t="n">
        <v>216</v>
      </c>
      <c r="E3722" t="s">
        <v>392</v>
      </c>
      <c r="F3722" t="n">
        <v>3201</v>
      </c>
      <c r="G3722" t="s">
        <v>228</v>
      </c>
      <c r="H3722" t="s">
        <v>229</v>
      </c>
      <c r="I3722" t="n">
        <v>5</v>
      </c>
      <c r="J3722" t="n">
        <v>515</v>
      </c>
      <c r="K3722" t="s">
        <v>338</v>
      </c>
      <c r="L3722" t="n">
        <v>215</v>
      </c>
      <c r="M3722" t="n">
        <v>0</v>
      </c>
      <c r="N3722" t="n">
        <v>0</v>
      </c>
      <c r="T3722" t="s">
        <v>381</v>
      </c>
    </row>
    <row r="3723" spans="1:20">
      <c r="A3723" s="1" t="n">
        <v>42035</v>
      </c>
      <c r="B3723" t="s">
        <v>326</v>
      </c>
      <c r="C3723" t="n">
        <v>2</v>
      </c>
      <c r="D3723" t="n">
        <v>215</v>
      </c>
      <c r="E3723" t="s">
        <v>384</v>
      </c>
      <c r="F3723" t="n">
        <v>3201</v>
      </c>
      <c r="G3723" t="s">
        <v>228</v>
      </c>
      <c r="H3723" t="s">
        <v>229</v>
      </c>
      <c r="I3723" t="n">
        <v>5</v>
      </c>
      <c r="J3723" t="n">
        <v>515</v>
      </c>
      <c r="K3723" t="s">
        <v>338</v>
      </c>
      <c r="L3723" t="n">
        <v>100</v>
      </c>
      <c r="M3723" t="n">
        <v>0</v>
      </c>
      <c r="N3723" t="n">
        <v>0</v>
      </c>
      <c r="T3723" t="s">
        <v>381</v>
      </c>
    </row>
    <row r="3724" spans="1:20">
      <c r="A3724" s="1" t="n">
        <v>42035</v>
      </c>
      <c r="B3724" t="s">
        <v>417</v>
      </c>
      <c r="C3724" t="n">
        <v>1</v>
      </c>
      <c r="D3724" t="n">
        <v>215</v>
      </c>
      <c r="E3724" t="s">
        <v>384</v>
      </c>
      <c r="F3724" t="n">
        <v>3201</v>
      </c>
      <c r="G3724" t="s">
        <v>228</v>
      </c>
      <c r="H3724" t="s">
        <v>229</v>
      </c>
      <c r="I3724" t="n">
        <v>5</v>
      </c>
      <c r="J3724" t="n">
        <v>515</v>
      </c>
      <c r="K3724" t="s">
        <v>338</v>
      </c>
      <c r="L3724" t="n">
        <v>4</v>
      </c>
      <c r="M3724" t="n">
        <v>0</v>
      </c>
      <c r="N3724" t="n">
        <v>0</v>
      </c>
      <c r="T3724" t="s">
        <v>381</v>
      </c>
    </row>
    <row r="3725" spans="1:20">
      <c r="A3725" s="1" t="n">
        <v>42063</v>
      </c>
      <c r="B3725" t="s">
        <v>408</v>
      </c>
      <c r="C3725" t="n">
        <v>1</v>
      </c>
      <c r="D3725" t="n">
        <v>25</v>
      </c>
      <c r="E3725" t="s">
        <v>116</v>
      </c>
      <c r="F3725" t="n">
        <v>3201</v>
      </c>
      <c r="G3725" t="s">
        <v>228</v>
      </c>
      <c r="H3725" t="s">
        <v>229</v>
      </c>
      <c r="I3725" t="n">
        <v>5</v>
      </c>
      <c r="J3725" t="n">
        <v>805</v>
      </c>
      <c r="K3725" t="s">
        <v>295</v>
      </c>
      <c r="L3725" t="n">
        <v>698</v>
      </c>
      <c r="M3725" t="n">
        <v>0.27</v>
      </c>
      <c r="N3725" t="n">
        <v>36.6</v>
      </c>
      <c r="O3725" t="s">
        <v>415</v>
      </c>
      <c r="P3725" t="n">
        <v>363</v>
      </c>
      <c r="Q3725" t="s">
        <v>387</v>
      </c>
      <c r="R3725" t="s">
        <v>233</v>
      </c>
      <c r="S3725" t="s">
        <v>229</v>
      </c>
      <c r="T3725" t="n">
        <v>5</v>
      </c>
    </row>
    <row r="3726" spans="1:20">
      <c r="A3726" s="1" t="n">
        <v>42063</v>
      </c>
      <c r="B3726" t="s">
        <v>408</v>
      </c>
      <c r="C3726" t="n">
        <v>2</v>
      </c>
      <c r="D3726" t="n">
        <v>25</v>
      </c>
      <c r="E3726" t="s">
        <v>116</v>
      </c>
      <c r="F3726" t="n">
        <v>3201</v>
      </c>
      <c r="G3726" t="s">
        <v>228</v>
      </c>
      <c r="H3726" t="s">
        <v>229</v>
      </c>
      <c r="I3726" t="n">
        <v>5</v>
      </c>
      <c r="J3726" t="n">
        <v>910</v>
      </c>
      <c r="K3726" t="s">
        <v>318</v>
      </c>
      <c r="L3726" t="n">
        <v>602</v>
      </c>
      <c r="M3726" t="n">
        <v>0.75</v>
      </c>
      <c r="N3726" t="n">
        <v>40.3</v>
      </c>
      <c r="O3726" t="s">
        <v>415</v>
      </c>
      <c r="P3726" t="n">
        <v>363</v>
      </c>
      <c r="Q3726" t="s">
        <v>387</v>
      </c>
      <c r="R3726" t="s">
        <v>233</v>
      </c>
      <c r="S3726" t="s">
        <v>229</v>
      </c>
      <c r="T3726" t="n">
        <v>5</v>
      </c>
    </row>
    <row r="3727" spans="1:20">
      <c r="A3727" s="1" t="n">
        <v>42063</v>
      </c>
      <c r="B3727" t="s">
        <v>408</v>
      </c>
      <c r="C3727" t="n">
        <v>3</v>
      </c>
      <c r="D3727" t="n">
        <v>25</v>
      </c>
      <c r="E3727" t="s">
        <v>116</v>
      </c>
      <c r="F3727" t="n">
        <v>3201</v>
      </c>
      <c r="G3727" t="s">
        <v>228</v>
      </c>
      <c r="H3727" t="s">
        <v>229</v>
      </c>
      <c r="I3727" t="n">
        <v>5</v>
      </c>
      <c r="J3727" t="n">
        <v>150</v>
      </c>
      <c r="K3727" t="s">
        <v>269</v>
      </c>
      <c r="L3727" t="n">
        <v>695</v>
      </c>
      <c r="M3727" t="n">
        <v>0.19</v>
      </c>
      <c r="N3727" t="n">
        <v>24.1</v>
      </c>
      <c r="O3727" t="s">
        <v>415</v>
      </c>
      <c r="P3727" t="n">
        <v>363</v>
      </c>
      <c r="Q3727" t="s">
        <v>387</v>
      </c>
      <c r="R3727" t="s">
        <v>233</v>
      </c>
      <c r="S3727" t="s">
        <v>229</v>
      </c>
      <c r="T3727" t="n">
        <v>5</v>
      </c>
    </row>
    <row r="3728" spans="1:20">
      <c r="A3728" s="1" t="n">
        <v>42063</v>
      </c>
      <c r="B3728" t="s">
        <v>323</v>
      </c>
      <c r="C3728" t="n">
        <v>26</v>
      </c>
      <c r="D3728" t="n">
        <v>25</v>
      </c>
      <c r="E3728" t="s">
        <v>116</v>
      </c>
      <c r="F3728" t="n">
        <v>3201</v>
      </c>
      <c r="G3728" t="s">
        <v>228</v>
      </c>
      <c r="H3728" t="s">
        <v>229</v>
      </c>
      <c r="I3728" t="n">
        <v>5</v>
      </c>
      <c r="J3728" t="n">
        <v>458</v>
      </c>
      <c r="K3728" t="s">
        <v>230</v>
      </c>
      <c r="L3728" t="n">
        <v>454</v>
      </c>
      <c r="M3728" t="n">
        <v>0.09</v>
      </c>
      <c r="N3728" t="n">
        <v>33.7</v>
      </c>
      <c r="O3728" t="s">
        <v>416</v>
      </c>
      <c r="P3728" t="n">
        <v>121</v>
      </c>
      <c r="Q3728" t="s">
        <v>229</v>
      </c>
      <c r="R3728" t="s">
        <v>233</v>
      </c>
      <c r="S3728" t="s">
        <v>229</v>
      </c>
      <c r="T3728" t="n">
        <v>5</v>
      </c>
    </row>
    <row r="3729" spans="1:20">
      <c r="A3729" s="1" t="n">
        <v>42063</v>
      </c>
      <c r="B3729" t="s">
        <v>323</v>
      </c>
      <c r="C3729" t="n">
        <v>27</v>
      </c>
      <c r="D3729" t="n">
        <v>25</v>
      </c>
      <c r="E3729" t="s">
        <v>116</v>
      </c>
      <c r="F3729" t="n">
        <v>3201</v>
      </c>
      <c r="G3729" t="s">
        <v>228</v>
      </c>
      <c r="H3729" t="s">
        <v>229</v>
      </c>
      <c r="I3729" t="n">
        <v>5</v>
      </c>
      <c r="J3729" t="n">
        <v>945</v>
      </c>
      <c r="K3729" t="s">
        <v>282</v>
      </c>
      <c r="L3729" t="n">
        <v>195</v>
      </c>
      <c r="M3729" t="n">
        <v>0.05</v>
      </c>
      <c r="N3729" t="n">
        <v>39.8</v>
      </c>
      <c r="O3729" t="s">
        <v>416</v>
      </c>
      <c r="P3729" t="n">
        <v>121</v>
      </c>
      <c r="Q3729" t="s">
        <v>229</v>
      </c>
      <c r="R3729" t="s">
        <v>233</v>
      </c>
      <c r="S3729" t="s">
        <v>229</v>
      </c>
      <c r="T3729" t="n">
        <v>5</v>
      </c>
    </row>
    <row r="3730" spans="1:20">
      <c r="A3730" s="1" t="n">
        <v>42063</v>
      </c>
      <c r="B3730" t="s">
        <v>323</v>
      </c>
      <c r="C3730" t="n">
        <v>59</v>
      </c>
      <c r="D3730" t="n">
        <v>508</v>
      </c>
      <c r="E3730" t="s">
        <v>405</v>
      </c>
      <c r="F3730" t="n">
        <v>3201</v>
      </c>
      <c r="G3730" t="s">
        <v>228</v>
      </c>
      <c r="H3730" t="s">
        <v>229</v>
      </c>
      <c r="I3730" t="n">
        <v>5</v>
      </c>
      <c r="J3730" t="n">
        <v>260</v>
      </c>
      <c r="K3730" t="s">
        <v>250</v>
      </c>
      <c r="L3730" t="n">
        <v>65</v>
      </c>
      <c r="M3730" t="n">
        <v>0.01</v>
      </c>
      <c r="N3730" t="n">
        <v>0</v>
      </c>
      <c r="T3730" t="s">
        <v>381</v>
      </c>
    </row>
    <row r="3731" spans="1:20">
      <c r="A3731" s="1" t="n">
        <v>42063</v>
      </c>
      <c r="B3731" t="s">
        <v>323</v>
      </c>
      <c r="C3731" t="n">
        <v>60</v>
      </c>
      <c r="D3731" t="n">
        <v>465</v>
      </c>
      <c r="E3731" t="s">
        <v>404</v>
      </c>
      <c r="F3731" t="n">
        <v>3201</v>
      </c>
      <c r="G3731" t="s">
        <v>228</v>
      </c>
      <c r="H3731" t="s">
        <v>229</v>
      </c>
      <c r="I3731" t="n">
        <v>5</v>
      </c>
      <c r="J3731" t="n">
        <v>260</v>
      </c>
      <c r="K3731" t="s">
        <v>250</v>
      </c>
      <c r="L3731" t="n">
        <v>49</v>
      </c>
      <c r="M3731" t="n">
        <v>0</v>
      </c>
      <c r="N3731" t="n">
        <v>0</v>
      </c>
      <c r="T3731" t="s">
        <v>381</v>
      </c>
    </row>
    <row r="3732" spans="1:20">
      <c r="A3732" s="1" t="n">
        <v>42063</v>
      </c>
      <c r="B3732" t="s">
        <v>323</v>
      </c>
      <c r="C3732" t="n">
        <v>61</v>
      </c>
      <c r="D3732" t="n">
        <v>465</v>
      </c>
      <c r="E3732" t="s">
        <v>404</v>
      </c>
      <c r="F3732" t="n">
        <v>3201</v>
      </c>
      <c r="G3732" t="s">
        <v>228</v>
      </c>
      <c r="H3732" t="s">
        <v>229</v>
      </c>
      <c r="I3732" t="n">
        <v>5</v>
      </c>
      <c r="J3732" t="n">
        <v>260</v>
      </c>
      <c r="K3732" t="s">
        <v>250</v>
      </c>
      <c r="L3732" t="n">
        <v>15</v>
      </c>
      <c r="M3732" t="n">
        <v>0</v>
      </c>
      <c r="N3732" t="n">
        <v>0</v>
      </c>
      <c r="T3732" t="s">
        <v>381</v>
      </c>
    </row>
    <row r="3733" spans="1:20">
      <c r="A3733" s="1" t="n">
        <v>42063</v>
      </c>
      <c r="B3733" t="s">
        <v>376</v>
      </c>
      <c r="C3733" t="n">
        <v>1</v>
      </c>
      <c r="D3733" t="n">
        <v>251</v>
      </c>
      <c r="E3733" t="s">
        <v>385</v>
      </c>
      <c r="F3733" t="n">
        <v>3204</v>
      </c>
      <c r="G3733" t="s">
        <v>344</v>
      </c>
      <c r="H3733" t="s">
        <v>229</v>
      </c>
      <c r="I3733" t="n">
        <v>5</v>
      </c>
      <c r="J3733" t="n">
        <v>720</v>
      </c>
      <c r="K3733" t="s">
        <v>353</v>
      </c>
      <c r="L3733" t="n">
        <v>10</v>
      </c>
      <c r="M3733" t="n">
        <v>0</v>
      </c>
      <c r="N3733" t="n">
        <v>0</v>
      </c>
      <c r="T3733" t="s">
        <v>381</v>
      </c>
    </row>
    <row r="3734" spans="1:20">
      <c r="A3734" s="1" t="n">
        <v>42063</v>
      </c>
      <c r="B3734" t="s">
        <v>376</v>
      </c>
      <c r="C3734" t="n">
        <v>2</v>
      </c>
      <c r="D3734" t="n">
        <v>251</v>
      </c>
      <c r="E3734" t="s">
        <v>385</v>
      </c>
      <c r="F3734" t="n">
        <v>3201</v>
      </c>
      <c r="G3734" t="s">
        <v>228</v>
      </c>
      <c r="H3734" t="s">
        <v>229</v>
      </c>
      <c r="I3734" t="n">
        <v>5</v>
      </c>
      <c r="J3734" t="n">
        <v>720</v>
      </c>
      <c r="K3734" t="s">
        <v>353</v>
      </c>
      <c r="L3734" t="n">
        <v>13</v>
      </c>
      <c r="M3734" t="n">
        <v>0</v>
      </c>
      <c r="N3734" t="n">
        <v>0</v>
      </c>
      <c r="T3734" t="s">
        <v>381</v>
      </c>
    </row>
    <row r="3735" spans="1:20">
      <c r="A3735" s="1" t="n">
        <v>42063</v>
      </c>
      <c r="B3735" t="s">
        <v>382</v>
      </c>
      <c r="C3735" t="n">
        <v>1</v>
      </c>
      <c r="D3735" t="n">
        <v>931</v>
      </c>
      <c r="E3735" t="s">
        <v>383</v>
      </c>
      <c r="F3735" t="n">
        <v>3201</v>
      </c>
      <c r="G3735" t="s">
        <v>228</v>
      </c>
      <c r="H3735" t="s">
        <v>229</v>
      </c>
      <c r="I3735" t="n">
        <v>5</v>
      </c>
      <c r="J3735" t="n">
        <v>830</v>
      </c>
      <c r="K3735" t="s">
        <v>418</v>
      </c>
      <c r="L3735" t="n">
        <v>79</v>
      </c>
      <c r="M3735" t="n">
        <v>0</v>
      </c>
      <c r="N3735" t="n">
        <v>0</v>
      </c>
      <c r="T3735" t="s">
        <v>381</v>
      </c>
    </row>
    <row r="3736" spans="1:20">
      <c r="A3736" s="1" t="n">
        <v>42063</v>
      </c>
      <c r="B3736" t="s">
        <v>326</v>
      </c>
      <c r="C3736" t="n">
        <v>1</v>
      </c>
      <c r="D3736" t="n">
        <v>216</v>
      </c>
      <c r="E3736" t="s">
        <v>392</v>
      </c>
      <c r="F3736" t="n">
        <v>3201</v>
      </c>
      <c r="G3736" t="s">
        <v>228</v>
      </c>
      <c r="H3736" t="s">
        <v>229</v>
      </c>
      <c r="I3736" t="n">
        <v>5</v>
      </c>
      <c r="J3736" t="n">
        <v>515</v>
      </c>
      <c r="K3736" t="s">
        <v>338</v>
      </c>
      <c r="L3736" t="n">
        <v>215</v>
      </c>
      <c r="M3736" t="n">
        <v>0</v>
      </c>
      <c r="N3736" t="n">
        <v>0</v>
      </c>
      <c r="T3736" t="s">
        <v>381</v>
      </c>
    </row>
    <row r="3737" spans="1:20">
      <c r="A3737" s="1" t="n">
        <v>42063</v>
      </c>
      <c r="B3737" t="s">
        <v>326</v>
      </c>
      <c r="C3737" t="n">
        <v>2</v>
      </c>
      <c r="D3737" t="n">
        <v>215</v>
      </c>
      <c r="E3737" t="s">
        <v>384</v>
      </c>
      <c r="F3737" t="n">
        <v>3201</v>
      </c>
      <c r="G3737" t="s">
        <v>228</v>
      </c>
      <c r="H3737" t="s">
        <v>229</v>
      </c>
      <c r="I3737" t="n">
        <v>5</v>
      </c>
      <c r="J3737" t="n">
        <v>515</v>
      </c>
      <c r="K3737" t="s">
        <v>338</v>
      </c>
      <c r="L3737" t="n">
        <v>100</v>
      </c>
      <c r="M3737" t="n">
        <v>0</v>
      </c>
      <c r="N3737" t="n">
        <v>0</v>
      </c>
      <c r="T3737" t="s">
        <v>381</v>
      </c>
    </row>
    <row r="3738" spans="1:20">
      <c r="A3738" s="1" t="n">
        <v>42063</v>
      </c>
      <c r="B3738" t="s">
        <v>417</v>
      </c>
      <c r="C3738" t="n">
        <v>1</v>
      </c>
      <c r="D3738" t="n">
        <v>215</v>
      </c>
      <c r="E3738" t="s">
        <v>384</v>
      </c>
      <c r="F3738" t="n">
        <v>3201</v>
      </c>
      <c r="G3738" t="s">
        <v>228</v>
      </c>
      <c r="H3738" t="s">
        <v>229</v>
      </c>
      <c r="I3738" t="n">
        <v>5</v>
      </c>
      <c r="J3738" t="n">
        <v>515</v>
      </c>
      <c r="K3738" t="s">
        <v>338</v>
      </c>
      <c r="L3738" t="n">
        <v>100</v>
      </c>
      <c r="M3738" t="n">
        <v>0</v>
      </c>
      <c r="N3738" t="n">
        <v>0</v>
      </c>
      <c r="T3738" t="s">
        <v>381</v>
      </c>
    </row>
    <row r="3739" spans="1:20">
      <c r="A3739" s="1" t="n">
        <v>42094</v>
      </c>
      <c r="B3739" t="s">
        <v>408</v>
      </c>
      <c r="C3739" t="n">
        <v>1</v>
      </c>
      <c r="D3739" t="n">
        <v>25</v>
      </c>
      <c r="E3739" t="s">
        <v>116</v>
      </c>
      <c r="F3739" t="n">
        <v>3201</v>
      </c>
      <c r="G3739" t="s">
        <v>228</v>
      </c>
      <c r="H3739" t="s">
        <v>229</v>
      </c>
      <c r="I3739" t="n">
        <v>5</v>
      </c>
      <c r="J3739" t="n">
        <v>670</v>
      </c>
      <c r="K3739" t="s">
        <v>336</v>
      </c>
      <c r="L3739" t="n">
        <v>996</v>
      </c>
      <c r="M3739" t="n">
        <v>0.06</v>
      </c>
      <c r="N3739" t="n">
        <v>45.3</v>
      </c>
      <c r="O3739" t="s">
        <v>415</v>
      </c>
      <c r="P3739" t="n">
        <v>363</v>
      </c>
      <c r="Q3739" t="s">
        <v>387</v>
      </c>
      <c r="R3739" t="s">
        <v>233</v>
      </c>
      <c r="S3739" t="s">
        <v>229</v>
      </c>
      <c r="T3739" t="n">
        <v>5</v>
      </c>
    </row>
    <row r="3740" spans="1:20">
      <c r="A3740" s="1" t="n">
        <v>42094</v>
      </c>
      <c r="B3740" t="s">
        <v>408</v>
      </c>
      <c r="C3740" t="n">
        <v>2</v>
      </c>
      <c r="D3740" t="n">
        <v>25</v>
      </c>
      <c r="E3740" t="s">
        <v>116</v>
      </c>
      <c r="F3740" t="n">
        <v>3201</v>
      </c>
      <c r="G3740" t="s">
        <v>228</v>
      </c>
      <c r="H3740" t="s">
        <v>229</v>
      </c>
      <c r="I3740" t="n">
        <v>5</v>
      </c>
      <c r="J3740" t="n">
        <v>260</v>
      </c>
      <c r="K3740" t="s">
        <v>250</v>
      </c>
      <c r="L3740" t="n">
        <v>334</v>
      </c>
      <c r="M3740" t="n">
        <v>0.47</v>
      </c>
      <c r="N3740" t="n">
        <v>38.9</v>
      </c>
      <c r="O3740" t="s">
        <v>415</v>
      </c>
      <c r="P3740" t="n">
        <v>363</v>
      </c>
      <c r="Q3740" t="s">
        <v>387</v>
      </c>
      <c r="R3740" t="s">
        <v>233</v>
      </c>
      <c r="S3740" t="s">
        <v>229</v>
      </c>
      <c r="T3740" t="n">
        <v>5</v>
      </c>
    </row>
    <row r="3741" spans="1:20">
      <c r="A3741" s="1" t="n">
        <v>42094</v>
      </c>
      <c r="B3741" t="s">
        <v>408</v>
      </c>
      <c r="C3741" t="n">
        <v>3</v>
      </c>
      <c r="D3741" t="n">
        <v>25</v>
      </c>
      <c r="E3741" t="s">
        <v>116</v>
      </c>
      <c r="F3741" t="n">
        <v>3201</v>
      </c>
      <c r="G3741" t="s">
        <v>228</v>
      </c>
      <c r="H3741" t="s">
        <v>229</v>
      </c>
      <c r="I3741" t="n">
        <v>5</v>
      </c>
      <c r="J3741" t="n">
        <v>325</v>
      </c>
      <c r="K3741" t="s">
        <v>265</v>
      </c>
      <c r="L3741" t="n">
        <v>360</v>
      </c>
      <c r="M3741" t="n">
        <v>1.36</v>
      </c>
      <c r="N3741" t="n">
        <v>24.6</v>
      </c>
      <c r="O3741" t="s">
        <v>415</v>
      </c>
      <c r="P3741" t="n">
        <v>363</v>
      </c>
      <c r="Q3741" t="s">
        <v>387</v>
      </c>
      <c r="R3741" t="s">
        <v>233</v>
      </c>
      <c r="S3741" t="s">
        <v>229</v>
      </c>
      <c r="T3741" t="n">
        <v>5</v>
      </c>
    </row>
    <row r="3742" spans="1:20">
      <c r="A3742" s="1" t="n">
        <v>42094</v>
      </c>
      <c r="B3742" t="s">
        <v>323</v>
      </c>
      <c r="C3742" t="n">
        <v>30</v>
      </c>
      <c r="D3742" t="n">
        <v>25</v>
      </c>
      <c r="E3742" t="s">
        <v>116</v>
      </c>
      <c r="F3742" t="n">
        <v>3201</v>
      </c>
      <c r="G3742" t="s">
        <v>228</v>
      </c>
      <c r="H3742" t="s">
        <v>229</v>
      </c>
      <c r="I3742" t="n">
        <v>5</v>
      </c>
      <c r="J3742" t="n">
        <v>458</v>
      </c>
      <c r="K3742" t="s">
        <v>230</v>
      </c>
      <c r="L3742" t="n">
        <v>375</v>
      </c>
      <c r="M3742" t="n">
        <v>0.09</v>
      </c>
      <c r="N3742" t="n">
        <v>33.9</v>
      </c>
      <c r="O3742" t="s">
        <v>416</v>
      </c>
      <c r="P3742" t="n">
        <v>121</v>
      </c>
      <c r="Q3742" t="s">
        <v>229</v>
      </c>
      <c r="R3742" t="s">
        <v>233</v>
      </c>
      <c r="S3742" t="s">
        <v>229</v>
      </c>
      <c r="T3742" t="n">
        <v>5</v>
      </c>
    </row>
    <row r="3743" spans="1:20">
      <c r="A3743" s="1" t="n">
        <v>42094</v>
      </c>
      <c r="B3743" t="s">
        <v>323</v>
      </c>
      <c r="C3743" t="n">
        <v>31</v>
      </c>
      <c r="D3743" t="n">
        <v>25</v>
      </c>
      <c r="E3743" t="s">
        <v>116</v>
      </c>
      <c r="F3743" t="n">
        <v>3201</v>
      </c>
      <c r="G3743" t="s">
        <v>228</v>
      </c>
      <c r="H3743" t="s">
        <v>229</v>
      </c>
      <c r="I3743" t="n">
        <v>5</v>
      </c>
      <c r="J3743" t="n">
        <v>458</v>
      </c>
      <c r="K3743" t="s">
        <v>230</v>
      </c>
      <c r="L3743" t="n">
        <v>346</v>
      </c>
      <c r="M3743" t="n">
        <v>0.09</v>
      </c>
      <c r="N3743" t="n">
        <v>33.7</v>
      </c>
      <c r="O3743" t="s">
        <v>416</v>
      </c>
      <c r="P3743" t="n">
        <v>121</v>
      </c>
      <c r="Q3743" t="s">
        <v>229</v>
      </c>
      <c r="R3743" t="s">
        <v>233</v>
      </c>
      <c r="S3743" t="s">
        <v>229</v>
      </c>
      <c r="T3743" t="n">
        <v>5</v>
      </c>
    </row>
    <row r="3744" spans="1:20">
      <c r="A3744" s="1" t="n">
        <v>42094</v>
      </c>
      <c r="B3744" t="s">
        <v>323</v>
      </c>
      <c r="C3744" t="n">
        <v>32</v>
      </c>
      <c r="D3744" t="n">
        <v>25</v>
      </c>
      <c r="E3744" t="s">
        <v>116</v>
      </c>
      <c r="F3744" t="n">
        <v>3201</v>
      </c>
      <c r="G3744" t="s">
        <v>228</v>
      </c>
      <c r="H3744" t="s">
        <v>229</v>
      </c>
      <c r="I3744" t="n">
        <v>5</v>
      </c>
      <c r="J3744" t="n">
        <v>945</v>
      </c>
      <c r="K3744" t="s">
        <v>282</v>
      </c>
      <c r="L3744" t="n">
        <v>280</v>
      </c>
      <c r="M3744" t="n">
        <v>0.04</v>
      </c>
      <c r="N3744" t="n">
        <v>40.9</v>
      </c>
      <c r="O3744" t="s">
        <v>416</v>
      </c>
      <c r="P3744" t="n">
        <v>121</v>
      </c>
      <c r="Q3744" t="s">
        <v>229</v>
      </c>
      <c r="R3744" t="s">
        <v>233</v>
      </c>
      <c r="S3744" t="s">
        <v>229</v>
      </c>
      <c r="T3744" t="n">
        <v>5</v>
      </c>
    </row>
    <row r="3745" spans="1:20">
      <c r="A3745" s="1" t="n">
        <v>42094</v>
      </c>
      <c r="B3745" t="s">
        <v>323</v>
      </c>
      <c r="C3745" t="n">
        <v>33</v>
      </c>
      <c r="D3745" t="n">
        <v>25</v>
      </c>
      <c r="E3745" t="s">
        <v>116</v>
      </c>
      <c r="F3745" t="n">
        <v>3201</v>
      </c>
      <c r="G3745" t="s">
        <v>228</v>
      </c>
      <c r="H3745" t="s">
        <v>229</v>
      </c>
      <c r="I3745" t="n">
        <v>5</v>
      </c>
      <c r="J3745" t="n">
        <v>945</v>
      </c>
      <c r="K3745" t="s">
        <v>282</v>
      </c>
      <c r="L3745" t="n">
        <v>294</v>
      </c>
      <c r="M3745" t="n">
        <v>0.04</v>
      </c>
      <c r="N3745" t="n">
        <v>40.8</v>
      </c>
      <c r="O3745" t="s">
        <v>416</v>
      </c>
      <c r="P3745" t="n">
        <v>121</v>
      </c>
      <c r="Q3745" t="s">
        <v>229</v>
      </c>
      <c r="R3745" t="s">
        <v>233</v>
      </c>
      <c r="S3745" t="s">
        <v>229</v>
      </c>
      <c r="T3745" t="n">
        <v>5</v>
      </c>
    </row>
    <row r="3746" spans="1:20">
      <c r="A3746" s="1" t="n">
        <v>42094</v>
      </c>
      <c r="B3746" t="s">
        <v>323</v>
      </c>
      <c r="C3746" t="n">
        <v>81</v>
      </c>
      <c r="D3746" t="n">
        <v>215</v>
      </c>
      <c r="E3746" t="s">
        <v>384</v>
      </c>
      <c r="F3746" t="n">
        <v>3201</v>
      </c>
      <c r="G3746" t="s">
        <v>228</v>
      </c>
      <c r="H3746" t="s">
        <v>229</v>
      </c>
      <c r="I3746" t="n">
        <v>5</v>
      </c>
      <c r="J3746" t="n">
        <v>515</v>
      </c>
      <c r="K3746" t="s">
        <v>338</v>
      </c>
      <c r="L3746" t="n">
        <v>119</v>
      </c>
      <c r="M3746" t="n">
        <v>0</v>
      </c>
      <c r="N3746" t="n">
        <v>0</v>
      </c>
      <c r="T3746" t="s">
        <v>381</v>
      </c>
    </row>
    <row r="3747" spans="1:20">
      <c r="A3747" s="1" t="n">
        <v>42094</v>
      </c>
      <c r="B3747" t="s">
        <v>323</v>
      </c>
      <c r="C3747" t="n">
        <v>84</v>
      </c>
      <c r="D3747" t="n">
        <v>465</v>
      </c>
      <c r="E3747" t="s">
        <v>404</v>
      </c>
      <c r="F3747" t="n">
        <v>3201</v>
      </c>
      <c r="G3747" t="s">
        <v>228</v>
      </c>
      <c r="H3747" t="s">
        <v>229</v>
      </c>
      <c r="I3747" t="n">
        <v>5</v>
      </c>
      <c r="J3747" t="n">
        <v>515</v>
      </c>
      <c r="K3747" t="s">
        <v>338</v>
      </c>
      <c r="L3747" t="n">
        <v>60</v>
      </c>
      <c r="M3747" t="n">
        <v>0</v>
      </c>
      <c r="N3747" t="n">
        <v>0</v>
      </c>
      <c r="T3747" t="s">
        <v>381</v>
      </c>
    </row>
    <row r="3748" spans="1:20">
      <c r="A3748" s="1" t="n">
        <v>42094</v>
      </c>
      <c r="B3748" t="s">
        <v>323</v>
      </c>
      <c r="C3748" t="n">
        <v>85</v>
      </c>
      <c r="D3748" t="n">
        <v>465</v>
      </c>
      <c r="E3748" t="s">
        <v>404</v>
      </c>
      <c r="F3748" t="n">
        <v>3201</v>
      </c>
      <c r="G3748" t="s">
        <v>228</v>
      </c>
      <c r="H3748" t="s">
        <v>229</v>
      </c>
      <c r="I3748" t="n">
        <v>5</v>
      </c>
      <c r="J3748" t="n">
        <v>515</v>
      </c>
      <c r="K3748" t="s">
        <v>338</v>
      </c>
      <c r="L3748" t="n">
        <v>15</v>
      </c>
      <c r="M3748" t="n">
        <v>0</v>
      </c>
      <c r="N3748" t="n">
        <v>0</v>
      </c>
      <c r="T3748" t="s">
        <v>381</v>
      </c>
    </row>
    <row r="3749" spans="1:20">
      <c r="A3749" s="1" t="n">
        <v>42094</v>
      </c>
      <c r="B3749" t="s">
        <v>376</v>
      </c>
      <c r="C3749" t="n">
        <v>1</v>
      </c>
      <c r="D3749" t="n">
        <v>251</v>
      </c>
      <c r="E3749" t="s">
        <v>385</v>
      </c>
      <c r="F3749" t="n">
        <v>3204</v>
      </c>
      <c r="G3749" t="s">
        <v>344</v>
      </c>
      <c r="H3749" t="s">
        <v>229</v>
      </c>
      <c r="I3749" t="n">
        <v>5</v>
      </c>
      <c r="J3749" t="n">
        <v>720</v>
      </c>
      <c r="K3749" t="s">
        <v>353</v>
      </c>
      <c r="L3749" t="n">
        <v>14</v>
      </c>
      <c r="M3749" t="n">
        <v>0</v>
      </c>
      <c r="N3749" t="n">
        <v>0</v>
      </c>
      <c r="T3749" t="s">
        <v>381</v>
      </c>
    </row>
    <row r="3750" spans="1:20">
      <c r="A3750" s="1" t="n">
        <v>42094</v>
      </c>
      <c r="B3750" t="s">
        <v>376</v>
      </c>
      <c r="C3750" t="n">
        <v>2</v>
      </c>
      <c r="D3750" t="n">
        <v>251</v>
      </c>
      <c r="E3750" t="s">
        <v>385</v>
      </c>
      <c r="F3750" t="n">
        <v>3201</v>
      </c>
      <c r="G3750" t="s">
        <v>228</v>
      </c>
      <c r="H3750" t="s">
        <v>229</v>
      </c>
      <c r="I3750" t="n">
        <v>5</v>
      </c>
      <c r="J3750" t="n">
        <v>720</v>
      </c>
      <c r="K3750" t="s">
        <v>353</v>
      </c>
      <c r="L3750" t="n">
        <v>18</v>
      </c>
      <c r="M3750" t="n">
        <v>0</v>
      </c>
      <c r="N3750" t="n">
        <v>0</v>
      </c>
      <c r="T3750" t="s">
        <v>381</v>
      </c>
    </row>
    <row r="3751" spans="1:20">
      <c r="A3751" s="1" t="n">
        <v>42094</v>
      </c>
      <c r="B3751" t="s">
        <v>376</v>
      </c>
      <c r="C3751" t="n">
        <v>3</v>
      </c>
      <c r="D3751" t="n">
        <v>251</v>
      </c>
      <c r="E3751" t="s">
        <v>385</v>
      </c>
      <c r="F3751" t="n">
        <v>3202</v>
      </c>
      <c r="G3751" t="s">
        <v>275</v>
      </c>
      <c r="H3751" t="s">
        <v>229</v>
      </c>
      <c r="I3751" t="n">
        <v>5</v>
      </c>
      <c r="J3751" t="n">
        <v>720</v>
      </c>
      <c r="K3751" t="s">
        <v>353</v>
      </c>
      <c r="L3751" t="n">
        <v>32</v>
      </c>
      <c r="M3751" t="n">
        <v>0</v>
      </c>
      <c r="N3751" t="n">
        <v>0</v>
      </c>
      <c r="T3751" t="s">
        <v>381</v>
      </c>
    </row>
    <row r="3752" spans="1:20">
      <c r="A3752" s="1" t="n">
        <v>42094</v>
      </c>
      <c r="B3752" t="s">
        <v>326</v>
      </c>
      <c r="C3752" t="n">
        <v>1</v>
      </c>
      <c r="D3752" t="n">
        <v>216</v>
      </c>
      <c r="E3752" t="s">
        <v>392</v>
      </c>
      <c r="F3752" t="n">
        <v>3201</v>
      </c>
      <c r="G3752" t="s">
        <v>228</v>
      </c>
      <c r="H3752" t="s">
        <v>229</v>
      </c>
      <c r="I3752" t="n">
        <v>5</v>
      </c>
      <c r="J3752" t="n">
        <v>515</v>
      </c>
      <c r="K3752" t="s">
        <v>338</v>
      </c>
      <c r="L3752" t="n">
        <v>294</v>
      </c>
      <c r="M3752" t="n">
        <v>0</v>
      </c>
      <c r="N3752" t="n">
        <v>0</v>
      </c>
      <c r="T3752" t="s">
        <v>381</v>
      </c>
    </row>
    <row r="3753" spans="1:20">
      <c r="A3753" s="1" t="n">
        <v>42094</v>
      </c>
      <c r="B3753" t="s">
        <v>326</v>
      </c>
      <c r="C3753" t="n">
        <v>2</v>
      </c>
      <c r="D3753" t="n">
        <v>215</v>
      </c>
      <c r="E3753" t="s">
        <v>384</v>
      </c>
      <c r="F3753" t="n">
        <v>3201</v>
      </c>
      <c r="G3753" t="s">
        <v>228</v>
      </c>
      <c r="H3753" t="s">
        <v>229</v>
      </c>
      <c r="I3753" t="n">
        <v>5</v>
      </c>
      <c r="J3753" t="n">
        <v>515</v>
      </c>
      <c r="K3753" t="s">
        <v>338</v>
      </c>
      <c r="L3753" t="n">
        <v>259</v>
      </c>
      <c r="M3753" t="n">
        <v>0</v>
      </c>
      <c r="N3753" t="n">
        <v>0</v>
      </c>
      <c r="T3753" t="s">
        <v>381</v>
      </c>
    </row>
    <row r="3754" spans="1:20">
      <c r="A3754" s="1" t="n">
        <v>42094</v>
      </c>
      <c r="B3754" t="s">
        <v>417</v>
      </c>
      <c r="C3754" t="n">
        <v>6</v>
      </c>
      <c r="D3754" t="n">
        <v>215</v>
      </c>
      <c r="E3754" t="s">
        <v>384</v>
      </c>
      <c r="F3754" t="n">
        <v>3201</v>
      </c>
      <c r="G3754" t="s">
        <v>228</v>
      </c>
      <c r="H3754" t="s">
        <v>229</v>
      </c>
      <c r="I3754" t="n">
        <v>5</v>
      </c>
      <c r="J3754" t="n">
        <v>515</v>
      </c>
      <c r="K3754" t="s">
        <v>338</v>
      </c>
      <c r="L3754" t="n">
        <v>140</v>
      </c>
      <c r="M3754" t="n">
        <v>0</v>
      </c>
      <c r="N3754" t="n">
        <v>0</v>
      </c>
      <c r="T3754" t="s">
        <v>381</v>
      </c>
    </row>
    <row r="3755" spans="1:20">
      <c r="A3755" s="1" t="n">
        <v>42124</v>
      </c>
      <c r="B3755" t="s">
        <v>408</v>
      </c>
      <c r="C3755" t="n">
        <v>1</v>
      </c>
      <c r="D3755" t="n">
        <v>25</v>
      </c>
      <c r="E3755" t="s">
        <v>116</v>
      </c>
      <c r="F3755" t="n">
        <v>3201</v>
      </c>
      <c r="G3755" t="s">
        <v>228</v>
      </c>
      <c r="H3755" t="s">
        <v>229</v>
      </c>
      <c r="I3755" t="n">
        <v>5</v>
      </c>
      <c r="J3755" t="n">
        <v>670</v>
      </c>
      <c r="K3755" t="s">
        <v>336</v>
      </c>
      <c r="L3755" t="n">
        <v>948</v>
      </c>
      <c r="M3755" t="n">
        <v>0.18</v>
      </c>
      <c r="N3755" t="n">
        <v>32.2</v>
      </c>
      <c r="O3755" t="s">
        <v>415</v>
      </c>
      <c r="P3755" t="n">
        <v>363</v>
      </c>
      <c r="Q3755" t="s">
        <v>387</v>
      </c>
      <c r="R3755" t="s">
        <v>233</v>
      </c>
      <c r="S3755" t="s">
        <v>229</v>
      </c>
      <c r="T3755" t="n">
        <v>5</v>
      </c>
    </row>
    <row r="3756" spans="1:20">
      <c r="A3756" s="1" t="n">
        <v>42124</v>
      </c>
      <c r="B3756" t="s">
        <v>323</v>
      </c>
      <c r="C3756" t="n">
        <v>34</v>
      </c>
      <c r="D3756" t="n">
        <v>25</v>
      </c>
      <c r="E3756" t="s">
        <v>116</v>
      </c>
      <c r="F3756" t="n">
        <v>3201</v>
      </c>
      <c r="G3756" t="s">
        <v>228</v>
      </c>
      <c r="H3756" t="s">
        <v>229</v>
      </c>
      <c r="I3756" t="n">
        <v>5</v>
      </c>
      <c r="J3756" t="n">
        <v>458</v>
      </c>
      <c r="K3756" t="s">
        <v>230</v>
      </c>
      <c r="L3756" t="n">
        <v>482</v>
      </c>
      <c r="M3756" t="n">
        <v>1.21</v>
      </c>
      <c r="N3756" t="n">
        <v>33</v>
      </c>
      <c r="O3756" t="s">
        <v>416</v>
      </c>
      <c r="P3756" t="n">
        <v>121</v>
      </c>
      <c r="Q3756" t="s">
        <v>229</v>
      </c>
      <c r="R3756" t="s">
        <v>233</v>
      </c>
      <c r="S3756" t="s">
        <v>229</v>
      </c>
      <c r="T3756" t="n">
        <v>5</v>
      </c>
    </row>
    <row r="3757" spans="1:20">
      <c r="A3757" s="1" t="n">
        <v>42124</v>
      </c>
      <c r="B3757" t="s">
        <v>323</v>
      </c>
      <c r="C3757" t="n">
        <v>35</v>
      </c>
      <c r="D3757" t="n">
        <v>25</v>
      </c>
      <c r="E3757" t="s">
        <v>116</v>
      </c>
      <c r="F3757" t="n">
        <v>3201</v>
      </c>
      <c r="G3757" t="s">
        <v>228</v>
      </c>
      <c r="H3757" t="s">
        <v>229</v>
      </c>
      <c r="I3757" t="n">
        <v>5</v>
      </c>
      <c r="J3757" t="n">
        <v>458</v>
      </c>
      <c r="K3757" t="s">
        <v>230</v>
      </c>
      <c r="L3757" t="n">
        <v>120</v>
      </c>
      <c r="M3757" t="n">
        <v>1.21</v>
      </c>
      <c r="N3757" t="n">
        <v>33</v>
      </c>
      <c r="O3757" t="s">
        <v>416</v>
      </c>
      <c r="P3757" t="n">
        <v>121</v>
      </c>
      <c r="Q3757" t="s">
        <v>229</v>
      </c>
      <c r="R3757" t="s">
        <v>233</v>
      </c>
      <c r="S3757" t="s">
        <v>229</v>
      </c>
      <c r="T3757" t="n">
        <v>5</v>
      </c>
    </row>
    <row r="3758" spans="1:20">
      <c r="A3758" s="1" t="n">
        <v>42124</v>
      </c>
      <c r="B3758" t="s">
        <v>323</v>
      </c>
      <c r="C3758" t="n">
        <v>76</v>
      </c>
      <c r="D3758" t="n">
        <v>465</v>
      </c>
      <c r="E3758" t="s">
        <v>404</v>
      </c>
      <c r="F3758" t="n">
        <v>3201</v>
      </c>
      <c r="G3758" t="s">
        <v>228</v>
      </c>
      <c r="H3758" t="s">
        <v>229</v>
      </c>
      <c r="I3758" t="n">
        <v>5</v>
      </c>
      <c r="J3758" t="n">
        <v>515</v>
      </c>
      <c r="K3758" t="s">
        <v>338</v>
      </c>
      <c r="L3758" t="n">
        <v>40</v>
      </c>
      <c r="M3758" t="n">
        <v>0</v>
      </c>
      <c r="N3758" t="n">
        <v>0</v>
      </c>
      <c r="T3758" t="s">
        <v>381</v>
      </c>
    </row>
    <row r="3759" spans="1:20">
      <c r="A3759" s="1" t="n">
        <v>42124</v>
      </c>
      <c r="B3759" t="s">
        <v>323</v>
      </c>
      <c r="C3759" t="n">
        <v>77</v>
      </c>
      <c r="D3759" t="n">
        <v>465</v>
      </c>
      <c r="E3759" t="s">
        <v>404</v>
      </c>
      <c r="F3759" t="n">
        <v>3201</v>
      </c>
      <c r="G3759" t="s">
        <v>228</v>
      </c>
      <c r="H3759" t="s">
        <v>229</v>
      </c>
      <c r="I3759" t="n">
        <v>5</v>
      </c>
      <c r="J3759" t="n">
        <v>515</v>
      </c>
      <c r="K3759" t="s">
        <v>338</v>
      </c>
      <c r="L3759" t="n">
        <v>59</v>
      </c>
      <c r="M3759" t="n">
        <v>0</v>
      </c>
      <c r="N3759" t="n">
        <v>0</v>
      </c>
      <c r="T3759" t="s">
        <v>381</v>
      </c>
    </row>
    <row r="3760" spans="1:20">
      <c r="A3760" s="1" t="n">
        <v>42124</v>
      </c>
      <c r="B3760" t="s">
        <v>376</v>
      </c>
      <c r="C3760" t="n">
        <v>1</v>
      </c>
      <c r="D3760" t="n">
        <v>251</v>
      </c>
      <c r="E3760" t="s">
        <v>385</v>
      </c>
      <c r="F3760" t="n">
        <v>3204</v>
      </c>
      <c r="G3760" t="s">
        <v>344</v>
      </c>
      <c r="H3760" t="s">
        <v>229</v>
      </c>
      <c r="I3760" t="n">
        <v>5</v>
      </c>
      <c r="J3760" t="n">
        <v>720</v>
      </c>
      <c r="K3760" t="s">
        <v>353</v>
      </c>
      <c r="L3760" t="n">
        <v>10</v>
      </c>
      <c r="M3760" t="n">
        <v>0</v>
      </c>
      <c r="N3760" t="n">
        <v>0</v>
      </c>
      <c r="T3760" t="s">
        <v>381</v>
      </c>
    </row>
    <row r="3761" spans="1:20">
      <c r="A3761" s="1" t="n">
        <v>42124</v>
      </c>
      <c r="B3761" t="s">
        <v>376</v>
      </c>
      <c r="C3761" t="n">
        <v>2</v>
      </c>
      <c r="D3761" t="n">
        <v>251</v>
      </c>
      <c r="E3761" t="s">
        <v>385</v>
      </c>
      <c r="F3761" t="n">
        <v>3201</v>
      </c>
      <c r="G3761" t="s">
        <v>228</v>
      </c>
      <c r="H3761" t="s">
        <v>229</v>
      </c>
      <c r="I3761" t="n">
        <v>5</v>
      </c>
      <c r="J3761" t="n">
        <v>720</v>
      </c>
      <c r="K3761" t="s">
        <v>353</v>
      </c>
      <c r="L3761" t="n">
        <v>3</v>
      </c>
      <c r="M3761" t="n">
        <v>0</v>
      </c>
      <c r="N3761" t="n">
        <v>0</v>
      </c>
      <c r="T3761" t="s">
        <v>381</v>
      </c>
    </row>
    <row r="3762" spans="1:20">
      <c r="A3762" s="1" t="n">
        <v>42124</v>
      </c>
      <c r="B3762" t="s">
        <v>376</v>
      </c>
      <c r="C3762" t="n">
        <v>3</v>
      </c>
      <c r="D3762" t="n">
        <v>251</v>
      </c>
      <c r="E3762" t="s">
        <v>385</v>
      </c>
      <c r="F3762" t="n">
        <v>3202</v>
      </c>
      <c r="G3762" t="s">
        <v>275</v>
      </c>
      <c r="H3762" t="s">
        <v>229</v>
      </c>
      <c r="I3762" t="n">
        <v>5</v>
      </c>
      <c r="J3762" t="n">
        <v>720</v>
      </c>
      <c r="K3762" t="s">
        <v>353</v>
      </c>
      <c r="L3762" t="n">
        <v>19</v>
      </c>
      <c r="M3762" t="n">
        <v>0</v>
      </c>
      <c r="N3762" t="n">
        <v>0</v>
      </c>
      <c r="T3762" t="s">
        <v>381</v>
      </c>
    </row>
    <row r="3763" spans="1:20">
      <c r="A3763" s="1" t="n">
        <v>42124</v>
      </c>
      <c r="B3763" t="s">
        <v>326</v>
      </c>
      <c r="C3763" t="n">
        <v>1</v>
      </c>
      <c r="D3763" t="n">
        <v>216</v>
      </c>
      <c r="E3763" t="s">
        <v>392</v>
      </c>
      <c r="F3763" t="n">
        <v>3201</v>
      </c>
      <c r="G3763" t="s">
        <v>228</v>
      </c>
      <c r="H3763" t="s">
        <v>229</v>
      </c>
      <c r="I3763" t="n">
        <v>5</v>
      </c>
      <c r="J3763" t="n">
        <v>515</v>
      </c>
      <c r="K3763" t="s">
        <v>338</v>
      </c>
      <c r="L3763" t="n">
        <v>190</v>
      </c>
      <c r="M3763" t="n">
        <v>0</v>
      </c>
      <c r="N3763" t="n">
        <v>0</v>
      </c>
      <c r="T3763" t="s">
        <v>381</v>
      </c>
    </row>
    <row r="3764" spans="1:20">
      <c r="A3764" s="1" t="n">
        <v>42124</v>
      </c>
      <c r="B3764" t="s">
        <v>326</v>
      </c>
      <c r="C3764" t="n">
        <v>2</v>
      </c>
      <c r="D3764" t="n">
        <v>215</v>
      </c>
      <c r="E3764" t="s">
        <v>384</v>
      </c>
      <c r="F3764" t="n">
        <v>3201</v>
      </c>
      <c r="G3764" t="s">
        <v>228</v>
      </c>
      <c r="H3764" t="s">
        <v>229</v>
      </c>
      <c r="I3764" t="n">
        <v>5</v>
      </c>
      <c r="J3764" t="n">
        <v>515</v>
      </c>
      <c r="K3764" t="s">
        <v>338</v>
      </c>
      <c r="L3764" t="n">
        <v>125</v>
      </c>
      <c r="M3764" t="n">
        <v>0</v>
      </c>
      <c r="N3764" t="n">
        <v>0</v>
      </c>
      <c r="T3764" t="s">
        <v>381</v>
      </c>
    </row>
    <row r="3765" spans="1:20">
      <c r="A3765" s="1" t="n">
        <v>42124</v>
      </c>
      <c r="B3765" t="s">
        <v>417</v>
      </c>
      <c r="C3765" t="n">
        <v>1</v>
      </c>
      <c r="D3765" t="n">
        <v>215</v>
      </c>
      <c r="E3765" t="s">
        <v>384</v>
      </c>
      <c r="F3765" t="n">
        <v>3201</v>
      </c>
      <c r="G3765" t="s">
        <v>228</v>
      </c>
      <c r="H3765" t="s">
        <v>229</v>
      </c>
      <c r="I3765" t="n">
        <v>5</v>
      </c>
      <c r="J3765" t="n">
        <v>515</v>
      </c>
      <c r="K3765" t="s">
        <v>338</v>
      </c>
      <c r="L3765" t="n">
        <v>125</v>
      </c>
      <c r="M3765" t="n">
        <v>0</v>
      </c>
      <c r="N3765" t="n">
        <v>0</v>
      </c>
      <c r="T3765" t="s">
        <v>381</v>
      </c>
    </row>
    <row r="3766" spans="1:20">
      <c r="A3766" s="1" t="n">
        <v>42155</v>
      </c>
      <c r="B3766" t="s">
        <v>408</v>
      </c>
      <c r="C3766" t="n">
        <v>1</v>
      </c>
      <c r="D3766" t="n">
        <v>25</v>
      </c>
      <c r="E3766" t="s">
        <v>116</v>
      </c>
      <c r="F3766" t="n">
        <v>3201</v>
      </c>
      <c r="G3766" t="s">
        <v>228</v>
      </c>
      <c r="H3766" t="s">
        <v>229</v>
      </c>
      <c r="I3766" t="n">
        <v>5</v>
      </c>
      <c r="J3766" t="n">
        <v>805</v>
      </c>
      <c r="K3766" t="s">
        <v>295</v>
      </c>
      <c r="L3766" t="n">
        <v>705</v>
      </c>
      <c r="M3766" t="n">
        <v>0.27</v>
      </c>
      <c r="N3766" t="n">
        <v>36</v>
      </c>
      <c r="O3766" t="s">
        <v>415</v>
      </c>
      <c r="P3766" t="n">
        <v>363</v>
      </c>
      <c r="Q3766" t="s">
        <v>387</v>
      </c>
      <c r="R3766" t="s">
        <v>233</v>
      </c>
      <c r="S3766" t="s">
        <v>229</v>
      </c>
      <c r="T3766" t="n">
        <v>5</v>
      </c>
    </row>
    <row r="3767" spans="1:20">
      <c r="A3767" s="1" t="n">
        <v>42155</v>
      </c>
      <c r="B3767" t="s">
        <v>408</v>
      </c>
      <c r="C3767" t="n">
        <v>2</v>
      </c>
      <c r="D3767" t="n">
        <v>25</v>
      </c>
      <c r="E3767" t="s">
        <v>116</v>
      </c>
      <c r="F3767" t="n">
        <v>3201</v>
      </c>
      <c r="G3767" t="s">
        <v>228</v>
      </c>
      <c r="H3767" t="s">
        <v>229</v>
      </c>
      <c r="I3767" t="n">
        <v>5</v>
      </c>
      <c r="J3767" t="n">
        <v>150</v>
      </c>
      <c r="K3767" t="s">
        <v>269</v>
      </c>
      <c r="L3767" t="n">
        <v>617</v>
      </c>
      <c r="M3767" t="n">
        <v>0.19</v>
      </c>
      <c r="N3767" t="n">
        <v>24.2</v>
      </c>
      <c r="O3767" t="s">
        <v>415</v>
      </c>
      <c r="P3767" t="n">
        <v>363</v>
      </c>
      <c r="Q3767" t="s">
        <v>387</v>
      </c>
      <c r="R3767" t="s">
        <v>233</v>
      </c>
      <c r="S3767" t="s">
        <v>229</v>
      </c>
      <c r="T3767" t="n">
        <v>5</v>
      </c>
    </row>
    <row r="3768" spans="1:20">
      <c r="A3768" s="1" t="n">
        <v>42155</v>
      </c>
      <c r="B3768" t="s">
        <v>323</v>
      </c>
      <c r="C3768" t="n">
        <v>14</v>
      </c>
      <c r="D3768" t="n">
        <v>25</v>
      </c>
      <c r="E3768" t="s">
        <v>116</v>
      </c>
      <c r="F3768" t="n">
        <v>3201</v>
      </c>
      <c r="G3768" t="s">
        <v>228</v>
      </c>
      <c r="H3768" t="s">
        <v>229</v>
      </c>
      <c r="I3768" t="n">
        <v>5</v>
      </c>
      <c r="J3768" t="n">
        <v>458</v>
      </c>
      <c r="K3768" t="s">
        <v>230</v>
      </c>
      <c r="L3768" t="n">
        <v>227</v>
      </c>
      <c r="M3768" t="n">
        <v>0.1</v>
      </c>
      <c r="N3768" t="n">
        <v>33.7</v>
      </c>
      <c r="O3768" t="s">
        <v>416</v>
      </c>
      <c r="P3768" t="n">
        <v>121</v>
      </c>
      <c r="Q3768" t="s">
        <v>229</v>
      </c>
      <c r="R3768" t="s">
        <v>233</v>
      </c>
      <c r="S3768" t="s">
        <v>229</v>
      </c>
      <c r="T3768" t="n">
        <v>5</v>
      </c>
    </row>
    <row r="3769" spans="1:20">
      <c r="A3769" s="1" t="n">
        <v>42155</v>
      </c>
      <c r="B3769" t="s">
        <v>323</v>
      </c>
      <c r="C3769" t="n">
        <v>15</v>
      </c>
      <c r="D3769" t="n">
        <v>25</v>
      </c>
      <c r="E3769" t="s">
        <v>116</v>
      </c>
      <c r="F3769" t="n">
        <v>3201</v>
      </c>
      <c r="G3769" t="s">
        <v>228</v>
      </c>
      <c r="H3769" t="s">
        <v>229</v>
      </c>
      <c r="I3769" t="n">
        <v>5</v>
      </c>
      <c r="J3769" t="n">
        <v>458</v>
      </c>
      <c r="K3769" t="s">
        <v>230</v>
      </c>
      <c r="L3769" t="n">
        <v>422</v>
      </c>
      <c r="M3769" t="n">
        <v>0.1</v>
      </c>
      <c r="N3769" t="n">
        <v>33.7</v>
      </c>
      <c r="O3769" t="s">
        <v>416</v>
      </c>
      <c r="P3769" t="n">
        <v>121</v>
      </c>
      <c r="Q3769" t="s">
        <v>229</v>
      </c>
      <c r="R3769" t="s">
        <v>233</v>
      </c>
      <c r="S3769" t="s">
        <v>229</v>
      </c>
      <c r="T3769" t="n">
        <v>5</v>
      </c>
    </row>
    <row r="3770" spans="1:20">
      <c r="A3770" s="1" t="n">
        <v>42155</v>
      </c>
      <c r="B3770" t="s">
        <v>323</v>
      </c>
      <c r="C3770" t="n">
        <v>16</v>
      </c>
      <c r="D3770" t="n">
        <v>25</v>
      </c>
      <c r="E3770" t="s">
        <v>116</v>
      </c>
      <c r="F3770" t="n">
        <v>3201</v>
      </c>
      <c r="G3770" t="s">
        <v>228</v>
      </c>
      <c r="H3770" t="s">
        <v>229</v>
      </c>
      <c r="I3770" t="n">
        <v>5</v>
      </c>
      <c r="J3770" t="n">
        <v>458</v>
      </c>
      <c r="K3770" t="s">
        <v>230</v>
      </c>
      <c r="L3770" t="n">
        <v>425</v>
      </c>
      <c r="M3770" t="n">
        <v>0.1</v>
      </c>
      <c r="N3770" t="n">
        <v>33.2</v>
      </c>
      <c r="O3770" t="s">
        <v>416</v>
      </c>
      <c r="P3770" t="n">
        <v>121</v>
      </c>
      <c r="Q3770" t="s">
        <v>229</v>
      </c>
      <c r="R3770" t="s">
        <v>233</v>
      </c>
      <c r="S3770" t="s">
        <v>229</v>
      </c>
      <c r="T3770" t="n">
        <v>5</v>
      </c>
    </row>
    <row r="3771" spans="1:20">
      <c r="A3771" s="1" t="n">
        <v>42155</v>
      </c>
      <c r="B3771" t="s">
        <v>323</v>
      </c>
      <c r="C3771" t="n">
        <v>17</v>
      </c>
      <c r="D3771" t="n">
        <v>25</v>
      </c>
      <c r="E3771" t="s">
        <v>116</v>
      </c>
      <c r="F3771" t="n">
        <v>3201</v>
      </c>
      <c r="G3771" t="s">
        <v>228</v>
      </c>
      <c r="H3771" t="s">
        <v>229</v>
      </c>
      <c r="I3771" t="n">
        <v>5</v>
      </c>
      <c r="J3771" t="n">
        <v>458</v>
      </c>
      <c r="K3771" t="s">
        <v>230</v>
      </c>
      <c r="L3771" t="n">
        <v>115</v>
      </c>
      <c r="M3771" t="n">
        <v>0.1</v>
      </c>
      <c r="N3771" t="n">
        <v>33.2</v>
      </c>
      <c r="O3771" t="s">
        <v>416</v>
      </c>
      <c r="P3771" t="n">
        <v>121</v>
      </c>
      <c r="Q3771" t="s">
        <v>229</v>
      </c>
      <c r="R3771" t="s">
        <v>233</v>
      </c>
      <c r="S3771" t="s">
        <v>229</v>
      </c>
      <c r="T3771" t="n">
        <v>5</v>
      </c>
    </row>
    <row r="3772" spans="1:20">
      <c r="A3772" s="1" t="n">
        <v>42155</v>
      </c>
      <c r="B3772" t="s">
        <v>323</v>
      </c>
      <c r="C3772" t="n">
        <v>18</v>
      </c>
      <c r="D3772" t="n">
        <v>25</v>
      </c>
      <c r="E3772" t="s">
        <v>116</v>
      </c>
      <c r="F3772" t="n">
        <v>3201</v>
      </c>
      <c r="G3772" t="s">
        <v>228</v>
      </c>
      <c r="H3772" t="s">
        <v>229</v>
      </c>
      <c r="I3772" t="n">
        <v>5</v>
      </c>
      <c r="J3772" t="n">
        <v>458</v>
      </c>
      <c r="K3772" t="s">
        <v>230</v>
      </c>
      <c r="L3772" t="n">
        <v>141</v>
      </c>
      <c r="M3772" t="n">
        <v>0.1</v>
      </c>
      <c r="N3772" t="n">
        <v>33.2</v>
      </c>
      <c r="O3772" t="s">
        <v>416</v>
      </c>
      <c r="P3772" t="n">
        <v>121</v>
      </c>
      <c r="Q3772" t="s">
        <v>229</v>
      </c>
      <c r="R3772" t="s">
        <v>233</v>
      </c>
      <c r="S3772" t="s">
        <v>229</v>
      </c>
      <c r="T3772" t="n">
        <v>5</v>
      </c>
    </row>
    <row r="3773" spans="1:20">
      <c r="A3773" s="1" t="n">
        <v>42155</v>
      </c>
      <c r="B3773" t="s">
        <v>323</v>
      </c>
      <c r="C3773" t="n">
        <v>19</v>
      </c>
      <c r="D3773" t="n">
        <v>25</v>
      </c>
      <c r="E3773" t="s">
        <v>116</v>
      </c>
      <c r="F3773" t="n">
        <v>3201</v>
      </c>
      <c r="G3773" t="s">
        <v>228</v>
      </c>
      <c r="H3773" t="s">
        <v>229</v>
      </c>
      <c r="I3773" t="n">
        <v>5</v>
      </c>
      <c r="J3773" t="n">
        <v>458</v>
      </c>
      <c r="K3773" t="s">
        <v>230</v>
      </c>
      <c r="L3773" t="n">
        <v>424</v>
      </c>
      <c r="M3773" t="n">
        <v>0.1</v>
      </c>
      <c r="N3773" t="n">
        <v>33.7</v>
      </c>
      <c r="O3773" t="s">
        <v>416</v>
      </c>
      <c r="P3773" t="n">
        <v>121</v>
      </c>
      <c r="Q3773" t="s">
        <v>229</v>
      </c>
      <c r="R3773" t="s">
        <v>233</v>
      </c>
      <c r="S3773" t="s">
        <v>229</v>
      </c>
      <c r="T3773" t="n">
        <v>5</v>
      </c>
    </row>
    <row r="3774" spans="1:20">
      <c r="A3774" s="1" t="n">
        <v>42155</v>
      </c>
      <c r="B3774" t="s">
        <v>323</v>
      </c>
      <c r="C3774" t="n">
        <v>20</v>
      </c>
      <c r="D3774" t="n">
        <v>25</v>
      </c>
      <c r="E3774" t="s">
        <v>116</v>
      </c>
      <c r="F3774" t="n">
        <v>3201</v>
      </c>
      <c r="G3774" t="s">
        <v>228</v>
      </c>
      <c r="H3774" t="s">
        <v>229</v>
      </c>
      <c r="I3774" t="n">
        <v>5</v>
      </c>
      <c r="J3774" t="n">
        <v>458</v>
      </c>
      <c r="K3774" t="s">
        <v>230</v>
      </c>
      <c r="L3774" t="n">
        <v>228</v>
      </c>
      <c r="M3774" t="n">
        <v>0.1</v>
      </c>
      <c r="N3774" t="n">
        <v>33.7</v>
      </c>
      <c r="O3774" t="s">
        <v>416</v>
      </c>
      <c r="P3774" t="n">
        <v>121</v>
      </c>
      <c r="Q3774" t="s">
        <v>229</v>
      </c>
      <c r="R3774" t="s">
        <v>233</v>
      </c>
      <c r="S3774" t="s">
        <v>229</v>
      </c>
      <c r="T3774" t="n">
        <v>5</v>
      </c>
    </row>
    <row r="3775" spans="1:20">
      <c r="A3775" s="1" t="n">
        <v>42155</v>
      </c>
      <c r="B3775" t="s">
        <v>323</v>
      </c>
      <c r="C3775" t="n">
        <v>88</v>
      </c>
      <c r="D3775" t="n">
        <v>509</v>
      </c>
      <c r="E3775" t="s">
        <v>380</v>
      </c>
      <c r="F3775" t="n">
        <v>3201</v>
      </c>
      <c r="G3775" t="s">
        <v>228</v>
      </c>
      <c r="H3775" t="s">
        <v>229</v>
      </c>
      <c r="I3775" t="n">
        <v>5</v>
      </c>
      <c r="J3775" t="n">
        <v>260</v>
      </c>
      <c r="K3775" t="s">
        <v>250</v>
      </c>
      <c r="L3775" t="n">
        <v>69</v>
      </c>
      <c r="M3775" t="n">
        <v>1</v>
      </c>
      <c r="N3775" t="n">
        <v>0</v>
      </c>
      <c r="T3775" t="s">
        <v>381</v>
      </c>
    </row>
    <row r="3776" spans="1:20">
      <c r="A3776" s="1" t="n">
        <v>42155</v>
      </c>
      <c r="B3776" t="s">
        <v>323</v>
      </c>
      <c r="C3776" t="n">
        <v>89</v>
      </c>
      <c r="D3776" t="n">
        <v>215</v>
      </c>
      <c r="E3776" t="s">
        <v>384</v>
      </c>
      <c r="F3776" t="n">
        <v>3201</v>
      </c>
      <c r="G3776" t="s">
        <v>228</v>
      </c>
      <c r="H3776" t="s">
        <v>229</v>
      </c>
      <c r="I3776" t="n">
        <v>5</v>
      </c>
      <c r="J3776" t="n">
        <v>260</v>
      </c>
      <c r="K3776" t="s">
        <v>250</v>
      </c>
      <c r="L3776" t="n">
        <v>25</v>
      </c>
      <c r="M3776" t="n">
        <v>0</v>
      </c>
      <c r="N3776" t="n">
        <v>0</v>
      </c>
      <c r="T3776" t="s">
        <v>381</v>
      </c>
    </row>
    <row r="3777" spans="1:20">
      <c r="A3777" s="1" t="n">
        <v>42155</v>
      </c>
      <c r="B3777" t="s">
        <v>323</v>
      </c>
      <c r="C3777" t="n">
        <v>90</v>
      </c>
      <c r="D3777" t="n">
        <v>465</v>
      </c>
      <c r="E3777" t="s">
        <v>404</v>
      </c>
      <c r="F3777" t="n">
        <v>3201</v>
      </c>
      <c r="G3777" t="s">
        <v>228</v>
      </c>
      <c r="H3777" t="s">
        <v>229</v>
      </c>
      <c r="I3777" t="n">
        <v>5</v>
      </c>
      <c r="J3777" t="n">
        <v>260</v>
      </c>
      <c r="K3777" t="s">
        <v>250</v>
      </c>
      <c r="L3777" t="n">
        <v>48</v>
      </c>
      <c r="M3777" t="n">
        <v>0</v>
      </c>
      <c r="N3777" t="n">
        <v>0</v>
      </c>
      <c r="T3777" t="s">
        <v>381</v>
      </c>
    </row>
    <row r="3778" spans="1:20">
      <c r="A3778" s="1" t="n">
        <v>42155</v>
      </c>
      <c r="B3778" t="s">
        <v>323</v>
      </c>
      <c r="C3778" t="n">
        <v>91</v>
      </c>
      <c r="D3778" t="n">
        <v>465</v>
      </c>
      <c r="E3778" t="s">
        <v>404</v>
      </c>
      <c r="F3778" t="n">
        <v>3201</v>
      </c>
      <c r="G3778" t="s">
        <v>228</v>
      </c>
      <c r="H3778" t="s">
        <v>229</v>
      </c>
      <c r="I3778" t="n">
        <v>5</v>
      </c>
      <c r="J3778" t="n">
        <v>260</v>
      </c>
      <c r="K3778" t="s">
        <v>250</v>
      </c>
      <c r="L3778" t="n">
        <v>10</v>
      </c>
      <c r="M3778" t="n">
        <v>0</v>
      </c>
      <c r="N3778" t="n">
        <v>0</v>
      </c>
      <c r="T3778" t="s">
        <v>381</v>
      </c>
    </row>
    <row r="3779" spans="1:20">
      <c r="A3779" s="1" t="n">
        <v>42155</v>
      </c>
      <c r="B3779" t="s">
        <v>376</v>
      </c>
      <c r="C3779" t="n">
        <v>1</v>
      </c>
      <c r="D3779" t="n">
        <v>251</v>
      </c>
      <c r="E3779" t="s">
        <v>385</v>
      </c>
      <c r="F3779" t="n">
        <v>3204</v>
      </c>
      <c r="G3779" t="s">
        <v>344</v>
      </c>
      <c r="H3779" t="s">
        <v>229</v>
      </c>
      <c r="I3779" t="n">
        <v>5</v>
      </c>
      <c r="J3779" t="n">
        <v>720</v>
      </c>
      <c r="K3779" t="s">
        <v>353</v>
      </c>
      <c r="L3779" t="n">
        <v>22</v>
      </c>
      <c r="M3779" t="n">
        <v>0</v>
      </c>
      <c r="N3779" t="n">
        <v>0</v>
      </c>
      <c r="T3779" t="s">
        <v>381</v>
      </c>
    </row>
    <row r="3780" spans="1:20">
      <c r="A3780" s="1" t="n">
        <v>42155</v>
      </c>
      <c r="B3780" t="s">
        <v>376</v>
      </c>
      <c r="C3780" t="n">
        <v>2</v>
      </c>
      <c r="D3780" t="n">
        <v>251</v>
      </c>
      <c r="E3780" t="s">
        <v>385</v>
      </c>
      <c r="F3780" t="n">
        <v>3201</v>
      </c>
      <c r="G3780" t="s">
        <v>228</v>
      </c>
      <c r="H3780" t="s">
        <v>229</v>
      </c>
      <c r="I3780" t="n">
        <v>5</v>
      </c>
      <c r="J3780" t="n">
        <v>720</v>
      </c>
      <c r="K3780" t="s">
        <v>353</v>
      </c>
      <c r="L3780" t="n">
        <v>18</v>
      </c>
      <c r="M3780" t="n">
        <v>0</v>
      </c>
      <c r="N3780" t="n">
        <v>0</v>
      </c>
      <c r="T3780" t="s">
        <v>381</v>
      </c>
    </row>
    <row r="3781" spans="1:20">
      <c r="A3781" s="1" t="n">
        <v>42155</v>
      </c>
      <c r="B3781" t="s">
        <v>376</v>
      </c>
      <c r="C3781" t="n">
        <v>3</v>
      </c>
      <c r="D3781" t="n">
        <v>251</v>
      </c>
      <c r="E3781" t="s">
        <v>385</v>
      </c>
      <c r="F3781" t="n">
        <v>3202</v>
      </c>
      <c r="G3781" t="s">
        <v>275</v>
      </c>
      <c r="H3781" t="s">
        <v>229</v>
      </c>
      <c r="I3781" t="n">
        <v>5</v>
      </c>
      <c r="J3781" t="n">
        <v>720</v>
      </c>
      <c r="K3781" t="s">
        <v>353</v>
      </c>
      <c r="L3781" t="n">
        <v>47</v>
      </c>
      <c r="M3781" t="n">
        <v>0</v>
      </c>
      <c r="N3781" t="n">
        <v>0</v>
      </c>
      <c r="T3781" t="s">
        <v>381</v>
      </c>
    </row>
    <row r="3782" spans="1:20">
      <c r="A3782" s="1" t="n">
        <v>42155</v>
      </c>
      <c r="B3782" t="s">
        <v>382</v>
      </c>
      <c r="C3782" t="n">
        <v>1</v>
      </c>
      <c r="D3782" t="n">
        <v>931</v>
      </c>
      <c r="E3782" t="s">
        <v>383</v>
      </c>
      <c r="F3782" t="n">
        <v>3201</v>
      </c>
      <c r="G3782" t="s">
        <v>228</v>
      </c>
      <c r="H3782" t="s">
        <v>229</v>
      </c>
      <c r="I3782" t="n">
        <v>5</v>
      </c>
      <c r="J3782" t="n">
        <v>940</v>
      </c>
      <c r="K3782" t="s">
        <v>235</v>
      </c>
      <c r="L3782" t="n">
        <v>32</v>
      </c>
      <c r="M3782" t="n">
        <v>0</v>
      </c>
      <c r="N3782" t="n">
        <v>0</v>
      </c>
      <c r="T3782" t="s">
        <v>381</v>
      </c>
    </row>
    <row r="3783" spans="1:20">
      <c r="A3783" s="1" t="n">
        <v>42155</v>
      </c>
      <c r="B3783" t="s">
        <v>326</v>
      </c>
      <c r="C3783" t="n">
        <v>1</v>
      </c>
      <c r="D3783" t="n">
        <v>216</v>
      </c>
      <c r="E3783" t="s">
        <v>392</v>
      </c>
      <c r="F3783" t="n">
        <v>3201</v>
      </c>
      <c r="G3783" t="s">
        <v>228</v>
      </c>
      <c r="H3783" t="s">
        <v>229</v>
      </c>
      <c r="I3783" t="n">
        <v>5</v>
      </c>
      <c r="J3783" t="n">
        <v>515</v>
      </c>
      <c r="K3783" t="s">
        <v>338</v>
      </c>
      <c r="L3783" t="n">
        <v>250</v>
      </c>
      <c r="M3783" t="n">
        <v>0</v>
      </c>
      <c r="N3783" t="n">
        <v>0</v>
      </c>
      <c r="T3783" t="s">
        <v>381</v>
      </c>
    </row>
    <row r="3784" spans="1:20">
      <c r="A3784" s="1" t="n">
        <v>42155</v>
      </c>
      <c r="B3784" t="s">
        <v>326</v>
      </c>
      <c r="C3784" t="n">
        <v>2</v>
      </c>
      <c r="D3784" t="n">
        <v>215</v>
      </c>
      <c r="E3784" t="s">
        <v>384</v>
      </c>
      <c r="F3784" t="n">
        <v>3201</v>
      </c>
      <c r="G3784" t="s">
        <v>228</v>
      </c>
      <c r="H3784" t="s">
        <v>229</v>
      </c>
      <c r="I3784" t="n">
        <v>5</v>
      </c>
      <c r="J3784" t="n">
        <v>515</v>
      </c>
      <c r="K3784" t="s">
        <v>338</v>
      </c>
      <c r="L3784" t="n">
        <v>115</v>
      </c>
      <c r="M3784" t="n">
        <v>0</v>
      </c>
      <c r="N3784" t="n">
        <v>0</v>
      </c>
      <c r="T3784" t="s">
        <v>381</v>
      </c>
    </row>
    <row r="3785" spans="1:20">
      <c r="A3785" s="1" t="n">
        <v>42155</v>
      </c>
      <c r="B3785" t="s">
        <v>417</v>
      </c>
      <c r="C3785" t="n">
        <v>2</v>
      </c>
      <c r="D3785" t="n">
        <v>215</v>
      </c>
      <c r="E3785" t="s">
        <v>384</v>
      </c>
      <c r="F3785" t="n">
        <v>3201</v>
      </c>
      <c r="G3785" t="s">
        <v>228</v>
      </c>
      <c r="H3785" t="s">
        <v>229</v>
      </c>
      <c r="I3785" t="n">
        <v>5</v>
      </c>
      <c r="J3785" t="n">
        <v>515</v>
      </c>
      <c r="K3785" t="s">
        <v>338</v>
      </c>
      <c r="L3785" t="n">
        <v>115</v>
      </c>
      <c r="M3785" t="n">
        <v>0</v>
      </c>
      <c r="N3785" t="n">
        <v>0</v>
      </c>
      <c r="T3785" t="s">
        <v>381</v>
      </c>
    </row>
    <row r="3786" spans="1:20">
      <c r="A3786" s="1" t="n">
        <v>42185</v>
      </c>
      <c r="B3786" t="s">
        <v>323</v>
      </c>
      <c r="C3786" t="n">
        <v>18</v>
      </c>
      <c r="D3786" t="n">
        <v>25</v>
      </c>
      <c r="E3786" t="s">
        <v>116</v>
      </c>
      <c r="F3786" t="n">
        <v>3201</v>
      </c>
      <c r="G3786" t="s">
        <v>228</v>
      </c>
      <c r="H3786" t="s">
        <v>229</v>
      </c>
      <c r="I3786" t="n">
        <v>5</v>
      </c>
      <c r="J3786" t="n">
        <v>458</v>
      </c>
      <c r="K3786" t="s">
        <v>230</v>
      </c>
      <c r="L3786" t="n">
        <v>343</v>
      </c>
      <c r="M3786" t="n">
        <v>0.1</v>
      </c>
      <c r="N3786" t="n">
        <v>33.8</v>
      </c>
      <c r="O3786" t="s">
        <v>416</v>
      </c>
      <c r="P3786" t="n">
        <v>121</v>
      </c>
      <c r="Q3786" t="s">
        <v>229</v>
      </c>
      <c r="R3786" t="s">
        <v>233</v>
      </c>
      <c r="S3786" t="s">
        <v>229</v>
      </c>
      <c r="T3786" t="n">
        <v>5</v>
      </c>
    </row>
    <row r="3787" spans="1:20">
      <c r="A3787" s="1" t="n">
        <v>42185</v>
      </c>
      <c r="B3787" t="s">
        <v>323</v>
      </c>
      <c r="C3787" t="n">
        <v>19</v>
      </c>
      <c r="D3787" t="n">
        <v>25</v>
      </c>
      <c r="E3787" t="s">
        <v>116</v>
      </c>
      <c r="F3787" t="n">
        <v>3201</v>
      </c>
      <c r="G3787" t="s">
        <v>228</v>
      </c>
      <c r="H3787" t="s">
        <v>229</v>
      </c>
      <c r="I3787" t="n">
        <v>5</v>
      </c>
      <c r="J3787" t="n">
        <v>458</v>
      </c>
      <c r="K3787" t="s">
        <v>230</v>
      </c>
      <c r="L3787" t="n">
        <v>651</v>
      </c>
      <c r="M3787" t="n">
        <v>0.1</v>
      </c>
      <c r="N3787" t="n">
        <v>33.7</v>
      </c>
      <c r="O3787" t="s">
        <v>416</v>
      </c>
      <c r="P3787" t="n">
        <v>121</v>
      </c>
      <c r="Q3787" t="s">
        <v>229</v>
      </c>
      <c r="R3787" t="s">
        <v>233</v>
      </c>
      <c r="S3787" t="s">
        <v>229</v>
      </c>
      <c r="T3787" t="n">
        <v>5</v>
      </c>
    </row>
    <row r="3788" spans="1:20">
      <c r="A3788" s="1" t="n">
        <v>42185</v>
      </c>
      <c r="B3788" t="s">
        <v>323</v>
      </c>
      <c r="C3788" t="n">
        <v>20</v>
      </c>
      <c r="D3788" t="n">
        <v>25</v>
      </c>
      <c r="E3788" t="s">
        <v>116</v>
      </c>
      <c r="F3788" t="n">
        <v>3201</v>
      </c>
      <c r="G3788" t="s">
        <v>228</v>
      </c>
      <c r="H3788" t="s">
        <v>229</v>
      </c>
      <c r="I3788" t="n">
        <v>5</v>
      </c>
      <c r="J3788" t="n">
        <v>945</v>
      </c>
      <c r="K3788" t="s">
        <v>282</v>
      </c>
      <c r="L3788" t="n">
        <v>294</v>
      </c>
      <c r="M3788" t="n">
        <v>0.36</v>
      </c>
      <c r="N3788" t="n">
        <v>40.5</v>
      </c>
      <c r="O3788" t="s">
        <v>416</v>
      </c>
      <c r="P3788" t="n">
        <v>121</v>
      </c>
      <c r="Q3788" t="s">
        <v>229</v>
      </c>
      <c r="R3788" t="s">
        <v>233</v>
      </c>
      <c r="S3788" t="s">
        <v>229</v>
      </c>
      <c r="T3788" t="n">
        <v>5</v>
      </c>
    </row>
    <row r="3789" spans="1:20">
      <c r="A3789" s="1" t="n">
        <v>42185</v>
      </c>
      <c r="B3789" t="s">
        <v>323</v>
      </c>
      <c r="C3789" t="n">
        <v>74</v>
      </c>
      <c r="D3789" t="n">
        <v>510</v>
      </c>
      <c r="E3789" t="s">
        <v>398</v>
      </c>
      <c r="F3789" t="n">
        <v>3201</v>
      </c>
      <c r="G3789" t="s">
        <v>228</v>
      </c>
      <c r="H3789" t="s">
        <v>229</v>
      </c>
      <c r="I3789" t="n">
        <v>5</v>
      </c>
      <c r="J3789" t="n">
        <v>260</v>
      </c>
      <c r="K3789" t="s">
        <v>250</v>
      </c>
      <c r="L3789" t="n">
        <v>59</v>
      </c>
      <c r="M3789" t="n">
        <v>1.57</v>
      </c>
      <c r="N3789" t="n">
        <v>0</v>
      </c>
      <c r="T3789" t="s">
        <v>381</v>
      </c>
    </row>
    <row r="3790" spans="1:20">
      <c r="A3790" s="1" t="n">
        <v>42185</v>
      </c>
      <c r="B3790" t="s">
        <v>323</v>
      </c>
      <c r="C3790" t="n">
        <v>75</v>
      </c>
      <c r="D3790" t="n">
        <v>510</v>
      </c>
      <c r="E3790" t="s">
        <v>398</v>
      </c>
      <c r="F3790" t="n">
        <v>3201</v>
      </c>
      <c r="G3790" t="s">
        <v>228</v>
      </c>
      <c r="H3790" t="s">
        <v>229</v>
      </c>
      <c r="I3790" t="n">
        <v>5</v>
      </c>
      <c r="J3790" t="n">
        <v>260</v>
      </c>
      <c r="K3790" t="s">
        <v>250</v>
      </c>
      <c r="L3790" t="n">
        <v>60</v>
      </c>
      <c r="M3790" t="n">
        <v>1.63</v>
      </c>
      <c r="N3790" t="n">
        <v>0</v>
      </c>
      <c r="T3790" t="s">
        <v>381</v>
      </c>
    </row>
    <row r="3791" spans="1:20">
      <c r="A3791" s="1" t="n">
        <v>42185</v>
      </c>
      <c r="B3791" t="s">
        <v>323</v>
      </c>
      <c r="C3791" t="n">
        <v>79</v>
      </c>
      <c r="D3791" t="n">
        <v>215</v>
      </c>
      <c r="E3791" t="s">
        <v>384</v>
      </c>
      <c r="F3791" t="n">
        <v>3201</v>
      </c>
      <c r="G3791" t="s">
        <v>228</v>
      </c>
      <c r="H3791" t="s">
        <v>229</v>
      </c>
      <c r="I3791" t="n">
        <v>5</v>
      </c>
      <c r="J3791" t="n">
        <v>260</v>
      </c>
      <c r="K3791" t="s">
        <v>250</v>
      </c>
      <c r="L3791" t="n">
        <v>25</v>
      </c>
      <c r="M3791" t="n">
        <v>0</v>
      </c>
      <c r="N3791" t="n">
        <v>0</v>
      </c>
      <c r="T3791" t="s">
        <v>381</v>
      </c>
    </row>
    <row r="3792" spans="1:20">
      <c r="A3792" s="1" t="n">
        <v>42185</v>
      </c>
      <c r="B3792" t="s">
        <v>323</v>
      </c>
      <c r="C3792" t="n">
        <v>83</v>
      </c>
      <c r="D3792" t="n">
        <v>215</v>
      </c>
      <c r="E3792" t="s">
        <v>384</v>
      </c>
      <c r="F3792" t="n">
        <v>3201</v>
      </c>
      <c r="G3792" t="s">
        <v>228</v>
      </c>
      <c r="H3792" t="s">
        <v>229</v>
      </c>
      <c r="I3792" t="n">
        <v>5</v>
      </c>
      <c r="J3792" t="n">
        <v>260</v>
      </c>
      <c r="K3792" t="s">
        <v>250</v>
      </c>
      <c r="L3792" t="n">
        <v>30</v>
      </c>
      <c r="M3792" t="n">
        <v>0</v>
      </c>
      <c r="N3792" t="n">
        <v>0</v>
      </c>
      <c r="T3792" t="s">
        <v>381</v>
      </c>
    </row>
    <row r="3793" spans="1:20">
      <c r="A3793" s="1" t="n">
        <v>42185</v>
      </c>
      <c r="B3793" t="s">
        <v>323</v>
      </c>
      <c r="C3793" t="n">
        <v>106</v>
      </c>
      <c r="D3793" t="n">
        <v>465</v>
      </c>
      <c r="E3793" t="s">
        <v>404</v>
      </c>
      <c r="F3793" t="n">
        <v>3201</v>
      </c>
      <c r="G3793" t="s">
        <v>228</v>
      </c>
      <c r="H3793" t="s">
        <v>229</v>
      </c>
      <c r="I3793" t="n">
        <v>5</v>
      </c>
      <c r="J3793" t="n">
        <v>260</v>
      </c>
      <c r="K3793" t="s">
        <v>250</v>
      </c>
      <c r="L3793" t="n">
        <v>37</v>
      </c>
      <c r="M3793" t="n">
        <v>0</v>
      </c>
      <c r="N3793" t="n">
        <v>0</v>
      </c>
      <c r="T3793" t="s">
        <v>381</v>
      </c>
    </row>
    <row r="3794" spans="1:20">
      <c r="A3794" s="1" t="n">
        <v>42185</v>
      </c>
      <c r="B3794" t="s">
        <v>323</v>
      </c>
      <c r="C3794" t="n">
        <v>107</v>
      </c>
      <c r="D3794" t="n">
        <v>465</v>
      </c>
      <c r="E3794" t="s">
        <v>404</v>
      </c>
      <c r="F3794" t="n">
        <v>3201</v>
      </c>
      <c r="G3794" t="s">
        <v>228</v>
      </c>
      <c r="H3794" t="s">
        <v>229</v>
      </c>
      <c r="I3794" t="n">
        <v>5</v>
      </c>
      <c r="J3794" t="n">
        <v>260</v>
      </c>
      <c r="K3794" t="s">
        <v>250</v>
      </c>
      <c r="L3794" t="n">
        <v>10</v>
      </c>
      <c r="M3794" t="n">
        <v>0</v>
      </c>
      <c r="N3794" t="n">
        <v>0</v>
      </c>
      <c r="T3794" t="s">
        <v>381</v>
      </c>
    </row>
    <row r="3795" spans="1:20">
      <c r="A3795" s="1" t="n">
        <v>42185</v>
      </c>
      <c r="B3795" t="s">
        <v>323</v>
      </c>
      <c r="C3795" t="n">
        <v>108</v>
      </c>
      <c r="D3795" t="n">
        <v>465</v>
      </c>
      <c r="E3795" t="s">
        <v>404</v>
      </c>
      <c r="F3795" t="n">
        <v>3201</v>
      </c>
      <c r="G3795" t="s">
        <v>228</v>
      </c>
      <c r="H3795" t="s">
        <v>229</v>
      </c>
      <c r="I3795" t="n">
        <v>5</v>
      </c>
      <c r="J3795" t="n">
        <v>260</v>
      </c>
      <c r="K3795" t="s">
        <v>250</v>
      </c>
      <c r="L3795" t="n">
        <v>37</v>
      </c>
      <c r="M3795" t="n">
        <v>0</v>
      </c>
      <c r="N3795" t="n">
        <v>0</v>
      </c>
      <c r="T3795" t="s">
        <v>381</v>
      </c>
    </row>
    <row r="3796" spans="1:20">
      <c r="A3796" s="1" t="n">
        <v>42185</v>
      </c>
      <c r="B3796" t="s">
        <v>323</v>
      </c>
      <c r="C3796" t="n">
        <v>109</v>
      </c>
      <c r="D3796" t="n">
        <v>465</v>
      </c>
      <c r="E3796" t="s">
        <v>404</v>
      </c>
      <c r="F3796" t="n">
        <v>3201</v>
      </c>
      <c r="G3796" t="s">
        <v>228</v>
      </c>
      <c r="H3796" t="s">
        <v>229</v>
      </c>
      <c r="I3796" t="n">
        <v>5</v>
      </c>
      <c r="J3796" t="n">
        <v>260</v>
      </c>
      <c r="K3796" t="s">
        <v>250</v>
      </c>
      <c r="L3796" t="n">
        <v>10</v>
      </c>
      <c r="M3796" t="n">
        <v>0</v>
      </c>
      <c r="N3796" t="n">
        <v>0</v>
      </c>
      <c r="T3796" t="s">
        <v>381</v>
      </c>
    </row>
    <row r="3797" spans="1:20">
      <c r="A3797" s="1" t="n">
        <v>42185</v>
      </c>
      <c r="B3797" t="s">
        <v>376</v>
      </c>
      <c r="C3797" t="n">
        <v>1</v>
      </c>
      <c r="D3797" t="n">
        <v>251</v>
      </c>
      <c r="E3797" t="s">
        <v>385</v>
      </c>
      <c r="F3797" t="n">
        <v>3204</v>
      </c>
      <c r="G3797" t="s">
        <v>344</v>
      </c>
      <c r="H3797" t="s">
        <v>229</v>
      </c>
      <c r="I3797" t="n">
        <v>5</v>
      </c>
      <c r="J3797" t="n">
        <v>320</v>
      </c>
      <c r="K3797" t="s">
        <v>388</v>
      </c>
      <c r="L3797" t="n">
        <v>10</v>
      </c>
      <c r="M3797" t="n">
        <v>0</v>
      </c>
      <c r="N3797" t="n">
        <v>0</v>
      </c>
      <c r="T3797" t="s">
        <v>381</v>
      </c>
    </row>
    <row r="3798" spans="1:20">
      <c r="A3798" s="1" t="n">
        <v>42185</v>
      </c>
      <c r="B3798" t="s">
        <v>376</v>
      </c>
      <c r="C3798" t="n">
        <v>2</v>
      </c>
      <c r="D3798" t="n">
        <v>251</v>
      </c>
      <c r="E3798" t="s">
        <v>385</v>
      </c>
      <c r="F3798" t="n">
        <v>3201</v>
      </c>
      <c r="G3798" t="s">
        <v>228</v>
      </c>
      <c r="H3798" t="s">
        <v>229</v>
      </c>
      <c r="I3798" t="n">
        <v>5</v>
      </c>
      <c r="J3798" t="n">
        <v>720</v>
      </c>
      <c r="K3798" t="s">
        <v>353</v>
      </c>
      <c r="L3798" t="n">
        <v>20</v>
      </c>
      <c r="M3798" t="n">
        <v>0</v>
      </c>
      <c r="N3798" t="n">
        <v>0</v>
      </c>
      <c r="T3798" t="s">
        <v>381</v>
      </c>
    </row>
    <row r="3799" spans="1:20">
      <c r="A3799" s="1" t="n">
        <v>42185</v>
      </c>
      <c r="B3799" t="s">
        <v>376</v>
      </c>
      <c r="C3799" t="n">
        <v>3</v>
      </c>
      <c r="D3799" t="n">
        <v>251</v>
      </c>
      <c r="E3799" t="s">
        <v>385</v>
      </c>
      <c r="F3799" t="n">
        <v>3203</v>
      </c>
      <c r="G3799" t="s">
        <v>343</v>
      </c>
      <c r="H3799" t="s">
        <v>229</v>
      </c>
      <c r="I3799" t="n">
        <v>5</v>
      </c>
      <c r="J3799" t="n">
        <v>720</v>
      </c>
      <c r="K3799" t="s">
        <v>353</v>
      </c>
      <c r="L3799" t="n">
        <v>17</v>
      </c>
      <c r="M3799" t="n">
        <v>0</v>
      </c>
      <c r="N3799" t="n">
        <v>0</v>
      </c>
      <c r="T3799" t="s">
        <v>381</v>
      </c>
    </row>
    <row r="3800" spans="1:20">
      <c r="A3800" s="1" t="n">
        <v>42185</v>
      </c>
      <c r="B3800" t="s">
        <v>326</v>
      </c>
      <c r="C3800" t="n">
        <v>1</v>
      </c>
      <c r="D3800" t="n">
        <v>216</v>
      </c>
      <c r="E3800" t="s">
        <v>392</v>
      </c>
      <c r="F3800" t="n">
        <v>3201</v>
      </c>
      <c r="G3800" t="s">
        <v>228</v>
      </c>
      <c r="H3800" t="s">
        <v>229</v>
      </c>
      <c r="I3800" t="n">
        <v>5</v>
      </c>
      <c r="J3800" t="n">
        <v>515</v>
      </c>
      <c r="K3800" t="s">
        <v>338</v>
      </c>
      <c r="L3800" t="n">
        <v>140</v>
      </c>
      <c r="M3800" t="n">
        <v>0</v>
      </c>
      <c r="N3800" t="n">
        <v>0</v>
      </c>
      <c r="T3800" t="s">
        <v>381</v>
      </c>
    </row>
    <row r="3801" spans="1:20">
      <c r="A3801" s="1" t="n">
        <v>42185</v>
      </c>
      <c r="B3801" t="s">
        <v>326</v>
      </c>
      <c r="C3801" t="n">
        <v>2</v>
      </c>
      <c r="D3801" t="n">
        <v>215</v>
      </c>
      <c r="E3801" t="s">
        <v>384</v>
      </c>
      <c r="F3801" t="n">
        <v>3201</v>
      </c>
      <c r="G3801" t="s">
        <v>228</v>
      </c>
      <c r="H3801" t="s">
        <v>229</v>
      </c>
      <c r="I3801" t="n">
        <v>5</v>
      </c>
      <c r="J3801" t="n">
        <v>515</v>
      </c>
      <c r="K3801" t="s">
        <v>338</v>
      </c>
      <c r="L3801" t="n">
        <v>175</v>
      </c>
      <c r="M3801" t="n">
        <v>0</v>
      </c>
      <c r="N3801" t="n">
        <v>0</v>
      </c>
      <c r="T3801" t="s">
        <v>381</v>
      </c>
    </row>
    <row r="3802" spans="1:20">
      <c r="A3802" s="1" t="n">
        <v>42185</v>
      </c>
      <c r="B3802" t="s">
        <v>415</v>
      </c>
      <c r="C3802" t="n">
        <v>1</v>
      </c>
      <c r="D3802" t="n">
        <v>25</v>
      </c>
      <c r="E3802" t="s">
        <v>116</v>
      </c>
      <c r="F3802" t="n">
        <v>3201</v>
      </c>
      <c r="G3802" t="s">
        <v>228</v>
      </c>
      <c r="H3802" t="s">
        <v>229</v>
      </c>
      <c r="I3802" t="n">
        <v>5</v>
      </c>
      <c r="J3802" t="n">
        <v>805</v>
      </c>
      <c r="K3802" t="s">
        <v>295</v>
      </c>
      <c r="L3802" t="n">
        <v>492</v>
      </c>
      <c r="M3802" t="n">
        <v>0.28</v>
      </c>
      <c r="N3802" t="n">
        <v>35.8</v>
      </c>
      <c r="O3802" t="s">
        <v>415</v>
      </c>
      <c r="P3802" t="n">
        <v>363</v>
      </c>
      <c r="Q3802" t="s">
        <v>387</v>
      </c>
      <c r="R3802" t="s">
        <v>233</v>
      </c>
      <c r="S3802" t="s">
        <v>229</v>
      </c>
      <c r="T3802" t="n">
        <v>5</v>
      </c>
    </row>
    <row r="3803" spans="1:20">
      <c r="A3803" s="1" t="n">
        <v>42185</v>
      </c>
      <c r="B3803" t="s">
        <v>415</v>
      </c>
      <c r="C3803" t="n">
        <v>2</v>
      </c>
      <c r="D3803" t="n">
        <v>215</v>
      </c>
      <c r="E3803" t="s">
        <v>384</v>
      </c>
      <c r="F3803" t="n">
        <v>3201</v>
      </c>
      <c r="G3803" t="s">
        <v>228</v>
      </c>
      <c r="H3803" t="s">
        <v>229</v>
      </c>
      <c r="I3803" t="n">
        <v>5</v>
      </c>
      <c r="J3803" t="n">
        <v>515</v>
      </c>
      <c r="K3803" t="s">
        <v>338</v>
      </c>
      <c r="L3803" t="n">
        <v>107</v>
      </c>
      <c r="M3803" t="n">
        <v>0</v>
      </c>
      <c r="N3803" t="n">
        <v>0</v>
      </c>
      <c r="T3803" t="s">
        <v>381</v>
      </c>
    </row>
    <row r="3804" spans="1:20">
      <c r="A3804" s="1" t="n">
        <v>42185</v>
      </c>
      <c r="B3804" t="s">
        <v>417</v>
      </c>
      <c r="C3804" t="n">
        <v>1</v>
      </c>
      <c r="D3804" t="n">
        <v>215</v>
      </c>
      <c r="E3804" t="s">
        <v>384</v>
      </c>
      <c r="F3804" t="n">
        <v>3201</v>
      </c>
      <c r="G3804" t="s">
        <v>228</v>
      </c>
      <c r="H3804" t="s">
        <v>229</v>
      </c>
      <c r="I3804" t="n">
        <v>5</v>
      </c>
      <c r="J3804" t="n">
        <v>515</v>
      </c>
      <c r="K3804" t="s">
        <v>338</v>
      </c>
      <c r="L3804" t="n">
        <v>175</v>
      </c>
      <c r="M3804" t="n">
        <v>0</v>
      </c>
      <c r="N3804" t="n">
        <v>0</v>
      </c>
      <c r="T3804" t="s">
        <v>381</v>
      </c>
    </row>
    <row r="3805" spans="1:20">
      <c r="A3805" s="1" t="n">
        <v>42216</v>
      </c>
      <c r="B3805" t="s">
        <v>323</v>
      </c>
      <c r="C3805" t="n">
        <v>28</v>
      </c>
      <c r="D3805" t="n">
        <v>25</v>
      </c>
      <c r="E3805" t="s">
        <v>116</v>
      </c>
      <c r="F3805" t="n">
        <v>3201</v>
      </c>
      <c r="G3805" t="s">
        <v>228</v>
      </c>
      <c r="H3805" t="s">
        <v>229</v>
      </c>
      <c r="I3805" t="n">
        <v>5</v>
      </c>
      <c r="J3805" t="n">
        <v>458</v>
      </c>
      <c r="K3805" t="s">
        <v>230</v>
      </c>
      <c r="L3805" t="n">
        <v>352</v>
      </c>
      <c r="M3805" t="n">
        <v>0.1</v>
      </c>
      <c r="N3805" t="n">
        <v>33.8</v>
      </c>
      <c r="O3805" t="s">
        <v>416</v>
      </c>
      <c r="P3805" t="n">
        <v>121</v>
      </c>
      <c r="Q3805" t="s">
        <v>229</v>
      </c>
      <c r="R3805" t="s">
        <v>233</v>
      </c>
      <c r="S3805" t="s">
        <v>229</v>
      </c>
      <c r="T3805" t="n">
        <v>5</v>
      </c>
    </row>
    <row r="3806" spans="1:20">
      <c r="A3806" s="1" t="n">
        <v>42216</v>
      </c>
      <c r="B3806" t="s">
        <v>323</v>
      </c>
      <c r="C3806" t="n">
        <v>29</v>
      </c>
      <c r="D3806" t="n">
        <v>25</v>
      </c>
      <c r="E3806" t="s">
        <v>116</v>
      </c>
      <c r="F3806" t="n">
        <v>3201</v>
      </c>
      <c r="G3806" t="s">
        <v>228</v>
      </c>
      <c r="H3806" t="s">
        <v>229</v>
      </c>
      <c r="I3806" t="n">
        <v>5</v>
      </c>
      <c r="J3806" t="n">
        <v>458</v>
      </c>
      <c r="K3806" t="s">
        <v>230</v>
      </c>
      <c r="L3806" t="n">
        <v>293</v>
      </c>
      <c r="M3806" t="n">
        <v>0.1</v>
      </c>
      <c r="N3806" t="n">
        <v>33.7</v>
      </c>
      <c r="O3806" t="s">
        <v>416</v>
      </c>
      <c r="P3806" t="n">
        <v>121</v>
      </c>
      <c r="Q3806" t="s">
        <v>229</v>
      </c>
      <c r="R3806" t="s">
        <v>233</v>
      </c>
      <c r="S3806" t="s">
        <v>229</v>
      </c>
      <c r="T3806" t="n">
        <v>5</v>
      </c>
    </row>
    <row r="3807" spans="1:20">
      <c r="A3807" s="1" t="n">
        <v>42216</v>
      </c>
      <c r="B3807" t="s">
        <v>323</v>
      </c>
      <c r="C3807" t="n">
        <v>30</v>
      </c>
      <c r="D3807" t="n">
        <v>25</v>
      </c>
      <c r="E3807" t="s">
        <v>116</v>
      </c>
      <c r="F3807" t="n">
        <v>3201</v>
      </c>
      <c r="G3807" t="s">
        <v>228</v>
      </c>
      <c r="H3807" t="s">
        <v>229</v>
      </c>
      <c r="I3807" t="n">
        <v>5</v>
      </c>
      <c r="J3807" t="n">
        <v>458</v>
      </c>
      <c r="K3807" t="s">
        <v>230</v>
      </c>
      <c r="L3807" t="n">
        <v>359</v>
      </c>
      <c r="M3807" t="n">
        <v>0.1</v>
      </c>
      <c r="N3807" t="n">
        <v>33.7</v>
      </c>
      <c r="O3807" t="s">
        <v>416</v>
      </c>
      <c r="P3807" t="n">
        <v>121</v>
      </c>
      <c r="Q3807" t="s">
        <v>229</v>
      </c>
      <c r="R3807" t="s">
        <v>233</v>
      </c>
      <c r="S3807" t="s">
        <v>229</v>
      </c>
      <c r="T3807" t="n">
        <v>5</v>
      </c>
    </row>
    <row r="3808" spans="1:20">
      <c r="A3808" s="1" t="n">
        <v>42216</v>
      </c>
      <c r="B3808" t="s">
        <v>323</v>
      </c>
      <c r="C3808" t="n">
        <v>31</v>
      </c>
      <c r="D3808" t="n">
        <v>25</v>
      </c>
      <c r="E3808" t="s">
        <v>116</v>
      </c>
      <c r="F3808" t="n">
        <v>3201</v>
      </c>
      <c r="G3808" t="s">
        <v>228</v>
      </c>
      <c r="H3808" t="s">
        <v>229</v>
      </c>
      <c r="I3808" t="n">
        <v>5</v>
      </c>
      <c r="J3808" t="n">
        <v>945</v>
      </c>
      <c r="K3808" t="s">
        <v>282</v>
      </c>
      <c r="L3808" t="n">
        <v>283</v>
      </c>
      <c r="M3808" t="n">
        <v>0.04</v>
      </c>
      <c r="N3808" t="n">
        <v>41.4</v>
      </c>
      <c r="O3808" t="s">
        <v>416</v>
      </c>
      <c r="P3808" t="n">
        <v>121</v>
      </c>
      <c r="Q3808" t="s">
        <v>229</v>
      </c>
      <c r="R3808" t="s">
        <v>233</v>
      </c>
      <c r="S3808" t="s">
        <v>229</v>
      </c>
      <c r="T3808" t="n">
        <v>5</v>
      </c>
    </row>
    <row r="3809" spans="1:20">
      <c r="A3809" s="1" t="n">
        <v>42216</v>
      </c>
      <c r="B3809" t="s">
        <v>323</v>
      </c>
      <c r="C3809" t="n">
        <v>94</v>
      </c>
      <c r="D3809" t="n">
        <v>510</v>
      </c>
      <c r="E3809" t="s">
        <v>398</v>
      </c>
      <c r="F3809" t="n">
        <v>3201</v>
      </c>
      <c r="G3809" t="s">
        <v>228</v>
      </c>
      <c r="H3809" t="s">
        <v>229</v>
      </c>
      <c r="I3809" t="n">
        <v>5</v>
      </c>
      <c r="J3809" t="n">
        <v>260</v>
      </c>
      <c r="K3809" t="s">
        <v>250</v>
      </c>
      <c r="L3809" t="n">
        <v>45</v>
      </c>
      <c r="M3809" t="n">
        <v>1.62</v>
      </c>
      <c r="N3809" t="n">
        <v>0</v>
      </c>
      <c r="T3809" t="s">
        <v>381</v>
      </c>
    </row>
    <row r="3810" spans="1:20">
      <c r="A3810" s="1" t="n">
        <v>42216</v>
      </c>
      <c r="B3810" t="s">
        <v>323</v>
      </c>
      <c r="C3810" t="n">
        <v>95</v>
      </c>
      <c r="D3810" t="n">
        <v>465</v>
      </c>
      <c r="E3810" t="s">
        <v>404</v>
      </c>
      <c r="F3810" t="n">
        <v>3201</v>
      </c>
      <c r="G3810" t="s">
        <v>228</v>
      </c>
      <c r="H3810" t="s">
        <v>229</v>
      </c>
      <c r="I3810" t="n">
        <v>5</v>
      </c>
      <c r="J3810" t="n">
        <v>260</v>
      </c>
      <c r="K3810" t="s">
        <v>250</v>
      </c>
      <c r="L3810" t="n">
        <v>37</v>
      </c>
      <c r="M3810" t="n">
        <v>0</v>
      </c>
      <c r="N3810" t="n">
        <v>0</v>
      </c>
      <c r="T3810" t="s">
        <v>381</v>
      </c>
    </row>
    <row r="3811" spans="1:20">
      <c r="A3811" s="1" t="n">
        <v>42216</v>
      </c>
      <c r="B3811" t="s">
        <v>323</v>
      </c>
      <c r="C3811" t="n">
        <v>96</v>
      </c>
      <c r="D3811" t="n">
        <v>465</v>
      </c>
      <c r="E3811" t="s">
        <v>404</v>
      </c>
      <c r="F3811" t="n">
        <v>3201</v>
      </c>
      <c r="G3811" t="s">
        <v>228</v>
      </c>
      <c r="H3811" t="s">
        <v>229</v>
      </c>
      <c r="I3811" t="n">
        <v>5</v>
      </c>
      <c r="J3811" t="n">
        <v>260</v>
      </c>
      <c r="K3811" t="s">
        <v>250</v>
      </c>
      <c r="L3811" t="n">
        <v>21</v>
      </c>
      <c r="M3811" t="n">
        <v>0</v>
      </c>
      <c r="N3811" t="n">
        <v>0</v>
      </c>
      <c r="T3811" t="s">
        <v>381</v>
      </c>
    </row>
    <row r="3812" spans="1:20">
      <c r="A3812" s="1" t="n">
        <v>42216</v>
      </c>
      <c r="B3812" t="s">
        <v>376</v>
      </c>
      <c r="C3812" t="n">
        <v>1</v>
      </c>
      <c r="D3812" t="n">
        <v>251</v>
      </c>
      <c r="E3812" t="s">
        <v>385</v>
      </c>
      <c r="F3812" t="n">
        <v>3201</v>
      </c>
      <c r="G3812" t="s">
        <v>228</v>
      </c>
      <c r="H3812" t="s">
        <v>229</v>
      </c>
      <c r="I3812" t="n">
        <v>5</v>
      </c>
      <c r="J3812" t="n">
        <v>320</v>
      </c>
      <c r="K3812" t="s">
        <v>388</v>
      </c>
      <c r="L3812" t="n">
        <v>17</v>
      </c>
      <c r="M3812" t="n">
        <v>0</v>
      </c>
      <c r="N3812" t="n">
        <v>0</v>
      </c>
      <c r="T3812" t="s">
        <v>381</v>
      </c>
    </row>
    <row r="3813" spans="1:20">
      <c r="A3813" s="1" t="n">
        <v>42216</v>
      </c>
      <c r="B3813" t="s">
        <v>376</v>
      </c>
      <c r="C3813" t="n">
        <v>2</v>
      </c>
      <c r="D3813" t="n">
        <v>251</v>
      </c>
      <c r="E3813" t="s">
        <v>385</v>
      </c>
      <c r="F3813" t="n">
        <v>3202</v>
      </c>
      <c r="G3813" t="s">
        <v>275</v>
      </c>
      <c r="H3813" t="s">
        <v>229</v>
      </c>
      <c r="I3813" t="n">
        <v>5</v>
      </c>
      <c r="J3813" t="n">
        <v>320</v>
      </c>
      <c r="K3813" t="s">
        <v>388</v>
      </c>
      <c r="L3813" t="n">
        <v>20</v>
      </c>
      <c r="M3813" t="n">
        <v>0</v>
      </c>
      <c r="N3813" t="n">
        <v>0</v>
      </c>
      <c r="T3813" t="s">
        <v>381</v>
      </c>
    </row>
    <row r="3814" spans="1:20">
      <c r="A3814" s="1" t="n">
        <v>42216</v>
      </c>
      <c r="B3814" t="s">
        <v>326</v>
      </c>
      <c r="C3814" t="n">
        <v>1</v>
      </c>
      <c r="D3814" t="n">
        <v>216</v>
      </c>
      <c r="E3814" t="s">
        <v>392</v>
      </c>
      <c r="F3814" t="n">
        <v>3201</v>
      </c>
      <c r="G3814" t="s">
        <v>228</v>
      </c>
      <c r="H3814" t="s">
        <v>229</v>
      </c>
      <c r="I3814" t="n">
        <v>5</v>
      </c>
      <c r="J3814" t="n">
        <v>515</v>
      </c>
      <c r="K3814" t="s">
        <v>338</v>
      </c>
      <c r="L3814" t="n">
        <v>150</v>
      </c>
      <c r="M3814" t="n">
        <v>0</v>
      </c>
      <c r="N3814" t="n">
        <v>0</v>
      </c>
      <c r="T3814" t="s">
        <v>381</v>
      </c>
    </row>
    <row r="3815" spans="1:20">
      <c r="A3815" s="1" t="n">
        <v>42216</v>
      </c>
      <c r="B3815" t="s">
        <v>326</v>
      </c>
      <c r="C3815" t="n">
        <v>2</v>
      </c>
      <c r="D3815" t="n">
        <v>215</v>
      </c>
      <c r="E3815" t="s">
        <v>384</v>
      </c>
      <c r="F3815" t="n">
        <v>3201</v>
      </c>
      <c r="G3815" t="s">
        <v>228</v>
      </c>
      <c r="H3815" t="s">
        <v>229</v>
      </c>
      <c r="I3815" t="n">
        <v>5</v>
      </c>
      <c r="J3815" t="n">
        <v>515</v>
      </c>
      <c r="K3815" t="s">
        <v>338</v>
      </c>
      <c r="L3815" t="n">
        <v>165</v>
      </c>
      <c r="M3815" t="n">
        <v>0</v>
      </c>
      <c r="N3815" t="n">
        <v>0</v>
      </c>
      <c r="T3815" t="s">
        <v>381</v>
      </c>
    </row>
    <row r="3816" spans="1:20">
      <c r="A3816" s="1" t="n">
        <v>42216</v>
      </c>
      <c r="B3816" t="s">
        <v>415</v>
      </c>
      <c r="C3816" t="n">
        <v>1</v>
      </c>
      <c r="D3816" t="n">
        <v>25</v>
      </c>
      <c r="E3816" t="s">
        <v>116</v>
      </c>
      <c r="F3816" t="n">
        <v>3201</v>
      </c>
      <c r="G3816" t="s">
        <v>228</v>
      </c>
      <c r="H3816" t="s">
        <v>229</v>
      </c>
      <c r="I3816" t="n">
        <v>5</v>
      </c>
      <c r="J3816" t="n">
        <v>805</v>
      </c>
      <c r="K3816" t="s">
        <v>295</v>
      </c>
      <c r="L3816" t="n">
        <v>720</v>
      </c>
      <c r="M3816" t="n">
        <v>0.28</v>
      </c>
      <c r="N3816" t="n">
        <v>35.9</v>
      </c>
      <c r="O3816" t="s">
        <v>415</v>
      </c>
      <c r="P3816" t="n">
        <v>363</v>
      </c>
      <c r="Q3816" t="s">
        <v>387</v>
      </c>
      <c r="R3816" t="s">
        <v>233</v>
      </c>
      <c r="S3816" t="s">
        <v>229</v>
      </c>
      <c r="T3816" t="n">
        <v>5</v>
      </c>
    </row>
    <row r="3817" spans="1:20">
      <c r="A3817" s="1" t="n">
        <v>42216</v>
      </c>
      <c r="B3817" t="s">
        <v>417</v>
      </c>
      <c r="C3817" t="n">
        <v>1</v>
      </c>
      <c r="D3817" t="n">
        <v>215</v>
      </c>
      <c r="E3817" t="s">
        <v>384</v>
      </c>
      <c r="F3817" t="n">
        <v>3201</v>
      </c>
      <c r="G3817" t="s">
        <v>228</v>
      </c>
      <c r="H3817" t="s">
        <v>229</v>
      </c>
      <c r="I3817" t="n">
        <v>5</v>
      </c>
      <c r="J3817" t="n">
        <v>515</v>
      </c>
      <c r="K3817" t="s">
        <v>338</v>
      </c>
      <c r="L3817" t="n">
        <v>165</v>
      </c>
      <c r="M3817" t="n">
        <v>0</v>
      </c>
      <c r="N3817" t="n">
        <v>0</v>
      </c>
      <c r="T3817" t="s">
        <v>381</v>
      </c>
    </row>
    <row r="3818" spans="1:20">
      <c r="A3818" s="1" t="n">
        <v>42247</v>
      </c>
      <c r="B3818" t="s">
        <v>323</v>
      </c>
      <c r="C3818" t="n">
        <v>26</v>
      </c>
      <c r="D3818" t="n">
        <v>25</v>
      </c>
      <c r="E3818" t="s">
        <v>116</v>
      </c>
      <c r="F3818" t="n">
        <v>3201</v>
      </c>
      <c r="G3818" t="s">
        <v>228</v>
      </c>
      <c r="H3818" t="s">
        <v>229</v>
      </c>
      <c r="I3818" t="n">
        <v>5</v>
      </c>
      <c r="J3818" t="n">
        <v>458</v>
      </c>
      <c r="K3818" t="s">
        <v>230</v>
      </c>
      <c r="L3818" t="n">
        <v>163</v>
      </c>
      <c r="M3818" t="n">
        <v>0.1</v>
      </c>
      <c r="N3818" t="n">
        <v>33.6</v>
      </c>
      <c r="O3818" t="s">
        <v>416</v>
      </c>
      <c r="P3818" t="n">
        <v>121</v>
      </c>
      <c r="Q3818" t="s">
        <v>229</v>
      </c>
      <c r="R3818" t="s">
        <v>233</v>
      </c>
      <c r="S3818" t="s">
        <v>229</v>
      </c>
      <c r="T3818" t="n">
        <v>5</v>
      </c>
    </row>
    <row r="3819" spans="1:20">
      <c r="A3819" s="1" t="n">
        <v>42247</v>
      </c>
      <c r="B3819" t="s">
        <v>323</v>
      </c>
      <c r="C3819" t="n">
        <v>27</v>
      </c>
      <c r="D3819" t="n">
        <v>25</v>
      </c>
      <c r="E3819" t="s">
        <v>116</v>
      </c>
      <c r="F3819" t="n">
        <v>3201</v>
      </c>
      <c r="G3819" t="s">
        <v>228</v>
      </c>
      <c r="H3819" t="s">
        <v>229</v>
      </c>
      <c r="I3819" t="n">
        <v>5</v>
      </c>
      <c r="J3819" t="n">
        <v>458</v>
      </c>
      <c r="K3819" t="s">
        <v>230</v>
      </c>
      <c r="L3819" t="n">
        <v>489</v>
      </c>
      <c r="M3819" t="n">
        <v>0.1</v>
      </c>
      <c r="N3819" t="n">
        <v>33.6</v>
      </c>
      <c r="O3819" t="s">
        <v>416</v>
      </c>
      <c r="P3819" t="n">
        <v>121</v>
      </c>
      <c r="Q3819" t="s">
        <v>229</v>
      </c>
      <c r="R3819" t="s">
        <v>233</v>
      </c>
      <c r="S3819" t="s">
        <v>229</v>
      </c>
      <c r="T3819" t="n">
        <v>5</v>
      </c>
    </row>
    <row r="3820" spans="1:20">
      <c r="A3820" s="1" t="n">
        <v>42247</v>
      </c>
      <c r="B3820" t="s">
        <v>323</v>
      </c>
      <c r="C3820" t="n">
        <v>28</v>
      </c>
      <c r="D3820" t="n">
        <v>25</v>
      </c>
      <c r="E3820" t="s">
        <v>116</v>
      </c>
      <c r="F3820" t="n">
        <v>3201</v>
      </c>
      <c r="G3820" t="s">
        <v>228</v>
      </c>
      <c r="H3820" t="s">
        <v>229</v>
      </c>
      <c r="I3820" t="n">
        <v>5</v>
      </c>
      <c r="J3820" t="n">
        <v>458</v>
      </c>
      <c r="K3820" t="s">
        <v>230</v>
      </c>
      <c r="L3820" t="n">
        <v>316</v>
      </c>
      <c r="M3820" t="n">
        <v>0.1</v>
      </c>
      <c r="N3820" t="n">
        <v>33.7</v>
      </c>
      <c r="O3820" t="s">
        <v>416</v>
      </c>
      <c r="P3820" t="n">
        <v>121</v>
      </c>
      <c r="Q3820" t="s">
        <v>229</v>
      </c>
      <c r="R3820" t="s">
        <v>233</v>
      </c>
      <c r="S3820" t="s">
        <v>229</v>
      </c>
      <c r="T3820" t="n">
        <v>5</v>
      </c>
    </row>
    <row r="3821" spans="1:20">
      <c r="A3821" s="1" t="n">
        <v>42247</v>
      </c>
      <c r="B3821" t="s">
        <v>323</v>
      </c>
      <c r="C3821" t="n">
        <v>29</v>
      </c>
      <c r="D3821" t="n">
        <v>25</v>
      </c>
      <c r="E3821" t="s">
        <v>116</v>
      </c>
      <c r="F3821" t="n">
        <v>3201</v>
      </c>
      <c r="G3821" t="s">
        <v>228</v>
      </c>
      <c r="H3821" t="s">
        <v>229</v>
      </c>
      <c r="I3821" t="n">
        <v>5</v>
      </c>
      <c r="J3821" t="n">
        <v>945</v>
      </c>
      <c r="K3821" t="s">
        <v>282</v>
      </c>
      <c r="L3821" t="n">
        <v>336</v>
      </c>
      <c r="M3821" t="n">
        <v>0.07000000000000001</v>
      </c>
      <c r="N3821" t="n">
        <v>36.4</v>
      </c>
      <c r="O3821" t="s">
        <v>416</v>
      </c>
      <c r="P3821" t="n">
        <v>121</v>
      </c>
      <c r="Q3821" t="s">
        <v>229</v>
      </c>
      <c r="R3821" t="s">
        <v>233</v>
      </c>
      <c r="S3821" t="s">
        <v>229</v>
      </c>
      <c r="T3821" t="n">
        <v>5</v>
      </c>
    </row>
    <row r="3822" spans="1:20">
      <c r="A3822" s="1" t="n">
        <v>42247</v>
      </c>
      <c r="B3822" t="s">
        <v>323</v>
      </c>
      <c r="C3822" t="n">
        <v>88</v>
      </c>
      <c r="D3822" t="n">
        <v>215</v>
      </c>
      <c r="E3822" t="s">
        <v>384</v>
      </c>
      <c r="F3822" t="n">
        <v>3201</v>
      </c>
      <c r="G3822" t="s">
        <v>228</v>
      </c>
      <c r="H3822" t="s">
        <v>229</v>
      </c>
      <c r="I3822" t="n">
        <v>5</v>
      </c>
      <c r="J3822" t="n">
        <v>515</v>
      </c>
      <c r="K3822" t="s">
        <v>338</v>
      </c>
      <c r="L3822" t="n">
        <v>77</v>
      </c>
      <c r="M3822" t="n">
        <v>0</v>
      </c>
      <c r="N3822" t="n">
        <v>0</v>
      </c>
      <c r="T3822" t="s">
        <v>381</v>
      </c>
    </row>
    <row r="3823" spans="1:20">
      <c r="A3823" s="1" t="n">
        <v>42247</v>
      </c>
      <c r="B3823" t="s">
        <v>376</v>
      </c>
      <c r="C3823" t="n">
        <v>1</v>
      </c>
      <c r="D3823" t="n">
        <v>251</v>
      </c>
      <c r="E3823" t="s">
        <v>385</v>
      </c>
      <c r="F3823" t="n">
        <v>3204</v>
      </c>
      <c r="G3823" t="s">
        <v>344</v>
      </c>
      <c r="H3823" t="s">
        <v>229</v>
      </c>
      <c r="I3823" t="n">
        <v>5</v>
      </c>
      <c r="J3823" t="n">
        <v>320</v>
      </c>
      <c r="K3823" t="s">
        <v>388</v>
      </c>
      <c r="L3823" t="n">
        <v>10</v>
      </c>
      <c r="M3823" t="n">
        <v>0</v>
      </c>
      <c r="N3823" t="n">
        <v>0</v>
      </c>
      <c r="T3823" t="s">
        <v>381</v>
      </c>
    </row>
    <row r="3824" spans="1:20">
      <c r="A3824" s="1" t="n">
        <v>42247</v>
      </c>
      <c r="B3824" t="s">
        <v>376</v>
      </c>
      <c r="C3824" t="n">
        <v>2</v>
      </c>
      <c r="D3824" t="n">
        <v>251</v>
      </c>
      <c r="E3824" t="s">
        <v>385</v>
      </c>
      <c r="F3824" t="n">
        <v>3201</v>
      </c>
      <c r="G3824" t="s">
        <v>228</v>
      </c>
      <c r="H3824" t="s">
        <v>229</v>
      </c>
      <c r="I3824" t="n">
        <v>5</v>
      </c>
      <c r="J3824" t="n">
        <v>320</v>
      </c>
      <c r="K3824" t="s">
        <v>388</v>
      </c>
      <c r="L3824" t="n">
        <v>19</v>
      </c>
      <c r="M3824" t="n">
        <v>0</v>
      </c>
      <c r="N3824" t="n">
        <v>0</v>
      </c>
      <c r="T3824" t="s">
        <v>381</v>
      </c>
    </row>
    <row r="3825" spans="1:20">
      <c r="A3825" s="1" t="n">
        <v>42247</v>
      </c>
      <c r="B3825" t="s">
        <v>376</v>
      </c>
      <c r="C3825" t="n">
        <v>3</v>
      </c>
      <c r="D3825" t="n">
        <v>251</v>
      </c>
      <c r="E3825" t="s">
        <v>385</v>
      </c>
      <c r="F3825" t="n">
        <v>3202</v>
      </c>
      <c r="G3825" t="s">
        <v>275</v>
      </c>
      <c r="H3825" t="s">
        <v>229</v>
      </c>
      <c r="I3825" t="n">
        <v>5</v>
      </c>
      <c r="J3825" t="n">
        <v>320</v>
      </c>
      <c r="K3825" t="s">
        <v>388</v>
      </c>
      <c r="L3825" t="n">
        <v>30</v>
      </c>
      <c r="M3825" t="n">
        <v>0</v>
      </c>
      <c r="N3825" t="n">
        <v>0</v>
      </c>
      <c r="T3825" t="s">
        <v>381</v>
      </c>
    </row>
    <row r="3826" spans="1:20">
      <c r="A3826" s="1" t="n">
        <v>42247</v>
      </c>
      <c r="B3826" t="s">
        <v>382</v>
      </c>
      <c r="C3826" t="n">
        <v>1</v>
      </c>
      <c r="D3826" t="n">
        <v>931</v>
      </c>
      <c r="E3826" t="s">
        <v>383</v>
      </c>
      <c r="F3826" t="n">
        <v>3201</v>
      </c>
      <c r="G3826" t="s">
        <v>228</v>
      </c>
      <c r="H3826" t="s">
        <v>229</v>
      </c>
      <c r="I3826" t="n">
        <v>5</v>
      </c>
      <c r="J3826" t="n">
        <v>940</v>
      </c>
      <c r="K3826" t="s">
        <v>235</v>
      </c>
      <c r="L3826" t="n">
        <v>67</v>
      </c>
      <c r="M3826" t="n">
        <v>0</v>
      </c>
      <c r="N3826" t="n">
        <v>0</v>
      </c>
      <c r="T3826" t="s">
        <v>381</v>
      </c>
    </row>
    <row r="3827" spans="1:20">
      <c r="A3827" s="1" t="n">
        <v>42247</v>
      </c>
      <c r="B3827" t="s">
        <v>326</v>
      </c>
      <c r="C3827" t="n">
        <v>1</v>
      </c>
      <c r="D3827" t="n">
        <v>216</v>
      </c>
      <c r="E3827" t="s">
        <v>392</v>
      </c>
      <c r="F3827" t="n">
        <v>3201</v>
      </c>
      <c r="G3827" t="s">
        <v>228</v>
      </c>
      <c r="H3827" t="s">
        <v>229</v>
      </c>
      <c r="I3827" t="n">
        <v>5</v>
      </c>
      <c r="J3827" t="n">
        <v>515</v>
      </c>
      <c r="K3827" t="s">
        <v>338</v>
      </c>
      <c r="L3827" t="n">
        <v>180</v>
      </c>
      <c r="M3827" t="n">
        <v>0</v>
      </c>
      <c r="N3827" t="n">
        <v>0</v>
      </c>
      <c r="T3827" t="s">
        <v>381</v>
      </c>
    </row>
    <row r="3828" spans="1:20">
      <c r="A3828" s="1" t="n">
        <v>42247</v>
      </c>
      <c r="B3828" t="s">
        <v>326</v>
      </c>
      <c r="C3828" t="n">
        <v>2</v>
      </c>
      <c r="D3828" t="n">
        <v>215</v>
      </c>
      <c r="E3828" t="s">
        <v>384</v>
      </c>
      <c r="F3828" t="n">
        <v>3201</v>
      </c>
      <c r="G3828" t="s">
        <v>228</v>
      </c>
      <c r="H3828" t="s">
        <v>229</v>
      </c>
      <c r="I3828" t="n">
        <v>5</v>
      </c>
      <c r="J3828" t="n">
        <v>515</v>
      </c>
      <c r="K3828" t="s">
        <v>338</v>
      </c>
      <c r="L3828" t="n">
        <v>242</v>
      </c>
      <c r="M3828" t="n">
        <v>0</v>
      </c>
      <c r="N3828" t="n">
        <v>0</v>
      </c>
      <c r="T3828" t="s">
        <v>381</v>
      </c>
    </row>
    <row r="3829" spans="1:20">
      <c r="A3829" s="1" t="n">
        <v>42247</v>
      </c>
      <c r="B3829" t="s">
        <v>373</v>
      </c>
      <c r="C3829" t="n">
        <v>2</v>
      </c>
      <c r="D3829" t="n">
        <v>141</v>
      </c>
      <c r="E3829" t="s">
        <v>120</v>
      </c>
      <c r="F3829" t="n">
        <v>3201</v>
      </c>
      <c r="G3829" t="s">
        <v>228</v>
      </c>
      <c r="H3829" t="s">
        <v>229</v>
      </c>
      <c r="I3829" t="n">
        <v>5</v>
      </c>
      <c r="J3829" t="n">
        <v>220</v>
      </c>
      <c r="K3829" t="s">
        <v>375</v>
      </c>
      <c r="L3829" t="n">
        <v>2</v>
      </c>
      <c r="M3829" t="n">
        <v>0</v>
      </c>
      <c r="N3829" t="n">
        <v>0</v>
      </c>
      <c r="T3829" t="s">
        <v>381</v>
      </c>
    </row>
    <row r="3830" spans="1:20">
      <c r="A3830" s="1" t="n">
        <v>42247</v>
      </c>
      <c r="B3830" t="s">
        <v>373</v>
      </c>
      <c r="C3830" t="n">
        <v>3</v>
      </c>
      <c r="D3830" t="n">
        <v>141</v>
      </c>
      <c r="E3830" t="s">
        <v>120</v>
      </c>
      <c r="F3830" t="n">
        <v>3201</v>
      </c>
      <c r="G3830" t="s">
        <v>228</v>
      </c>
      <c r="H3830" t="s">
        <v>229</v>
      </c>
      <c r="I3830" t="n">
        <v>5</v>
      </c>
      <c r="J3830" t="n">
        <v>220</v>
      </c>
      <c r="K3830" t="s">
        <v>375</v>
      </c>
      <c r="L3830" t="n">
        <v>49</v>
      </c>
      <c r="M3830" t="n">
        <v>0</v>
      </c>
      <c r="N3830" t="n">
        <v>0</v>
      </c>
      <c r="T3830" t="s">
        <v>381</v>
      </c>
    </row>
    <row r="3831" spans="1:20">
      <c r="A3831" s="1" t="n">
        <v>42247</v>
      </c>
      <c r="B3831" t="s">
        <v>373</v>
      </c>
      <c r="C3831" t="n">
        <v>4</v>
      </c>
      <c r="D3831" t="n">
        <v>141</v>
      </c>
      <c r="E3831" t="s">
        <v>120</v>
      </c>
      <c r="F3831" t="n">
        <v>3201</v>
      </c>
      <c r="G3831" t="s">
        <v>228</v>
      </c>
      <c r="H3831" t="s">
        <v>229</v>
      </c>
      <c r="I3831" t="n">
        <v>5</v>
      </c>
      <c r="J3831" t="n">
        <v>220</v>
      </c>
      <c r="K3831" t="s">
        <v>375</v>
      </c>
      <c r="L3831" t="n">
        <v>1</v>
      </c>
      <c r="M3831" t="n">
        <v>0</v>
      </c>
      <c r="N3831" t="n">
        <v>0</v>
      </c>
      <c r="T3831" t="s">
        <v>381</v>
      </c>
    </row>
    <row r="3832" spans="1:20">
      <c r="A3832" s="1" t="n">
        <v>42247</v>
      </c>
      <c r="B3832" t="s">
        <v>373</v>
      </c>
      <c r="C3832" t="n">
        <v>5</v>
      </c>
      <c r="D3832" t="n">
        <v>141</v>
      </c>
      <c r="E3832" t="s">
        <v>120</v>
      </c>
      <c r="F3832" t="n">
        <v>3201</v>
      </c>
      <c r="G3832" t="s">
        <v>228</v>
      </c>
      <c r="H3832" t="s">
        <v>229</v>
      </c>
      <c r="I3832" t="n">
        <v>5</v>
      </c>
      <c r="J3832" t="n">
        <v>220</v>
      </c>
      <c r="K3832" t="s">
        <v>375</v>
      </c>
      <c r="L3832" t="n">
        <v>28</v>
      </c>
      <c r="M3832" t="n">
        <v>0</v>
      </c>
      <c r="N3832" t="n">
        <v>0</v>
      </c>
      <c r="T3832" t="s">
        <v>381</v>
      </c>
    </row>
    <row r="3833" spans="1:20">
      <c r="A3833" s="1" t="n">
        <v>42247</v>
      </c>
      <c r="B3833" t="s">
        <v>373</v>
      </c>
      <c r="C3833" t="n">
        <v>6</v>
      </c>
      <c r="D3833" t="n">
        <v>141</v>
      </c>
      <c r="E3833" t="s">
        <v>120</v>
      </c>
      <c r="F3833" t="n">
        <v>3201</v>
      </c>
      <c r="G3833" t="s">
        <v>228</v>
      </c>
      <c r="H3833" t="s">
        <v>229</v>
      </c>
      <c r="I3833" t="n">
        <v>5</v>
      </c>
      <c r="J3833" t="n">
        <v>220</v>
      </c>
      <c r="K3833" t="s">
        <v>375</v>
      </c>
      <c r="L3833" t="n">
        <v>1</v>
      </c>
      <c r="M3833" t="n">
        <v>0</v>
      </c>
      <c r="N3833" t="n">
        <v>0</v>
      </c>
      <c r="T3833" t="s">
        <v>381</v>
      </c>
    </row>
    <row r="3834" spans="1:20">
      <c r="A3834" s="1" t="n">
        <v>42247</v>
      </c>
      <c r="B3834" t="s">
        <v>373</v>
      </c>
      <c r="C3834" t="n">
        <v>7</v>
      </c>
      <c r="D3834" t="n">
        <v>141</v>
      </c>
      <c r="E3834" t="s">
        <v>120</v>
      </c>
      <c r="F3834" t="n">
        <v>3201</v>
      </c>
      <c r="G3834" t="s">
        <v>228</v>
      </c>
      <c r="H3834" t="s">
        <v>229</v>
      </c>
      <c r="I3834" t="n">
        <v>5</v>
      </c>
      <c r="J3834" t="n">
        <v>220</v>
      </c>
      <c r="K3834" t="s">
        <v>375</v>
      </c>
      <c r="L3834" t="n">
        <v>1</v>
      </c>
      <c r="M3834" t="n">
        <v>0</v>
      </c>
      <c r="N3834" t="n">
        <v>0</v>
      </c>
      <c r="T3834" t="s">
        <v>381</v>
      </c>
    </row>
    <row r="3835" spans="1:20">
      <c r="A3835" s="1" t="n">
        <v>42247</v>
      </c>
      <c r="B3835" t="s">
        <v>415</v>
      </c>
      <c r="C3835" t="n">
        <v>1</v>
      </c>
      <c r="D3835" t="n">
        <v>25</v>
      </c>
      <c r="E3835" t="s">
        <v>116</v>
      </c>
      <c r="F3835" t="n">
        <v>3201</v>
      </c>
      <c r="G3835" t="s">
        <v>228</v>
      </c>
      <c r="H3835" t="s">
        <v>229</v>
      </c>
      <c r="I3835" t="n">
        <v>5</v>
      </c>
      <c r="J3835" t="n">
        <v>805</v>
      </c>
      <c r="K3835" t="s">
        <v>295</v>
      </c>
      <c r="L3835" t="n">
        <v>210</v>
      </c>
      <c r="M3835" t="n">
        <v>0.52</v>
      </c>
      <c r="N3835" t="n">
        <v>35</v>
      </c>
      <c r="O3835" t="s">
        <v>415</v>
      </c>
      <c r="P3835" t="n">
        <v>363</v>
      </c>
      <c r="Q3835" t="s">
        <v>387</v>
      </c>
      <c r="R3835" t="s">
        <v>233</v>
      </c>
      <c r="S3835" t="s">
        <v>229</v>
      </c>
      <c r="T3835" t="n">
        <v>5</v>
      </c>
    </row>
    <row r="3836" spans="1:20">
      <c r="A3836" s="1" t="n">
        <v>42247</v>
      </c>
      <c r="B3836" t="s">
        <v>415</v>
      </c>
      <c r="C3836" t="n">
        <v>2</v>
      </c>
      <c r="D3836" t="n">
        <v>25</v>
      </c>
      <c r="E3836" t="s">
        <v>116</v>
      </c>
      <c r="F3836" t="n">
        <v>3201</v>
      </c>
      <c r="G3836" t="s">
        <v>228</v>
      </c>
      <c r="H3836" t="s">
        <v>229</v>
      </c>
      <c r="I3836" t="n">
        <v>5</v>
      </c>
      <c r="J3836" t="n">
        <v>805</v>
      </c>
      <c r="K3836" t="s">
        <v>295</v>
      </c>
      <c r="L3836" t="n">
        <v>532</v>
      </c>
      <c r="M3836" t="n">
        <v>0.52</v>
      </c>
      <c r="N3836" t="n">
        <v>35</v>
      </c>
      <c r="O3836" t="s">
        <v>415</v>
      </c>
      <c r="P3836" t="n">
        <v>363</v>
      </c>
      <c r="Q3836" t="s">
        <v>387</v>
      </c>
      <c r="R3836" t="s">
        <v>233</v>
      </c>
      <c r="S3836" t="s">
        <v>229</v>
      </c>
      <c r="T3836" t="n">
        <v>5</v>
      </c>
    </row>
    <row r="3837" spans="1:20">
      <c r="A3837" s="1" t="n">
        <v>42247</v>
      </c>
      <c r="B3837" t="s">
        <v>415</v>
      </c>
      <c r="C3837" t="n">
        <v>3</v>
      </c>
      <c r="D3837" t="n">
        <v>25</v>
      </c>
      <c r="E3837" t="s">
        <v>116</v>
      </c>
      <c r="F3837" t="n">
        <v>3201</v>
      </c>
      <c r="G3837" t="s">
        <v>228</v>
      </c>
      <c r="H3837" t="s">
        <v>229</v>
      </c>
      <c r="I3837" t="n">
        <v>5</v>
      </c>
      <c r="J3837" t="n">
        <v>805</v>
      </c>
      <c r="K3837" t="s">
        <v>295</v>
      </c>
      <c r="L3837" t="n">
        <v>227</v>
      </c>
      <c r="M3837" t="n">
        <v>0.28</v>
      </c>
      <c r="N3837" t="n">
        <v>36</v>
      </c>
      <c r="O3837" t="s">
        <v>415</v>
      </c>
      <c r="P3837" t="n">
        <v>363</v>
      </c>
      <c r="Q3837" t="s">
        <v>387</v>
      </c>
      <c r="R3837" t="s">
        <v>233</v>
      </c>
      <c r="S3837" t="s">
        <v>229</v>
      </c>
      <c r="T3837" t="n">
        <v>5</v>
      </c>
    </row>
    <row r="3838" spans="1:20">
      <c r="A3838" s="1" t="n">
        <v>42247</v>
      </c>
      <c r="B3838" t="s">
        <v>415</v>
      </c>
      <c r="C3838" t="n">
        <v>4</v>
      </c>
      <c r="D3838" t="n">
        <v>25</v>
      </c>
      <c r="E3838" t="s">
        <v>116</v>
      </c>
      <c r="F3838" t="n">
        <v>3201</v>
      </c>
      <c r="G3838" t="s">
        <v>228</v>
      </c>
      <c r="H3838" t="s">
        <v>229</v>
      </c>
      <c r="I3838" t="n">
        <v>5</v>
      </c>
      <c r="J3838" t="n">
        <v>805</v>
      </c>
      <c r="K3838" t="s">
        <v>295</v>
      </c>
      <c r="L3838" t="n">
        <v>1</v>
      </c>
      <c r="M3838" t="n">
        <v>0.51</v>
      </c>
      <c r="N3838" t="n">
        <v>35.3</v>
      </c>
      <c r="O3838" t="s">
        <v>415</v>
      </c>
      <c r="P3838" t="n">
        <v>363</v>
      </c>
      <c r="Q3838" t="s">
        <v>387</v>
      </c>
      <c r="R3838" t="s">
        <v>233</v>
      </c>
      <c r="S3838" t="s">
        <v>229</v>
      </c>
      <c r="T3838" t="n">
        <v>5</v>
      </c>
    </row>
    <row r="3839" spans="1:20">
      <c r="A3839" s="1" t="n">
        <v>42247</v>
      </c>
      <c r="B3839" t="s">
        <v>415</v>
      </c>
      <c r="C3839" t="n">
        <v>5</v>
      </c>
      <c r="D3839" t="n">
        <v>25</v>
      </c>
      <c r="E3839" t="s">
        <v>116</v>
      </c>
      <c r="F3839" t="n">
        <v>3201</v>
      </c>
      <c r="G3839" t="s">
        <v>228</v>
      </c>
      <c r="H3839" t="s">
        <v>229</v>
      </c>
      <c r="I3839" t="n">
        <v>5</v>
      </c>
      <c r="J3839" t="n">
        <v>805</v>
      </c>
      <c r="K3839" t="s">
        <v>295</v>
      </c>
      <c r="L3839" t="n">
        <v>156</v>
      </c>
      <c r="M3839" t="n">
        <v>0.51</v>
      </c>
      <c r="N3839" t="n">
        <v>35.3</v>
      </c>
      <c r="O3839" t="s">
        <v>415</v>
      </c>
      <c r="P3839" t="n">
        <v>363</v>
      </c>
      <c r="Q3839" t="s">
        <v>387</v>
      </c>
      <c r="R3839" t="s">
        <v>233</v>
      </c>
      <c r="S3839" t="s">
        <v>229</v>
      </c>
      <c r="T3839" t="n">
        <v>5</v>
      </c>
    </row>
    <row r="3840" spans="1:20">
      <c r="A3840" s="1" t="n">
        <v>42247</v>
      </c>
      <c r="B3840" t="s">
        <v>415</v>
      </c>
      <c r="C3840" t="n">
        <v>6</v>
      </c>
      <c r="D3840" t="n">
        <v>25</v>
      </c>
      <c r="E3840" t="s">
        <v>116</v>
      </c>
      <c r="F3840" t="n">
        <v>3201</v>
      </c>
      <c r="G3840" t="s">
        <v>228</v>
      </c>
      <c r="H3840" t="s">
        <v>229</v>
      </c>
      <c r="I3840" t="n">
        <v>5</v>
      </c>
      <c r="J3840" t="n">
        <v>805</v>
      </c>
      <c r="K3840" t="s">
        <v>295</v>
      </c>
      <c r="L3840" t="n">
        <v>585</v>
      </c>
      <c r="M3840" t="n">
        <v>0.51</v>
      </c>
      <c r="N3840" t="n">
        <v>35.3</v>
      </c>
      <c r="O3840" t="s">
        <v>415</v>
      </c>
      <c r="P3840" t="n">
        <v>363</v>
      </c>
      <c r="Q3840" t="s">
        <v>387</v>
      </c>
      <c r="R3840" t="s">
        <v>233</v>
      </c>
      <c r="S3840" t="s">
        <v>229</v>
      </c>
      <c r="T3840" t="n">
        <v>5</v>
      </c>
    </row>
    <row r="3841" spans="1:20">
      <c r="A3841" s="1" t="n">
        <v>42247</v>
      </c>
      <c r="B3841" t="s">
        <v>415</v>
      </c>
      <c r="C3841" t="n">
        <v>7</v>
      </c>
      <c r="D3841" t="n">
        <v>25</v>
      </c>
      <c r="E3841" t="s">
        <v>116</v>
      </c>
      <c r="F3841" t="n">
        <v>3201</v>
      </c>
      <c r="G3841" t="s">
        <v>228</v>
      </c>
      <c r="H3841" t="s">
        <v>229</v>
      </c>
      <c r="I3841" t="n">
        <v>5</v>
      </c>
      <c r="J3841" t="n">
        <v>805</v>
      </c>
      <c r="K3841" t="s">
        <v>295</v>
      </c>
      <c r="L3841" t="n">
        <v>716</v>
      </c>
      <c r="M3841" t="n">
        <v>0.27</v>
      </c>
      <c r="N3841" t="n">
        <v>36.2</v>
      </c>
      <c r="O3841" t="s">
        <v>415</v>
      </c>
      <c r="P3841" t="n">
        <v>363</v>
      </c>
      <c r="Q3841" t="s">
        <v>387</v>
      </c>
      <c r="R3841" t="s">
        <v>233</v>
      </c>
      <c r="S3841" t="s">
        <v>229</v>
      </c>
      <c r="T3841" t="n">
        <v>5</v>
      </c>
    </row>
    <row r="3842" spans="1:20">
      <c r="A3842" s="1" t="n">
        <v>42247</v>
      </c>
      <c r="B3842" t="s">
        <v>417</v>
      </c>
      <c r="C3842" t="n">
        <v>1</v>
      </c>
      <c r="D3842" t="n">
        <v>215</v>
      </c>
      <c r="E3842" t="s">
        <v>384</v>
      </c>
      <c r="F3842" t="n">
        <v>3201</v>
      </c>
      <c r="G3842" t="s">
        <v>228</v>
      </c>
      <c r="H3842" t="s">
        <v>229</v>
      </c>
      <c r="I3842" t="n">
        <v>5</v>
      </c>
      <c r="J3842" t="n">
        <v>515</v>
      </c>
      <c r="K3842" t="s">
        <v>338</v>
      </c>
      <c r="L3842" t="n">
        <v>165</v>
      </c>
      <c r="M3842" t="n">
        <v>0</v>
      </c>
      <c r="N3842" t="n">
        <v>0</v>
      </c>
      <c r="T3842" t="s">
        <v>381</v>
      </c>
    </row>
    <row r="3843" spans="1:20">
      <c r="A3843" s="1" t="n">
        <v>42277</v>
      </c>
      <c r="B3843" t="s">
        <v>323</v>
      </c>
      <c r="C3843" t="n">
        <v>22</v>
      </c>
      <c r="D3843" t="n">
        <v>25</v>
      </c>
      <c r="E3843" t="s">
        <v>116</v>
      </c>
      <c r="F3843" t="n">
        <v>3201</v>
      </c>
      <c r="G3843" t="s">
        <v>228</v>
      </c>
      <c r="H3843" t="s">
        <v>229</v>
      </c>
      <c r="I3843" t="n">
        <v>5</v>
      </c>
      <c r="J3843" t="n">
        <v>458</v>
      </c>
      <c r="K3843" t="s">
        <v>230</v>
      </c>
      <c r="L3843" t="n">
        <v>149</v>
      </c>
      <c r="M3843" t="n">
        <v>0.21</v>
      </c>
      <c r="N3843" t="n">
        <v>20</v>
      </c>
      <c r="O3843" t="s">
        <v>416</v>
      </c>
      <c r="P3843" t="n">
        <v>121</v>
      </c>
      <c r="Q3843" t="s">
        <v>229</v>
      </c>
      <c r="R3843" t="s">
        <v>233</v>
      </c>
      <c r="S3843" t="s">
        <v>229</v>
      </c>
      <c r="T3843" t="n">
        <v>5</v>
      </c>
    </row>
    <row r="3844" spans="1:20">
      <c r="A3844" s="1" t="n">
        <v>42277</v>
      </c>
      <c r="B3844" t="s">
        <v>323</v>
      </c>
      <c r="C3844" t="n">
        <v>23</v>
      </c>
      <c r="D3844" t="n">
        <v>25</v>
      </c>
      <c r="E3844" t="s">
        <v>116</v>
      </c>
      <c r="F3844" t="n">
        <v>3201</v>
      </c>
      <c r="G3844" t="s">
        <v>228</v>
      </c>
      <c r="H3844" t="s">
        <v>229</v>
      </c>
      <c r="I3844" t="n">
        <v>5</v>
      </c>
      <c r="J3844" t="n">
        <v>458</v>
      </c>
      <c r="K3844" t="s">
        <v>230</v>
      </c>
      <c r="L3844" t="n">
        <v>274</v>
      </c>
      <c r="M3844" t="n">
        <v>0.1</v>
      </c>
      <c r="N3844" t="n">
        <v>33.8</v>
      </c>
      <c r="O3844" t="s">
        <v>416</v>
      </c>
      <c r="P3844" t="n">
        <v>121</v>
      </c>
      <c r="Q3844" t="s">
        <v>229</v>
      </c>
      <c r="R3844" t="s">
        <v>233</v>
      </c>
      <c r="S3844" t="s">
        <v>229</v>
      </c>
      <c r="T3844" t="n">
        <v>5</v>
      </c>
    </row>
    <row r="3845" spans="1:20">
      <c r="A3845" s="1" t="n">
        <v>42277</v>
      </c>
      <c r="B3845" t="s">
        <v>323</v>
      </c>
      <c r="C3845" t="n">
        <v>24</v>
      </c>
      <c r="D3845" t="n">
        <v>25</v>
      </c>
      <c r="E3845" t="s">
        <v>116</v>
      </c>
      <c r="F3845" t="n">
        <v>3201</v>
      </c>
      <c r="G3845" t="s">
        <v>228</v>
      </c>
      <c r="H3845" t="s">
        <v>229</v>
      </c>
      <c r="I3845" t="n">
        <v>5</v>
      </c>
      <c r="J3845" t="n">
        <v>458</v>
      </c>
      <c r="K3845" t="s">
        <v>230</v>
      </c>
      <c r="L3845" t="n">
        <v>411</v>
      </c>
      <c r="M3845" t="n">
        <v>0.1</v>
      </c>
      <c r="N3845" t="n">
        <v>33.8</v>
      </c>
      <c r="O3845" t="s">
        <v>416</v>
      </c>
      <c r="P3845" t="n">
        <v>121</v>
      </c>
      <c r="Q3845" t="s">
        <v>229</v>
      </c>
      <c r="R3845" t="s">
        <v>233</v>
      </c>
      <c r="S3845" t="s">
        <v>229</v>
      </c>
      <c r="T3845" t="n">
        <v>5</v>
      </c>
    </row>
    <row r="3846" spans="1:20">
      <c r="A3846" s="1" t="n">
        <v>42277</v>
      </c>
      <c r="B3846" t="s">
        <v>323</v>
      </c>
      <c r="C3846" t="n">
        <v>25</v>
      </c>
      <c r="D3846" t="n">
        <v>25</v>
      </c>
      <c r="E3846" t="s">
        <v>116</v>
      </c>
      <c r="F3846" t="n">
        <v>3201</v>
      </c>
      <c r="G3846" t="s">
        <v>228</v>
      </c>
      <c r="H3846" t="s">
        <v>229</v>
      </c>
      <c r="I3846" t="n">
        <v>5</v>
      </c>
      <c r="J3846" t="n">
        <v>458</v>
      </c>
      <c r="K3846" t="s">
        <v>230</v>
      </c>
      <c r="L3846" t="n">
        <v>162</v>
      </c>
      <c r="M3846" t="n">
        <v>0.1</v>
      </c>
      <c r="N3846" t="n">
        <v>33.6</v>
      </c>
      <c r="O3846" t="s">
        <v>416</v>
      </c>
      <c r="P3846" t="n">
        <v>121</v>
      </c>
      <c r="Q3846" t="s">
        <v>229</v>
      </c>
      <c r="R3846" t="s">
        <v>233</v>
      </c>
      <c r="S3846" t="s">
        <v>229</v>
      </c>
      <c r="T3846" t="n">
        <v>5</v>
      </c>
    </row>
    <row r="3847" spans="1:20">
      <c r="A3847" s="1" t="n">
        <v>42277</v>
      </c>
      <c r="B3847" t="s">
        <v>323</v>
      </c>
      <c r="C3847" t="n">
        <v>26</v>
      </c>
      <c r="D3847" t="n">
        <v>25</v>
      </c>
      <c r="E3847" t="s">
        <v>116</v>
      </c>
      <c r="F3847" t="n">
        <v>3201</v>
      </c>
      <c r="G3847" t="s">
        <v>228</v>
      </c>
      <c r="H3847" t="s">
        <v>229</v>
      </c>
      <c r="I3847" t="n">
        <v>5</v>
      </c>
      <c r="J3847" t="n">
        <v>458</v>
      </c>
      <c r="K3847" t="s">
        <v>230</v>
      </c>
      <c r="L3847" t="n">
        <v>301</v>
      </c>
      <c r="M3847" t="n">
        <v>0.1</v>
      </c>
      <c r="N3847" t="n">
        <v>33.6</v>
      </c>
      <c r="O3847" t="s">
        <v>416</v>
      </c>
      <c r="P3847" t="n">
        <v>121</v>
      </c>
      <c r="Q3847" t="s">
        <v>229</v>
      </c>
      <c r="R3847" t="s">
        <v>233</v>
      </c>
      <c r="S3847" t="s">
        <v>229</v>
      </c>
      <c r="T3847" t="n">
        <v>5</v>
      </c>
    </row>
    <row r="3848" spans="1:20">
      <c r="A3848" s="1" t="n">
        <v>42277</v>
      </c>
      <c r="B3848" t="s">
        <v>323</v>
      </c>
      <c r="C3848" t="n">
        <v>69</v>
      </c>
      <c r="D3848" t="n">
        <v>840</v>
      </c>
      <c r="E3848" t="s">
        <v>401</v>
      </c>
      <c r="F3848" t="n">
        <v>3201</v>
      </c>
      <c r="G3848" t="s">
        <v>228</v>
      </c>
      <c r="H3848" t="s">
        <v>229</v>
      </c>
      <c r="I3848" t="n">
        <v>5</v>
      </c>
      <c r="J3848" t="n">
        <v>260</v>
      </c>
      <c r="K3848" t="s">
        <v>250</v>
      </c>
      <c r="L3848" t="n">
        <v>20</v>
      </c>
      <c r="M3848" t="n">
        <v>0</v>
      </c>
      <c r="N3848" t="n">
        <v>0</v>
      </c>
      <c r="O3848" t="s">
        <v>416</v>
      </c>
      <c r="P3848" t="n">
        <v>121</v>
      </c>
      <c r="Q3848" t="s">
        <v>229</v>
      </c>
      <c r="R3848" t="s">
        <v>233</v>
      </c>
      <c r="S3848" t="s">
        <v>229</v>
      </c>
      <c r="T3848" t="n">
        <v>5</v>
      </c>
    </row>
    <row r="3849" spans="1:20">
      <c r="A3849" s="1" t="n">
        <v>42277</v>
      </c>
      <c r="B3849" t="s">
        <v>323</v>
      </c>
      <c r="C3849" t="n">
        <v>70</v>
      </c>
      <c r="D3849" t="n">
        <v>510</v>
      </c>
      <c r="E3849" t="s">
        <v>398</v>
      </c>
      <c r="F3849" t="n">
        <v>3201</v>
      </c>
      <c r="G3849" t="s">
        <v>228</v>
      </c>
      <c r="H3849" t="s">
        <v>229</v>
      </c>
      <c r="I3849" t="n">
        <v>5</v>
      </c>
      <c r="J3849" t="n">
        <v>260</v>
      </c>
      <c r="K3849" t="s">
        <v>250</v>
      </c>
      <c r="L3849" t="n">
        <v>85</v>
      </c>
      <c r="M3849" t="n">
        <v>1.5</v>
      </c>
      <c r="N3849" t="n">
        <v>0</v>
      </c>
      <c r="T3849" t="s">
        <v>381</v>
      </c>
    </row>
    <row r="3850" spans="1:20">
      <c r="A3850" s="1" t="n">
        <v>42277</v>
      </c>
      <c r="B3850" t="s">
        <v>323</v>
      </c>
      <c r="C3850" t="n">
        <v>72</v>
      </c>
      <c r="D3850" t="n">
        <v>465</v>
      </c>
      <c r="E3850" t="s">
        <v>404</v>
      </c>
      <c r="F3850" t="n">
        <v>3201</v>
      </c>
      <c r="G3850" t="s">
        <v>228</v>
      </c>
      <c r="H3850" t="s">
        <v>229</v>
      </c>
      <c r="I3850" t="n">
        <v>5</v>
      </c>
      <c r="J3850" t="n">
        <v>260</v>
      </c>
      <c r="K3850" t="s">
        <v>250</v>
      </c>
      <c r="L3850" t="n">
        <v>23</v>
      </c>
      <c r="M3850" t="n">
        <v>0</v>
      </c>
      <c r="N3850" t="n">
        <v>0</v>
      </c>
      <c r="T3850" t="s">
        <v>381</v>
      </c>
    </row>
    <row r="3851" spans="1:20">
      <c r="A3851" s="1" t="n">
        <v>42277</v>
      </c>
      <c r="B3851" t="s">
        <v>323</v>
      </c>
      <c r="C3851" t="n">
        <v>74</v>
      </c>
      <c r="D3851" t="n">
        <v>465</v>
      </c>
      <c r="E3851" t="s">
        <v>404</v>
      </c>
      <c r="F3851" t="n">
        <v>3201</v>
      </c>
      <c r="G3851" t="s">
        <v>228</v>
      </c>
      <c r="H3851" t="s">
        <v>229</v>
      </c>
      <c r="I3851" t="n">
        <v>5</v>
      </c>
      <c r="J3851" t="n">
        <v>260</v>
      </c>
      <c r="K3851" t="s">
        <v>250</v>
      </c>
      <c r="L3851" t="n">
        <v>24</v>
      </c>
      <c r="M3851" t="n">
        <v>0</v>
      </c>
      <c r="N3851" t="n">
        <v>0</v>
      </c>
      <c r="T3851" t="s">
        <v>381</v>
      </c>
    </row>
    <row r="3852" spans="1:20">
      <c r="A3852" s="1" t="n">
        <v>42277</v>
      </c>
      <c r="B3852" t="s">
        <v>323</v>
      </c>
      <c r="C3852" t="n">
        <v>92</v>
      </c>
      <c r="D3852" t="n">
        <v>465</v>
      </c>
      <c r="E3852" t="s">
        <v>404</v>
      </c>
      <c r="F3852" t="n">
        <v>3201</v>
      </c>
      <c r="G3852" t="s">
        <v>228</v>
      </c>
      <c r="H3852" t="s">
        <v>229</v>
      </c>
      <c r="I3852" t="n">
        <v>5</v>
      </c>
      <c r="J3852" t="n">
        <v>260</v>
      </c>
      <c r="K3852" t="s">
        <v>250</v>
      </c>
      <c r="L3852" t="n">
        <v>46</v>
      </c>
      <c r="M3852" t="n">
        <v>0</v>
      </c>
      <c r="N3852" t="n">
        <v>0</v>
      </c>
      <c r="T3852" t="s">
        <v>381</v>
      </c>
    </row>
    <row r="3853" spans="1:20">
      <c r="A3853" s="1" t="n">
        <v>42277</v>
      </c>
      <c r="B3853" t="s">
        <v>323</v>
      </c>
      <c r="C3853" t="n">
        <v>98</v>
      </c>
      <c r="D3853" t="n">
        <v>510</v>
      </c>
      <c r="E3853" t="s">
        <v>398</v>
      </c>
      <c r="F3853" t="n">
        <v>3201</v>
      </c>
      <c r="G3853" t="s">
        <v>228</v>
      </c>
      <c r="H3853" t="s">
        <v>229</v>
      </c>
      <c r="I3853" t="n">
        <v>5</v>
      </c>
      <c r="J3853" t="n">
        <v>260</v>
      </c>
      <c r="K3853" t="s">
        <v>250</v>
      </c>
      <c r="L3853" t="n">
        <v>70</v>
      </c>
      <c r="M3853" t="n">
        <v>1.44</v>
      </c>
      <c r="N3853" t="n">
        <v>0</v>
      </c>
      <c r="T3853" t="s">
        <v>381</v>
      </c>
    </row>
    <row r="3854" spans="1:20">
      <c r="A3854" s="1" t="n">
        <v>42277</v>
      </c>
      <c r="B3854" t="s">
        <v>376</v>
      </c>
      <c r="C3854" t="n">
        <v>1</v>
      </c>
      <c r="D3854" t="n">
        <v>251</v>
      </c>
      <c r="E3854" t="s">
        <v>385</v>
      </c>
      <c r="F3854" t="n">
        <v>3204</v>
      </c>
      <c r="G3854" t="s">
        <v>344</v>
      </c>
      <c r="H3854" t="s">
        <v>229</v>
      </c>
      <c r="I3854" t="n">
        <v>5</v>
      </c>
      <c r="J3854" t="n">
        <v>320</v>
      </c>
      <c r="K3854" t="s">
        <v>388</v>
      </c>
      <c r="L3854" t="n">
        <v>22</v>
      </c>
      <c r="M3854" t="n">
        <v>0</v>
      </c>
      <c r="N3854" t="n">
        <v>0</v>
      </c>
      <c r="T3854" t="s">
        <v>381</v>
      </c>
    </row>
    <row r="3855" spans="1:20">
      <c r="A3855" s="1" t="n">
        <v>42277</v>
      </c>
      <c r="B3855" t="s">
        <v>376</v>
      </c>
      <c r="C3855" t="n">
        <v>2</v>
      </c>
      <c r="D3855" t="n">
        <v>251</v>
      </c>
      <c r="E3855" t="s">
        <v>385</v>
      </c>
      <c r="F3855" t="n">
        <v>3201</v>
      </c>
      <c r="G3855" t="s">
        <v>228</v>
      </c>
      <c r="H3855" t="s">
        <v>229</v>
      </c>
      <c r="I3855" t="n">
        <v>5</v>
      </c>
      <c r="J3855" t="n">
        <v>320</v>
      </c>
      <c r="K3855" t="s">
        <v>388</v>
      </c>
      <c r="L3855" t="n">
        <v>18</v>
      </c>
      <c r="M3855" t="n">
        <v>0</v>
      </c>
      <c r="N3855" t="n">
        <v>0</v>
      </c>
      <c r="T3855" t="s">
        <v>381</v>
      </c>
    </row>
    <row r="3856" spans="1:20">
      <c r="A3856" s="1" t="n">
        <v>42277</v>
      </c>
      <c r="B3856" t="s">
        <v>376</v>
      </c>
      <c r="C3856" t="n">
        <v>3</v>
      </c>
      <c r="D3856" t="n">
        <v>251</v>
      </c>
      <c r="E3856" t="s">
        <v>385</v>
      </c>
      <c r="F3856" t="n">
        <v>3202</v>
      </c>
      <c r="G3856" t="s">
        <v>275</v>
      </c>
      <c r="H3856" t="s">
        <v>229</v>
      </c>
      <c r="I3856" t="n">
        <v>5</v>
      </c>
      <c r="J3856" t="n">
        <v>320</v>
      </c>
      <c r="K3856" t="s">
        <v>388</v>
      </c>
      <c r="L3856" t="n">
        <v>21</v>
      </c>
      <c r="M3856" t="n">
        <v>0</v>
      </c>
      <c r="N3856" t="n">
        <v>0</v>
      </c>
      <c r="T3856" t="s">
        <v>381</v>
      </c>
    </row>
    <row r="3857" spans="1:20">
      <c r="A3857" s="1" t="n">
        <v>42277</v>
      </c>
      <c r="B3857" t="s">
        <v>415</v>
      </c>
      <c r="C3857" t="n">
        <v>1</v>
      </c>
      <c r="D3857" t="n">
        <v>25</v>
      </c>
      <c r="E3857" t="s">
        <v>116</v>
      </c>
      <c r="F3857" t="n">
        <v>3201</v>
      </c>
      <c r="G3857" t="s">
        <v>228</v>
      </c>
      <c r="H3857" t="s">
        <v>229</v>
      </c>
      <c r="I3857" t="n">
        <v>5</v>
      </c>
      <c r="J3857" t="n">
        <v>945</v>
      </c>
      <c r="K3857" t="s">
        <v>282</v>
      </c>
      <c r="L3857" t="n">
        <v>860</v>
      </c>
      <c r="M3857" t="n">
        <v>0.09</v>
      </c>
      <c r="N3857" t="n">
        <v>31.1</v>
      </c>
      <c r="O3857" t="s">
        <v>415</v>
      </c>
      <c r="P3857" t="n">
        <v>363</v>
      </c>
      <c r="Q3857" t="s">
        <v>387</v>
      </c>
      <c r="R3857" t="s">
        <v>233</v>
      </c>
      <c r="S3857" t="s">
        <v>229</v>
      </c>
      <c r="T3857" t="n">
        <v>5</v>
      </c>
    </row>
    <row r="3858" spans="1:20">
      <c r="A3858" s="1" t="n">
        <v>42277</v>
      </c>
      <c r="B3858" t="s">
        <v>415</v>
      </c>
      <c r="C3858" t="n">
        <v>2</v>
      </c>
      <c r="D3858" t="n">
        <v>25</v>
      </c>
      <c r="E3858" t="s">
        <v>116</v>
      </c>
      <c r="F3858" t="n">
        <v>3201</v>
      </c>
      <c r="G3858" t="s">
        <v>228</v>
      </c>
      <c r="H3858" t="s">
        <v>229</v>
      </c>
      <c r="I3858" t="n">
        <v>5</v>
      </c>
      <c r="J3858" t="n">
        <v>550</v>
      </c>
      <c r="K3858" t="s">
        <v>346</v>
      </c>
      <c r="L3858" t="n">
        <v>159</v>
      </c>
      <c r="M3858" t="n">
        <v>0.12</v>
      </c>
      <c r="N3858" t="n">
        <v>34.3</v>
      </c>
      <c r="O3858" t="s">
        <v>415</v>
      </c>
      <c r="P3858" t="n">
        <v>363</v>
      </c>
      <c r="Q3858" t="s">
        <v>387</v>
      </c>
      <c r="R3858" t="s">
        <v>233</v>
      </c>
      <c r="S3858" t="s">
        <v>229</v>
      </c>
      <c r="T3858" t="n">
        <v>5</v>
      </c>
    </row>
    <row r="3859" spans="1:20">
      <c r="A3859" s="1" t="n">
        <v>42277</v>
      </c>
      <c r="B3859" t="s">
        <v>415</v>
      </c>
      <c r="C3859" t="n">
        <v>3</v>
      </c>
      <c r="D3859" t="n">
        <v>25</v>
      </c>
      <c r="E3859" t="s">
        <v>116</v>
      </c>
      <c r="F3859" t="n">
        <v>3201</v>
      </c>
      <c r="G3859" t="s">
        <v>228</v>
      </c>
      <c r="H3859" t="s">
        <v>229</v>
      </c>
      <c r="I3859" t="n">
        <v>5</v>
      </c>
      <c r="J3859" t="n">
        <v>805</v>
      </c>
      <c r="K3859" t="s">
        <v>295</v>
      </c>
      <c r="L3859" t="n">
        <v>710</v>
      </c>
      <c r="M3859" t="n">
        <v>0.3</v>
      </c>
      <c r="N3859" t="n">
        <v>35.5</v>
      </c>
      <c r="O3859" t="s">
        <v>415</v>
      </c>
      <c r="P3859" t="n">
        <v>363</v>
      </c>
      <c r="Q3859" t="s">
        <v>387</v>
      </c>
      <c r="R3859" t="s">
        <v>233</v>
      </c>
      <c r="S3859" t="s">
        <v>229</v>
      </c>
      <c r="T3859" t="n">
        <v>5</v>
      </c>
    </row>
    <row r="3860" spans="1:20">
      <c r="A3860" s="1" t="n">
        <v>42308</v>
      </c>
      <c r="B3860" t="s">
        <v>323</v>
      </c>
      <c r="C3860" t="n">
        <v>31</v>
      </c>
      <c r="D3860" t="n">
        <v>25</v>
      </c>
      <c r="E3860" t="s">
        <v>116</v>
      </c>
      <c r="F3860" t="n">
        <v>3201</v>
      </c>
      <c r="G3860" t="s">
        <v>228</v>
      </c>
      <c r="H3860" t="s">
        <v>229</v>
      </c>
      <c r="I3860" t="n">
        <v>5</v>
      </c>
      <c r="J3860" t="n">
        <v>945</v>
      </c>
      <c r="K3860" t="s">
        <v>282</v>
      </c>
      <c r="L3860" t="n">
        <v>306</v>
      </c>
      <c r="M3860" t="n">
        <v>0.04</v>
      </c>
      <c r="N3860" t="n">
        <v>34.2</v>
      </c>
      <c r="O3860" t="s">
        <v>416</v>
      </c>
      <c r="P3860" t="n">
        <v>121</v>
      </c>
      <c r="Q3860" t="s">
        <v>229</v>
      </c>
      <c r="R3860" t="s">
        <v>233</v>
      </c>
      <c r="S3860" t="s">
        <v>229</v>
      </c>
      <c r="T3860" t="n">
        <v>5</v>
      </c>
    </row>
    <row r="3861" spans="1:20">
      <c r="A3861" s="1" t="n">
        <v>42308</v>
      </c>
      <c r="B3861" t="s">
        <v>323</v>
      </c>
      <c r="C3861" t="n">
        <v>32</v>
      </c>
      <c r="D3861" t="n">
        <v>25</v>
      </c>
      <c r="E3861" t="s">
        <v>116</v>
      </c>
      <c r="F3861" t="n">
        <v>3201</v>
      </c>
      <c r="G3861" t="s">
        <v>228</v>
      </c>
      <c r="H3861" t="s">
        <v>229</v>
      </c>
      <c r="I3861" t="n">
        <v>5</v>
      </c>
      <c r="J3861" t="n">
        <v>458</v>
      </c>
      <c r="K3861" t="s">
        <v>230</v>
      </c>
      <c r="L3861" t="n">
        <v>284</v>
      </c>
      <c r="M3861" t="n">
        <v>0.09</v>
      </c>
      <c r="N3861" t="n">
        <v>30.3</v>
      </c>
      <c r="O3861" t="s">
        <v>416</v>
      </c>
      <c r="P3861" t="n">
        <v>121</v>
      </c>
      <c r="Q3861" t="s">
        <v>229</v>
      </c>
      <c r="R3861" t="s">
        <v>233</v>
      </c>
      <c r="S3861" t="s">
        <v>229</v>
      </c>
      <c r="T3861" t="n">
        <v>5</v>
      </c>
    </row>
    <row r="3862" spans="1:20">
      <c r="A3862" s="1" t="n">
        <v>42308</v>
      </c>
      <c r="B3862" t="s">
        <v>323</v>
      </c>
      <c r="C3862" t="n">
        <v>33</v>
      </c>
      <c r="D3862" t="n">
        <v>25</v>
      </c>
      <c r="E3862" t="s">
        <v>116</v>
      </c>
      <c r="F3862" t="n">
        <v>3201</v>
      </c>
      <c r="G3862" t="s">
        <v>228</v>
      </c>
      <c r="H3862" t="s">
        <v>229</v>
      </c>
      <c r="I3862" t="n">
        <v>5</v>
      </c>
      <c r="J3862" t="n">
        <v>458</v>
      </c>
      <c r="K3862" t="s">
        <v>230</v>
      </c>
      <c r="L3862" t="n">
        <v>75</v>
      </c>
      <c r="M3862" t="n">
        <v>2.97</v>
      </c>
      <c r="N3862" t="n">
        <v>19.8</v>
      </c>
      <c r="O3862" t="s">
        <v>416</v>
      </c>
      <c r="P3862" t="n">
        <v>121</v>
      </c>
      <c r="Q3862" t="s">
        <v>229</v>
      </c>
      <c r="R3862" t="s">
        <v>233</v>
      </c>
      <c r="S3862" t="s">
        <v>229</v>
      </c>
      <c r="T3862" t="n">
        <v>5</v>
      </c>
    </row>
    <row r="3863" spans="1:20">
      <c r="A3863" s="1" t="n">
        <v>42308</v>
      </c>
      <c r="B3863" t="s">
        <v>323</v>
      </c>
      <c r="C3863" t="n">
        <v>34</v>
      </c>
      <c r="D3863" t="n">
        <v>25</v>
      </c>
      <c r="E3863" t="s">
        <v>116</v>
      </c>
      <c r="F3863" t="n">
        <v>3201</v>
      </c>
      <c r="G3863" t="s">
        <v>228</v>
      </c>
      <c r="H3863" t="s">
        <v>229</v>
      </c>
      <c r="I3863" t="n">
        <v>5</v>
      </c>
      <c r="J3863" t="n">
        <v>458</v>
      </c>
      <c r="K3863" t="s">
        <v>230</v>
      </c>
      <c r="L3863" t="n">
        <v>287</v>
      </c>
      <c r="M3863" t="n">
        <v>0.1</v>
      </c>
      <c r="N3863" t="n">
        <v>33.9</v>
      </c>
      <c r="O3863" t="s">
        <v>416</v>
      </c>
      <c r="P3863" t="n">
        <v>121</v>
      </c>
      <c r="Q3863" t="s">
        <v>229</v>
      </c>
      <c r="R3863" t="s">
        <v>233</v>
      </c>
      <c r="S3863" t="s">
        <v>229</v>
      </c>
      <c r="T3863" t="n">
        <v>5</v>
      </c>
    </row>
    <row r="3864" spans="1:20">
      <c r="A3864" s="1" t="n">
        <v>42308</v>
      </c>
      <c r="B3864" t="s">
        <v>323</v>
      </c>
      <c r="C3864" t="n">
        <v>35</v>
      </c>
      <c r="D3864" t="n">
        <v>25</v>
      </c>
      <c r="E3864" t="s">
        <v>116</v>
      </c>
      <c r="F3864" t="n">
        <v>3201</v>
      </c>
      <c r="G3864" t="s">
        <v>228</v>
      </c>
      <c r="H3864" t="s">
        <v>229</v>
      </c>
      <c r="I3864" t="n">
        <v>5</v>
      </c>
      <c r="J3864" t="n">
        <v>458</v>
      </c>
      <c r="K3864" t="s">
        <v>230</v>
      </c>
      <c r="L3864" t="n">
        <v>72</v>
      </c>
      <c r="M3864" t="n">
        <v>0.1</v>
      </c>
      <c r="N3864" t="n">
        <v>33.9</v>
      </c>
      <c r="O3864" t="s">
        <v>416</v>
      </c>
      <c r="P3864" t="n">
        <v>121</v>
      </c>
      <c r="Q3864" t="s">
        <v>229</v>
      </c>
      <c r="R3864" t="s">
        <v>233</v>
      </c>
      <c r="S3864" t="s">
        <v>229</v>
      </c>
      <c r="T3864" t="n">
        <v>5</v>
      </c>
    </row>
    <row r="3865" spans="1:20">
      <c r="A3865" s="1" t="n">
        <v>42308</v>
      </c>
      <c r="B3865" t="s">
        <v>323</v>
      </c>
      <c r="C3865" t="n">
        <v>36</v>
      </c>
      <c r="D3865" t="n">
        <v>25</v>
      </c>
      <c r="E3865" t="s">
        <v>116</v>
      </c>
      <c r="F3865" t="n">
        <v>3201</v>
      </c>
      <c r="G3865" t="s">
        <v>228</v>
      </c>
      <c r="H3865" t="s">
        <v>229</v>
      </c>
      <c r="I3865" t="n">
        <v>5</v>
      </c>
      <c r="J3865" t="n">
        <v>458</v>
      </c>
      <c r="K3865" t="s">
        <v>230</v>
      </c>
      <c r="L3865" t="n">
        <v>281</v>
      </c>
      <c r="M3865" t="n">
        <v>0.1</v>
      </c>
      <c r="N3865" t="n">
        <v>33.6</v>
      </c>
      <c r="O3865" t="s">
        <v>416</v>
      </c>
      <c r="P3865" t="n">
        <v>121</v>
      </c>
      <c r="Q3865" t="s">
        <v>229</v>
      </c>
      <c r="R3865" t="s">
        <v>233</v>
      </c>
      <c r="S3865" t="s">
        <v>229</v>
      </c>
      <c r="T3865" t="n">
        <v>5</v>
      </c>
    </row>
    <row r="3866" spans="1:20">
      <c r="A3866" s="1" t="n">
        <v>42308</v>
      </c>
      <c r="B3866" t="s">
        <v>323</v>
      </c>
      <c r="C3866" t="n">
        <v>37</v>
      </c>
      <c r="D3866" t="n">
        <v>25</v>
      </c>
      <c r="E3866" t="s">
        <v>116</v>
      </c>
      <c r="F3866" t="n">
        <v>3201</v>
      </c>
      <c r="G3866" t="s">
        <v>228</v>
      </c>
      <c r="H3866" t="s">
        <v>229</v>
      </c>
      <c r="I3866" t="n">
        <v>5</v>
      </c>
      <c r="J3866" t="n">
        <v>458</v>
      </c>
      <c r="K3866" t="s">
        <v>230</v>
      </c>
      <c r="L3866" t="n">
        <v>343</v>
      </c>
      <c r="M3866" t="n">
        <v>0.1</v>
      </c>
      <c r="N3866" t="n">
        <v>33.6</v>
      </c>
      <c r="O3866" t="s">
        <v>416</v>
      </c>
      <c r="P3866" t="n">
        <v>121</v>
      </c>
      <c r="Q3866" t="s">
        <v>229</v>
      </c>
      <c r="R3866" t="s">
        <v>233</v>
      </c>
      <c r="S3866" t="s">
        <v>229</v>
      </c>
      <c r="T3866" t="n">
        <v>5</v>
      </c>
    </row>
    <row r="3867" spans="1:20">
      <c r="A3867" s="1" t="n">
        <v>42308</v>
      </c>
      <c r="B3867" t="s">
        <v>323</v>
      </c>
      <c r="C3867" t="n">
        <v>38</v>
      </c>
      <c r="D3867" t="n">
        <v>25</v>
      </c>
      <c r="E3867" t="s">
        <v>116</v>
      </c>
      <c r="F3867" t="n">
        <v>3201</v>
      </c>
      <c r="G3867" t="s">
        <v>228</v>
      </c>
      <c r="H3867" t="s">
        <v>229</v>
      </c>
      <c r="I3867" t="n">
        <v>5</v>
      </c>
      <c r="J3867" t="n">
        <v>458</v>
      </c>
      <c r="K3867" t="s">
        <v>230</v>
      </c>
      <c r="L3867" t="n">
        <v>385</v>
      </c>
      <c r="M3867" t="n">
        <v>0.1</v>
      </c>
      <c r="N3867" t="n">
        <v>33.9</v>
      </c>
      <c r="O3867" t="s">
        <v>416</v>
      </c>
      <c r="P3867" t="n">
        <v>121</v>
      </c>
      <c r="Q3867" t="s">
        <v>229</v>
      </c>
      <c r="R3867" t="s">
        <v>233</v>
      </c>
      <c r="S3867" t="s">
        <v>229</v>
      </c>
      <c r="T3867" t="n">
        <v>5</v>
      </c>
    </row>
    <row r="3868" spans="1:20">
      <c r="A3868" s="1" t="n">
        <v>42308</v>
      </c>
      <c r="B3868" t="s">
        <v>323</v>
      </c>
      <c r="C3868" t="n">
        <v>87</v>
      </c>
      <c r="D3868" t="n">
        <v>465</v>
      </c>
      <c r="E3868" t="s">
        <v>404</v>
      </c>
      <c r="F3868" t="n">
        <v>3201</v>
      </c>
      <c r="G3868" t="s">
        <v>228</v>
      </c>
      <c r="H3868" t="s">
        <v>229</v>
      </c>
      <c r="I3868" t="n">
        <v>5</v>
      </c>
      <c r="J3868" t="n">
        <v>260</v>
      </c>
      <c r="K3868" t="s">
        <v>250</v>
      </c>
      <c r="L3868" t="n">
        <v>15</v>
      </c>
      <c r="M3868" t="n">
        <v>0</v>
      </c>
      <c r="N3868" t="n">
        <v>0</v>
      </c>
      <c r="T3868" t="s">
        <v>381</v>
      </c>
    </row>
    <row r="3869" spans="1:20">
      <c r="A3869" s="1" t="n">
        <v>42308</v>
      </c>
      <c r="B3869" t="s">
        <v>323</v>
      </c>
      <c r="C3869" t="n">
        <v>88</v>
      </c>
      <c r="D3869" t="n">
        <v>510</v>
      </c>
      <c r="E3869" t="s">
        <v>398</v>
      </c>
      <c r="F3869" t="n">
        <v>3201</v>
      </c>
      <c r="G3869" t="s">
        <v>228</v>
      </c>
      <c r="H3869" t="s">
        <v>229</v>
      </c>
      <c r="I3869" t="n">
        <v>5</v>
      </c>
      <c r="J3869" t="n">
        <v>260</v>
      </c>
      <c r="K3869" t="s">
        <v>250</v>
      </c>
      <c r="L3869" t="n">
        <v>68</v>
      </c>
      <c r="M3869" t="n">
        <v>1.6</v>
      </c>
      <c r="N3869" t="n">
        <v>0</v>
      </c>
      <c r="T3869" t="s">
        <v>381</v>
      </c>
    </row>
    <row r="3870" spans="1:20">
      <c r="A3870" s="1" t="n">
        <v>42308</v>
      </c>
      <c r="B3870" t="s">
        <v>323</v>
      </c>
      <c r="C3870" t="n">
        <v>90</v>
      </c>
      <c r="D3870" t="n">
        <v>465</v>
      </c>
      <c r="E3870" t="s">
        <v>404</v>
      </c>
      <c r="F3870" t="n">
        <v>3201</v>
      </c>
      <c r="G3870" t="s">
        <v>228</v>
      </c>
      <c r="H3870" t="s">
        <v>229</v>
      </c>
      <c r="I3870" t="n">
        <v>5</v>
      </c>
      <c r="J3870" t="n">
        <v>260</v>
      </c>
      <c r="K3870" t="s">
        <v>250</v>
      </c>
      <c r="L3870" t="n">
        <v>25</v>
      </c>
      <c r="M3870" t="n">
        <v>0</v>
      </c>
      <c r="N3870" t="n">
        <v>0</v>
      </c>
      <c r="T3870" t="s">
        <v>381</v>
      </c>
    </row>
    <row r="3871" spans="1:20">
      <c r="A3871" s="1" t="n">
        <v>42308</v>
      </c>
      <c r="B3871" t="s">
        <v>376</v>
      </c>
      <c r="C3871" t="n">
        <v>1</v>
      </c>
      <c r="D3871" t="n">
        <v>251</v>
      </c>
      <c r="E3871" t="s">
        <v>385</v>
      </c>
      <c r="F3871" t="n">
        <v>3204</v>
      </c>
      <c r="G3871" t="s">
        <v>344</v>
      </c>
      <c r="H3871" t="s">
        <v>229</v>
      </c>
      <c r="I3871" t="n">
        <v>5</v>
      </c>
      <c r="J3871" t="n">
        <v>320</v>
      </c>
      <c r="K3871" t="s">
        <v>388</v>
      </c>
      <c r="L3871" t="n">
        <v>10</v>
      </c>
      <c r="M3871" t="n">
        <v>0</v>
      </c>
      <c r="N3871" t="n">
        <v>0</v>
      </c>
      <c r="T3871" t="s">
        <v>381</v>
      </c>
    </row>
    <row r="3872" spans="1:20">
      <c r="A3872" s="1" t="n">
        <v>42308</v>
      </c>
      <c r="B3872" t="s">
        <v>376</v>
      </c>
      <c r="C3872" t="n">
        <v>2</v>
      </c>
      <c r="D3872" t="n">
        <v>251</v>
      </c>
      <c r="E3872" t="s">
        <v>385</v>
      </c>
      <c r="F3872" t="n">
        <v>3201</v>
      </c>
      <c r="G3872" t="s">
        <v>228</v>
      </c>
      <c r="H3872" t="s">
        <v>229</v>
      </c>
      <c r="I3872" t="n">
        <v>5</v>
      </c>
      <c r="J3872" t="n">
        <v>320</v>
      </c>
      <c r="K3872" t="s">
        <v>388</v>
      </c>
      <c r="L3872" t="n">
        <v>9</v>
      </c>
      <c r="M3872" t="n">
        <v>0</v>
      </c>
      <c r="N3872" t="n">
        <v>0</v>
      </c>
      <c r="T3872" t="s">
        <v>381</v>
      </c>
    </row>
    <row r="3873" spans="1:20">
      <c r="A3873" s="1" t="n">
        <v>42308</v>
      </c>
      <c r="B3873" t="s">
        <v>376</v>
      </c>
      <c r="C3873" t="n">
        <v>3</v>
      </c>
      <c r="D3873" t="n">
        <v>251</v>
      </c>
      <c r="E3873" t="s">
        <v>385</v>
      </c>
      <c r="F3873" t="n">
        <v>3202</v>
      </c>
      <c r="G3873" t="s">
        <v>275</v>
      </c>
      <c r="H3873" t="s">
        <v>229</v>
      </c>
      <c r="I3873" t="n">
        <v>5</v>
      </c>
      <c r="J3873" t="n">
        <v>320</v>
      </c>
      <c r="K3873" t="s">
        <v>388</v>
      </c>
      <c r="L3873" t="n">
        <v>18</v>
      </c>
      <c r="M3873" t="n">
        <v>0</v>
      </c>
      <c r="N3873" t="n">
        <v>0</v>
      </c>
      <c r="T3873" t="s">
        <v>381</v>
      </c>
    </row>
    <row r="3874" spans="1:20">
      <c r="A3874" s="1" t="n">
        <v>42308</v>
      </c>
      <c r="B3874" t="s">
        <v>376</v>
      </c>
      <c r="C3874" t="n">
        <v>4</v>
      </c>
      <c r="D3874" t="n">
        <v>251</v>
      </c>
      <c r="E3874" t="s">
        <v>385</v>
      </c>
      <c r="F3874" t="n">
        <v>3203</v>
      </c>
      <c r="G3874" t="s">
        <v>343</v>
      </c>
      <c r="H3874" t="s">
        <v>229</v>
      </c>
      <c r="I3874" t="n">
        <v>5</v>
      </c>
      <c r="J3874" t="n">
        <v>320</v>
      </c>
      <c r="K3874" t="s">
        <v>388</v>
      </c>
      <c r="L3874" t="n">
        <v>20</v>
      </c>
      <c r="M3874" t="n">
        <v>0</v>
      </c>
      <c r="N3874" t="n">
        <v>0</v>
      </c>
      <c r="T3874" t="s">
        <v>381</v>
      </c>
    </row>
    <row r="3875" spans="1:20">
      <c r="A3875" s="1" t="n">
        <v>42308</v>
      </c>
      <c r="B3875" t="s">
        <v>326</v>
      </c>
      <c r="C3875" t="n">
        <v>1</v>
      </c>
      <c r="D3875" t="n">
        <v>216</v>
      </c>
      <c r="E3875" t="s">
        <v>392</v>
      </c>
      <c r="F3875" t="n">
        <v>3201</v>
      </c>
      <c r="G3875" t="s">
        <v>228</v>
      </c>
      <c r="H3875" t="s">
        <v>229</v>
      </c>
      <c r="I3875" t="n">
        <v>5</v>
      </c>
      <c r="J3875" t="n">
        <v>515</v>
      </c>
      <c r="K3875" t="s">
        <v>338</v>
      </c>
      <c r="L3875" t="n">
        <v>215</v>
      </c>
      <c r="M3875" t="n">
        <v>0</v>
      </c>
      <c r="N3875" t="n">
        <v>0</v>
      </c>
      <c r="T3875" t="s">
        <v>381</v>
      </c>
    </row>
    <row r="3876" spans="1:20">
      <c r="A3876" s="1" t="n">
        <v>42308</v>
      </c>
      <c r="B3876" t="s">
        <v>326</v>
      </c>
      <c r="C3876" t="n">
        <v>2</v>
      </c>
      <c r="D3876" t="n">
        <v>215</v>
      </c>
      <c r="E3876" t="s">
        <v>384</v>
      </c>
      <c r="F3876" t="n">
        <v>3201</v>
      </c>
      <c r="G3876" t="s">
        <v>228</v>
      </c>
      <c r="H3876" t="s">
        <v>229</v>
      </c>
      <c r="I3876" t="n">
        <v>5</v>
      </c>
      <c r="J3876" t="n">
        <v>515</v>
      </c>
      <c r="K3876" t="s">
        <v>338</v>
      </c>
      <c r="L3876" t="n">
        <v>100</v>
      </c>
      <c r="M3876" t="n">
        <v>0</v>
      </c>
      <c r="N3876" t="n">
        <v>0</v>
      </c>
      <c r="T3876" t="s">
        <v>381</v>
      </c>
    </row>
    <row r="3877" spans="1:20">
      <c r="A3877" s="1" t="n">
        <v>42308</v>
      </c>
      <c r="B3877" t="s">
        <v>415</v>
      </c>
      <c r="C3877" t="n">
        <v>1</v>
      </c>
      <c r="D3877" t="n">
        <v>25</v>
      </c>
      <c r="E3877" t="s">
        <v>116</v>
      </c>
      <c r="F3877" t="n">
        <v>3201</v>
      </c>
      <c r="G3877" t="s">
        <v>228</v>
      </c>
      <c r="H3877" t="s">
        <v>229</v>
      </c>
      <c r="I3877" t="n">
        <v>5</v>
      </c>
      <c r="J3877" t="n">
        <v>805</v>
      </c>
      <c r="K3877" t="s">
        <v>295</v>
      </c>
      <c r="L3877" t="n">
        <v>711</v>
      </c>
      <c r="M3877" t="n">
        <v>0.29</v>
      </c>
      <c r="N3877" t="n">
        <v>35.7</v>
      </c>
      <c r="O3877" t="s">
        <v>415</v>
      </c>
      <c r="P3877" t="n">
        <v>363</v>
      </c>
      <c r="Q3877" t="s">
        <v>387</v>
      </c>
      <c r="R3877" t="s">
        <v>233</v>
      </c>
      <c r="S3877" t="s">
        <v>229</v>
      </c>
      <c r="T3877" t="n">
        <v>5</v>
      </c>
    </row>
    <row r="3878" spans="1:20">
      <c r="A3878" s="1" t="n">
        <v>42308</v>
      </c>
      <c r="B3878" t="s">
        <v>415</v>
      </c>
      <c r="C3878" t="n">
        <v>2</v>
      </c>
      <c r="D3878" t="n">
        <v>25</v>
      </c>
      <c r="E3878" t="s">
        <v>116</v>
      </c>
      <c r="F3878" t="n">
        <v>3201</v>
      </c>
      <c r="G3878" t="s">
        <v>228</v>
      </c>
      <c r="H3878" t="s">
        <v>229</v>
      </c>
      <c r="I3878" t="n">
        <v>5</v>
      </c>
      <c r="J3878" t="n">
        <v>925</v>
      </c>
      <c r="K3878" t="s">
        <v>328</v>
      </c>
      <c r="L3878" t="n">
        <v>261</v>
      </c>
      <c r="M3878" t="n">
        <v>0.78</v>
      </c>
      <c r="N3878" t="n">
        <v>37.9</v>
      </c>
      <c r="O3878" t="s">
        <v>415</v>
      </c>
      <c r="P3878" t="n">
        <v>363</v>
      </c>
      <c r="Q3878" t="s">
        <v>387</v>
      </c>
      <c r="R3878" t="s">
        <v>233</v>
      </c>
      <c r="S3878" t="s">
        <v>229</v>
      </c>
      <c r="T3878" t="n">
        <v>5</v>
      </c>
    </row>
    <row r="3879" spans="1:20">
      <c r="A3879" s="1" t="n">
        <v>42308</v>
      </c>
      <c r="B3879" t="s">
        <v>415</v>
      </c>
      <c r="C3879" t="n">
        <v>3</v>
      </c>
      <c r="D3879" t="n">
        <v>25</v>
      </c>
      <c r="E3879" t="s">
        <v>116</v>
      </c>
      <c r="F3879" t="n">
        <v>3201</v>
      </c>
      <c r="G3879" t="s">
        <v>228</v>
      </c>
      <c r="H3879" t="s">
        <v>229</v>
      </c>
      <c r="I3879" t="n">
        <v>5</v>
      </c>
      <c r="J3879" t="n">
        <v>805</v>
      </c>
      <c r="K3879" t="s">
        <v>295</v>
      </c>
      <c r="L3879" t="n">
        <v>714</v>
      </c>
      <c r="M3879" t="n">
        <v>0.29</v>
      </c>
      <c r="N3879" t="n">
        <v>35.6</v>
      </c>
      <c r="O3879" t="s">
        <v>415</v>
      </c>
      <c r="P3879" t="n">
        <v>363</v>
      </c>
      <c r="Q3879" t="s">
        <v>387</v>
      </c>
      <c r="R3879" t="s">
        <v>233</v>
      </c>
      <c r="S3879" t="s">
        <v>229</v>
      </c>
      <c r="T3879" t="n">
        <v>5</v>
      </c>
    </row>
    <row r="3880" spans="1:20">
      <c r="A3880" s="1" t="n">
        <v>42308</v>
      </c>
      <c r="B3880" t="s">
        <v>417</v>
      </c>
      <c r="C3880" t="n">
        <v>6</v>
      </c>
      <c r="D3880" t="n">
        <v>215</v>
      </c>
      <c r="E3880" t="s">
        <v>384</v>
      </c>
      <c r="F3880" t="n">
        <v>3201</v>
      </c>
      <c r="G3880" t="s">
        <v>228</v>
      </c>
      <c r="H3880" t="s">
        <v>229</v>
      </c>
      <c r="I3880" t="n">
        <v>5</v>
      </c>
      <c r="J3880" t="n">
        <v>515</v>
      </c>
      <c r="K3880" t="s">
        <v>338</v>
      </c>
      <c r="L3880" t="n">
        <v>100</v>
      </c>
      <c r="M3880" t="n">
        <v>0</v>
      </c>
      <c r="N3880" t="n">
        <v>0</v>
      </c>
      <c r="T3880" t="s">
        <v>381</v>
      </c>
    </row>
    <row r="3881" spans="1:20">
      <c r="A3881" s="1" t="n">
        <v>42338</v>
      </c>
      <c r="B3881" t="s">
        <v>323</v>
      </c>
      <c r="C3881" t="n">
        <v>23</v>
      </c>
      <c r="D3881" t="n">
        <v>25</v>
      </c>
      <c r="E3881" t="s">
        <v>116</v>
      </c>
      <c r="F3881" t="n">
        <v>3201</v>
      </c>
      <c r="G3881" t="s">
        <v>228</v>
      </c>
      <c r="H3881" t="s">
        <v>229</v>
      </c>
      <c r="I3881" t="n">
        <v>5</v>
      </c>
      <c r="J3881" t="n">
        <v>458</v>
      </c>
      <c r="K3881" t="s">
        <v>230</v>
      </c>
      <c r="L3881" t="n">
        <v>306</v>
      </c>
      <c r="M3881" t="n">
        <v>0.1</v>
      </c>
      <c r="N3881" t="n">
        <v>33.7</v>
      </c>
      <c r="O3881" t="s">
        <v>416</v>
      </c>
      <c r="P3881" t="n">
        <v>121</v>
      </c>
      <c r="Q3881" t="s">
        <v>229</v>
      </c>
      <c r="R3881" t="s">
        <v>233</v>
      </c>
      <c r="S3881" t="s">
        <v>229</v>
      </c>
      <c r="T3881" t="n">
        <v>5</v>
      </c>
    </row>
    <row r="3882" spans="1:20">
      <c r="A3882" s="1" t="n">
        <v>42338</v>
      </c>
      <c r="B3882" t="s">
        <v>323</v>
      </c>
      <c r="C3882" t="n">
        <v>24</v>
      </c>
      <c r="D3882" t="n">
        <v>25</v>
      </c>
      <c r="E3882" t="s">
        <v>116</v>
      </c>
      <c r="F3882" t="n">
        <v>3201</v>
      </c>
      <c r="G3882" t="s">
        <v>228</v>
      </c>
      <c r="H3882" t="s">
        <v>229</v>
      </c>
      <c r="I3882" t="n">
        <v>5</v>
      </c>
      <c r="J3882" t="n">
        <v>458</v>
      </c>
      <c r="K3882" t="s">
        <v>230</v>
      </c>
      <c r="L3882" t="n">
        <v>374</v>
      </c>
      <c r="M3882" t="n">
        <v>0.1</v>
      </c>
      <c r="N3882" t="n">
        <v>33.7</v>
      </c>
      <c r="O3882" t="s">
        <v>416</v>
      </c>
      <c r="P3882" t="n">
        <v>121</v>
      </c>
      <c r="Q3882" t="s">
        <v>229</v>
      </c>
      <c r="R3882" t="s">
        <v>233</v>
      </c>
      <c r="S3882" t="s">
        <v>229</v>
      </c>
      <c r="T3882" t="n">
        <v>5</v>
      </c>
    </row>
    <row r="3883" spans="1:20">
      <c r="A3883" s="1" t="n">
        <v>42338</v>
      </c>
      <c r="B3883" t="s">
        <v>323</v>
      </c>
      <c r="C3883" t="n">
        <v>25</v>
      </c>
      <c r="D3883" t="n">
        <v>25</v>
      </c>
      <c r="E3883" t="s">
        <v>116</v>
      </c>
      <c r="F3883" t="n">
        <v>3201</v>
      </c>
      <c r="G3883" t="s">
        <v>228</v>
      </c>
      <c r="H3883" t="s">
        <v>229</v>
      </c>
      <c r="I3883" t="n">
        <v>5</v>
      </c>
      <c r="J3883" t="n">
        <v>458</v>
      </c>
      <c r="K3883" t="s">
        <v>230</v>
      </c>
      <c r="L3883" t="n">
        <v>195</v>
      </c>
      <c r="M3883" t="n">
        <v>0.1</v>
      </c>
      <c r="N3883" t="n">
        <v>33.8</v>
      </c>
      <c r="O3883" t="s">
        <v>416</v>
      </c>
      <c r="P3883" t="n">
        <v>121</v>
      </c>
      <c r="Q3883" t="s">
        <v>229</v>
      </c>
      <c r="R3883" t="s">
        <v>233</v>
      </c>
      <c r="S3883" t="s">
        <v>229</v>
      </c>
      <c r="T3883" t="n">
        <v>5</v>
      </c>
    </row>
    <row r="3884" spans="1:20">
      <c r="A3884" s="1" t="n">
        <v>42338</v>
      </c>
      <c r="B3884" t="s">
        <v>323</v>
      </c>
      <c r="C3884" t="n">
        <v>26</v>
      </c>
      <c r="D3884" t="n">
        <v>25</v>
      </c>
      <c r="E3884" t="s">
        <v>116</v>
      </c>
      <c r="F3884" t="n">
        <v>3201</v>
      </c>
      <c r="G3884" t="s">
        <v>228</v>
      </c>
      <c r="H3884" t="s">
        <v>229</v>
      </c>
      <c r="I3884" t="n">
        <v>5</v>
      </c>
      <c r="J3884" t="n">
        <v>458</v>
      </c>
      <c r="K3884" t="s">
        <v>230</v>
      </c>
      <c r="L3884" t="n">
        <v>454</v>
      </c>
      <c r="M3884" t="n">
        <v>0.1</v>
      </c>
      <c r="N3884" t="n">
        <v>33.8</v>
      </c>
      <c r="O3884" t="s">
        <v>416</v>
      </c>
      <c r="P3884" t="n">
        <v>121</v>
      </c>
      <c r="Q3884" t="s">
        <v>229</v>
      </c>
      <c r="R3884" t="s">
        <v>233</v>
      </c>
      <c r="S3884" t="s">
        <v>229</v>
      </c>
      <c r="T3884" t="n">
        <v>5</v>
      </c>
    </row>
    <row r="3885" spans="1:20">
      <c r="A3885" s="1" t="n">
        <v>42338</v>
      </c>
      <c r="B3885" t="s">
        <v>323</v>
      </c>
      <c r="C3885" t="n">
        <v>75</v>
      </c>
      <c r="D3885" t="n">
        <v>465</v>
      </c>
      <c r="E3885" t="s">
        <v>404</v>
      </c>
      <c r="F3885" t="n">
        <v>3201</v>
      </c>
      <c r="G3885" t="s">
        <v>228</v>
      </c>
      <c r="H3885" t="s">
        <v>229</v>
      </c>
      <c r="I3885" t="n">
        <v>5</v>
      </c>
      <c r="J3885" t="n">
        <v>260</v>
      </c>
      <c r="K3885" t="s">
        <v>250</v>
      </c>
      <c r="L3885" t="n">
        <v>15</v>
      </c>
      <c r="M3885" t="n">
        <v>0</v>
      </c>
      <c r="N3885" t="n">
        <v>0</v>
      </c>
      <c r="T3885" t="s">
        <v>381</v>
      </c>
    </row>
    <row r="3886" spans="1:20">
      <c r="A3886" s="1" t="n">
        <v>42338</v>
      </c>
      <c r="B3886" t="s">
        <v>323</v>
      </c>
      <c r="C3886" t="n">
        <v>76</v>
      </c>
      <c r="D3886" t="n">
        <v>510</v>
      </c>
      <c r="E3886" t="s">
        <v>398</v>
      </c>
      <c r="F3886" t="n">
        <v>3201</v>
      </c>
      <c r="G3886" t="s">
        <v>228</v>
      </c>
      <c r="H3886" t="s">
        <v>229</v>
      </c>
      <c r="I3886" t="n">
        <v>5</v>
      </c>
      <c r="J3886" t="n">
        <v>260</v>
      </c>
      <c r="K3886" t="s">
        <v>250</v>
      </c>
      <c r="L3886" t="n">
        <v>97</v>
      </c>
      <c r="M3886" t="n">
        <v>1.63</v>
      </c>
      <c r="N3886" t="n">
        <v>0</v>
      </c>
      <c r="T3886" t="s">
        <v>381</v>
      </c>
    </row>
    <row r="3887" spans="1:20">
      <c r="A3887" s="1" t="n">
        <v>42338</v>
      </c>
      <c r="B3887" t="s">
        <v>323</v>
      </c>
      <c r="C3887" t="n">
        <v>79</v>
      </c>
      <c r="D3887" t="n">
        <v>465</v>
      </c>
      <c r="E3887" t="s">
        <v>404</v>
      </c>
      <c r="F3887" t="n">
        <v>3201</v>
      </c>
      <c r="G3887" t="s">
        <v>228</v>
      </c>
      <c r="H3887" t="s">
        <v>229</v>
      </c>
      <c r="I3887" t="n">
        <v>5</v>
      </c>
      <c r="J3887" t="n">
        <v>260</v>
      </c>
      <c r="K3887" t="s">
        <v>250</v>
      </c>
      <c r="L3887" t="n">
        <v>43</v>
      </c>
      <c r="M3887" t="n">
        <v>0</v>
      </c>
      <c r="N3887" t="n">
        <v>0</v>
      </c>
      <c r="T3887" t="s">
        <v>381</v>
      </c>
    </row>
    <row r="3888" spans="1:20">
      <c r="A3888" s="1" t="n">
        <v>42338</v>
      </c>
      <c r="B3888" t="s">
        <v>323</v>
      </c>
      <c r="C3888" t="n">
        <v>80</v>
      </c>
      <c r="D3888" t="n">
        <v>215</v>
      </c>
      <c r="E3888" t="s">
        <v>384</v>
      </c>
      <c r="F3888" t="n">
        <v>3201</v>
      </c>
      <c r="G3888" t="s">
        <v>228</v>
      </c>
      <c r="H3888" t="s">
        <v>229</v>
      </c>
      <c r="I3888" t="n">
        <v>5</v>
      </c>
      <c r="J3888" t="n">
        <v>260</v>
      </c>
      <c r="K3888" t="s">
        <v>250</v>
      </c>
      <c r="L3888" t="n">
        <v>13</v>
      </c>
      <c r="M3888" t="n">
        <v>0</v>
      </c>
      <c r="N3888" t="n">
        <v>0</v>
      </c>
      <c r="T3888" t="s">
        <v>381</v>
      </c>
    </row>
    <row r="3889" spans="1:20">
      <c r="A3889" s="1" t="n">
        <v>42338</v>
      </c>
      <c r="B3889" t="s">
        <v>376</v>
      </c>
      <c r="C3889" t="n">
        <v>1</v>
      </c>
      <c r="D3889" t="n">
        <v>251</v>
      </c>
      <c r="E3889" t="s">
        <v>385</v>
      </c>
      <c r="F3889" t="n">
        <v>3204</v>
      </c>
      <c r="G3889" t="s">
        <v>344</v>
      </c>
      <c r="H3889" t="s">
        <v>229</v>
      </c>
      <c r="I3889" t="n">
        <v>5</v>
      </c>
      <c r="J3889" t="n">
        <v>275</v>
      </c>
      <c r="K3889" t="s">
        <v>411</v>
      </c>
      <c r="L3889" t="n">
        <v>9</v>
      </c>
      <c r="M3889" t="n">
        <v>0</v>
      </c>
      <c r="N3889" t="n">
        <v>0</v>
      </c>
      <c r="T3889" t="s">
        <v>381</v>
      </c>
    </row>
    <row r="3890" spans="1:20">
      <c r="A3890" s="1" t="n">
        <v>42338</v>
      </c>
      <c r="B3890" t="s">
        <v>376</v>
      </c>
      <c r="C3890" t="n">
        <v>2</v>
      </c>
      <c r="D3890" t="n">
        <v>251</v>
      </c>
      <c r="E3890" t="s">
        <v>385</v>
      </c>
      <c r="F3890" t="n">
        <v>3201</v>
      </c>
      <c r="G3890" t="s">
        <v>228</v>
      </c>
      <c r="H3890" t="s">
        <v>229</v>
      </c>
      <c r="I3890" t="n">
        <v>5</v>
      </c>
      <c r="J3890" t="n">
        <v>275</v>
      </c>
      <c r="K3890" t="s">
        <v>411</v>
      </c>
      <c r="L3890" t="n">
        <v>19</v>
      </c>
      <c r="M3890" t="n">
        <v>0</v>
      </c>
      <c r="N3890" t="n">
        <v>0</v>
      </c>
      <c r="T3890" t="s">
        <v>381</v>
      </c>
    </row>
    <row r="3891" spans="1:20">
      <c r="A3891" s="1" t="n">
        <v>42338</v>
      </c>
      <c r="B3891" t="s">
        <v>376</v>
      </c>
      <c r="C3891" t="n">
        <v>3</v>
      </c>
      <c r="D3891" t="n">
        <v>251</v>
      </c>
      <c r="E3891" t="s">
        <v>385</v>
      </c>
      <c r="F3891" t="n">
        <v>3202</v>
      </c>
      <c r="G3891" t="s">
        <v>275</v>
      </c>
      <c r="H3891" t="s">
        <v>229</v>
      </c>
      <c r="I3891" t="n">
        <v>5</v>
      </c>
      <c r="J3891" t="n">
        <v>275</v>
      </c>
      <c r="K3891" t="s">
        <v>411</v>
      </c>
      <c r="L3891" t="n">
        <v>26</v>
      </c>
      <c r="M3891" t="n">
        <v>0</v>
      </c>
      <c r="N3891" t="n">
        <v>0</v>
      </c>
      <c r="T3891" t="s">
        <v>381</v>
      </c>
    </row>
    <row r="3892" spans="1:20">
      <c r="A3892" s="1" t="n">
        <v>42338</v>
      </c>
      <c r="B3892" t="s">
        <v>326</v>
      </c>
      <c r="C3892" t="n">
        <v>1</v>
      </c>
      <c r="D3892" t="n">
        <v>216</v>
      </c>
      <c r="E3892" t="s">
        <v>392</v>
      </c>
      <c r="F3892" t="n">
        <v>3201</v>
      </c>
      <c r="G3892" t="s">
        <v>228</v>
      </c>
      <c r="H3892" t="s">
        <v>229</v>
      </c>
      <c r="I3892" t="n">
        <v>5</v>
      </c>
      <c r="J3892" t="n">
        <v>515</v>
      </c>
      <c r="K3892" t="s">
        <v>338</v>
      </c>
      <c r="L3892" t="n">
        <v>190</v>
      </c>
      <c r="M3892" t="n">
        <v>0</v>
      </c>
      <c r="N3892" t="n">
        <v>0</v>
      </c>
      <c r="T3892" t="s">
        <v>381</v>
      </c>
    </row>
    <row r="3893" spans="1:20">
      <c r="A3893" s="1" t="n">
        <v>42338</v>
      </c>
      <c r="B3893" t="s">
        <v>326</v>
      </c>
      <c r="C3893" t="n">
        <v>2</v>
      </c>
      <c r="D3893" t="n">
        <v>215</v>
      </c>
      <c r="E3893" t="s">
        <v>384</v>
      </c>
      <c r="F3893" t="n">
        <v>3201</v>
      </c>
      <c r="G3893" t="s">
        <v>228</v>
      </c>
      <c r="H3893" t="s">
        <v>229</v>
      </c>
      <c r="I3893" t="n">
        <v>5</v>
      </c>
      <c r="J3893" t="n">
        <v>515</v>
      </c>
      <c r="K3893" t="s">
        <v>338</v>
      </c>
      <c r="L3893" t="n">
        <v>125</v>
      </c>
      <c r="M3893" t="n">
        <v>0</v>
      </c>
      <c r="N3893" t="n">
        <v>0</v>
      </c>
      <c r="T3893" t="s">
        <v>381</v>
      </c>
    </row>
    <row r="3894" spans="1:20">
      <c r="A3894" s="1" t="n">
        <v>42338</v>
      </c>
      <c r="B3894" t="s">
        <v>415</v>
      </c>
      <c r="C3894" t="n">
        <v>1</v>
      </c>
      <c r="D3894" t="n">
        <v>25</v>
      </c>
      <c r="E3894" t="s">
        <v>116</v>
      </c>
      <c r="F3894" t="n">
        <v>3201</v>
      </c>
      <c r="G3894" t="s">
        <v>228</v>
      </c>
      <c r="H3894" t="s">
        <v>229</v>
      </c>
      <c r="I3894" t="n">
        <v>5</v>
      </c>
      <c r="J3894" t="n">
        <v>945</v>
      </c>
      <c r="K3894" t="s">
        <v>282</v>
      </c>
      <c r="L3894" t="n">
        <v>298</v>
      </c>
      <c r="M3894" t="n">
        <v>0.11</v>
      </c>
      <c r="N3894" t="n">
        <v>35.6</v>
      </c>
      <c r="O3894" t="s">
        <v>415</v>
      </c>
      <c r="P3894" t="n">
        <v>363</v>
      </c>
      <c r="Q3894" t="s">
        <v>387</v>
      </c>
      <c r="R3894" t="s">
        <v>233</v>
      </c>
      <c r="S3894" t="s">
        <v>229</v>
      </c>
      <c r="T3894" t="n">
        <v>5</v>
      </c>
    </row>
    <row r="3895" spans="1:20">
      <c r="A3895" s="1" t="n">
        <v>42338</v>
      </c>
      <c r="B3895" t="s">
        <v>415</v>
      </c>
      <c r="C3895" t="n">
        <v>2</v>
      </c>
      <c r="D3895" t="n">
        <v>25</v>
      </c>
      <c r="E3895" t="s">
        <v>116</v>
      </c>
      <c r="F3895" t="n">
        <v>3201</v>
      </c>
      <c r="G3895" t="s">
        <v>228</v>
      </c>
      <c r="H3895" t="s">
        <v>229</v>
      </c>
      <c r="I3895" t="n">
        <v>5</v>
      </c>
      <c r="J3895" t="n">
        <v>550</v>
      </c>
      <c r="K3895" t="s">
        <v>346</v>
      </c>
      <c r="L3895" t="n">
        <v>189</v>
      </c>
      <c r="M3895" t="n">
        <v>0.01</v>
      </c>
      <c r="N3895" t="n">
        <v>38</v>
      </c>
      <c r="O3895" t="s">
        <v>415</v>
      </c>
      <c r="P3895" t="n">
        <v>363</v>
      </c>
      <c r="Q3895" t="s">
        <v>387</v>
      </c>
      <c r="R3895" t="s">
        <v>233</v>
      </c>
      <c r="S3895" t="s">
        <v>229</v>
      </c>
      <c r="T3895" t="n">
        <v>5</v>
      </c>
    </row>
    <row r="3896" spans="1:20">
      <c r="A3896" s="1" t="n">
        <v>42338</v>
      </c>
      <c r="B3896" t="s">
        <v>415</v>
      </c>
      <c r="C3896" t="n">
        <v>3</v>
      </c>
      <c r="D3896" t="n">
        <v>25</v>
      </c>
      <c r="E3896" t="s">
        <v>116</v>
      </c>
      <c r="F3896" t="n">
        <v>3201</v>
      </c>
      <c r="G3896" t="s">
        <v>228</v>
      </c>
      <c r="H3896" t="s">
        <v>229</v>
      </c>
      <c r="I3896" t="n">
        <v>5</v>
      </c>
      <c r="J3896" t="n">
        <v>945</v>
      </c>
      <c r="K3896" t="s">
        <v>282</v>
      </c>
      <c r="L3896" t="n">
        <v>174</v>
      </c>
      <c r="M3896" t="n">
        <v>0.12</v>
      </c>
      <c r="N3896" t="n">
        <v>31.7</v>
      </c>
      <c r="O3896" t="s">
        <v>415</v>
      </c>
      <c r="P3896" t="n">
        <v>363</v>
      </c>
      <c r="Q3896" t="s">
        <v>387</v>
      </c>
      <c r="R3896" t="s">
        <v>233</v>
      </c>
      <c r="S3896" t="s">
        <v>229</v>
      </c>
      <c r="T3896" t="n">
        <v>5</v>
      </c>
    </row>
    <row r="3897" spans="1:20">
      <c r="A3897" s="1" t="n">
        <v>42338</v>
      </c>
      <c r="B3897" t="s">
        <v>415</v>
      </c>
      <c r="C3897" t="n">
        <v>4</v>
      </c>
      <c r="D3897" t="n">
        <v>25</v>
      </c>
      <c r="E3897" t="s">
        <v>116</v>
      </c>
      <c r="F3897" t="n">
        <v>3201</v>
      </c>
      <c r="G3897" t="s">
        <v>228</v>
      </c>
      <c r="H3897" t="s">
        <v>229</v>
      </c>
      <c r="I3897" t="n">
        <v>5</v>
      </c>
      <c r="J3897" t="n">
        <v>325</v>
      </c>
      <c r="K3897" t="s">
        <v>265</v>
      </c>
      <c r="L3897" t="n">
        <v>377</v>
      </c>
      <c r="M3897" t="n">
        <v>1.4</v>
      </c>
      <c r="N3897" t="n">
        <v>24.6</v>
      </c>
      <c r="O3897" t="s">
        <v>415</v>
      </c>
      <c r="P3897" t="n">
        <v>363</v>
      </c>
      <c r="Q3897" t="s">
        <v>387</v>
      </c>
      <c r="R3897" t="s">
        <v>233</v>
      </c>
      <c r="S3897" t="s">
        <v>229</v>
      </c>
      <c r="T3897" t="n">
        <v>5</v>
      </c>
    </row>
    <row r="3898" spans="1:20">
      <c r="A3898" s="1" t="n">
        <v>42338</v>
      </c>
      <c r="B3898" t="s">
        <v>417</v>
      </c>
      <c r="C3898" t="n">
        <v>3</v>
      </c>
      <c r="D3898" t="n">
        <v>215</v>
      </c>
      <c r="E3898" t="s">
        <v>384</v>
      </c>
      <c r="F3898" t="n">
        <v>3201</v>
      </c>
      <c r="G3898" t="s">
        <v>228</v>
      </c>
      <c r="H3898" t="s">
        <v>229</v>
      </c>
      <c r="I3898" t="n">
        <v>5</v>
      </c>
      <c r="J3898" t="n">
        <v>515</v>
      </c>
      <c r="K3898" t="s">
        <v>338</v>
      </c>
      <c r="L3898" t="n">
        <v>125</v>
      </c>
      <c r="M3898" t="n">
        <v>0</v>
      </c>
      <c r="N3898" t="n">
        <v>0</v>
      </c>
      <c r="T3898" t="s">
        <v>381</v>
      </c>
    </row>
    <row r="3899" spans="1:20">
      <c r="A3899" s="1" t="n">
        <v>42369</v>
      </c>
      <c r="B3899" t="s">
        <v>323</v>
      </c>
      <c r="C3899" t="n">
        <v>24</v>
      </c>
      <c r="D3899" t="n">
        <v>25</v>
      </c>
      <c r="E3899" t="s">
        <v>116</v>
      </c>
      <c r="F3899" t="n">
        <v>3201</v>
      </c>
      <c r="G3899" t="s">
        <v>228</v>
      </c>
      <c r="H3899" t="s">
        <v>229</v>
      </c>
      <c r="I3899" t="n">
        <v>5</v>
      </c>
      <c r="J3899" t="n">
        <v>458</v>
      </c>
      <c r="K3899" t="s">
        <v>230</v>
      </c>
      <c r="L3899" t="n">
        <v>305</v>
      </c>
      <c r="M3899" t="n">
        <v>0.1</v>
      </c>
      <c r="N3899" t="n">
        <v>33.6</v>
      </c>
      <c r="O3899" t="s">
        <v>416</v>
      </c>
      <c r="P3899" t="n">
        <v>121</v>
      </c>
      <c r="Q3899" t="s">
        <v>229</v>
      </c>
      <c r="R3899" t="s">
        <v>233</v>
      </c>
      <c r="S3899" t="s">
        <v>229</v>
      </c>
      <c r="T3899" t="n">
        <v>5</v>
      </c>
    </row>
    <row r="3900" spans="1:20">
      <c r="A3900" s="1" t="n">
        <v>42369</v>
      </c>
      <c r="B3900" t="s">
        <v>323</v>
      </c>
      <c r="C3900" t="n">
        <v>25</v>
      </c>
      <c r="D3900" t="n">
        <v>25</v>
      </c>
      <c r="E3900" t="s">
        <v>116</v>
      </c>
      <c r="F3900" t="n">
        <v>3201</v>
      </c>
      <c r="G3900" t="s">
        <v>228</v>
      </c>
      <c r="H3900" t="s">
        <v>229</v>
      </c>
      <c r="I3900" t="n">
        <v>5</v>
      </c>
      <c r="J3900" t="n">
        <v>458</v>
      </c>
      <c r="K3900" t="s">
        <v>230</v>
      </c>
      <c r="L3900" t="n">
        <v>373</v>
      </c>
      <c r="M3900" t="n">
        <v>0.1</v>
      </c>
      <c r="N3900" t="n">
        <v>33.6</v>
      </c>
      <c r="O3900" t="s">
        <v>416</v>
      </c>
      <c r="P3900" t="n">
        <v>121</v>
      </c>
      <c r="Q3900" t="s">
        <v>229</v>
      </c>
      <c r="R3900" t="s">
        <v>233</v>
      </c>
      <c r="S3900" t="s">
        <v>229</v>
      </c>
      <c r="T3900" t="n">
        <v>5</v>
      </c>
    </row>
    <row r="3901" spans="1:20">
      <c r="A3901" s="1" t="n">
        <v>42369</v>
      </c>
      <c r="B3901" t="s">
        <v>323</v>
      </c>
      <c r="C3901" t="n">
        <v>26</v>
      </c>
      <c r="D3901" t="n">
        <v>25</v>
      </c>
      <c r="E3901" t="s">
        <v>116</v>
      </c>
      <c r="F3901" t="n">
        <v>3201</v>
      </c>
      <c r="G3901" t="s">
        <v>228</v>
      </c>
      <c r="H3901" t="s">
        <v>229</v>
      </c>
      <c r="I3901" t="n">
        <v>5</v>
      </c>
      <c r="J3901" t="n">
        <v>458</v>
      </c>
      <c r="K3901" t="s">
        <v>230</v>
      </c>
      <c r="L3901" t="n">
        <v>268</v>
      </c>
      <c r="M3901" t="n">
        <v>0.1</v>
      </c>
      <c r="N3901" t="n">
        <v>33.3</v>
      </c>
      <c r="O3901" t="s">
        <v>416</v>
      </c>
      <c r="P3901" t="n">
        <v>121</v>
      </c>
      <c r="Q3901" t="s">
        <v>229</v>
      </c>
      <c r="R3901" t="s">
        <v>233</v>
      </c>
      <c r="S3901" t="s">
        <v>229</v>
      </c>
      <c r="T3901" t="n">
        <v>5</v>
      </c>
    </row>
    <row r="3902" spans="1:20">
      <c r="A3902" s="1" t="n">
        <v>42369</v>
      </c>
      <c r="B3902" t="s">
        <v>323</v>
      </c>
      <c r="C3902" t="n">
        <v>27</v>
      </c>
      <c r="D3902" t="n">
        <v>25</v>
      </c>
      <c r="E3902" t="s">
        <v>116</v>
      </c>
      <c r="F3902" t="n">
        <v>3201</v>
      </c>
      <c r="G3902" t="s">
        <v>228</v>
      </c>
      <c r="H3902" t="s">
        <v>229</v>
      </c>
      <c r="I3902" t="n">
        <v>5</v>
      </c>
      <c r="J3902" t="n">
        <v>458</v>
      </c>
      <c r="K3902" t="s">
        <v>230</v>
      </c>
      <c r="L3902" t="n">
        <v>402</v>
      </c>
      <c r="M3902" t="n">
        <v>0.1</v>
      </c>
      <c r="N3902" t="n">
        <v>33.3</v>
      </c>
      <c r="O3902" t="s">
        <v>416</v>
      </c>
      <c r="P3902" t="n">
        <v>121</v>
      </c>
      <c r="Q3902" t="s">
        <v>229</v>
      </c>
      <c r="R3902" t="s">
        <v>233</v>
      </c>
      <c r="S3902" t="s">
        <v>229</v>
      </c>
      <c r="T3902" t="n">
        <v>5</v>
      </c>
    </row>
    <row r="3903" spans="1:20">
      <c r="A3903" s="1" t="n">
        <v>42369</v>
      </c>
      <c r="B3903" t="s">
        <v>323</v>
      </c>
      <c r="C3903" t="n">
        <v>87</v>
      </c>
      <c r="D3903" t="n">
        <v>465</v>
      </c>
      <c r="E3903" t="s">
        <v>404</v>
      </c>
      <c r="F3903" t="n">
        <v>3201</v>
      </c>
      <c r="G3903" t="s">
        <v>228</v>
      </c>
      <c r="H3903" t="s">
        <v>229</v>
      </c>
      <c r="I3903" t="n">
        <v>5</v>
      </c>
      <c r="J3903" t="n">
        <v>260</v>
      </c>
      <c r="K3903" t="s">
        <v>250</v>
      </c>
      <c r="L3903" t="n">
        <v>15</v>
      </c>
      <c r="M3903" t="n">
        <v>0</v>
      </c>
      <c r="N3903" t="n">
        <v>0</v>
      </c>
      <c r="T3903" t="s">
        <v>381</v>
      </c>
    </row>
    <row r="3904" spans="1:20">
      <c r="A3904" s="1" t="n">
        <v>42369</v>
      </c>
      <c r="B3904" t="s">
        <v>323</v>
      </c>
      <c r="C3904" t="n">
        <v>89</v>
      </c>
      <c r="D3904" t="n">
        <v>510</v>
      </c>
      <c r="E3904" t="s">
        <v>398</v>
      </c>
      <c r="F3904" t="n">
        <v>3201</v>
      </c>
      <c r="G3904" t="s">
        <v>228</v>
      </c>
      <c r="H3904" t="s">
        <v>229</v>
      </c>
      <c r="I3904" t="n">
        <v>5</v>
      </c>
      <c r="J3904" t="n">
        <v>260</v>
      </c>
      <c r="K3904" t="s">
        <v>250</v>
      </c>
      <c r="L3904" t="n">
        <v>80</v>
      </c>
      <c r="M3904" t="n">
        <v>1.55</v>
      </c>
      <c r="N3904" t="n">
        <v>0</v>
      </c>
      <c r="T3904" t="s">
        <v>381</v>
      </c>
    </row>
    <row r="3905" spans="1:20">
      <c r="A3905" s="1" t="n">
        <v>42369</v>
      </c>
      <c r="B3905" t="s">
        <v>323</v>
      </c>
      <c r="C3905" t="n">
        <v>90</v>
      </c>
      <c r="D3905" t="n">
        <v>215</v>
      </c>
      <c r="E3905" t="s">
        <v>384</v>
      </c>
      <c r="F3905" t="n">
        <v>3201</v>
      </c>
      <c r="G3905" t="s">
        <v>228</v>
      </c>
      <c r="H3905" t="s">
        <v>229</v>
      </c>
      <c r="I3905" t="n">
        <v>5</v>
      </c>
      <c r="J3905" t="n">
        <v>260</v>
      </c>
      <c r="K3905" t="s">
        <v>250</v>
      </c>
      <c r="L3905" t="n">
        <v>16</v>
      </c>
      <c r="M3905" t="n">
        <v>0</v>
      </c>
      <c r="N3905" t="n">
        <v>0</v>
      </c>
      <c r="T3905" t="s">
        <v>381</v>
      </c>
    </row>
    <row r="3906" spans="1:20">
      <c r="A3906" s="1" t="n">
        <v>42369</v>
      </c>
      <c r="B3906" t="s">
        <v>323</v>
      </c>
      <c r="C3906" t="n">
        <v>91</v>
      </c>
      <c r="D3906" t="n">
        <v>465</v>
      </c>
      <c r="E3906" t="s">
        <v>404</v>
      </c>
      <c r="F3906" t="n">
        <v>3201</v>
      </c>
      <c r="G3906" t="s">
        <v>228</v>
      </c>
      <c r="H3906" t="s">
        <v>229</v>
      </c>
      <c r="I3906" t="n">
        <v>5</v>
      </c>
      <c r="J3906" t="n">
        <v>260</v>
      </c>
      <c r="K3906" t="s">
        <v>250</v>
      </c>
      <c r="L3906" t="n">
        <v>32</v>
      </c>
      <c r="M3906" t="n">
        <v>0</v>
      </c>
      <c r="N3906" t="n">
        <v>0</v>
      </c>
      <c r="T3906" t="s">
        <v>381</v>
      </c>
    </row>
    <row r="3907" spans="1:20">
      <c r="A3907" s="1" t="n">
        <v>42369</v>
      </c>
      <c r="B3907" t="s">
        <v>376</v>
      </c>
      <c r="C3907" t="n">
        <v>1</v>
      </c>
      <c r="D3907" t="n">
        <v>251</v>
      </c>
      <c r="E3907" t="s">
        <v>385</v>
      </c>
      <c r="F3907" t="n">
        <v>3204</v>
      </c>
      <c r="G3907" t="s">
        <v>344</v>
      </c>
      <c r="H3907" t="s">
        <v>229</v>
      </c>
      <c r="I3907" t="n">
        <v>5</v>
      </c>
      <c r="J3907" t="n">
        <v>150</v>
      </c>
      <c r="K3907" t="s">
        <v>269</v>
      </c>
      <c r="L3907" t="n">
        <v>19</v>
      </c>
      <c r="M3907" t="n">
        <v>0</v>
      </c>
      <c r="N3907" t="n">
        <v>0</v>
      </c>
      <c r="T3907" t="s">
        <v>381</v>
      </c>
    </row>
    <row r="3908" spans="1:20">
      <c r="A3908" s="1" t="n">
        <v>42369</v>
      </c>
      <c r="B3908" t="s">
        <v>376</v>
      </c>
      <c r="C3908" t="n">
        <v>2</v>
      </c>
      <c r="D3908" t="n">
        <v>251</v>
      </c>
      <c r="E3908" t="s">
        <v>385</v>
      </c>
      <c r="F3908" t="n">
        <v>3203</v>
      </c>
      <c r="G3908" t="s">
        <v>343</v>
      </c>
      <c r="H3908" t="s">
        <v>229</v>
      </c>
      <c r="I3908" t="n">
        <v>5</v>
      </c>
      <c r="J3908" t="n">
        <v>150</v>
      </c>
      <c r="K3908" t="s">
        <v>269</v>
      </c>
      <c r="L3908" t="n">
        <v>18</v>
      </c>
      <c r="M3908" t="n">
        <v>0</v>
      </c>
      <c r="N3908" t="n">
        <v>0</v>
      </c>
      <c r="T3908" t="s">
        <v>381</v>
      </c>
    </row>
    <row r="3909" spans="1:20">
      <c r="A3909" s="1" t="n">
        <v>42369</v>
      </c>
      <c r="B3909" t="s">
        <v>376</v>
      </c>
      <c r="C3909" t="n">
        <v>3</v>
      </c>
      <c r="D3909" t="n">
        <v>251</v>
      </c>
      <c r="E3909" t="s">
        <v>385</v>
      </c>
      <c r="F3909" t="n">
        <v>3202</v>
      </c>
      <c r="G3909" t="s">
        <v>275</v>
      </c>
      <c r="H3909" t="s">
        <v>229</v>
      </c>
      <c r="I3909" t="n">
        <v>5</v>
      </c>
      <c r="J3909" t="n">
        <v>150</v>
      </c>
      <c r="K3909" t="s">
        <v>269</v>
      </c>
      <c r="L3909" t="n">
        <v>17</v>
      </c>
      <c r="M3909" t="n">
        <v>0</v>
      </c>
      <c r="N3909" t="n">
        <v>0</v>
      </c>
      <c r="T3909" t="s">
        <v>381</v>
      </c>
    </row>
    <row r="3910" spans="1:20">
      <c r="A3910" s="1" t="n">
        <v>42369</v>
      </c>
      <c r="B3910" t="s">
        <v>326</v>
      </c>
      <c r="C3910" t="n">
        <v>1</v>
      </c>
      <c r="D3910" t="n">
        <v>216</v>
      </c>
      <c r="E3910" t="s">
        <v>392</v>
      </c>
      <c r="F3910" t="n">
        <v>3201</v>
      </c>
      <c r="G3910" t="s">
        <v>228</v>
      </c>
      <c r="H3910" t="s">
        <v>229</v>
      </c>
      <c r="I3910" t="n">
        <v>5</v>
      </c>
      <c r="J3910" t="n">
        <v>515</v>
      </c>
      <c r="K3910" t="s">
        <v>338</v>
      </c>
      <c r="L3910" t="n">
        <v>200</v>
      </c>
      <c r="M3910" t="n">
        <v>0</v>
      </c>
      <c r="N3910" t="n">
        <v>0</v>
      </c>
      <c r="T3910" t="s">
        <v>381</v>
      </c>
    </row>
    <row r="3911" spans="1:20">
      <c r="A3911" s="1" t="n">
        <v>42369</v>
      </c>
      <c r="B3911" t="s">
        <v>326</v>
      </c>
      <c r="C3911" t="n">
        <v>2</v>
      </c>
      <c r="D3911" t="n">
        <v>215</v>
      </c>
      <c r="E3911" t="s">
        <v>384</v>
      </c>
      <c r="F3911" t="n">
        <v>3201</v>
      </c>
      <c r="G3911" t="s">
        <v>228</v>
      </c>
      <c r="H3911" t="s">
        <v>229</v>
      </c>
      <c r="I3911" t="n">
        <v>5</v>
      </c>
      <c r="J3911" t="n">
        <v>515</v>
      </c>
      <c r="K3911" t="s">
        <v>338</v>
      </c>
      <c r="L3911" t="n">
        <v>115</v>
      </c>
      <c r="M3911" t="n">
        <v>0</v>
      </c>
      <c r="N3911" t="n">
        <v>0</v>
      </c>
      <c r="T3911" t="s">
        <v>381</v>
      </c>
    </row>
    <row r="3912" spans="1:20">
      <c r="A3912" s="1" t="n">
        <v>42369</v>
      </c>
      <c r="B3912" t="s">
        <v>415</v>
      </c>
      <c r="C3912" t="n">
        <v>1</v>
      </c>
      <c r="D3912" t="n">
        <v>25</v>
      </c>
      <c r="E3912" t="s">
        <v>116</v>
      </c>
      <c r="F3912" t="n">
        <v>3201</v>
      </c>
      <c r="G3912" t="s">
        <v>228</v>
      </c>
      <c r="H3912" t="s">
        <v>229</v>
      </c>
      <c r="I3912" t="n">
        <v>5</v>
      </c>
      <c r="J3912" t="n">
        <v>805</v>
      </c>
      <c r="K3912" t="s">
        <v>295</v>
      </c>
      <c r="L3912" t="n">
        <v>699</v>
      </c>
      <c r="M3912" t="n">
        <v>0.29</v>
      </c>
      <c r="N3912" t="n">
        <v>35.8</v>
      </c>
      <c r="O3912" t="s">
        <v>415</v>
      </c>
      <c r="P3912" t="n">
        <v>363</v>
      </c>
      <c r="Q3912" t="s">
        <v>387</v>
      </c>
      <c r="R3912" t="s">
        <v>233</v>
      </c>
      <c r="S3912" t="s">
        <v>229</v>
      </c>
      <c r="T3912" t="n">
        <v>5</v>
      </c>
    </row>
    <row r="3913" spans="1:20">
      <c r="A3913" s="1" t="n">
        <v>42369</v>
      </c>
      <c r="B3913" t="s">
        <v>415</v>
      </c>
      <c r="C3913" t="n">
        <v>2</v>
      </c>
      <c r="D3913" t="n">
        <v>25</v>
      </c>
      <c r="E3913" t="s">
        <v>116</v>
      </c>
      <c r="F3913" t="n">
        <v>3201</v>
      </c>
      <c r="G3913" t="s">
        <v>228</v>
      </c>
      <c r="H3913" t="s">
        <v>229</v>
      </c>
      <c r="I3913" t="n">
        <v>5</v>
      </c>
      <c r="J3913" t="n">
        <v>150</v>
      </c>
      <c r="K3913" t="s">
        <v>269</v>
      </c>
      <c r="L3913" t="n">
        <v>357</v>
      </c>
      <c r="M3913" t="n">
        <v>0.29</v>
      </c>
      <c r="N3913" t="n">
        <v>24.1</v>
      </c>
      <c r="O3913" t="s">
        <v>415</v>
      </c>
      <c r="P3913" t="n">
        <v>363</v>
      </c>
      <c r="Q3913" t="s">
        <v>387</v>
      </c>
      <c r="R3913" t="s">
        <v>233</v>
      </c>
      <c r="S3913" t="s">
        <v>229</v>
      </c>
      <c r="T3913" t="n">
        <v>5</v>
      </c>
    </row>
    <row r="3914" spans="1:20">
      <c r="A3914" s="1" t="n">
        <v>42369</v>
      </c>
      <c r="B3914" t="s">
        <v>417</v>
      </c>
      <c r="C3914" t="n">
        <v>1</v>
      </c>
      <c r="D3914" t="n">
        <v>215</v>
      </c>
      <c r="E3914" t="s">
        <v>384</v>
      </c>
      <c r="F3914" t="n">
        <v>3201</v>
      </c>
      <c r="G3914" t="s">
        <v>228</v>
      </c>
      <c r="H3914" t="s">
        <v>229</v>
      </c>
      <c r="I3914" t="n">
        <v>5</v>
      </c>
      <c r="J3914" t="n">
        <v>515</v>
      </c>
      <c r="K3914" t="s">
        <v>338</v>
      </c>
      <c r="L3914" t="n">
        <v>115</v>
      </c>
      <c r="M3914" t="n">
        <v>0</v>
      </c>
      <c r="N3914" t="n">
        <v>0</v>
      </c>
      <c r="T3914" t="s">
        <v>381</v>
      </c>
    </row>
    <row r="3915" spans="1:20">
      <c r="A3915" s="1" t="n">
        <v>42400</v>
      </c>
      <c r="B3915" t="s">
        <v>231</v>
      </c>
      <c r="C3915" t="n">
        <v>88</v>
      </c>
      <c r="D3915" t="n">
        <v>465</v>
      </c>
      <c r="E3915" t="s">
        <v>404</v>
      </c>
      <c r="F3915" t="n">
        <v>3201</v>
      </c>
      <c r="G3915" t="s">
        <v>228</v>
      </c>
      <c r="H3915" t="s">
        <v>229</v>
      </c>
      <c r="I3915" t="n">
        <v>5</v>
      </c>
      <c r="J3915" t="n">
        <v>260</v>
      </c>
      <c r="K3915" t="s">
        <v>250</v>
      </c>
      <c r="L3915" t="n">
        <v>20</v>
      </c>
      <c r="M3915" t="n">
        <v>0</v>
      </c>
      <c r="N3915" t="n">
        <v>0</v>
      </c>
      <c r="T3915" t="s">
        <v>381</v>
      </c>
    </row>
    <row r="3916" spans="1:20">
      <c r="A3916" s="1" t="n">
        <v>42400</v>
      </c>
      <c r="B3916" t="s">
        <v>231</v>
      </c>
      <c r="C3916" t="n">
        <v>115</v>
      </c>
      <c r="D3916" t="n">
        <v>465</v>
      </c>
      <c r="E3916" t="s">
        <v>404</v>
      </c>
      <c r="F3916" t="n">
        <v>3201</v>
      </c>
      <c r="G3916" t="s">
        <v>228</v>
      </c>
      <c r="H3916" t="s">
        <v>229</v>
      </c>
      <c r="I3916" t="n">
        <v>5</v>
      </c>
      <c r="J3916" t="n">
        <v>260</v>
      </c>
      <c r="K3916" t="s">
        <v>250</v>
      </c>
      <c r="L3916" t="n">
        <v>15</v>
      </c>
      <c r="M3916" t="n">
        <v>0</v>
      </c>
      <c r="N3916" t="n">
        <v>0</v>
      </c>
      <c r="T3916" t="s">
        <v>381</v>
      </c>
    </row>
    <row r="3917" spans="1:20">
      <c r="A3917" s="1" t="n">
        <v>42400</v>
      </c>
      <c r="B3917" t="s">
        <v>231</v>
      </c>
      <c r="C3917" t="n">
        <v>91</v>
      </c>
      <c r="D3917" t="n">
        <v>465</v>
      </c>
      <c r="E3917" t="s">
        <v>404</v>
      </c>
      <c r="F3917" t="n">
        <v>3201</v>
      </c>
      <c r="G3917" t="s">
        <v>228</v>
      </c>
      <c r="H3917" t="s">
        <v>229</v>
      </c>
      <c r="I3917" t="n">
        <v>5</v>
      </c>
      <c r="J3917" t="n">
        <v>260</v>
      </c>
      <c r="K3917" t="s">
        <v>250</v>
      </c>
      <c r="L3917" t="n">
        <v>39</v>
      </c>
      <c r="M3917" t="n">
        <v>0</v>
      </c>
      <c r="N3917" t="n">
        <v>0</v>
      </c>
      <c r="T3917" t="s">
        <v>381</v>
      </c>
    </row>
    <row r="3918" spans="1:20">
      <c r="A3918" s="1" t="n">
        <v>42400</v>
      </c>
      <c r="B3918" t="s">
        <v>231</v>
      </c>
      <c r="C3918" t="n">
        <v>116</v>
      </c>
      <c r="D3918" t="n">
        <v>465</v>
      </c>
      <c r="E3918" t="s">
        <v>404</v>
      </c>
      <c r="F3918" t="n">
        <v>3201</v>
      </c>
      <c r="G3918" t="s">
        <v>228</v>
      </c>
      <c r="H3918" t="s">
        <v>229</v>
      </c>
      <c r="I3918" t="n">
        <v>5</v>
      </c>
      <c r="J3918" t="n">
        <v>260</v>
      </c>
      <c r="K3918" t="s">
        <v>250</v>
      </c>
      <c r="L3918" t="n">
        <v>50</v>
      </c>
      <c r="M3918" t="n">
        <v>0</v>
      </c>
      <c r="N3918" t="n">
        <v>0</v>
      </c>
      <c r="O3918" t="s">
        <v>323</v>
      </c>
      <c r="P3918" t="n">
        <v>121</v>
      </c>
      <c r="Q3918" t="s">
        <v>229</v>
      </c>
      <c r="R3918" t="s">
        <v>233</v>
      </c>
      <c r="S3918" t="s">
        <v>229</v>
      </c>
      <c r="T3918" t="n">
        <v>5</v>
      </c>
    </row>
    <row r="3919" spans="1:20">
      <c r="A3919" s="1" t="n">
        <v>42400</v>
      </c>
      <c r="B3919" t="s">
        <v>231</v>
      </c>
      <c r="C3919" t="n">
        <v>113</v>
      </c>
      <c r="D3919" t="n">
        <v>510</v>
      </c>
      <c r="E3919" t="s">
        <v>398</v>
      </c>
      <c r="F3919" t="n">
        <v>3201</v>
      </c>
      <c r="G3919" t="s">
        <v>228</v>
      </c>
      <c r="H3919" t="s">
        <v>229</v>
      </c>
      <c r="I3919" t="n">
        <v>5</v>
      </c>
      <c r="J3919" t="n">
        <v>260</v>
      </c>
      <c r="K3919" t="s">
        <v>250</v>
      </c>
      <c r="L3919" t="n">
        <v>97</v>
      </c>
      <c r="M3919" t="n">
        <v>1.31</v>
      </c>
      <c r="N3919" t="n">
        <v>0</v>
      </c>
      <c r="O3919" t="s">
        <v>323</v>
      </c>
      <c r="P3919" t="n">
        <v>121</v>
      </c>
      <c r="Q3919" t="s">
        <v>229</v>
      </c>
      <c r="R3919" t="s">
        <v>233</v>
      </c>
      <c r="S3919" t="s">
        <v>229</v>
      </c>
      <c r="T3919" t="n">
        <v>5</v>
      </c>
    </row>
    <row r="3920" spans="1:20">
      <c r="A3920" s="1" t="n">
        <v>42400</v>
      </c>
      <c r="B3920" t="s">
        <v>231</v>
      </c>
      <c r="C3920" t="n">
        <v>89</v>
      </c>
      <c r="D3920" t="n">
        <v>510</v>
      </c>
      <c r="E3920" t="s">
        <v>398</v>
      </c>
      <c r="F3920" t="n">
        <v>3201</v>
      </c>
      <c r="G3920" t="s">
        <v>228</v>
      </c>
      <c r="H3920" t="s">
        <v>229</v>
      </c>
      <c r="I3920" t="n">
        <v>5</v>
      </c>
      <c r="J3920" t="n">
        <v>260</v>
      </c>
      <c r="K3920" t="s">
        <v>250</v>
      </c>
      <c r="L3920" t="n">
        <v>71</v>
      </c>
      <c r="M3920" t="n">
        <v>1.74</v>
      </c>
      <c r="N3920" t="n">
        <v>0</v>
      </c>
      <c r="O3920" t="s">
        <v>323</v>
      </c>
      <c r="P3920" t="n">
        <v>121</v>
      </c>
      <c r="Q3920" t="s">
        <v>229</v>
      </c>
      <c r="R3920" t="s">
        <v>233</v>
      </c>
      <c r="S3920" t="s">
        <v>229</v>
      </c>
      <c r="T3920" t="n">
        <v>5</v>
      </c>
    </row>
    <row r="3921" spans="1:20">
      <c r="A3921" s="1" t="n">
        <v>42400</v>
      </c>
      <c r="B3921" t="s">
        <v>231</v>
      </c>
      <c r="C3921" t="n">
        <v>36</v>
      </c>
      <c r="D3921" t="n">
        <v>25</v>
      </c>
      <c r="E3921" t="s">
        <v>116</v>
      </c>
      <c r="F3921" t="n">
        <v>3201</v>
      </c>
      <c r="G3921" t="s">
        <v>228</v>
      </c>
      <c r="H3921" t="s">
        <v>229</v>
      </c>
      <c r="I3921" t="n">
        <v>5</v>
      </c>
      <c r="J3921" t="n">
        <v>458</v>
      </c>
      <c r="K3921" t="s">
        <v>230</v>
      </c>
      <c r="L3921" t="n">
        <v>281</v>
      </c>
      <c r="M3921" t="n">
        <v>0.1</v>
      </c>
      <c r="N3921" t="n">
        <v>33.8</v>
      </c>
      <c r="O3921" t="s">
        <v>323</v>
      </c>
      <c r="P3921" t="n">
        <v>121</v>
      </c>
      <c r="Q3921" t="s">
        <v>229</v>
      </c>
      <c r="R3921" t="s">
        <v>233</v>
      </c>
      <c r="S3921" t="s">
        <v>229</v>
      </c>
      <c r="T3921" t="n">
        <v>5</v>
      </c>
    </row>
    <row r="3922" spans="1:20">
      <c r="A3922" s="1" t="n">
        <v>42400</v>
      </c>
      <c r="B3922" t="s">
        <v>231</v>
      </c>
      <c r="C3922" t="n">
        <v>92</v>
      </c>
      <c r="D3922" t="n">
        <v>215</v>
      </c>
      <c r="E3922" t="s">
        <v>384</v>
      </c>
      <c r="F3922" t="n">
        <v>3201</v>
      </c>
      <c r="G3922" t="s">
        <v>228</v>
      </c>
      <c r="H3922" t="s">
        <v>229</v>
      </c>
      <c r="I3922" t="n">
        <v>5</v>
      </c>
      <c r="J3922" t="n">
        <v>260</v>
      </c>
      <c r="K3922" t="s">
        <v>250</v>
      </c>
      <c r="L3922" t="n">
        <v>25</v>
      </c>
      <c r="M3922" t="n">
        <v>0</v>
      </c>
      <c r="N3922" t="n">
        <v>0</v>
      </c>
      <c r="O3922" t="s">
        <v>323</v>
      </c>
      <c r="P3922" t="n">
        <v>121</v>
      </c>
      <c r="Q3922" t="s">
        <v>229</v>
      </c>
      <c r="R3922" t="s">
        <v>233</v>
      </c>
      <c r="S3922" t="s">
        <v>229</v>
      </c>
      <c r="T3922" t="n">
        <v>5</v>
      </c>
    </row>
    <row r="3923" spans="1:20">
      <c r="A3923" s="1" t="n">
        <v>42400</v>
      </c>
      <c r="B3923" t="s">
        <v>231</v>
      </c>
      <c r="C3923" t="n">
        <v>31</v>
      </c>
      <c r="D3923" t="n">
        <v>25</v>
      </c>
      <c r="E3923" t="s">
        <v>116</v>
      </c>
      <c r="F3923" t="n">
        <v>3201</v>
      </c>
      <c r="G3923" t="s">
        <v>228</v>
      </c>
      <c r="H3923" t="s">
        <v>229</v>
      </c>
      <c r="I3923" t="n">
        <v>5</v>
      </c>
      <c r="J3923" t="n">
        <v>458</v>
      </c>
      <c r="K3923" t="s">
        <v>230</v>
      </c>
      <c r="L3923" t="n">
        <v>214</v>
      </c>
      <c r="M3923" t="n">
        <v>0.1</v>
      </c>
      <c r="N3923" t="n">
        <v>33.6</v>
      </c>
      <c r="O3923" t="s">
        <v>323</v>
      </c>
      <c r="P3923" t="n">
        <v>121</v>
      </c>
      <c r="Q3923" t="s">
        <v>229</v>
      </c>
      <c r="R3923" t="s">
        <v>233</v>
      </c>
      <c r="S3923" t="s">
        <v>229</v>
      </c>
      <c r="T3923" t="n">
        <v>5</v>
      </c>
    </row>
    <row r="3924" spans="1:20">
      <c r="A3924" s="1" t="n">
        <v>42400</v>
      </c>
      <c r="B3924" t="s">
        <v>231</v>
      </c>
      <c r="C3924" t="n">
        <v>35</v>
      </c>
      <c r="D3924" t="n">
        <v>25</v>
      </c>
      <c r="E3924" t="s">
        <v>116</v>
      </c>
      <c r="F3924" t="n">
        <v>3201</v>
      </c>
      <c r="G3924" t="s">
        <v>228</v>
      </c>
      <c r="H3924" t="s">
        <v>229</v>
      </c>
      <c r="I3924" t="n">
        <v>5</v>
      </c>
      <c r="J3924" t="n">
        <v>458</v>
      </c>
      <c r="K3924" t="s">
        <v>230</v>
      </c>
      <c r="L3924" t="n">
        <v>230</v>
      </c>
      <c r="M3924" t="n">
        <v>0.1</v>
      </c>
      <c r="N3924" t="n">
        <v>33.8</v>
      </c>
      <c r="T3924" t="s">
        <v>381</v>
      </c>
    </row>
    <row r="3925" spans="1:20">
      <c r="A3925" s="1" t="n">
        <v>42400</v>
      </c>
      <c r="B3925" t="s">
        <v>231</v>
      </c>
      <c r="C3925" t="n">
        <v>34</v>
      </c>
      <c r="D3925" t="n">
        <v>25</v>
      </c>
      <c r="E3925" t="s">
        <v>116</v>
      </c>
      <c r="F3925" t="n">
        <v>3201</v>
      </c>
      <c r="G3925" t="s">
        <v>228</v>
      </c>
      <c r="H3925" t="s">
        <v>229</v>
      </c>
      <c r="I3925" t="n">
        <v>5</v>
      </c>
      <c r="J3925" t="n">
        <v>458</v>
      </c>
      <c r="K3925" t="s">
        <v>230</v>
      </c>
      <c r="L3925" t="n">
        <v>439</v>
      </c>
      <c r="M3925" t="n">
        <v>0.1</v>
      </c>
      <c r="N3925" t="n">
        <v>33.7</v>
      </c>
      <c r="T3925" t="s">
        <v>381</v>
      </c>
    </row>
    <row r="3926" spans="1:20">
      <c r="A3926" s="1" t="n">
        <v>42400</v>
      </c>
      <c r="B3926" t="s">
        <v>231</v>
      </c>
      <c r="C3926" t="n">
        <v>32</v>
      </c>
      <c r="D3926" t="n">
        <v>25</v>
      </c>
      <c r="E3926" t="s">
        <v>116</v>
      </c>
      <c r="F3926" t="n">
        <v>3201</v>
      </c>
      <c r="G3926" t="s">
        <v>228</v>
      </c>
      <c r="H3926" t="s">
        <v>229</v>
      </c>
      <c r="I3926" t="n">
        <v>5</v>
      </c>
      <c r="J3926" t="n">
        <v>458</v>
      </c>
      <c r="K3926" t="s">
        <v>230</v>
      </c>
      <c r="L3926" t="n">
        <v>499</v>
      </c>
      <c r="M3926" t="n">
        <v>0.1</v>
      </c>
      <c r="N3926" t="n">
        <v>33.6</v>
      </c>
      <c r="T3926" t="s">
        <v>381</v>
      </c>
    </row>
    <row r="3927" spans="1:20">
      <c r="A3927" s="1" t="n">
        <v>42400</v>
      </c>
      <c r="B3927" t="s">
        <v>231</v>
      </c>
      <c r="C3927" t="n">
        <v>33</v>
      </c>
      <c r="D3927" t="n">
        <v>25</v>
      </c>
      <c r="E3927" t="s">
        <v>116</v>
      </c>
      <c r="F3927" t="n">
        <v>3201</v>
      </c>
      <c r="G3927" t="s">
        <v>228</v>
      </c>
      <c r="H3927" t="s">
        <v>229</v>
      </c>
      <c r="I3927" t="n">
        <v>5</v>
      </c>
      <c r="J3927" t="n">
        <v>458</v>
      </c>
      <c r="K3927" t="s">
        <v>230</v>
      </c>
      <c r="L3927" t="n">
        <v>292</v>
      </c>
      <c r="M3927" t="n">
        <v>0.1</v>
      </c>
      <c r="N3927" t="n">
        <v>33.7</v>
      </c>
      <c r="T3927" t="s">
        <v>381</v>
      </c>
    </row>
    <row r="3928" spans="1:20">
      <c r="A3928" s="1" t="n">
        <v>42400</v>
      </c>
      <c r="B3928" t="s">
        <v>419</v>
      </c>
      <c r="C3928" t="n">
        <v>2</v>
      </c>
      <c r="D3928" t="n">
        <v>251</v>
      </c>
      <c r="E3928" t="s">
        <v>385</v>
      </c>
      <c r="F3928" t="n">
        <v>3201</v>
      </c>
      <c r="G3928" t="s">
        <v>228</v>
      </c>
      <c r="H3928" t="s">
        <v>229</v>
      </c>
      <c r="I3928" t="n">
        <v>5</v>
      </c>
      <c r="J3928" t="n">
        <v>720</v>
      </c>
      <c r="K3928" t="s">
        <v>353</v>
      </c>
      <c r="L3928" t="n">
        <v>20</v>
      </c>
      <c r="M3928" t="n">
        <v>0</v>
      </c>
      <c r="N3928" t="n">
        <v>0</v>
      </c>
      <c r="T3928" t="s">
        <v>381</v>
      </c>
    </row>
    <row r="3929" spans="1:20">
      <c r="A3929" s="1" t="n">
        <v>42400</v>
      </c>
      <c r="B3929" t="s">
        <v>419</v>
      </c>
      <c r="C3929" t="n">
        <v>1</v>
      </c>
      <c r="D3929" t="n">
        <v>251</v>
      </c>
      <c r="E3929" t="s">
        <v>385</v>
      </c>
      <c r="F3929" t="n">
        <v>3204</v>
      </c>
      <c r="G3929" t="s">
        <v>344</v>
      </c>
      <c r="H3929" t="s">
        <v>229</v>
      </c>
      <c r="I3929" t="n">
        <v>5</v>
      </c>
      <c r="J3929" t="n">
        <v>720</v>
      </c>
      <c r="K3929" t="s">
        <v>353</v>
      </c>
      <c r="L3929" t="n">
        <v>12</v>
      </c>
      <c r="M3929" t="n">
        <v>0</v>
      </c>
      <c r="N3929" t="n">
        <v>0</v>
      </c>
      <c r="T3929" t="s">
        <v>381</v>
      </c>
    </row>
    <row r="3930" spans="1:20">
      <c r="A3930" s="1" t="n">
        <v>42400</v>
      </c>
      <c r="B3930" t="s">
        <v>419</v>
      </c>
      <c r="C3930" t="n">
        <v>3</v>
      </c>
      <c r="D3930" t="n">
        <v>251</v>
      </c>
      <c r="E3930" t="s">
        <v>385</v>
      </c>
      <c r="F3930" t="n">
        <v>3202</v>
      </c>
      <c r="G3930" t="s">
        <v>275</v>
      </c>
      <c r="H3930" t="s">
        <v>229</v>
      </c>
      <c r="I3930" t="n">
        <v>5</v>
      </c>
      <c r="J3930" t="n">
        <v>720</v>
      </c>
      <c r="K3930" t="s">
        <v>353</v>
      </c>
      <c r="L3930" t="n">
        <v>29</v>
      </c>
      <c r="M3930" t="n">
        <v>0</v>
      </c>
      <c r="N3930" t="n">
        <v>0</v>
      </c>
      <c r="T3930" t="s">
        <v>381</v>
      </c>
    </row>
    <row r="3931" spans="1:20">
      <c r="A3931" s="1" t="n">
        <v>42400</v>
      </c>
      <c r="B3931" t="s">
        <v>420</v>
      </c>
      <c r="C3931" t="n">
        <v>1</v>
      </c>
      <c r="D3931" t="n">
        <v>216</v>
      </c>
      <c r="E3931" t="s">
        <v>392</v>
      </c>
      <c r="F3931" t="n">
        <v>3201</v>
      </c>
      <c r="G3931" t="s">
        <v>228</v>
      </c>
      <c r="H3931" t="s">
        <v>229</v>
      </c>
      <c r="I3931" t="n">
        <v>5</v>
      </c>
      <c r="J3931" t="n">
        <v>515</v>
      </c>
      <c r="K3931" t="s">
        <v>338</v>
      </c>
      <c r="L3931" t="n">
        <v>149</v>
      </c>
      <c r="M3931" t="n">
        <v>0</v>
      </c>
      <c r="N3931" t="n">
        <v>0</v>
      </c>
      <c r="T3931" t="s">
        <v>381</v>
      </c>
    </row>
    <row r="3932" spans="1:20">
      <c r="A3932" s="1" t="n">
        <v>42400</v>
      </c>
      <c r="B3932" t="s">
        <v>421</v>
      </c>
      <c r="C3932" t="n">
        <v>1</v>
      </c>
      <c r="D3932" t="n">
        <v>216</v>
      </c>
      <c r="E3932" t="s">
        <v>392</v>
      </c>
      <c r="F3932" t="n">
        <v>3201</v>
      </c>
      <c r="G3932" t="s">
        <v>228</v>
      </c>
      <c r="H3932" t="s">
        <v>229</v>
      </c>
      <c r="I3932" t="n">
        <v>5</v>
      </c>
      <c r="J3932" t="n">
        <v>515</v>
      </c>
      <c r="K3932" t="s">
        <v>338</v>
      </c>
      <c r="L3932" t="n">
        <v>364</v>
      </c>
      <c r="M3932" t="n">
        <v>0</v>
      </c>
      <c r="N3932" t="n">
        <v>0</v>
      </c>
      <c r="T3932" t="s">
        <v>381</v>
      </c>
    </row>
    <row r="3933" spans="1:20">
      <c r="A3933" s="1" t="n">
        <v>42400</v>
      </c>
      <c r="B3933" t="s">
        <v>421</v>
      </c>
      <c r="C3933" t="n">
        <v>2</v>
      </c>
      <c r="D3933" t="n">
        <v>215</v>
      </c>
      <c r="E3933" t="s">
        <v>384</v>
      </c>
      <c r="F3933" t="n">
        <v>3201</v>
      </c>
      <c r="G3933" t="s">
        <v>228</v>
      </c>
      <c r="H3933" t="s">
        <v>229</v>
      </c>
      <c r="I3933" t="n">
        <v>5</v>
      </c>
      <c r="J3933" t="n">
        <v>515</v>
      </c>
      <c r="K3933" t="s">
        <v>338</v>
      </c>
      <c r="L3933" t="n">
        <v>100</v>
      </c>
      <c r="M3933" t="n">
        <v>0</v>
      </c>
      <c r="N3933" t="n">
        <v>0</v>
      </c>
      <c r="T3933" t="s">
        <v>381</v>
      </c>
    </row>
    <row r="3934" spans="1:20">
      <c r="A3934" s="1" t="n">
        <v>42400</v>
      </c>
      <c r="B3934" t="s">
        <v>422</v>
      </c>
      <c r="C3934" t="n">
        <v>1</v>
      </c>
      <c r="D3934" t="n">
        <v>215</v>
      </c>
      <c r="E3934" t="s">
        <v>384</v>
      </c>
      <c r="F3934" t="n">
        <v>3201</v>
      </c>
      <c r="G3934" t="s">
        <v>228</v>
      </c>
      <c r="H3934" t="s">
        <v>229</v>
      </c>
      <c r="I3934" t="n">
        <v>5</v>
      </c>
      <c r="J3934" t="n">
        <v>515</v>
      </c>
      <c r="K3934" t="s">
        <v>338</v>
      </c>
      <c r="L3934" t="n">
        <v>100</v>
      </c>
      <c r="M3934" t="n">
        <v>0</v>
      </c>
      <c r="N3934" t="n">
        <v>0</v>
      </c>
      <c r="T3934" t="s">
        <v>381</v>
      </c>
    </row>
    <row r="3935" spans="1:20">
      <c r="A3935" s="1" t="n">
        <v>42429</v>
      </c>
      <c r="B3935" t="s">
        <v>231</v>
      </c>
      <c r="C3935" t="n">
        <v>89</v>
      </c>
      <c r="D3935" t="n">
        <v>510</v>
      </c>
      <c r="E3935" t="s">
        <v>398</v>
      </c>
      <c r="F3935" t="n">
        <v>3201</v>
      </c>
      <c r="G3935" t="s">
        <v>228</v>
      </c>
      <c r="H3935" t="s">
        <v>229</v>
      </c>
      <c r="I3935" t="n">
        <v>5</v>
      </c>
      <c r="J3935" t="n">
        <v>260</v>
      </c>
      <c r="K3935" t="s">
        <v>250</v>
      </c>
      <c r="L3935" t="n">
        <v>114</v>
      </c>
      <c r="M3935" t="n">
        <v>1.32</v>
      </c>
      <c r="N3935" t="n">
        <v>0</v>
      </c>
      <c r="T3935" t="s">
        <v>381</v>
      </c>
    </row>
    <row r="3936" spans="1:20">
      <c r="A3936" s="1" t="n">
        <v>42429</v>
      </c>
      <c r="B3936" t="s">
        <v>231</v>
      </c>
      <c r="C3936" t="n">
        <v>20</v>
      </c>
      <c r="D3936" t="n">
        <v>25</v>
      </c>
      <c r="E3936" t="s">
        <v>116</v>
      </c>
      <c r="F3936" t="n">
        <v>3201</v>
      </c>
      <c r="G3936" t="s">
        <v>228</v>
      </c>
      <c r="H3936" t="s">
        <v>229</v>
      </c>
      <c r="I3936" t="n">
        <v>5</v>
      </c>
      <c r="J3936" t="n">
        <v>458</v>
      </c>
      <c r="K3936" t="s">
        <v>230</v>
      </c>
      <c r="L3936" t="n">
        <v>163</v>
      </c>
      <c r="M3936" t="n">
        <v>0.1</v>
      </c>
      <c r="N3936" t="n">
        <v>33.6</v>
      </c>
      <c r="T3936" t="s">
        <v>381</v>
      </c>
    </row>
    <row r="3937" spans="1:20">
      <c r="A3937" s="1" t="n">
        <v>42429</v>
      </c>
      <c r="B3937" t="s">
        <v>231</v>
      </c>
      <c r="C3937" t="n">
        <v>92</v>
      </c>
      <c r="D3937" t="n">
        <v>465</v>
      </c>
      <c r="E3937" t="s">
        <v>404</v>
      </c>
      <c r="F3937" t="n">
        <v>3201</v>
      </c>
      <c r="G3937" t="s">
        <v>228</v>
      </c>
      <c r="H3937" t="s">
        <v>229</v>
      </c>
      <c r="I3937" t="n">
        <v>5</v>
      </c>
      <c r="J3937" t="n">
        <v>260</v>
      </c>
      <c r="K3937" t="s">
        <v>250</v>
      </c>
      <c r="L3937" t="n">
        <v>35</v>
      </c>
      <c r="M3937" t="n">
        <v>0</v>
      </c>
      <c r="N3937" t="n">
        <v>0</v>
      </c>
      <c r="T3937" t="s">
        <v>381</v>
      </c>
    </row>
    <row r="3938" spans="1:20">
      <c r="A3938" s="1" t="n">
        <v>42429</v>
      </c>
      <c r="B3938" t="s">
        <v>231</v>
      </c>
      <c r="C3938" t="n">
        <v>88</v>
      </c>
      <c r="D3938" t="n">
        <v>465</v>
      </c>
      <c r="E3938" t="s">
        <v>404</v>
      </c>
      <c r="F3938" t="n">
        <v>3201</v>
      </c>
      <c r="G3938" t="s">
        <v>228</v>
      </c>
      <c r="H3938" t="s">
        <v>229</v>
      </c>
      <c r="I3938" t="n">
        <v>5</v>
      </c>
      <c r="J3938" t="n">
        <v>260</v>
      </c>
      <c r="K3938" t="s">
        <v>250</v>
      </c>
      <c r="L3938" t="n">
        <v>12</v>
      </c>
      <c r="M3938" t="n">
        <v>0</v>
      </c>
      <c r="N3938" t="n">
        <v>0</v>
      </c>
      <c r="O3938" t="s">
        <v>416</v>
      </c>
      <c r="P3938" t="n">
        <v>121</v>
      </c>
      <c r="Q3938" t="s">
        <v>229</v>
      </c>
      <c r="R3938" t="s">
        <v>233</v>
      </c>
      <c r="S3938" t="s">
        <v>229</v>
      </c>
      <c r="T3938" t="n">
        <v>5</v>
      </c>
    </row>
    <row r="3939" spans="1:20">
      <c r="A3939" s="1" t="n">
        <v>42429</v>
      </c>
      <c r="B3939" t="s">
        <v>231</v>
      </c>
      <c r="C3939" t="n">
        <v>19</v>
      </c>
      <c r="D3939" t="n">
        <v>25</v>
      </c>
      <c r="E3939" t="s">
        <v>116</v>
      </c>
      <c r="F3939" t="n">
        <v>3201</v>
      </c>
      <c r="G3939" t="s">
        <v>228</v>
      </c>
      <c r="H3939" t="s">
        <v>229</v>
      </c>
      <c r="I3939" t="n">
        <v>5</v>
      </c>
      <c r="J3939" t="n">
        <v>458</v>
      </c>
      <c r="K3939" t="s">
        <v>230</v>
      </c>
      <c r="L3939" t="n">
        <v>353</v>
      </c>
      <c r="M3939" t="n">
        <v>0.1</v>
      </c>
      <c r="N3939" t="n">
        <v>33.8</v>
      </c>
      <c r="O3939" t="s">
        <v>416</v>
      </c>
      <c r="P3939" t="n">
        <v>121</v>
      </c>
      <c r="Q3939" t="s">
        <v>229</v>
      </c>
      <c r="R3939" t="s">
        <v>233</v>
      </c>
      <c r="S3939" t="s">
        <v>229</v>
      </c>
      <c r="T3939" t="n">
        <v>5</v>
      </c>
    </row>
    <row r="3940" spans="1:20">
      <c r="A3940" s="1" t="n">
        <v>42429</v>
      </c>
      <c r="B3940" t="s">
        <v>231</v>
      </c>
      <c r="C3940" t="n">
        <v>21</v>
      </c>
      <c r="D3940" t="n">
        <v>25</v>
      </c>
      <c r="E3940" t="s">
        <v>116</v>
      </c>
      <c r="F3940" t="n">
        <v>3201</v>
      </c>
      <c r="G3940" t="s">
        <v>228</v>
      </c>
      <c r="H3940" t="s">
        <v>229</v>
      </c>
      <c r="I3940" t="n">
        <v>5</v>
      </c>
      <c r="J3940" t="n">
        <v>458</v>
      </c>
      <c r="K3940" t="s">
        <v>230</v>
      </c>
      <c r="L3940" t="n">
        <v>488</v>
      </c>
      <c r="M3940" t="n">
        <v>0.1</v>
      </c>
      <c r="N3940" t="n">
        <v>33.6</v>
      </c>
      <c r="O3940" t="s">
        <v>416</v>
      </c>
      <c r="P3940" t="n">
        <v>121</v>
      </c>
      <c r="Q3940" t="s">
        <v>229</v>
      </c>
      <c r="R3940" t="s">
        <v>233</v>
      </c>
      <c r="S3940" t="s">
        <v>229</v>
      </c>
      <c r="T3940" t="n">
        <v>5</v>
      </c>
    </row>
    <row r="3941" spans="1:20">
      <c r="A3941" s="1" t="n">
        <v>42429</v>
      </c>
      <c r="B3941" t="s">
        <v>231</v>
      </c>
      <c r="C3941" t="n">
        <v>18</v>
      </c>
      <c r="D3941" t="n">
        <v>25</v>
      </c>
      <c r="E3941" t="s">
        <v>116</v>
      </c>
      <c r="F3941" t="n">
        <v>3201</v>
      </c>
      <c r="G3941" t="s">
        <v>228</v>
      </c>
      <c r="H3941" t="s">
        <v>229</v>
      </c>
      <c r="I3941" t="n">
        <v>5</v>
      </c>
      <c r="J3941" t="n">
        <v>945</v>
      </c>
      <c r="K3941" t="s">
        <v>282</v>
      </c>
      <c r="L3941" t="n">
        <v>286</v>
      </c>
      <c r="M3941" t="n">
        <v>0.04</v>
      </c>
      <c r="N3941" t="n">
        <v>33.4</v>
      </c>
      <c r="O3941" t="s">
        <v>416</v>
      </c>
      <c r="P3941" t="n">
        <v>121</v>
      </c>
      <c r="Q3941" t="s">
        <v>229</v>
      </c>
      <c r="R3941" t="s">
        <v>233</v>
      </c>
      <c r="S3941" t="s">
        <v>229</v>
      </c>
      <c r="T3941" t="n">
        <v>5</v>
      </c>
    </row>
    <row r="3942" spans="1:20">
      <c r="A3942" s="1" t="n">
        <v>42429</v>
      </c>
      <c r="B3942" t="s">
        <v>419</v>
      </c>
      <c r="C3942" t="n">
        <v>3</v>
      </c>
      <c r="D3942" t="n">
        <v>251</v>
      </c>
      <c r="E3942" t="s">
        <v>385</v>
      </c>
      <c r="F3942" t="n">
        <v>3202</v>
      </c>
      <c r="G3942" t="s">
        <v>275</v>
      </c>
      <c r="H3942" t="s">
        <v>229</v>
      </c>
      <c r="I3942" t="n">
        <v>5</v>
      </c>
      <c r="J3942" t="n">
        <v>150</v>
      </c>
      <c r="K3942" t="s">
        <v>269</v>
      </c>
      <c r="L3942" t="n">
        <v>20</v>
      </c>
      <c r="M3942" t="n">
        <v>0</v>
      </c>
      <c r="N3942" t="n">
        <v>0</v>
      </c>
      <c r="T3942" t="s">
        <v>381</v>
      </c>
    </row>
    <row r="3943" spans="1:20">
      <c r="A3943" s="1" t="n">
        <v>42429</v>
      </c>
      <c r="B3943" t="s">
        <v>419</v>
      </c>
      <c r="C3943" t="n">
        <v>1</v>
      </c>
      <c r="D3943" t="n">
        <v>251</v>
      </c>
      <c r="E3943" t="s">
        <v>385</v>
      </c>
      <c r="F3943" t="n">
        <v>3204</v>
      </c>
      <c r="G3943" t="s">
        <v>344</v>
      </c>
      <c r="H3943" t="s">
        <v>229</v>
      </c>
      <c r="I3943" t="n">
        <v>5</v>
      </c>
      <c r="J3943" t="n">
        <v>150</v>
      </c>
      <c r="K3943" t="s">
        <v>269</v>
      </c>
      <c r="L3943" t="n">
        <v>12</v>
      </c>
      <c r="M3943" t="n">
        <v>0</v>
      </c>
      <c r="N3943" t="n">
        <v>0</v>
      </c>
      <c r="T3943" t="s">
        <v>381</v>
      </c>
    </row>
    <row r="3944" spans="1:20">
      <c r="A3944" s="1" t="n">
        <v>42429</v>
      </c>
      <c r="B3944" t="s">
        <v>419</v>
      </c>
      <c r="C3944" t="n">
        <v>2</v>
      </c>
      <c r="D3944" t="n">
        <v>251</v>
      </c>
      <c r="E3944" t="s">
        <v>385</v>
      </c>
      <c r="F3944" t="n">
        <v>3203</v>
      </c>
      <c r="G3944" t="s">
        <v>343</v>
      </c>
      <c r="H3944" t="s">
        <v>229</v>
      </c>
      <c r="I3944" t="n">
        <v>5</v>
      </c>
      <c r="J3944" t="n">
        <v>150</v>
      </c>
      <c r="K3944" t="s">
        <v>269</v>
      </c>
      <c r="L3944" t="n">
        <v>24</v>
      </c>
      <c r="M3944" t="n">
        <v>0</v>
      </c>
      <c r="N3944" t="n">
        <v>0</v>
      </c>
      <c r="T3944" t="s">
        <v>381</v>
      </c>
    </row>
    <row r="3945" spans="1:20">
      <c r="A3945" s="1" t="n">
        <v>42429</v>
      </c>
      <c r="B3945" t="s">
        <v>420</v>
      </c>
      <c r="C3945" t="n">
        <v>3</v>
      </c>
      <c r="D3945" t="n">
        <v>25</v>
      </c>
      <c r="E3945" t="s">
        <v>116</v>
      </c>
      <c r="F3945" t="n">
        <v>3201</v>
      </c>
      <c r="G3945" t="s">
        <v>228</v>
      </c>
      <c r="H3945" t="s">
        <v>229</v>
      </c>
      <c r="I3945" t="n">
        <v>5</v>
      </c>
      <c r="J3945" t="n">
        <v>670</v>
      </c>
      <c r="K3945" t="s">
        <v>336</v>
      </c>
      <c r="L3945" t="n">
        <v>280</v>
      </c>
      <c r="M3945" t="n">
        <v>0.02</v>
      </c>
      <c r="N3945" t="n">
        <v>32.89</v>
      </c>
      <c r="O3945" t="s">
        <v>420</v>
      </c>
      <c r="P3945" t="n">
        <v>363</v>
      </c>
      <c r="Q3945" t="s">
        <v>387</v>
      </c>
      <c r="R3945" t="s">
        <v>233</v>
      </c>
      <c r="S3945" t="s">
        <v>229</v>
      </c>
      <c r="T3945" t="n">
        <v>5</v>
      </c>
    </row>
    <row r="3946" spans="1:20">
      <c r="A3946" s="1" t="n">
        <v>42429</v>
      </c>
      <c r="B3946" t="s">
        <v>420</v>
      </c>
      <c r="C3946" t="n">
        <v>2</v>
      </c>
      <c r="D3946" t="n">
        <v>25</v>
      </c>
      <c r="E3946" t="s">
        <v>116</v>
      </c>
      <c r="F3946" t="n">
        <v>3201</v>
      </c>
      <c r="G3946" t="s">
        <v>228</v>
      </c>
      <c r="H3946" t="s">
        <v>229</v>
      </c>
      <c r="I3946" t="n">
        <v>5</v>
      </c>
      <c r="J3946" t="n">
        <v>580</v>
      </c>
      <c r="K3946" t="s">
        <v>248</v>
      </c>
      <c r="L3946" t="n">
        <v>96</v>
      </c>
      <c r="M3946" t="n">
        <v>0.07000000000000001</v>
      </c>
      <c r="N3946" t="n">
        <v>36.89</v>
      </c>
      <c r="O3946" t="s">
        <v>420</v>
      </c>
      <c r="P3946" t="n">
        <v>363</v>
      </c>
      <c r="Q3946" t="s">
        <v>387</v>
      </c>
      <c r="R3946" t="s">
        <v>233</v>
      </c>
      <c r="S3946" t="s">
        <v>229</v>
      </c>
      <c r="T3946" t="n">
        <v>5</v>
      </c>
    </row>
    <row r="3947" spans="1:20">
      <c r="A3947" s="1" t="n">
        <v>42429</v>
      </c>
      <c r="B3947" t="s">
        <v>420</v>
      </c>
      <c r="C3947" t="n">
        <v>1</v>
      </c>
      <c r="D3947" t="n">
        <v>25</v>
      </c>
      <c r="E3947" t="s">
        <v>116</v>
      </c>
      <c r="F3947" t="n">
        <v>3201</v>
      </c>
      <c r="G3947" t="s">
        <v>228</v>
      </c>
      <c r="H3947" t="s">
        <v>229</v>
      </c>
      <c r="I3947" t="n">
        <v>5</v>
      </c>
      <c r="J3947" t="n">
        <v>580</v>
      </c>
      <c r="K3947" t="s">
        <v>248</v>
      </c>
      <c r="L3947" t="n">
        <v>629</v>
      </c>
      <c r="M3947" t="n">
        <v>0.08</v>
      </c>
      <c r="N3947" t="n">
        <v>36.09</v>
      </c>
      <c r="O3947" t="s">
        <v>420</v>
      </c>
      <c r="P3947" t="n">
        <v>363</v>
      </c>
      <c r="Q3947" t="s">
        <v>387</v>
      </c>
      <c r="R3947" t="s">
        <v>233</v>
      </c>
      <c r="S3947" t="s">
        <v>229</v>
      </c>
      <c r="T3947" t="n">
        <v>5</v>
      </c>
    </row>
    <row r="3948" spans="1:20">
      <c r="A3948" s="1" t="n">
        <v>42429</v>
      </c>
      <c r="B3948" t="s">
        <v>421</v>
      </c>
      <c r="C3948" t="n">
        <v>2</v>
      </c>
      <c r="D3948" t="n">
        <v>215</v>
      </c>
      <c r="E3948" t="s">
        <v>384</v>
      </c>
      <c r="F3948" t="n">
        <v>3201</v>
      </c>
      <c r="G3948" t="s">
        <v>228</v>
      </c>
      <c r="H3948" t="s">
        <v>229</v>
      </c>
      <c r="I3948" t="n">
        <v>5</v>
      </c>
      <c r="J3948" t="n">
        <v>515</v>
      </c>
      <c r="K3948" t="s">
        <v>338</v>
      </c>
      <c r="L3948" t="n">
        <v>100</v>
      </c>
      <c r="M3948" t="n">
        <v>0</v>
      </c>
      <c r="N3948" t="n">
        <v>0</v>
      </c>
      <c r="O3948" t="s">
        <v>409</v>
      </c>
      <c r="P3948" t="n">
        <v>363</v>
      </c>
      <c r="Q3948" t="s">
        <v>387</v>
      </c>
      <c r="R3948" t="s">
        <v>233</v>
      </c>
      <c r="S3948" t="s">
        <v>229</v>
      </c>
      <c r="T3948" t="n">
        <v>5</v>
      </c>
    </row>
    <row r="3949" spans="1:20">
      <c r="A3949" s="1" t="n">
        <v>42429</v>
      </c>
      <c r="B3949" t="s">
        <v>421</v>
      </c>
      <c r="C3949" t="n">
        <v>1</v>
      </c>
      <c r="D3949" t="n">
        <v>216</v>
      </c>
      <c r="E3949" t="s">
        <v>392</v>
      </c>
      <c r="F3949" t="n">
        <v>3201</v>
      </c>
      <c r="G3949" t="s">
        <v>228</v>
      </c>
      <c r="H3949" t="s">
        <v>229</v>
      </c>
      <c r="I3949" t="n">
        <v>5</v>
      </c>
      <c r="J3949" t="n">
        <v>515</v>
      </c>
      <c r="K3949" t="s">
        <v>338</v>
      </c>
      <c r="L3949" t="n">
        <v>215</v>
      </c>
      <c r="M3949" t="n">
        <v>0</v>
      </c>
      <c r="N3949" t="n">
        <v>0</v>
      </c>
      <c r="O3949" t="s">
        <v>409</v>
      </c>
      <c r="P3949" t="n">
        <v>363</v>
      </c>
      <c r="Q3949" t="s">
        <v>387</v>
      </c>
      <c r="R3949" t="s">
        <v>233</v>
      </c>
      <c r="S3949" t="s">
        <v>229</v>
      </c>
      <c r="T3949" t="n">
        <v>5</v>
      </c>
    </row>
    <row r="3950" spans="1:20">
      <c r="A3950" s="1" t="n">
        <v>42429</v>
      </c>
      <c r="B3950" t="s">
        <v>422</v>
      </c>
      <c r="C3950" t="n">
        <v>2</v>
      </c>
      <c r="D3950" t="n">
        <v>215</v>
      </c>
      <c r="E3950" t="s">
        <v>384</v>
      </c>
      <c r="F3950" t="n">
        <v>3201</v>
      </c>
      <c r="G3950" t="s">
        <v>228</v>
      </c>
      <c r="H3950" t="s">
        <v>229</v>
      </c>
      <c r="I3950" t="n">
        <v>5</v>
      </c>
      <c r="J3950" t="n">
        <v>515</v>
      </c>
      <c r="K3950" t="s">
        <v>338</v>
      </c>
      <c r="L3950" t="n">
        <v>100</v>
      </c>
      <c r="M3950" t="n">
        <v>0</v>
      </c>
      <c r="N3950" t="n">
        <v>0</v>
      </c>
      <c r="T3950" t="s">
        <v>381</v>
      </c>
    </row>
    <row r="3951" spans="1:20">
      <c r="A3951" s="1" t="n">
        <v>42460</v>
      </c>
      <c r="B3951" t="s">
        <v>231</v>
      </c>
      <c r="C3951" t="n">
        <v>88</v>
      </c>
      <c r="D3951" t="n">
        <v>465</v>
      </c>
      <c r="E3951" t="s">
        <v>404</v>
      </c>
      <c r="F3951" t="n">
        <v>3201</v>
      </c>
      <c r="G3951" t="s">
        <v>228</v>
      </c>
      <c r="H3951" t="s">
        <v>229</v>
      </c>
      <c r="I3951" t="n">
        <v>5</v>
      </c>
      <c r="J3951" t="n">
        <v>260</v>
      </c>
      <c r="K3951" t="s">
        <v>250</v>
      </c>
      <c r="L3951" t="n">
        <v>21</v>
      </c>
      <c r="M3951" t="n">
        <v>0</v>
      </c>
      <c r="N3951" t="n">
        <v>0</v>
      </c>
      <c r="T3951" t="s">
        <v>381</v>
      </c>
    </row>
    <row r="3952" spans="1:20">
      <c r="A3952" s="1" t="n">
        <v>42460</v>
      </c>
      <c r="B3952" t="s">
        <v>231</v>
      </c>
      <c r="C3952" t="n">
        <v>22</v>
      </c>
      <c r="D3952" t="n">
        <v>25</v>
      </c>
      <c r="E3952" t="s">
        <v>116</v>
      </c>
      <c r="F3952" t="n">
        <v>3201</v>
      </c>
      <c r="G3952" t="s">
        <v>228</v>
      </c>
      <c r="H3952" t="s">
        <v>229</v>
      </c>
      <c r="I3952" t="n">
        <v>5</v>
      </c>
      <c r="J3952" t="n">
        <v>458</v>
      </c>
      <c r="K3952" t="s">
        <v>230</v>
      </c>
      <c r="L3952" t="n">
        <v>352</v>
      </c>
      <c r="M3952" t="n">
        <v>0.1</v>
      </c>
      <c r="N3952" t="n">
        <v>33.7</v>
      </c>
      <c r="T3952" t="s">
        <v>381</v>
      </c>
    </row>
    <row r="3953" spans="1:20">
      <c r="A3953" s="1" t="n">
        <v>42460</v>
      </c>
      <c r="B3953" t="s">
        <v>231</v>
      </c>
      <c r="C3953" t="n">
        <v>87</v>
      </c>
      <c r="D3953" t="n">
        <v>510</v>
      </c>
      <c r="E3953" t="s">
        <v>398</v>
      </c>
      <c r="F3953" t="n">
        <v>3201</v>
      </c>
      <c r="G3953" t="s">
        <v>228</v>
      </c>
      <c r="H3953" t="s">
        <v>229</v>
      </c>
      <c r="I3953" t="n">
        <v>5</v>
      </c>
      <c r="J3953" t="n">
        <v>260</v>
      </c>
      <c r="K3953" t="s">
        <v>250</v>
      </c>
      <c r="L3953" t="n">
        <v>107</v>
      </c>
      <c r="M3953" t="n">
        <v>1.32</v>
      </c>
      <c r="N3953" t="n">
        <v>0</v>
      </c>
      <c r="T3953" t="s">
        <v>381</v>
      </c>
    </row>
    <row r="3954" spans="1:20">
      <c r="A3954" s="1" t="n">
        <v>42460</v>
      </c>
      <c r="B3954" t="s">
        <v>231</v>
      </c>
      <c r="C3954" t="n">
        <v>84</v>
      </c>
      <c r="D3954" t="n">
        <v>465</v>
      </c>
      <c r="E3954" t="s">
        <v>404</v>
      </c>
      <c r="F3954" t="n">
        <v>3201</v>
      </c>
      <c r="G3954" t="s">
        <v>228</v>
      </c>
      <c r="H3954" t="s">
        <v>229</v>
      </c>
      <c r="I3954" t="n">
        <v>5</v>
      </c>
      <c r="J3954" t="n">
        <v>260</v>
      </c>
      <c r="K3954" t="s">
        <v>250</v>
      </c>
      <c r="L3954" t="n">
        <v>44</v>
      </c>
      <c r="M3954" t="n">
        <v>0</v>
      </c>
      <c r="N3954" t="n">
        <v>0</v>
      </c>
      <c r="O3954" t="s">
        <v>416</v>
      </c>
      <c r="P3954" t="n">
        <v>121</v>
      </c>
      <c r="Q3954" t="s">
        <v>229</v>
      </c>
      <c r="R3954" t="s">
        <v>233</v>
      </c>
      <c r="S3954" t="s">
        <v>229</v>
      </c>
      <c r="T3954" t="n">
        <v>5</v>
      </c>
    </row>
    <row r="3955" spans="1:20">
      <c r="A3955" s="1" t="n">
        <v>42460</v>
      </c>
      <c r="B3955" t="s">
        <v>231</v>
      </c>
      <c r="C3955" t="n">
        <v>24</v>
      </c>
      <c r="D3955" t="n">
        <v>25</v>
      </c>
      <c r="E3955" t="s">
        <v>116</v>
      </c>
      <c r="F3955" t="n">
        <v>3201</v>
      </c>
      <c r="G3955" t="s">
        <v>228</v>
      </c>
      <c r="H3955" t="s">
        <v>229</v>
      </c>
      <c r="I3955" t="n">
        <v>5</v>
      </c>
      <c r="J3955" t="n">
        <v>458</v>
      </c>
      <c r="K3955" t="s">
        <v>230</v>
      </c>
      <c r="L3955" t="n">
        <v>434</v>
      </c>
      <c r="M3955" t="n">
        <v>0.1</v>
      </c>
      <c r="N3955" t="n">
        <v>33.7</v>
      </c>
      <c r="O3955" t="s">
        <v>416</v>
      </c>
      <c r="P3955" t="n">
        <v>121</v>
      </c>
      <c r="Q3955" t="s">
        <v>229</v>
      </c>
      <c r="R3955" t="s">
        <v>233</v>
      </c>
      <c r="S3955" t="s">
        <v>229</v>
      </c>
      <c r="T3955" t="n">
        <v>5</v>
      </c>
    </row>
    <row r="3956" spans="1:20">
      <c r="A3956" s="1" t="n">
        <v>42460</v>
      </c>
      <c r="B3956" t="s">
        <v>231</v>
      </c>
      <c r="C3956" t="n">
        <v>23</v>
      </c>
      <c r="D3956" t="n">
        <v>25</v>
      </c>
      <c r="E3956" t="s">
        <v>116</v>
      </c>
      <c r="F3956" t="n">
        <v>3201</v>
      </c>
      <c r="G3956" t="s">
        <v>228</v>
      </c>
      <c r="H3956" t="s">
        <v>229</v>
      </c>
      <c r="I3956" t="n">
        <v>5</v>
      </c>
      <c r="J3956" t="n">
        <v>458</v>
      </c>
      <c r="K3956" t="s">
        <v>230</v>
      </c>
      <c r="L3956" t="n">
        <v>234</v>
      </c>
      <c r="M3956" t="n">
        <v>0.1</v>
      </c>
      <c r="N3956" t="n">
        <v>33.7</v>
      </c>
      <c r="O3956" t="s">
        <v>416</v>
      </c>
      <c r="P3956" t="n">
        <v>121</v>
      </c>
      <c r="Q3956" t="s">
        <v>229</v>
      </c>
      <c r="R3956" t="s">
        <v>233</v>
      </c>
      <c r="S3956" t="s">
        <v>229</v>
      </c>
      <c r="T3956" t="n">
        <v>5</v>
      </c>
    </row>
    <row r="3957" spans="1:20">
      <c r="A3957" s="1" t="n">
        <v>42460</v>
      </c>
      <c r="B3957" t="s">
        <v>231</v>
      </c>
      <c r="C3957" t="n">
        <v>25</v>
      </c>
      <c r="D3957" t="n">
        <v>25</v>
      </c>
      <c r="E3957" t="s">
        <v>116</v>
      </c>
      <c r="F3957" t="n">
        <v>3201</v>
      </c>
      <c r="G3957" t="s">
        <v>228</v>
      </c>
      <c r="H3957" t="s">
        <v>229</v>
      </c>
      <c r="I3957" t="n">
        <v>5</v>
      </c>
      <c r="J3957" t="n">
        <v>945</v>
      </c>
      <c r="K3957" t="s">
        <v>282</v>
      </c>
      <c r="L3957" t="n">
        <v>289</v>
      </c>
      <c r="M3957" t="n">
        <v>0.08</v>
      </c>
      <c r="N3957" t="n">
        <v>36</v>
      </c>
      <c r="O3957" t="s">
        <v>416</v>
      </c>
      <c r="P3957" t="n">
        <v>121</v>
      </c>
      <c r="Q3957" t="s">
        <v>229</v>
      </c>
      <c r="R3957" t="s">
        <v>233</v>
      </c>
      <c r="S3957" t="s">
        <v>229</v>
      </c>
      <c r="T3957" t="n">
        <v>5</v>
      </c>
    </row>
    <row r="3958" spans="1:20">
      <c r="A3958" s="1" t="n">
        <v>42460</v>
      </c>
      <c r="B3958" t="s">
        <v>419</v>
      </c>
      <c r="C3958" t="n">
        <v>2</v>
      </c>
      <c r="D3958" t="n">
        <v>251</v>
      </c>
      <c r="E3958" t="s">
        <v>385</v>
      </c>
      <c r="F3958" t="n">
        <v>3203</v>
      </c>
      <c r="G3958" t="s">
        <v>343</v>
      </c>
      <c r="H3958" t="s">
        <v>229</v>
      </c>
      <c r="I3958" t="n">
        <v>5</v>
      </c>
      <c r="J3958" t="n">
        <v>720</v>
      </c>
      <c r="K3958" t="s">
        <v>353</v>
      </c>
      <c r="L3958" t="n">
        <v>16</v>
      </c>
      <c r="M3958" t="n">
        <v>0</v>
      </c>
      <c r="N3958" t="n">
        <v>0</v>
      </c>
      <c r="T3958" t="s">
        <v>381</v>
      </c>
    </row>
    <row r="3959" spans="1:20">
      <c r="A3959" s="1" t="n">
        <v>42460</v>
      </c>
      <c r="B3959" t="s">
        <v>419</v>
      </c>
      <c r="C3959" t="n">
        <v>4</v>
      </c>
      <c r="D3959" t="n">
        <v>251</v>
      </c>
      <c r="E3959" t="s">
        <v>385</v>
      </c>
      <c r="F3959" t="n">
        <v>3201</v>
      </c>
      <c r="G3959" t="s">
        <v>228</v>
      </c>
      <c r="H3959" t="s">
        <v>229</v>
      </c>
      <c r="I3959" t="n">
        <v>5</v>
      </c>
      <c r="J3959" t="n">
        <v>720</v>
      </c>
      <c r="K3959" t="s">
        <v>353</v>
      </c>
      <c r="L3959" t="n">
        <v>10</v>
      </c>
      <c r="M3959" t="n">
        <v>0</v>
      </c>
      <c r="N3959" t="n">
        <v>0</v>
      </c>
      <c r="T3959" t="s">
        <v>381</v>
      </c>
    </row>
    <row r="3960" spans="1:20">
      <c r="A3960" s="1" t="n">
        <v>42460</v>
      </c>
      <c r="B3960" t="s">
        <v>419</v>
      </c>
      <c r="C3960" t="n">
        <v>1</v>
      </c>
      <c r="D3960" t="n">
        <v>251</v>
      </c>
      <c r="E3960" t="s">
        <v>385</v>
      </c>
      <c r="F3960" t="n">
        <v>3204</v>
      </c>
      <c r="G3960" t="s">
        <v>344</v>
      </c>
      <c r="H3960" t="s">
        <v>229</v>
      </c>
      <c r="I3960" t="n">
        <v>5</v>
      </c>
      <c r="J3960" t="n">
        <v>720</v>
      </c>
      <c r="K3960" t="s">
        <v>353</v>
      </c>
      <c r="L3960" t="n">
        <v>14</v>
      </c>
      <c r="M3960" t="n">
        <v>0</v>
      </c>
      <c r="N3960" t="n">
        <v>0</v>
      </c>
      <c r="T3960" t="s">
        <v>381</v>
      </c>
    </row>
    <row r="3961" spans="1:20">
      <c r="A3961" s="1" t="n">
        <v>42460</v>
      </c>
      <c r="B3961" t="s">
        <v>419</v>
      </c>
      <c r="C3961" t="n">
        <v>3</v>
      </c>
      <c r="D3961" t="n">
        <v>251</v>
      </c>
      <c r="E3961" t="s">
        <v>385</v>
      </c>
      <c r="F3961" t="n">
        <v>3202</v>
      </c>
      <c r="G3961" t="s">
        <v>275</v>
      </c>
      <c r="H3961" t="s">
        <v>229</v>
      </c>
      <c r="I3961" t="n">
        <v>5</v>
      </c>
      <c r="J3961" t="n">
        <v>720</v>
      </c>
      <c r="K3961" t="s">
        <v>353</v>
      </c>
      <c r="L3961" t="n">
        <v>19</v>
      </c>
      <c r="M3961" t="n">
        <v>0</v>
      </c>
      <c r="N3961" t="n">
        <v>0</v>
      </c>
      <c r="T3961" t="s">
        <v>381</v>
      </c>
    </row>
    <row r="3962" spans="1:20">
      <c r="A3962" s="1" t="n">
        <v>42460</v>
      </c>
      <c r="B3962" t="s">
        <v>423</v>
      </c>
      <c r="C3962" t="n">
        <v>1</v>
      </c>
      <c r="D3962" t="n">
        <v>931</v>
      </c>
      <c r="E3962" t="s">
        <v>383</v>
      </c>
      <c r="F3962" t="n">
        <v>3201</v>
      </c>
      <c r="G3962" t="s">
        <v>228</v>
      </c>
      <c r="H3962" t="s">
        <v>229</v>
      </c>
      <c r="I3962" t="n">
        <v>5</v>
      </c>
      <c r="J3962" t="n">
        <v>830</v>
      </c>
      <c r="K3962" t="s">
        <v>418</v>
      </c>
      <c r="L3962" t="n">
        <v>73</v>
      </c>
      <c r="M3962" t="n">
        <v>0</v>
      </c>
      <c r="N3962" t="n">
        <v>0</v>
      </c>
      <c r="T3962" t="s">
        <v>381</v>
      </c>
    </row>
    <row r="3963" spans="1:20">
      <c r="A3963" s="1" t="n">
        <v>42460</v>
      </c>
      <c r="B3963" t="s">
        <v>420</v>
      </c>
      <c r="C3963" t="n">
        <v>1</v>
      </c>
      <c r="D3963" t="n">
        <v>25</v>
      </c>
      <c r="E3963" t="s">
        <v>116</v>
      </c>
      <c r="F3963" t="n">
        <v>3201</v>
      </c>
      <c r="G3963" t="s">
        <v>228</v>
      </c>
      <c r="H3963" t="s">
        <v>229</v>
      </c>
      <c r="I3963" t="n">
        <v>5</v>
      </c>
      <c r="J3963" t="n">
        <v>805</v>
      </c>
      <c r="K3963" t="s">
        <v>295</v>
      </c>
      <c r="L3963" t="n">
        <v>700</v>
      </c>
      <c r="M3963" t="n">
        <v>0.28</v>
      </c>
      <c r="N3963" t="n">
        <v>35.4</v>
      </c>
      <c r="O3963" t="s">
        <v>420</v>
      </c>
      <c r="P3963" t="n">
        <v>363</v>
      </c>
      <c r="Q3963" t="s">
        <v>387</v>
      </c>
      <c r="R3963" t="s">
        <v>233</v>
      </c>
      <c r="S3963" t="s">
        <v>229</v>
      </c>
      <c r="T3963" t="n">
        <v>5</v>
      </c>
    </row>
    <row r="3964" spans="1:20">
      <c r="A3964" s="1" t="n">
        <v>42460</v>
      </c>
      <c r="B3964" t="s">
        <v>421</v>
      </c>
      <c r="C3964" t="n">
        <v>1</v>
      </c>
      <c r="D3964" t="n">
        <v>216</v>
      </c>
      <c r="E3964" t="s">
        <v>392</v>
      </c>
      <c r="F3964" t="n">
        <v>3201</v>
      </c>
      <c r="G3964" t="s">
        <v>228</v>
      </c>
      <c r="H3964" t="s">
        <v>229</v>
      </c>
      <c r="I3964" t="n">
        <v>5</v>
      </c>
      <c r="J3964" t="n">
        <v>515</v>
      </c>
      <c r="K3964" t="s">
        <v>338</v>
      </c>
      <c r="L3964" t="n">
        <v>115</v>
      </c>
      <c r="M3964" t="n">
        <v>0</v>
      </c>
      <c r="N3964" t="n">
        <v>0</v>
      </c>
      <c r="T3964" t="s">
        <v>381</v>
      </c>
    </row>
    <row r="3965" spans="1:20">
      <c r="A3965" s="1" t="n">
        <v>42460</v>
      </c>
      <c r="B3965" t="s">
        <v>421</v>
      </c>
      <c r="C3965" t="n">
        <v>2</v>
      </c>
      <c r="D3965" t="n">
        <v>215</v>
      </c>
      <c r="E3965" t="s">
        <v>384</v>
      </c>
      <c r="F3965" t="n">
        <v>3201</v>
      </c>
      <c r="G3965" t="s">
        <v>228</v>
      </c>
      <c r="H3965" t="s">
        <v>229</v>
      </c>
      <c r="I3965" t="n">
        <v>5</v>
      </c>
      <c r="J3965" t="n">
        <v>515</v>
      </c>
      <c r="K3965" t="s">
        <v>338</v>
      </c>
      <c r="L3965" t="n">
        <v>200</v>
      </c>
      <c r="M3965" t="n">
        <v>0</v>
      </c>
      <c r="N3965" t="n">
        <v>0</v>
      </c>
      <c r="O3965" t="s">
        <v>409</v>
      </c>
      <c r="P3965" t="n">
        <v>363</v>
      </c>
      <c r="Q3965" t="s">
        <v>387</v>
      </c>
      <c r="R3965" t="s">
        <v>233</v>
      </c>
      <c r="S3965" t="s">
        <v>229</v>
      </c>
      <c r="T3965" t="n">
        <v>5</v>
      </c>
    </row>
    <row r="3966" spans="1:20">
      <c r="A3966" s="1" t="n">
        <v>42460</v>
      </c>
      <c r="B3966" t="s">
        <v>422</v>
      </c>
      <c r="C3966" t="n">
        <v>2</v>
      </c>
      <c r="D3966" t="n">
        <v>215</v>
      </c>
      <c r="E3966" t="s">
        <v>384</v>
      </c>
      <c r="F3966" t="n">
        <v>3201</v>
      </c>
      <c r="G3966" t="s">
        <v>228</v>
      </c>
      <c r="H3966" t="s">
        <v>229</v>
      </c>
      <c r="I3966" t="n">
        <v>5</v>
      </c>
      <c r="J3966" t="n">
        <v>515</v>
      </c>
      <c r="K3966" t="s">
        <v>338</v>
      </c>
      <c r="L3966" t="n">
        <v>200</v>
      </c>
      <c r="M3966" t="n">
        <v>0</v>
      </c>
      <c r="N3966" t="n">
        <v>0</v>
      </c>
      <c r="T3966" t="s">
        <v>381</v>
      </c>
    </row>
    <row r="3967" spans="1:20">
      <c r="A3967" s="1" t="n">
        <v>42490</v>
      </c>
      <c r="B3967" t="s">
        <v>231</v>
      </c>
      <c r="C3967" t="n">
        <v>83</v>
      </c>
      <c r="D3967" t="n">
        <v>465</v>
      </c>
      <c r="E3967" t="s">
        <v>404</v>
      </c>
      <c r="F3967" t="n">
        <v>3201</v>
      </c>
      <c r="G3967" t="s">
        <v>228</v>
      </c>
      <c r="H3967" t="s">
        <v>229</v>
      </c>
      <c r="I3967" t="n">
        <v>5</v>
      </c>
      <c r="J3967" t="n">
        <v>260</v>
      </c>
      <c r="K3967" t="s">
        <v>250</v>
      </c>
      <c r="L3967" t="n">
        <v>45</v>
      </c>
      <c r="M3967" t="n">
        <v>0</v>
      </c>
      <c r="N3967" t="n">
        <v>0</v>
      </c>
      <c r="T3967" t="s">
        <v>381</v>
      </c>
    </row>
    <row r="3968" spans="1:20">
      <c r="A3968" s="1" t="n">
        <v>42490</v>
      </c>
      <c r="B3968" t="s">
        <v>231</v>
      </c>
      <c r="C3968" t="n">
        <v>62</v>
      </c>
      <c r="D3968" t="n">
        <v>215</v>
      </c>
      <c r="E3968" t="s">
        <v>384</v>
      </c>
      <c r="F3968" t="n">
        <v>3201</v>
      </c>
      <c r="G3968" t="s">
        <v>228</v>
      </c>
      <c r="H3968" t="s">
        <v>229</v>
      </c>
      <c r="I3968" t="n">
        <v>5</v>
      </c>
      <c r="J3968" t="n">
        <v>515</v>
      </c>
      <c r="K3968" t="s">
        <v>338</v>
      </c>
      <c r="L3968" t="n">
        <v>75</v>
      </c>
      <c r="M3968" t="n">
        <v>0</v>
      </c>
      <c r="N3968" t="n">
        <v>0</v>
      </c>
      <c r="T3968" t="s">
        <v>381</v>
      </c>
    </row>
    <row r="3969" spans="1:20">
      <c r="A3969" s="1" t="n">
        <v>42490</v>
      </c>
      <c r="B3969" t="s">
        <v>231</v>
      </c>
      <c r="C3969" t="n">
        <v>81</v>
      </c>
      <c r="D3969" t="n">
        <v>215</v>
      </c>
      <c r="E3969" t="s">
        <v>384</v>
      </c>
      <c r="F3969" t="n">
        <v>3201</v>
      </c>
      <c r="G3969" t="s">
        <v>228</v>
      </c>
      <c r="H3969" t="s">
        <v>229</v>
      </c>
      <c r="I3969" t="n">
        <v>5</v>
      </c>
      <c r="J3969" t="n">
        <v>515</v>
      </c>
      <c r="K3969" t="s">
        <v>338</v>
      </c>
      <c r="L3969" t="n">
        <v>40</v>
      </c>
      <c r="M3969" t="n">
        <v>0</v>
      </c>
      <c r="N3969" t="n">
        <v>0</v>
      </c>
      <c r="T3969" t="s">
        <v>381</v>
      </c>
    </row>
    <row r="3970" spans="1:20">
      <c r="A3970" s="1" t="n">
        <v>42490</v>
      </c>
      <c r="B3970" t="s">
        <v>231</v>
      </c>
      <c r="C3970" t="n">
        <v>23</v>
      </c>
      <c r="D3970" t="n">
        <v>25</v>
      </c>
      <c r="E3970" t="s">
        <v>116</v>
      </c>
      <c r="F3970" t="n">
        <v>3201</v>
      </c>
      <c r="G3970" t="s">
        <v>228</v>
      </c>
      <c r="H3970" t="s">
        <v>229</v>
      </c>
      <c r="I3970" t="n">
        <v>5</v>
      </c>
      <c r="J3970" t="n">
        <v>458</v>
      </c>
      <c r="K3970" t="s">
        <v>230</v>
      </c>
      <c r="L3970" t="n">
        <v>420</v>
      </c>
      <c r="M3970" t="n">
        <v>0.1</v>
      </c>
      <c r="N3970" t="n">
        <v>33.58</v>
      </c>
      <c r="T3970" t="s">
        <v>381</v>
      </c>
    </row>
    <row r="3971" spans="1:20">
      <c r="A3971" s="1" t="n">
        <v>42490</v>
      </c>
      <c r="B3971" t="s">
        <v>231</v>
      </c>
      <c r="C3971" t="n">
        <v>85</v>
      </c>
      <c r="D3971" t="n">
        <v>510</v>
      </c>
      <c r="E3971" t="s">
        <v>398</v>
      </c>
      <c r="F3971" t="n">
        <v>3201</v>
      </c>
      <c r="G3971" t="s">
        <v>228</v>
      </c>
      <c r="H3971" t="s">
        <v>229</v>
      </c>
      <c r="I3971" t="n">
        <v>5</v>
      </c>
      <c r="J3971" t="n">
        <v>260</v>
      </c>
      <c r="K3971" t="s">
        <v>250</v>
      </c>
      <c r="L3971" t="n">
        <v>29</v>
      </c>
      <c r="M3971" t="n">
        <v>1.52</v>
      </c>
      <c r="N3971" t="n">
        <v>0</v>
      </c>
      <c r="O3971" t="s">
        <v>416</v>
      </c>
      <c r="P3971" t="n">
        <v>121</v>
      </c>
      <c r="Q3971" t="s">
        <v>229</v>
      </c>
      <c r="R3971" t="s">
        <v>233</v>
      </c>
      <c r="S3971" t="s">
        <v>229</v>
      </c>
      <c r="T3971" t="n">
        <v>5</v>
      </c>
    </row>
    <row r="3972" spans="1:20">
      <c r="A3972" s="1" t="n">
        <v>42490</v>
      </c>
      <c r="B3972" t="s">
        <v>231</v>
      </c>
      <c r="C3972" t="n">
        <v>25</v>
      </c>
      <c r="D3972" t="n">
        <v>25</v>
      </c>
      <c r="E3972" t="s">
        <v>116</v>
      </c>
      <c r="F3972" t="n">
        <v>3201</v>
      </c>
      <c r="G3972" t="s">
        <v>228</v>
      </c>
      <c r="H3972" t="s">
        <v>229</v>
      </c>
      <c r="I3972" t="n">
        <v>5</v>
      </c>
      <c r="J3972" t="n">
        <v>458</v>
      </c>
      <c r="K3972" t="s">
        <v>230</v>
      </c>
      <c r="L3972" t="n">
        <v>481</v>
      </c>
      <c r="M3972" t="n">
        <v>0.1</v>
      </c>
      <c r="N3972" t="n">
        <v>33.58</v>
      </c>
      <c r="O3972" t="s">
        <v>416</v>
      </c>
      <c r="P3972" t="n">
        <v>121</v>
      </c>
      <c r="Q3972" t="s">
        <v>229</v>
      </c>
      <c r="R3972" t="s">
        <v>233</v>
      </c>
      <c r="S3972" t="s">
        <v>229</v>
      </c>
      <c r="T3972" t="n">
        <v>5</v>
      </c>
    </row>
    <row r="3973" spans="1:20">
      <c r="A3973" s="1" t="n">
        <v>42490</v>
      </c>
      <c r="B3973" t="s">
        <v>231</v>
      </c>
      <c r="C3973" t="n">
        <v>24</v>
      </c>
      <c r="D3973" t="n">
        <v>25</v>
      </c>
      <c r="E3973" t="s">
        <v>116</v>
      </c>
      <c r="F3973" t="n">
        <v>3201</v>
      </c>
      <c r="G3973" t="s">
        <v>228</v>
      </c>
      <c r="H3973" t="s">
        <v>229</v>
      </c>
      <c r="I3973" t="n">
        <v>5</v>
      </c>
      <c r="J3973" t="n">
        <v>458</v>
      </c>
      <c r="K3973" t="s">
        <v>230</v>
      </c>
      <c r="L3973" t="n">
        <v>120</v>
      </c>
      <c r="M3973" t="n">
        <v>0.1</v>
      </c>
      <c r="N3973" t="n">
        <v>33.58</v>
      </c>
      <c r="O3973" t="s">
        <v>416</v>
      </c>
      <c r="P3973" t="n">
        <v>121</v>
      </c>
      <c r="Q3973" t="s">
        <v>229</v>
      </c>
      <c r="R3973" t="s">
        <v>233</v>
      </c>
      <c r="S3973" t="s">
        <v>229</v>
      </c>
      <c r="T3973" t="n">
        <v>5</v>
      </c>
    </row>
    <row r="3974" spans="1:20">
      <c r="A3974" s="1" t="n">
        <v>42490</v>
      </c>
      <c r="B3974" t="s">
        <v>231</v>
      </c>
      <c r="C3974" t="n">
        <v>26</v>
      </c>
      <c r="D3974" t="n">
        <v>25</v>
      </c>
      <c r="E3974" t="s">
        <v>116</v>
      </c>
      <c r="F3974" t="n">
        <v>3201</v>
      </c>
      <c r="G3974" t="s">
        <v>228</v>
      </c>
      <c r="H3974" t="s">
        <v>229</v>
      </c>
      <c r="I3974" t="n">
        <v>5</v>
      </c>
      <c r="J3974" t="n">
        <v>945</v>
      </c>
      <c r="K3974" t="s">
        <v>282</v>
      </c>
      <c r="L3974" t="n">
        <v>239</v>
      </c>
      <c r="M3974" t="n">
        <v>0.07000000000000001</v>
      </c>
      <c r="N3974" t="n">
        <v>35.7</v>
      </c>
      <c r="O3974" t="s">
        <v>416</v>
      </c>
      <c r="P3974" t="n">
        <v>121</v>
      </c>
      <c r="Q3974" t="s">
        <v>229</v>
      </c>
      <c r="R3974" t="s">
        <v>233</v>
      </c>
      <c r="S3974" t="s">
        <v>229</v>
      </c>
      <c r="T3974" t="n">
        <v>5</v>
      </c>
    </row>
    <row r="3975" spans="1:20">
      <c r="A3975" s="1" t="n">
        <v>42490</v>
      </c>
      <c r="B3975" t="s">
        <v>419</v>
      </c>
      <c r="C3975" t="n">
        <v>3</v>
      </c>
      <c r="D3975" t="n">
        <v>251</v>
      </c>
      <c r="E3975" t="s">
        <v>385</v>
      </c>
      <c r="F3975" t="n">
        <v>3202</v>
      </c>
      <c r="G3975" t="s">
        <v>275</v>
      </c>
      <c r="H3975" t="s">
        <v>229</v>
      </c>
      <c r="I3975" t="n">
        <v>5</v>
      </c>
      <c r="J3975" t="n">
        <v>150</v>
      </c>
      <c r="K3975" t="s">
        <v>269</v>
      </c>
      <c r="L3975" t="n">
        <v>19</v>
      </c>
      <c r="M3975" t="n">
        <v>0</v>
      </c>
      <c r="N3975" t="n">
        <v>0</v>
      </c>
      <c r="T3975" t="s">
        <v>381</v>
      </c>
    </row>
    <row r="3976" spans="1:20">
      <c r="A3976" s="1" t="n">
        <v>42490</v>
      </c>
      <c r="B3976" t="s">
        <v>419</v>
      </c>
      <c r="C3976" t="n">
        <v>1</v>
      </c>
      <c r="D3976" t="n">
        <v>251</v>
      </c>
      <c r="E3976" t="s">
        <v>385</v>
      </c>
      <c r="F3976" t="n">
        <v>3204</v>
      </c>
      <c r="G3976" t="s">
        <v>344</v>
      </c>
      <c r="H3976" t="s">
        <v>229</v>
      </c>
      <c r="I3976" t="n">
        <v>5</v>
      </c>
      <c r="J3976" t="n">
        <v>150</v>
      </c>
      <c r="K3976" t="s">
        <v>269</v>
      </c>
      <c r="L3976" t="n">
        <v>20</v>
      </c>
      <c r="M3976" t="n">
        <v>0</v>
      </c>
      <c r="N3976" t="n">
        <v>0</v>
      </c>
      <c r="T3976" t="s">
        <v>381</v>
      </c>
    </row>
    <row r="3977" spans="1:20">
      <c r="A3977" s="1" t="n">
        <v>42490</v>
      </c>
      <c r="B3977" t="s">
        <v>419</v>
      </c>
      <c r="C3977" t="n">
        <v>2</v>
      </c>
      <c r="D3977" t="n">
        <v>251</v>
      </c>
      <c r="E3977" t="s">
        <v>385</v>
      </c>
      <c r="F3977" t="n">
        <v>3203</v>
      </c>
      <c r="G3977" t="s">
        <v>343</v>
      </c>
      <c r="H3977" t="s">
        <v>229</v>
      </c>
      <c r="I3977" t="n">
        <v>5</v>
      </c>
      <c r="J3977" t="n">
        <v>150</v>
      </c>
      <c r="K3977" t="s">
        <v>269</v>
      </c>
      <c r="L3977" t="n">
        <v>18</v>
      </c>
      <c r="M3977" t="n">
        <v>0</v>
      </c>
      <c r="N3977" t="n">
        <v>0</v>
      </c>
      <c r="T3977" t="s">
        <v>381</v>
      </c>
    </row>
    <row r="3978" spans="1:20">
      <c r="A3978" s="1" t="n">
        <v>42490</v>
      </c>
      <c r="B3978" t="s">
        <v>420</v>
      </c>
      <c r="C3978" t="n">
        <v>2</v>
      </c>
      <c r="D3978" t="n">
        <v>216</v>
      </c>
      <c r="E3978" t="s">
        <v>392</v>
      </c>
      <c r="F3978" t="n">
        <v>3201</v>
      </c>
      <c r="G3978" t="s">
        <v>228</v>
      </c>
      <c r="H3978" t="s">
        <v>229</v>
      </c>
      <c r="I3978" t="n">
        <v>5</v>
      </c>
      <c r="J3978" t="n">
        <v>515</v>
      </c>
      <c r="K3978" t="s">
        <v>338</v>
      </c>
      <c r="L3978" t="n">
        <v>127</v>
      </c>
      <c r="M3978" t="n">
        <v>0</v>
      </c>
      <c r="N3978" t="n">
        <v>0</v>
      </c>
      <c r="T3978" t="s">
        <v>381</v>
      </c>
    </row>
    <row r="3979" spans="1:20">
      <c r="A3979" s="1" t="n">
        <v>42490</v>
      </c>
      <c r="B3979" t="s">
        <v>420</v>
      </c>
      <c r="C3979" t="n">
        <v>1</v>
      </c>
      <c r="D3979" t="n">
        <v>25</v>
      </c>
      <c r="E3979" t="s">
        <v>116</v>
      </c>
      <c r="F3979" t="n">
        <v>3201</v>
      </c>
      <c r="G3979" t="s">
        <v>228</v>
      </c>
      <c r="H3979" t="s">
        <v>229</v>
      </c>
      <c r="I3979" t="n">
        <v>5</v>
      </c>
      <c r="J3979" t="n">
        <v>805</v>
      </c>
      <c r="K3979" t="s">
        <v>295</v>
      </c>
      <c r="L3979" t="n">
        <v>714</v>
      </c>
      <c r="M3979" t="n">
        <v>0.27</v>
      </c>
      <c r="N3979" t="n">
        <v>35.7</v>
      </c>
      <c r="O3979" t="s">
        <v>420</v>
      </c>
      <c r="P3979" t="n">
        <v>363</v>
      </c>
      <c r="Q3979" t="s">
        <v>387</v>
      </c>
      <c r="R3979" t="s">
        <v>233</v>
      </c>
      <c r="S3979" t="s">
        <v>229</v>
      </c>
      <c r="T3979" t="n">
        <v>5</v>
      </c>
    </row>
    <row r="3980" spans="1:20">
      <c r="A3980" s="1" t="n">
        <v>42490</v>
      </c>
      <c r="B3980" t="s">
        <v>420</v>
      </c>
      <c r="C3980" t="n">
        <v>3</v>
      </c>
      <c r="D3980" t="n">
        <v>25</v>
      </c>
      <c r="E3980" t="s">
        <v>116</v>
      </c>
      <c r="F3980" t="n">
        <v>3201</v>
      </c>
      <c r="G3980" t="s">
        <v>228</v>
      </c>
      <c r="H3980" t="s">
        <v>229</v>
      </c>
      <c r="I3980" t="n">
        <v>5</v>
      </c>
      <c r="J3980" t="n">
        <v>805</v>
      </c>
      <c r="K3980" t="s">
        <v>295</v>
      </c>
      <c r="L3980" t="n">
        <v>710</v>
      </c>
      <c r="M3980" t="n">
        <v>0.28</v>
      </c>
      <c r="N3980" t="n">
        <v>35.7</v>
      </c>
      <c r="O3980" t="s">
        <v>420</v>
      </c>
      <c r="P3980" t="n">
        <v>363</v>
      </c>
      <c r="Q3980" t="s">
        <v>387</v>
      </c>
      <c r="R3980" t="s">
        <v>233</v>
      </c>
      <c r="S3980" t="s">
        <v>229</v>
      </c>
      <c r="T3980" t="n">
        <v>5</v>
      </c>
    </row>
    <row r="3981" spans="1:20">
      <c r="A3981" s="1" t="n">
        <v>42490</v>
      </c>
      <c r="B3981" t="s">
        <v>421</v>
      </c>
      <c r="C3981" t="n">
        <v>1</v>
      </c>
      <c r="D3981" t="n">
        <v>216</v>
      </c>
      <c r="E3981" t="s">
        <v>392</v>
      </c>
      <c r="F3981" t="n">
        <v>3201</v>
      </c>
      <c r="G3981" t="s">
        <v>228</v>
      </c>
      <c r="H3981" t="s">
        <v>229</v>
      </c>
      <c r="I3981" t="n">
        <v>5</v>
      </c>
      <c r="J3981" t="n">
        <v>515</v>
      </c>
      <c r="K3981" t="s">
        <v>338</v>
      </c>
      <c r="L3981" t="n">
        <v>115</v>
      </c>
      <c r="M3981" t="n">
        <v>0</v>
      </c>
      <c r="N3981" t="n">
        <v>0</v>
      </c>
      <c r="O3981" t="s">
        <v>415</v>
      </c>
      <c r="P3981" t="n">
        <v>363</v>
      </c>
      <c r="Q3981" t="s">
        <v>387</v>
      </c>
      <c r="R3981" t="s">
        <v>233</v>
      </c>
      <c r="S3981" t="s">
        <v>229</v>
      </c>
      <c r="T3981" t="n">
        <v>5</v>
      </c>
    </row>
    <row r="3982" spans="1:20">
      <c r="A3982" s="1" t="n">
        <v>42490</v>
      </c>
      <c r="B3982" t="s">
        <v>421</v>
      </c>
      <c r="C3982" t="n">
        <v>2</v>
      </c>
      <c r="D3982" t="n">
        <v>215</v>
      </c>
      <c r="E3982" t="s">
        <v>384</v>
      </c>
      <c r="F3982" t="n">
        <v>3201</v>
      </c>
      <c r="G3982" t="s">
        <v>228</v>
      </c>
      <c r="H3982" t="s">
        <v>229</v>
      </c>
      <c r="I3982" t="n">
        <v>5</v>
      </c>
      <c r="J3982" t="n">
        <v>515</v>
      </c>
      <c r="K3982" t="s">
        <v>338</v>
      </c>
      <c r="L3982" t="n">
        <v>75</v>
      </c>
      <c r="M3982" t="n">
        <v>0</v>
      </c>
      <c r="N3982" t="n">
        <v>0</v>
      </c>
      <c r="O3982" t="s">
        <v>415</v>
      </c>
      <c r="P3982" t="n">
        <v>363</v>
      </c>
      <c r="Q3982" t="s">
        <v>387</v>
      </c>
      <c r="R3982" t="s">
        <v>233</v>
      </c>
      <c r="S3982" t="s">
        <v>229</v>
      </c>
      <c r="T3982" t="n">
        <v>5</v>
      </c>
    </row>
    <row r="3983" spans="1:20">
      <c r="A3983" s="1" t="n">
        <v>42521</v>
      </c>
      <c r="B3983" t="s">
        <v>231</v>
      </c>
      <c r="C3983" t="n">
        <v>91</v>
      </c>
      <c r="D3983" t="n">
        <v>510</v>
      </c>
      <c r="E3983" t="s">
        <v>398</v>
      </c>
      <c r="F3983" t="n">
        <v>3201</v>
      </c>
      <c r="G3983" t="s">
        <v>228</v>
      </c>
      <c r="H3983" t="s">
        <v>229</v>
      </c>
      <c r="I3983" t="n">
        <v>5</v>
      </c>
      <c r="J3983" t="n">
        <v>260</v>
      </c>
      <c r="K3983" t="s">
        <v>250</v>
      </c>
      <c r="L3983" t="n">
        <v>85</v>
      </c>
      <c r="M3983" t="n">
        <v>1.58</v>
      </c>
      <c r="N3983" t="n">
        <v>0</v>
      </c>
      <c r="T3983" t="s">
        <v>381</v>
      </c>
    </row>
    <row r="3984" spans="1:20">
      <c r="A3984" s="1" t="n">
        <v>42521</v>
      </c>
      <c r="B3984" t="s">
        <v>231</v>
      </c>
      <c r="C3984" t="n">
        <v>88</v>
      </c>
      <c r="D3984" t="n">
        <v>465</v>
      </c>
      <c r="E3984" t="s">
        <v>404</v>
      </c>
      <c r="F3984" t="n">
        <v>3201</v>
      </c>
      <c r="G3984" t="s">
        <v>228</v>
      </c>
      <c r="H3984" t="s">
        <v>229</v>
      </c>
      <c r="I3984" t="n">
        <v>5</v>
      </c>
      <c r="J3984" t="n">
        <v>260</v>
      </c>
      <c r="K3984" t="s">
        <v>250</v>
      </c>
      <c r="L3984" t="n">
        <v>85</v>
      </c>
      <c r="M3984" t="n">
        <v>0</v>
      </c>
      <c r="N3984" t="n">
        <v>0</v>
      </c>
      <c r="T3984" t="s">
        <v>381</v>
      </c>
    </row>
    <row r="3985" spans="1:20">
      <c r="A3985" s="1" t="n">
        <v>42521</v>
      </c>
      <c r="B3985" t="s">
        <v>231</v>
      </c>
      <c r="C3985" t="n">
        <v>90</v>
      </c>
      <c r="D3985" t="n">
        <v>215</v>
      </c>
      <c r="E3985" t="s">
        <v>384</v>
      </c>
      <c r="F3985" t="n">
        <v>3201</v>
      </c>
      <c r="G3985" t="s">
        <v>228</v>
      </c>
      <c r="H3985" t="s">
        <v>229</v>
      </c>
      <c r="I3985" t="n">
        <v>5</v>
      </c>
      <c r="J3985" t="n">
        <v>515</v>
      </c>
      <c r="K3985" t="s">
        <v>338</v>
      </c>
      <c r="L3985" t="n">
        <v>15</v>
      </c>
      <c r="M3985" t="n">
        <v>0</v>
      </c>
      <c r="N3985" t="n">
        <v>0</v>
      </c>
      <c r="T3985" t="s">
        <v>381</v>
      </c>
    </row>
    <row r="3986" spans="1:20">
      <c r="A3986" s="1" t="n">
        <v>42521</v>
      </c>
      <c r="B3986" t="s">
        <v>231</v>
      </c>
      <c r="C3986" t="n">
        <v>86</v>
      </c>
      <c r="D3986" t="n">
        <v>465</v>
      </c>
      <c r="E3986" t="s">
        <v>404</v>
      </c>
      <c r="F3986" t="n">
        <v>3201</v>
      </c>
      <c r="G3986" t="s">
        <v>228</v>
      </c>
      <c r="H3986" t="s">
        <v>229</v>
      </c>
      <c r="I3986" t="n">
        <v>5</v>
      </c>
      <c r="J3986" t="n">
        <v>260</v>
      </c>
      <c r="K3986" t="s">
        <v>250</v>
      </c>
      <c r="L3986" t="n">
        <v>20</v>
      </c>
      <c r="M3986" t="n">
        <v>0</v>
      </c>
      <c r="N3986" t="n">
        <v>0</v>
      </c>
      <c r="T3986" t="s">
        <v>381</v>
      </c>
    </row>
    <row r="3987" spans="1:20">
      <c r="A3987" s="1" t="n">
        <v>42521</v>
      </c>
      <c r="B3987" t="s">
        <v>231</v>
      </c>
      <c r="C3987" t="n">
        <v>89</v>
      </c>
      <c r="D3987" t="n">
        <v>465</v>
      </c>
      <c r="E3987" t="s">
        <v>404</v>
      </c>
      <c r="F3987" t="n">
        <v>3201</v>
      </c>
      <c r="G3987" t="s">
        <v>228</v>
      </c>
      <c r="H3987" t="s">
        <v>229</v>
      </c>
      <c r="I3987" t="n">
        <v>5</v>
      </c>
      <c r="J3987" t="n">
        <v>260</v>
      </c>
      <c r="K3987" t="s">
        <v>250</v>
      </c>
      <c r="L3987" t="n">
        <v>20</v>
      </c>
      <c r="M3987" t="n">
        <v>0</v>
      </c>
      <c r="N3987" t="n">
        <v>0</v>
      </c>
      <c r="T3987" t="s">
        <v>381</v>
      </c>
    </row>
    <row r="3988" spans="1:20">
      <c r="A3988" s="1" t="n">
        <v>42521</v>
      </c>
      <c r="B3988" t="s">
        <v>231</v>
      </c>
      <c r="C3988" t="n">
        <v>87</v>
      </c>
      <c r="D3988" t="n">
        <v>465</v>
      </c>
      <c r="E3988" t="s">
        <v>404</v>
      </c>
      <c r="F3988" t="n">
        <v>3201</v>
      </c>
      <c r="G3988" t="s">
        <v>228</v>
      </c>
      <c r="H3988" t="s">
        <v>229</v>
      </c>
      <c r="I3988" t="n">
        <v>5</v>
      </c>
      <c r="J3988" t="n">
        <v>260</v>
      </c>
      <c r="K3988" t="s">
        <v>250</v>
      </c>
      <c r="L3988" t="n">
        <v>29</v>
      </c>
      <c r="M3988" t="n">
        <v>0</v>
      </c>
      <c r="N3988" t="n">
        <v>0</v>
      </c>
      <c r="T3988" t="s">
        <v>381</v>
      </c>
    </row>
    <row r="3989" spans="1:20">
      <c r="A3989" s="1" t="n">
        <v>42521</v>
      </c>
      <c r="B3989" t="s">
        <v>231</v>
      </c>
      <c r="C3989" t="n">
        <v>28</v>
      </c>
      <c r="D3989" t="n">
        <v>25</v>
      </c>
      <c r="E3989" t="s">
        <v>116</v>
      </c>
      <c r="F3989" t="n">
        <v>3201</v>
      </c>
      <c r="G3989" t="s">
        <v>228</v>
      </c>
      <c r="H3989" t="s">
        <v>229</v>
      </c>
      <c r="I3989" t="n">
        <v>5</v>
      </c>
      <c r="J3989" t="n">
        <v>458</v>
      </c>
      <c r="K3989" t="s">
        <v>230</v>
      </c>
      <c r="L3989" t="n">
        <v>130</v>
      </c>
      <c r="M3989" t="n">
        <v>0.06</v>
      </c>
      <c r="N3989" t="n">
        <v>33.7</v>
      </c>
      <c r="O3989" t="s">
        <v>416</v>
      </c>
      <c r="P3989" t="n">
        <v>121</v>
      </c>
      <c r="Q3989" t="s">
        <v>229</v>
      </c>
      <c r="R3989" t="s">
        <v>233</v>
      </c>
      <c r="S3989" t="s">
        <v>229</v>
      </c>
      <c r="T3989" t="n">
        <v>5</v>
      </c>
    </row>
    <row r="3990" spans="1:20">
      <c r="A3990" s="1" t="n">
        <v>42521</v>
      </c>
      <c r="B3990" t="s">
        <v>231</v>
      </c>
      <c r="C3990" t="n">
        <v>30</v>
      </c>
      <c r="D3990" t="n">
        <v>25</v>
      </c>
      <c r="E3990" t="s">
        <v>116</v>
      </c>
      <c r="F3990" t="n">
        <v>3201</v>
      </c>
      <c r="G3990" t="s">
        <v>228</v>
      </c>
      <c r="H3990" t="s">
        <v>229</v>
      </c>
      <c r="I3990" t="n">
        <v>5</v>
      </c>
      <c r="J3990" t="n">
        <v>458</v>
      </c>
      <c r="K3990" t="s">
        <v>230</v>
      </c>
      <c r="L3990" t="n">
        <v>682</v>
      </c>
      <c r="M3990" t="n">
        <v>0.06</v>
      </c>
      <c r="N3990" t="n">
        <v>33.7</v>
      </c>
      <c r="O3990" t="s">
        <v>416</v>
      </c>
      <c r="P3990" t="n">
        <v>121</v>
      </c>
      <c r="Q3990" t="s">
        <v>229</v>
      </c>
      <c r="R3990" t="s">
        <v>233</v>
      </c>
      <c r="S3990" t="s">
        <v>229</v>
      </c>
      <c r="T3990" t="n">
        <v>5</v>
      </c>
    </row>
    <row r="3991" spans="1:20">
      <c r="A3991" s="1" t="n">
        <v>42521</v>
      </c>
      <c r="B3991" t="s">
        <v>231</v>
      </c>
      <c r="C3991" t="n">
        <v>29</v>
      </c>
      <c r="D3991" t="n">
        <v>25</v>
      </c>
      <c r="E3991" t="s">
        <v>116</v>
      </c>
      <c r="F3991" t="n">
        <v>3201</v>
      </c>
      <c r="G3991" t="s">
        <v>228</v>
      </c>
      <c r="H3991" t="s">
        <v>229</v>
      </c>
      <c r="I3991" t="n">
        <v>5</v>
      </c>
      <c r="J3991" t="n">
        <v>458</v>
      </c>
      <c r="K3991" t="s">
        <v>230</v>
      </c>
      <c r="L3991" t="n">
        <v>520</v>
      </c>
      <c r="M3991" t="n">
        <v>0.06</v>
      </c>
      <c r="N3991" t="n">
        <v>33.7</v>
      </c>
      <c r="O3991" t="s">
        <v>416</v>
      </c>
      <c r="P3991" t="n">
        <v>121</v>
      </c>
      <c r="Q3991" t="s">
        <v>229</v>
      </c>
      <c r="R3991" t="s">
        <v>233</v>
      </c>
      <c r="S3991" t="s">
        <v>229</v>
      </c>
      <c r="T3991" t="n">
        <v>5</v>
      </c>
    </row>
    <row r="3992" spans="1:20">
      <c r="A3992" s="1" t="n">
        <v>42521</v>
      </c>
      <c r="B3992" t="s">
        <v>419</v>
      </c>
      <c r="C3992" t="n">
        <v>2</v>
      </c>
      <c r="D3992" t="n">
        <v>251</v>
      </c>
      <c r="E3992" t="s">
        <v>385</v>
      </c>
      <c r="F3992" t="n">
        <v>3203</v>
      </c>
      <c r="G3992" t="s">
        <v>343</v>
      </c>
      <c r="H3992" t="s">
        <v>229</v>
      </c>
      <c r="I3992" t="n">
        <v>5</v>
      </c>
      <c r="J3992" t="n">
        <v>150</v>
      </c>
      <c r="K3992" t="s">
        <v>269</v>
      </c>
      <c r="L3992" t="n">
        <v>18</v>
      </c>
      <c r="M3992" t="n">
        <v>0</v>
      </c>
      <c r="N3992" t="n">
        <v>0</v>
      </c>
      <c r="T3992" t="s">
        <v>381</v>
      </c>
    </row>
    <row r="3993" spans="1:20">
      <c r="A3993" s="1" t="n">
        <v>42521</v>
      </c>
      <c r="B3993" t="s">
        <v>419</v>
      </c>
      <c r="C3993" t="n">
        <v>3</v>
      </c>
      <c r="D3993" t="n">
        <v>251</v>
      </c>
      <c r="E3993" t="s">
        <v>385</v>
      </c>
      <c r="F3993" t="n">
        <v>3202</v>
      </c>
      <c r="G3993" t="s">
        <v>275</v>
      </c>
      <c r="H3993" t="s">
        <v>229</v>
      </c>
      <c r="I3993" t="n">
        <v>5</v>
      </c>
      <c r="J3993" t="n">
        <v>150</v>
      </c>
      <c r="K3993" t="s">
        <v>269</v>
      </c>
      <c r="L3993" t="n">
        <v>18</v>
      </c>
      <c r="M3993" t="n">
        <v>0</v>
      </c>
      <c r="N3993" t="n">
        <v>0</v>
      </c>
      <c r="T3993" t="s">
        <v>381</v>
      </c>
    </row>
    <row r="3994" spans="1:20">
      <c r="A3994" s="1" t="n">
        <v>42521</v>
      </c>
      <c r="B3994" t="s">
        <v>419</v>
      </c>
      <c r="C3994" t="n">
        <v>1</v>
      </c>
      <c r="D3994" t="n">
        <v>251</v>
      </c>
      <c r="E3994" t="s">
        <v>385</v>
      </c>
      <c r="F3994" t="n">
        <v>3204</v>
      </c>
      <c r="G3994" t="s">
        <v>344</v>
      </c>
      <c r="H3994" t="s">
        <v>229</v>
      </c>
      <c r="I3994" t="n">
        <v>5</v>
      </c>
      <c r="J3994" t="n">
        <v>150</v>
      </c>
      <c r="K3994" t="s">
        <v>269</v>
      </c>
      <c r="L3994" t="n">
        <v>12</v>
      </c>
      <c r="M3994" t="n">
        <v>0</v>
      </c>
      <c r="N3994" t="n">
        <v>0</v>
      </c>
      <c r="T3994" t="s">
        <v>381</v>
      </c>
    </row>
    <row r="3995" spans="1:20">
      <c r="A3995" s="1" t="n">
        <v>42521</v>
      </c>
      <c r="B3995" t="s">
        <v>419</v>
      </c>
      <c r="C3995" t="n">
        <v>4</v>
      </c>
      <c r="D3995" t="n">
        <v>251</v>
      </c>
      <c r="E3995" t="s">
        <v>385</v>
      </c>
      <c r="F3995" t="n">
        <v>3201</v>
      </c>
      <c r="G3995" t="s">
        <v>228</v>
      </c>
      <c r="H3995" t="s">
        <v>229</v>
      </c>
      <c r="I3995" t="n">
        <v>5</v>
      </c>
      <c r="J3995" t="n">
        <v>150</v>
      </c>
      <c r="K3995" t="s">
        <v>269</v>
      </c>
      <c r="L3995" t="n">
        <v>9</v>
      </c>
      <c r="M3995" t="n">
        <v>0</v>
      </c>
      <c r="N3995" t="n">
        <v>0</v>
      </c>
      <c r="T3995" t="s">
        <v>381</v>
      </c>
    </row>
    <row r="3996" spans="1:20">
      <c r="A3996" s="1" t="n">
        <v>42521</v>
      </c>
      <c r="B3996" t="s">
        <v>419</v>
      </c>
      <c r="C3996" t="n">
        <v>5</v>
      </c>
      <c r="D3996" t="n">
        <v>251</v>
      </c>
      <c r="E3996" t="s">
        <v>385</v>
      </c>
      <c r="F3996" t="n">
        <v>3201</v>
      </c>
      <c r="G3996" t="s">
        <v>228</v>
      </c>
      <c r="H3996" t="s">
        <v>229</v>
      </c>
      <c r="I3996" t="n">
        <v>5</v>
      </c>
      <c r="J3996" t="n">
        <v>887</v>
      </c>
      <c r="K3996" t="s">
        <v>424</v>
      </c>
      <c r="L3996" t="n">
        <v>19</v>
      </c>
      <c r="M3996" t="n">
        <v>0</v>
      </c>
      <c r="N3996" t="n">
        <v>0</v>
      </c>
      <c r="T3996" t="s">
        <v>381</v>
      </c>
    </row>
    <row r="3997" spans="1:20">
      <c r="A3997" s="1" t="n">
        <v>42521</v>
      </c>
      <c r="B3997" t="s">
        <v>423</v>
      </c>
      <c r="C3997" t="n">
        <v>1</v>
      </c>
      <c r="D3997" t="n">
        <v>931</v>
      </c>
      <c r="E3997" t="s">
        <v>383</v>
      </c>
      <c r="F3997" t="n">
        <v>3201</v>
      </c>
      <c r="G3997" t="s">
        <v>228</v>
      </c>
      <c r="H3997" t="s">
        <v>229</v>
      </c>
      <c r="I3997" t="n">
        <v>5</v>
      </c>
      <c r="J3997" t="n">
        <v>830</v>
      </c>
      <c r="K3997" t="s">
        <v>418</v>
      </c>
      <c r="L3997" t="n">
        <v>85</v>
      </c>
      <c r="M3997" t="n">
        <v>0</v>
      </c>
      <c r="N3997" t="n">
        <v>0</v>
      </c>
      <c r="T3997" t="s">
        <v>381</v>
      </c>
    </row>
    <row r="3998" spans="1:20">
      <c r="A3998" s="1" t="n">
        <v>42521</v>
      </c>
      <c r="B3998" t="s">
        <v>420</v>
      </c>
      <c r="C3998" t="n">
        <v>4</v>
      </c>
      <c r="D3998" t="n">
        <v>25</v>
      </c>
      <c r="E3998" t="s">
        <v>116</v>
      </c>
      <c r="F3998" t="n">
        <v>3201</v>
      </c>
      <c r="G3998" t="s">
        <v>228</v>
      </c>
      <c r="H3998" t="s">
        <v>229</v>
      </c>
      <c r="I3998" t="n">
        <v>5</v>
      </c>
      <c r="J3998" t="n">
        <v>910</v>
      </c>
      <c r="K3998" t="s">
        <v>318</v>
      </c>
      <c r="L3998" t="n">
        <v>464</v>
      </c>
      <c r="M3998" t="n">
        <v>0.78</v>
      </c>
      <c r="N3998" t="n">
        <v>39.9</v>
      </c>
      <c r="O3998" t="s">
        <v>420</v>
      </c>
      <c r="P3998" t="n">
        <v>363</v>
      </c>
      <c r="Q3998" t="s">
        <v>387</v>
      </c>
      <c r="R3998" t="s">
        <v>233</v>
      </c>
      <c r="S3998" t="s">
        <v>229</v>
      </c>
      <c r="T3998" t="n">
        <v>5</v>
      </c>
    </row>
    <row r="3999" spans="1:20">
      <c r="A3999" s="1" t="n">
        <v>42521</v>
      </c>
      <c r="B3999" t="s">
        <v>420</v>
      </c>
      <c r="C3999" t="n">
        <v>2</v>
      </c>
      <c r="D3999" t="n">
        <v>25</v>
      </c>
      <c r="E3999" t="s">
        <v>116</v>
      </c>
      <c r="F3999" t="n">
        <v>3201</v>
      </c>
      <c r="G3999" t="s">
        <v>228</v>
      </c>
      <c r="H3999" t="s">
        <v>229</v>
      </c>
      <c r="I3999" t="n">
        <v>5</v>
      </c>
      <c r="J3999" t="n">
        <v>580</v>
      </c>
      <c r="K3999" t="s">
        <v>248</v>
      </c>
      <c r="L3999" t="n">
        <v>536</v>
      </c>
      <c r="M3999" t="n">
        <v>0.06</v>
      </c>
      <c r="N3999" t="n">
        <v>38.6</v>
      </c>
      <c r="O3999" t="s">
        <v>420</v>
      </c>
      <c r="P3999" t="n">
        <v>363</v>
      </c>
      <c r="Q3999" t="s">
        <v>387</v>
      </c>
      <c r="R3999" t="s">
        <v>233</v>
      </c>
      <c r="S3999" t="s">
        <v>229</v>
      </c>
      <c r="T3999" t="n">
        <v>5</v>
      </c>
    </row>
    <row r="4000" spans="1:20">
      <c r="A4000" s="1" t="n">
        <v>42521</v>
      </c>
      <c r="B4000" t="s">
        <v>420</v>
      </c>
      <c r="C4000" t="n">
        <v>6</v>
      </c>
      <c r="D4000" t="n">
        <v>25</v>
      </c>
      <c r="E4000" t="s">
        <v>116</v>
      </c>
      <c r="F4000" t="n">
        <v>3201</v>
      </c>
      <c r="G4000" t="s">
        <v>228</v>
      </c>
      <c r="H4000" t="s">
        <v>229</v>
      </c>
      <c r="I4000" t="n">
        <v>5</v>
      </c>
      <c r="J4000" t="n">
        <v>580</v>
      </c>
      <c r="K4000" t="s">
        <v>248</v>
      </c>
      <c r="L4000" t="n">
        <v>98</v>
      </c>
      <c r="M4000" t="n">
        <v>0.78</v>
      </c>
      <c r="N4000" t="n">
        <v>37</v>
      </c>
      <c r="O4000" t="s">
        <v>420</v>
      </c>
      <c r="P4000" t="n">
        <v>363</v>
      </c>
      <c r="Q4000" t="s">
        <v>387</v>
      </c>
      <c r="R4000" t="s">
        <v>233</v>
      </c>
      <c r="S4000" t="s">
        <v>229</v>
      </c>
      <c r="T4000" t="n">
        <v>5</v>
      </c>
    </row>
    <row r="4001" spans="1:20">
      <c r="A4001" s="1" t="n">
        <v>42521</v>
      </c>
      <c r="B4001" t="s">
        <v>420</v>
      </c>
      <c r="C4001" t="n">
        <v>1</v>
      </c>
      <c r="D4001" t="n">
        <v>25</v>
      </c>
      <c r="E4001" t="s">
        <v>116</v>
      </c>
      <c r="F4001" t="n">
        <v>3201</v>
      </c>
      <c r="G4001" t="s">
        <v>228</v>
      </c>
      <c r="H4001" t="s">
        <v>229</v>
      </c>
      <c r="I4001" t="n">
        <v>5</v>
      </c>
      <c r="J4001" t="n">
        <v>550</v>
      </c>
      <c r="K4001" t="s">
        <v>346</v>
      </c>
      <c r="L4001" t="n">
        <v>389</v>
      </c>
      <c r="M4001" t="n">
        <v>0.16</v>
      </c>
      <c r="N4001" t="n">
        <v>37.4</v>
      </c>
      <c r="O4001" t="s">
        <v>420</v>
      </c>
      <c r="P4001" t="n">
        <v>363</v>
      </c>
      <c r="Q4001" t="s">
        <v>387</v>
      </c>
      <c r="R4001" t="s">
        <v>233</v>
      </c>
      <c r="S4001" t="s">
        <v>229</v>
      </c>
      <c r="T4001" t="n">
        <v>5</v>
      </c>
    </row>
    <row r="4002" spans="1:20">
      <c r="A4002" s="1" t="n">
        <v>42521</v>
      </c>
      <c r="B4002" t="s">
        <v>420</v>
      </c>
      <c r="C4002" t="n">
        <v>5</v>
      </c>
      <c r="D4002" t="n">
        <v>25</v>
      </c>
      <c r="E4002" t="s">
        <v>116</v>
      </c>
      <c r="F4002" t="n">
        <v>3201</v>
      </c>
      <c r="G4002" t="s">
        <v>228</v>
      </c>
      <c r="H4002" t="s">
        <v>229</v>
      </c>
      <c r="I4002" t="n">
        <v>5</v>
      </c>
      <c r="J4002" t="n">
        <v>550</v>
      </c>
      <c r="K4002" t="s">
        <v>346</v>
      </c>
      <c r="L4002" t="n">
        <v>901</v>
      </c>
      <c r="M4002" t="n">
        <v>0.15</v>
      </c>
      <c r="N4002" t="n">
        <v>36.8</v>
      </c>
      <c r="O4002" t="s">
        <v>420</v>
      </c>
      <c r="P4002" t="n">
        <v>363</v>
      </c>
      <c r="Q4002" t="s">
        <v>387</v>
      </c>
      <c r="R4002" t="s">
        <v>233</v>
      </c>
      <c r="S4002" t="s">
        <v>229</v>
      </c>
      <c r="T4002" t="n">
        <v>5</v>
      </c>
    </row>
    <row r="4003" spans="1:20">
      <c r="A4003" s="1" t="n">
        <v>42521</v>
      </c>
      <c r="B4003" t="s">
        <v>420</v>
      </c>
      <c r="C4003" t="n">
        <v>3</v>
      </c>
      <c r="D4003" t="n">
        <v>25</v>
      </c>
      <c r="E4003" t="s">
        <v>116</v>
      </c>
      <c r="F4003" t="n">
        <v>3201</v>
      </c>
      <c r="G4003" t="s">
        <v>228</v>
      </c>
      <c r="H4003" t="s">
        <v>229</v>
      </c>
      <c r="I4003" t="n">
        <v>5</v>
      </c>
      <c r="J4003" t="n">
        <v>550</v>
      </c>
      <c r="K4003" t="s">
        <v>346</v>
      </c>
      <c r="L4003" t="n">
        <v>525</v>
      </c>
      <c r="M4003" t="n">
        <v>0.15</v>
      </c>
      <c r="N4003" t="n">
        <v>37.3</v>
      </c>
      <c r="O4003" t="s">
        <v>420</v>
      </c>
      <c r="P4003" t="n">
        <v>363</v>
      </c>
      <c r="Q4003" t="s">
        <v>387</v>
      </c>
      <c r="R4003" t="s">
        <v>233</v>
      </c>
      <c r="S4003" t="s">
        <v>229</v>
      </c>
      <c r="T4003" t="n">
        <v>5</v>
      </c>
    </row>
    <row r="4004" spans="1:20">
      <c r="A4004" s="1" t="n">
        <v>42521</v>
      </c>
      <c r="B4004" t="s">
        <v>421</v>
      </c>
      <c r="C4004" t="n">
        <v>1</v>
      </c>
      <c r="D4004" t="n">
        <v>216</v>
      </c>
      <c r="E4004" t="s">
        <v>392</v>
      </c>
      <c r="F4004" t="n">
        <v>3201</v>
      </c>
      <c r="G4004" t="s">
        <v>228</v>
      </c>
      <c r="H4004" t="s">
        <v>229</v>
      </c>
      <c r="I4004" t="n">
        <v>5</v>
      </c>
      <c r="J4004" t="n">
        <v>515</v>
      </c>
      <c r="K4004" t="s">
        <v>338</v>
      </c>
      <c r="L4004" t="n">
        <v>190</v>
      </c>
      <c r="M4004" t="n">
        <v>0</v>
      </c>
      <c r="N4004" t="n">
        <v>0</v>
      </c>
      <c r="O4004" t="s">
        <v>415</v>
      </c>
      <c r="P4004" t="n">
        <v>363</v>
      </c>
      <c r="Q4004" t="s">
        <v>387</v>
      </c>
      <c r="R4004" t="s">
        <v>233</v>
      </c>
      <c r="S4004" t="s">
        <v>229</v>
      </c>
      <c r="T4004" t="n">
        <v>5</v>
      </c>
    </row>
    <row r="4005" spans="1:20">
      <c r="A4005" s="1" t="n">
        <v>42521</v>
      </c>
      <c r="B4005" t="s">
        <v>421</v>
      </c>
      <c r="C4005" t="n">
        <v>2</v>
      </c>
      <c r="D4005" t="n">
        <v>215</v>
      </c>
      <c r="E4005" t="s">
        <v>384</v>
      </c>
      <c r="F4005" t="n">
        <v>3201</v>
      </c>
      <c r="G4005" t="s">
        <v>228</v>
      </c>
      <c r="H4005" t="s">
        <v>229</v>
      </c>
      <c r="I4005" t="n">
        <v>5</v>
      </c>
      <c r="J4005" t="n">
        <v>515</v>
      </c>
      <c r="K4005" t="s">
        <v>338</v>
      </c>
      <c r="L4005" t="n">
        <v>125</v>
      </c>
      <c r="M4005" t="n">
        <v>0</v>
      </c>
      <c r="N4005" t="n">
        <v>0</v>
      </c>
      <c r="O4005" t="s">
        <v>415</v>
      </c>
      <c r="P4005" t="n">
        <v>363</v>
      </c>
      <c r="Q4005" t="s">
        <v>387</v>
      </c>
      <c r="R4005" t="s">
        <v>233</v>
      </c>
      <c r="S4005" t="s">
        <v>229</v>
      </c>
      <c r="T4005" t="n">
        <v>5</v>
      </c>
    </row>
    <row r="4006" spans="1:20">
      <c r="A4006" s="1" t="n">
        <v>42521</v>
      </c>
      <c r="B4006" t="s">
        <v>422</v>
      </c>
      <c r="C4006" t="n">
        <v>3</v>
      </c>
      <c r="D4006" t="n">
        <v>215</v>
      </c>
      <c r="E4006" t="s">
        <v>384</v>
      </c>
      <c r="F4006" t="n">
        <v>3201</v>
      </c>
      <c r="G4006" t="s">
        <v>228</v>
      </c>
      <c r="H4006" t="s">
        <v>229</v>
      </c>
      <c r="I4006" t="n">
        <v>5</v>
      </c>
      <c r="J4006" t="n">
        <v>515</v>
      </c>
      <c r="K4006" t="s">
        <v>338</v>
      </c>
      <c r="L4006" t="n">
        <v>160</v>
      </c>
      <c r="M4006" t="n">
        <v>0</v>
      </c>
      <c r="N4006" t="n">
        <v>0</v>
      </c>
      <c r="T4006" t="s">
        <v>381</v>
      </c>
    </row>
    <row r="4007" spans="1:20">
      <c r="A4007" s="1" t="n">
        <v>42551</v>
      </c>
      <c r="B4007" t="s">
        <v>231</v>
      </c>
      <c r="C4007" t="n">
        <v>58</v>
      </c>
      <c r="D4007" t="n">
        <v>465</v>
      </c>
      <c r="E4007" t="s">
        <v>404</v>
      </c>
      <c r="F4007" t="n">
        <v>3201</v>
      </c>
      <c r="G4007" t="s">
        <v>228</v>
      </c>
      <c r="H4007" t="s">
        <v>229</v>
      </c>
      <c r="I4007" t="n">
        <v>5</v>
      </c>
      <c r="J4007" t="n">
        <v>260</v>
      </c>
      <c r="K4007" t="s">
        <v>250</v>
      </c>
      <c r="L4007" t="n">
        <v>21</v>
      </c>
      <c r="M4007" t="n">
        <v>0</v>
      </c>
      <c r="N4007" t="n">
        <v>0</v>
      </c>
      <c r="O4007" t="s">
        <v>420</v>
      </c>
      <c r="P4007" t="n">
        <v>363</v>
      </c>
      <c r="Q4007" t="s">
        <v>387</v>
      </c>
      <c r="R4007" t="s">
        <v>233</v>
      </c>
      <c r="S4007" t="s">
        <v>229</v>
      </c>
      <c r="T4007" t="n">
        <v>5</v>
      </c>
    </row>
    <row r="4008" spans="1:20">
      <c r="A4008" s="1" t="n">
        <v>42551</v>
      </c>
      <c r="B4008" t="s">
        <v>231</v>
      </c>
      <c r="C4008" t="n">
        <v>43</v>
      </c>
      <c r="D4008" t="n">
        <v>25</v>
      </c>
      <c r="E4008" t="s">
        <v>116</v>
      </c>
      <c r="F4008" t="n">
        <v>3201</v>
      </c>
      <c r="G4008" t="s">
        <v>228</v>
      </c>
      <c r="H4008" t="s">
        <v>229</v>
      </c>
      <c r="I4008" t="n">
        <v>5</v>
      </c>
      <c r="J4008" t="n">
        <v>458</v>
      </c>
      <c r="K4008" t="s">
        <v>230</v>
      </c>
      <c r="L4008" t="n">
        <v>229</v>
      </c>
      <c r="M4008" t="n">
        <v>0.1</v>
      </c>
      <c r="N4008" t="n">
        <v>33.6</v>
      </c>
    </row>
    <row r="4009" spans="1:20">
      <c r="A4009" s="1" t="n">
        <v>42551</v>
      </c>
      <c r="B4009" t="s">
        <v>231</v>
      </c>
      <c r="C4009" t="n">
        <v>42</v>
      </c>
      <c r="D4009" t="n">
        <v>25</v>
      </c>
      <c r="E4009" t="s">
        <v>116</v>
      </c>
      <c r="F4009" t="n">
        <v>3201</v>
      </c>
      <c r="G4009" t="s">
        <v>228</v>
      </c>
      <c r="H4009" t="s">
        <v>229</v>
      </c>
      <c r="I4009" t="n">
        <v>5</v>
      </c>
      <c r="J4009" t="n">
        <v>458</v>
      </c>
      <c r="K4009" t="s">
        <v>230</v>
      </c>
      <c r="L4009" t="n">
        <v>425</v>
      </c>
      <c r="M4009" t="n">
        <v>0.1</v>
      </c>
      <c r="N4009" t="n">
        <v>33.6</v>
      </c>
    </row>
    <row r="4010" spans="1:20">
      <c r="A4010" s="1" t="n">
        <v>42551</v>
      </c>
      <c r="B4010" t="s">
        <v>231</v>
      </c>
      <c r="C4010" t="n">
        <v>20</v>
      </c>
      <c r="D4010" t="n">
        <v>25</v>
      </c>
      <c r="E4010" t="s">
        <v>116</v>
      </c>
      <c r="F4010" t="n">
        <v>3201</v>
      </c>
      <c r="G4010" t="s">
        <v>228</v>
      </c>
      <c r="H4010" t="s">
        <v>229</v>
      </c>
      <c r="I4010" t="n">
        <v>5</v>
      </c>
      <c r="J4010" t="n">
        <v>458</v>
      </c>
      <c r="K4010" t="s">
        <v>230</v>
      </c>
      <c r="L4010" t="n">
        <v>359</v>
      </c>
      <c r="M4010" t="n">
        <v>0.1</v>
      </c>
      <c r="N4010" t="n">
        <v>33.8</v>
      </c>
      <c r="O4010" t="s">
        <v>425</v>
      </c>
      <c r="P4010" t="n">
        <v>121</v>
      </c>
      <c r="Q4010" t="s">
        <v>229</v>
      </c>
      <c r="R4010" t="s">
        <v>233</v>
      </c>
      <c r="S4010" t="s">
        <v>229</v>
      </c>
      <c r="T4010" t="n">
        <v>5</v>
      </c>
    </row>
    <row r="4011" spans="1:20">
      <c r="A4011" s="1" t="n">
        <v>42551</v>
      </c>
      <c r="B4011" t="s">
        <v>231</v>
      </c>
      <c r="C4011" t="n">
        <v>19</v>
      </c>
      <c r="D4011" t="n">
        <v>25</v>
      </c>
      <c r="E4011" t="s">
        <v>116</v>
      </c>
      <c r="F4011" t="n">
        <v>3201</v>
      </c>
      <c r="G4011" t="s">
        <v>228</v>
      </c>
      <c r="H4011" t="s">
        <v>229</v>
      </c>
      <c r="I4011" t="n">
        <v>5</v>
      </c>
      <c r="J4011" t="n">
        <v>945</v>
      </c>
      <c r="K4011" t="s">
        <v>282</v>
      </c>
      <c r="L4011" t="n">
        <v>292</v>
      </c>
      <c r="M4011" t="n">
        <v>0.04</v>
      </c>
      <c r="N4011" t="n">
        <v>34.2</v>
      </c>
      <c r="O4011" t="s">
        <v>425</v>
      </c>
      <c r="P4011" t="n">
        <v>121</v>
      </c>
      <c r="Q4011" t="s">
        <v>229</v>
      </c>
      <c r="R4011" t="s">
        <v>233</v>
      </c>
      <c r="S4011" t="s">
        <v>229</v>
      </c>
      <c r="T4011" t="n">
        <v>5</v>
      </c>
    </row>
    <row r="4012" spans="1:20">
      <c r="A4012" s="1" t="n">
        <v>42551</v>
      </c>
      <c r="B4012" t="s">
        <v>419</v>
      </c>
      <c r="C4012" t="n">
        <v>3</v>
      </c>
      <c r="D4012" t="n">
        <v>251</v>
      </c>
      <c r="E4012" t="s">
        <v>385</v>
      </c>
      <c r="F4012" t="n">
        <v>3202</v>
      </c>
      <c r="G4012" t="s">
        <v>275</v>
      </c>
      <c r="H4012" t="s">
        <v>229</v>
      </c>
      <c r="I4012" t="n">
        <v>5</v>
      </c>
      <c r="J4012" t="n">
        <v>887</v>
      </c>
      <c r="K4012" t="s">
        <v>424</v>
      </c>
      <c r="L4012" t="n">
        <v>16</v>
      </c>
      <c r="M4012" t="n">
        <v>0</v>
      </c>
      <c r="N4012" t="n">
        <v>0</v>
      </c>
      <c r="O4012" t="s">
        <v>425</v>
      </c>
      <c r="P4012" t="n">
        <v>121</v>
      </c>
      <c r="Q4012" t="s">
        <v>229</v>
      </c>
      <c r="R4012" t="s">
        <v>233</v>
      </c>
      <c r="S4012" t="s">
        <v>229</v>
      </c>
      <c r="T4012" t="n">
        <v>5</v>
      </c>
    </row>
    <row r="4013" spans="1:20">
      <c r="A4013" s="1" t="n">
        <v>42551</v>
      </c>
      <c r="B4013" t="s">
        <v>419</v>
      </c>
      <c r="C4013" t="n">
        <v>1</v>
      </c>
      <c r="D4013" t="n">
        <v>251</v>
      </c>
      <c r="E4013" t="s">
        <v>385</v>
      </c>
      <c r="F4013" t="n">
        <v>3204</v>
      </c>
      <c r="G4013" t="s">
        <v>344</v>
      </c>
      <c r="H4013" t="s">
        <v>229</v>
      </c>
      <c r="I4013" t="n">
        <v>5</v>
      </c>
      <c r="J4013" t="n">
        <v>887</v>
      </c>
      <c r="K4013" t="s">
        <v>424</v>
      </c>
      <c r="L4013" t="n">
        <v>10</v>
      </c>
      <c r="M4013" t="n">
        <v>0</v>
      </c>
      <c r="N4013" t="n">
        <v>0</v>
      </c>
    </row>
    <row r="4014" spans="1:20">
      <c r="A4014" s="1" t="n">
        <v>42551</v>
      </c>
      <c r="B4014" t="s">
        <v>419</v>
      </c>
      <c r="C4014" t="n">
        <v>4</v>
      </c>
      <c r="D4014" t="n">
        <v>251</v>
      </c>
      <c r="E4014" t="s">
        <v>385</v>
      </c>
      <c r="F4014" t="n">
        <v>3201</v>
      </c>
      <c r="G4014" t="s">
        <v>228</v>
      </c>
      <c r="H4014" t="s">
        <v>229</v>
      </c>
      <c r="I4014" t="n">
        <v>5</v>
      </c>
      <c r="J4014" t="n">
        <v>887</v>
      </c>
      <c r="K4014" t="s">
        <v>424</v>
      </c>
      <c r="L4014" t="n">
        <v>19</v>
      </c>
      <c r="M4014" t="n">
        <v>0</v>
      </c>
      <c r="N4014" t="n">
        <v>0</v>
      </c>
    </row>
    <row r="4015" spans="1:20">
      <c r="A4015" s="1" t="n">
        <v>42551</v>
      </c>
      <c r="B4015" t="s">
        <v>419</v>
      </c>
      <c r="C4015" t="n">
        <v>2</v>
      </c>
      <c r="D4015" t="n">
        <v>251</v>
      </c>
      <c r="E4015" t="s">
        <v>385</v>
      </c>
      <c r="F4015" t="n">
        <v>3203</v>
      </c>
      <c r="G4015" t="s">
        <v>343</v>
      </c>
      <c r="H4015" t="s">
        <v>229</v>
      </c>
      <c r="I4015" t="n">
        <v>5</v>
      </c>
      <c r="J4015" t="n">
        <v>887</v>
      </c>
      <c r="K4015" t="s">
        <v>424</v>
      </c>
      <c r="L4015" t="n">
        <v>14</v>
      </c>
      <c r="M4015" t="n">
        <v>0</v>
      </c>
      <c r="N4015" t="n">
        <v>0</v>
      </c>
    </row>
    <row r="4016" spans="1:20">
      <c r="A4016" s="1" t="n">
        <v>42551</v>
      </c>
      <c r="B4016" t="s">
        <v>420</v>
      </c>
      <c r="C4016" t="n">
        <v>1</v>
      </c>
      <c r="D4016" t="n">
        <v>216</v>
      </c>
      <c r="E4016" t="s">
        <v>392</v>
      </c>
      <c r="F4016" t="n">
        <v>3201</v>
      </c>
      <c r="G4016" t="s">
        <v>228</v>
      </c>
      <c r="H4016" t="s">
        <v>229</v>
      </c>
      <c r="I4016" t="n">
        <v>5</v>
      </c>
      <c r="J4016" t="n">
        <v>515</v>
      </c>
      <c r="K4016" t="s">
        <v>338</v>
      </c>
      <c r="L4016" t="n">
        <v>99</v>
      </c>
      <c r="M4016" t="n">
        <v>0</v>
      </c>
      <c r="N4016" t="n">
        <v>0</v>
      </c>
    </row>
    <row r="4017" spans="1:20">
      <c r="A4017" s="1" t="n">
        <v>42551</v>
      </c>
      <c r="B4017" t="s">
        <v>420</v>
      </c>
      <c r="C4017" t="n">
        <v>3</v>
      </c>
      <c r="D4017" t="n">
        <v>25</v>
      </c>
      <c r="E4017" t="s">
        <v>116</v>
      </c>
      <c r="F4017" t="n">
        <v>3201</v>
      </c>
      <c r="G4017" t="s">
        <v>228</v>
      </c>
      <c r="H4017" t="s">
        <v>229</v>
      </c>
      <c r="I4017" t="n">
        <v>5</v>
      </c>
      <c r="J4017" t="n">
        <v>910</v>
      </c>
      <c r="K4017" t="s">
        <v>318</v>
      </c>
      <c r="L4017" t="n">
        <v>997</v>
      </c>
      <c r="M4017" t="n">
        <v>0.74</v>
      </c>
      <c r="N4017" t="n">
        <v>40.3</v>
      </c>
      <c r="O4017" t="s">
        <v>420</v>
      </c>
      <c r="P4017" t="n">
        <v>363</v>
      </c>
      <c r="Q4017" t="s">
        <v>387</v>
      </c>
      <c r="R4017" t="s">
        <v>233</v>
      </c>
      <c r="S4017" t="s">
        <v>229</v>
      </c>
      <c r="T4017" t="n">
        <v>5</v>
      </c>
    </row>
    <row r="4018" spans="1:20">
      <c r="A4018" s="1" t="n">
        <v>42551</v>
      </c>
      <c r="B4018" t="s">
        <v>420</v>
      </c>
      <c r="C4018" t="n">
        <v>2</v>
      </c>
      <c r="D4018" t="n">
        <v>25</v>
      </c>
      <c r="E4018" t="s">
        <v>116</v>
      </c>
      <c r="F4018" t="n">
        <v>3201</v>
      </c>
      <c r="G4018" t="s">
        <v>228</v>
      </c>
      <c r="H4018" t="s">
        <v>229</v>
      </c>
      <c r="I4018" t="n">
        <v>5</v>
      </c>
      <c r="J4018" t="n">
        <v>805</v>
      </c>
      <c r="K4018" t="s">
        <v>295</v>
      </c>
      <c r="L4018" t="n">
        <v>1030</v>
      </c>
      <c r="M4018" t="n">
        <v>0.29</v>
      </c>
      <c r="N4018" t="n">
        <v>35.5</v>
      </c>
      <c r="O4018" t="s">
        <v>420</v>
      </c>
      <c r="P4018" t="n">
        <v>363</v>
      </c>
      <c r="Q4018" t="s">
        <v>387</v>
      </c>
      <c r="R4018" t="s">
        <v>233</v>
      </c>
      <c r="S4018" t="s">
        <v>229</v>
      </c>
      <c r="T4018" t="n">
        <v>5</v>
      </c>
    </row>
    <row r="4019" spans="1:20">
      <c r="A4019" s="1" t="n">
        <v>42551</v>
      </c>
      <c r="B4019" t="s">
        <v>421</v>
      </c>
      <c r="C4019" t="n">
        <v>2</v>
      </c>
      <c r="D4019" t="n">
        <v>215</v>
      </c>
      <c r="E4019" t="s">
        <v>384</v>
      </c>
      <c r="F4019" t="n">
        <v>3201</v>
      </c>
      <c r="G4019" t="s">
        <v>228</v>
      </c>
      <c r="H4019" t="s">
        <v>229</v>
      </c>
      <c r="I4019" t="n">
        <v>5</v>
      </c>
      <c r="J4019" t="n">
        <v>515</v>
      </c>
      <c r="K4019" t="s">
        <v>338</v>
      </c>
      <c r="L4019" t="n">
        <v>141</v>
      </c>
      <c r="M4019" t="n">
        <v>0</v>
      </c>
      <c r="N4019" t="n">
        <v>0</v>
      </c>
    </row>
    <row r="4020" spans="1:20">
      <c r="A4020" s="1" t="n">
        <v>42551</v>
      </c>
      <c r="B4020" t="s">
        <v>421</v>
      </c>
      <c r="C4020" t="n">
        <v>1</v>
      </c>
      <c r="D4020" t="n">
        <v>216</v>
      </c>
      <c r="E4020" t="s">
        <v>392</v>
      </c>
      <c r="F4020" t="n">
        <v>3201</v>
      </c>
      <c r="G4020" t="s">
        <v>228</v>
      </c>
      <c r="H4020" t="s">
        <v>229</v>
      </c>
      <c r="I4020" t="n">
        <v>5</v>
      </c>
      <c r="J4020" t="n">
        <v>515</v>
      </c>
      <c r="K4020" t="s">
        <v>338</v>
      </c>
      <c r="L4020" t="n">
        <v>274</v>
      </c>
      <c r="M4020" t="n">
        <v>0</v>
      </c>
      <c r="N4020" t="n">
        <v>0</v>
      </c>
    </row>
    <row r="4021" spans="1:20">
      <c r="A4021" s="1" t="n">
        <v>42551</v>
      </c>
      <c r="B4021" t="s">
        <v>422</v>
      </c>
      <c r="C4021" t="n">
        <v>4</v>
      </c>
      <c r="D4021" t="n">
        <v>215</v>
      </c>
      <c r="E4021" t="s">
        <v>384</v>
      </c>
      <c r="F4021" t="n">
        <v>3201</v>
      </c>
      <c r="G4021" t="s">
        <v>228</v>
      </c>
      <c r="H4021" t="s">
        <v>229</v>
      </c>
      <c r="I4021" t="n">
        <v>5</v>
      </c>
      <c r="J4021" t="n">
        <v>458</v>
      </c>
      <c r="K4021" t="s">
        <v>230</v>
      </c>
      <c r="L4021" t="n">
        <v>49</v>
      </c>
      <c r="M4021" t="n">
        <v>0</v>
      </c>
      <c r="N4021" t="n">
        <v>0</v>
      </c>
    </row>
    <row r="4022" spans="1:20">
      <c r="A4022" s="1" t="n">
        <v>42551</v>
      </c>
      <c r="B4022" t="s">
        <v>422</v>
      </c>
      <c r="C4022" t="n">
        <v>3</v>
      </c>
      <c r="D4022" t="n">
        <v>215</v>
      </c>
      <c r="E4022" t="s">
        <v>384</v>
      </c>
      <c r="F4022" t="n">
        <v>3201</v>
      </c>
      <c r="G4022" t="s">
        <v>228</v>
      </c>
      <c r="H4022" t="s">
        <v>229</v>
      </c>
      <c r="I4022" t="n">
        <v>5</v>
      </c>
      <c r="J4022" t="n">
        <v>805</v>
      </c>
      <c r="K4022" t="s">
        <v>295</v>
      </c>
      <c r="L4022" t="n">
        <v>20</v>
      </c>
      <c r="M4022" t="n">
        <v>0</v>
      </c>
      <c r="N4022" t="n">
        <v>0</v>
      </c>
    </row>
    <row r="4023" spans="1:20">
      <c r="A4023" s="1" t="n">
        <v>42551</v>
      </c>
      <c r="B4023" t="s">
        <v>422</v>
      </c>
      <c r="C4023" t="n">
        <v>2</v>
      </c>
      <c r="D4023" t="n">
        <v>215</v>
      </c>
      <c r="E4023" t="s">
        <v>384</v>
      </c>
      <c r="F4023" t="n">
        <v>3201</v>
      </c>
      <c r="G4023" t="s">
        <v>228</v>
      </c>
      <c r="H4023" t="s">
        <v>229</v>
      </c>
      <c r="I4023" t="n">
        <v>5</v>
      </c>
      <c r="J4023" t="n">
        <v>580</v>
      </c>
      <c r="K4023" t="s">
        <v>248</v>
      </c>
      <c r="L4023" t="n">
        <v>72</v>
      </c>
      <c r="M4023" t="n">
        <v>0</v>
      </c>
      <c r="N4023" t="n">
        <v>0</v>
      </c>
      <c r="O4023" t="s">
        <v>425</v>
      </c>
      <c r="P4023" t="n">
        <v>121</v>
      </c>
      <c r="Q4023" t="s">
        <v>229</v>
      </c>
      <c r="R4023" t="s">
        <v>233</v>
      </c>
      <c r="S4023" t="s">
        <v>229</v>
      </c>
      <c r="T4023" t="n">
        <v>5</v>
      </c>
    </row>
    <row r="4024" spans="1:20">
      <c r="A4024" s="1" t="n">
        <v>42582</v>
      </c>
      <c r="B4024" t="s">
        <v>231</v>
      </c>
      <c r="C4024" t="n">
        <v>97</v>
      </c>
      <c r="D4024" t="n">
        <v>465</v>
      </c>
      <c r="E4024" t="s">
        <v>404</v>
      </c>
      <c r="F4024" t="n">
        <v>3201</v>
      </c>
      <c r="G4024" t="s">
        <v>228</v>
      </c>
      <c r="H4024" t="s">
        <v>229</v>
      </c>
      <c r="I4024" t="n">
        <v>5</v>
      </c>
      <c r="J4024" t="n">
        <v>260</v>
      </c>
      <c r="K4024" t="s">
        <v>250</v>
      </c>
      <c r="L4024" t="n">
        <v>27</v>
      </c>
      <c r="M4024" t="n">
        <v>0</v>
      </c>
      <c r="N4024" t="n">
        <v>0</v>
      </c>
    </row>
    <row r="4025" spans="1:20">
      <c r="A4025" s="1" t="n">
        <v>42582</v>
      </c>
      <c r="B4025" t="s">
        <v>231</v>
      </c>
      <c r="C4025" t="n">
        <v>103</v>
      </c>
      <c r="D4025" t="n">
        <v>510</v>
      </c>
      <c r="E4025" t="s">
        <v>398</v>
      </c>
      <c r="F4025" t="n">
        <v>3201</v>
      </c>
      <c r="G4025" t="s">
        <v>228</v>
      </c>
      <c r="H4025" t="s">
        <v>229</v>
      </c>
      <c r="I4025" t="n">
        <v>5</v>
      </c>
      <c r="J4025" t="n">
        <v>260</v>
      </c>
      <c r="K4025" t="s">
        <v>250</v>
      </c>
      <c r="L4025" t="n">
        <v>101</v>
      </c>
      <c r="M4025" t="n">
        <v>1.78</v>
      </c>
      <c r="N4025" t="n">
        <v>0</v>
      </c>
    </row>
    <row r="4026" spans="1:20">
      <c r="A4026" s="1" t="n">
        <v>42582</v>
      </c>
      <c r="B4026" t="s">
        <v>231</v>
      </c>
      <c r="C4026" t="n">
        <v>31</v>
      </c>
      <c r="D4026" t="n">
        <v>25</v>
      </c>
      <c r="E4026" t="s">
        <v>116</v>
      </c>
      <c r="F4026" t="n">
        <v>3201</v>
      </c>
      <c r="G4026" t="s">
        <v>228</v>
      </c>
      <c r="H4026" t="s">
        <v>229</v>
      </c>
      <c r="I4026" t="n">
        <v>5</v>
      </c>
      <c r="J4026" t="n">
        <v>458</v>
      </c>
      <c r="K4026" t="s">
        <v>230</v>
      </c>
      <c r="L4026" t="n">
        <v>198</v>
      </c>
      <c r="M4026" t="n">
        <v>0.1</v>
      </c>
      <c r="N4026" t="n">
        <v>33.6</v>
      </c>
    </row>
    <row r="4027" spans="1:20">
      <c r="A4027" s="1" t="n">
        <v>42582</v>
      </c>
      <c r="B4027" t="s">
        <v>231</v>
      </c>
      <c r="C4027" t="n">
        <v>98</v>
      </c>
      <c r="D4027" t="n">
        <v>465</v>
      </c>
      <c r="E4027" t="s">
        <v>404</v>
      </c>
      <c r="F4027" t="n">
        <v>3201</v>
      </c>
      <c r="G4027" t="s">
        <v>228</v>
      </c>
      <c r="H4027" t="s">
        <v>229</v>
      </c>
      <c r="I4027" t="n">
        <v>5</v>
      </c>
      <c r="J4027" t="n">
        <v>260</v>
      </c>
      <c r="K4027" t="s">
        <v>250</v>
      </c>
      <c r="L4027" t="n">
        <v>20</v>
      </c>
      <c r="M4027" t="n">
        <v>0</v>
      </c>
      <c r="N4027" t="n">
        <v>0</v>
      </c>
      <c r="O4027" t="s">
        <v>425</v>
      </c>
      <c r="P4027" t="n">
        <v>121</v>
      </c>
      <c r="Q4027" t="s">
        <v>229</v>
      </c>
      <c r="R4027" t="s">
        <v>233</v>
      </c>
      <c r="S4027" t="s">
        <v>229</v>
      </c>
      <c r="T4027" t="n">
        <v>5</v>
      </c>
    </row>
    <row r="4028" spans="1:20">
      <c r="A4028" s="1" t="n">
        <v>42582</v>
      </c>
      <c r="B4028" t="s">
        <v>231</v>
      </c>
      <c r="C4028" t="n">
        <v>28</v>
      </c>
      <c r="D4028" t="n">
        <v>25</v>
      </c>
      <c r="E4028" t="s">
        <v>116</v>
      </c>
      <c r="F4028" t="n">
        <v>3201</v>
      </c>
      <c r="G4028" t="s">
        <v>228</v>
      </c>
      <c r="H4028" t="s">
        <v>229</v>
      </c>
      <c r="I4028" t="n">
        <v>5</v>
      </c>
      <c r="J4028" t="n">
        <v>458</v>
      </c>
      <c r="K4028" t="s">
        <v>230</v>
      </c>
      <c r="L4028" t="n">
        <v>152</v>
      </c>
      <c r="M4028" t="n">
        <v>0.09</v>
      </c>
      <c r="N4028" t="n">
        <v>30.6</v>
      </c>
      <c r="O4028" t="s">
        <v>425</v>
      </c>
      <c r="P4028" t="n">
        <v>121</v>
      </c>
      <c r="Q4028" t="s">
        <v>229</v>
      </c>
      <c r="R4028" t="s">
        <v>233</v>
      </c>
      <c r="S4028" t="s">
        <v>229</v>
      </c>
      <c r="T4028" t="n">
        <v>5</v>
      </c>
    </row>
    <row r="4029" spans="1:20">
      <c r="A4029" s="1" t="n">
        <v>42582</v>
      </c>
      <c r="B4029" t="s">
        <v>231</v>
      </c>
      <c r="C4029" t="n">
        <v>32</v>
      </c>
      <c r="D4029" t="n">
        <v>25</v>
      </c>
      <c r="E4029" t="s">
        <v>116</v>
      </c>
      <c r="F4029" t="n">
        <v>3201</v>
      </c>
      <c r="G4029" t="s">
        <v>228</v>
      </c>
      <c r="H4029" t="s">
        <v>229</v>
      </c>
      <c r="I4029" t="n">
        <v>5</v>
      </c>
      <c r="J4029" t="n">
        <v>458</v>
      </c>
      <c r="K4029" t="s">
        <v>230</v>
      </c>
      <c r="L4029" t="n">
        <v>463</v>
      </c>
      <c r="M4029" t="n">
        <v>0.1</v>
      </c>
      <c r="N4029" t="n">
        <v>33.6</v>
      </c>
      <c r="O4029" t="s">
        <v>425</v>
      </c>
      <c r="P4029" t="n">
        <v>121</v>
      </c>
      <c r="Q4029" t="s">
        <v>229</v>
      </c>
      <c r="R4029" t="s">
        <v>233</v>
      </c>
      <c r="S4029" t="s">
        <v>229</v>
      </c>
      <c r="T4029" t="n">
        <v>5</v>
      </c>
    </row>
    <row r="4030" spans="1:20">
      <c r="A4030" s="1" t="n">
        <v>42582</v>
      </c>
      <c r="B4030" t="s">
        <v>231</v>
      </c>
      <c r="C4030" t="n">
        <v>30</v>
      </c>
      <c r="D4030" t="n">
        <v>25</v>
      </c>
      <c r="E4030" t="s">
        <v>116</v>
      </c>
      <c r="F4030" t="n">
        <v>3201</v>
      </c>
      <c r="G4030" t="s">
        <v>228</v>
      </c>
      <c r="H4030" t="s">
        <v>229</v>
      </c>
      <c r="I4030" t="n">
        <v>5</v>
      </c>
      <c r="J4030" t="n">
        <v>458</v>
      </c>
      <c r="K4030" t="s">
        <v>230</v>
      </c>
      <c r="L4030" t="n">
        <v>249</v>
      </c>
      <c r="M4030" t="n">
        <v>0.1</v>
      </c>
      <c r="N4030" t="n">
        <v>33.7</v>
      </c>
      <c r="O4030" t="s">
        <v>425</v>
      </c>
      <c r="P4030" t="n">
        <v>121</v>
      </c>
      <c r="Q4030" t="s">
        <v>229</v>
      </c>
      <c r="R4030" t="s">
        <v>233</v>
      </c>
      <c r="S4030" t="s">
        <v>229</v>
      </c>
      <c r="T4030" t="n">
        <v>5</v>
      </c>
    </row>
    <row r="4031" spans="1:20">
      <c r="A4031" s="1" t="n">
        <v>42582</v>
      </c>
      <c r="B4031" t="s">
        <v>231</v>
      </c>
      <c r="C4031" t="n">
        <v>29</v>
      </c>
      <c r="D4031" t="n">
        <v>25</v>
      </c>
      <c r="E4031" t="s">
        <v>116</v>
      </c>
      <c r="F4031" t="n">
        <v>3201</v>
      </c>
      <c r="G4031" t="s">
        <v>228</v>
      </c>
      <c r="H4031" t="s">
        <v>229</v>
      </c>
      <c r="I4031" t="n">
        <v>5</v>
      </c>
      <c r="J4031" t="n">
        <v>458</v>
      </c>
      <c r="K4031" t="s">
        <v>230</v>
      </c>
      <c r="L4031" t="n">
        <v>249</v>
      </c>
      <c r="M4031" t="n">
        <v>0.1</v>
      </c>
      <c r="N4031" t="n">
        <v>33.7</v>
      </c>
      <c r="O4031" t="s">
        <v>425</v>
      </c>
      <c r="P4031" t="n">
        <v>121</v>
      </c>
      <c r="Q4031" t="s">
        <v>229</v>
      </c>
      <c r="R4031" t="s">
        <v>233</v>
      </c>
      <c r="S4031" t="s">
        <v>229</v>
      </c>
      <c r="T4031" t="n">
        <v>5</v>
      </c>
    </row>
    <row r="4032" spans="1:20">
      <c r="A4032" s="1" t="n">
        <v>42582</v>
      </c>
      <c r="B4032" t="s">
        <v>419</v>
      </c>
      <c r="C4032" t="n">
        <v>2</v>
      </c>
      <c r="D4032" t="n">
        <v>251</v>
      </c>
      <c r="E4032" t="s">
        <v>385</v>
      </c>
      <c r="F4032" t="n">
        <v>3203</v>
      </c>
      <c r="G4032" t="s">
        <v>343</v>
      </c>
      <c r="H4032" t="s">
        <v>229</v>
      </c>
      <c r="I4032" t="n">
        <v>5</v>
      </c>
      <c r="J4032" t="n">
        <v>515</v>
      </c>
      <c r="K4032" t="s">
        <v>338</v>
      </c>
      <c r="L4032" t="n">
        <v>18</v>
      </c>
      <c r="M4032" t="n">
        <v>0</v>
      </c>
      <c r="N4032" t="n">
        <v>0</v>
      </c>
    </row>
    <row r="4033" spans="1:20">
      <c r="A4033" s="1" t="n">
        <v>42582</v>
      </c>
      <c r="B4033" t="s">
        <v>419</v>
      </c>
      <c r="C4033" t="n">
        <v>3</v>
      </c>
      <c r="D4033" t="n">
        <v>251</v>
      </c>
      <c r="E4033" t="s">
        <v>385</v>
      </c>
      <c r="F4033" t="n">
        <v>3202</v>
      </c>
      <c r="G4033" t="s">
        <v>275</v>
      </c>
      <c r="H4033" t="s">
        <v>229</v>
      </c>
      <c r="I4033" t="n">
        <v>5</v>
      </c>
      <c r="J4033" t="n">
        <v>515</v>
      </c>
      <c r="K4033" t="s">
        <v>338</v>
      </c>
      <c r="L4033" t="n">
        <v>20</v>
      </c>
      <c r="M4033" t="n">
        <v>0</v>
      </c>
      <c r="N4033" t="n">
        <v>0</v>
      </c>
    </row>
    <row r="4034" spans="1:20">
      <c r="A4034" s="1" t="n">
        <v>42582</v>
      </c>
      <c r="B4034" t="s">
        <v>419</v>
      </c>
      <c r="C4034" t="n">
        <v>1</v>
      </c>
      <c r="D4034" t="n">
        <v>251</v>
      </c>
      <c r="E4034" t="s">
        <v>385</v>
      </c>
      <c r="F4034" t="n">
        <v>3204</v>
      </c>
      <c r="G4034" t="s">
        <v>344</v>
      </c>
      <c r="H4034" t="s">
        <v>229</v>
      </c>
      <c r="I4034" t="n">
        <v>5</v>
      </c>
      <c r="J4034" t="n">
        <v>515</v>
      </c>
      <c r="K4034" t="s">
        <v>338</v>
      </c>
      <c r="L4034" t="n">
        <v>21</v>
      </c>
      <c r="M4034" t="n">
        <v>0</v>
      </c>
      <c r="N4034" t="n">
        <v>0</v>
      </c>
    </row>
    <row r="4035" spans="1:20">
      <c r="A4035" s="1" t="n">
        <v>42582</v>
      </c>
      <c r="B4035" t="s">
        <v>423</v>
      </c>
      <c r="C4035" t="n">
        <v>1</v>
      </c>
      <c r="D4035" t="n">
        <v>931</v>
      </c>
      <c r="E4035" t="s">
        <v>383</v>
      </c>
      <c r="F4035" t="n">
        <v>3201</v>
      </c>
      <c r="G4035" t="s">
        <v>228</v>
      </c>
      <c r="H4035" t="s">
        <v>229</v>
      </c>
      <c r="I4035" t="n">
        <v>5</v>
      </c>
      <c r="J4035" t="n">
        <v>515</v>
      </c>
      <c r="K4035" t="s">
        <v>338</v>
      </c>
      <c r="L4035" t="n">
        <v>43</v>
      </c>
      <c r="M4035" t="n">
        <v>0</v>
      </c>
      <c r="N4035" t="n">
        <v>0</v>
      </c>
    </row>
    <row r="4036" spans="1:20">
      <c r="A4036" s="1" t="n">
        <v>42582</v>
      </c>
      <c r="B4036" t="s">
        <v>420</v>
      </c>
      <c r="C4036" t="n">
        <v>1</v>
      </c>
      <c r="D4036" t="n">
        <v>216</v>
      </c>
      <c r="E4036" t="s">
        <v>392</v>
      </c>
      <c r="F4036" t="n">
        <v>3201</v>
      </c>
      <c r="G4036" t="s">
        <v>228</v>
      </c>
      <c r="H4036" t="s">
        <v>229</v>
      </c>
      <c r="I4036" t="n">
        <v>5</v>
      </c>
      <c r="J4036" t="n">
        <v>490</v>
      </c>
      <c r="K4036" t="s">
        <v>244</v>
      </c>
      <c r="L4036" t="n">
        <v>295</v>
      </c>
      <c r="M4036" t="n">
        <v>0</v>
      </c>
      <c r="N4036" t="n">
        <v>0</v>
      </c>
    </row>
    <row r="4037" spans="1:20">
      <c r="A4037" s="1" t="n">
        <v>42582</v>
      </c>
      <c r="B4037" t="s">
        <v>420</v>
      </c>
      <c r="C4037" t="n">
        <v>2</v>
      </c>
      <c r="D4037" t="n">
        <v>25</v>
      </c>
      <c r="E4037" t="s">
        <v>116</v>
      </c>
      <c r="F4037" t="n">
        <v>3201</v>
      </c>
      <c r="G4037" t="s">
        <v>228</v>
      </c>
      <c r="H4037" t="s">
        <v>229</v>
      </c>
      <c r="I4037" t="n">
        <v>5</v>
      </c>
      <c r="J4037" t="n">
        <v>805</v>
      </c>
      <c r="K4037" t="s">
        <v>295</v>
      </c>
      <c r="L4037" t="n">
        <v>705</v>
      </c>
      <c r="M4037" t="n">
        <v>0.29</v>
      </c>
      <c r="N4037" t="n">
        <v>34.9</v>
      </c>
      <c r="O4037" t="s">
        <v>420</v>
      </c>
      <c r="P4037" t="n">
        <v>363</v>
      </c>
      <c r="Q4037" t="s">
        <v>387</v>
      </c>
      <c r="R4037" t="s">
        <v>233</v>
      </c>
      <c r="S4037" t="s">
        <v>229</v>
      </c>
      <c r="T4037" t="n">
        <v>5</v>
      </c>
    </row>
    <row r="4038" spans="1:20">
      <c r="A4038" s="1" t="n">
        <v>42582</v>
      </c>
      <c r="B4038" t="s">
        <v>421</v>
      </c>
      <c r="C4038" t="n">
        <v>1</v>
      </c>
      <c r="D4038" t="n">
        <v>216</v>
      </c>
      <c r="E4038" t="s">
        <v>392</v>
      </c>
      <c r="F4038" t="n">
        <v>3201</v>
      </c>
      <c r="G4038" t="s">
        <v>228</v>
      </c>
      <c r="H4038" t="s">
        <v>229</v>
      </c>
      <c r="I4038" t="n">
        <v>5</v>
      </c>
      <c r="J4038" t="n">
        <v>515</v>
      </c>
      <c r="K4038" t="s">
        <v>338</v>
      </c>
      <c r="L4038" t="n">
        <v>195</v>
      </c>
      <c r="M4038" t="n">
        <v>0</v>
      </c>
      <c r="N4038" t="n">
        <v>0</v>
      </c>
    </row>
    <row r="4039" spans="1:20">
      <c r="A4039" s="1" t="n">
        <v>42582</v>
      </c>
      <c r="B4039" t="s">
        <v>421</v>
      </c>
      <c r="C4039" t="n">
        <v>2</v>
      </c>
      <c r="D4039" t="n">
        <v>215</v>
      </c>
      <c r="E4039" t="s">
        <v>384</v>
      </c>
      <c r="F4039" t="n">
        <v>3201</v>
      </c>
      <c r="G4039" t="s">
        <v>228</v>
      </c>
      <c r="H4039" t="s">
        <v>229</v>
      </c>
      <c r="I4039" t="n">
        <v>5</v>
      </c>
      <c r="J4039" t="n">
        <v>515</v>
      </c>
      <c r="K4039" t="s">
        <v>338</v>
      </c>
      <c r="L4039" t="n">
        <v>121</v>
      </c>
      <c r="M4039" t="n">
        <v>0</v>
      </c>
      <c r="N4039" t="n">
        <v>0</v>
      </c>
    </row>
    <row r="4040" spans="1:20">
      <c r="A4040" s="1" t="n">
        <v>42582</v>
      </c>
      <c r="B4040" t="s">
        <v>421</v>
      </c>
      <c r="C4040" t="n">
        <v>3</v>
      </c>
      <c r="D4040" t="n">
        <v>216</v>
      </c>
      <c r="E4040" t="s">
        <v>392</v>
      </c>
      <c r="F4040" t="n">
        <v>3201</v>
      </c>
      <c r="G4040" t="s">
        <v>228</v>
      </c>
      <c r="H4040" t="s">
        <v>229</v>
      </c>
      <c r="I4040" t="n">
        <v>5</v>
      </c>
      <c r="J4040" t="n">
        <v>490</v>
      </c>
      <c r="K4040" t="s">
        <v>244</v>
      </c>
      <c r="L4040" t="n">
        <v>295</v>
      </c>
      <c r="M4040" t="n">
        <v>0</v>
      </c>
      <c r="N4040" t="n">
        <v>0</v>
      </c>
    </row>
    <row r="4041" spans="1:20">
      <c r="A4041" s="1" t="n">
        <v>42582</v>
      </c>
      <c r="B4041" t="s">
        <v>422</v>
      </c>
      <c r="C4041" t="n">
        <v>3</v>
      </c>
      <c r="D4041" t="n">
        <v>215</v>
      </c>
      <c r="E4041" t="s">
        <v>384</v>
      </c>
      <c r="F4041" t="n">
        <v>3201</v>
      </c>
      <c r="G4041" t="s">
        <v>228</v>
      </c>
      <c r="H4041" t="s">
        <v>229</v>
      </c>
      <c r="I4041" t="n">
        <v>5</v>
      </c>
      <c r="J4041" t="n">
        <v>515</v>
      </c>
      <c r="K4041" t="s">
        <v>338</v>
      </c>
      <c r="L4041" t="n">
        <v>121</v>
      </c>
      <c r="M4041" t="n">
        <v>0</v>
      </c>
      <c r="N4041" t="n">
        <v>0</v>
      </c>
    </row>
    <row r="4042" spans="1:20">
      <c r="A4042" s="1" t="n">
        <v>42582</v>
      </c>
      <c r="B4042" t="s">
        <v>422</v>
      </c>
      <c r="C4042" t="n">
        <v>2</v>
      </c>
      <c r="D4042" t="n">
        <v>215</v>
      </c>
      <c r="E4042" t="s">
        <v>384</v>
      </c>
      <c r="F4042" t="n">
        <v>3201</v>
      </c>
      <c r="G4042" t="s">
        <v>228</v>
      </c>
      <c r="H4042" t="s">
        <v>229</v>
      </c>
      <c r="I4042" t="n">
        <v>5</v>
      </c>
      <c r="J4042" t="n">
        <v>490</v>
      </c>
      <c r="K4042" t="s">
        <v>244</v>
      </c>
      <c r="L4042" t="n">
        <v>20</v>
      </c>
      <c r="M4042" t="n">
        <v>0</v>
      </c>
      <c r="N4042" t="n">
        <v>0</v>
      </c>
      <c r="O4042" t="s">
        <v>420</v>
      </c>
      <c r="P4042" t="n">
        <v>363</v>
      </c>
      <c r="Q4042" t="s">
        <v>387</v>
      </c>
      <c r="R4042" t="s">
        <v>233</v>
      </c>
      <c r="S4042" t="s">
        <v>229</v>
      </c>
      <c r="T4042" t="n">
        <v>5</v>
      </c>
    </row>
    <row r="4043" spans="1:20">
      <c r="A4043" s="1" t="n">
        <v>42613</v>
      </c>
      <c r="B4043" t="s">
        <v>231</v>
      </c>
      <c r="C4043" t="n">
        <v>102</v>
      </c>
      <c r="D4043" t="n">
        <v>510</v>
      </c>
      <c r="E4043" t="s">
        <v>398</v>
      </c>
      <c r="F4043" t="n">
        <v>3201</v>
      </c>
      <c r="G4043" t="s">
        <v>228</v>
      </c>
      <c r="H4043" t="s">
        <v>229</v>
      </c>
      <c r="I4043" t="n">
        <v>5</v>
      </c>
      <c r="J4043" t="n">
        <v>260</v>
      </c>
      <c r="K4043" t="s">
        <v>250</v>
      </c>
      <c r="L4043" t="n">
        <v>83</v>
      </c>
      <c r="M4043" t="n">
        <v>1.72</v>
      </c>
      <c r="N4043" t="n">
        <v>0</v>
      </c>
    </row>
    <row r="4044" spans="1:20">
      <c r="A4044" s="1" t="n">
        <v>42613</v>
      </c>
      <c r="B4044" t="s">
        <v>231</v>
      </c>
      <c r="C4044" t="n">
        <v>1</v>
      </c>
      <c r="D4044" t="n">
        <v>25</v>
      </c>
      <c r="E4044" t="s">
        <v>116</v>
      </c>
      <c r="F4044" t="n">
        <v>3201</v>
      </c>
      <c r="G4044" t="s">
        <v>228</v>
      </c>
      <c r="H4044" t="s">
        <v>229</v>
      </c>
      <c r="I4044" t="n">
        <v>5</v>
      </c>
      <c r="J4044" t="n">
        <v>458</v>
      </c>
      <c r="K4044" t="s">
        <v>230</v>
      </c>
      <c r="L4044" t="n">
        <v>234</v>
      </c>
      <c r="M4044" t="n">
        <v>0.5600000000000001</v>
      </c>
      <c r="N4044" t="n">
        <v>32.2</v>
      </c>
      <c r="O4044" t="s">
        <v>425</v>
      </c>
      <c r="P4044" t="n">
        <v>121</v>
      </c>
      <c r="Q4044" t="s">
        <v>229</v>
      </c>
      <c r="R4044" t="s">
        <v>233</v>
      </c>
      <c r="S4044" t="s">
        <v>229</v>
      </c>
      <c r="T4044" t="n">
        <v>5</v>
      </c>
    </row>
    <row r="4045" spans="1:20">
      <c r="A4045" s="1" t="n">
        <v>42613</v>
      </c>
      <c r="B4045" t="s">
        <v>231</v>
      </c>
      <c r="C4045" t="n">
        <v>97</v>
      </c>
      <c r="D4045" t="n">
        <v>465</v>
      </c>
      <c r="E4045" t="s">
        <v>404</v>
      </c>
      <c r="F4045" t="n">
        <v>3201</v>
      </c>
      <c r="G4045" t="s">
        <v>228</v>
      </c>
      <c r="H4045" t="s">
        <v>229</v>
      </c>
      <c r="I4045" t="n">
        <v>5</v>
      </c>
      <c r="J4045" t="n">
        <v>260</v>
      </c>
      <c r="K4045" t="s">
        <v>250</v>
      </c>
      <c r="L4045" t="n">
        <v>38</v>
      </c>
      <c r="M4045" t="n">
        <v>0</v>
      </c>
      <c r="N4045" t="n">
        <v>0</v>
      </c>
      <c r="O4045" t="s">
        <v>425</v>
      </c>
      <c r="P4045" t="n">
        <v>121</v>
      </c>
      <c r="Q4045" t="s">
        <v>229</v>
      </c>
      <c r="R4045" t="s">
        <v>233</v>
      </c>
      <c r="S4045" t="s">
        <v>229</v>
      </c>
      <c r="T4045" t="n">
        <v>5</v>
      </c>
    </row>
    <row r="4046" spans="1:20">
      <c r="A4046" s="1" t="n">
        <v>42613</v>
      </c>
      <c r="B4046" t="s">
        <v>231</v>
      </c>
      <c r="C4046" t="n">
        <v>98</v>
      </c>
      <c r="D4046" t="n">
        <v>465</v>
      </c>
      <c r="E4046" t="s">
        <v>404</v>
      </c>
      <c r="F4046" t="n">
        <v>3201</v>
      </c>
      <c r="G4046" t="s">
        <v>228</v>
      </c>
      <c r="H4046" t="s">
        <v>229</v>
      </c>
      <c r="I4046" t="n">
        <v>5</v>
      </c>
      <c r="J4046" t="n">
        <v>260</v>
      </c>
      <c r="K4046" t="s">
        <v>250</v>
      </c>
      <c r="L4046" t="n">
        <v>20</v>
      </c>
      <c r="M4046" t="n">
        <v>0</v>
      </c>
      <c r="N4046" t="n">
        <v>0</v>
      </c>
      <c r="O4046" t="s">
        <v>425</v>
      </c>
      <c r="P4046" t="n">
        <v>121</v>
      </c>
      <c r="Q4046" t="s">
        <v>229</v>
      </c>
      <c r="R4046" t="s">
        <v>233</v>
      </c>
      <c r="S4046" t="s">
        <v>229</v>
      </c>
      <c r="T4046" t="n">
        <v>5</v>
      </c>
    </row>
    <row r="4047" spans="1:20">
      <c r="A4047" s="1" t="n">
        <v>42613</v>
      </c>
      <c r="B4047" t="s">
        <v>231</v>
      </c>
      <c r="C4047" t="n">
        <v>2</v>
      </c>
      <c r="D4047" t="n">
        <v>25</v>
      </c>
      <c r="E4047" t="s">
        <v>116</v>
      </c>
      <c r="F4047" t="n">
        <v>3201</v>
      </c>
      <c r="G4047" t="s">
        <v>228</v>
      </c>
      <c r="H4047" t="s">
        <v>229</v>
      </c>
      <c r="I4047" t="n">
        <v>5</v>
      </c>
      <c r="J4047" t="n">
        <v>458</v>
      </c>
      <c r="K4047" t="s">
        <v>230</v>
      </c>
      <c r="L4047" t="n">
        <v>434</v>
      </c>
      <c r="M4047" t="n">
        <v>0.11</v>
      </c>
      <c r="N4047" t="n">
        <v>30.8</v>
      </c>
    </row>
    <row r="4048" spans="1:20">
      <c r="A4048" s="1" t="n">
        <v>42613</v>
      </c>
      <c r="B4048" t="s">
        <v>231</v>
      </c>
      <c r="C4048" t="n">
        <v>3</v>
      </c>
      <c r="D4048" t="n">
        <v>25</v>
      </c>
      <c r="E4048" t="s">
        <v>116</v>
      </c>
      <c r="F4048" t="n">
        <v>3201</v>
      </c>
      <c r="G4048" t="s">
        <v>228</v>
      </c>
      <c r="H4048" t="s">
        <v>229</v>
      </c>
      <c r="I4048" t="n">
        <v>5</v>
      </c>
      <c r="J4048" t="n">
        <v>458</v>
      </c>
      <c r="K4048" t="s">
        <v>230</v>
      </c>
      <c r="L4048" t="n">
        <v>205</v>
      </c>
      <c r="M4048" t="n">
        <v>1.41</v>
      </c>
      <c r="N4048" t="n">
        <v>30.2</v>
      </c>
      <c r="O4048" t="s">
        <v>425</v>
      </c>
      <c r="P4048" t="n">
        <v>121</v>
      </c>
      <c r="Q4048" t="s">
        <v>229</v>
      </c>
      <c r="R4048" t="s">
        <v>233</v>
      </c>
      <c r="S4048" t="s">
        <v>229</v>
      </c>
      <c r="T4048" t="n">
        <v>5</v>
      </c>
    </row>
    <row r="4049" spans="1:20">
      <c r="A4049" s="1" t="n">
        <v>42613</v>
      </c>
      <c r="B4049" t="s">
        <v>231</v>
      </c>
      <c r="C4049" t="n">
        <v>4</v>
      </c>
      <c r="D4049" t="n">
        <v>25</v>
      </c>
      <c r="E4049" t="s">
        <v>116</v>
      </c>
      <c r="F4049" t="n">
        <v>3201</v>
      </c>
      <c r="G4049" t="s">
        <v>228</v>
      </c>
      <c r="H4049" t="s">
        <v>229</v>
      </c>
      <c r="I4049" t="n">
        <v>5</v>
      </c>
      <c r="J4049" t="n">
        <v>458</v>
      </c>
      <c r="K4049" t="s">
        <v>230</v>
      </c>
      <c r="L4049" t="n">
        <v>478</v>
      </c>
      <c r="M4049" t="n">
        <v>3.5</v>
      </c>
      <c r="N4049" t="n">
        <v>21.4</v>
      </c>
    </row>
    <row r="4050" spans="1:20">
      <c r="A4050" s="1" t="n">
        <v>42613</v>
      </c>
      <c r="B4050" t="s">
        <v>419</v>
      </c>
      <c r="C4050" t="n">
        <v>2</v>
      </c>
      <c r="D4050" t="n">
        <v>251</v>
      </c>
      <c r="E4050" t="s">
        <v>385</v>
      </c>
      <c r="F4050" t="n">
        <v>3203</v>
      </c>
      <c r="G4050" t="s">
        <v>343</v>
      </c>
      <c r="H4050" t="s">
        <v>229</v>
      </c>
      <c r="I4050" t="n">
        <v>5</v>
      </c>
      <c r="J4050" t="n">
        <v>515</v>
      </c>
      <c r="K4050" t="s">
        <v>338</v>
      </c>
      <c r="L4050" t="n">
        <v>17</v>
      </c>
      <c r="M4050" t="n">
        <v>0</v>
      </c>
      <c r="N4050" t="n">
        <v>0</v>
      </c>
    </row>
    <row r="4051" spans="1:20">
      <c r="A4051" s="1" t="n">
        <v>42613</v>
      </c>
      <c r="B4051" t="s">
        <v>419</v>
      </c>
      <c r="C4051" t="n">
        <v>3</v>
      </c>
      <c r="D4051" t="n">
        <v>251</v>
      </c>
      <c r="E4051" t="s">
        <v>385</v>
      </c>
      <c r="F4051" t="n">
        <v>3202</v>
      </c>
      <c r="G4051" t="s">
        <v>275</v>
      </c>
      <c r="H4051" t="s">
        <v>229</v>
      </c>
      <c r="I4051" t="n">
        <v>5</v>
      </c>
      <c r="J4051" t="n">
        <v>515</v>
      </c>
      <c r="K4051" t="s">
        <v>338</v>
      </c>
      <c r="L4051" t="n">
        <v>20</v>
      </c>
      <c r="M4051" t="n">
        <v>0</v>
      </c>
      <c r="N4051" t="n">
        <v>0</v>
      </c>
    </row>
    <row r="4052" spans="1:20">
      <c r="A4052" s="1" t="n">
        <v>42613</v>
      </c>
      <c r="B4052" t="s">
        <v>419</v>
      </c>
      <c r="C4052" t="n">
        <v>1</v>
      </c>
      <c r="D4052" t="n">
        <v>251</v>
      </c>
      <c r="E4052" t="s">
        <v>385</v>
      </c>
      <c r="F4052" t="n">
        <v>3204</v>
      </c>
      <c r="G4052" t="s">
        <v>344</v>
      </c>
      <c r="H4052" t="s">
        <v>229</v>
      </c>
      <c r="I4052" t="n">
        <v>5</v>
      </c>
      <c r="J4052" t="n">
        <v>515</v>
      </c>
      <c r="K4052" t="s">
        <v>338</v>
      </c>
      <c r="L4052" t="n">
        <v>23</v>
      </c>
      <c r="M4052" t="n">
        <v>0</v>
      </c>
      <c r="N4052" t="n">
        <v>0</v>
      </c>
    </row>
    <row r="4053" spans="1:20">
      <c r="A4053" s="1" t="n">
        <v>42613</v>
      </c>
      <c r="B4053" t="s">
        <v>420</v>
      </c>
      <c r="C4053" t="n">
        <v>1</v>
      </c>
      <c r="D4053" t="n">
        <v>216</v>
      </c>
      <c r="E4053" t="s">
        <v>392</v>
      </c>
      <c r="F4053" t="n">
        <v>3201</v>
      </c>
      <c r="G4053" t="s">
        <v>228</v>
      </c>
      <c r="H4053" t="s">
        <v>229</v>
      </c>
      <c r="I4053" t="n">
        <v>5</v>
      </c>
      <c r="J4053" t="n">
        <v>490</v>
      </c>
      <c r="K4053" t="s">
        <v>244</v>
      </c>
      <c r="L4053" t="n">
        <v>315</v>
      </c>
      <c r="M4053" t="n">
        <v>0</v>
      </c>
      <c r="N4053" t="n">
        <v>0</v>
      </c>
    </row>
    <row r="4054" spans="1:20">
      <c r="A4054" s="1" t="n">
        <v>42613</v>
      </c>
      <c r="B4054" t="s">
        <v>420</v>
      </c>
      <c r="C4054" t="n">
        <v>2</v>
      </c>
      <c r="D4054" t="n">
        <v>457</v>
      </c>
      <c r="E4054" t="s">
        <v>426</v>
      </c>
      <c r="F4054" t="n">
        <v>3201</v>
      </c>
      <c r="G4054" t="s">
        <v>228</v>
      </c>
      <c r="H4054" t="s">
        <v>229</v>
      </c>
      <c r="I4054" t="n">
        <v>5</v>
      </c>
      <c r="J4054" t="n">
        <v>490</v>
      </c>
      <c r="K4054" t="s">
        <v>244</v>
      </c>
      <c r="L4054" t="n">
        <v>44</v>
      </c>
      <c r="M4054" t="n">
        <v>0</v>
      </c>
      <c r="N4054" t="n">
        <v>0</v>
      </c>
    </row>
    <row r="4055" spans="1:20">
      <c r="A4055" s="1" t="n">
        <v>42613</v>
      </c>
      <c r="B4055" t="s">
        <v>420</v>
      </c>
      <c r="C4055" t="n">
        <v>3</v>
      </c>
      <c r="D4055" t="n">
        <v>25</v>
      </c>
      <c r="E4055" t="s">
        <v>116</v>
      </c>
      <c r="F4055" t="n">
        <v>3201</v>
      </c>
      <c r="G4055" t="s">
        <v>228</v>
      </c>
      <c r="H4055" t="s">
        <v>229</v>
      </c>
      <c r="I4055" t="n">
        <v>5</v>
      </c>
      <c r="J4055" t="n">
        <v>910</v>
      </c>
      <c r="K4055" t="s">
        <v>318</v>
      </c>
      <c r="L4055" t="n">
        <v>501</v>
      </c>
      <c r="M4055" t="n">
        <v>0.72</v>
      </c>
      <c r="N4055" t="n">
        <v>39.9</v>
      </c>
      <c r="O4055" t="s">
        <v>420</v>
      </c>
      <c r="P4055" t="n">
        <v>363</v>
      </c>
      <c r="Q4055" t="s">
        <v>387</v>
      </c>
      <c r="R4055" t="s">
        <v>233</v>
      </c>
      <c r="S4055" t="s">
        <v>229</v>
      </c>
      <c r="T4055" t="n">
        <v>5</v>
      </c>
    </row>
    <row r="4056" spans="1:20">
      <c r="A4056" s="1" t="n">
        <v>42613</v>
      </c>
      <c r="B4056" t="s">
        <v>420</v>
      </c>
      <c r="C4056" t="n">
        <v>4</v>
      </c>
      <c r="D4056" t="n">
        <v>25</v>
      </c>
      <c r="E4056" t="s">
        <v>116</v>
      </c>
      <c r="F4056" t="n">
        <v>3201</v>
      </c>
      <c r="G4056" t="s">
        <v>228</v>
      </c>
      <c r="H4056" t="s">
        <v>229</v>
      </c>
      <c r="I4056" t="n">
        <v>5</v>
      </c>
      <c r="J4056" t="n">
        <v>550</v>
      </c>
      <c r="K4056" t="s">
        <v>346</v>
      </c>
      <c r="L4056" t="n">
        <v>522</v>
      </c>
      <c r="M4056" t="n">
        <v>0.18</v>
      </c>
      <c r="N4056" t="n">
        <v>36.5</v>
      </c>
      <c r="O4056" t="s">
        <v>420</v>
      </c>
      <c r="P4056" t="n">
        <v>363</v>
      </c>
      <c r="Q4056" t="s">
        <v>387</v>
      </c>
      <c r="R4056" t="s">
        <v>233</v>
      </c>
      <c r="S4056" t="s">
        <v>229</v>
      </c>
      <c r="T4056" t="n">
        <v>5</v>
      </c>
    </row>
    <row r="4057" spans="1:20">
      <c r="A4057" s="1" t="n">
        <v>42613</v>
      </c>
      <c r="B4057" t="s">
        <v>421</v>
      </c>
      <c r="C4057" t="n">
        <v>2</v>
      </c>
      <c r="D4057" t="n">
        <v>215</v>
      </c>
      <c r="E4057" t="s">
        <v>384</v>
      </c>
      <c r="F4057" t="n">
        <v>3201</v>
      </c>
      <c r="G4057" t="s">
        <v>228</v>
      </c>
      <c r="H4057" t="s">
        <v>229</v>
      </c>
      <c r="I4057" t="n">
        <v>5</v>
      </c>
      <c r="J4057" t="n">
        <v>515</v>
      </c>
      <c r="K4057" t="s">
        <v>338</v>
      </c>
      <c r="L4057" t="n">
        <v>120</v>
      </c>
      <c r="M4057" t="n">
        <v>0</v>
      </c>
      <c r="N4057" t="n">
        <v>0</v>
      </c>
    </row>
    <row r="4058" spans="1:20">
      <c r="A4058" s="1" t="n">
        <v>42613</v>
      </c>
      <c r="B4058" t="s">
        <v>421</v>
      </c>
      <c r="C4058" t="n">
        <v>1</v>
      </c>
      <c r="D4058" t="n">
        <v>216</v>
      </c>
      <c r="E4058" t="s">
        <v>392</v>
      </c>
      <c r="F4058" t="n">
        <v>3201</v>
      </c>
      <c r="G4058" t="s">
        <v>228</v>
      </c>
      <c r="H4058" t="s">
        <v>229</v>
      </c>
      <c r="I4058" t="n">
        <v>5</v>
      </c>
      <c r="J4058" t="n">
        <v>515</v>
      </c>
      <c r="K4058" t="s">
        <v>338</v>
      </c>
      <c r="L4058" t="n">
        <v>195</v>
      </c>
      <c r="M4058" t="n">
        <v>0</v>
      </c>
      <c r="N4058" t="n">
        <v>0</v>
      </c>
    </row>
    <row r="4059" spans="1:20">
      <c r="A4059" s="1" t="n">
        <v>42613</v>
      </c>
      <c r="B4059" t="s">
        <v>421</v>
      </c>
      <c r="C4059" t="n">
        <v>3</v>
      </c>
      <c r="D4059" t="n">
        <v>216</v>
      </c>
      <c r="E4059" t="s">
        <v>392</v>
      </c>
      <c r="F4059" t="n">
        <v>3201</v>
      </c>
      <c r="G4059" t="s">
        <v>228</v>
      </c>
      <c r="H4059" t="s">
        <v>229</v>
      </c>
      <c r="I4059" t="n">
        <v>5</v>
      </c>
      <c r="J4059" t="n">
        <v>490</v>
      </c>
      <c r="K4059" t="s">
        <v>244</v>
      </c>
      <c r="L4059" t="n">
        <v>315</v>
      </c>
      <c r="M4059" t="n">
        <v>0</v>
      </c>
      <c r="N4059" t="n">
        <v>0</v>
      </c>
      <c r="O4059" t="s">
        <v>420</v>
      </c>
      <c r="P4059" t="n">
        <v>363</v>
      </c>
      <c r="Q4059" t="s">
        <v>387</v>
      </c>
      <c r="R4059" t="s">
        <v>233</v>
      </c>
      <c r="S4059" t="s">
        <v>229</v>
      </c>
      <c r="T4059" t="n">
        <v>5</v>
      </c>
    </row>
    <row r="4060" spans="1:20">
      <c r="A4060" s="1" t="n">
        <v>42613</v>
      </c>
      <c r="B4060" t="s">
        <v>422</v>
      </c>
      <c r="C4060" t="n">
        <v>2</v>
      </c>
      <c r="D4060" t="n">
        <v>215</v>
      </c>
      <c r="E4060" t="s">
        <v>384</v>
      </c>
      <c r="F4060" t="n">
        <v>3201</v>
      </c>
      <c r="G4060" t="s">
        <v>228</v>
      </c>
      <c r="H4060" t="s">
        <v>229</v>
      </c>
      <c r="I4060" t="n">
        <v>5</v>
      </c>
      <c r="J4060" t="n">
        <v>515</v>
      </c>
      <c r="K4060" t="s">
        <v>338</v>
      </c>
      <c r="L4060" t="n">
        <v>120</v>
      </c>
      <c r="M4060" t="n">
        <v>0</v>
      </c>
      <c r="N4060" t="n">
        <v>0</v>
      </c>
    </row>
    <row r="4061" spans="1:20">
      <c r="A4061" s="1" t="n">
        <v>42643</v>
      </c>
      <c r="B4061" t="s">
        <v>231</v>
      </c>
      <c r="C4061" t="n">
        <v>83</v>
      </c>
      <c r="D4061" t="n">
        <v>510</v>
      </c>
      <c r="E4061" t="s">
        <v>398</v>
      </c>
      <c r="F4061" t="n">
        <v>3201</v>
      </c>
      <c r="G4061" t="s">
        <v>228</v>
      </c>
      <c r="H4061" t="s">
        <v>229</v>
      </c>
      <c r="I4061" t="n">
        <v>5</v>
      </c>
      <c r="J4061" t="n">
        <v>260</v>
      </c>
      <c r="K4061" t="s">
        <v>250</v>
      </c>
      <c r="L4061" t="n">
        <v>98</v>
      </c>
      <c r="M4061" t="n">
        <v>1.54</v>
      </c>
      <c r="N4061" t="n">
        <v>0</v>
      </c>
    </row>
    <row r="4062" spans="1:20">
      <c r="A4062" s="1" t="n">
        <v>42643</v>
      </c>
      <c r="B4062" t="s">
        <v>231</v>
      </c>
      <c r="C4062" t="n">
        <v>80</v>
      </c>
      <c r="D4062" t="n">
        <v>465</v>
      </c>
      <c r="E4062" t="s">
        <v>404</v>
      </c>
      <c r="F4062" t="n">
        <v>3201</v>
      </c>
      <c r="G4062" t="s">
        <v>228</v>
      </c>
      <c r="H4062" t="s">
        <v>229</v>
      </c>
      <c r="I4062" t="n">
        <v>5</v>
      </c>
      <c r="J4062" t="n">
        <v>260</v>
      </c>
      <c r="K4062" t="s">
        <v>250</v>
      </c>
      <c r="L4062" t="n">
        <v>32</v>
      </c>
      <c r="M4062" t="n">
        <v>0</v>
      </c>
      <c r="N4062" t="n">
        <v>0</v>
      </c>
      <c r="O4062" t="s">
        <v>425</v>
      </c>
      <c r="P4062" t="n">
        <v>121</v>
      </c>
      <c r="Q4062" t="s">
        <v>229</v>
      </c>
      <c r="R4062" t="s">
        <v>233</v>
      </c>
      <c r="S4062" t="s">
        <v>229</v>
      </c>
      <c r="T4062" t="n">
        <v>5</v>
      </c>
    </row>
    <row r="4063" spans="1:20">
      <c r="A4063" s="1" t="n">
        <v>42643</v>
      </c>
      <c r="B4063" t="s">
        <v>231</v>
      </c>
      <c r="C4063" t="n">
        <v>82</v>
      </c>
      <c r="D4063" t="n">
        <v>510</v>
      </c>
      <c r="E4063" t="s">
        <v>398</v>
      </c>
      <c r="F4063" t="n">
        <v>3201</v>
      </c>
      <c r="G4063" t="s">
        <v>228</v>
      </c>
      <c r="H4063" t="s">
        <v>229</v>
      </c>
      <c r="I4063" t="n">
        <v>5</v>
      </c>
      <c r="J4063" t="n">
        <v>260</v>
      </c>
      <c r="K4063" t="s">
        <v>250</v>
      </c>
      <c r="L4063" t="n">
        <v>87</v>
      </c>
      <c r="M4063" t="n">
        <v>1.78</v>
      </c>
      <c r="N4063" t="n">
        <v>0</v>
      </c>
      <c r="O4063" t="s">
        <v>425</v>
      </c>
      <c r="P4063" t="n">
        <v>121</v>
      </c>
      <c r="Q4063" t="s">
        <v>229</v>
      </c>
      <c r="R4063" t="s">
        <v>233</v>
      </c>
      <c r="S4063" t="s">
        <v>229</v>
      </c>
      <c r="T4063" t="n">
        <v>5</v>
      </c>
    </row>
    <row r="4064" spans="1:20">
      <c r="A4064" s="1" t="n">
        <v>42643</v>
      </c>
      <c r="B4064" t="s">
        <v>231</v>
      </c>
      <c r="C4064" t="n">
        <v>3</v>
      </c>
      <c r="D4064" t="n">
        <v>25</v>
      </c>
      <c r="E4064" t="s">
        <v>116</v>
      </c>
      <c r="F4064" t="n">
        <v>3201</v>
      </c>
      <c r="G4064" t="s">
        <v>228</v>
      </c>
      <c r="H4064" t="s">
        <v>229</v>
      </c>
      <c r="I4064" t="n">
        <v>5</v>
      </c>
      <c r="J4064" t="n">
        <v>458</v>
      </c>
      <c r="K4064" t="s">
        <v>230</v>
      </c>
      <c r="L4064" t="n">
        <v>268</v>
      </c>
      <c r="M4064" t="n">
        <v>0.1</v>
      </c>
      <c r="N4064" t="n">
        <v>33.6</v>
      </c>
      <c r="O4064" t="s">
        <v>425</v>
      </c>
      <c r="P4064" t="n">
        <v>121</v>
      </c>
      <c r="Q4064" t="s">
        <v>229</v>
      </c>
      <c r="R4064" t="s">
        <v>233</v>
      </c>
      <c r="S4064" t="s">
        <v>229</v>
      </c>
      <c r="T4064" t="n">
        <v>5</v>
      </c>
    </row>
    <row r="4065" spans="1:20">
      <c r="A4065" s="1" t="n">
        <v>42643</v>
      </c>
      <c r="B4065" t="s">
        <v>231</v>
      </c>
      <c r="C4065" t="n">
        <v>2</v>
      </c>
      <c r="D4065" t="n">
        <v>25</v>
      </c>
      <c r="E4065" t="s">
        <v>116</v>
      </c>
      <c r="F4065" t="n">
        <v>3201</v>
      </c>
      <c r="G4065" t="s">
        <v>228</v>
      </c>
      <c r="H4065" t="s">
        <v>229</v>
      </c>
      <c r="I4065" t="n">
        <v>5</v>
      </c>
      <c r="J4065" t="n">
        <v>458</v>
      </c>
      <c r="K4065" t="s">
        <v>230</v>
      </c>
      <c r="L4065" t="n">
        <v>307</v>
      </c>
      <c r="M4065" t="n">
        <v>0.1</v>
      </c>
      <c r="N4065" t="n">
        <v>33.7</v>
      </c>
    </row>
    <row r="4066" spans="1:20">
      <c r="A4066" s="1" t="n">
        <v>42643</v>
      </c>
      <c r="B4066" t="s">
        <v>231</v>
      </c>
      <c r="C4066" t="n">
        <v>4</v>
      </c>
      <c r="D4066" t="n">
        <v>25</v>
      </c>
      <c r="E4066" t="s">
        <v>116</v>
      </c>
      <c r="F4066" t="n">
        <v>3201</v>
      </c>
      <c r="G4066" t="s">
        <v>228</v>
      </c>
      <c r="H4066" t="s">
        <v>229</v>
      </c>
      <c r="I4066" t="n">
        <v>5</v>
      </c>
      <c r="J4066" t="n">
        <v>458</v>
      </c>
      <c r="K4066" t="s">
        <v>230</v>
      </c>
      <c r="L4066" t="n">
        <v>403</v>
      </c>
      <c r="M4066" t="n">
        <v>0.1</v>
      </c>
      <c r="N4066" t="n">
        <v>33.6</v>
      </c>
    </row>
    <row r="4067" spans="1:20">
      <c r="A4067" s="1" t="n">
        <v>42643</v>
      </c>
      <c r="B4067" t="s">
        <v>231</v>
      </c>
      <c r="C4067" t="n">
        <v>1</v>
      </c>
      <c r="D4067" t="n">
        <v>25</v>
      </c>
      <c r="E4067" t="s">
        <v>116</v>
      </c>
      <c r="F4067" t="n">
        <v>3201</v>
      </c>
      <c r="G4067" t="s">
        <v>228</v>
      </c>
      <c r="H4067" t="s">
        <v>229</v>
      </c>
      <c r="I4067" t="n">
        <v>5</v>
      </c>
      <c r="J4067" t="n">
        <v>458</v>
      </c>
      <c r="K4067" t="s">
        <v>230</v>
      </c>
      <c r="L4067" t="n">
        <v>375</v>
      </c>
      <c r="M4067" t="n">
        <v>0.1</v>
      </c>
      <c r="N4067" t="n">
        <v>33.7</v>
      </c>
      <c r="O4067" t="s">
        <v>425</v>
      </c>
      <c r="P4067" t="n">
        <v>121</v>
      </c>
      <c r="Q4067" t="s">
        <v>229</v>
      </c>
      <c r="R4067" t="s">
        <v>233</v>
      </c>
      <c r="S4067" t="s">
        <v>229</v>
      </c>
      <c r="T4067" t="n">
        <v>5</v>
      </c>
    </row>
    <row r="4068" spans="1:20">
      <c r="A4068" s="1" t="n">
        <v>42643</v>
      </c>
      <c r="B4068" t="s">
        <v>231</v>
      </c>
      <c r="C4068" t="n">
        <v>79</v>
      </c>
      <c r="D4068" t="n">
        <v>465</v>
      </c>
      <c r="E4068" t="s">
        <v>404</v>
      </c>
      <c r="F4068" t="n">
        <v>3201</v>
      </c>
      <c r="G4068" t="s">
        <v>228</v>
      </c>
      <c r="H4068" t="s">
        <v>229</v>
      </c>
      <c r="I4068" t="n">
        <v>5</v>
      </c>
      <c r="J4068" t="n">
        <v>260</v>
      </c>
      <c r="K4068" t="s">
        <v>250</v>
      </c>
      <c r="L4068" t="n">
        <v>15</v>
      </c>
      <c r="M4068" t="n">
        <v>0</v>
      </c>
      <c r="N4068" t="n">
        <v>0</v>
      </c>
    </row>
    <row r="4069" spans="1:20">
      <c r="A4069" s="1" t="n">
        <v>42643</v>
      </c>
      <c r="B4069" t="s">
        <v>427</v>
      </c>
      <c r="C4069" t="n">
        <v>1</v>
      </c>
      <c r="D4069" t="n">
        <v>215</v>
      </c>
      <c r="E4069" t="s">
        <v>384</v>
      </c>
      <c r="F4069" t="n">
        <v>3201</v>
      </c>
      <c r="G4069" t="s">
        <v>228</v>
      </c>
      <c r="H4069" t="s">
        <v>229</v>
      </c>
      <c r="I4069" t="n">
        <v>5</v>
      </c>
      <c r="J4069" t="n">
        <v>515</v>
      </c>
      <c r="K4069" t="s">
        <v>338</v>
      </c>
      <c r="L4069" t="n">
        <v>65</v>
      </c>
      <c r="M4069" t="n">
        <v>0</v>
      </c>
      <c r="N4069" t="n">
        <v>0</v>
      </c>
    </row>
    <row r="4070" spans="1:20">
      <c r="A4070" s="1" t="n">
        <v>42643</v>
      </c>
      <c r="B4070" t="s">
        <v>427</v>
      </c>
      <c r="C4070" t="n">
        <v>4</v>
      </c>
      <c r="D4070" t="n">
        <v>215</v>
      </c>
      <c r="E4070" t="s">
        <v>384</v>
      </c>
      <c r="F4070" t="n">
        <v>3201</v>
      </c>
      <c r="G4070" t="s">
        <v>228</v>
      </c>
      <c r="H4070" t="s">
        <v>229</v>
      </c>
      <c r="I4070" t="n">
        <v>5</v>
      </c>
      <c r="J4070" t="n">
        <v>490</v>
      </c>
      <c r="K4070" t="s">
        <v>244</v>
      </c>
      <c r="L4070" t="n">
        <v>12</v>
      </c>
      <c r="M4070" t="n">
        <v>0</v>
      </c>
      <c r="N4070" t="n">
        <v>0</v>
      </c>
    </row>
    <row r="4071" spans="1:20">
      <c r="A4071" s="1" t="n">
        <v>42643</v>
      </c>
      <c r="B4071" t="s">
        <v>419</v>
      </c>
      <c r="C4071" t="n">
        <v>4</v>
      </c>
      <c r="D4071" t="n">
        <v>251</v>
      </c>
      <c r="E4071" t="s">
        <v>385</v>
      </c>
      <c r="F4071" t="n">
        <v>3201</v>
      </c>
      <c r="G4071" t="s">
        <v>228</v>
      </c>
      <c r="H4071" t="s">
        <v>229</v>
      </c>
      <c r="I4071" t="n">
        <v>5</v>
      </c>
      <c r="J4071" t="n">
        <v>320</v>
      </c>
      <c r="K4071" t="s">
        <v>388</v>
      </c>
      <c r="L4071" t="n">
        <v>18</v>
      </c>
      <c r="M4071" t="n">
        <v>0</v>
      </c>
      <c r="N4071" t="n">
        <v>0</v>
      </c>
    </row>
    <row r="4072" spans="1:20">
      <c r="A4072" s="1" t="n">
        <v>42643</v>
      </c>
      <c r="B4072" t="s">
        <v>419</v>
      </c>
      <c r="C4072" t="n">
        <v>3</v>
      </c>
      <c r="D4072" t="n">
        <v>251</v>
      </c>
      <c r="E4072" t="s">
        <v>385</v>
      </c>
      <c r="F4072" t="n">
        <v>3202</v>
      </c>
      <c r="G4072" t="s">
        <v>275</v>
      </c>
      <c r="H4072" t="s">
        <v>229</v>
      </c>
      <c r="I4072" t="n">
        <v>5</v>
      </c>
      <c r="J4072" t="n">
        <v>320</v>
      </c>
      <c r="K4072" t="s">
        <v>388</v>
      </c>
      <c r="L4072" t="n">
        <v>14</v>
      </c>
      <c r="M4072" t="n">
        <v>0</v>
      </c>
      <c r="N4072" t="n">
        <v>0</v>
      </c>
    </row>
    <row r="4073" spans="1:20">
      <c r="A4073" s="1" t="n">
        <v>42643</v>
      </c>
      <c r="B4073" t="s">
        <v>419</v>
      </c>
      <c r="C4073" t="n">
        <v>1</v>
      </c>
      <c r="D4073" t="n">
        <v>251</v>
      </c>
      <c r="E4073" t="s">
        <v>385</v>
      </c>
      <c r="F4073" t="n">
        <v>3204</v>
      </c>
      <c r="G4073" t="s">
        <v>344</v>
      </c>
      <c r="H4073" t="s">
        <v>229</v>
      </c>
      <c r="I4073" t="n">
        <v>5</v>
      </c>
      <c r="J4073" t="n">
        <v>320</v>
      </c>
      <c r="K4073" t="s">
        <v>388</v>
      </c>
      <c r="L4073" t="n">
        <v>12</v>
      </c>
      <c r="M4073" t="n">
        <v>0</v>
      </c>
      <c r="N4073" t="n">
        <v>0</v>
      </c>
    </row>
    <row r="4074" spans="1:20">
      <c r="A4074" s="1" t="n">
        <v>42643</v>
      </c>
      <c r="B4074" t="s">
        <v>419</v>
      </c>
      <c r="C4074" t="n">
        <v>2</v>
      </c>
      <c r="D4074" t="n">
        <v>251</v>
      </c>
      <c r="E4074" t="s">
        <v>385</v>
      </c>
      <c r="F4074" t="n">
        <v>3203</v>
      </c>
      <c r="G4074" t="s">
        <v>343</v>
      </c>
      <c r="H4074" t="s">
        <v>229</v>
      </c>
      <c r="I4074" t="n">
        <v>5</v>
      </c>
      <c r="J4074" t="n">
        <v>320</v>
      </c>
      <c r="K4074" t="s">
        <v>388</v>
      </c>
      <c r="L4074" t="n">
        <v>16</v>
      </c>
      <c r="M4074" t="n">
        <v>0</v>
      </c>
      <c r="N4074" t="n">
        <v>0</v>
      </c>
    </row>
    <row r="4075" spans="1:20">
      <c r="A4075" s="1" t="n">
        <v>42643</v>
      </c>
      <c r="B4075" t="s">
        <v>423</v>
      </c>
      <c r="C4075" t="n">
        <v>1</v>
      </c>
      <c r="D4075" t="n">
        <v>931</v>
      </c>
      <c r="E4075" t="s">
        <v>383</v>
      </c>
      <c r="F4075" t="n">
        <v>3201</v>
      </c>
      <c r="G4075" t="s">
        <v>228</v>
      </c>
      <c r="H4075" t="s">
        <v>229</v>
      </c>
      <c r="I4075" t="n">
        <v>5</v>
      </c>
      <c r="J4075" t="n">
        <v>830</v>
      </c>
      <c r="K4075" t="s">
        <v>418</v>
      </c>
      <c r="L4075" t="n">
        <v>40</v>
      </c>
      <c r="M4075" t="n">
        <v>0</v>
      </c>
      <c r="N4075" t="n">
        <v>0</v>
      </c>
    </row>
    <row r="4076" spans="1:20">
      <c r="A4076" s="1" t="n">
        <v>42643</v>
      </c>
      <c r="B4076" t="s">
        <v>420</v>
      </c>
      <c r="C4076" t="n">
        <v>3</v>
      </c>
      <c r="D4076" t="n">
        <v>25</v>
      </c>
      <c r="E4076" t="s">
        <v>116</v>
      </c>
      <c r="F4076" t="n">
        <v>3201</v>
      </c>
      <c r="G4076" t="s">
        <v>228</v>
      </c>
      <c r="H4076" t="s">
        <v>229</v>
      </c>
      <c r="I4076" t="n">
        <v>5</v>
      </c>
      <c r="J4076" t="n">
        <v>910</v>
      </c>
      <c r="K4076" t="s">
        <v>318</v>
      </c>
      <c r="L4076" t="n">
        <v>595</v>
      </c>
      <c r="M4076" t="n">
        <v>0.78</v>
      </c>
      <c r="N4076" t="n">
        <v>39.9</v>
      </c>
      <c r="O4076" t="s">
        <v>420</v>
      </c>
      <c r="P4076" t="n">
        <v>363</v>
      </c>
      <c r="Q4076" t="s">
        <v>387</v>
      </c>
      <c r="R4076" t="s">
        <v>233</v>
      </c>
      <c r="S4076" t="s">
        <v>229</v>
      </c>
      <c r="T4076" t="n">
        <v>5</v>
      </c>
    </row>
    <row r="4077" spans="1:20">
      <c r="A4077" s="1" t="n">
        <v>42643</v>
      </c>
      <c r="B4077" t="s">
        <v>420</v>
      </c>
      <c r="C4077" t="n">
        <v>4</v>
      </c>
      <c r="D4077" t="n">
        <v>25</v>
      </c>
      <c r="E4077" t="s">
        <v>116</v>
      </c>
      <c r="F4077" t="n">
        <v>3201</v>
      </c>
      <c r="G4077" t="s">
        <v>228</v>
      </c>
      <c r="H4077" t="s">
        <v>229</v>
      </c>
      <c r="I4077" t="n">
        <v>5</v>
      </c>
      <c r="J4077" t="n">
        <v>160</v>
      </c>
      <c r="K4077" t="s">
        <v>258</v>
      </c>
      <c r="L4077" t="n">
        <v>160</v>
      </c>
      <c r="M4077" t="n">
        <v>0.12</v>
      </c>
      <c r="N4077" t="n">
        <v>41.9</v>
      </c>
      <c r="O4077" t="s">
        <v>420</v>
      </c>
      <c r="P4077" t="n">
        <v>363</v>
      </c>
      <c r="Q4077" t="s">
        <v>387</v>
      </c>
      <c r="R4077" t="s">
        <v>233</v>
      </c>
      <c r="S4077" t="s">
        <v>229</v>
      </c>
      <c r="T4077" t="n">
        <v>5</v>
      </c>
    </row>
    <row r="4078" spans="1:20">
      <c r="A4078" s="1" t="n">
        <v>42643</v>
      </c>
      <c r="B4078" t="s">
        <v>420</v>
      </c>
      <c r="C4078" t="n">
        <v>1</v>
      </c>
      <c r="D4078" t="n">
        <v>25</v>
      </c>
      <c r="E4078" t="s">
        <v>116</v>
      </c>
      <c r="F4078" t="n">
        <v>3201</v>
      </c>
      <c r="G4078" t="s">
        <v>228</v>
      </c>
      <c r="H4078" t="s">
        <v>229</v>
      </c>
      <c r="I4078" t="n">
        <v>5</v>
      </c>
      <c r="J4078" t="n">
        <v>805</v>
      </c>
      <c r="K4078" t="s">
        <v>295</v>
      </c>
      <c r="L4078" t="n">
        <v>734</v>
      </c>
      <c r="M4078" t="n">
        <v>0.29</v>
      </c>
      <c r="N4078" t="n">
        <v>35</v>
      </c>
      <c r="O4078" t="s">
        <v>420</v>
      </c>
      <c r="P4078" t="n">
        <v>363</v>
      </c>
      <c r="Q4078" t="s">
        <v>387</v>
      </c>
      <c r="R4078" t="s">
        <v>233</v>
      </c>
      <c r="S4078" t="s">
        <v>229</v>
      </c>
      <c r="T4078" t="n">
        <v>5</v>
      </c>
    </row>
    <row r="4079" spans="1:20">
      <c r="A4079" s="1" t="n">
        <v>42643</v>
      </c>
      <c r="B4079" t="s">
        <v>420</v>
      </c>
      <c r="C4079" t="n">
        <v>2</v>
      </c>
      <c r="D4079" t="n">
        <v>25</v>
      </c>
      <c r="E4079" t="s">
        <v>116</v>
      </c>
      <c r="F4079" t="n">
        <v>3201</v>
      </c>
      <c r="G4079" t="s">
        <v>228</v>
      </c>
      <c r="H4079" t="s">
        <v>229</v>
      </c>
      <c r="I4079" t="n">
        <v>5</v>
      </c>
      <c r="J4079" t="n">
        <v>550</v>
      </c>
      <c r="K4079" t="s">
        <v>346</v>
      </c>
      <c r="L4079" t="n">
        <v>124</v>
      </c>
      <c r="M4079" t="n">
        <v>0.15</v>
      </c>
      <c r="N4079" t="n">
        <v>36.6</v>
      </c>
      <c r="O4079" t="s">
        <v>420</v>
      </c>
      <c r="P4079" t="n">
        <v>363</v>
      </c>
      <c r="Q4079" t="s">
        <v>387</v>
      </c>
      <c r="R4079" t="s">
        <v>233</v>
      </c>
      <c r="S4079" t="s">
        <v>229</v>
      </c>
      <c r="T4079" t="n">
        <v>5</v>
      </c>
    </row>
    <row r="4080" spans="1:20">
      <c r="A4080" s="1" t="n">
        <v>42643</v>
      </c>
      <c r="B4080" t="s">
        <v>421</v>
      </c>
      <c r="C4080" t="n">
        <v>1</v>
      </c>
      <c r="D4080" t="n">
        <v>216</v>
      </c>
      <c r="E4080" t="s">
        <v>392</v>
      </c>
      <c r="F4080" t="n">
        <v>3201</v>
      </c>
      <c r="G4080" t="s">
        <v>228</v>
      </c>
      <c r="H4080" t="s">
        <v>229</v>
      </c>
      <c r="I4080" t="n">
        <v>5</v>
      </c>
      <c r="J4080" t="n">
        <v>515</v>
      </c>
      <c r="K4080" t="s">
        <v>338</v>
      </c>
      <c r="L4080" t="n">
        <v>195</v>
      </c>
      <c r="M4080" t="n">
        <v>0</v>
      </c>
      <c r="N4080" t="n">
        <v>0</v>
      </c>
      <c r="O4080" t="s">
        <v>420</v>
      </c>
      <c r="P4080" t="n">
        <v>363</v>
      </c>
      <c r="Q4080" t="s">
        <v>387</v>
      </c>
      <c r="R4080" t="s">
        <v>233</v>
      </c>
      <c r="S4080" t="s">
        <v>229</v>
      </c>
      <c r="T4080" t="n">
        <v>5</v>
      </c>
    </row>
    <row r="4081" spans="1:20">
      <c r="A4081" s="1" t="n">
        <v>42643</v>
      </c>
      <c r="B4081" t="s">
        <v>421</v>
      </c>
      <c r="C4081" t="n">
        <v>2</v>
      </c>
      <c r="D4081" t="n">
        <v>215</v>
      </c>
      <c r="E4081" t="s">
        <v>384</v>
      </c>
      <c r="F4081" t="n">
        <v>3201</v>
      </c>
      <c r="G4081" t="s">
        <v>228</v>
      </c>
      <c r="H4081" t="s">
        <v>229</v>
      </c>
      <c r="I4081" t="n">
        <v>5</v>
      </c>
      <c r="J4081" t="n">
        <v>515</v>
      </c>
      <c r="K4081" t="s">
        <v>338</v>
      </c>
      <c r="L4081" t="n">
        <v>121</v>
      </c>
      <c r="M4081" t="n">
        <v>0</v>
      </c>
      <c r="N4081" t="n">
        <v>0</v>
      </c>
      <c r="O4081" t="s">
        <v>420</v>
      </c>
      <c r="P4081" t="n">
        <v>363</v>
      </c>
      <c r="Q4081" t="s">
        <v>387</v>
      </c>
      <c r="R4081" t="s">
        <v>233</v>
      </c>
      <c r="S4081" t="s">
        <v>229</v>
      </c>
      <c r="T4081" t="n">
        <v>5</v>
      </c>
    </row>
    <row r="4082" spans="1:20">
      <c r="A4082" s="1" t="n">
        <v>42643</v>
      </c>
      <c r="B4082" t="s">
        <v>421</v>
      </c>
      <c r="C4082" t="n">
        <v>3</v>
      </c>
      <c r="D4082" t="n">
        <v>216</v>
      </c>
      <c r="E4082" t="s">
        <v>392</v>
      </c>
      <c r="F4082" t="n">
        <v>3201</v>
      </c>
      <c r="G4082" t="s">
        <v>228</v>
      </c>
      <c r="H4082" t="s">
        <v>229</v>
      </c>
      <c r="I4082" t="n">
        <v>5</v>
      </c>
      <c r="J4082" t="n">
        <v>490</v>
      </c>
      <c r="K4082" t="s">
        <v>244</v>
      </c>
      <c r="L4082" t="n">
        <v>140</v>
      </c>
      <c r="M4082" t="n">
        <v>0</v>
      </c>
      <c r="N4082" t="n">
        <v>0</v>
      </c>
      <c r="O4082" t="s">
        <v>420</v>
      </c>
      <c r="P4082" t="n">
        <v>363</v>
      </c>
      <c r="Q4082" t="s">
        <v>387</v>
      </c>
      <c r="R4082" t="s">
        <v>233</v>
      </c>
      <c r="S4082" t="s">
        <v>229</v>
      </c>
      <c r="T4082" t="n">
        <v>5</v>
      </c>
    </row>
    <row r="4083" spans="1:20">
      <c r="A4083" s="1" t="n">
        <v>42643</v>
      </c>
      <c r="B4083" t="s">
        <v>422</v>
      </c>
      <c r="C4083" t="n">
        <v>1</v>
      </c>
      <c r="D4083" t="n">
        <v>215</v>
      </c>
      <c r="E4083" t="s">
        <v>384</v>
      </c>
      <c r="F4083" t="n">
        <v>3201</v>
      </c>
      <c r="G4083" t="s">
        <v>228</v>
      </c>
      <c r="H4083" t="s">
        <v>229</v>
      </c>
      <c r="I4083" t="n">
        <v>5</v>
      </c>
      <c r="J4083" t="n">
        <v>515</v>
      </c>
      <c r="K4083" t="s">
        <v>338</v>
      </c>
      <c r="L4083" t="n">
        <v>121</v>
      </c>
      <c r="M4083" t="n">
        <v>0</v>
      </c>
      <c r="N4083" t="n">
        <v>0</v>
      </c>
    </row>
    <row r="4084" spans="1:20">
      <c r="A4084" s="1" t="n">
        <v>42674</v>
      </c>
      <c r="B4084" t="s">
        <v>231</v>
      </c>
      <c r="C4084" t="n">
        <v>57</v>
      </c>
      <c r="D4084" t="n">
        <v>465</v>
      </c>
      <c r="E4084" t="s">
        <v>404</v>
      </c>
      <c r="F4084" t="n">
        <v>3201</v>
      </c>
      <c r="G4084" t="s">
        <v>228</v>
      </c>
      <c r="H4084" t="s">
        <v>229</v>
      </c>
      <c r="I4084" t="n">
        <v>5</v>
      </c>
      <c r="J4084" t="n">
        <v>260</v>
      </c>
      <c r="K4084" t="s">
        <v>250</v>
      </c>
      <c r="L4084" t="n">
        <v>15</v>
      </c>
      <c r="M4084" t="n">
        <v>0</v>
      </c>
      <c r="N4084" t="n">
        <v>0</v>
      </c>
      <c r="O4084" t="s">
        <v>425</v>
      </c>
      <c r="P4084" t="n">
        <v>121</v>
      </c>
      <c r="Q4084" t="s">
        <v>229</v>
      </c>
      <c r="R4084" t="s">
        <v>233</v>
      </c>
      <c r="S4084" t="s">
        <v>229</v>
      </c>
      <c r="T4084" t="n">
        <v>5</v>
      </c>
    </row>
    <row r="4085" spans="1:20">
      <c r="A4085" s="1" t="n">
        <v>42674</v>
      </c>
      <c r="B4085" t="s">
        <v>231</v>
      </c>
      <c r="C4085" t="n">
        <v>58</v>
      </c>
      <c r="D4085" t="n">
        <v>510</v>
      </c>
      <c r="E4085" t="s">
        <v>398</v>
      </c>
      <c r="F4085" t="n">
        <v>3201</v>
      </c>
      <c r="G4085" t="s">
        <v>228</v>
      </c>
      <c r="H4085" t="s">
        <v>229</v>
      </c>
      <c r="I4085" t="n">
        <v>5</v>
      </c>
      <c r="J4085" t="n">
        <v>260</v>
      </c>
      <c r="K4085" t="s">
        <v>250</v>
      </c>
      <c r="L4085" t="n">
        <v>96</v>
      </c>
      <c r="M4085" t="n">
        <v>1.55</v>
      </c>
      <c r="N4085" t="n">
        <v>0</v>
      </c>
      <c r="O4085" t="s">
        <v>425</v>
      </c>
      <c r="P4085" t="n">
        <v>121</v>
      </c>
      <c r="Q4085" t="s">
        <v>229</v>
      </c>
      <c r="R4085" t="s">
        <v>233</v>
      </c>
      <c r="S4085" t="s">
        <v>229</v>
      </c>
      <c r="T4085" t="n">
        <v>5</v>
      </c>
    </row>
    <row r="4086" spans="1:20">
      <c r="A4086" s="1" t="n">
        <v>42674</v>
      </c>
      <c r="B4086" t="s">
        <v>231</v>
      </c>
      <c r="C4086" t="n">
        <v>33</v>
      </c>
      <c r="D4086" t="n">
        <v>25</v>
      </c>
      <c r="E4086" t="s">
        <v>116</v>
      </c>
      <c r="F4086" t="n">
        <v>3201</v>
      </c>
      <c r="G4086" t="s">
        <v>228</v>
      </c>
      <c r="H4086" t="s">
        <v>229</v>
      </c>
      <c r="I4086" t="n">
        <v>5</v>
      </c>
      <c r="J4086" t="n">
        <v>458</v>
      </c>
      <c r="K4086" t="s">
        <v>230</v>
      </c>
      <c r="L4086" t="n">
        <v>163</v>
      </c>
      <c r="M4086" t="n">
        <v>0.1</v>
      </c>
      <c r="N4086" t="n">
        <v>33.2</v>
      </c>
      <c r="O4086" t="s">
        <v>425</v>
      </c>
      <c r="P4086" t="n">
        <v>121</v>
      </c>
      <c r="Q4086" t="s">
        <v>229</v>
      </c>
      <c r="R4086" t="s">
        <v>233</v>
      </c>
      <c r="S4086" t="s">
        <v>229</v>
      </c>
      <c r="T4086" t="n">
        <v>5</v>
      </c>
    </row>
    <row r="4087" spans="1:20">
      <c r="A4087" s="1" t="n">
        <v>42674</v>
      </c>
      <c r="B4087" t="s">
        <v>231</v>
      </c>
      <c r="C4087" t="n">
        <v>35</v>
      </c>
      <c r="D4087" t="n">
        <v>25</v>
      </c>
      <c r="E4087" t="s">
        <v>116</v>
      </c>
      <c r="F4087" t="n">
        <v>3201</v>
      </c>
      <c r="G4087" t="s">
        <v>228</v>
      </c>
      <c r="H4087" t="s">
        <v>229</v>
      </c>
      <c r="I4087" t="n">
        <v>5</v>
      </c>
      <c r="J4087" t="n">
        <v>458</v>
      </c>
      <c r="K4087" t="s">
        <v>230</v>
      </c>
      <c r="L4087" t="n">
        <v>489</v>
      </c>
      <c r="M4087" t="n">
        <v>0.1</v>
      </c>
      <c r="N4087" t="n">
        <v>33.2</v>
      </c>
    </row>
    <row r="4088" spans="1:20">
      <c r="A4088" s="1" t="n">
        <v>42674</v>
      </c>
      <c r="B4088" t="s">
        <v>231</v>
      </c>
      <c r="C4088" t="n">
        <v>56</v>
      </c>
      <c r="D4088" t="n">
        <v>465</v>
      </c>
      <c r="E4088" t="s">
        <v>404</v>
      </c>
      <c r="F4088" t="n">
        <v>3201</v>
      </c>
      <c r="G4088" t="s">
        <v>228</v>
      </c>
      <c r="H4088" t="s">
        <v>229</v>
      </c>
      <c r="I4088" t="n">
        <v>5</v>
      </c>
      <c r="J4088" t="n">
        <v>260</v>
      </c>
      <c r="K4088" t="s">
        <v>250</v>
      </c>
      <c r="L4088" t="n">
        <v>31</v>
      </c>
      <c r="M4088" t="n">
        <v>0</v>
      </c>
      <c r="N4088" t="n">
        <v>0</v>
      </c>
      <c r="O4088" t="s">
        <v>425</v>
      </c>
      <c r="P4088" t="n">
        <v>121</v>
      </c>
      <c r="Q4088" t="s">
        <v>229</v>
      </c>
      <c r="R4088" t="s">
        <v>233</v>
      </c>
      <c r="S4088" t="s">
        <v>229</v>
      </c>
      <c r="T4088" t="n">
        <v>5</v>
      </c>
    </row>
    <row r="4089" spans="1:20">
      <c r="A4089" s="1" t="n">
        <v>42674</v>
      </c>
      <c r="B4089" t="s">
        <v>231</v>
      </c>
      <c r="C4089" t="n">
        <v>23</v>
      </c>
      <c r="D4089" t="n">
        <v>25</v>
      </c>
      <c r="E4089" t="s">
        <v>116</v>
      </c>
      <c r="F4089" t="n">
        <v>3201</v>
      </c>
      <c r="G4089" t="s">
        <v>228</v>
      </c>
      <c r="H4089" t="s">
        <v>229</v>
      </c>
      <c r="I4089" t="n">
        <v>5</v>
      </c>
      <c r="J4089" t="n">
        <v>945</v>
      </c>
      <c r="K4089" t="s">
        <v>282</v>
      </c>
      <c r="L4089" t="n">
        <v>74</v>
      </c>
      <c r="M4089" t="n">
        <v>0.04</v>
      </c>
      <c r="N4089" t="n">
        <v>33.9</v>
      </c>
    </row>
    <row r="4090" spans="1:20">
      <c r="A4090" s="1" t="n">
        <v>42674</v>
      </c>
      <c r="B4090" t="s">
        <v>231</v>
      </c>
      <c r="C4090" t="n">
        <v>24</v>
      </c>
      <c r="D4090" t="n">
        <v>25</v>
      </c>
      <c r="E4090" t="s">
        <v>116</v>
      </c>
      <c r="F4090" t="n">
        <v>3201</v>
      </c>
      <c r="G4090" t="s">
        <v>228</v>
      </c>
      <c r="H4090" t="s">
        <v>229</v>
      </c>
      <c r="I4090" t="n">
        <v>5</v>
      </c>
      <c r="J4090" t="n">
        <v>945</v>
      </c>
      <c r="K4090" t="s">
        <v>282</v>
      </c>
      <c r="L4090" t="n">
        <v>223</v>
      </c>
      <c r="M4090" t="n">
        <v>0.04</v>
      </c>
      <c r="N4090" t="n">
        <v>33.9</v>
      </c>
      <c r="O4090" t="s">
        <v>425</v>
      </c>
      <c r="P4090" t="n">
        <v>121</v>
      </c>
      <c r="Q4090" t="s">
        <v>229</v>
      </c>
      <c r="R4090" t="s">
        <v>233</v>
      </c>
      <c r="S4090" t="s">
        <v>229</v>
      </c>
      <c r="T4090" t="n">
        <v>5</v>
      </c>
    </row>
    <row r="4091" spans="1:20">
      <c r="A4091" s="1" t="n">
        <v>42674</v>
      </c>
      <c r="B4091" t="s">
        <v>231</v>
      </c>
      <c r="C4091" t="n">
        <v>25</v>
      </c>
      <c r="D4091" t="n">
        <v>25</v>
      </c>
      <c r="E4091" t="s">
        <v>116</v>
      </c>
      <c r="F4091" t="n">
        <v>3201</v>
      </c>
      <c r="G4091" t="s">
        <v>228</v>
      </c>
      <c r="H4091" t="s">
        <v>229</v>
      </c>
      <c r="I4091" t="n">
        <v>5</v>
      </c>
      <c r="J4091" t="n">
        <v>580</v>
      </c>
      <c r="K4091" t="s">
        <v>248</v>
      </c>
      <c r="L4091" t="n">
        <v>298</v>
      </c>
      <c r="M4091" t="n">
        <v>0.09</v>
      </c>
      <c r="N4091" t="n">
        <v>35.6</v>
      </c>
    </row>
    <row r="4092" spans="1:20">
      <c r="A4092" s="1" t="n">
        <v>42674</v>
      </c>
      <c r="B4092" t="s">
        <v>427</v>
      </c>
      <c r="C4092" t="n">
        <v>1</v>
      </c>
      <c r="D4092" t="n">
        <v>215</v>
      </c>
      <c r="E4092" t="s">
        <v>384</v>
      </c>
      <c r="F4092" t="n">
        <v>3201</v>
      </c>
      <c r="G4092" t="s">
        <v>228</v>
      </c>
      <c r="H4092" t="s">
        <v>229</v>
      </c>
      <c r="I4092" t="n">
        <v>5</v>
      </c>
      <c r="J4092" t="n">
        <v>515</v>
      </c>
      <c r="K4092" t="s">
        <v>338</v>
      </c>
      <c r="L4092" t="n">
        <v>125</v>
      </c>
      <c r="M4092" t="n">
        <v>0</v>
      </c>
      <c r="N4092" t="n">
        <v>0</v>
      </c>
    </row>
    <row r="4093" spans="1:20">
      <c r="A4093" s="1" t="n">
        <v>42674</v>
      </c>
      <c r="B4093" t="s">
        <v>427</v>
      </c>
      <c r="C4093" t="n">
        <v>1</v>
      </c>
      <c r="D4093" t="n">
        <v>215</v>
      </c>
      <c r="E4093" t="s">
        <v>384</v>
      </c>
      <c r="F4093" t="n">
        <v>3201</v>
      </c>
      <c r="G4093" t="s">
        <v>228</v>
      </c>
      <c r="H4093" t="s">
        <v>229</v>
      </c>
      <c r="I4093" t="n">
        <v>5</v>
      </c>
      <c r="J4093" t="n">
        <v>490</v>
      </c>
      <c r="K4093" t="s">
        <v>244</v>
      </c>
      <c r="L4093" t="n">
        <v>0</v>
      </c>
      <c r="M4093" t="n">
        <v>0</v>
      </c>
      <c r="N4093" t="n">
        <v>0</v>
      </c>
    </row>
    <row r="4094" spans="1:20">
      <c r="A4094" s="1" t="n">
        <v>42674</v>
      </c>
      <c r="B4094" t="s">
        <v>419</v>
      </c>
      <c r="C4094" t="n">
        <v>1</v>
      </c>
      <c r="D4094" t="n">
        <v>251</v>
      </c>
      <c r="E4094" t="s">
        <v>385</v>
      </c>
      <c r="F4094" t="n">
        <v>3204</v>
      </c>
      <c r="G4094" t="s">
        <v>344</v>
      </c>
      <c r="H4094" t="s">
        <v>229</v>
      </c>
      <c r="I4094" t="n">
        <v>5</v>
      </c>
      <c r="J4094" t="n">
        <v>160</v>
      </c>
      <c r="K4094" t="s">
        <v>258</v>
      </c>
      <c r="L4094" t="n">
        <v>8</v>
      </c>
      <c r="M4094" t="n">
        <v>0</v>
      </c>
      <c r="N4094" t="n">
        <v>0</v>
      </c>
    </row>
    <row r="4095" spans="1:20">
      <c r="A4095" s="1" t="n">
        <v>42674</v>
      </c>
      <c r="B4095" t="s">
        <v>419</v>
      </c>
      <c r="C4095" t="n">
        <v>3</v>
      </c>
      <c r="D4095" t="n">
        <v>251</v>
      </c>
      <c r="E4095" t="s">
        <v>385</v>
      </c>
      <c r="F4095" t="n">
        <v>3202</v>
      </c>
      <c r="G4095" t="s">
        <v>275</v>
      </c>
      <c r="H4095" t="s">
        <v>229</v>
      </c>
      <c r="I4095" t="n">
        <v>5</v>
      </c>
      <c r="J4095" t="n">
        <v>160</v>
      </c>
      <c r="K4095" t="s">
        <v>258</v>
      </c>
      <c r="L4095" t="n">
        <v>20</v>
      </c>
      <c r="M4095" t="n">
        <v>0</v>
      </c>
      <c r="N4095" t="n">
        <v>0</v>
      </c>
    </row>
    <row r="4096" spans="1:20">
      <c r="A4096" s="1" t="n">
        <v>42674</v>
      </c>
      <c r="B4096" t="s">
        <v>419</v>
      </c>
      <c r="C4096" t="n">
        <v>4</v>
      </c>
      <c r="D4096" t="n">
        <v>251</v>
      </c>
      <c r="E4096" t="s">
        <v>385</v>
      </c>
      <c r="F4096" t="n">
        <v>3201</v>
      </c>
      <c r="G4096" t="s">
        <v>228</v>
      </c>
      <c r="H4096" t="s">
        <v>229</v>
      </c>
      <c r="I4096" t="n">
        <v>5</v>
      </c>
      <c r="J4096" t="n">
        <v>160</v>
      </c>
      <c r="K4096" t="s">
        <v>258</v>
      </c>
      <c r="L4096" t="n">
        <v>17</v>
      </c>
      <c r="M4096" t="n">
        <v>0</v>
      </c>
      <c r="N4096" t="n">
        <v>0</v>
      </c>
    </row>
    <row r="4097" spans="1:20">
      <c r="A4097" s="1" t="n">
        <v>42674</v>
      </c>
      <c r="B4097" t="s">
        <v>419</v>
      </c>
      <c r="C4097" t="n">
        <v>2</v>
      </c>
      <c r="D4097" t="n">
        <v>251</v>
      </c>
      <c r="E4097" t="s">
        <v>385</v>
      </c>
      <c r="F4097" t="n">
        <v>3203</v>
      </c>
      <c r="G4097" t="s">
        <v>343</v>
      </c>
      <c r="H4097" t="s">
        <v>229</v>
      </c>
      <c r="I4097" t="n">
        <v>5</v>
      </c>
      <c r="J4097" t="n">
        <v>160</v>
      </c>
      <c r="K4097" t="s">
        <v>258</v>
      </c>
      <c r="L4097" t="n">
        <v>14</v>
      </c>
      <c r="M4097" t="n">
        <v>0</v>
      </c>
      <c r="N4097" t="n">
        <v>0</v>
      </c>
    </row>
    <row r="4098" spans="1:20">
      <c r="A4098" s="1" t="n">
        <v>42674</v>
      </c>
      <c r="B4098" t="s">
        <v>420</v>
      </c>
      <c r="C4098" t="n">
        <v>1</v>
      </c>
      <c r="D4098" t="n">
        <v>25</v>
      </c>
      <c r="E4098" t="s">
        <v>116</v>
      </c>
      <c r="F4098" t="n">
        <v>3201</v>
      </c>
      <c r="G4098" t="s">
        <v>228</v>
      </c>
      <c r="H4098" t="s">
        <v>229</v>
      </c>
      <c r="I4098" t="n">
        <v>5</v>
      </c>
      <c r="J4098" t="n">
        <v>805</v>
      </c>
      <c r="K4098" t="s">
        <v>295</v>
      </c>
      <c r="L4098" t="n">
        <v>699</v>
      </c>
      <c r="M4098" t="n">
        <v>0.3</v>
      </c>
      <c r="N4098" t="n">
        <v>35.2</v>
      </c>
      <c r="O4098" t="s">
        <v>420</v>
      </c>
      <c r="P4098" t="n">
        <v>363</v>
      </c>
      <c r="Q4098" t="s">
        <v>387</v>
      </c>
      <c r="R4098" t="s">
        <v>233</v>
      </c>
      <c r="S4098" t="s">
        <v>229</v>
      </c>
      <c r="T4098" t="n">
        <v>5</v>
      </c>
    </row>
    <row r="4099" spans="1:20">
      <c r="A4099" s="1" t="n">
        <v>42674</v>
      </c>
      <c r="B4099" t="s">
        <v>421</v>
      </c>
      <c r="C4099" t="n">
        <v>1</v>
      </c>
      <c r="D4099" t="n">
        <v>216</v>
      </c>
      <c r="E4099" t="s">
        <v>392</v>
      </c>
      <c r="F4099" t="n">
        <v>3201</v>
      </c>
      <c r="G4099" t="s">
        <v>228</v>
      </c>
      <c r="H4099" t="s">
        <v>229</v>
      </c>
      <c r="I4099" t="n">
        <v>5</v>
      </c>
      <c r="J4099" t="n">
        <v>515</v>
      </c>
      <c r="K4099" t="s">
        <v>338</v>
      </c>
      <c r="L4099" t="n">
        <v>215</v>
      </c>
      <c r="M4099" t="n">
        <v>0</v>
      </c>
      <c r="N4099" t="n">
        <v>0</v>
      </c>
    </row>
    <row r="4100" spans="1:20">
      <c r="A4100" s="1" t="n">
        <v>42674</v>
      </c>
      <c r="B4100" t="s">
        <v>421</v>
      </c>
      <c r="C4100" t="n">
        <v>2</v>
      </c>
      <c r="D4100" t="n">
        <v>215</v>
      </c>
      <c r="E4100" t="s">
        <v>384</v>
      </c>
      <c r="F4100" t="n">
        <v>3201</v>
      </c>
      <c r="G4100" t="s">
        <v>228</v>
      </c>
      <c r="H4100" t="s">
        <v>229</v>
      </c>
      <c r="I4100" t="n">
        <v>5</v>
      </c>
      <c r="J4100" t="n">
        <v>515</v>
      </c>
      <c r="K4100" t="s">
        <v>338</v>
      </c>
      <c r="L4100" t="n">
        <v>100</v>
      </c>
      <c r="M4100" t="n">
        <v>0</v>
      </c>
      <c r="N4100" t="n">
        <v>0</v>
      </c>
      <c r="O4100" t="s">
        <v>420</v>
      </c>
      <c r="P4100" t="n">
        <v>363</v>
      </c>
      <c r="Q4100" t="s">
        <v>387</v>
      </c>
      <c r="R4100" t="s">
        <v>233</v>
      </c>
      <c r="S4100" t="s">
        <v>229</v>
      </c>
      <c r="T4100" t="n">
        <v>5</v>
      </c>
    </row>
    <row r="4101" spans="1:20">
      <c r="A4101" s="1" t="n">
        <v>42674</v>
      </c>
      <c r="B4101" t="s">
        <v>421</v>
      </c>
      <c r="C4101" t="n">
        <v>3</v>
      </c>
      <c r="D4101" t="n">
        <v>216</v>
      </c>
      <c r="E4101" t="s">
        <v>392</v>
      </c>
      <c r="F4101" t="n">
        <v>3201</v>
      </c>
      <c r="G4101" t="s">
        <v>228</v>
      </c>
      <c r="H4101" t="s">
        <v>229</v>
      </c>
      <c r="I4101" t="n">
        <v>5</v>
      </c>
      <c r="J4101" t="n">
        <v>490</v>
      </c>
      <c r="K4101" t="s">
        <v>244</v>
      </c>
      <c r="L4101" t="n">
        <v>125</v>
      </c>
      <c r="M4101" t="n">
        <v>0</v>
      </c>
      <c r="N4101" t="n">
        <v>0</v>
      </c>
    </row>
    <row r="4102" spans="1:20">
      <c r="A4102" s="1" t="n">
        <v>42674</v>
      </c>
      <c r="B4102" t="s">
        <v>422</v>
      </c>
      <c r="C4102" t="n">
        <v>1</v>
      </c>
      <c r="D4102" t="n">
        <v>215</v>
      </c>
      <c r="E4102" t="s">
        <v>384</v>
      </c>
      <c r="F4102" t="n">
        <v>3201</v>
      </c>
      <c r="G4102" t="s">
        <v>228</v>
      </c>
      <c r="H4102" t="s">
        <v>229</v>
      </c>
      <c r="I4102" t="n">
        <v>5</v>
      </c>
      <c r="J4102" t="n">
        <v>515</v>
      </c>
      <c r="K4102" t="s">
        <v>338</v>
      </c>
      <c r="L4102" t="n">
        <v>315</v>
      </c>
      <c r="M4102" t="n">
        <v>0</v>
      </c>
      <c r="N4102" t="n">
        <v>0</v>
      </c>
    </row>
    <row r="4103" spans="1:20">
      <c r="A4103" s="1" t="n">
        <v>42704</v>
      </c>
      <c r="B4103" t="s">
        <v>231</v>
      </c>
      <c r="C4103" t="n">
        <v>74</v>
      </c>
      <c r="D4103" t="n">
        <v>465</v>
      </c>
      <c r="E4103" t="s">
        <v>404</v>
      </c>
      <c r="F4103" t="n">
        <v>3201</v>
      </c>
      <c r="G4103" t="s">
        <v>228</v>
      </c>
      <c r="H4103" t="s">
        <v>229</v>
      </c>
      <c r="I4103" t="n">
        <v>5</v>
      </c>
      <c r="J4103" t="n">
        <v>260</v>
      </c>
      <c r="K4103" t="s">
        <v>250</v>
      </c>
      <c r="L4103" t="n">
        <v>15</v>
      </c>
      <c r="M4103" t="n">
        <v>0</v>
      </c>
      <c r="N4103" t="n">
        <v>0</v>
      </c>
    </row>
    <row r="4104" spans="1:20">
      <c r="A4104" s="1" t="n">
        <v>42704</v>
      </c>
      <c r="B4104" t="s">
        <v>231</v>
      </c>
      <c r="C4104" t="n">
        <v>78</v>
      </c>
      <c r="D4104" t="n">
        <v>510</v>
      </c>
      <c r="E4104" t="s">
        <v>398</v>
      </c>
      <c r="F4104" t="n">
        <v>3201</v>
      </c>
      <c r="G4104" t="s">
        <v>228</v>
      </c>
      <c r="H4104" t="s">
        <v>229</v>
      </c>
      <c r="I4104" t="n">
        <v>5</v>
      </c>
      <c r="J4104" t="n">
        <v>260</v>
      </c>
      <c r="K4104" t="s">
        <v>250</v>
      </c>
      <c r="L4104" t="n">
        <v>65</v>
      </c>
      <c r="M4104" t="n">
        <v>1.55</v>
      </c>
      <c r="N4104" t="n">
        <v>0</v>
      </c>
    </row>
    <row r="4105" spans="1:20">
      <c r="A4105" s="1" t="n">
        <v>42704</v>
      </c>
      <c r="B4105" t="s">
        <v>231</v>
      </c>
      <c r="C4105" t="n">
        <v>75</v>
      </c>
      <c r="D4105" t="n">
        <v>465</v>
      </c>
      <c r="E4105" t="s">
        <v>404</v>
      </c>
      <c r="F4105" t="n">
        <v>3201</v>
      </c>
      <c r="G4105" t="s">
        <v>228</v>
      </c>
      <c r="H4105" t="s">
        <v>229</v>
      </c>
      <c r="I4105" t="n">
        <v>5</v>
      </c>
      <c r="J4105" t="n">
        <v>260</v>
      </c>
      <c r="K4105" t="s">
        <v>250</v>
      </c>
      <c r="L4105" t="n">
        <v>55</v>
      </c>
      <c r="M4105" t="n">
        <v>0</v>
      </c>
      <c r="N4105" t="n">
        <v>0</v>
      </c>
    </row>
    <row r="4106" spans="1:20">
      <c r="A4106" s="1" t="n">
        <v>42704</v>
      </c>
      <c r="B4106" t="s">
        <v>427</v>
      </c>
      <c r="C4106" t="n">
        <v>2</v>
      </c>
      <c r="D4106" t="n">
        <v>215</v>
      </c>
      <c r="E4106" t="s">
        <v>384</v>
      </c>
      <c r="F4106" t="n">
        <v>3201</v>
      </c>
      <c r="G4106" t="s">
        <v>228</v>
      </c>
      <c r="H4106" t="s">
        <v>229</v>
      </c>
      <c r="I4106" t="n">
        <v>5</v>
      </c>
      <c r="J4106" t="n">
        <v>910</v>
      </c>
      <c r="K4106" t="s">
        <v>318</v>
      </c>
      <c r="L4106" t="n">
        <v>0</v>
      </c>
      <c r="M4106" t="n">
        <v>0</v>
      </c>
      <c r="N4106" t="n">
        <v>0</v>
      </c>
    </row>
    <row r="4107" spans="1:20">
      <c r="A4107" s="1" t="n">
        <v>42704</v>
      </c>
      <c r="B4107" t="s">
        <v>427</v>
      </c>
      <c r="C4107" t="n">
        <v>3</v>
      </c>
      <c r="D4107" t="n">
        <v>215</v>
      </c>
      <c r="E4107" t="s">
        <v>384</v>
      </c>
      <c r="F4107" t="n">
        <v>3201</v>
      </c>
      <c r="G4107" t="s">
        <v>228</v>
      </c>
      <c r="H4107" t="s">
        <v>229</v>
      </c>
      <c r="I4107" t="n">
        <v>5</v>
      </c>
      <c r="J4107" t="n">
        <v>580</v>
      </c>
      <c r="K4107" t="s">
        <v>248</v>
      </c>
      <c r="L4107" t="n">
        <v>0</v>
      </c>
      <c r="M4107" t="n">
        <v>0</v>
      </c>
      <c r="N4107" t="n">
        <v>0</v>
      </c>
    </row>
    <row r="4108" spans="1:20">
      <c r="A4108" s="1" t="n">
        <v>42704</v>
      </c>
      <c r="B4108" t="s">
        <v>419</v>
      </c>
      <c r="C4108" t="n">
        <v>1</v>
      </c>
      <c r="D4108" t="n">
        <v>251</v>
      </c>
      <c r="E4108" t="s">
        <v>385</v>
      </c>
      <c r="F4108" t="n">
        <v>3204</v>
      </c>
      <c r="G4108" t="s">
        <v>344</v>
      </c>
      <c r="H4108" t="s">
        <v>229</v>
      </c>
      <c r="I4108" t="n">
        <v>5</v>
      </c>
      <c r="J4108" t="n">
        <v>160</v>
      </c>
      <c r="K4108" t="s">
        <v>258</v>
      </c>
      <c r="L4108" t="n">
        <v>23</v>
      </c>
      <c r="M4108" t="n">
        <v>0</v>
      </c>
      <c r="N4108" t="n">
        <v>0</v>
      </c>
    </row>
    <row r="4109" spans="1:20">
      <c r="A4109" s="1" t="n">
        <v>42704</v>
      </c>
      <c r="B4109" t="s">
        <v>419</v>
      </c>
      <c r="C4109" t="n">
        <v>4</v>
      </c>
      <c r="D4109" t="n">
        <v>251</v>
      </c>
      <c r="E4109" t="s">
        <v>385</v>
      </c>
      <c r="F4109" t="n">
        <v>3201</v>
      </c>
      <c r="G4109" t="s">
        <v>228</v>
      </c>
      <c r="H4109" t="s">
        <v>229</v>
      </c>
      <c r="I4109" t="n">
        <v>5</v>
      </c>
      <c r="J4109" t="n">
        <v>160</v>
      </c>
      <c r="K4109" t="s">
        <v>258</v>
      </c>
      <c r="L4109" t="n">
        <v>0</v>
      </c>
      <c r="M4109" t="n">
        <v>0</v>
      </c>
      <c r="N4109" t="n">
        <v>0</v>
      </c>
    </row>
    <row r="4110" spans="1:20">
      <c r="A4110" s="1" t="n">
        <v>42704</v>
      </c>
      <c r="B4110" t="s">
        <v>419</v>
      </c>
      <c r="C4110" t="n">
        <v>2</v>
      </c>
      <c r="D4110" t="n">
        <v>251</v>
      </c>
      <c r="E4110" t="s">
        <v>385</v>
      </c>
      <c r="F4110" t="n">
        <v>3203</v>
      </c>
      <c r="G4110" t="s">
        <v>343</v>
      </c>
      <c r="H4110" t="s">
        <v>229</v>
      </c>
      <c r="I4110" t="n">
        <v>5</v>
      </c>
      <c r="J4110" t="n">
        <v>160</v>
      </c>
      <c r="K4110" t="s">
        <v>258</v>
      </c>
      <c r="L4110" t="n">
        <v>17</v>
      </c>
      <c r="M4110" t="n">
        <v>0</v>
      </c>
      <c r="N4110" t="n">
        <v>0</v>
      </c>
    </row>
    <row r="4111" spans="1:20">
      <c r="A4111" s="1" t="n">
        <v>42704</v>
      </c>
      <c r="B4111" t="s">
        <v>419</v>
      </c>
      <c r="C4111" t="n">
        <v>3</v>
      </c>
      <c r="D4111" t="n">
        <v>251</v>
      </c>
      <c r="E4111" t="s">
        <v>385</v>
      </c>
      <c r="F4111" t="n">
        <v>3202</v>
      </c>
      <c r="G4111" t="s">
        <v>275</v>
      </c>
      <c r="H4111" t="s">
        <v>229</v>
      </c>
      <c r="I4111" t="n">
        <v>5</v>
      </c>
      <c r="J4111" t="n">
        <v>160</v>
      </c>
      <c r="K4111" t="s">
        <v>258</v>
      </c>
      <c r="L4111" t="n">
        <v>18</v>
      </c>
      <c r="M4111" t="n">
        <v>0</v>
      </c>
      <c r="N4111" t="n">
        <v>0</v>
      </c>
    </row>
    <row r="4112" spans="1:20">
      <c r="A4112" s="1" t="n">
        <v>42704</v>
      </c>
      <c r="B4112" t="s">
        <v>419</v>
      </c>
      <c r="C4112" t="n">
        <v>4</v>
      </c>
      <c r="D4112" t="n">
        <v>251</v>
      </c>
      <c r="E4112" t="s">
        <v>385</v>
      </c>
      <c r="F4112" t="n">
        <v>3201</v>
      </c>
      <c r="G4112" t="s">
        <v>228</v>
      </c>
      <c r="H4112" t="s">
        <v>229</v>
      </c>
      <c r="I4112" t="n">
        <v>5</v>
      </c>
      <c r="J4112" t="n">
        <v>887</v>
      </c>
      <c r="K4112" t="s">
        <v>424</v>
      </c>
      <c r="L4112" t="n">
        <v>10</v>
      </c>
      <c r="M4112" t="n">
        <v>0</v>
      </c>
      <c r="N4112" t="n">
        <v>0</v>
      </c>
    </row>
    <row r="4113" spans="1:20">
      <c r="A4113" s="1" t="n">
        <v>42704</v>
      </c>
      <c r="B4113" t="s">
        <v>420</v>
      </c>
      <c r="C4113" t="n">
        <v>2</v>
      </c>
      <c r="D4113" t="n">
        <v>25</v>
      </c>
      <c r="E4113" t="s">
        <v>116</v>
      </c>
      <c r="F4113" t="n">
        <v>3201</v>
      </c>
      <c r="G4113" t="s">
        <v>228</v>
      </c>
      <c r="H4113" t="s">
        <v>229</v>
      </c>
      <c r="I4113" t="n">
        <v>5</v>
      </c>
      <c r="J4113" t="n">
        <v>910</v>
      </c>
      <c r="K4113" t="s">
        <v>318</v>
      </c>
      <c r="L4113" t="n">
        <v>192</v>
      </c>
      <c r="M4113" t="n">
        <v>0.75</v>
      </c>
      <c r="N4113" t="n">
        <v>40.2</v>
      </c>
      <c r="O4113" t="s">
        <v>420</v>
      </c>
      <c r="P4113" t="n">
        <v>363</v>
      </c>
      <c r="Q4113" t="s">
        <v>387</v>
      </c>
      <c r="R4113" t="s">
        <v>233</v>
      </c>
      <c r="S4113" t="s">
        <v>229</v>
      </c>
      <c r="T4113" t="n">
        <v>5</v>
      </c>
    </row>
    <row r="4114" spans="1:20">
      <c r="A4114" s="1" t="n">
        <v>42704</v>
      </c>
      <c r="B4114" t="s">
        <v>420</v>
      </c>
      <c r="C4114" t="n">
        <v>3</v>
      </c>
      <c r="D4114" t="n">
        <v>25</v>
      </c>
      <c r="E4114" t="s">
        <v>116</v>
      </c>
      <c r="F4114" t="n">
        <v>3201</v>
      </c>
      <c r="G4114" t="s">
        <v>228</v>
      </c>
      <c r="H4114" t="s">
        <v>229</v>
      </c>
      <c r="I4114" t="n">
        <v>5</v>
      </c>
      <c r="J4114" t="n">
        <v>150</v>
      </c>
      <c r="K4114" t="s">
        <v>269</v>
      </c>
      <c r="L4114" t="n">
        <v>461</v>
      </c>
      <c r="M4114" t="n">
        <v>0.21</v>
      </c>
      <c r="N4114" t="n">
        <v>24.1</v>
      </c>
      <c r="O4114" t="s">
        <v>420</v>
      </c>
      <c r="P4114" t="n">
        <v>363</v>
      </c>
      <c r="Q4114" t="s">
        <v>387</v>
      </c>
      <c r="R4114" t="s">
        <v>233</v>
      </c>
      <c r="S4114" t="s">
        <v>229</v>
      </c>
      <c r="T4114" t="n">
        <v>5</v>
      </c>
    </row>
    <row r="4115" spans="1:20">
      <c r="A4115" s="1" t="n">
        <v>42704</v>
      </c>
      <c r="B4115" t="s">
        <v>420</v>
      </c>
      <c r="C4115" t="n">
        <v>1</v>
      </c>
      <c r="D4115" t="n">
        <v>25</v>
      </c>
      <c r="E4115" t="s">
        <v>116</v>
      </c>
      <c r="F4115" t="n">
        <v>3201</v>
      </c>
      <c r="G4115" t="s">
        <v>228</v>
      </c>
      <c r="H4115" t="s">
        <v>229</v>
      </c>
      <c r="I4115" t="n">
        <v>5</v>
      </c>
      <c r="J4115" t="n">
        <v>550</v>
      </c>
      <c r="K4115" t="s">
        <v>346</v>
      </c>
      <c r="L4115" t="n">
        <v>801</v>
      </c>
      <c r="M4115" t="n">
        <v>0.16</v>
      </c>
      <c r="N4115" t="n">
        <v>37</v>
      </c>
      <c r="O4115" t="s">
        <v>420</v>
      </c>
      <c r="P4115" t="n">
        <v>363</v>
      </c>
      <c r="Q4115" t="s">
        <v>387</v>
      </c>
      <c r="R4115" t="s">
        <v>233</v>
      </c>
      <c r="S4115" t="s">
        <v>229</v>
      </c>
      <c r="T4115" t="n">
        <v>5</v>
      </c>
    </row>
    <row r="4116" spans="1:20">
      <c r="A4116" s="1" t="n">
        <v>42704</v>
      </c>
      <c r="B4116" t="s">
        <v>421</v>
      </c>
      <c r="C4116" t="n">
        <v>1</v>
      </c>
      <c r="D4116" t="n">
        <v>216</v>
      </c>
      <c r="E4116" t="s">
        <v>392</v>
      </c>
      <c r="F4116" t="n">
        <v>3201</v>
      </c>
      <c r="G4116" t="s">
        <v>228</v>
      </c>
      <c r="H4116" t="s">
        <v>229</v>
      </c>
      <c r="I4116" t="n">
        <v>5</v>
      </c>
      <c r="J4116" t="n">
        <v>515</v>
      </c>
      <c r="K4116" t="s">
        <v>338</v>
      </c>
      <c r="L4116" t="n">
        <v>175</v>
      </c>
      <c r="M4116" t="n">
        <v>0</v>
      </c>
      <c r="N4116" t="n">
        <v>0</v>
      </c>
      <c r="O4116" t="s">
        <v>420</v>
      </c>
      <c r="P4116" t="n">
        <v>363</v>
      </c>
      <c r="Q4116" t="s">
        <v>387</v>
      </c>
      <c r="R4116" t="s">
        <v>233</v>
      </c>
      <c r="S4116" t="s">
        <v>229</v>
      </c>
      <c r="T4116" t="n">
        <v>5</v>
      </c>
    </row>
    <row r="4117" spans="1:20">
      <c r="A4117" s="1" t="n">
        <v>42704</v>
      </c>
      <c r="B4117" t="s">
        <v>421</v>
      </c>
      <c r="C4117" t="n">
        <v>2</v>
      </c>
      <c r="D4117" t="n">
        <v>215</v>
      </c>
      <c r="E4117" t="s">
        <v>384</v>
      </c>
      <c r="F4117" t="n">
        <v>3201</v>
      </c>
      <c r="G4117" t="s">
        <v>228</v>
      </c>
      <c r="H4117" t="s">
        <v>229</v>
      </c>
      <c r="I4117" t="n">
        <v>5</v>
      </c>
      <c r="J4117" t="n">
        <v>515</v>
      </c>
      <c r="K4117" t="s">
        <v>338</v>
      </c>
      <c r="L4117" t="n">
        <v>140</v>
      </c>
      <c r="M4117" t="n">
        <v>0</v>
      </c>
      <c r="N4117" t="n">
        <v>0</v>
      </c>
    </row>
    <row r="4118" spans="1:20">
      <c r="A4118" s="1" t="n">
        <v>42704</v>
      </c>
      <c r="B4118" t="s">
        <v>421</v>
      </c>
      <c r="C4118" t="n">
        <v>3</v>
      </c>
      <c r="D4118" t="n">
        <v>216</v>
      </c>
      <c r="E4118" t="s">
        <v>392</v>
      </c>
      <c r="F4118" t="n">
        <v>3201</v>
      </c>
      <c r="G4118" t="s">
        <v>228</v>
      </c>
      <c r="H4118" t="s">
        <v>229</v>
      </c>
      <c r="I4118" t="n">
        <v>5</v>
      </c>
      <c r="J4118" t="n">
        <v>490</v>
      </c>
      <c r="K4118" t="s">
        <v>244</v>
      </c>
      <c r="L4118" t="n">
        <v>70</v>
      </c>
      <c r="M4118" t="n">
        <v>0</v>
      </c>
      <c r="N4118" t="n">
        <v>0</v>
      </c>
    </row>
    <row r="4119" spans="1:20">
      <c r="A4119" s="1" t="n">
        <v>42704</v>
      </c>
      <c r="B4119" t="s">
        <v>422</v>
      </c>
      <c r="C4119" t="n">
        <v>10</v>
      </c>
      <c r="D4119" t="n">
        <v>215</v>
      </c>
      <c r="E4119" t="s">
        <v>384</v>
      </c>
      <c r="F4119" t="n">
        <v>3201</v>
      </c>
      <c r="G4119" t="s">
        <v>228</v>
      </c>
      <c r="H4119" t="s">
        <v>229</v>
      </c>
      <c r="I4119" t="n">
        <v>5</v>
      </c>
      <c r="J4119" t="n">
        <v>515</v>
      </c>
      <c r="K4119" t="s">
        <v>338</v>
      </c>
      <c r="L4119" t="n">
        <v>140</v>
      </c>
      <c r="M4119" t="n">
        <v>0</v>
      </c>
      <c r="N4119" t="n">
        <v>0</v>
      </c>
    </row>
    <row r="4120" spans="1:20">
      <c r="A4120" s="1" t="n">
        <v>42704</v>
      </c>
      <c r="B4120" t="s">
        <v>422</v>
      </c>
      <c r="C4120" t="n">
        <v>6</v>
      </c>
      <c r="D4120" t="n">
        <v>215</v>
      </c>
      <c r="E4120" t="s">
        <v>384</v>
      </c>
      <c r="F4120" t="n">
        <v>3201</v>
      </c>
      <c r="G4120" t="s">
        <v>228</v>
      </c>
      <c r="H4120" t="s">
        <v>229</v>
      </c>
      <c r="I4120" t="n">
        <v>5</v>
      </c>
      <c r="J4120" t="n">
        <v>458</v>
      </c>
      <c r="K4120" t="s">
        <v>230</v>
      </c>
      <c r="L4120" t="n">
        <v>14</v>
      </c>
      <c r="M4120" t="n">
        <v>0</v>
      </c>
      <c r="N4120" t="n">
        <v>0</v>
      </c>
    </row>
    <row r="4121" spans="1:20">
      <c r="A4121" s="1" t="n">
        <v>42704</v>
      </c>
      <c r="B4121" t="s">
        <v>422</v>
      </c>
      <c r="C4121" t="n">
        <v>7</v>
      </c>
      <c r="D4121" t="n">
        <v>215</v>
      </c>
      <c r="E4121" t="s">
        <v>384</v>
      </c>
      <c r="F4121" t="n">
        <v>3201</v>
      </c>
      <c r="G4121" t="s">
        <v>228</v>
      </c>
      <c r="H4121" t="s">
        <v>229</v>
      </c>
      <c r="I4121" t="n">
        <v>5</v>
      </c>
      <c r="J4121" t="n">
        <v>910</v>
      </c>
      <c r="K4121" t="s">
        <v>318</v>
      </c>
      <c r="L4121" t="n">
        <v>11</v>
      </c>
      <c r="M4121" t="n">
        <v>0</v>
      </c>
      <c r="N4121" t="n">
        <v>0</v>
      </c>
    </row>
    <row r="4122" spans="1:20">
      <c r="A4122" s="1" t="n">
        <v>42704</v>
      </c>
      <c r="B4122" t="s">
        <v>422</v>
      </c>
      <c r="C4122" t="n">
        <v>9</v>
      </c>
      <c r="D4122" t="n">
        <v>215</v>
      </c>
      <c r="E4122" t="s">
        <v>384</v>
      </c>
      <c r="F4122" t="n">
        <v>3201</v>
      </c>
      <c r="G4122" t="s">
        <v>228</v>
      </c>
      <c r="H4122" t="s">
        <v>229</v>
      </c>
      <c r="I4122" t="n">
        <v>5</v>
      </c>
      <c r="J4122" t="n">
        <v>580</v>
      </c>
      <c r="K4122" t="s">
        <v>248</v>
      </c>
      <c r="L4122" t="n">
        <v>2</v>
      </c>
      <c r="M4122" t="n">
        <v>0</v>
      </c>
      <c r="N4122" t="n">
        <v>0</v>
      </c>
    </row>
    <row r="4123" spans="1:20">
      <c r="A4123" s="1" t="n">
        <v>42704</v>
      </c>
      <c r="B4123" t="s">
        <v>422</v>
      </c>
      <c r="C4123" t="n">
        <v>8</v>
      </c>
      <c r="D4123" t="n">
        <v>215</v>
      </c>
      <c r="E4123" t="s">
        <v>384</v>
      </c>
      <c r="F4123" t="n">
        <v>3201</v>
      </c>
      <c r="G4123" t="s">
        <v>228</v>
      </c>
      <c r="H4123" t="s">
        <v>229</v>
      </c>
      <c r="I4123" t="n">
        <v>5</v>
      </c>
      <c r="J4123" t="n">
        <v>550</v>
      </c>
      <c r="K4123" t="s">
        <v>346</v>
      </c>
      <c r="L4123" t="n">
        <v>8</v>
      </c>
      <c r="M4123" t="n">
        <v>0</v>
      </c>
      <c r="N4123" t="n">
        <v>0</v>
      </c>
      <c r="O4123" t="s">
        <v>428</v>
      </c>
      <c r="P4123" t="n">
        <v>121</v>
      </c>
      <c r="Q4123" t="s">
        <v>387</v>
      </c>
      <c r="R4123" t="s">
        <v>233</v>
      </c>
      <c r="S4123" t="s">
        <v>229</v>
      </c>
      <c r="T4123" t="n">
        <v>5</v>
      </c>
    </row>
    <row r="4124" spans="1:20">
      <c r="A4124" s="1" t="n">
        <v>42735</v>
      </c>
      <c r="B4124" t="s">
        <v>427</v>
      </c>
      <c r="C4124" t="n">
        <v>2</v>
      </c>
      <c r="D4124" t="n">
        <v>215</v>
      </c>
      <c r="E4124" t="s">
        <v>384</v>
      </c>
      <c r="F4124" t="n">
        <v>3201</v>
      </c>
      <c r="G4124" t="s">
        <v>228</v>
      </c>
      <c r="H4124" t="s">
        <v>229</v>
      </c>
      <c r="I4124" t="n">
        <v>5</v>
      </c>
      <c r="J4124" t="n">
        <v>515</v>
      </c>
      <c r="K4124" t="s">
        <v>338</v>
      </c>
      <c r="L4124" t="n">
        <v>0</v>
      </c>
      <c r="M4124" t="n">
        <v>0</v>
      </c>
      <c r="N4124" t="n">
        <v>0</v>
      </c>
    </row>
    <row r="4125" spans="1:20">
      <c r="A4125" s="1" t="n">
        <v>42735</v>
      </c>
      <c r="B4125" t="s">
        <v>427</v>
      </c>
      <c r="C4125" t="n">
        <v>1</v>
      </c>
      <c r="D4125" t="n">
        <v>215</v>
      </c>
      <c r="E4125" t="s">
        <v>384</v>
      </c>
      <c r="F4125" t="n">
        <v>3201</v>
      </c>
      <c r="G4125" t="s">
        <v>228</v>
      </c>
      <c r="H4125" t="s">
        <v>229</v>
      </c>
      <c r="I4125" t="n">
        <v>5</v>
      </c>
      <c r="J4125" t="n">
        <v>515</v>
      </c>
      <c r="K4125" t="s">
        <v>338</v>
      </c>
      <c r="L4125" t="n">
        <v>110</v>
      </c>
      <c r="M4125" t="n">
        <v>0</v>
      </c>
      <c r="N4125" t="n">
        <v>0</v>
      </c>
    </row>
    <row r="4126" spans="1:20">
      <c r="A4126" s="1" t="n">
        <v>42735</v>
      </c>
      <c r="B4126" t="s">
        <v>427</v>
      </c>
      <c r="C4126" t="n">
        <v>3</v>
      </c>
      <c r="D4126" t="n">
        <v>25</v>
      </c>
      <c r="E4126" t="s">
        <v>116</v>
      </c>
      <c r="F4126" t="n">
        <v>3201</v>
      </c>
      <c r="G4126" t="s">
        <v>228</v>
      </c>
      <c r="H4126" t="s">
        <v>229</v>
      </c>
      <c r="I4126" t="n">
        <v>5</v>
      </c>
      <c r="J4126" t="n">
        <v>458</v>
      </c>
      <c r="K4126" t="s">
        <v>230</v>
      </c>
      <c r="L4126" t="n">
        <v>0</v>
      </c>
      <c r="M4126" t="n">
        <v>0.25</v>
      </c>
      <c r="N4126" t="n">
        <v>47.3</v>
      </c>
    </row>
    <row r="4127" spans="1:20">
      <c r="A4127" s="1" t="n">
        <v>42735</v>
      </c>
      <c r="B4127" t="s">
        <v>419</v>
      </c>
      <c r="C4127" t="n">
        <v>1</v>
      </c>
      <c r="D4127" t="n">
        <v>251</v>
      </c>
      <c r="E4127" t="s">
        <v>385</v>
      </c>
      <c r="F4127" t="n">
        <v>3204</v>
      </c>
      <c r="G4127" t="s">
        <v>344</v>
      </c>
      <c r="H4127" t="s">
        <v>229</v>
      </c>
      <c r="I4127" t="n">
        <v>5</v>
      </c>
      <c r="J4127" t="n">
        <v>887</v>
      </c>
      <c r="K4127" t="s">
        <v>424</v>
      </c>
      <c r="L4127" t="n">
        <v>9</v>
      </c>
      <c r="M4127" t="n">
        <v>0</v>
      </c>
      <c r="N4127" t="n">
        <v>0</v>
      </c>
    </row>
    <row r="4128" spans="1:20">
      <c r="A4128" s="1" t="n">
        <v>42735</v>
      </c>
      <c r="B4128" t="s">
        <v>419</v>
      </c>
      <c r="C4128" t="n">
        <v>2</v>
      </c>
      <c r="D4128" t="n">
        <v>251</v>
      </c>
      <c r="E4128" t="s">
        <v>385</v>
      </c>
      <c r="F4128" t="n">
        <v>3203</v>
      </c>
      <c r="G4128" t="s">
        <v>343</v>
      </c>
      <c r="H4128" t="s">
        <v>229</v>
      </c>
      <c r="I4128" t="n">
        <v>5</v>
      </c>
      <c r="J4128" t="n">
        <v>887</v>
      </c>
      <c r="K4128" t="s">
        <v>424</v>
      </c>
      <c r="L4128" t="n">
        <v>15</v>
      </c>
      <c r="M4128" t="n">
        <v>0</v>
      </c>
      <c r="N4128" t="n">
        <v>0</v>
      </c>
    </row>
    <row r="4129" spans="1:20">
      <c r="A4129" s="1" t="n">
        <v>42735</v>
      </c>
      <c r="B4129" t="s">
        <v>419</v>
      </c>
      <c r="C4129" t="n">
        <v>4</v>
      </c>
      <c r="D4129" t="n">
        <v>251</v>
      </c>
      <c r="E4129" t="s">
        <v>385</v>
      </c>
      <c r="F4129" t="n">
        <v>3201</v>
      </c>
      <c r="G4129" t="s">
        <v>228</v>
      </c>
      <c r="H4129" t="s">
        <v>229</v>
      </c>
      <c r="I4129" t="n">
        <v>5</v>
      </c>
      <c r="J4129" t="n">
        <v>887</v>
      </c>
      <c r="K4129" t="s">
        <v>424</v>
      </c>
      <c r="L4129" t="n">
        <v>5</v>
      </c>
      <c r="M4129" t="n">
        <v>0</v>
      </c>
      <c r="N4129" t="n">
        <v>0</v>
      </c>
      <c r="O4129" t="s">
        <v>420</v>
      </c>
      <c r="P4129" t="n">
        <v>363</v>
      </c>
      <c r="Q4129" t="s">
        <v>387</v>
      </c>
      <c r="R4129" t="s">
        <v>233</v>
      </c>
      <c r="S4129" t="s">
        <v>229</v>
      </c>
      <c r="T4129" t="n">
        <v>5</v>
      </c>
    </row>
    <row r="4130" spans="1:20">
      <c r="A4130" s="1" t="n">
        <v>42735</v>
      </c>
      <c r="B4130" t="s">
        <v>419</v>
      </c>
      <c r="C4130" t="n">
        <v>3</v>
      </c>
      <c r="D4130" t="n">
        <v>251</v>
      </c>
      <c r="E4130" t="s">
        <v>385</v>
      </c>
      <c r="F4130" t="n">
        <v>3202</v>
      </c>
      <c r="G4130" t="s">
        <v>275</v>
      </c>
      <c r="H4130" t="s">
        <v>229</v>
      </c>
      <c r="I4130" t="n">
        <v>5</v>
      </c>
      <c r="J4130" t="n">
        <v>887</v>
      </c>
      <c r="K4130" t="s">
        <v>424</v>
      </c>
      <c r="L4130" t="n">
        <v>36</v>
      </c>
      <c r="M4130" t="n">
        <v>0</v>
      </c>
      <c r="N4130" t="n">
        <v>0</v>
      </c>
      <c r="O4130" t="s">
        <v>420</v>
      </c>
      <c r="P4130" t="n">
        <v>363</v>
      </c>
      <c r="Q4130" t="s">
        <v>387</v>
      </c>
      <c r="R4130" t="s">
        <v>233</v>
      </c>
      <c r="S4130" t="s">
        <v>229</v>
      </c>
      <c r="T4130" t="n">
        <v>5</v>
      </c>
    </row>
    <row r="4131" spans="1:20">
      <c r="A4131" s="1" t="n">
        <v>42735</v>
      </c>
      <c r="B4131" t="s">
        <v>420</v>
      </c>
      <c r="C4131" t="n">
        <v>2</v>
      </c>
      <c r="D4131" t="n">
        <v>25</v>
      </c>
      <c r="E4131" t="s">
        <v>116</v>
      </c>
      <c r="F4131" t="n">
        <v>3201</v>
      </c>
      <c r="G4131" t="s">
        <v>228</v>
      </c>
      <c r="H4131" t="s">
        <v>229</v>
      </c>
      <c r="I4131" t="n">
        <v>5</v>
      </c>
      <c r="J4131" t="n">
        <v>805</v>
      </c>
      <c r="K4131" t="s">
        <v>295</v>
      </c>
      <c r="L4131" t="n">
        <v>743</v>
      </c>
      <c r="M4131" t="n">
        <v>0.18</v>
      </c>
      <c r="N4131" t="n">
        <v>43.8</v>
      </c>
      <c r="O4131" t="s">
        <v>420</v>
      </c>
      <c r="P4131" t="n">
        <v>363</v>
      </c>
      <c r="Q4131" t="s">
        <v>387</v>
      </c>
      <c r="R4131" t="s">
        <v>233</v>
      </c>
      <c r="S4131" t="s">
        <v>229</v>
      </c>
      <c r="T4131" t="n">
        <v>5</v>
      </c>
    </row>
    <row r="4132" spans="1:20">
      <c r="A4132" s="1" t="n">
        <v>42735</v>
      </c>
      <c r="B4132" t="s">
        <v>420</v>
      </c>
      <c r="C4132" t="n">
        <v>1</v>
      </c>
      <c r="D4132" t="n">
        <v>25</v>
      </c>
      <c r="E4132" t="s">
        <v>116</v>
      </c>
      <c r="F4132" t="n">
        <v>3201</v>
      </c>
      <c r="G4132" t="s">
        <v>228</v>
      </c>
      <c r="H4132" t="s">
        <v>229</v>
      </c>
      <c r="I4132" t="n">
        <v>5</v>
      </c>
      <c r="J4132" t="n">
        <v>550</v>
      </c>
      <c r="K4132" t="s">
        <v>346</v>
      </c>
      <c r="L4132" t="n">
        <v>989</v>
      </c>
      <c r="M4132" t="n">
        <v>0.16</v>
      </c>
      <c r="N4132" t="n">
        <v>37.3</v>
      </c>
      <c r="O4132" t="s">
        <v>420</v>
      </c>
      <c r="P4132" t="n">
        <v>363</v>
      </c>
      <c r="Q4132" t="s">
        <v>387</v>
      </c>
      <c r="R4132" t="s">
        <v>233</v>
      </c>
      <c r="S4132" t="s">
        <v>229</v>
      </c>
      <c r="T4132" t="n">
        <v>5</v>
      </c>
    </row>
    <row r="4133" spans="1:20">
      <c r="A4133" s="1" t="n">
        <v>42735</v>
      </c>
      <c r="B4133" t="s">
        <v>421</v>
      </c>
      <c r="C4133" t="n">
        <v>1</v>
      </c>
      <c r="D4133" t="n">
        <v>216</v>
      </c>
      <c r="E4133" t="s">
        <v>392</v>
      </c>
      <c r="F4133" t="n">
        <v>3201</v>
      </c>
      <c r="G4133" t="s">
        <v>228</v>
      </c>
      <c r="H4133" t="s">
        <v>229</v>
      </c>
      <c r="I4133" t="n">
        <v>5</v>
      </c>
      <c r="J4133" t="n">
        <v>490</v>
      </c>
      <c r="K4133" t="s">
        <v>244</v>
      </c>
      <c r="L4133" t="n">
        <v>110</v>
      </c>
      <c r="M4133" t="n">
        <v>0</v>
      </c>
      <c r="N4133" t="n">
        <v>0</v>
      </c>
      <c r="T4133" t="s">
        <v>381</v>
      </c>
    </row>
    <row r="4134" spans="1:20">
      <c r="A4134" s="1" t="n">
        <v>42766</v>
      </c>
      <c r="B4134" t="s">
        <v>427</v>
      </c>
      <c r="C4134" t="n">
        <v>2</v>
      </c>
      <c r="D4134" t="n">
        <v>215</v>
      </c>
      <c r="E4134" t="s">
        <v>384</v>
      </c>
      <c r="F4134" t="n">
        <v>3201</v>
      </c>
      <c r="G4134" t="s">
        <v>228</v>
      </c>
      <c r="H4134" t="s">
        <v>229</v>
      </c>
      <c r="I4134" t="n">
        <v>5</v>
      </c>
      <c r="J4134" t="n">
        <v>940</v>
      </c>
      <c r="K4134" t="s">
        <v>235</v>
      </c>
      <c r="L4134" t="n">
        <v>1</v>
      </c>
      <c r="M4134" t="n">
        <v>0</v>
      </c>
      <c r="N4134" t="n">
        <v>0</v>
      </c>
      <c r="O4134" t="s">
        <v>323</v>
      </c>
      <c r="P4134" t="n">
        <v>121</v>
      </c>
      <c r="Q4134" t="s">
        <v>229</v>
      </c>
      <c r="R4134" t="s">
        <v>233</v>
      </c>
      <c r="S4134" t="s">
        <v>229</v>
      </c>
      <c r="T4134" t="n">
        <v>5</v>
      </c>
    </row>
    <row r="4135" spans="1:20">
      <c r="A4135" s="1" t="n">
        <v>42766</v>
      </c>
      <c r="B4135" t="s">
        <v>419</v>
      </c>
      <c r="C4135" t="n">
        <v>1</v>
      </c>
      <c r="D4135" t="n">
        <v>251</v>
      </c>
      <c r="E4135" t="s">
        <v>385</v>
      </c>
      <c r="F4135" t="n">
        <v>3203</v>
      </c>
      <c r="G4135" t="s">
        <v>343</v>
      </c>
      <c r="H4135" t="s">
        <v>229</v>
      </c>
      <c r="I4135" t="n">
        <v>5</v>
      </c>
      <c r="J4135" t="n">
        <v>887</v>
      </c>
      <c r="K4135" t="s">
        <v>424</v>
      </c>
      <c r="L4135" t="n">
        <v>17</v>
      </c>
      <c r="M4135" t="n">
        <v>0</v>
      </c>
      <c r="N4135" t="n">
        <v>0</v>
      </c>
      <c r="O4135" t="s">
        <v>323</v>
      </c>
      <c r="P4135" t="n">
        <v>121</v>
      </c>
      <c r="Q4135" t="s">
        <v>229</v>
      </c>
      <c r="R4135" t="s">
        <v>233</v>
      </c>
      <c r="S4135" t="s">
        <v>229</v>
      </c>
      <c r="T4135" t="n">
        <v>5</v>
      </c>
    </row>
    <row r="4136" spans="1:20">
      <c r="A4136" s="1" t="n">
        <v>42766</v>
      </c>
      <c r="B4136" t="s">
        <v>419</v>
      </c>
      <c r="C4136" t="n">
        <v>3</v>
      </c>
      <c r="D4136" t="n">
        <v>251</v>
      </c>
      <c r="E4136" t="s">
        <v>385</v>
      </c>
      <c r="F4136" t="n">
        <v>3204</v>
      </c>
      <c r="G4136" t="s">
        <v>344</v>
      </c>
      <c r="H4136" t="s">
        <v>229</v>
      </c>
      <c r="I4136" t="n">
        <v>5</v>
      </c>
      <c r="J4136" t="n">
        <v>887</v>
      </c>
      <c r="K4136" t="s">
        <v>424</v>
      </c>
      <c r="L4136" t="n">
        <v>42</v>
      </c>
      <c r="M4136" t="n">
        <v>0</v>
      </c>
      <c r="N4136" t="n">
        <v>0</v>
      </c>
      <c r="O4136" t="s">
        <v>323</v>
      </c>
      <c r="P4136" t="n">
        <v>121</v>
      </c>
      <c r="Q4136" t="s">
        <v>229</v>
      </c>
      <c r="R4136" t="s">
        <v>233</v>
      </c>
      <c r="S4136" t="s">
        <v>229</v>
      </c>
      <c r="T4136" t="n">
        <v>5</v>
      </c>
    </row>
    <row r="4137" spans="1:20">
      <c r="A4137" s="1" t="n">
        <v>42766</v>
      </c>
      <c r="B4137" t="s">
        <v>419</v>
      </c>
      <c r="C4137" t="n">
        <v>2</v>
      </c>
      <c r="D4137" t="n">
        <v>251</v>
      </c>
      <c r="E4137" t="s">
        <v>385</v>
      </c>
      <c r="F4137" t="n">
        <v>3202</v>
      </c>
      <c r="G4137" t="s">
        <v>275</v>
      </c>
      <c r="H4137" t="s">
        <v>229</v>
      </c>
      <c r="I4137" t="n">
        <v>5</v>
      </c>
      <c r="J4137" t="n">
        <v>887</v>
      </c>
      <c r="K4137" t="s">
        <v>424</v>
      </c>
      <c r="L4137" t="n">
        <v>20</v>
      </c>
      <c r="M4137" t="n">
        <v>0</v>
      </c>
      <c r="N4137" t="n">
        <v>0</v>
      </c>
      <c r="O4137" t="s">
        <v>323</v>
      </c>
      <c r="P4137" t="n">
        <v>121</v>
      </c>
      <c r="Q4137" t="s">
        <v>229</v>
      </c>
      <c r="R4137" t="s">
        <v>233</v>
      </c>
      <c r="S4137" t="s">
        <v>229</v>
      </c>
      <c r="T4137" t="n">
        <v>5</v>
      </c>
    </row>
    <row r="4138" spans="1:20">
      <c r="A4138" s="1" t="n">
        <v>42766</v>
      </c>
      <c r="B4138" t="s">
        <v>236</v>
      </c>
      <c r="C4138" t="n">
        <v>1</v>
      </c>
      <c r="D4138" t="n">
        <v>216</v>
      </c>
      <c r="E4138" t="s">
        <v>392</v>
      </c>
      <c r="F4138" t="n">
        <v>3201</v>
      </c>
      <c r="G4138" t="s">
        <v>228</v>
      </c>
      <c r="H4138" t="s">
        <v>229</v>
      </c>
      <c r="I4138" t="n">
        <v>5</v>
      </c>
      <c r="J4138" t="n">
        <v>490</v>
      </c>
      <c r="K4138" t="s">
        <v>244</v>
      </c>
      <c r="L4138" t="n">
        <v>224</v>
      </c>
      <c r="M4138" t="n">
        <v>0</v>
      </c>
      <c r="N4138" t="n">
        <v>0</v>
      </c>
      <c r="O4138" t="s">
        <v>323</v>
      </c>
      <c r="P4138" t="n">
        <v>121</v>
      </c>
      <c r="Q4138" t="s">
        <v>229</v>
      </c>
      <c r="R4138" t="s">
        <v>233</v>
      </c>
      <c r="S4138" t="s">
        <v>229</v>
      </c>
      <c r="T4138" t="n">
        <v>5</v>
      </c>
    </row>
    <row r="4139" spans="1:20">
      <c r="A4139" s="1" t="n">
        <v>42766</v>
      </c>
      <c r="B4139" t="s">
        <v>236</v>
      </c>
      <c r="C4139" t="n">
        <v>2</v>
      </c>
      <c r="D4139" t="n">
        <v>216</v>
      </c>
      <c r="E4139" t="s">
        <v>392</v>
      </c>
      <c r="F4139" t="n">
        <v>3201</v>
      </c>
      <c r="G4139" t="s">
        <v>228</v>
      </c>
      <c r="H4139" t="s">
        <v>229</v>
      </c>
      <c r="I4139" t="n">
        <v>5</v>
      </c>
      <c r="J4139" t="n">
        <v>490</v>
      </c>
      <c r="K4139" t="s">
        <v>244</v>
      </c>
      <c r="L4139" t="n">
        <v>311</v>
      </c>
      <c r="M4139" t="n">
        <v>0</v>
      </c>
      <c r="N4139" t="n">
        <v>0</v>
      </c>
      <c r="O4139" t="s">
        <v>323</v>
      </c>
      <c r="P4139" t="n">
        <v>121</v>
      </c>
      <c r="Q4139" t="s">
        <v>229</v>
      </c>
      <c r="R4139" t="s">
        <v>233</v>
      </c>
      <c r="S4139" t="s">
        <v>229</v>
      </c>
      <c r="T4139" t="n">
        <v>5</v>
      </c>
    </row>
    <row r="4140" spans="1:20">
      <c r="A4140" s="1" t="n">
        <v>42766</v>
      </c>
      <c r="B4140" t="s">
        <v>420</v>
      </c>
      <c r="C4140" t="n">
        <v>1</v>
      </c>
      <c r="D4140" t="n">
        <v>216</v>
      </c>
      <c r="E4140" t="s">
        <v>392</v>
      </c>
      <c r="F4140" t="n">
        <v>3201</v>
      </c>
      <c r="G4140" t="s">
        <v>228</v>
      </c>
      <c r="H4140" t="s">
        <v>229</v>
      </c>
      <c r="I4140" t="n">
        <v>5</v>
      </c>
      <c r="J4140" t="n">
        <v>280</v>
      </c>
      <c r="K4140" t="s">
        <v>429</v>
      </c>
      <c r="L4140" t="n">
        <v>311</v>
      </c>
      <c r="M4140" t="n">
        <v>0</v>
      </c>
      <c r="N4140" t="n">
        <v>0</v>
      </c>
      <c r="T4140" t="s">
        <v>381</v>
      </c>
    </row>
    <row r="4141" spans="1:20">
      <c r="A4141" s="1" t="n">
        <v>42794</v>
      </c>
      <c r="B4141" t="s">
        <v>427</v>
      </c>
      <c r="C4141" t="n">
        <v>1</v>
      </c>
      <c r="D4141" t="n">
        <v>215</v>
      </c>
      <c r="E4141" t="s">
        <v>384</v>
      </c>
      <c r="F4141" t="n">
        <v>3201</v>
      </c>
      <c r="G4141" t="s">
        <v>228</v>
      </c>
      <c r="H4141" t="s">
        <v>229</v>
      </c>
      <c r="I4141" t="n">
        <v>5</v>
      </c>
      <c r="J4141" t="n">
        <v>515</v>
      </c>
      <c r="K4141" t="s">
        <v>338</v>
      </c>
      <c r="L4141" t="n">
        <v>315</v>
      </c>
      <c r="M4141" t="n">
        <v>0</v>
      </c>
      <c r="N4141" t="n">
        <v>0</v>
      </c>
      <c r="T4141" t="s">
        <v>381</v>
      </c>
    </row>
    <row r="4142" spans="1:20">
      <c r="A4142" s="1" t="n">
        <v>42794</v>
      </c>
      <c r="B4142" t="s">
        <v>419</v>
      </c>
      <c r="C4142" t="n">
        <v>2</v>
      </c>
      <c r="D4142" t="n">
        <v>251</v>
      </c>
      <c r="E4142" t="s">
        <v>385</v>
      </c>
      <c r="F4142" t="n">
        <v>3202</v>
      </c>
      <c r="G4142" t="s">
        <v>275</v>
      </c>
      <c r="H4142" t="s">
        <v>229</v>
      </c>
      <c r="I4142" t="n">
        <v>5</v>
      </c>
      <c r="J4142" t="n">
        <v>887</v>
      </c>
      <c r="K4142" t="s">
        <v>424</v>
      </c>
      <c r="L4142" t="n">
        <v>18</v>
      </c>
      <c r="M4142" t="n">
        <v>0</v>
      </c>
      <c r="N4142" t="n">
        <v>0</v>
      </c>
      <c r="T4142" t="s">
        <v>381</v>
      </c>
    </row>
    <row r="4143" spans="1:20">
      <c r="A4143" s="1" t="n">
        <v>42794</v>
      </c>
      <c r="B4143" t="s">
        <v>419</v>
      </c>
      <c r="C4143" t="n">
        <v>3</v>
      </c>
      <c r="D4143" t="n">
        <v>251</v>
      </c>
      <c r="E4143" t="s">
        <v>385</v>
      </c>
      <c r="F4143" t="n">
        <v>3204</v>
      </c>
      <c r="G4143" t="s">
        <v>344</v>
      </c>
      <c r="H4143" t="s">
        <v>229</v>
      </c>
      <c r="I4143" t="n">
        <v>5</v>
      </c>
      <c r="J4143" t="n">
        <v>887</v>
      </c>
      <c r="K4143" t="s">
        <v>424</v>
      </c>
      <c r="L4143" t="n">
        <v>10</v>
      </c>
      <c r="M4143" t="n">
        <v>0</v>
      </c>
      <c r="N4143" t="n">
        <v>0</v>
      </c>
      <c r="T4143" t="s">
        <v>381</v>
      </c>
    </row>
    <row r="4144" spans="1:20">
      <c r="A4144" s="1" t="n">
        <v>42794</v>
      </c>
      <c r="B4144" t="s">
        <v>419</v>
      </c>
      <c r="C4144" t="n">
        <v>4</v>
      </c>
      <c r="D4144" t="n">
        <v>251</v>
      </c>
      <c r="E4144" t="s">
        <v>385</v>
      </c>
      <c r="F4144" t="n">
        <v>3201</v>
      </c>
      <c r="G4144" t="s">
        <v>228</v>
      </c>
      <c r="H4144" t="s">
        <v>229</v>
      </c>
      <c r="I4144" t="n">
        <v>5</v>
      </c>
      <c r="J4144" t="n">
        <v>887</v>
      </c>
      <c r="K4144" t="s">
        <v>424</v>
      </c>
      <c r="L4144" t="n">
        <v>14</v>
      </c>
      <c r="M4144" t="n">
        <v>0</v>
      </c>
      <c r="N4144" t="n">
        <v>0</v>
      </c>
      <c r="T4144" t="s">
        <v>381</v>
      </c>
    </row>
    <row r="4145" spans="1:20">
      <c r="A4145" s="1" t="n">
        <v>42794</v>
      </c>
      <c r="B4145" t="s">
        <v>419</v>
      </c>
      <c r="C4145" t="n">
        <v>1</v>
      </c>
      <c r="D4145" t="n">
        <v>251</v>
      </c>
      <c r="E4145" t="s">
        <v>385</v>
      </c>
      <c r="F4145" t="n">
        <v>3203</v>
      </c>
      <c r="G4145" t="s">
        <v>343</v>
      </c>
      <c r="H4145" t="s">
        <v>229</v>
      </c>
      <c r="I4145" t="n">
        <v>5</v>
      </c>
      <c r="J4145" t="n">
        <v>887</v>
      </c>
      <c r="K4145" t="s">
        <v>424</v>
      </c>
      <c r="L4145" t="n">
        <v>36</v>
      </c>
      <c r="M4145" t="n">
        <v>0</v>
      </c>
      <c r="N4145" t="n">
        <v>0</v>
      </c>
      <c r="T4145" t="s">
        <v>381</v>
      </c>
    </row>
    <row r="4146" spans="1:20">
      <c r="A4146" s="1" t="n">
        <v>42794</v>
      </c>
      <c r="B4146" t="s">
        <v>423</v>
      </c>
      <c r="C4146" t="n">
        <v>1</v>
      </c>
      <c r="D4146" t="n">
        <v>931</v>
      </c>
      <c r="E4146" t="s">
        <v>383</v>
      </c>
      <c r="F4146" t="n">
        <v>3201</v>
      </c>
      <c r="G4146" t="s">
        <v>228</v>
      </c>
      <c r="H4146" t="s">
        <v>229</v>
      </c>
      <c r="I4146" t="n">
        <v>5</v>
      </c>
      <c r="J4146" t="n">
        <v>580</v>
      </c>
      <c r="K4146" t="s">
        <v>248</v>
      </c>
      <c r="L4146" t="n">
        <v>70</v>
      </c>
      <c r="M4146" t="n">
        <v>0</v>
      </c>
      <c r="N4146" t="n">
        <v>0</v>
      </c>
      <c r="T4146" t="s">
        <v>381</v>
      </c>
    </row>
    <row r="4147" spans="1:20">
      <c r="A4147" s="1" t="n">
        <v>42794</v>
      </c>
      <c r="B4147" t="s">
        <v>236</v>
      </c>
      <c r="C4147" t="n">
        <v>1</v>
      </c>
      <c r="D4147" t="n">
        <v>216</v>
      </c>
      <c r="E4147" t="s">
        <v>392</v>
      </c>
      <c r="F4147" t="n">
        <v>3201</v>
      </c>
      <c r="G4147" t="s">
        <v>228</v>
      </c>
      <c r="H4147" t="s">
        <v>229</v>
      </c>
      <c r="I4147" t="n">
        <v>5</v>
      </c>
      <c r="J4147" t="n">
        <v>490</v>
      </c>
      <c r="K4147" t="s">
        <v>244</v>
      </c>
      <c r="L4147" t="n">
        <v>315</v>
      </c>
      <c r="M4147" t="n">
        <v>0</v>
      </c>
      <c r="N4147" t="n">
        <v>0</v>
      </c>
      <c r="T4147" t="s">
        <v>381</v>
      </c>
    </row>
    <row r="4148" spans="1:20">
      <c r="A4148" s="1" t="n">
        <v>42794</v>
      </c>
      <c r="B4148" t="s">
        <v>420</v>
      </c>
      <c r="C4148" t="n">
        <v>2</v>
      </c>
      <c r="D4148" t="n">
        <v>25</v>
      </c>
      <c r="E4148" t="s">
        <v>116</v>
      </c>
      <c r="F4148" t="n">
        <v>3201</v>
      </c>
      <c r="G4148" t="s">
        <v>228</v>
      </c>
      <c r="H4148" t="s">
        <v>229</v>
      </c>
      <c r="I4148" t="n">
        <v>5</v>
      </c>
      <c r="J4148" t="n">
        <v>966</v>
      </c>
      <c r="K4148" t="s">
        <v>335</v>
      </c>
      <c r="L4148" t="n">
        <v>159</v>
      </c>
      <c r="M4148" t="n">
        <v>0.31</v>
      </c>
      <c r="N4148" t="n">
        <v>36.2</v>
      </c>
      <c r="O4148" t="s">
        <v>420</v>
      </c>
      <c r="P4148" t="n">
        <v>363</v>
      </c>
      <c r="Q4148" t="s">
        <v>387</v>
      </c>
      <c r="R4148" t="s">
        <v>233</v>
      </c>
      <c r="S4148" t="s">
        <v>229</v>
      </c>
      <c r="T4148" t="n">
        <v>5</v>
      </c>
    </row>
    <row r="4149" spans="1:20">
      <c r="A4149" s="1" t="n">
        <v>42794</v>
      </c>
      <c r="B4149" t="s">
        <v>420</v>
      </c>
      <c r="C4149" t="n">
        <v>3</v>
      </c>
      <c r="D4149" t="n">
        <v>25</v>
      </c>
      <c r="E4149" t="s">
        <v>116</v>
      </c>
      <c r="F4149" t="n">
        <v>3201</v>
      </c>
      <c r="G4149" t="s">
        <v>228</v>
      </c>
      <c r="H4149" t="s">
        <v>229</v>
      </c>
      <c r="I4149" t="n">
        <v>5</v>
      </c>
      <c r="J4149" t="n">
        <v>875</v>
      </c>
      <c r="K4149" t="s">
        <v>305</v>
      </c>
      <c r="L4149" t="n">
        <v>199</v>
      </c>
      <c r="M4149" t="n">
        <v>1.8</v>
      </c>
      <c r="N4149" t="n">
        <v>27</v>
      </c>
      <c r="O4149" t="s">
        <v>420</v>
      </c>
      <c r="P4149" t="n">
        <v>363</v>
      </c>
      <c r="Q4149" t="s">
        <v>387</v>
      </c>
      <c r="R4149" t="s">
        <v>233</v>
      </c>
      <c r="S4149" t="s">
        <v>229</v>
      </c>
      <c r="T4149" t="n">
        <v>5</v>
      </c>
    </row>
    <row r="4150" spans="1:20">
      <c r="A4150" s="1" t="n">
        <v>42794</v>
      </c>
      <c r="B4150" t="s">
        <v>420</v>
      </c>
      <c r="C4150" t="n">
        <v>4</v>
      </c>
      <c r="D4150" t="n">
        <v>25</v>
      </c>
      <c r="E4150" t="s">
        <v>116</v>
      </c>
      <c r="F4150" t="n">
        <v>3201</v>
      </c>
      <c r="G4150" t="s">
        <v>228</v>
      </c>
      <c r="H4150" t="s">
        <v>229</v>
      </c>
      <c r="I4150" t="n">
        <v>5</v>
      </c>
      <c r="J4150" t="n">
        <v>805</v>
      </c>
      <c r="K4150" t="s">
        <v>295</v>
      </c>
      <c r="L4150" t="n">
        <v>699</v>
      </c>
      <c r="M4150" t="n">
        <v>0.29</v>
      </c>
      <c r="N4150" t="n">
        <v>34.8</v>
      </c>
      <c r="O4150" t="s">
        <v>420</v>
      </c>
      <c r="P4150" t="n">
        <v>363</v>
      </c>
      <c r="Q4150" t="s">
        <v>387</v>
      </c>
      <c r="R4150" t="s">
        <v>233</v>
      </c>
      <c r="S4150" t="s">
        <v>229</v>
      </c>
      <c r="T4150" t="n">
        <v>5</v>
      </c>
    </row>
    <row r="4151" spans="1:20">
      <c r="A4151" s="1" t="n">
        <v>42794</v>
      </c>
      <c r="B4151" t="s">
        <v>420</v>
      </c>
      <c r="C4151" t="n">
        <v>1</v>
      </c>
      <c r="D4151" t="n">
        <v>25</v>
      </c>
      <c r="E4151" t="s">
        <v>116</v>
      </c>
      <c r="F4151" t="n">
        <v>3201</v>
      </c>
      <c r="G4151" t="s">
        <v>228</v>
      </c>
      <c r="H4151" t="s">
        <v>229</v>
      </c>
      <c r="I4151" t="n">
        <v>5</v>
      </c>
      <c r="J4151" t="n">
        <v>550</v>
      </c>
      <c r="K4151" t="s">
        <v>346</v>
      </c>
      <c r="L4151" t="n">
        <v>616</v>
      </c>
      <c r="M4151" t="n">
        <v>0.15</v>
      </c>
      <c r="N4151" t="n">
        <v>37</v>
      </c>
      <c r="O4151" t="s">
        <v>420</v>
      </c>
      <c r="P4151" t="n">
        <v>363</v>
      </c>
      <c r="Q4151" t="s">
        <v>387</v>
      </c>
      <c r="R4151" t="s">
        <v>233</v>
      </c>
      <c r="S4151" t="s">
        <v>229</v>
      </c>
      <c r="T4151" t="n">
        <v>5</v>
      </c>
    </row>
    <row r="4152" spans="1:20">
      <c r="A4152" s="1" t="n">
        <v>42825</v>
      </c>
      <c r="B4152" t="s">
        <v>427</v>
      </c>
      <c r="C4152" t="n">
        <v>1</v>
      </c>
      <c r="D4152" t="n">
        <v>215</v>
      </c>
      <c r="E4152" t="s">
        <v>384</v>
      </c>
      <c r="F4152" t="n">
        <v>3201</v>
      </c>
      <c r="G4152" t="s">
        <v>228</v>
      </c>
      <c r="H4152" t="s">
        <v>229</v>
      </c>
      <c r="I4152" t="n">
        <v>5</v>
      </c>
      <c r="J4152" t="n">
        <v>515</v>
      </c>
      <c r="K4152" t="s">
        <v>338</v>
      </c>
      <c r="L4152" t="n">
        <v>209</v>
      </c>
      <c r="M4152" t="n">
        <v>0</v>
      </c>
      <c r="N4152" t="n">
        <v>0</v>
      </c>
      <c r="T4152" t="s">
        <v>381</v>
      </c>
    </row>
    <row r="4153" spans="1:20">
      <c r="A4153" s="1" t="n">
        <v>42825</v>
      </c>
      <c r="B4153" t="s">
        <v>419</v>
      </c>
      <c r="C4153" t="n">
        <v>1</v>
      </c>
      <c r="D4153" t="n">
        <v>251</v>
      </c>
      <c r="E4153" t="s">
        <v>385</v>
      </c>
      <c r="F4153" t="n">
        <v>3203</v>
      </c>
      <c r="G4153" t="s">
        <v>343</v>
      </c>
      <c r="H4153" t="s">
        <v>229</v>
      </c>
      <c r="I4153" t="n">
        <v>5</v>
      </c>
      <c r="J4153" t="n">
        <v>887</v>
      </c>
      <c r="K4153" t="s">
        <v>424</v>
      </c>
      <c r="L4153" t="n">
        <v>17</v>
      </c>
      <c r="M4153" t="n">
        <v>0</v>
      </c>
      <c r="N4153" t="n">
        <v>0</v>
      </c>
      <c r="T4153" t="s">
        <v>381</v>
      </c>
    </row>
    <row r="4154" spans="1:20">
      <c r="A4154" s="1" t="n">
        <v>42825</v>
      </c>
      <c r="B4154" t="s">
        <v>419</v>
      </c>
      <c r="C4154" t="n">
        <v>2</v>
      </c>
      <c r="D4154" t="n">
        <v>251</v>
      </c>
      <c r="E4154" t="s">
        <v>385</v>
      </c>
      <c r="F4154" t="n">
        <v>3202</v>
      </c>
      <c r="G4154" t="s">
        <v>275</v>
      </c>
      <c r="H4154" t="s">
        <v>229</v>
      </c>
      <c r="I4154" t="n">
        <v>5</v>
      </c>
      <c r="J4154" t="n">
        <v>887</v>
      </c>
      <c r="K4154" t="s">
        <v>424</v>
      </c>
      <c r="L4154" t="n">
        <v>20</v>
      </c>
      <c r="M4154" t="n">
        <v>0</v>
      </c>
      <c r="N4154" t="n">
        <v>0</v>
      </c>
      <c r="O4154" t="s">
        <v>416</v>
      </c>
      <c r="P4154" t="n">
        <v>121</v>
      </c>
      <c r="Q4154" t="s">
        <v>229</v>
      </c>
      <c r="R4154" t="s">
        <v>233</v>
      </c>
      <c r="S4154" t="s">
        <v>229</v>
      </c>
      <c r="T4154" t="n">
        <v>5</v>
      </c>
    </row>
    <row r="4155" spans="1:20">
      <c r="A4155" s="1" t="n">
        <v>42825</v>
      </c>
      <c r="B4155" t="s">
        <v>419</v>
      </c>
      <c r="C4155" t="n">
        <v>3</v>
      </c>
      <c r="D4155" t="n">
        <v>251</v>
      </c>
      <c r="E4155" t="s">
        <v>385</v>
      </c>
      <c r="F4155" t="n">
        <v>3204</v>
      </c>
      <c r="G4155" t="s">
        <v>344</v>
      </c>
      <c r="H4155" t="s">
        <v>229</v>
      </c>
      <c r="I4155" t="n">
        <v>5</v>
      </c>
      <c r="J4155" t="n">
        <v>887</v>
      </c>
      <c r="K4155" t="s">
        <v>424</v>
      </c>
      <c r="L4155" t="n">
        <v>22</v>
      </c>
      <c r="M4155" t="n">
        <v>0</v>
      </c>
      <c r="N4155" t="n">
        <v>0</v>
      </c>
      <c r="O4155" t="s">
        <v>416</v>
      </c>
      <c r="P4155" t="n">
        <v>121</v>
      </c>
      <c r="Q4155" t="s">
        <v>229</v>
      </c>
      <c r="R4155" t="s">
        <v>233</v>
      </c>
      <c r="S4155" t="s">
        <v>229</v>
      </c>
      <c r="T4155" t="n">
        <v>5</v>
      </c>
    </row>
    <row r="4156" spans="1:20">
      <c r="A4156" s="1" t="n">
        <v>42825</v>
      </c>
      <c r="B4156" t="s">
        <v>236</v>
      </c>
      <c r="C4156" t="n">
        <v>1</v>
      </c>
      <c r="D4156" t="n">
        <v>216</v>
      </c>
      <c r="E4156" t="s">
        <v>392</v>
      </c>
      <c r="F4156" t="n">
        <v>3201</v>
      </c>
      <c r="G4156" t="s">
        <v>228</v>
      </c>
      <c r="H4156" t="s">
        <v>229</v>
      </c>
      <c r="I4156" t="n">
        <v>5</v>
      </c>
      <c r="J4156" t="n">
        <v>490</v>
      </c>
      <c r="K4156" t="s">
        <v>244</v>
      </c>
      <c r="L4156" t="n">
        <v>209</v>
      </c>
      <c r="M4156" t="n">
        <v>0</v>
      </c>
      <c r="N4156" t="n">
        <v>0</v>
      </c>
      <c r="O4156" t="s">
        <v>416</v>
      </c>
      <c r="P4156" t="n">
        <v>121</v>
      </c>
      <c r="Q4156" t="s">
        <v>229</v>
      </c>
      <c r="R4156" t="s">
        <v>233</v>
      </c>
      <c r="S4156" t="s">
        <v>229</v>
      </c>
      <c r="T4156" t="n">
        <v>5</v>
      </c>
    </row>
    <row r="4157" spans="1:20">
      <c r="A4157" s="1" t="n">
        <v>42825</v>
      </c>
      <c r="B4157" t="s">
        <v>420</v>
      </c>
      <c r="C4157" t="n">
        <v>2</v>
      </c>
      <c r="D4157" t="n">
        <v>25</v>
      </c>
      <c r="E4157" t="s">
        <v>116</v>
      </c>
      <c r="F4157" t="n">
        <v>3201</v>
      </c>
      <c r="G4157" t="s">
        <v>228</v>
      </c>
      <c r="H4157" t="s">
        <v>229</v>
      </c>
      <c r="I4157" t="n">
        <v>5</v>
      </c>
      <c r="J4157" t="n">
        <v>550</v>
      </c>
      <c r="K4157" t="s">
        <v>346</v>
      </c>
      <c r="L4157" t="n">
        <v>499</v>
      </c>
      <c r="M4157" t="n">
        <v>0.15</v>
      </c>
      <c r="N4157" t="n">
        <v>37.3</v>
      </c>
      <c r="O4157" t="s">
        <v>420</v>
      </c>
      <c r="P4157" t="n">
        <v>363</v>
      </c>
      <c r="Q4157" t="s">
        <v>387</v>
      </c>
      <c r="R4157" t="s">
        <v>233</v>
      </c>
      <c r="S4157" t="s">
        <v>229</v>
      </c>
      <c r="T4157" t="n">
        <v>5</v>
      </c>
    </row>
    <row r="4158" spans="1:20">
      <c r="A4158" s="1" t="n">
        <v>42825</v>
      </c>
      <c r="B4158" t="s">
        <v>420</v>
      </c>
      <c r="C4158" t="n">
        <v>3</v>
      </c>
      <c r="D4158" t="n">
        <v>25</v>
      </c>
      <c r="E4158" t="s">
        <v>116</v>
      </c>
      <c r="F4158" t="n">
        <v>3201</v>
      </c>
      <c r="G4158" t="s">
        <v>228</v>
      </c>
      <c r="H4158" t="s">
        <v>229</v>
      </c>
      <c r="I4158" t="n">
        <v>5</v>
      </c>
      <c r="J4158" t="n">
        <v>910</v>
      </c>
      <c r="K4158" t="s">
        <v>318</v>
      </c>
      <c r="L4158" t="n">
        <v>526</v>
      </c>
      <c r="M4158" t="n">
        <v>0.77</v>
      </c>
      <c r="N4158" t="n">
        <v>39.8</v>
      </c>
      <c r="O4158" t="s">
        <v>420</v>
      </c>
      <c r="P4158" t="n">
        <v>363</v>
      </c>
      <c r="Q4158" t="s">
        <v>387</v>
      </c>
      <c r="R4158" t="s">
        <v>233</v>
      </c>
      <c r="S4158" t="s">
        <v>229</v>
      </c>
      <c r="T4158" t="n">
        <v>5</v>
      </c>
    </row>
    <row r="4159" spans="1:20">
      <c r="A4159" s="1" t="n">
        <v>42825</v>
      </c>
      <c r="B4159" t="s">
        <v>420</v>
      </c>
      <c r="C4159" t="n">
        <v>1</v>
      </c>
      <c r="D4159" t="n">
        <v>25</v>
      </c>
      <c r="E4159" t="s">
        <v>116</v>
      </c>
      <c r="F4159" t="n">
        <v>3201</v>
      </c>
      <c r="G4159" t="s">
        <v>228</v>
      </c>
      <c r="H4159" t="s">
        <v>229</v>
      </c>
      <c r="I4159" t="n">
        <v>5</v>
      </c>
      <c r="J4159" t="n">
        <v>805</v>
      </c>
      <c r="K4159" t="s">
        <v>295</v>
      </c>
      <c r="L4159" t="n">
        <v>705</v>
      </c>
      <c r="M4159" t="n">
        <v>0.31</v>
      </c>
      <c r="N4159" t="n">
        <v>34.4</v>
      </c>
      <c r="O4159" t="s">
        <v>420</v>
      </c>
      <c r="P4159" t="n">
        <v>363</v>
      </c>
      <c r="Q4159" t="s">
        <v>387</v>
      </c>
      <c r="R4159" t="s">
        <v>233</v>
      </c>
      <c r="S4159" t="s">
        <v>229</v>
      </c>
      <c r="T4159" t="n">
        <v>5</v>
      </c>
    </row>
    <row r="4160" spans="1:20">
      <c r="A4160" s="1" t="n">
        <v>42855</v>
      </c>
      <c r="B4160" t="s">
        <v>427</v>
      </c>
      <c r="C4160" t="n">
        <v>1</v>
      </c>
      <c r="D4160" t="n">
        <v>215</v>
      </c>
      <c r="E4160" t="s">
        <v>384</v>
      </c>
      <c r="F4160" t="n">
        <v>3201</v>
      </c>
      <c r="G4160" t="s">
        <v>228</v>
      </c>
      <c r="H4160" t="s">
        <v>229</v>
      </c>
      <c r="I4160" t="n">
        <v>5</v>
      </c>
      <c r="J4160" t="n">
        <v>515</v>
      </c>
      <c r="K4160" t="s">
        <v>338</v>
      </c>
      <c r="L4160" t="n">
        <v>200</v>
      </c>
      <c r="M4160" t="n">
        <v>0</v>
      </c>
      <c r="N4160" t="n">
        <v>0</v>
      </c>
      <c r="T4160" t="s">
        <v>381</v>
      </c>
    </row>
    <row r="4161" spans="1:20">
      <c r="A4161" s="1" t="n">
        <v>42855</v>
      </c>
      <c r="B4161" t="s">
        <v>419</v>
      </c>
      <c r="C4161" t="n">
        <v>3</v>
      </c>
      <c r="D4161" t="n">
        <v>251</v>
      </c>
      <c r="E4161" t="s">
        <v>385</v>
      </c>
      <c r="F4161" t="n">
        <v>3204</v>
      </c>
      <c r="G4161" t="s">
        <v>344</v>
      </c>
      <c r="H4161" t="s">
        <v>229</v>
      </c>
      <c r="I4161" t="n">
        <v>5</v>
      </c>
      <c r="J4161" t="n">
        <v>887</v>
      </c>
      <c r="K4161" t="s">
        <v>424</v>
      </c>
      <c r="L4161" t="n">
        <v>10</v>
      </c>
      <c r="M4161" t="n">
        <v>0</v>
      </c>
      <c r="N4161" t="n">
        <v>0</v>
      </c>
      <c r="T4161" t="s">
        <v>381</v>
      </c>
    </row>
    <row r="4162" spans="1:20">
      <c r="A4162" s="1" t="n">
        <v>42855</v>
      </c>
      <c r="B4162" t="s">
        <v>419</v>
      </c>
      <c r="C4162" t="n">
        <v>2</v>
      </c>
      <c r="D4162" t="n">
        <v>251</v>
      </c>
      <c r="E4162" t="s">
        <v>385</v>
      </c>
      <c r="F4162" t="n">
        <v>3202</v>
      </c>
      <c r="G4162" t="s">
        <v>275</v>
      </c>
      <c r="H4162" t="s">
        <v>229</v>
      </c>
      <c r="I4162" t="n">
        <v>5</v>
      </c>
      <c r="J4162" t="n">
        <v>887</v>
      </c>
      <c r="K4162" t="s">
        <v>424</v>
      </c>
      <c r="L4162" t="n">
        <v>28</v>
      </c>
      <c r="M4162" t="n">
        <v>0</v>
      </c>
      <c r="N4162" t="n">
        <v>0</v>
      </c>
      <c r="T4162" t="s">
        <v>381</v>
      </c>
    </row>
    <row r="4163" spans="1:20">
      <c r="A4163" s="1" t="n">
        <v>42855</v>
      </c>
      <c r="B4163" t="s">
        <v>419</v>
      </c>
      <c r="C4163" t="n">
        <v>1</v>
      </c>
      <c r="D4163" t="n">
        <v>251</v>
      </c>
      <c r="E4163" t="s">
        <v>385</v>
      </c>
      <c r="F4163" t="n">
        <v>3203</v>
      </c>
      <c r="G4163" t="s">
        <v>343</v>
      </c>
      <c r="H4163" t="s">
        <v>229</v>
      </c>
      <c r="I4163" t="n">
        <v>5</v>
      </c>
      <c r="J4163" t="n">
        <v>887</v>
      </c>
      <c r="K4163" t="s">
        <v>424</v>
      </c>
      <c r="L4163" t="n">
        <v>17</v>
      </c>
      <c r="M4163" t="n">
        <v>0</v>
      </c>
      <c r="N4163" t="n">
        <v>0</v>
      </c>
      <c r="O4163" t="s">
        <v>409</v>
      </c>
      <c r="P4163" t="n">
        <v>363</v>
      </c>
      <c r="Q4163" t="s">
        <v>387</v>
      </c>
      <c r="R4163" t="s">
        <v>233</v>
      </c>
      <c r="S4163" t="s">
        <v>229</v>
      </c>
      <c r="T4163" t="n">
        <v>5</v>
      </c>
    </row>
    <row r="4164" spans="1:20">
      <c r="A4164" s="1" t="n">
        <v>42855</v>
      </c>
      <c r="B4164" t="s">
        <v>420</v>
      </c>
      <c r="C4164" t="n">
        <v>3</v>
      </c>
      <c r="D4164" t="n">
        <v>25</v>
      </c>
      <c r="E4164" t="s">
        <v>116</v>
      </c>
      <c r="F4164" t="n">
        <v>3201</v>
      </c>
      <c r="G4164" t="s">
        <v>228</v>
      </c>
      <c r="H4164" t="s">
        <v>229</v>
      </c>
      <c r="I4164" t="n">
        <v>5</v>
      </c>
      <c r="J4164" t="n">
        <v>785</v>
      </c>
      <c r="K4164" t="s">
        <v>259</v>
      </c>
      <c r="L4164" t="n">
        <v>1044</v>
      </c>
      <c r="M4164" t="n">
        <v>1.04</v>
      </c>
      <c r="N4164" t="n">
        <v>39.5</v>
      </c>
      <c r="O4164" t="s">
        <v>420</v>
      </c>
      <c r="P4164" t="n">
        <v>363</v>
      </c>
      <c r="Q4164" t="s">
        <v>387</v>
      </c>
      <c r="R4164" t="s">
        <v>233</v>
      </c>
      <c r="S4164" t="s">
        <v>229</v>
      </c>
      <c r="T4164" t="n">
        <v>5</v>
      </c>
    </row>
    <row r="4165" spans="1:20">
      <c r="A4165" s="1" t="n">
        <v>42855</v>
      </c>
      <c r="B4165" t="s">
        <v>420</v>
      </c>
      <c r="C4165" t="n">
        <v>1</v>
      </c>
      <c r="D4165" t="n">
        <v>25</v>
      </c>
      <c r="E4165" t="s">
        <v>116</v>
      </c>
      <c r="F4165" t="n">
        <v>3201</v>
      </c>
      <c r="G4165" t="s">
        <v>228</v>
      </c>
      <c r="H4165" t="s">
        <v>229</v>
      </c>
      <c r="I4165" t="n">
        <v>5</v>
      </c>
      <c r="J4165" t="n">
        <v>805</v>
      </c>
      <c r="K4165" t="s">
        <v>295</v>
      </c>
      <c r="L4165" t="n">
        <v>699</v>
      </c>
      <c r="M4165" t="n">
        <v>0.31</v>
      </c>
      <c r="N4165" t="n">
        <v>34.5</v>
      </c>
      <c r="O4165" t="s">
        <v>420</v>
      </c>
      <c r="P4165" t="n">
        <v>363</v>
      </c>
      <c r="Q4165" t="s">
        <v>387</v>
      </c>
      <c r="R4165" t="s">
        <v>233</v>
      </c>
      <c r="S4165" t="s">
        <v>229</v>
      </c>
      <c r="T4165" t="n">
        <v>5</v>
      </c>
    </row>
    <row r="4166" spans="1:20">
      <c r="A4166" s="1" t="n">
        <v>42855</v>
      </c>
      <c r="B4166" t="s">
        <v>420</v>
      </c>
      <c r="C4166" t="n">
        <v>2</v>
      </c>
      <c r="D4166" t="n">
        <v>216</v>
      </c>
      <c r="E4166" t="s">
        <v>392</v>
      </c>
      <c r="F4166" t="n">
        <v>3201</v>
      </c>
      <c r="G4166" t="s">
        <v>228</v>
      </c>
      <c r="H4166" t="s">
        <v>229</v>
      </c>
      <c r="I4166" t="n">
        <v>5</v>
      </c>
      <c r="J4166" t="n">
        <v>515</v>
      </c>
      <c r="K4166" t="s">
        <v>338</v>
      </c>
      <c r="L4166" t="n">
        <v>314</v>
      </c>
      <c r="M4166" t="n">
        <v>0</v>
      </c>
      <c r="N4166" t="n">
        <v>0</v>
      </c>
      <c r="T4166" t="s">
        <v>381</v>
      </c>
    </row>
    <row r="4167" spans="1:20">
      <c r="A4167" s="1" t="n">
        <v>42855</v>
      </c>
      <c r="B4167" t="s">
        <v>421</v>
      </c>
      <c r="C4167" t="n">
        <v>2</v>
      </c>
      <c r="D4167" t="n">
        <v>216</v>
      </c>
      <c r="E4167" t="s">
        <v>392</v>
      </c>
      <c r="F4167" t="n">
        <v>3201</v>
      </c>
      <c r="G4167" t="s">
        <v>228</v>
      </c>
      <c r="H4167" t="s">
        <v>229</v>
      </c>
      <c r="I4167" t="n">
        <v>5</v>
      </c>
      <c r="J4167" t="n">
        <v>515</v>
      </c>
      <c r="K4167" t="s">
        <v>338</v>
      </c>
      <c r="L4167" t="n">
        <v>314</v>
      </c>
      <c r="M4167" t="n">
        <v>0</v>
      </c>
      <c r="N4167" t="n">
        <v>0</v>
      </c>
      <c r="T4167" t="s">
        <v>381</v>
      </c>
    </row>
    <row r="4168" spans="1:20">
      <c r="A4168" s="1" t="n">
        <v>42855</v>
      </c>
      <c r="B4168" t="s">
        <v>421</v>
      </c>
      <c r="C4168" t="n">
        <v>1</v>
      </c>
      <c r="D4168" t="n">
        <v>216</v>
      </c>
      <c r="E4168" t="s">
        <v>392</v>
      </c>
      <c r="F4168" t="n">
        <v>3201</v>
      </c>
      <c r="G4168" t="s">
        <v>228</v>
      </c>
      <c r="H4168" t="s">
        <v>229</v>
      </c>
      <c r="I4168" t="n">
        <v>5</v>
      </c>
      <c r="J4168" t="n">
        <v>490</v>
      </c>
      <c r="K4168" t="s">
        <v>244</v>
      </c>
      <c r="L4168" t="n">
        <v>200</v>
      </c>
      <c r="M4168" t="n">
        <v>0</v>
      </c>
      <c r="N4168" t="n">
        <v>0</v>
      </c>
      <c r="T4168" t="s">
        <v>381</v>
      </c>
    </row>
    <row r="4169" spans="1:20">
      <c r="A4169" s="1" t="n">
        <v>42886</v>
      </c>
      <c r="B4169" t="s">
        <v>427</v>
      </c>
      <c r="C4169" t="n">
        <v>1</v>
      </c>
      <c r="D4169" t="n">
        <v>215</v>
      </c>
      <c r="E4169" t="s">
        <v>384</v>
      </c>
      <c r="F4169" t="n">
        <v>3201</v>
      </c>
      <c r="G4169" t="s">
        <v>228</v>
      </c>
      <c r="H4169" t="s">
        <v>229</v>
      </c>
      <c r="I4169" t="n">
        <v>5</v>
      </c>
      <c r="J4169" t="n">
        <v>515</v>
      </c>
      <c r="K4169" t="s">
        <v>338</v>
      </c>
      <c r="L4169" t="n">
        <v>150</v>
      </c>
      <c r="M4169" t="n">
        <v>0</v>
      </c>
      <c r="N4169" t="n">
        <v>0</v>
      </c>
      <c r="T4169" t="s">
        <v>381</v>
      </c>
    </row>
    <row r="4170" spans="1:20">
      <c r="A4170" s="1" t="n">
        <v>42886</v>
      </c>
      <c r="B4170" t="s">
        <v>419</v>
      </c>
      <c r="C4170" t="n">
        <v>2</v>
      </c>
      <c r="D4170" t="n">
        <v>251</v>
      </c>
      <c r="E4170" t="s">
        <v>385</v>
      </c>
      <c r="F4170" t="n">
        <v>3202</v>
      </c>
      <c r="G4170" t="s">
        <v>275</v>
      </c>
      <c r="H4170" t="s">
        <v>229</v>
      </c>
      <c r="I4170" t="n">
        <v>5</v>
      </c>
      <c r="J4170" t="n">
        <v>887</v>
      </c>
      <c r="K4170" t="s">
        <v>424</v>
      </c>
      <c r="L4170" t="n">
        <v>20</v>
      </c>
      <c r="M4170" t="n">
        <v>0</v>
      </c>
      <c r="N4170" t="n">
        <v>0</v>
      </c>
      <c r="O4170" t="s">
        <v>416</v>
      </c>
      <c r="P4170" t="n">
        <v>121</v>
      </c>
      <c r="Q4170" t="s">
        <v>229</v>
      </c>
      <c r="R4170" t="s">
        <v>233</v>
      </c>
      <c r="S4170" t="s">
        <v>229</v>
      </c>
      <c r="T4170" t="n">
        <v>5</v>
      </c>
    </row>
    <row r="4171" spans="1:20">
      <c r="A4171" s="1" t="n">
        <v>42886</v>
      </c>
      <c r="B4171" t="s">
        <v>419</v>
      </c>
      <c r="C4171" t="n">
        <v>3</v>
      </c>
      <c r="D4171" t="n">
        <v>251</v>
      </c>
      <c r="E4171" t="s">
        <v>385</v>
      </c>
      <c r="F4171" t="n">
        <v>3204</v>
      </c>
      <c r="G4171" t="s">
        <v>344</v>
      </c>
      <c r="H4171" t="s">
        <v>229</v>
      </c>
      <c r="I4171" t="n">
        <v>5</v>
      </c>
      <c r="J4171" t="n">
        <v>887</v>
      </c>
      <c r="K4171" t="s">
        <v>424</v>
      </c>
      <c r="L4171" t="n">
        <v>10</v>
      </c>
      <c r="M4171" t="n">
        <v>0</v>
      </c>
      <c r="N4171" t="n">
        <v>0</v>
      </c>
      <c r="O4171" t="s">
        <v>416</v>
      </c>
      <c r="P4171" t="n">
        <v>121</v>
      </c>
      <c r="Q4171" t="s">
        <v>229</v>
      </c>
      <c r="R4171" t="s">
        <v>233</v>
      </c>
      <c r="S4171" t="s">
        <v>229</v>
      </c>
      <c r="T4171" t="n">
        <v>5</v>
      </c>
    </row>
    <row r="4172" spans="1:20">
      <c r="A4172" s="1" t="n">
        <v>42886</v>
      </c>
      <c r="B4172" t="s">
        <v>419</v>
      </c>
      <c r="C4172" t="n">
        <v>1</v>
      </c>
      <c r="D4172" t="n">
        <v>251</v>
      </c>
      <c r="E4172" t="s">
        <v>385</v>
      </c>
      <c r="F4172" t="n">
        <v>3203</v>
      </c>
      <c r="G4172" t="s">
        <v>343</v>
      </c>
      <c r="H4172" t="s">
        <v>229</v>
      </c>
      <c r="I4172" t="n">
        <v>5</v>
      </c>
      <c r="J4172" t="n">
        <v>887</v>
      </c>
      <c r="K4172" t="s">
        <v>424</v>
      </c>
      <c r="L4172" t="n">
        <v>29</v>
      </c>
      <c r="M4172" t="n">
        <v>0</v>
      </c>
      <c r="N4172" t="n">
        <v>0</v>
      </c>
      <c r="O4172" t="s">
        <v>416</v>
      </c>
      <c r="P4172" t="n">
        <v>121</v>
      </c>
      <c r="Q4172" t="s">
        <v>229</v>
      </c>
      <c r="R4172" t="s">
        <v>233</v>
      </c>
      <c r="S4172" t="s">
        <v>229</v>
      </c>
      <c r="T4172" t="n">
        <v>5</v>
      </c>
    </row>
    <row r="4173" spans="1:20">
      <c r="A4173" s="1" t="n">
        <v>42886</v>
      </c>
      <c r="B4173" t="s">
        <v>420</v>
      </c>
      <c r="C4173" t="n">
        <v>1</v>
      </c>
      <c r="D4173" t="n">
        <v>25</v>
      </c>
      <c r="E4173" t="s">
        <v>116</v>
      </c>
      <c r="F4173" t="n">
        <v>3201</v>
      </c>
      <c r="G4173" t="s">
        <v>228</v>
      </c>
      <c r="H4173" t="s">
        <v>229</v>
      </c>
      <c r="I4173" t="n">
        <v>5</v>
      </c>
      <c r="J4173" t="n">
        <v>550</v>
      </c>
      <c r="K4173" t="s">
        <v>346</v>
      </c>
      <c r="L4173" t="n">
        <v>884</v>
      </c>
      <c r="M4173" t="n">
        <v>0.15</v>
      </c>
      <c r="N4173" t="n">
        <v>37.1</v>
      </c>
      <c r="O4173" t="s">
        <v>420</v>
      </c>
      <c r="P4173" t="n">
        <v>363</v>
      </c>
      <c r="Q4173" t="s">
        <v>387</v>
      </c>
      <c r="R4173" t="s">
        <v>233</v>
      </c>
      <c r="S4173" t="s">
        <v>229</v>
      </c>
      <c r="T4173" t="n">
        <v>5</v>
      </c>
    </row>
    <row r="4174" spans="1:20">
      <c r="A4174" s="1" t="n">
        <v>42886</v>
      </c>
      <c r="B4174" t="s">
        <v>420</v>
      </c>
      <c r="C4174" t="n">
        <v>3</v>
      </c>
      <c r="D4174" t="n">
        <v>25</v>
      </c>
      <c r="E4174" t="s">
        <v>116</v>
      </c>
      <c r="F4174" t="n">
        <v>3201</v>
      </c>
      <c r="G4174" t="s">
        <v>228</v>
      </c>
      <c r="H4174" t="s">
        <v>229</v>
      </c>
      <c r="I4174" t="n">
        <v>5</v>
      </c>
      <c r="J4174" t="n">
        <v>910</v>
      </c>
      <c r="K4174" t="s">
        <v>318</v>
      </c>
      <c r="L4174" t="n">
        <v>1029</v>
      </c>
      <c r="M4174" t="n">
        <v>1</v>
      </c>
      <c r="N4174" t="n">
        <v>40.4</v>
      </c>
      <c r="O4174" t="s">
        <v>420</v>
      </c>
      <c r="P4174" t="n">
        <v>363</v>
      </c>
      <c r="Q4174" t="s">
        <v>387</v>
      </c>
      <c r="R4174" t="s">
        <v>233</v>
      </c>
      <c r="S4174" t="s">
        <v>229</v>
      </c>
      <c r="T4174" t="n">
        <v>5</v>
      </c>
    </row>
    <row r="4175" spans="1:20">
      <c r="A4175" s="1" t="n">
        <v>42886</v>
      </c>
      <c r="B4175" t="s">
        <v>420</v>
      </c>
      <c r="C4175" t="n">
        <v>2</v>
      </c>
      <c r="D4175" t="n">
        <v>25</v>
      </c>
      <c r="E4175" t="s">
        <v>116</v>
      </c>
      <c r="F4175" t="n">
        <v>3201</v>
      </c>
      <c r="G4175" t="s">
        <v>228</v>
      </c>
      <c r="H4175" t="s">
        <v>229</v>
      </c>
      <c r="I4175" t="n">
        <v>5</v>
      </c>
      <c r="J4175" t="n">
        <v>550</v>
      </c>
      <c r="K4175" t="s">
        <v>346</v>
      </c>
      <c r="L4175" t="n">
        <v>117</v>
      </c>
      <c r="M4175" t="n">
        <v>0.13</v>
      </c>
      <c r="N4175" t="n">
        <v>54.3</v>
      </c>
      <c r="O4175" t="s">
        <v>420</v>
      </c>
      <c r="P4175" t="n">
        <v>363</v>
      </c>
      <c r="Q4175" t="s">
        <v>387</v>
      </c>
      <c r="R4175" t="s">
        <v>233</v>
      </c>
      <c r="S4175" t="s">
        <v>229</v>
      </c>
      <c r="T4175" t="n">
        <v>5</v>
      </c>
    </row>
    <row r="4176" spans="1:20">
      <c r="A4176" s="1" t="n">
        <v>42886</v>
      </c>
      <c r="B4176" t="s">
        <v>421</v>
      </c>
      <c r="C4176" t="n">
        <v>1</v>
      </c>
      <c r="D4176" t="n">
        <v>216</v>
      </c>
      <c r="E4176" t="s">
        <v>392</v>
      </c>
      <c r="F4176" t="n">
        <v>3201</v>
      </c>
      <c r="G4176" t="s">
        <v>228</v>
      </c>
      <c r="H4176" t="s">
        <v>229</v>
      </c>
      <c r="I4176" t="n">
        <v>5</v>
      </c>
      <c r="J4176" t="n">
        <v>490</v>
      </c>
      <c r="K4176" t="s">
        <v>244</v>
      </c>
      <c r="L4176" t="n">
        <v>150</v>
      </c>
      <c r="M4176" t="n">
        <v>0</v>
      </c>
      <c r="N4176" t="n">
        <v>0</v>
      </c>
      <c r="T4176" t="s">
        <v>381</v>
      </c>
    </row>
    <row r="4177" spans="1:20">
      <c r="A4177" s="1" t="n">
        <v>42916</v>
      </c>
      <c r="B4177" t="s">
        <v>427</v>
      </c>
      <c r="C4177" t="n">
        <v>2</v>
      </c>
      <c r="D4177" t="n">
        <v>215</v>
      </c>
      <c r="E4177" t="s">
        <v>384</v>
      </c>
      <c r="F4177" t="n">
        <v>3201</v>
      </c>
      <c r="G4177" t="s">
        <v>228</v>
      </c>
      <c r="H4177" t="s">
        <v>229</v>
      </c>
      <c r="I4177" t="n">
        <v>5</v>
      </c>
      <c r="J4177" t="n">
        <v>490</v>
      </c>
      <c r="K4177" t="s">
        <v>244</v>
      </c>
      <c r="L4177" t="n">
        <v>25</v>
      </c>
      <c r="M4177" t="n">
        <v>0</v>
      </c>
      <c r="N4177" t="n">
        <v>0</v>
      </c>
      <c r="T4177" t="s">
        <v>381</v>
      </c>
    </row>
    <row r="4178" spans="1:20">
      <c r="A4178" s="1" t="n">
        <v>42916</v>
      </c>
      <c r="B4178" t="s">
        <v>427</v>
      </c>
      <c r="C4178" t="n">
        <v>1</v>
      </c>
      <c r="D4178" t="n">
        <v>215</v>
      </c>
      <c r="E4178" t="s">
        <v>384</v>
      </c>
      <c r="F4178" t="n">
        <v>3201</v>
      </c>
      <c r="G4178" t="s">
        <v>228</v>
      </c>
      <c r="H4178" t="s">
        <v>229</v>
      </c>
      <c r="I4178" t="n">
        <v>5</v>
      </c>
      <c r="J4178" t="n">
        <v>490</v>
      </c>
      <c r="K4178" t="s">
        <v>244</v>
      </c>
      <c r="L4178" t="n">
        <v>126</v>
      </c>
      <c r="M4178" t="n">
        <v>0</v>
      </c>
      <c r="N4178" t="n">
        <v>0</v>
      </c>
      <c r="T4178" t="s">
        <v>381</v>
      </c>
    </row>
    <row r="4179" spans="1:20">
      <c r="A4179" s="1" t="n">
        <v>42916</v>
      </c>
      <c r="B4179" t="s">
        <v>419</v>
      </c>
      <c r="C4179" t="n">
        <v>3</v>
      </c>
      <c r="D4179" t="n">
        <v>251</v>
      </c>
      <c r="E4179" t="s">
        <v>385</v>
      </c>
      <c r="F4179" t="n">
        <v>3204</v>
      </c>
      <c r="G4179" t="s">
        <v>344</v>
      </c>
      <c r="H4179" t="s">
        <v>229</v>
      </c>
      <c r="I4179" t="n">
        <v>5</v>
      </c>
      <c r="J4179" t="n">
        <v>320</v>
      </c>
      <c r="K4179" t="s">
        <v>388</v>
      </c>
      <c r="L4179" t="n">
        <v>11</v>
      </c>
      <c r="M4179" t="n">
        <v>0</v>
      </c>
      <c r="N4179" t="n">
        <v>0</v>
      </c>
      <c r="T4179" t="s">
        <v>381</v>
      </c>
    </row>
    <row r="4180" spans="1:20">
      <c r="A4180" s="1" t="n">
        <v>42916</v>
      </c>
      <c r="B4180" t="s">
        <v>419</v>
      </c>
      <c r="C4180" t="n">
        <v>4</v>
      </c>
      <c r="D4180" t="n">
        <v>251</v>
      </c>
      <c r="E4180" t="s">
        <v>385</v>
      </c>
      <c r="F4180" t="n">
        <v>3201</v>
      </c>
      <c r="G4180" t="s">
        <v>228</v>
      </c>
      <c r="H4180" t="s">
        <v>229</v>
      </c>
      <c r="I4180" t="n">
        <v>5</v>
      </c>
      <c r="J4180" t="n">
        <v>320</v>
      </c>
      <c r="K4180" t="s">
        <v>388</v>
      </c>
      <c r="L4180" t="n">
        <v>21</v>
      </c>
      <c r="M4180" t="n">
        <v>0</v>
      </c>
      <c r="N4180" t="n">
        <v>0</v>
      </c>
      <c r="T4180" t="s">
        <v>381</v>
      </c>
    </row>
    <row r="4181" spans="1:20">
      <c r="A4181" s="1" t="n">
        <v>42916</v>
      </c>
      <c r="B4181" t="s">
        <v>419</v>
      </c>
      <c r="C4181" t="n">
        <v>2</v>
      </c>
      <c r="D4181" t="n">
        <v>251</v>
      </c>
      <c r="E4181" t="s">
        <v>385</v>
      </c>
      <c r="F4181" t="n">
        <v>3202</v>
      </c>
      <c r="G4181" t="s">
        <v>275</v>
      </c>
      <c r="H4181" t="s">
        <v>229</v>
      </c>
      <c r="I4181" t="n">
        <v>5</v>
      </c>
      <c r="J4181" t="n">
        <v>320</v>
      </c>
      <c r="K4181" t="s">
        <v>388</v>
      </c>
      <c r="L4181" t="n">
        <v>20</v>
      </c>
      <c r="M4181" t="n">
        <v>0</v>
      </c>
      <c r="N4181" t="n">
        <v>0</v>
      </c>
      <c r="O4181" t="s">
        <v>409</v>
      </c>
      <c r="P4181" t="n">
        <v>363</v>
      </c>
      <c r="Q4181" t="s">
        <v>387</v>
      </c>
      <c r="R4181" t="s">
        <v>233</v>
      </c>
      <c r="S4181" t="s">
        <v>229</v>
      </c>
      <c r="T4181" t="n">
        <v>5</v>
      </c>
    </row>
    <row r="4182" spans="1:20">
      <c r="A4182" s="1" t="n">
        <v>42916</v>
      </c>
      <c r="B4182" t="s">
        <v>419</v>
      </c>
      <c r="C4182" t="n">
        <v>1</v>
      </c>
      <c r="D4182" t="n">
        <v>251</v>
      </c>
      <c r="E4182" t="s">
        <v>385</v>
      </c>
      <c r="F4182" t="n">
        <v>3203</v>
      </c>
      <c r="G4182" t="s">
        <v>343</v>
      </c>
      <c r="H4182" t="s">
        <v>229</v>
      </c>
      <c r="I4182" t="n">
        <v>5</v>
      </c>
      <c r="J4182" t="n">
        <v>320</v>
      </c>
      <c r="K4182" t="s">
        <v>388</v>
      </c>
      <c r="L4182" t="n">
        <v>20</v>
      </c>
      <c r="M4182" t="n">
        <v>0</v>
      </c>
      <c r="N4182" t="n">
        <v>0</v>
      </c>
      <c r="T4182" t="s">
        <v>381</v>
      </c>
    </row>
    <row r="4183" spans="1:20">
      <c r="A4183" s="1" t="n">
        <v>42916</v>
      </c>
      <c r="B4183" t="s">
        <v>423</v>
      </c>
      <c r="C4183" t="n">
        <v>1</v>
      </c>
      <c r="D4183" t="n">
        <v>931</v>
      </c>
      <c r="E4183" t="s">
        <v>383</v>
      </c>
      <c r="F4183" t="n">
        <v>3201</v>
      </c>
      <c r="G4183" t="s">
        <v>228</v>
      </c>
      <c r="H4183" t="s">
        <v>229</v>
      </c>
      <c r="I4183" t="n">
        <v>5</v>
      </c>
      <c r="J4183" t="n">
        <v>580</v>
      </c>
      <c r="K4183" t="s">
        <v>248</v>
      </c>
      <c r="L4183" t="n">
        <v>65</v>
      </c>
      <c r="M4183" t="n">
        <v>0</v>
      </c>
      <c r="N4183" t="n">
        <v>0</v>
      </c>
      <c r="T4183" t="s">
        <v>381</v>
      </c>
    </row>
    <row r="4184" spans="1:20">
      <c r="A4184" s="1" t="n">
        <v>42916</v>
      </c>
      <c r="B4184" t="s">
        <v>420</v>
      </c>
      <c r="C4184" t="n">
        <v>1</v>
      </c>
      <c r="D4184" t="n">
        <v>25</v>
      </c>
      <c r="E4184" t="s">
        <v>116</v>
      </c>
      <c r="F4184" t="n">
        <v>3201</v>
      </c>
      <c r="G4184" t="s">
        <v>228</v>
      </c>
      <c r="H4184" t="s">
        <v>229</v>
      </c>
      <c r="I4184" t="n">
        <v>5</v>
      </c>
      <c r="J4184" t="n">
        <v>785</v>
      </c>
      <c r="K4184" t="s">
        <v>259</v>
      </c>
      <c r="L4184" t="n">
        <v>1044</v>
      </c>
      <c r="M4184" t="n">
        <v>0.22</v>
      </c>
      <c r="N4184" t="n">
        <v>39.7</v>
      </c>
      <c r="O4184" t="s">
        <v>420</v>
      </c>
      <c r="P4184" t="n">
        <v>363</v>
      </c>
      <c r="Q4184" t="s">
        <v>387</v>
      </c>
      <c r="R4184" t="s">
        <v>233</v>
      </c>
      <c r="S4184" t="s">
        <v>229</v>
      </c>
      <c r="T4184" t="n">
        <v>5</v>
      </c>
    </row>
    <row r="4185" spans="1:20">
      <c r="A4185" s="1" t="n">
        <v>42916</v>
      </c>
      <c r="B4185" t="s">
        <v>420</v>
      </c>
      <c r="C4185" t="n">
        <v>2</v>
      </c>
      <c r="D4185" t="n">
        <v>25</v>
      </c>
      <c r="E4185" t="s">
        <v>116</v>
      </c>
      <c r="F4185" t="n">
        <v>3201</v>
      </c>
      <c r="G4185" t="s">
        <v>228</v>
      </c>
      <c r="H4185" t="s">
        <v>229</v>
      </c>
      <c r="I4185" t="n">
        <v>5</v>
      </c>
      <c r="J4185" t="n">
        <v>805</v>
      </c>
      <c r="K4185" t="s">
        <v>295</v>
      </c>
      <c r="L4185" t="n">
        <v>711</v>
      </c>
      <c r="M4185" t="n">
        <v>0.28</v>
      </c>
      <c r="N4185" t="n">
        <v>35.8</v>
      </c>
      <c r="O4185" t="s">
        <v>420</v>
      </c>
      <c r="P4185" t="n">
        <v>363</v>
      </c>
      <c r="Q4185" t="s">
        <v>387</v>
      </c>
      <c r="R4185" t="s">
        <v>233</v>
      </c>
      <c r="S4185" t="s">
        <v>229</v>
      </c>
      <c r="T4185" t="n">
        <v>5</v>
      </c>
    </row>
    <row r="4186" spans="1:20">
      <c r="A4186" s="1" t="n">
        <v>42916</v>
      </c>
      <c r="B4186" t="s">
        <v>421</v>
      </c>
      <c r="C4186" t="n">
        <v>1</v>
      </c>
      <c r="D4186" t="n">
        <v>216</v>
      </c>
      <c r="E4186" t="s">
        <v>392</v>
      </c>
      <c r="F4186" t="n">
        <v>3201</v>
      </c>
      <c r="G4186" t="s">
        <v>228</v>
      </c>
      <c r="H4186" t="s">
        <v>229</v>
      </c>
      <c r="I4186" t="n">
        <v>5</v>
      </c>
      <c r="J4186" t="n">
        <v>490</v>
      </c>
      <c r="K4186" t="s">
        <v>244</v>
      </c>
      <c r="L4186" t="n">
        <v>225</v>
      </c>
      <c r="M4186" t="n">
        <v>0</v>
      </c>
      <c r="N4186" t="n">
        <v>0</v>
      </c>
      <c r="T4186" t="s">
        <v>381</v>
      </c>
    </row>
    <row r="4187" spans="1:20">
      <c r="A4187" s="1" t="n">
        <v>42947</v>
      </c>
      <c r="B4187" t="s">
        <v>427</v>
      </c>
      <c r="C4187" t="n">
        <v>1</v>
      </c>
      <c r="D4187" t="n">
        <v>215</v>
      </c>
      <c r="E4187" t="s">
        <v>384</v>
      </c>
      <c r="F4187" t="n">
        <v>3201</v>
      </c>
      <c r="G4187" t="s">
        <v>228</v>
      </c>
      <c r="H4187" t="s">
        <v>229</v>
      </c>
      <c r="I4187" t="n">
        <v>5</v>
      </c>
      <c r="J4187" t="n">
        <v>490</v>
      </c>
      <c r="K4187" t="s">
        <v>244</v>
      </c>
      <c r="L4187" t="n">
        <v>214</v>
      </c>
      <c r="M4187" t="n">
        <v>0</v>
      </c>
      <c r="N4187" t="n">
        <v>0</v>
      </c>
      <c r="O4187" t="s">
        <v>416</v>
      </c>
      <c r="P4187" t="n">
        <v>121</v>
      </c>
      <c r="Q4187" t="s">
        <v>229</v>
      </c>
      <c r="R4187" t="s">
        <v>233</v>
      </c>
      <c r="S4187" t="s">
        <v>229</v>
      </c>
      <c r="T4187" t="n">
        <v>5</v>
      </c>
    </row>
    <row r="4188" spans="1:20">
      <c r="A4188" s="1" t="n">
        <v>42947</v>
      </c>
      <c r="B4188" t="s">
        <v>419</v>
      </c>
      <c r="C4188" t="n">
        <v>1</v>
      </c>
      <c r="D4188" t="n">
        <v>251</v>
      </c>
      <c r="E4188" t="s">
        <v>385</v>
      </c>
      <c r="F4188" t="n">
        <v>3203</v>
      </c>
      <c r="G4188" t="s">
        <v>343</v>
      </c>
      <c r="H4188" t="s">
        <v>229</v>
      </c>
      <c r="I4188" t="n">
        <v>5</v>
      </c>
      <c r="J4188" t="n">
        <v>320</v>
      </c>
      <c r="K4188" t="s">
        <v>388</v>
      </c>
      <c r="L4188" t="n">
        <v>13</v>
      </c>
      <c r="M4188" t="n">
        <v>0</v>
      </c>
      <c r="N4188" t="n">
        <v>0</v>
      </c>
      <c r="O4188" t="s">
        <v>416</v>
      </c>
      <c r="P4188" t="n">
        <v>121</v>
      </c>
      <c r="Q4188" t="s">
        <v>229</v>
      </c>
      <c r="R4188" t="s">
        <v>233</v>
      </c>
      <c r="S4188" t="s">
        <v>229</v>
      </c>
      <c r="T4188" t="n">
        <v>5</v>
      </c>
    </row>
    <row r="4189" spans="1:20">
      <c r="A4189" s="1" t="n">
        <v>42947</v>
      </c>
      <c r="B4189" t="s">
        <v>419</v>
      </c>
      <c r="C4189" t="n">
        <v>2</v>
      </c>
      <c r="D4189" t="n">
        <v>251</v>
      </c>
      <c r="E4189" t="s">
        <v>385</v>
      </c>
      <c r="F4189" t="n">
        <v>3202</v>
      </c>
      <c r="G4189" t="s">
        <v>275</v>
      </c>
      <c r="H4189" t="s">
        <v>229</v>
      </c>
      <c r="I4189" t="n">
        <v>5</v>
      </c>
      <c r="J4189" t="n">
        <v>320</v>
      </c>
      <c r="K4189" t="s">
        <v>388</v>
      </c>
      <c r="L4189" t="n">
        <v>14</v>
      </c>
      <c r="M4189" t="n">
        <v>0</v>
      </c>
      <c r="N4189" t="n">
        <v>0</v>
      </c>
      <c r="O4189" t="s">
        <v>416</v>
      </c>
      <c r="P4189" t="n">
        <v>121</v>
      </c>
      <c r="Q4189" t="s">
        <v>229</v>
      </c>
      <c r="R4189" t="s">
        <v>233</v>
      </c>
      <c r="S4189" t="s">
        <v>229</v>
      </c>
      <c r="T4189" t="n">
        <v>5</v>
      </c>
    </row>
    <row r="4190" spans="1:20">
      <c r="A4190" s="1" t="n">
        <v>42947</v>
      </c>
      <c r="B4190" t="s">
        <v>419</v>
      </c>
      <c r="C4190" t="n">
        <v>3</v>
      </c>
      <c r="D4190" t="n">
        <v>251</v>
      </c>
      <c r="E4190" t="s">
        <v>385</v>
      </c>
      <c r="F4190" t="n">
        <v>3204</v>
      </c>
      <c r="G4190" t="s">
        <v>344</v>
      </c>
      <c r="H4190" t="s">
        <v>229</v>
      </c>
      <c r="I4190" t="n">
        <v>5</v>
      </c>
      <c r="J4190" t="n">
        <v>320</v>
      </c>
      <c r="K4190" t="s">
        <v>388</v>
      </c>
      <c r="L4190" t="n">
        <v>9</v>
      </c>
      <c r="M4190" t="n">
        <v>0</v>
      </c>
      <c r="N4190" t="n">
        <v>0</v>
      </c>
      <c r="O4190" t="s">
        <v>416</v>
      </c>
      <c r="P4190" t="n">
        <v>121</v>
      </c>
      <c r="Q4190" t="s">
        <v>229</v>
      </c>
      <c r="R4190" t="s">
        <v>233</v>
      </c>
      <c r="S4190" t="s">
        <v>229</v>
      </c>
      <c r="T4190" t="n">
        <v>5</v>
      </c>
    </row>
    <row r="4191" spans="1:20">
      <c r="A4191" s="1" t="n">
        <v>42947</v>
      </c>
      <c r="B4191" t="s">
        <v>419</v>
      </c>
      <c r="C4191" t="n">
        <v>4</v>
      </c>
      <c r="D4191" t="n">
        <v>251</v>
      </c>
      <c r="E4191" t="s">
        <v>385</v>
      </c>
      <c r="F4191" t="n">
        <v>3201</v>
      </c>
      <c r="G4191" t="s">
        <v>228</v>
      </c>
      <c r="H4191" t="s">
        <v>229</v>
      </c>
      <c r="I4191" t="n">
        <v>5</v>
      </c>
      <c r="J4191" t="n">
        <v>320</v>
      </c>
      <c r="K4191" t="s">
        <v>388</v>
      </c>
      <c r="L4191" t="n">
        <v>4</v>
      </c>
      <c r="M4191" t="n">
        <v>0</v>
      </c>
      <c r="N4191" t="n">
        <v>0</v>
      </c>
      <c r="T4191" t="s">
        <v>381</v>
      </c>
    </row>
    <row r="4192" spans="1:20">
      <c r="A4192" s="1" t="n">
        <v>42947</v>
      </c>
      <c r="B4192" t="s">
        <v>423</v>
      </c>
      <c r="C4192" t="n">
        <v>1</v>
      </c>
      <c r="D4192" t="n">
        <v>931</v>
      </c>
      <c r="E4192" t="s">
        <v>383</v>
      </c>
      <c r="F4192" t="n">
        <v>3201</v>
      </c>
      <c r="G4192" t="s">
        <v>228</v>
      </c>
      <c r="H4192" t="s">
        <v>229</v>
      </c>
      <c r="I4192" t="n">
        <v>5</v>
      </c>
      <c r="J4192" t="n">
        <v>580</v>
      </c>
      <c r="K4192" t="s">
        <v>248</v>
      </c>
      <c r="L4192" t="n">
        <v>74</v>
      </c>
      <c r="M4192" t="n">
        <v>0</v>
      </c>
      <c r="N4192" t="n">
        <v>0</v>
      </c>
      <c r="T4192" t="s">
        <v>381</v>
      </c>
    </row>
    <row r="4193" spans="1:20">
      <c r="A4193" s="1" t="n">
        <v>42947</v>
      </c>
      <c r="B4193" t="s">
        <v>420</v>
      </c>
      <c r="C4193" t="n">
        <v>1</v>
      </c>
      <c r="D4193" t="n">
        <v>25</v>
      </c>
      <c r="E4193" t="s">
        <v>116</v>
      </c>
      <c r="F4193" t="n">
        <v>3201</v>
      </c>
      <c r="G4193" t="s">
        <v>228</v>
      </c>
      <c r="H4193" t="s">
        <v>229</v>
      </c>
      <c r="I4193" t="n">
        <v>5</v>
      </c>
      <c r="J4193" t="n">
        <v>550</v>
      </c>
      <c r="K4193" t="s">
        <v>346</v>
      </c>
      <c r="L4193" t="n">
        <v>1052</v>
      </c>
      <c r="M4193" t="n">
        <v>0.16</v>
      </c>
      <c r="N4193" t="n">
        <v>37.2</v>
      </c>
      <c r="O4193" t="s">
        <v>420</v>
      </c>
      <c r="P4193" t="n">
        <v>363</v>
      </c>
      <c r="Q4193" t="s">
        <v>387</v>
      </c>
      <c r="R4193" t="s">
        <v>233</v>
      </c>
      <c r="S4193" t="s">
        <v>229</v>
      </c>
      <c r="T4193" t="n">
        <v>5</v>
      </c>
    </row>
    <row r="4194" spans="1:20">
      <c r="A4194" s="1" t="n">
        <v>42947</v>
      </c>
      <c r="B4194" t="s">
        <v>420</v>
      </c>
      <c r="C4194" t="n">
        <v>2</v>
      </c>
      <c r="D4194" t="n">
        <v>25</v>
      </c>
      <c r="E4194" t="s">
        <v>116</v>
      </c>
      <c r="F4194" t="n">
        <v>3201</v>
      </c>
      <c r="G4194" t="s">
        <v>228</v>
      </c>
      <c r="H4194" t="s">
        <v>229</v>
      </c>
      <c r="I4194" t="n">
        <v>5</v>
      </c>
      <c r="J4194" t="n">
        <v>910</v>
      </c>
      <c r="K4194" t="s">
        <v>318</v>
      </c>
      <c r="L4194" t="n">
        <v>900</v>
      </c>
      <c r="M4194" t="n">
        <v>1</v>
      </c>
      <c r="N4194" t="n">
        <v>40.1</v>
      </c>
      <c r="O4194" t="s">
        <v>420</v>
      </c>
      <c r="P4194" t="n">
        <v>363</v>
      </c>
      <c r="Q4194" t="s">
        <v>387</v>
      </c>
      <c r="R4194" t="s">
        <v>233</v>
      </c>
      <c r="S4194" t="s">
        <v>229</v>
      </c>
      <c r="T4194" t="n">
        <v>5</v>
      </c>
    </row>
    <row r="4195" spans="1:20">
      <c r="A4195" s="1" t="n">
        <v>42947</v>
      </c>
      <c r="B4195" t="s">
        <v>421</v>
      </c>
      <c r="C4195" t="n">
        <v>1</v>
      </c>
      <c r="D4195" t="n">
        <v>216</v>
      </c>
      <c r="E4195" t="s">
        <v>392</v>
      </c>
      <c r="F4195" t="n">
        <v>3201</v>
      </c>
      <c r="G4195" t="s">
        <v>228</v>
      </c>
      <c r="H4195" t="s">
        <v>229</v>
      </c>
      <c r="I4195" t="n">
        <v>5</v>
      </c>
      <c r="J4195" t="n">
        <v>490</v>
      </c>
      <c r="K4195" t="s">
        <v>244</v>
      </c>
      <c r="L4195" t="n">
        <v>294</v>
      </c>
      <c r="M4195" t="n">
        <v>0</v>
      </c>
      <c r="N4195" t="n">
        <v>0</v>
      </c>
      <c r="T4195" t="s">
        <v>381</v>
      </c>
    </row>
    <row r="4196" spans="1:20">
      <c r="A4196" s="1" t="n">
        <v>42978</v>
      </c>
      <c r="B4196" t="s">
        <v>427</v>
      </c>
      <c r="C4196" t="n">
        <v>1</v>
      </c>
      <c r="D4196" t="n">
        <v>215</v>
      </c>
      <c r="E4196" t="s">
        <v>384</v>
      </c>
      <c r="F4196" t="n">
        <v>3201</v>
      </c>
      <c r="G4196" t="s">
        <v>228</v>
      </c>
      <c r="H4196" t="s">
        <v>229</v>
      </c>
      <c r="I4196" t="n">
        <v>5</v>
      </c>
      <c r="J4196" t="n">
        <v>490</v>
      </c>
      <c r="K4196" t="s">
        <v>244</v>
      </c>
      <c r="L4196" t="n">
        <v>315</v>
      </c>
      <c r="M4196" t="n">
        <v>0</v>
      </c>
      <c r="N4196" t="n">
        <v>0</v>
      </c>
      <c r="T4196" t="s">
        <v>381</v>
      </c>
    </row>
    <row r="4197" spans="1:20">
      <c r="A4197" s="1" t="n">
        <v>42978</v>
      </c>
      <c r="B4197" t="s">
        <v>419</v>
      </c>
      <c r="C4197" t="n">
        <v>2</v>
      </c>
      <c r="D4197" t="n">
        <v>251</v>
      </c>
      <c r="E4197" t="s">
        <v>385</v>
      </c>
      <c r="F4197" t="n">
        <v>3202</v>
      </c>
      <c r="G4197" t="s">
        <v>275</v>
      </c>
      <c r="H4197" t="s">
        <v>229</v>
      </c>
      <c r="I4197" t="n">
        <v>5</v>
      </c>
      <c r="J4197" t="n">
        <v>320</v>
      </c>
      <c r="K4197" t="s">
        <v>388</v>
      </c>
      <c r="L4197" t="n">
        <v>18</v>
      </c>
      <c r="M4197" t="n">
        <v>0</v>
      </c>
      <c r="N4197" t="n">
        <v>0</v>
      </c>
      <c r="O4197" t="s">
        <v>415</v>
      </c>
      <c r="P4197" t="n">
        <v>363</v>
      </c>
      <c r="Q4197" t="s">
        <v>387</v>
      </c>
      <c r="R4197" t="s">
        <v>233</v>
      </c>
      <c r="S4197" t="s">
        <v>229</v>
      </c>
      <c r="T4197" t="n">
        <v>5</v>
      </c>
    </row>
    <row r="4198" spans="1:20">
      <c r="A4198" s="1" t="n">
        <v>42978</v>
      </c>
      <c r="B4198" t="s">
        <v>419</v>
      </c>
      <c r="C4198" t="n">
        <v>3</v>
      </c>
      <c r="D4198" t="n">
        <v>251</v>
      </c>
      <c r="E4198" t="s">
        <v>385</v>
      </c>
      <c r="F4198" t="n">
        <v>3204</v>
      </c>
      <c r="G4198" t="s">
        <v>344</v>
      </c>
      <c r="H4198" t="s">
        <v>229</v>
      </c>
      <c r="I4198" t="n">
        <v>5</v>
      </c>
      <c r="J4198" t="n">
        <v>320</v>
      </c>
      <c r="K4198" t="s">
        <v>388</v>
      </c>
      <c r="L4198" t="n">
        <v>11</v>
      </c>
      <c r="M4198" t="n">
        <v>0</v>
      </c>
      <c r="N4198" t="n">
        <v>0</v>
      </c>
      <c r="O4198" t="s">
        <v>415</v>
      </c>
      <c r="P4198" t="n">
        <v>363</v>
      </c>
      <c r="Q4198" t="s">
        <v>387</v>
      </c>
      <c r="R4198" t="s">
        <v>233</v>
      </c>
      <c r="S4198" t="s">
        <v>229</v>
      </c>
      <c r="T4198" t="n">
        <v>5</v>
      </c>
    </row>
    <row r="4199" spans="1:20">
      <c r="A4199" s="1" t="n">
        <v>42978</v>
      </c>
      <c r="B4199" t="s">
        <v>419</v>
      </c>
      <c r="C4199" t="n">
        <v>1</v>
      </c>
      <c r="D4199" t="n">
        <v>251</v>
      </c>
      <c r="E4199" t="s">
        <v>385</v>
      </c>
      <c r="F4199" t="n">
        <v>3203</v>
      </c>
      <c r="G4199" t="s">
        <v>343</v>
      </c>
      <c r="H4199" t="s">
        <v>229</v>
      </c>
      <c r="I4199" t="n">
        <v>5</v>
      </c>
      <c r="J4199" t="n">
        <v>320</v>
      </c>
      <c r="K4199" t="s">
        <v>388</v>
      </c>
      <c r="L4199" t="n">
        <v>26</v>
      </c>
      <c r="M4199" t="n">
        <v>0</v>
      </c>
      <c r="N4199" t="n">
        <v>0</v>
      </c>
      <c r="T4199" t="s">
        <v>381</v>
      </c>
    </row>
    <row r="4200" spans="1:20">
      <c r="A4200" s="1" t="n">
        <v>42978</v>
      </c>
      <c r="B4200" t="s">
        <v>420</v>
      </c>
      <c r="C4200" t="n">
        <v>3</v>
      </c>
      <c r="D4200" t="n">
        <v>25</v>
      </c>
      <c r="E4200" t="s">
        <v>116</v>
      </c>
      <c r="F4200" t="n">
        <v>3201</v>
      </c>
      <c r="G4200" t="s">
        <v>228</v>
      </c>
      <c r="H4200" t="s">
        <v>229</v>
      </c>
      <c r="I4200" t="n">
        <v>5</v>
      </c>
      <c r="J4200" t="n">
        <v>805</v>
      </c>
      <c r="K4200" t="s">
        <v>295</v>
      </c>
      <c r="L4200" t="n">
        <v>689</v>
      </c>
      <c r="M4200" t="n">
        <v>0.2</v>
      </c>
      <c r="N4200" t="n">
        <v>35.2</v>
      </c>
      <c r="O4200" t="s">
        <v>420</v>
      </c>
      <c r="P4200" t="n">
        <v>363</v>
      </c>
      <c r="Q4200" t="s">
        <v>387</v>
      </c>
      <c r="R4200" t="s">
        <v>233</v>
      </c>
      <c r="S4200" t="s">
        <v>229</v>
      </c>
      <c r="T4200" t="n">
        <v>5</v>
      </c>
    </row>
    <row r="4201" spans="1:20">
      <c r="A4201" s="1" t="n">
        <v>42978</v>
      </c>
      <c r="B4201" t="s">
        <v>420</v>
      </c>
      <c r="C4201" t="n">
        <v>4</v>
      </c>
      <c r="D4201" t="n">
        <v>25</v>
      </c>
      <c r="E4201" t="s">
        <v>116</v>
      </c>
      <c r="F4201" t="n">
        <v>3201</v>
      </c>
      <c r="G4201" t="s">
        <v>228</v>
      </c>
      <c r="H4201" t="s">
        <v>229</v>
      </c>
      <c r="I4201" t="n">
        <v>5</v>
      </c>
      <c r="J4201" t="n">
        <v>910</v>
      </c>
      <c r="K4201" t="s">
        <v>318</v>
      </c>
      <c r="L4201" t="n">
        <v>995</v>
      </c>
      <c r="M4201" t="n">
        <v>0.76</v>
      </c>
      <c r="N4201" t="n">
        <v>40.1</v>
      </c>
      <c r="O4201" t="s">
        <v>420</v>
      </c>
      <c r="P4201" t="n">
        <v>363</v>
      </c>
      <c r="Q4201" t="s">
        <v>387</v>
      </c>
      <c r="R4201" t="s">
        <v>233</v>
      </c>
      <c r="S4201" t="s">
        <v>229</v>
      </c>
      <c r="T4201" t="n">
        <v>5</v>
      </c>
    </row>
    <row r="4202" spans="1:20">
      <c r="A4202" s="1" t="n">
        <v>42978</v>
      </c>
      <c r="B4202" t="s">
        <v>420</v>
      </c>
      <c r="C4202" t="n">
        <v>5</v>
      </c>
      <c r="D4202" t="n">
        <v>216</v>
      </c>
      <c r="E4202" t="s">
        <v>392</v>
      </c>
      <c r="F4202" t="n">
        <v>3201</v>
      </c>
      <c r="G4202" t="s">
        <v>228</v>
      </c>
      <c r="H4202" t="s">
        <v>229</v>
      </c>
      <c r="I4202" t="n">
        <v>5</v>
      </c>
      <c r="J4202" t="n">
        <v>280</v>
      </c>
      <c r="K4202" t="s">
        <v>429</v>
      </c>
      <c r="L4202" t="n">
        <v>223</v>
      </c>
      <c r="M4202" t="n">
        <v>0</v>
      </c>
      <c r="N4202" t="n">
        <v>0</v>
      </c>
      <c r="T4202" t="s">
        <v>381</v>
      </c>
    </row>
    <row r="4203" spans="1:20">
      <c r="A4203" s="1" t="n">
        <v>42978</v>
      </c>
      <c r="B4203" t="s">
        <v>420</v>
      </c>
      <c r="C4203" t="n">
        <v>1</v>
      </c>
      <c r="D4203" t="n">
        <v>25</v>
      </c>
      <c r="E4203" t="s">
        <v>116</v>
      </c>
      <c r="F4203" t="n">
        <v>3201</v>
      </c>
      <c r="G4203" t="s">
        <v>228</v>
      </c>
      <c r="H4203" t="s">
        <v>229</v>
      </c>
      <c r="I4203" t="n">
        <v>5</v>
      </c>
      <c r="J4203" t="n">
        <v>966</v>
      </c>
      <c r="K4203" t="s">
        <v>335</v>
      </c>
      <c r="L4203" t="n">
        <v>696</v>
      </c>
      <c r="M4203" t="n">
        <v>0.15</v>
      </c>
      <c r="N4203" t="n">
        <v>37.5</v>
      </c>
      <c r="O4203" t="s">
        <v>420</v>
      </c>
      <c r="P4203" t="n">
        <v>363</v>
      </c>
      <c r="Q4203" t="s">
        <v>387</v>
      </c>
      <c r="R4203" t="s">
        <v>233</v>
      </c>
      <c r="S4203" t="s">
        <v>229</v>
      </c>
      <c r="T4203" t="n">
        <v>5</v>
      </c>
    </row>
    <row r="4204" spans="1:20">
      <c r="A4204" s="1" t="n">
        <v>42978</v>
      </c>
      <c r="B4204" t="s">
        <v>420</v>
      </c>
      <c r="C4204" t="n">
        <v>2</v>
      </c>
      <c r="D4204" t="n">
        <v>25</v>
      </c>
      <c r="E4204" t="s">
        <v>116</v>
      </c>
      <c r="F4204" t="n">
        <v>3201</v>
      </c>
      <c r="G4204" t="s">
        <v>228</v>
      </c>
      <c r="H4204" t="s">
        <v>229</v>
      </c>
      <c r="I4204" t="n">
        <v>5</v>
      </c>
      <c r="J4204" t="n">
        <v>875</v>
      </c>
      <c r="K4204" t="s">
        <v>305</v>
      </c>
      <c r="L4204" t="n">
        <v>288</v>
      </c>
      <c r="M4204" t="n">
        <v>1.83</v>
      </c>
      <c r="N4204" t="n">
        <v>26.8</v>
      </c>
      <c r="O4204" t="s">
        <v>420</v>
      </c>
      <c r="P4204" t="n">
        <v>363</v>
      </c>
      <c r="Q4204" t="s">
        <v>387</v>
      </c>
      <c r="R4204" t="s">
        <v>233</v>
      </c>
      <c r="S4204" t="s">
        <v>229</v>
      </c>
      <c r="T4204" t="n">
        <v>5</v>
      </c>
    </row>
    <row r="4205" spans="1:20">
      <c r="A4205" s="1" t="n">
        <v>42978</v>
      </c>
      <c r="B4205" t="s">
        <v>421</v>
      </c>
      <c r="C4205" t="n">
        <v>1</v>
      </c>
      <c r="D4205" t="n">
        <v>216</v>
      </c>
      <c r="E4205" t="s">
        <v>392</v>
      </c>
      <c r="F4205" t="n">
        <v>3201</v>
      </c>
      <c r="G4205" t="s">
        <v>228</v>
      </c>
      <c r="H4205" t="s">
        <v>229</v>
      </c>
      <c r="I4205" t="n">
        <v>5</v>
      </c>
      <c r="J4205" t="n">
        <v>490</v>
      </c>
      <c r="K4205" t="s">
        <v>244</v>
      </c>
      <c r="L4205" t="n">
        <v>628</v>
      </c>
      <c r="M4205" t="n">
        <v>0</v>
      </c>
      <c r="N4205" t="n">
        <v>0</v>
      </c>
      <c r="O4205" t="s">
        <v>416</v>
      </c>
      <c r="P4205" t="n">
        <v>121</v>
      </c>
      <c r="Q4205" t="s">
        <v>229</v>
      </c>
      <c r="R4205" t="s">
        <v>233</v>
      </c>
      <c r="S4205" t="s">
        <v>229</v>
      </c>
      <c r="T4205" t="n">
        <v>5</v>
      </c>
    </row>
    <row r="4206" spans="1:20">
      <c r="A4206" s="1" t="n">
        <v>43008</v>
      </c>
      <c r="B4206" t="s">
        <v>419</v>
      </c>
      <c r="C4206" t="n">
        <v>3</v>
      </c>
      <c r="D4206" t="n">
        <v>251</v>
      </c>
      <c r="E4206" t="s">
        <v>385</v>
      </c>
      <c r="F4206" t="n">
        <v>3204</v>
      </c>
      <c r="G4206" t="s">
        <v>344</v>
      </c>
      <c r="H4206" t="s">
        <v>229</v>
      </c>
      <c r="I4206" t="n">
        <v>5</v>
      </c>
      <c r="J4206" t="n">
        <v>320</v>
      </c>
      <c r="K4206" t="s">
        <v>388</v>
      </c>
      <c r="L4206" t="n">
        <v>11</v>
      </c>
      <c r="M4206" t="n">
        <v>0</v>
      </c>
      <c r="N4206" t="n">
        <v>0</v>
      </c>
      <c r="O4206" t="s">
        <v>416</v>
      </c>
      <c r="P4206" t="n">
        <v>121</v>
      </c>
      <c r="Q4206" t="s">
        <v>229</v>
      </c>
      <c r="R4206" t="s">
        <v>233</v>
      </c>
      <c r="S4206" t="s">
        <v>229</v>
      </c>
      <c r="T4206" t="n">
        <v>5</v>
      </c>
    </row>
    <row r="4207" spans="1:20">
      <c r="A4207" s="1" t="n">
        <v>43008</v>
      </c>
      <c r="B4207" t="s">
        <v>419</v>
      </c>
      <c r="C4207" t="n">
        <v>1</v>
      </c>
      <c r="D4207" t="n">
        <v>251</v>
      </c>
      <c r="E4207" t="s">
        <v>385</v>
      </c>
      <c r="F4207" t="n">
        <v>3203</v>
      </c>
      <c r="G4207" t="s">
        <v>343</v>
      </c>
      <c r="H4207" t="s">
        <v>229</v>
      </c>
      <c r="I4207" t="n">
        <v>5</v>
      </c>
      <c r="J4207" t="n">
        <v>320</v>
      </c>
      <c r="K4207" t="s">
        <v>388</v>
      </c>
      <c r="L4207" t="n">
        <v>27</v>
      </c>
      <c r="M4207" t="n">
        <v>0</v>
      </c>
      <c r="N4207" t="n">
        <v>0</v>
      </c>
      <c r="O4207" t="s">
        <v>416</v>
      </c>
      <c r="P4207" t="n">
        <v>121</v>
      </c>
      <c r="Q4207" t="s">
        <v>229</v>
      </c>
      <c r="R4207" t="s">
        <v>233</v>
      </c>
      <c r="S4207" t="s">
        <v>229</v>
      </c>
      <c r="T4207" t="n">
        <v>5</v>
      </c>
    </row>
    <row r="4208" spans="1:20">
      <c r="A4208" s="1" t="n">
        <v>43008</v>
      </c>
      <c r="B4208" t="s">
        <v>419</v>
      </c>
      <c r="C4208" t="n">
        <v>2</v>
      </c>
      <c r="D4208" t="n">
        <v>251</v>
      </c>
      <c r="E4208" t="s">
        <v>385</v>
      </c>
      <c r="F4208" t="n">
        <v>3202</v>
      </c>
      <c r="G4208" t="s">
        <v>275</v>
      </c>
      <c r="H4208" t="s">
        <v>229</v>
      </c>
      <c r="I4208" t="n">
        <v>5</v>
      </c>
      <c r="J4208" t="n">
        <v>320</v>
      </c>
      <c r="K4208" t="s">
        <v>388</v>
      </c>
      <c r="L4208" t="n">
        <v>17</v>
      </c>
      <c r="M4208" t="n">
        <v>0</v>
      </c>
      <c r="N4208" t="n">
        <v>0</v>
      </c>
      <c r="T4208" t="s">
        <v>381</v>
      </c>
    </row>
    <row r="4209" spans="1:20">
      <c r="A4209" s="1" t="n">
        <v>43008</v>
      </c>
      <c r="B4209" t="s">
        <v>430</v>
      </c>
      <c r="C4209" t="n">
        <v>6</v>
      </c>
      <c r="D4209" t="n">
        <v>465</v>
      </c>
      <c r="E4209" t="s">
        <v>404</v>
      </c>
      <c r="F4209" t="n">
        <v>3201</v>
      </c>
      <c r="G4209" t="s">
        <v>228</v>
      </c>
      <c r="H4209" t="s">
        <v>229</v>
      </c>
      <c r="I4209" t="n">
        <v>5</v>
      </c>
      <c r="J4209" t="n">
        <v>490</v>
      </c>
      <c r="K4209" t="s">
        <v>244</v>
      </c>
      <c r="L4209" t="n">
        <v>62</v>
      </c>
      <c r="M4209" t="n">
        <v>0</v>
      </c>
      <c r="N4209" t="n">
        <v>0</v>
      </c>
      <c r="T4209" t="s">
        <v>381</v>
      </c>
    </row>
    <row r="4210" spans="1:20">
      <c r="A4210" s="1" t="n">
        <v>43008</v>
      </c>
      <c r="B4210" t="s">
        <v>430</v>
      </c>
      <c r="C4210" t="n">
        <v>3</v>
      </c>
      <c r="D4210" t="n">
        <v>215</v>
      </c>
      <c r="E4210" t="s">
        <v>384</v>
      </c>
      <c r="F4210" t="n">
        <v>3201</v>
      </c>
      <c r="G4210" t="s">
        <v>228</v>
      </c>
      <c r="H4210" t="s">
        <v>229</v>
      </c>
      <c r="I4210" t="n">
        <v>5</v>
      </c>
      <c r="J4210" t="n">
        <v>490</v>
      </c>
      <c r="K4210" t="s">
        <v>244</v>
      </c>
      <c r="L4210" t="n">
        <v>38</v>
      </c>
      <c r="M4210" t="n">
        <v>0</v>
      </c>
      <c r="N4210" t="n">
        <v>0</v>
      </c>
      <c r="T4210" t="s">
        <v>381</v>
      </c>
    </row>
    <row r="4211" spans="1:20">
      <c r="A4211" s="1" t="n">
        <v>43008</v>
      </c>
      <c r="B4211" t="s">
        <v>430</v>
      </c>
      <c r="C4211" t="n">
        <v>2</v>
      </c>
      <c r="D4211" t="n">
        <v>25</v>
      </c>
      <c r="E4211" t="s">
        <v>116</v>
      </c>
      <c r="F4211" t="n">
        <v>3201</v>
      </c>
      <c r="G4211" t="s">
        <v>228</v>
      </c>
      <c r="H4211" t="s">
        <v>229</v>
      </c>
      <c r="I4211" t="n">
        <v>5</v>
      </c>
      <c r="J4211" t="n">
        <v>458</v>
      </c>
      <c r="K4211" t="s">
        <v>230</v>
      </c>
      <c r="L4211" t="n">
        <v>700</v>
      </c>
      <c r="M4211" t="n">
        <v>0.09</v>
      </c>
      <c r="N4211" t="n">
        <v>33.7</v>
      </c>
      <c r="O4211" t="s">
        <v>428</v>
      </c>
      <c r="P4211" t="n">
        <v>121</v>
      </c>
      <c r="Q4211" t="s">
        <v>387</v>
      </c>
      <c r="R4211" t="s">
        <v>233</v>
      </c>
      <c r="S4211" t="s">
        <v>229</v>
      </c>
      <c r="T4211" t="n">
        <v>5</v>
      </c>
    </row>
    <row r="4212" spans="1:20">
      <c r="A4212" s="1" t="n">
        <v>43008</v>
      </c>
      <c r="B4212" t="s">
        <v>430</v>
      </c>
      <c r="C4212" t="n">
        <v>5</v>
      </c>
      <c r="D4212" t="n">
        <v>25</v>
      </c>
      <c r="E4212" t="s">
        <v>116</v>
      </c>
      <c r="F4212" t="n">
        <v>3201</v>
      </c>
      <c r="G4212" t="s">
        <v>228</v>
      </c>
      <c r="H4212" t="s">
        <v>229</v>
      </c>
      <c r="I4212" t="n">
        <v>5</v>
      </c>
      <c r="J4212" t="n">
        <v>458</v>
      </c>
      <c r="K4212" t="s">
        <v>230</v>
      </c>
      <c r="L4212" t="n">
        <v>212</v>
      </c>
      <c r="M4212" t="n">
        <v>0.22</v>
      </c>
      <c r="N4212" t="n">
        <v>19.9</v>
      </c>
      <c r="O4212" t="s">
        <v>428</v>
      </c>
      <c r="P4212" t="n">
        <v>121</v>
      </c>
      <c r="Q4212" t="s">
        <v>387</v>
      </c>
      <c r="R4212" t="s">
        <v>233</v>
      </c>
      <c r="S4212" t="s">
        <v>229</v>
      </c>
      <c r="T4212" t="n">
        <v>5</v>
      </c>
    </row>
    <row r="4213" spans="1:20">
      <c r="A4213" s="1" t="n">
        <v>43008</v>
      </c>
      <c r="B4213" t="s">
        <v>430</v>
      </c>
      <c r="C4213" t="n">
        <v>1</v>
      </c>
      <c r="D4213" t="n">
        <v>850</v>
      </c>
      <c r="E4213" t="s">
        <v>431</v>
      </c>
      <c r="F4213" t="n">
        <v>3201</v>
      </c>
      <c r="G4213" t="s">
        <v>228</v>
      </c>
      <c r="H4213" t="s">
        <v>229</v>
      </c>
      <c r="I4213" t="n">
        <v>5</v>
      </c>
      <c r="J4213" t="n">
        <v>285</v>
      </c>
      <c r="K4213" t="s">
        <v>284</v>
      </c>
      <c r="L4213" t="n">
        <v>221</v>
      </c>
      <c r="M4213" t="n">
        <v>0</v>
      </c>
      <c r="N4213" t="n">
        <v>0</v>
      </c>
      <c r="O4213" t="s">
        <v>428</v>
      </c>
      <c r="P4213" t="n">
        <v>121</v>
      </c>
      <c r="Q4213" t="s">
        <v>387</v>
      </c>
      <c r="R4213" t="s">
        <v>233</v>
      </c>
      <c r="S4213" t="s">
        <v>229</v>
      </c>
      <c r="T4213" t="n">
        <v>5</v>
      </c>
    </row>
    <row r="4214" spans="1:20">
      <c r="A4214" s="1" t="n">
        <v>43008</v>
      </c>
      <c r="B4214" t="s">
        <v>430</v>
      </c>
      <c r="C4214" t="n">
        <v>4</v>
      </c>
      <c r="D4214" t="n">
        <v>25</v>
      </c>
      <c r="E4214" t="s">
        <v>116</v>
      </c>
      <c r="F4214" t="n">
        <v>3201</v>
      </c>
      <c r="G4214" t="s">
        <v>228</v>
      </c>
      <c r="H4214" t="s">
        <v>229</v>
      </c>
      <c r="I4214" t="n">
        <v>5</v>
      </c>
      <c r="J4214" t="n">
        <v>945</v>
      </c>
      <c r="K4214" t="s">
        <v>282</v>
      </c>
      <c r="L4214" t="n">
        <v>453</v>
      </c>
      <c r="M4214" t="n">
        <v>0.07000000000000001</v>
      </c>
      <c r="N4214" t="n">
        <v>34.8</v>
      </c>
      <c r="O4214" t="s">
        <v>428</v>
      </c>
      <c r="P4214" t="n">
        <v>121</v>
      </c>
      <c r="Q4214" t="s">
        <v>387</v>
      </c>
      <c r="R4214" t="s">
        <v>233</v>
      </c>
      <c r="S4214" t="s">
        <v>229</v>
      </c>
      <c r="T4214" t="n">
        <v>5</v>
      </c>
    </row>
    <row r="4215" spans="1:20">
      <c r="A4215" s="1" t="n">
        <v>43008</v>
      </c>
      <c r="B4215" t="s">
        <v>420</v>
      </c>
      <c r="C4215" t="n">
        <v>1</v>
      </c>
      <c r="D4215" t="n">
        <v>25</v>
      </c>
      <c r="E4215" t="s">
        <v>116</v>
      </c>
      <c r="F4215" t="n">
        <v>3201</v>
      </c>
      <c r="G4215" t="s">
        <v>228</v>
      </c>
      <c r="H4215" t="s">
        <v>229</v>
      </c>
      <c r="I4215" t="n">
        <v>5</v>
      </c>
      <c r="J4215" t="n">
        <v>805</v>
      </c>
      <c r="K4215" t="s">
        <v>295</v>
      </c>
      <c r="L4215" t="n">
        <v>708</v>
      </c>
      <c r="M4215" t="n">
        <v>0.28</v>
      </c>
      <c r="N4215" t="n">
        <v>35.3</v>
      </c>
      <c r="O4215" t="s">
        <v>420</v>
      </c>
      <c r="P4215" t="n">
        <v>363</v>
      </c>
      <c r="Q4215" t="s">
        <v>387</v>
      </c>
      <c r="R4215" t="s">
        <v>233</v>
      </c>
      <c r="S4215" t="s">
        <v>229</v>
      </c>
      <c r="T4215" t="n">
        <v>5</v>
      </c>
    </row>
    <row r="4216" spans="1:20">
      <c r="A4216" s="1" t="n">
        <v>43008</v>
      </c>
      <c r="B4216" t="s">
        <v>420</v>
      </c>
      <c r="C4216" t="n">
        <v>2</v>
      </c>
      <c r="D4216" t="n">
        <v>25</v>
      </c>
      <c r="E4216" t="s">
        <v>116</v>
      </c>
      <c r="F4216" t="n">
        <v>3201</v>
      </c>
      <c r="G4216" t="s">
        <v>228</v>
      </c>
      <c r="H4216" t="s">
        <v>229</v>
      </c>
      <c r="I4216" t="n">
        <v>5</v>
      </c>
      <c r="J4216" t="n">
        <v>910</v>
      </c>
      <c r="K4216" t="s">
        <v>318</v>
      </c>
      <c r="L4216" t="n">
        <v>998</v>
      </c>
      <c r="M4216" t="n">
        <v>0.72</v>
      </c>
      <c r="N4216" t="n">
        <v>40.1</v>
      </c>
      <c r="O4216" t="s">
        <v>420</v>
      </c>
      <c r="P4216" t="n">
        <v>363</v>
      </c>
      <c r="Q4216" t="s">
        <v>387</v>
      </c>
      <c r="R4216" t="s">
        <v>233</v>
      </c>
      <c r="S4216" t="s">
        <v>229</v>
      </c>
      <c r="T4216" t="n">
        <v>5</v>
      </c>
    </row>
    <row r="4217" spans="1:20">
      <c r="A4217" s="1" t="n">
        <v>43008</v>
      </c>
      <c r="B4217" t="s">
        <v>421</v>
      </c>
      <c r="C4217" t="n">
        <v>2</v>
      </c>
      <c r="D4217" t="n">
        <v>216</v>
      </c>
      <c r="E4217" t="s">
        <v>392</v>
      </c>
      <c r="F4217" t="n">
        <v>3201</v>
      </c>
      <c r="G4217" t="s">
        <v>228</v>
      </c>
      <c r="H4217" t="s">
        <v>229</v>
      </c>
      <c r="I4217" t="n">
        <v>5</v>
      </c>
      <c r="J4217" t="n">
        <v>490</v>
      </c>
      <c r="K4217" t="s">
        <v>244</v>
      </c>
      <c r="L4217" t="n">
        <v>47</v>
      </c>
      <c r="M4217" t="n">
        <v>0</v>
      </c>
      <c r="N4217" t="n">
        <v>0</v>
      </c>
      <c r="O4217" t="s">
        <v>415</v>
      </c>
      <c r="P4217" t="n">
        <v>363</v>
      </c>
      <c r="Q4217" t="s">
        <v>387</v>
      </c>
      <c r="R4217" t="s">
        <v>233</v>
      </c>
      <c r="S4217" t="s">
        <v>229</v>
      </c>
      <c r="T4217" t="n">
        <v>5</v>
      </c>
    </row>
    <row r="4218" spans="1:20">
      <c r="A4218" s="1" t="n">
        <v>43008</v>
      </c>
      <c r="B4218" t="s">
        <v>421</v>
      </c>
      <c r="C4218" t="n">
        <v>1</v>
      </c>
      <c r="D4218" t="n">
        <v>216</v>
      </c>
      <c r="E4218" t="s">
        <v>392</v>
      </c>
      <c r="F4218" t="n">
        <v>3201</v>
      </c>
      <c r="G4218" t="s">
        <v>228</v>
      </c>
      <c r="H4218" t="s">
        <v>229</v>
      </c>
      <c r="I4218" t="n">
        <v>5</v>
      </c>
      <c r="J4218" t="n">
        <v>490</v>
      </c>
      <c r="K4218" t="s">
        <v>244</v>
      </c>
      <c r="L4218" t="n">
        <v>196</v>
      </c>
      <c r="M4218" t="n">
        <v>0</v>
      </c>
      <c r="N4218" t="n">
        <v>0</v>
      </c>
      <c r="O4218" t="s">
        <v>415</v>
      </c>
      <c r="P4218" t="n">
        <v>363</v>
      </c>
      <c r="Q4218" t="s">
        <v>387</v>
      </c>
      <c r="R4218" t="s">
        <v>233</v>
      </c>
      <c r="S4218" t="s">
        <v>229</v>
      </c>
      <c r="T4218" t="n">
        <v>5</v>
      </c>
    </row>
    <row r="4219" spans="1:20">
      <c r="A4219" s="1" t="n">
        <v>43039</v>
      </c>
      <c r="B4219" t="s">
        <v>419</v>
      </c>
      <c r="C4219" t="n">
        <v>2</v>
      </c>
      <c r="D4219" t="n">
        <v>251</v>
      </c>
      <c r="E4219" t="s">
        <v>385</v>
      </c>
      <c r="F4219" t="n">
        <v>3202</v>
      </c>
      <c r="G4219" t="s">
        <v>275</v>
      </c>
      <c r="H4219" t="s">
        <v>229</v>
      </c>
      <c r="I4219" t="n">
        <v>5</v>
      </c>
      <c r="J4219" t="n">
        <v>887</v>
      </c>
      <c r="K4219" t="s">
        <v>424</v>
      </c>
      <c r="L4219" t="n">
        <v>19</v>
      </c>
      <c r="M4219" t="n">
        <v>0</v>
      </c>
      <c r="N4219" t="n">
        <v>0</v>
      </c>
      <c r="O4219" t="s">
        <v>415</v>
      </c>
      <c r="P4219" t="n">
        <v>363</v>
      </c>
      <c r="Q4219" t="s">
        <v>387</v>
      </c>
      <c r="R4219" t="s">
        <v>233</v>
      </c>
      <c r="S4219" t="s">
        <v>229</v>
      </c>
      <c r="T4219" t="n">
        <v>5</v>
      </c>
    </row>
    <row r="4220" spans="1:20">
      <c r="A4220" s="1" t="n">
        <v>43039</v>
      </c>
      <c r="B4220" t="s">
        <v>419</v>
      </c>
      <c r="C4220" t="n">
        <v>1</v>
      </c>
      <c r="D4220" t="n">
        <v>251</v>
      </c>
      <c r="E4220" t="s">
        <v>385</v>
      </c>
      <c r="F4220" t="n">
        <v>3203</v>
      </c>
      <c r="G4220" t="s">
        <v>343</v>
      </c>
      <c r="H4220" t="s">
        <v>229</v>
      </c>
      <c r="I4220" t="n">
        <v>5</v>
      </c>
      <c r="J4220" t="n">
        <v>887</v>
      </c>
      <c r="K4220" t="s">
        <v>424</v>
      </c>
      <c r="L4220" t="n">
        <v>17</v>
      </c>
      <c r="M4220" t="n">
        <v>0</v>
      </c>
      <c r="N4220" t="n">
        <v>0</v>
      </c>
      <c r="O4220" t="s">
        <v>415</v>
      </c>
      <c r="P4220" t="n">
        <v>363</v>
      </c>
      <c r="Q4220" t="s">
        <v>387</v>
      </c>
      <c r="R4220" t="s">
        <v>233</v>
      </c>
      <c r="S4220" t="s">
        <v>229</v>
      </c>
      <c r="T4220" t="n">
        <v>5</v>
      </c>
    </row>
    <row r="4221" spans="1:20">
      <c r="A4221" s="1" t="n">
        <v>43039</v>
      </c>
      <c r="B4221" t="s">
        <v>419</v>
      </c>
      <c r="C4221" t="n">
        <v>3</v>
      </c>
      <c r="D4221" t="n">
        <v>251</v>
      </c>
      <c r="E4221" t="s">
        <v>385</v>
      </c>
      <c r="F4221" t="n">
        <v>3204</v>
      </c>
      <c r="G4221" t="s">
        <v>344</v>
      </c>
      <c r="H4221" t="s">
        <v>229</v>
      </c>
      <c r="I4221" t="n">
        <v>5</v>
      </c>
      <c r="J4221" t="n">
        <v>887</v>
      </c>
      <c r="K4221" t="s">
        <v>424</v>
      </c>
      <c r="L4221" t="n">
        <v>20</v>
      </c>
      <c r="M4221" t="n">
        <v>0</v>
      </c>
      <c r="N4221" t="n">
        <v>0</v>
      </c>
      <c r="O4221" t="s">
        <v>415</v>
      </c>
      <c r="P4221" t="n">
        <v>363</v>
      </c>
      <c r="Q4221" t="s">
        <v>387</v>
      </c>
      <c r="R4221" t="s">
        <v>233</v>
      </c>
      <c r="S4221" t="s">
        <v>229</v>
      </c>
      <c r="T4221" t="n">
        <v>5</v>
      </c>
    </row>
    <row r="4222" spans="1:20">
      <c r="A4222" s="1" t="n">
        <v>43039</v>
      </c>
      <c r="B4222" t="s">
        <v>430</v>
      </c>
      <c r="C4222" t="n">
        <v>1</v>
      </c>
      <c r="D4222" t="n">
        <v>850</v>
      </c>
      <c r="E4222" t="s">
        <v>431</v>
      </c>
      <c r="F4222" t="n">
        <v>3201</v>
      </c>
      <c r="G4222" t="s">
        <v>228</v>
      </c>
      <c r="H4222" t="s">
        <v>229</v>
      </c>
      <c r="I4222" t="n">
        <v>5</v>
      </c>
      <c r="J4222" t="n">
        <v>710</v>
      </c>
      <c r="K4222" t="s">
        <v>432</v>
      </c>
      <c r="L4222" t="n">
        <v>220</v>
      </c>
      <c r="M4222" t="n">
        <v>0</v>
      </c>
      <c r="N4222" t="n">
        <v>0</v>
      </c>
      <c r="O4222" t="s">
        <v>428</v>
      </c>
      <c r="P4222" t="n">
        <v>121</v>
      </c>
      <c r="Q4222" t="s">
        <v>387</v>
      </c>
      <c r="R4222" t="s">
        <v>233</v>
      </c>
      <c r="S4222" t="s">
        <v>229</v>
      </c>
      <c r="T4222" t="n">
        <v>5</v>
      </c>
    </row>
    <row r="4223" spans="1:20">
      <c r="A4223" s="1" t="n">
        <v>43039</v>
      </c>
      <c r="B4223" t="s">
        <v>430</v>
      </c>
      <c r="C4223" t="n">
        <v>3</v>
      </c>
      <c r="D4223" t="n">
        <v>25</v>
      </c>
      <c r="E4223" t="s">
        <v>116</v>
      </c>
      <c r="F4223" t="n">
        <v>3201</v>
      </c>
      <c r="G4223" t="s">
        <v>228</v>
      </c>
      <c r="H4223" t="s">
        <v>229</v>
      </c>
      <c r="I4223" t="n">
        <v>5</v>
      </c>
      <c r="J4223" t="n">
        <v>458</v>
      </c>
      <c r="K4223" t="s">
        <v>230</v>
      </c>
      <c r="L4223" t="n">
        <v>683</v>
      </c>
      <c r="M4223" t="n">
        <v>0.09</v>
      </c>
      <c r="N4223" t="n">
        <v>33.5</v>
      </c>
      <c r="O4223" t="s">
        <v>428</v>
      </c>
      <c r="P4223" t="n">
        <v>121</v>
      </c>
      <c r="Q4223" t="s">
        <v>387</v>
      </c>
      <c r="R4223" t="s">
        <v>233</v>
      </c>
      <c r="S4223" t="s">
        <v>229</v>
      </c>
      <c r="T4223" t="n">
        <v>5</v>
      </c>
    </row>
    <row r="4224" spans="1:20">
      <c r="A4224" s="1" t="n">
        <v>43039</v>
      </c>
      <c r="B4224" t="s">
        <v>430</v>
      </c>
      <c r="C4224" t="n">
        <v>2</v>
      </c>
      <c r="D4224" t="n">
        <v>25</v>
      </c>
      <c r="E4224" t="s">
        <v>116</v>
      </c>
      <c r="F4224" t="n">
        <v>3201</v>
      </c>
      <c r="G4224" t="s">
        <v>228</v>
      </c>
      <c r="H4224" t="s">
        <v>229</v>
      </c>
      <c r="I4224" t="n">
        <v>5</v>
      </c>
      <c r="J4224" t="n">
        <v>458</v>
      </c>
      <c r="K4224" t="s">
        <v>230</v>
      </c>
      <c r="L4224" t="n">
        <v>650</v>
      </c>
      <c r="M4224" t="n">
        <v>0.09</v>
      </c>
      <c r="N4224" t="n">
        <v>33.6</v>
      </c>
      <c r="O4224" t="s">
        <v>428</v>
      </c>
      <c r="P4224" t="n">
        <v>121</v>
      </c>
      <c r="Q4224" t="s">
        <v>387</v>
      </c>
      <c r="R4224" t="s">
        <v>233</v>
      </c>
      <c r="S4224" t="s">
        <v>229</v>
      </c>
      <c r="T4224" t="n">
        <v>5</v>
      </c>
    </row>
    <row r="4225" spans="1:20">
      <c r="A4225" s="1" t="n">
        <v>43039</v>
      </c>
      <c r="B4225" t="s">
        <v>420</v>
      </c>
      <c r="C4225" t="n">
        <v>1</v>
      </c>
      <c r="D4225" t="n">
        <v>25</v>
      </c>
      <c r="E4225" t="s">
        <v>116</v>
      </c>
      <c r="F4225" t="n">
        <v>3201</v>
      </c>
      <c r="G4225" t="s">
        <v>228</v>
      </c>
      <c r="H4225" t="s">
        <v>229</v>
      </c>
      <c r="I4225" t="n">
        <v>5</v>
      </c>
      <c r="J4225" t="n">
        <v>550</v>
      </c>
      <c r="K4225" t="s">
        <v>346</v>
      </c>
      <c r="L4225" t="n">
        <v>1002</v>
      </c>
      <c r="M4225" t="n">
        <v>0.15</v>
      </c>
      <c r="N4225" t="n">
        <v>37.3</v>
      </c>
      <c r="O4225" t="s">
        <v>420</v>
      </c>
      <c r="P4225" t="n">
        <v>363</v>
      </c>
      <c r="Q4225" t="s">
        <v>387</v>
      </c>
      <c r="R4225" t="s">
        <v>233</v>
      </c>
      <c r="S4225" t="s">
        <v>229</v>
      </c>
      <c r="T4225" t="n">
        <v>5</v>
      </c>
    </row>
    <row r="4226" spans="1:20">
      <c r="A4226" s="1" t="n">
        <v>43039</v>
      </c>
      <c r="B4226" t="s">
        <v>420</v>
      </c>
      <c r="C4226" t="n">
        <v>2</v>
      </c>
      <c r="D4226" t="n">
        <v>25</v>
      </c>
      <c r="E4226" t="s">
        <v>116</v>
      </c>
      <c r="F4226" t="n">
        <v>3201</v>
      </c>
      <c r="G4226" t="s">
        <v>228</v>
      </c>
      <c r="H4226" t="s">
        <v>229</v>
      </c>
      <c r="I4226" t="n">
        <v>5</v>
      </c>
      <c r="J4226" t="n">
        <v>910</v>
      </c>
      <c r="K4226" t="s">
        <v>318</v>
      </c>
      <c r="L4226" t="n">
        <v>1025</v>
      </c>
      <c r="M4226" t="n">
        <v>0.75</v>
      </c>
      <c r="N4226" t="n">
        <v>40.2</v>
      </c>
      <c r="O4226" t="s">
        <v>420</v>
      </c>
      <c r="P4226" t="n">
        <v>363</v>
      </c>
      <c r="Q4226" t="s">
        <v>387</v>
      </c>
      <c r="R4226" t="s">
        <v>233</v>
      </c>
      <c r="S4226" t="s">
        <v>229</v>
      </c>
      <c r="T4226" t="n">
        <v>5</v>
      </c>
    </row>
    <row r="4227" spans="1:20">
      <c r="A4227" s="1" t="n">
        <v>43039</v>
      </c>
      <c r="B4227" t="s">
        <v>421</v>
      </c>
      <c r="C4227" t="n">
        <v>1</v>
      </c>
      <c r="D4227" t="n">
        <v>216</v>
      </c>
      <c r="E4227" t="s">
        <v>392</v>
      </c>
      <c r="F4227" t="n">
        <v>3201</v>
      </c>
      <c r="G4227" t="s">
        <v>228</v>
      </c>
      <c r="H4227" t="s">
        <v>229</v>
      </c>
      <c r="I4227" t="n">
        <v>5</v>
      </c>
      <c r="J4227" t="n">
        <v>490</v>
      </c>
      <c r="K4227" t="s">
        <v>244</v>
      </c>
      <c r="L4227" t="n">
        <v>134</v>
      </c>
      <c r="M4227" t="n">
        <v>0</v>
      </c>
      <c r="N4227" t="n">
        <v>0</v>
      </c>
      <c r="O4227" t="s">
        <v>425</v>
      </c>
      <c r="P4227" t="n">
        <v>121</v>
      </c>
      <c r="Q4227" t="s">
        <v>229</v>
      </c>
      <c r="R4227" t="s">
        <v>233</v>
      </c>
      <c r="S4227" t="s">
        <v>229</v>
      </c>
      <c r="T4227" t="n">
        <v>5</v>
      </c>
    </row>
    <row r="4228" spans="1:20">
      <c r="A4228" s="1" t="n">
        <v>43069</v>
      </c>
      <c r="B4228" t="s">
        <v>419</v>
      </c>
      <c r="C4228" t="n">
        <v>2</v>
      </c>
      <c r="D4228" t="n">
        <v>251</v>
      </c>
      <c r="E4228" t="s">
        <v>385</v>
      </c>
      <c r="F4228" t="n">
        <v>3202</v>
      </c>
      <c r="G4228" t="s">
        <v>275</v>
      </c>
      <c r="H4228" t="s">
        <v>229</v>
      </c>
      <c r="I4228" t="n">
        <v>5</v>
      </c>
      <c r="J4228" t="n">
        <v>515</v>
      </c>
      <c r="K4228" t="s">
        <v>338</v>
      </c>
      <c r="L4228" t="n">
        <v>17</v>
      </c>
      <c r="M4228" t="n">
        <v>0</v>
      </c>
      <c r="N4228" t="n">
        <v>0</v>
      </c>
      <c r="O4228" t="s">
        <v>425</v>
      </c>
      <c r="P4228" t="n">
        <v>121</v>
      </c>
      <c r="Q4228" t="s">
        <v>229</v>
      </c>
      <c r="R4228" t="s">
        <v>233</v>
      </c>
      <c r="S4228" t="s">
        <v>229</v>
      </c>
      <c r="T4228" t="n">
        <v>5</v>
      </c>
    </row>
    <row r="4229" spans="1:20">
      <c r="A4229" s="1" t="n">
        <v>43069</v>
      </c>
      <c r="B4229" t="s">
        <v>419</v>
      </c>
      <c r="C4229" t="n">
        <v>1</v>
      </c>
      <c r="D4229" t="n">
        <v>251</v>
      </c>
      <c r="E4229" t="s">
        <v>385</v>
      </c>
      <c r="F4229" t="n">
        <v>3203</v>
      </c>
      <c r="G4229" t="s">
        <v>343</v>
      </c>
      <c r="H4229" t="s">
        <v>229</v>
      </c>
      <c r="I4229" t="n">
        <v>5</v>
      </c>
      <c r="J4229" t="n">
        <v>515</v>
      </c>
      <c r="K4229" t="s">
        <v>338</v>
      </c>
      <c r="L4229" t="n">
        <v>17</v>
      </c>
      <c r="M4229" t="n">
        <v>0</v>
      </c>
      <c r="N4229" t="n">
        <v>0</v>
      </c>
    </row>
    <row r="4230" spans="1:20">
      <c r="A4230" s="1" t="n">
        <v>43069</v>
      </c>
      <c r="B4230" t="s">
        <v>419</v>
      </c>
      <c r="C4230" t="n">
        <v>3</v>
      </c>
      <c r="D4230" t="n">
        <v>251</v>
      </c>
      <c r="E4230" t="s">
        <v>385</v>
      </c>
      <c r="F4230" t="n">
        <v>3204</v>
      </c>
      <c r="G4230" t="s">
        <v>344</v>
      </c>
      <c r="H4230" t="s">
        <v>229</v>
      </c>
      <c r="I4230" t="n">
        <v>5</v>
      </c>
      <c r="J4230" t="n">
        <v>515</v>
      </c>
      <c r="K4230" t="s">
        <v>338</v>
      </c>
      <c r="L4230" t="n">
        <v>22</v>
      </c>
      <c r="M4230" t="n">
        <v>0</v>
      </c>
      <c r="N4230" t="n">
        <v>0</v>
      </c>
    </row>
    <row r="4231" spans="1:20">
      <c r="A4231" s="1" t="n">
        <v>43069</v>
      </c>
      <c r="B4231" t="s">
        <v>430</v>
      </c>
      <c r="C4231" t="n">
        <v>3</v>
      </c>
      <c r="D4231" t="n">
        <v>25</v>
      </c>
      <c r="E4231" t="s">
        <v>116</v>
      </c>
      <c r="F4231" t="n">
        <v>3201</v>
      </c>
      <c r="G4231" t="s">
        <v>228</v>
      </c>
      <c r="H4231" t="s">
        <v>229</v>
      </c>
      <c r="I4231" t="n">
        <v>5</v>
      </c>
      <c r="J4231" t="n">
        <v>458</v>
      </c>
      <c r="K4231" t="s">
        <v>230</v>
      </c>
      <c r="L4231" t="n">
        <v>191</v>
      </c>
      <c r="M4231" t="n">
        <v>0.04</v>
      </c>
      <c r="N4231" t="n">
        <v>40.6</v>
      </c>
      <c r="O4231" t="s">
        <v>428</v>
      </c>
      <c r="P4231" t="n">
        <v>121</v>
      </c>
      <c r="Q4231" t="s">
        <v>387</v>
      </c>
      <c r="R4231" t="s">
        <v>233</v>
      </c>
      <c r="S4231" t="s">
        <v>229</v>
      </c>
      <c r="T4231" t="n">
        <v>5</v>
      </c>
    </row>
    <row r="4232" spans="1:20">
      <c r="A4232" s="1" t="n">
        <v>43069</v>
      </c>
      <c r="B4232" t="s">
        <v>430</v>
      </c>
      <c r="C4232" t="n">
        <v>5</v>
      </c>
      <c r="D4232" t="n">
        <v>25</v>
      </c>
      <c r="E4232" t="s">
        <v>116</v>
      </c>
      <c r="F4232" t="n">
        <v>3201</v>
      </c>
      <c r="G4232" t="s">
        <v>228</v>
      </c>
      <c r="H4232" t="s">
        <v>229</v>
      </c>
      <c r="I4232" t="n">
        <v>5</v>
      </c>
      <c r="J4232" t="n">
        <v>458</v>
      </c>
      <c r="K4232" t="s">
        <v>230</v>
      </c>
      <c r="L4232" t="n">
        <v>692</v>
      </c>
      <c r="M4232" t="n">
        <v>0.02</v>
      </c>
      <c r="N4232" t="n">
        <v>33.5</v>
      </c>
      <c r="O4232" t="s">
        <v>428</v>
      </c>
      <c r="P4232" t="n">
        <v>121</v>
      </c>
      <c r="Q4232" t="s">
        <v>387</v>
      </c>
      <c r="R4232" t="s">
        <v>233</v>
      </c>
      <c r="S4232" t="s">
        <v>229</v>
      </c>
      <c r="T4232" t="n">
        <v>5</v>
      </c>
    </row>
    <row r="4233" spans="1:20">
      <c r="A4233" s="1" t="n">
        <v>43069</v>
      </c>
      <c r="B4233" t="s">
        <v>430</v>
      </c>
      <c r="C4233" t="n">
        <v>4</v>
      </c>
      <c r="D4233" t="n">
        <v>25</v>
      </c>
      <c r="E4233" t="s">
        <v>116</v>
      </c>
      <c r="F4233" t="n">
        <v>3201</v>
      </c>
      <c r="G4233" t="s">
        <v>228</v>
      </c>
      <c r="H4233" t="s">
        <v>229</v>
      </c>
      <c r="I4233" t="n">
        <v>5</v>
      </c>
      <c r="J4233" t="n">
        <v>458</v>
      </c>
      <c r="K4233" t="s">
        <v>230</v>
      </c>
      <c r="L4233" t="n">
        <v>124</v>
      </c>
      <c r="M4233" t="n">
        <v>0.08</v>
      </c>
      <c r="N4233" t="n">
        <v>30.3</v>
      </c>
      <c r="O4233" t="s">
        <v>428</v>
      </c>
      <c r="P4233" t="n">
        <v>121</v>
      </c>
      <c r="Q4233" t="s">
        <v>387</v>
      </c>
      <c r="R4233" t="s">
        <v>233</v>
      </c>
      <c r="S4233" t="s">
        <v>229</v>
      </c>
      <c r="T4233" t="n">
        <v>5</v>
      </c>
    </row>
    <row r="4234" spans="1:20">
      <c r="A4234" s="1" t="n">
        <v>43069</v>
      </c>
      <c r="B4234" t="s">
        <v>430</v>
      </c>
      <c r="C4234" t="n">
        <v>1</v>
      </c>
      <c r="D4234" t="n">
        <v>850</v>
      </c>
      <c r="E4234" t="s">
        <v>431</v>
      </c>
      <c r="F4234" t="n">
        <v>3201</v>
      </c>
      <c r="G4234" t="s">
        <v>228</v>
      </c>
      <c r="H4234" t="s">
        <v>229</v>
      </c>
      <c r="I4234" t="n">
        <v>5</v>
      </c>
      <c r="J4234" t="n">
        <v>285</v>
      </c>
      <c r="K4234" t="s">
        <v>284</v>
      </c>
      <c r="L4234" t="n">
        <v>220</v>
      </c>
      <c r="M4234" t="n">
        <v>0</v>
      </c>
      <c r="N4234" t="n">
        <v>0</v>
      </c>
      <c r="O4234" t="s">
        <v>428</v>
      </c>
      <c r="P4234" t="n">
        <v>121</v>
      </c>
      <c r="Q4234" t="s">
        <v>387</v>
      </c>
      <c r="R4234" t="s">
        <v>233</v>
      </c>
      <c r="S4234" t="s">
        <v>229</v>
      </c>
      <c r="T4234" t="n">
        <v>5</v>
      </c>
    </row>
    <row r="4235" spans="1:20">
      <c r="A4235" s="1" t="n">
        <v>43069</v>
      </c>
      <c r="B4235" t="s">
        <v>430</v>
      </c>
      <c r="C4235" t="n">
        <v>2</v>
      </c>
      <c r="D4235" t="n">
        <v>25</v>
      </c>
      <c r="E4235" t="s">
        <v>116</v>
      </c>
      <c r="F4235" t="n">
        <v>3201</v>
      </c>
      <c r="G4235" t="s">
        <v>228</v>
      </c>
      <c r="H4235" t="s">
        <v>229</v>
      </c>
      <c r="I4235" t="n">
        <v>5</v>
      </c>
      <c r="J4235" t="n">
        <v>458</v>
      </c>
      <c r="K4235" t="s">
        <v>230</v>
      </c>
      <c r="L4235" t="n">
        <v>310</v>
      </c>
      <c r="M4235" t="n">
        <v>0.1</v>
      </c>
      <c r="N4235" t="n">
        <v>33.6</v>
      </c>
      <c r="O4235" t="s">
        <v>428</v>
      </c>
      <c r="P4235" t="n">
        <v>121</v>
      </c>
      <c r="Q4235" t="s">
        <v>387</v>
      </c>
      <c r="R4235" t="s">
        <v>233</v>
      </c>
      <c r="S4235" t="s">
        <v>229</v>
      </c>
      <c r="T4235" t="n">
        <v>5</v>
      </c>
    </row>
    <row r="4236" spans="1:20">
      <c r="A4236" s="1" t="n">
        <v>43069</v>
      </c>
      <c r="B4236" t="s">
        <v>420</v>
      </c>
      <c r="C4236" t="n">
        <v>1</v>
      </c>
      <c r="D4236" t="n">
        <v>25</v>
      </c>
      <c r="E4236" t="s">
        <v>116</v>
      </c>
      <c r="F4236" t="n">
        <v>3201</v>
      </c>
      <c r="G4236" t="s">
        <v>228</v>
      </c>
      <c r="H4236" t="s">
        <v>229</v>
      </c>
      <c r="I4236" t="n">
        <v>5</v>
      </c>
      <c r="J4236" t="n">
        <v>805</v>
      </c>
      <c r="K4236" t="s">
        <v>295</v>
      </c>
      <c r="L4236" t="n">
        <v>995</v>
      </c>
      <c r="M4236" t="n">
        <v>0.28</v>
      </c>
      <c r="N4236" t="n">
        <v>35.3</v>
      </c>
      <c r="O4236" t="s">
        <v>420</v>
      </c>
      <c r="P4236" t="n">
        <v>363</v>
      </c>
      <c r="Q4236" t="s">
        <v>387</v>
      </c>
      <c r="R4236" t="s">
        <v>233</v>
      </c>
      <c r="S4236" t="s">
        <v>229</v>
      </c>
      <c r="T4236" t="n">
        <v>5</v>
      </c>
    </row>
    <row r="4237" spans="1:20">
      <c r="A4237" s="1" t="n">
        <v>43069</v>
      </c>
      <c r="B4237" t="s">
        <v>421</v>
      </c>
      <c r="C4237" t="n">
        <v>1</v>
      </c>
      <c r="D4237" t="n">
        <v>216</v>
      </c>
      <c r="E4237" t="s">
        <v>392</v>
      </c>
      <c r="F4237" t="n">
        <v>3201</v>
      </c>
      <c r="G4237" t="s">
        <v>228</v>
      </c>
      <c r="H4237" t="s">
        <v>229</v>
      </c>
      <c r="I4237" t="n">
        <v>5</v>
      </c>
      <c r="J4237" t="n">
        <v>490</v>
      </c>
      <c r="K4237" t="s">
        <v>244</v>
      </c>
      <c r="L4237" t="n">
        <v>99</v>
      </c>
      <c r="M4237" t="n">
        <v>0</v>
      </c>
      <c r="N4237" t="n">
        <v>0</v>
      </c>
    </row>
    <row r="4238" spans="1:20">
      <c r="A4238" s="1" t="n">
        <v>43100</v>
      </c>
      <c r="B4238" t="s">
        <v>419</v>
      </c>
      <c r="C4238" t="n">
        <v>3</v>
      </c>
      <c r="D4238" t="n">
        <v>251</v>
      </c>
      <c r="E4238" t="s">
        <v>385</v>
      </c>
      <c r="F4238" t="n">
        <v>3204</v>
      </c>
      <c r="G4238" t="s">
        <v>344</v>
      </c>
      <c r="H4238" t="s">
        <v>229</v>
      </c>
      <c r="I4238" t="n">
        <v>5</v>
      </c>
      <c r="J4238" t="n">
        <v>515</v>
      </c>
      <c r="K4238" t="s">
        <v>338</v>
      </c>
      <c r="L4238" t="n">
        <v>22</v>
      </c>
      <c r="M4238" t="n">
        <v>0</v>
      </c>
      <c r="N4238" t="n">
        <v>0</v>
      </c>
    </row>
    <row r="4239" spans="1:20">
      <c r="A4239" s="1" t="n">
        <v>43100</v>
      </c>
      <c r="B4239" t="s">
        <v>419</v>
      </c>
      <c r="C4239" t="n">
        <v>1</v>
      </c>
      <c r="D4239" t="n">
        <v>251</v>
      </c>
      <c r="E4239" t="s">
        <v>385</v>
      </c>
      <c r="F4239" t="n">
        <v>3203</v>
      </c>
      <c r="G4239" t="s">
        <v>343</v>
      </c>
      <c r="H4239" t="s">
        <v>229</v>
      </c>
      <c r="I4239" t="n">
        <v>5</v>
      </c>
      <c r="J4239" t="n">
        <v>515</v>
      </c>
      <c r="K4239" t="s">
        <v>338</v>
      </c>
      <c r="L4239" t="n">
        <v>17</v>
      </c>
      <c r="M4239" t="n">
        <v>0</v>
      </c>
      <c r="N4239" t="n">
        <v>0</v>
      </c>
      <c r="O4239" t="s">
        <v>425</v>
      </c>
      <c r="P4239" t="n">
        <v>121</v>
      </c>
      <c r="Q4239" t="s">
        <v>229</v>
      </c>
      <c r="R4239" t="s">
        <v>233</v>
      </c>
      <c r="S4239" t="s">
        <v>229</v>
      </c>
      <c r="T4239" t="n">
        <v>5</v>
      </c>
    </row>
    <row r="4240" spans="1:20">
      <c r="A4240" s="1" t="n">
        <v>43100</v>
      </c>
      <c r="B4240" t="s">
        <v>419</v>
      </c>
      <c r="C4240" t="n">
        <v>2</v>
      </c>
      <c r="D4240" t="n">
        <v>251</v>
      </c>
      <c r="E4240" t="s">
        <v>385</v>
      </c>
      <c r="F4240" t="n">
        <v>3202</v>
      </c>
      <c r="G4240" t="s">
        <v>275</v>
      </c>
      <c r="H4240" t="s">
        <v>229</v>
      </c>
      <c r="I4240" t="n">
        <v>5</v>
      </c>
      <c r="J4240" t="n">
        <v>515</v>
      </c>
      <c r="K4240" t="s">
        <v>338</v>
      </c>
      <c r="L4240" t="n">
        <v>19</v>
      </c>
      <c r="M4240" t="n">
        <v>0</v>
      </c>
      <c r="N4240" t="n">
        <v>0</v>
      </c>
    </row>
    <row r="4241" spans="1:20">
      <c r="A4241" s="1" t="n">
        <v>43100</v>
      </c>
      <c r="B4241" t="s">
        <v>423</v>
      </c>
      <c r="C4241" t="n">
        <v>1</v>
      </c>
      <c r="D4241" t="n">
        <v>931</v>
      </c>
      <c r="E4241" t="s">
        <v>383</v>
      </c>
      <c r="F4241" t="n">
        <v>3201</v>
      </c>
      <c r="G4241" t="s">
        <v>228</v>
      </c>
      <c r="H4241" t="s">
        <v>229</v>
      </c>
      <c r="I4241" t="n">
        <v>5</v>
      </c>
      <c r="J4241" t="n">
        <v>280</v>
      </c>
      <c r="K4241" t="s">
        <v>429</v>
      </c>
      <c r="L4241" t="n">
        <v>95</v>
      </c>
      <c r="M4241" t="n">
        <v>0</v>
      </c>
      <c r="N4241" t="n">
        <v>0</v>
      </c>
    </row>
    <row r="4242" spans="1:20">
      <c r="A4242" s="1" t="n">
        <v>43100</v>
      </c>
      <c r="B4242" t="s">
        <v>430</v>
      </c>
      <c r="C4242" t="n">
        <v>3</v>
      </c>
      <c r="D4242" t="n">
        <v>25</v>
      </c>
      <c r="E4242" t="s">
        <v>116</v>
      </c>
      <c r="F4242" t="n">
        <v>3201</v>
      </c>
      <c r="G4242" t="s">
        <v>228</v>
      </c>
      <c r="H4242" t="s">
        <v>229</v>
      </c>
      <c r="I4242" t="n">
        <v>5</v>
      </c>
      <c r="J4242" t="n">
        <v>580</v>
      </c>
      <c r="K4242" t="s">
        <v>248</v>
      </c>
      <c r="L4242" t="n">
        <v>250</v>
      </c>
      <c r="M4242" t="n">
        <v>0.8</v>
      </c>
      <c r="N4242" t="n">
        <v>33.2</v>
      </c>
      <c r="O4242" t="s">
        <v>428</v>
      </c>
      <c r="P4242" t="n">
        <v>121</v>
      </c>
      <c r="Q4242" t="s">
        <v>387</v>
      </c>
      <c r="R4242" t="s">
        <v>233</v>
      </c>
      <c r="S4242" t="s">
        <v>229</v>
      </c>
      <c r="T4242" t="n">
        <v>5</v>
      </c>
    </row>
    <row r="4243" spans="1:20">
      <c r="A4243" s="1" t="n">
        <v>43100</v>
      </c>
      <c r="B4243" t="s">
        <v>430</v>
      </c>
      <c r="C4243" t="n">
        <v>4</v>
      </c>
      <c r="D4243" t="n">
        <v>25</v>
      </c>
      <c r="E4243" t="s">
        <v>116</v>
      </c>
      <c r="F4243" t="n">
        <v>3201</v>
      </c>
      <c r="G4243" t="s">
        <v>228</v>
      </c>
      <c r="H4243" t="s">
        <v>229</v>
      </c>
      <c r="I4243" t="n">
        <v>5</v>
      </c>
      <c r="J4243" t="n">
        <v>580</v>
      </c>
      <c r="K4243" t="s">
        <v>248</v>
      </c>
      <c r="L4243" t="n">
        <v>206</v>
      </c>
      <c r="M4243" t="n">
        <v>0.4</v>
      </c>
      <c r="N4243" t="n">
        <v>30.1</v>
      </c>
      <c r="O4243" t="s">
        <v>428</v>
      </c>
      <c r="P4243" t="n">
        <v>121</v>
      </c>
      <c r="Q4243" t="s">
        <v>387</v>
      </c>
      <c r="R4243" t="s">
        <v>233</v>
      </c>
      <c r="S4243" t="s">
        <v>229</v>
      </c>
      <c r="T4243" t="n">
        <v>5</v>
      </c>
    </row>
    <row r="4244" spans="1:20">
      <c r="A4244" s="1" t="n">
        <v>43100</v>
      </c>
      <c r="B4244" t="s">
        <v>430</v>
      </c>
      <c r="C4244" t="n">
        <v>5</v>
      </c>
      <c r="D4244" t="n">
        <v>25</v>
      </c>
      <c r="E4244" t="s">
        <v>116</v>
      </c>
      <c r="F4244" t="n">
        <v>3201</v>
      </c>
      <c r="G4244" t="s">
        <v>228</v>
      </c>
      <c r="H4244" t="s">
        <v>229</v>
      </c>
      <c r="I4244" t="n">
        <v>5</v>
      </c>
      <c r="J4244" t="n">
        <v>875</v>
      </c>
      <c r="K4244" t="s">
        <v>305</v>
      </c>
      <c r="L4244" t="n">
        <v>269</v>
      </c>
      <c r="M4244" t="n">
        <v>0.1</v>
      </c>
      <c r="N4244" t="n">
        <v>32.4</v>
      </c>
      <c r="O4244" t="s">
        <v>428</v>
      </c>
      <c r="P4244" t="n">
        <v>121</v>
      </c>
      <c r="Q4244" t="s">
        <v>387</v>
      </c>
      <c r="R4244" t="s">
        <v>233</v>
      </c>
      <c r="S4244" t="s">
        <v>229</v>
      </c>
      <c r="T4244" t="n">
        <v>5</v>
      </c>
    </row>
    <row r="4245" spans="1:20">
      <c r="A4245" s="1" t="n">
        <v>43100</v>
      </c>
      <c r="B4245" t="s">
        <v>430</v>
      </c>
      <c r="C4245" t="n">
        <v>2</v>
      </c>
      <c r="D4245" t="n">
        <v>25</v>
      </c>
      <c r="E4245" t="s">
        <v>116</v>
      </c>
      <c r="F4245" t="n">
        <v>3201</v>
      </c>
      <c r="G4245" t="s">
        <v>228</v>
      </c>
      <c r="H4245" t="s">
        <v>229</v>
      </c>
      <c r="I4245" t="n">
        <v>5</v>
      </c>
      <c r="J4245" t="n">
        <v>458</v>
      </c>
      <c r="K4245" t="s">
        <v>230</v>
      </c>
      <c r="L4245" t="n">
        <v>448</v>
      </c>
      <c r="M4245" t="n">
        <v>0.05</v>
      </c>
      <c r="N4245" t="n">
        <v>32.9</v>
      </c>
      <c r="O4245" t="s">
        <v>428</v>
      </c>
      <c r="P4245" t="n">
        <v>121</v>
      </c>
      <c r="Q4245" t="s">
        <v>387</v>
      </c>
      <c r="R4245" t="s">
        <v>233</v>
      </c>
      <c r="S4245" t="s">
        <v>229</v>
      </c>
      <c r="T4245" t="n">
        <v>5</v>
      </c>
    </row>
    <row r="4246" spans="1:20">
      <c r="A4246" s="1" t="n">
        <v>43100</v>
      </c>
      <c r="B4246" t="s">
        <v>430</v>
      </c>
      <c r="C4246" t="n">
        <v>7</v>
      </c>
      <c r="D4246" t="n">
        <v>25</v>
      </c>
      <c r="E4246" t="s">
        <v>116</v>
      </c>
      <c r="F4246" t="n">
        <v>3201</v>
      </c>
      <c r="G4246" t="s">
        <v>228</v>
      </c>
      <c r="H4246" t="s">
        <v>229</v>
      </c>
      <c r="I4246" t="n">
        <v>5</v>
      </c>
      <c r="J4246" t="n">
        <v>458</v>
      </c>
      <c r="K4246" t="s">
        <v>230</v>
      </c>
      <c r="L4246" t="n">
        <v>687</v>
      </c>
      <c r="M4246" t="n">
        <v>0.05</v>
      </c>
      <c r="N4246" t="n">
        <v>33.6</v>
      </c>
      <c r="O4246" t="s">
        <v>428</v>
      </c>
      <c r="P4246" t="n">
        <v>121</v>
      </c>
      <c r="Q4246" t="s">
        <v>387</v>
      </c>
      <c r="R4246" t="s">
        <v>233</v>
      </c>
      <c r="S4246" t="s">
        <v>229</v>
      </c>
      <c r="T4246" t="n">
        <v>5</v>
      </c>
    </row>
    <row r="4247" spans="1:20">
      <c r="A4247" s="1" t="n">
        <v>43100</v>
      </c>
      <c r="B4247" t="s">
        <v>430</v>
      </c>
      <c r="C4247" t="n">
        <v>6</v>
      </c>
      <c r="D4247" t="n">
        <v>25</v>
      </c>
      <c r="E4247" t="s">
        <v>116</v>
      </c>
      <c r="F4247" t="n">
        <v>3201</v>
      </c>
      <c r="G4247" t="s">
        <v>228</v>
      </c>
      <c r="H4247" t="s">
        <v>229</v>
      </c>
      <c r="I4247" t="n">
        <v>5</v>
      </c>
      <c r="J4247" t="n">
        <v>458</v>
      </c>
      <c r="K4247" t="s">
        <v>230</v>
      </c>
      <c r="L4247" t="n">
        <v>126</v>
      </c>
      <c r="M4247" t="n">
        <v>0.6</v>
      </c>
      <c r="N4247" t="n">
        <v>33.4</v>
      </c>
      <c r="O4247" t="s">
        <v>428</v>
      </c>
      <c r="P4247" t="n">
        <v>121</v>
      </c>
      <c r="Q4247" t="s">
        <v>387</v>
      </c>
      <c r="R4247" t="s">
        <v>233</v>
      </c>
      <c r="S4247" t="s">
        <v>229</v>
      </c>
      <c r="T4247" t="n">
        <v>5</v>
      </c>
    </row>
    <row r="4248" spans="1:20">
      <c r="A4248" s="1" t="n">
        <v>43100</v>
      </c>
      <c r="B4248" t="s">
        <v>430</v>
      </c>
      <c r="C4248" t="n">
        <v>1</v>
      </c>
      <c r="D4248" t="n">
        <v>850</v>
      </c>
      <c r="E4248" t="s">
        <v>431</v>
      </c>
      <c r="F4248" t="n">
        <v>3201</v>
      </c>
      <c r="G4248" t="s">
        <v>228</v>
      </c>
      <c r="H4248" t="s">
        <v>229</v>
      </c>
      <c r="I4248" t="n">
        <v>5</v>
      </c>
      <c r="J4248" t="n">
        <v>285</v>
      </c>
      <c r="K4248" t="s">
        <v>284</v>
      </c>
      <c r="L4248" t="n">
        <v>221</v>
      </c>
      <c r="M4248" t="n">
        <v>0</v>
      </c>
      <c r="N4248" t="n">
        <v>0</v>
      </c>
      <c r="O4248" t="s">
        <v>428</v>
      </c>
      <c r="P4248" t="n">
        <v>121</v>
      </c>
      <c r="Q4248" t="s">
        <v>387</v>
      </c>
      <c r="R4248" t="s">
        <v>233</v>
      </c>
      <c r="S4248" t="s">
        <v>229</v>
      </c>
      <c r="T4248" t="n">
        <v>5</v>
      </c>
    </row>
    <row r="4249" spans="1:20">
      <c r="A4249" s="1" t="n">
        <v>43100</v>
      </c>
      <c r="B4249" t="s">
        <v>430</v>
      </c>
      <c r="C4249" t="n">
        <v>8</v>
      </c>
      <c r="D4249" t="n">
        <v>25</v>
      </c>
      <c r="E4249" t="s">
        <v>116</v>
      </c>
      <c r="F4249" t="n">
        <v>3201</v>
      </c>
      <c r="G4249" t="s">
        <v>228</v>
      </c>
      <c r="H4249" t="s">
        <v>229</v>
      </c>
      <c r="I4249" t="n">
        <v>5</v>
      </c>
      <c r="J4249" t="n">
        <v>945</v>
      </c>
      <c r="K4249" t="s">
        <v>282</v>
      </c>
      <c r="L4249" t="n">
        <v>208</v>
      </c>
      <c r="M4249" t="n">
        <v>0.05</v>
      </c>
      <c r="N4249" t="n">
        <v>40.5</v>
      </c>
      <c r="O4249" t="s">
        <v>428</v>
      </c>
      <c r="P4249" t="n">
        <v>121</v>
      </c>
      <c r="Q4249" t="s">
        <v>387</v>
      </c>
      <c r="R4249" t="s">
        <v>233</v>
      </c>
      <c r="S4249" t="s">
        <v>229</v>
      </c>
      <c r="T4249" t="n">
        <v>5</v>
      </c>
    </row>
    <row r="4250" spans="1:20">
      <c r="A4250" s="1" t="n">
        <v>43100</v>
      </c>
      <c r="B4250" t="s">
        <v>420</v>
      </c>
      <c r="C4250" t="n">
        <v>1</v>
      </c>
      <c r="D4250" t="n">
        <v>25</v>
      </c>
      <c r="E4250" t="s">
        <v>116</v>
      </c>
      <c r="F4250" t="n">
        <v>3201</v>
      </c>
      <c r="G4250" t="s">
        <v>228</v>
      </c>
      <c r="H4250" t="s">
        <v>229</v>
      </c>
      <c r="I4250" t="n">
        <v>5</v>
      </c>
      <c r="J4250" t="n">
        <v>670</v>
      </c>
      <c r="K4250" t="s">
        <v>336</v>
      </c>
      <c r="L4250" t="n">
        <v>1055</v>
      </c>
      <c r="M4250" t="n">
        <v>0.19</v>
      </c>
      <c r="N4250" t="n">
        <v>32.4</v>
      </c>
      <c r="O4250" t="s">
        <v>420</v>
      </c>
      <c r="P4250" t="n">
        <v>363</v>
      </c>
      <c r="Q4250" t="s">
        <v>387</v>
      </c>
      <c r="R4250" t="s">
        <v>233</v>
      </c>
      <c r="S4250" t="s">
        <v>229</v>
      </c>
      <c r="T4250" t="n">
        <v>5</v>
      </c>
    </row>
    <row r="4251" spans="1:20">
      <c r="A4251" s="1" t="n">
        <v>43100</v>
      </c>
      <c r="B4251" t="s">
        <v>420</v>
      </c>
      <c r="C4251" t="n">
        <v>2</v>
      </c>
      <c r="D4251" t="n">
        <v>25</v>
      </c>
      <c r="E4251" t="s">
        <v>116</v>
      </c>
      <c r="F4251" t="n">
        <v>3201</v>
      </c>
      <c r="G4251" t="s">
        <v>228</v>
      </c>
      <c r="H4251" t="s">
        <v>229</v>
      </c>
      <c r="I4251" t="n">
        <v>5</v>
      </c>
      <c r="J4251" t="n">
        <v>595</v>
      </c>
      <c r="K4251" t="s">
        <v>268</v>
      </c>
      <c r="L4251" t="n">
        <v>405</v>
      </c>
      <c r="M4251" t="n">
        <v>0.18</v>
      </c>
      <c r="N4251" t="n">
        <v>31.8</v>
      </c>
      <c r="O4251" t="s">
        <v>420</v>
      </c>
      <c r="P4251" t="n">
        <v>363</v>
      </c>
      <c r="Q4251" t="s">
        <v>387</v>
      </c>
      <c r="R4251" t="s">
        <v>233</v>
      </c>
      <c r="S4251" t="s">
        <v>229</v>
      </c>
      <c r="T4251" t="n">
        <v>5</v>
      </c>
    </row>
    <row r="4252" spans="1:20">
      <c r="A4252" s="1" t="n">
        <v>43100</v>
      </c>
      <c r="B4252" t="s">
        <v>420</v>
      </c>
      <c r="C4252" t="n">
        <v>3</v>
      </c>
      <c r="D4252" t="n">
        <v>216</v>
      </c>
      <c r="E4252" t="s">
        <v>392</v>
      </c>
      <c r="F4252" t="n">
        <v>3201</v>
      </c>
      <c r="G4252" t="s">
        <v>228</v>
      </c>
      <c r="H4252" t="s">
        <v>229</v>
      </c>
      <c r="I4252" t="n">
        <v>5</v>
      </c>
      <c r="J4252" t="n">
        <v>280</v>
      </c>
      <c r="K4252" t="s">
        <v>429</v>
      </c>
      <c r="L4252" t="n">
        <v>245</v>
      </c>
      <c r="M4252" t="n">
        <v>0</v>
      </c>
      <c r="N4252" t="n">
        <v>0</v>
      </c>
    </row>
    <row r="4253" spans="1:20">
      <c r="A4253" s="1" t="n">
        <v>43100</v>
      </c>
      <c r="B4253" t="s">
        <v>421</v>
      </c>
      <c r="C4253" t="n">
        <v>1</v>
      </c>
      <c r="D4253" t="n">
        <v>216</v>
      </c>
      <c r="E4253" t="s">
        <v>392</v>
      </c>
      <c r="F4253" t="n">
        <v>3201</v>
      </c>
      <c r="G4253" t="s">
        <v>228</v>
      </c>
      <c r="H4253" t="s">
        <v>229</v>
      </c>
      <c r="I4253" t="n">
        <v>5</v>
      </c>
      <c r="J4253" t="n">
        <v>490</v>
      </c>
      <c r="K4253" t="s">
        <v>244</v>
      </c>
      <c r="L4253" t="n">
        <v>135</v>
      </c>
      <c r="M4253" t="n">
        <v>0</v>
      </c>
      <c r="N4253" t="n">
        <v>0</v>
      </c>
    </row>
    <row r="4254" spans="1:20">
      <c r="A4254" s="1" t="n">
        <v>43100</v>
      </c>
      <c r="B4254" t="s">
        <v>421</v>
      </c>
      <c r="C4254" t="n">
        <v>2</v>
      </c>
      <c r="D4254" t="n">
        <v>216</v>
      </c>
      <c r="E4254" t="s">
        <v>392</v>
      </c>
      <c r="F4254" t="n">
        <v>3201</v>
      </c>
      <c r="G4254" t="s">
        <v>228</v>
      </c>
      <c r="H4254" t="s">
        <v>229</v>
      </c>
      <c r="I4254" t="n">
        <v>5</v>
      </c>
      <c r="J4254" t="n">
        <v>280</v>
      </c>
      <c r="K4254" t="s">
        <v>429</v>
      </c>
      <c r="L4254" t="n">
        <v>244</v>
      </c>
      <c r="M4254" t="n">
        <v>0</v>
      </c>
      <c r="N4254" t="n">
        <v>0</v>
      </c>
    </row>
    <row r="4255" spans="1:20">
      <c r="A4255" s="1" t="n">
        <v>43131</v>
      </c>
      <c r="B4255" t="s">
        <v>419</v>
      </c>
      <c r="C4255" t="n">
        <v>2</v>
      </c>
      <c r="D4255" t="n">
        <v>251</v>
      </c>
      <c r="E4255" t="s">
        <v>385</v>
      </c>
      <c r="F4255" t="n">
        <v>3202</v>
      </c>
      <c r="G4255" t="s">
        <v>275</v>
      </c>
      <c r="H4255" t="s">
        <v>229</v>
      </c>
      <c r="I4255" t="n">
        <v>5</v>
      </c>
      <c r="J4255" t="n">
        <v>887</v>
      </c>
      <c r="K4255" t="s">
        <v>424</v>
      </c>
      <c r="L4255" t="n">
        <v>17</v>
      </c>
      <c r="M4255" t="n">
        <v>0</v>
      </c>
      <c r="N4255" t="n">
        <v>0</v>
      </c>
    </row>
    <row r="4256" spans="1:20">
      <c r="A4256" s="1" t="n">
        <v>43131</v>
      </c>
      <c r="B4256" t="s">
        <v>419</v>
      </c>
      <c r="C4256" t="n">
        <v>3</v>
      </c>
      <c r="D4256" t="n">
        <v>251</v>
      </c>
      <c r="E4256" t="s">
        <v>385</v>
      </c>
      <c r="F4256" t="n">
        <v>3204</v>
      </c>
      <c r="G4256" t="s">
        <v>344</v>
      </c>
      <c r="H4256" t="s">
        <v>229</v>
      </c>
      <c r="I4256" t="n">
        <v>5</v>
      </c>
      <c r="J4256" t="n">
        <v>887</v>
      </c>
      <c r="K4256" t="s">
        <v>424</v>
      </c>
      <c r="L4256" t="n">
        <v>21</v>
      </c>
      <c r="M4256" t="n">
        <v>0</v>
      </c>
      <c r="N4256" t="n">
        <v>0</v>
      </c>
    </row>
    <row r="4257" spans="1:20">
      <c r="A4257" s="1" t="n">
        <v>43131</v>
      </c>
      <c r="B4257" t="s">
        <v>419</v>
      </c>
      <c r="C4257" t="n">
        <v>1</v>
      </c>
      <c r="D4257" t="n">
        <v>251</v>
      </c>
      <c r="E4257" t="s">
        <v>385</v>
      </c>
      <c r="F4257" t="n">
        <v>3203</v>
      </c>
      <c r="G4257" t="s">
        <v>343</v>
      </c>
      <c r="H4257" t="s">
        <v>229</v>
      </c>
      <c r="I4257" t="n">
        <v>5</v>
      </c>
      <c r="J4257" t="n">
        <v>887</v>
      </c>
      <c r="K4257" t="s">
        <v>424</v>
      </c>
      <c r="L4257" t="n">
        <v>17</v>
      </c>
      <c r="M4257" t="n">
        <v>0</v>
      </c>
      <c r="N4257" t="n">
        <v>0</v>
      </c>
    </row>
    <row r="4258" spans="1:20">
      <c r="A4258" s="1" t="n">
        <v>43131</v>
      </c>
      <c r="B4258" t="s">
        <v>430</v>
      </c>
      <c r="C4258" t="n">
        <v>1</v>
      </c>
      <c r="D4258" t="n">
        <v>25</v>
      </c>
      <c r="E4258" t="s">
        <v>116</v>
      </c>
      <c r="F4258" t="n">
        <v>3201</v>
      </c>
      <c r="G4258" t="s">
        <v>228</v>
      </c>
      <c r="H4258" t="s">
        <v>229</v>
      </c>
      <c r="I4258" t="n">
        <v>5</v>
      </c>
      <c r="J4258" t="n">
        <v>458</v>
      </c>
      <c r="K4258" t="s">
        <v>230</v>
      </c>
      <c r="L4258" t="n">
        <v>689</v>
      </c>
      <c r="M4258" t="n">
        <v>0.05</v>
      </c>
      <c r="N4258" t="n">
        <v>33.6</v>
      </c>
      <c r="O4258" t="s">
        <v>428</v>
      </c>
      <c r="P4258" t="n">
        <v>121</v>
      </c>
      <c r="Q4258" t="s">
        <v>387</v>
      </c>
      <c r="R4258" t="s">
        <v>233</v>
      </c>
      <c r="S4258" t="s">
        <v>229</v>
      </c>
      <c r="T4258" t="n">
        <v>5</v>
      </c>
    </row>
    <row r="4259" spans="1:20">
      <c r="A4259" s="1" t="n">
        <v>43131</v>
      </c>
      <c r="B4259" t="s">
        <v>430</v>
      </c>
      <c r="C4259" t="n">
        <v>2</v>
      </c>
      <c r="D4259" t="n">
        <v>25</v>
      </c>
      <c r="E4259" t="s">
        <v>116</v>
      </c>
      <c r="F4259" t="n">
        <v>3201</v>
      </c>
      <c r="G4259" t="s">
        <v>228</v>
      </c>
      <c r="H4259" t="s">
        <v>229</v>
      </c>
      <c r="I4259" t="n">
        <v>5</v>
      </c>
      <c r="J4259" t="n">
        <v>458</v>
      </c>
      <c r="K4259" t="s">
        <v>230</v>
      </c>
      <c r="L4259" t="n">
        <v>707</v>
      </c>
      <c r="M4259" t="n">
        <v>0.1</v>
      </c>
      <c r="N4259" t="n">
        <v>32.6</v>
      </c>
      <c r="O4259" t="s">
        <v>428</v>
      </c>
      <c r="P4259" t="n">
        <v>121</v>
      </c>
      <c r="Q4259" t="s">
        <v>387</v>
      </c>
      <c r="R4259" t="s">
        <v>233</v>
      </c>
      <c r="S4259" t="s">
        <v>229</v>
      </c>
      <c r="T4259" t="n">
        <v>5</v>
      </c>
    </row>
    <row r="4260" spans="1:20">
      <c r="A4260" s="1" t="n">
        <v>43131</v>
      </c>
      <c r="B4260" t="s">
        <v>420</v>
      </c>
      <c r="C4260" t="n">
        <v>1</v>
      </c>
      <c r="D4260" t="n">
        <v>25</v>
      </c>
      <c r="E4260" t="s">
        <v>116</v>
      </c>
      <c r="F4260" t="n">
        <v>3201</v>
      </c>
      <c r="G4260" t="s">
        <v>228</v>
      </c>
      <c r="H4260" t="s">
        <v>229</v>
      </c>
      <c r="I4260" t="n">
        <v>5</v>
      </c>
      <c r="J4260" t="n">
        <v>550</v>
      </c>
      <c r="K4260" t="s">
        <v>346</v>
      </c>
      <c r="L4260" t="n">
        <v>612</v>
      </c>
      <c r="M4260" t="n">
        <v>0.14</v>
      </c>
      <c r="N4260" t="n">
        <v>37.3</v>
      </c>
      <c r="O4260" t="s">
        <v>420</v>
      </c>
      <c r="P4260" t="n">
        <v>363</v>
      </c>
      <c r="Q4260" t="s">
        <v>387</v>
      </c>
      <c r="R4260" t="s">
        <v>233</v>
      </c>
      <c r="S4260" t="s">
        <v>229</v>
      </c>
      <c r="T4260" t="n">
        <v>5</v>
      </c>
    </row>
    <row r="4261" spans="1:20">
      <c r="A4261" s="1" t="n">
        <v>43131</v>
      </c>
      <c r="B4261" t="s">
        <v>420</v>
      </c>
      <c r="C4261" t="n">
        <v>2</v>
      </c>
      <c r="D4261" t="n">
        <v>216</v>
      </c>
      <c r="E4261" t="s">
        <v>392</v>
      </c>
      <c r="F4261" t="n">
        <v>3201</v>
      </c>
      <c r="G4261" t="s">
        <v>228</v>
      </c>
      <c r="H4261" t="s">
        <v>229</v>
      </c>
      <c r="I4261" t="n">
        <v>5</v>
      </c>
      <c r="J4261" t="n">
        <v>280</v>
      </c>
      <c r="K4261" t="s">
        <v>429</v>
      </c>
      <c r="L4261" t="n">
        <v>319</v>
      </c>
      <c r="M4261" t="n">
        <v>0</v>
      </c>
      <c r="N4261" t="n">
        <v>0</v>
      </c>
      <c r="O4261" t="s">
        <v>425</v>
      </c>
      <c r="P4261" t="n">
        <v>121</v>
      </c>
      <c r="Q4261" t="s">
        <v>229</v>
      </c>
      <c r="R4261" t="s">
        <v>233</v>
      </c>
      <c r="S4261" t="s">
        <v>229</v>
      </c>
      <c r="T4261" t="n">
        <v>5</v>
      </c>
    </row>
    <row r="4262" spans="1:20">
      <c r="A4262" s="1" t="n">
        <v>43131</v>
      </c>
      <c r="B4262" t="s">
        <v>421</v>
      </c>
      <c r="C4262" t="n">
        <v>1</v>
      </c>
      <c r="D4262" t="n">
        <v>216</v>
      </c>
      <c r="E4262" t="s">
        <v>392</v>
      </c>
      <c r="F4262" t="n">
        <v>3201</v>
      </c>
      <c r="G4262" t="s">
        <v>228</v>
      </c>
      <c r="H4262" t="s">
        <v>229</v>
      </c>
      <c r="I4262" t="n">
        <v>5</v>
      </c>
      <c r="J4262" t="n">
        <v>515</v>
      </c>
      <c r="K4262" t="s">
        <v>338</v>
      </c>
      <c r="L4262" t="n">
        <v>315</v>
      </c>
      <c r="M4262" t="n">
        <v>0</v>
      </c>
      <c r="N4262" t="n">
        <v>0</v>
      </c>
      <c r="O4262" t="s">
        <v>425</v>
      </c>
      <c r="P4262" t="n">
        <v>121</v>
      </c>
      <c r="Q4262" t="s">
        <v>229</v>
      </c>
      <c r="R4262" t="s">
        <v>233</v>
      </c>
      <c r="S4262" t="s">
        <v>229</v>
      </c>
      <c r="T4262" t="n">
        <v>5</v>
      </c>
    </row>
    <row r="4263" spans="1:20">
      <c r="A4263" s="1" t="n">
        <v>43131</v>
      </c>
      <c r="B4263" t="s">
        <v>421</v>
      </c>
      <c r="C4263" t="n">
        <v>2</v>
      </c>
      <c r="D4263" t="n">
        <v>216</v>
      </c>
      <c r="E4263" t="s">
        <v>392</v>
      </c>
      <c r="F4263" t="n">
        <v>3201</v>
      </c>
      <c r="G4263" t="s">
        <v>228</v>
      </c>
      <c r="H4263" t="s">
        <v>229</v>
      </c>
      <c r="I4263" t="n">
        <v>5</v>
      </c>
      <c r="J4263" t="n">
        <v>280</v>
      </c>
      <c r="K4263" t="s">
        <v>429</v>
      </c>
      <c r="L4263" t="n">
        <v>319</v>
      </c>
      <c r="M4263" t="n">
        <v>0</v>
      </c>
      <c r="N4263" t="n">
        <v>0</v>
      </c>
    </row>
    <row r="4264" spans="1:20">
      <c r="A4264" s="1" t="n">
        <v>43159</v>
      </c>
      <c r="B4264" t="s">
        <v>419</v>
      </c>
      <c r="C4264" t="n">
        <v>3</v>
      </c>
      <c r="D4264" t="n">
        <v>251</v>
      </c>
      <c r="E4264" t="s">
        <v>385</v>
      </c>
      <c r="F4264" t="n">
        <v>3204</v>
      </c>
      <c r="G4264" t="s">
        <v>344</v>
      </c>
      <c r="H4264" t="s">
        <v>229</v>
      </c>
      <c r="I4264" t="n">
        <v>5</v>
      </c>
      <c r="J4264" t="n">
        <v>720</v>
      </c>
      <c r="K4264" t="s">
        <v>353</v>
      </c>
      <c r="L4264" t="n">
        <v>21</v>
      </c>
      <c r="M4264" t="n">
        <v>0</v>
      </c>
      <c r="N4264" t="n">
        <v>0</v>
      </c>
      <c r="O4264" t="s">
        <v>425</v>
      </c>
      <c r="P4264" t="n">
        <v>121</v>
      </c>
      <c r="Q4264" t="s">
        <v>229</v>
      </c>
      <c r="R4264" t="s">
        <v>233</v>
      </c>
      <c r="S4264" t="s">
        <v>229</v>
      </c>
      <c r="T4264" t="n">
        <v>5</v>
      </c>
    </row>
    <row r="4265" spans="1:20">
      <c r="A4265" s="1" t="n">
        <v>43159</v>
      </c>
      <c r="B4265" t="s">
        <v>419</v>
      </c>
      <c r="C4265" t="n">
        <v>2</v>
      </c>
      <c r="D4265" t="n">
        <v>251</v>
      </c>
      <c r="E4265" t="s">
        <v>385</v>
      </c>
      <c r="F4265" t="n">
        <v>3203</v>
      </c>
      <c r="G4265" t="s">
        <v>343</v>
      </c>
      <c r="H4265" t="s">
        <v>229</v>
      </c>
      <c r="I4265" t="n">
        <v>5</v>
      </c>
      <c r="J4265" t="n">
        <v>720</v>
      </c>
      <c r="K4265" t="s">
        <v>353</v>
      </c>
      <c r="L4265" t="n">
        <v>18</v>
      </c>
      <c r="M4265" t="n">
        <v>0</v>
      </c>
      <c r="N4265" t="n">
        <v>0</v>
      </c>
    </row>
    <row r="4266" spans="1:20">
      <c r="A4266" s="1" t="n">
        <v>43159</v>
      </c>
      <c r="B4266" t="s">
        <v>419</v>
      </c>
      <c r="C4266" t="n">
        <v>1</v>
      </c>
      <c r="D4266" t="n">
        <v>251</v>
      </c>
      <c r="E4266" t="s">
        <v>385</v>
      </c>
      <c r="F4266" t="n">
        <v>3203</v>
      </c>
      <c r="G4266" t="s">
        <v>343</v>
      </c>
      <c r="H4266" t="s">
        <v>229</v>
      </c>
      <c r="I4266" t="n">
        <v>5</v>
      </c>
      <c r="J4266" t="n">
        <v>720</v>
      </c>
      <c r="K4266" t="s">
        <v>353</v>
      </c>
      <c r="L4266" t="n">
        <v>17</v>
      </c>
      <c r="M4266" t="n">
        <v>0</v>
      </c>
      <c r="N4266" t="n">
        <v>0</v>
      </c>
    </row>
    <row r="4267" spans="1:20">
      <c r="A4267" s="1" t="n">
        <v>43159</v>
      </c>
      <c r="B4267" t="s">
        <v>430</v>
      </c>
      <c r="C4267" t="n">
        <v>2</v>
      </c>
      <c r="D4267" t="n">
        <v>25</v>
      </c>
      <c r="E4267" t="s">
        <v>116</v>
      </c>
      <c r="F4267" t="n">
        <v>3201</v>
      </c>
      <c r="G4267" t="s">
        <v>228</v>
      </c>
      <c r="H4267" t="s">
        <v>229</v>
      </c>
      <c r="I4267" t="n">
        <v>5</v>
      </c>
      <c r="J4267" t="n">
        <v>458</v>
      </c>
      <c r="K4267" t="s">
        <v>230</v>
      </c>
      <c r="L4267" t="n">
        <v>475</v>
      </c>
      <c r="M4267" t="n">
        <v>0.14</v>
      </c>
      <c r="N4267" t="n">
        <v>33.4</v>
      </c>
      <c r="O4267" t="s">
        <v>428</v>
      </c>
      <c r="P4267" t="n">
        <v>121</v>
      </c>
      <c r="Q4267" t="s">
        <v>387</v>
      </c>
      <c r="R4267" t="s">
        <v>233</v>
      </c>
      <c r="S4267" t="s">
        <v>229</v>
      </c>
      <c r="T4267" t="n">
        <v>5</v>
      </c>
    </row>
    <row r="4268" spans="1:20">
      <c r="A4268" s="1" t="n">
        <v>43159</v>
      </c>
      <c r="B4268" t="s">
        <v>430</v>
      </c>
      <c r="C4268" t="n">
        <v>1</v>
      </c>
      <c r="D4268" t="n">
        <v>25</v>
      </c>
      <c r="E4268" t="s">
        <v>116</v>
      </c>
      <c r="F4268" t="n">
        <v>3201</v>
      </c>
      <c r="G4268" t="s">
        <v>228</v>
      </c>
      <c r="H4268" t="s">
        <v>229</v>
      </c>
      <c r="I4268" t="n">
        <v>5</v>
      </c>
      <c r="J4268" t="n">
        <v>458</v>
      </c>
      <c r="K4268" t="s">
        <v>230</v>
      </c>
      <c r="L4268" t="n">
        <v>694</v>
      </c>
      <c r="M4268" t="n">
        <v>0.05</v>
      </c>
      <c r="N4268" t="n">
        <v>33.4</v>
      </c>
      <c r="O4268" t="s">
        <v>428</v>
      </c>
      <c r="P4268" t="n">
        <v>121</v>
      </c>
      <c r="Q4268" t="s">
        <v>387</v>
      </c>
      <c r="R4268" t="s">
        <v>233</v>
      </c>
      <c r="S4268" t="s">
        <v>229</v>
      </c>
      <c r="T4268" t="n">
        <v>5</v>
      </c>
    </row>
    <row r="4269" spans="1:20">
      <c r="A4269" s="1" t="n">
        <v>43159</v>
      </c>
      <c r="B4269" t="s">
        <v>430</v>
      </c>
      <c r="C4269" t="n">
        <v>3</v>
      </c>
      <c r="D4269" t="n">
        <v>25</v>
      </c>
      <c r="E4269" t="s">
        <v>116</v>
      </c>
      <c r="F4269" t="n">
        <v>3201</v>
      </c>
      <c r="G4269" t="s">
        <v>228</v>
      </c>
      <c r="H4269" t="s">
        <v>229</v>
      </c>
      <c r="I4269" t="n">
        <v>5</v>
      </c>
      <c r="J4269" t="n">
        <v>458</v>
      </c>
      <c r="K4269" t="s">
        <v>230</v>
      </c>
      <c r="L4269" t="n">
        <v>208</v>
      </c>
      <c r="M4269" t="n">
        <v>0.04</v>
      </c>
      <c r="N4269" t="n">
        <v>40.4</v>
      </c>
      <c r="O4269" t="s">
        <v>428</v>
      </c>
      <c r="P4269" t="n">
        <v>121</v>
      </c>
      <c r="Q4269" t="s">
        <v>387</v>
      </c>
      <c r="R4269" t="s">
        <v>233</v>
      </c>
      <c r="S4269" t="s">
        <v>229</v>
      </c>
      <c r="T4269" t="n">
        <v>5</v>
      </c>
    </row>
    <row r="4270" spans="1:20">
      <c r="A4270" s="1" t="n">
        <v>43159</v>
      </c>
      <c r="B4270" t="s">
        <v>420</v>
      </c>
      <c r="C4270" t="n">
        <v>2</v>
      </c>
      <c r="D4270" t="n">
        <v>25</v>
      </c>
      <c r="E4270" t="s">
        <v>116</v>
      </c>
      <c r="F4270" t="n">
        <v>3201</v>
      </c>
      <c r="G4270" t="s">
        <v>228</v>
      </c>
      <c r="H4270" t="s">
        <v>229</v>
      </c>
      <c r="I4270" t="n">
        <v>5</v>
      </c>
      <c r="J4270" t="n">
        <v>670</v>
      </c>
      <c r="K4270" t="s">
        <v>336</v>
      </c>
      <c r="L4270" t="n">
        <v>1048</v>
      </c>
      <c r="M4270" t="n">
        <v>0.15</v>
      </c>
      <c r="N4270" t="n">
        <v>37.2</v>
      </c>
      <c r="O4270" t="s">
        <v>420</v>
      </c>
      <c r="P4270" t="n">
        <v>363</v>
      </c>
      <c r="Q4270" t="s">
        <v>387</v>
      </c>
      <c r="R4270" t="s">
        <v>233</v>
      </c>
      <c r="S4270" t="s">
        <v>229</v>
      </c>
      <c r="T4270" t="n">
        <v>5</v>
      </c>
    </row>
    <row r="4271" spans="1:20">
      <c r="A4271" s="1" t="n">
        <v>43159</v>
      </c>
      <c r="B4271" t="s">
        <v>420</v>
      </c>
      <c r="C4271" t="n">
        <v>1</v>
      </c>
      <c r="D4271" t="n">
        <v>25</v>
      </c>
      <c r="E4271" t="s">
        <v>116</v>
      </c>
      <c r="F4271" t="n">
        <v>3201</v>
      </c>
      <c r="G4271" t="s">
        <v>228</v>
      </c>
      <c r="H4271" t="s">
        <v>229</v>
      </c>
      <c r="I4271" t="n">
        <v>5</v>
      </c>
      <c r="J4271" t="n">
        <v>550</v>
      </c>
      <c r="K4271" t="s">
        <v>346</v>
      </c>
      <c r="L4271" t="n">
        <v>948</v>
      </c>
      <c r="M4271" t="n">
        <v>0.74</v>
      </c>
      <c r="N4271" t="n">
        <v>40.5</v>
      </c>
      <c r="O4271" t="s">
        <v>420</v>
      </c>
      <c r="P4271" t="n">
        <v>363</v>
      </c>
      <c r="Q4271" t="s">
        <v>387</v>
      </c>
      <c r="R4271" t="s">
        <v>233</v>
      </c>
      <c r="S4271" t="s">
        <v>229</v>
      </c>
      <c r="T4271" t="n">
        <v>5</v>
      </c>
    </row>
    <row r="4272" spans="1:20">
      <c r="A4272" s="1" t="n">
        <v>43159</v>
      </c>
      <c r="B4272" t="s">
        <v>421</v>
      </c>
      <c r="C4272" t="n">
        <v>1</v>
      </c>
      <c r="D4272" t="n">
        <v>216</v>
      </c>
      <c r="E4272" t="s">
        <v>392</v>
      </c>
      <c r="F4272" t="n">
        <v>3201</v>
      </c>
      <c r="G4272" t="s">
        <v>228</v>
      </c>
      <c r="H4272" t="s">
        <v>229</v>
      </c>
      <c r="I4272" t="n">
        <v>5</v>
      </c>
      <c r="J4272" t="n">
        <v>515</v>
      </c>
      <c r="K4272" t="s">
        <v>338</v>
      </c>
      <c r="L4272" t="n">
        <v>130</v>
      </c>
      <c r="M4272" t="n">
        <v>0</v>
      </c>
      <c r="N4272" t="n">
        <v>0</v>
      </c>
      <c r="O4272" t="s">
        <v>420</v>
      </c>
      <c r="P4272" t="n">
        <v>363</v>
      </c>
      <c r="Q4272" t="s">
        <v>387</v>
      </c>
      <c r="R4272" t="s">
        <v>233</v>
      </c>
      <c r="S4272" t="s">
        <v>229</v>
      </c>
      <c r="T4272" t="n">
        <v>5</v>
      </c>
    </row>
    <row r="4273" spans="1:20">
      <c r="A4273" s="1" t="n">
        <v>43190</v>
      </c>
      <c r="B4273" t="s">
        <v>419</v>
      </c>
      <c r="C4273" t="n">
        <v>3</v>
      </c>
      <c r="D4273" t="n">
        <v>251</v>
      </c>
      <c r="E4273" t="s">
        <v>385</v>
      </c>
      <c r="F4273" t="n">
        <v>3204</v>
      </c>
      <c r="G4273" t="s">
        <v>344</v>
      </c>
      <c r="H4273" t="s">
        <v>229</v>
      </c>
      <c r="I4273" t="n">
        <v>5</v>
      </c>
      <c r="J4273" t="n">
        <v>887</v>
      </c>
      <c r="K4273" t="s">
        <v>424</v>
      </c>
      <c r="L4273" t="n">
        <v>22</v>
      </c>
      <c r="M4273" t="n">
        <v>0</v>
      </c>
      <c r="N4273" t="n">
        <v>0</v>
      </c>
    </row>
    <row r="4274" spans="1:20">
      <c r="A4274" s="1" t="n">
        <v>43190</v>
      </c>
      <c r="B4274" t="s">
        <v>419</v>
      </c>
      <c r="C4274" t="n">
        <v>1</v>
      </c>
      <c r="D4274" t="n">
        <v>251</v>
      </c>
      <c r="E4274" t="s">
        <v>385</v>
      </c>
      <c r="F4274" t="n">
        <v>3203</v>
      </c>
      <c r="G4274" t="s">
        <v>343</v>
      </c>
      <c r="H4274" t="s">
        <v>229</v>
      </c>
      <c r="I4274" t="n">
        <v>5</v>
      </c>
      <c r="J4274" t="n">
        <v>887</v>
      </c>
      <c r="K4274" t="s">
        <v>424</v>
      </c>
      <c r="L4274" t="n">
        <v>16</v>
      </c>
      <c r="M4274" t="n">
        <v>0</v>
      </c>
      <c r="N4274" t="n">
        <v>0</v>
      </c>
    </row>
    <row r="4275" spans="1:20">
      <c r="A4275" s="1" t="n">
        <v>43190</v>
      </c>
      <c r="B4275" t="s">
        <v>419</v>
      </c>
      <c r="C4275" t="n">
        <v>2</v>
      </c>
      <c r="D4275" t="n">
        <v>251</v>
      </c>
      <c r="E4275" t="s">
        <v>385</v>
      </c>
      <c r="F4275" t="n">
        <v>3202</v>
      </c>
      <c r="G4275" t="s">
        <v>275</v>
      </c>
      <c r="H4275" t="s">
        <v>229</v>
      </c>
      <c r="I4275" t="n">
        <v>5</v>
      </c>
      <c r="J4275" t="n">
        <v>887</v>
      </c>
      <c r="K4275" t="s">
        <v>424</v>
      </c>
      <c r="L4275" t="n">
        <v>19</v>
      </c>
      <c r="M4275" t="n">
        <v>0</v>
      </c>
      <c r="N4275" t="n">
        <v>0</v>
      </c>
      <c r="O4275" t="s">
        <v>420</v>
      </c>
      <c r="P4275" t="n">
        <v>363</v>
      </c>
      <c r="Q4275" t="s">
        <v>387</v>
      </c>
      <c r="R4275" t="s">
        <v>233</v>
      </c>
      <c r="S4275" t="s">
        <v>229</v>
      </c>
      <c r="T4275" t="n">
        <v>5</v>
      </c>
    </row>
    <row r="4276" spans="1:20">
      <c r="A4276" s="1" t="n">
        <v>43190</v>
      </c>
      <c r="B4276" t="s">
        <v>419</v>
      </c>
      <c r="C4276" t="n">
        <v>4</v>
      </c>
      <c r="D4276" t="n">
        <v>251</v>
      </c>
      <c r="E4276" t="s">
        <v>385</v>
      </c>
      <c r="F4276" t="n">
        <v>3203</v>
      </c>
      <c r="G4276" t="s">
        <v>343</v>
      </c>
      <c r="H4276" t="s">
        <v>229</v>
      </c>
      <c r="I4276" t="n">
        <v>5</v>
      </c>
      <c r="J4276" t="n">
        <v>685</v>
      </c>
      <c r="K4276" t="s">
        <v>321</v>
      </c>
      <c r="L4276" t="n">
        <v>27</v>
      </c>
      <c r="M4276" t="n">
        <v>0</v>
      </c>
      <c r="N4276" t="n">
        <v>0</v>
      </c>
    </row>
    <row r="4277" spans="1:20">
      <c r="A4277" s="1" t="n">
        <v>43190</v>
      </c>
      <c r="B4277" t="s">
        <v>419</v>
      </c>
      <c r="C4277" t="n">
        <v>6</v>
      </c>
      <c r="D4277" t="n">
        <v>251</v>
      </c>
      <c r="E4277" t="s">
        <v>385</v>
      </c>
      <c r="F4277" t="n">
        <v>3204</v>
      </c>
      <c r="G4277" t="s">
        <v>344</v>
      </c>
      <c r="H4277" t="s">
        <v>229</v>
      </c>
      <c r="I4277" t="n">
        <v>5</v>
      </c>
      <c r="J4277" t="n">
        <v>685</v>
      </c>
      <c r="K4277" t="s">
        <v>321</v>
      </c>
      <c r="L4277" t="n">
        <v>11</v>
      </c>
      <c r="M4277" t="n">
        <v>0</v>
      </c>
      <c r="N4277" t="n">
        <v>0</v>
      </c>
    </row>
    <row r="4278" spans="1:20">
      <c r="A4278" s="1" t="n">
        <v>43190</v>
      </c>
      <c r="B4278" t="s">
        <v>419</v>
      </c>
      <c r="C4278" t="n">
        <v>5</v>
      </c>
      <c r="D4278" t="n">
        <v>251</v>
      </c>
      <c r="E4278" t="s">
        <v>385</v>
      </c>
      <c r="F4278" t="n">
        <v>3202</v>
      </c>
      <c r="G4278" t="s">
        <v>275</v>
      </c>
      <c r="H4278" t="s">
        <v>229</v>
      </c>
      <c r="I4278" t="n">
        <v>5</v>
      </c>
      <c r="J4278" t="n">
        <v>685</v>
      </c>
      <c r="K4278" t="s">
        <v>321</v>
      </c>
      <c r="L4278" t="n">
        <v>17</v>
      </c>
      <c r="M4278" t="n">
        <v>0</v>
      </c>
      <c r="N4278" t="n">
        <v>0</v>
      </c>
      <c r="O4278" t="s">
        <v>425</v>
      </c>
      <c r="P4278" t="n">
        <v>121</v>
      </c>
      <c r="Q4278" t="s">
        <v>229</v>
      </c>
      <c r="R4278" t="s">
        <v>233</v>
      </c>
      <c r="S4278" t="s">
        <v>229</v>
      </c>
      <c r="T4278" t="n">
        <v>5</v>
      </c>
    </row>
    <row r="4279" spans="1:20">
      <c r="A4279" s="1" t="n">
        <v>43190</v>
      </c>
      <c r="B4279" t="s">
        <v>430</v>
      </c>
      <c r="C4279" t="n">
        <v>2</v>
      </c>
      <c r="D4279" t="n">
        <v>25</v>
      </c>
      <c r="E4279" t="s">
        <v>116</v>
      </c>
      <c r="F4279" t="n">
        <v>3201</v>
      </c>
      <c r="G4279" t="s">
        <v>228</v>
      </c>
      <c r="H4279" t="s">
        <v>229</v>
      </c>
      <c r="I4279" t="n">
        <v>5</v>
      </c>
      <c r="J4279" t="n">
        <v>580</v>
      </c>
      <c r="K4279" t="s">
        <v>248</v>
      </c>
      <c r="L4279" t="n">
        <v>288</v>
      </c>
      <c r="M4279" t="n">
        <v>0.3</v>
      </c>
      <c r="N4279" t="n">
        <v>30.4</v>
      </c>
      <c r="O4279" t="s">
        <v>428</v>
      </c>
      <c r="P4279" t="n">
        <v>121</v>
      </c>
      <c r="Q4279" t="s">
        <v>387</v>
      </c>
      <c r="R4279" t="s">
        <v>233</v>
      </c>
      <c r="S4279" t="s">
        <v>229</v>
      </c>
      <c r="T4279" t="n">
        <v>5</v>
      </c>
    </row>
    <row r="4280" spans="1:20">
      <c r="A4280" s="1" t="n">
        <v>43190</v>
      </c>
      <c r="B4280" t="s">
        <v>430</v>
      </c>
      <c r="C4280" t="n">
        <v>1</v>
      </c>
      <c r="D4280" t="n">
        <v>25</v>
      </c>
      <c r="E4280" t="s">
        <v>116</v>
      </c>
      <c r="F4280" t="n">
        <v>3201</v>
      </c>
      <c r="G4280" t="s">
        <v>228</v>
      </c>
      <c r="H4280" t="s">
        <v>229</v>
      </c>
      <c r="I4280" t="n">
        <v>5</v>
      </c>
      <c r="J4280" t="n">
        <v>458</v>
      </c>
      <c r="K4280" t="s">
        <v>230</v>
      </c>
      <c r="L4280" t="n">
        <v>381</v>
      </c>
      <c r="M4280" t="n">
        <v>0.14</v>
      </c>
      <c r="N4280" t="n">
        <v>32.9</v>
      </c>
      <c r="O4280" t="s">
        <v>428</v>
      </c>
      <c r="P4280" t="n">
        <v>121</v>
      </c>
      <c r="Q4280" t="s">
        <v>387</v>
      </c>
      <c r="R4280" t="s">
        <v>233</v>
      </c>
      <c r="S4280" t="s">
        <v>229</v>
      </c>
      <c r="T4280" t="n">
        <v>5</v>
      </c>
    </row>
    <row r="4281" spans="1:20">
      <c r="A4281" s="1" t="n">
        <v>43190</v>
      </c>
      <c r="B4281" t="s">
        <v>430</v>
      </c>
      <c r="C4281" t="n">
        <v>6</v>
      </c>
      <c r="D4281" t="n">
        <v>25</v>
      </c>
      <c r="E4281" t="s">
        <v>116</v>
      </c>
      <c r="F4281" t="n">
        <v>3201</v>
      </c>
      <c r="G4281" t="s">
        <v>228</v>
      </c>
      <c r="H4281" t="s">
        <v>229</v>
      </c>
      <c r="I4281" t="n">
        <v>5</v>
      </c>
      <c r="J4281" t="n">
        <v>458</v>
      </c>
      <c r="K4281" t="s">
        <v>230</v>
      </c>
      <c r="L4281" t="n">
        <v>693</v>
      </c>
      <c r="M4281" t="n">
        <v>0.05</v>
      </c>
      <c r="N4281" t="n">
        <v>33.4</v>
      </c>
      <c r="O4281" t="s">
        <v>428</v>
      </c>
      <c r="P4281" t="n">
        <v>121</v>
      </c>
      <c r="Q4281" t="s">
        <v>387</v>
      </c>
      <c r="R4281" t="s">
        <v>233</v>
      </c>
      <c r="S4281" t="s">
        <v>229</v>
      </c>
      <c r="T4281" t="n">
        <v>5</v>
      </c>
    </row>
    <row r="4282" spans="1:20">
      <c r="A4282" s="1" t="n">
        <v>43190</v>
      </c>
      <c r="B4282" t="s">
        <v>430</v>
      </c>
      <c r="C4282" t="n">
        <v>5</v>
      </c>
      <c r="D4282" t="n">
        <v>25</v>
      </c>
      <c r="E4282" t="s">
        <v>116</v>
      </c>
      <c r="F4282" t="n">
        <v>3201</v>
      </c>
      <c r="G4282" t="s">
        <v>228</v>
      </c>
      <c r="H4282" t="s">
        <v>229</v>
      </c>
      <c r="I4282" t="n">
        <v>5</v>
      </c>
      <c r="J4282" t="n">
        <v>458</v>
      </c>
      <c r="K4282" t="s">
        <v>230</v>
      </c>
      <c r="L4282" t="n">
        <v>131</v>
      </c>
      <c r="M4282" t="n">
        <v>0.07000000000000001</v>
      </c>
      <c r="N4282" t="n">
        <v>33.8</v>
      </c>
      <c r="O4282" t="s">
        <v>428</v>
      </c>
      <c r="P4282" t="n">
        <v>121</v>
      </c>
      <c r="Q4282" t="s">
        <v>387</v>
      </c>
      <c r="R4282" t="s">
        <v>233</v>
      </c>
      <c r="S4282" t="s">
        <v>229</v>
      </c>
      <c r="T4282" t="n">
        <v>5</v>
      </c>
    </row>
    <row r="4283" spans="1:20">
      <c r="A4283" s="1" t="n">
        <v>43190</v>
      </c>
      <c r="B4283" t="s">
        <v>430</v>
      </c>
      <c r="C4283" t="n">
        <v>4</v>
      </c>
      <c r="D4283" t="n">
        <v>25</v>
      </c>
      <c r="E4283" t="s">
        <v>116</v>
      </c>
      <c r="F4283" t="n">
        <v>3201</v>
      </c>
      <c r="G4283" t="s">
        <v>228</v>
      </c>
      <c r="H4283" t="s">
        <v>229</v>
      </c>
      <c r="I4283" t="n">
        <v>5</v>
      </c>
      <c r="J4283" t="n">
        <v>945</v>
      </c>
      <c r="K4283" t="s">
        <v>282</v>
      </c>
      <c r="L4283" t="n">
        <v>296</v>
      </c>
      <c r="M4283" t="n">
        <v>0.08</v>
      </c>
      <c r="N4283" t="n">
        <v>34.8</v>
      </c>
      <c r="O4283" t="s">
        <v>428</v>
      </c>
      <c r="P4283" t="n">
        <v>121</v>
      </c>
      <c r="Q4283" t="s">
        <v>387</v>
      </c>
      <c r="R4283" t="s">
        <v>233</v>
      </c>
      <c r="S4283" t="s">
        <v>229</v>
      </c>
      <c r="T4283" t="n">
        <v>5</v>
      </c>
    </row>
    <row r="4284" spans="1:20">
      <c r="A4284" s="1" t="n">
        <v>43190</v>
      </c>
      <c r="B4284" t="s">
        <v>430</v>
      </c>
      <c r="C4284" t="n">
        <v>3</v>
      </c>
      <c r="D4284" t="n">
        <v>25</v>
      </c>
      <c r="E4284" t="s">
        <v>116</v>
      </c>
      <c r="F4284" t="n">
        <v>3201</v>
      </c>
      <c r="G4284" t="s">
        <v>228</v>
      </c>
      <c r="H4284" t="s">
        <v>229</v>
      </c>
      <c r="I4284" t="n">
        <v>5</v>
      </c>
      <c r="J4284" t="n">
        <v>945</v>
      </c>
      <c r="K4284" t="s">
        <v>282</v>
      </c>
      <c r="L4284" t="n">
        <v>202</v>
      </c>
      <c r="M4284" t="n">
        <v>0.02</v>
      </c>
      <c r="N4284" t="n">
        <v>40.4</v>
      </c>
      <c r="O4284" t="s">
        <v>428</v>
      </c>
      <c r="P4284" t="n">
        <v>121</v>
      </c>
      <c r="Q4284" t="s">
        <v>387</v>
      </c>
      <c r="R4284" t="s">
        <v>233</v>
      </c>
      <c r="S4284" t="s">
        <v>229</v>
      </c>
      <c r="T4284" t="n">
        <v>5</v>
      </c>
    </row>
    <row r="4285" spans="1:20">
      <c r="A4285" s="1" t="n">
        <v>43190</v>
      </c>
      <c r="B4285" t="s">
        <v>420</v>
      </c>
      <c r="C4285" t="n">
        <v>2</v>
      </c>
      <c r="D4285" t="n">
        <v>25</v>
      </c>
      <c r="E4285" t="s">
        <v>116</v>
      </c>
      <c r="F4285" t="n">
        <v>3201</v>
      </c>
      <c r="G4285" t="s">
        <v>228</v>
      </c>
      <c r="H4285" t="s">
        <v>229</v>
      </c>
      <c r="I4285" t="n">
        <v>5</v>
      </c>
      <c r="J4285" t="n">
        <v>805</v>
      </c>
      <c r="K4285" t="s">
        <v>295</v>
      </c>
      <c r="L4285" t="n">
        <v>702</v>
      </c>
      <c r="M4285" t="n">
        <v>0.26</v>
      </c>
      <c r="N4285" t="n">
        <v>35.5</v>
      </c>
      <c r="O4285" t="s">
        <v>420</v>
      </c>
      <c r="P4285" t="n">
        <v>363</v>
      </c>
      <c r="Q4285" t="s">
        <v>387</v>
      </c>
      <c r="R4285" t="s">
        <v>233</v>
      </c>
      <c r="S4285" t="s">
        <v>229</v>
      </c>
      <c r="T4285" t="n">
        <v>5</v>
      </c>
    </row>
    <row r="4286" spans="1:20">
      <c r="A4286" s="1" t="n">
        <v>43190</v>
      </c>
      <c r="B4286" t="s">
        <v>420</v>
      </c>
      <c r="C4286" t="n">
        <v>1</v>
      </c>
      <c r="D4286" t="n">
        <v>25</v>
      </c>
      <c r="E4286" t="s">
        <v>116</v>
      </c>
      <c r="F4286" t="n">
        <v>3201</v>
      </c>
      <c r="G4286" t="s">
        <v>228</v>
      </c>
      <c r="H4286" t="s">
        <v>229</v>
      </c>
      <c r="I4286" t="n">
        <v>5</v>
      </c>
      <c r="J4286" t="n">
        <v>550</v>
      </c>
      <c r="K4286" t="s">
        <v>346</v>
      </c>
      <c r="L4286" t="n">
        <v>1048</v>
      </c>
      <c r="M4286" t="n">
        <v>0.15</v>
      </c>
      <c r="N4286" t="n">
        <v>37.2</v>
      </c>
      <c r="O4286" t="s">
        <v>420</v>
      </c>
      <c r="P4286" t="n">
        <v>363</v>
      </c>
      <c r="Q4286" t="s">
        <v>387</v>
      </c>
      <c r="R4286" t="s">
        <v>233</v>
      </c>
      <c r="S4286" t="s">
        <v>229</v>
      </c>
      <c r="T4286" t="n">
        <v>5</v>
      </c>
    </row>
    <row r="4287" spans="1:20">
      <c r="A4287" s="1" t="n">
        <v>43190</v>
      </c>
      <c r="B4287" t="s">
        <v>420</v>
      </c>
      <c r="C4287" t="n">
        <v>3</v>
      </c>
      <c r="D4287" t="n">
        <v>216</v>
      </c>
      <c r="E4287" t="s">
        <v>392</v>
      </c>
      <c r="F4287" t="n">
        <v>3201</v>
      </c>
      <c r="G4287" t="s">
        <v>228</v>
      </c>
      <c r="H4287" t="s">
        <v>229</v>
      </c>
      <c r="I4287" t="n">
        <v>5</v>
      </c>
      <c r="J4287" t="n">
        <v>280</v>
      </c>
      <c r="K4287" t="s">
        <v>429</v>
      </c>
      <c r="L4287" t="n">
        <v>312</v>
      </c>
      <c r="M4287" t="n">
        <v>0</v>
      </c>
      <c r="N4287" t="n">
        <v>0</v>
      </c>
    </row>
    <row r="4288" spans="1:20">
      <c r="A4288" s="1" t="n">
        <v>43190</v>
      </c>
      <c r="B4288" t="s">
        <v>421</v>
      </c>
      <c r="C4288" t="n">
        <v>1</v>
      </c>
      <c r="D4288" t="n">
        <v>216</v>
      </c>
      <c r="E4288" t="s">
        <v>392</v>
      </c>
      <c r="F4288" t="n">
        <v>3201</v>
      </c>
      <c r="G4288" t="s">
        <v>228</v>
      </c>
      <c r="H4288" t="s">
        <v>229</v>
      </c>
      <c r="I4288" t="n">
        <v>5</v>
      </c>
      <c r="J4288" t="n">
        <v>515</v>
      </c>
      <c r="K4288" t="s">
        <v>338</v>
      </c>
      <c r="L4288" t="n">
        <v>314</v>
      </c>
      <c r="M4288" t="n">
        <v>0</v>
      </c>
      <c r="N4288" t="n">
        <v>0</v>
      </c>
    </row>
    <row r="4289" spans="1:20">
      <c r="A4289" s="1" t="n">
        <v>43190</v>
      </c>
      <c r="B4289" t="s">
        <v>421</v>
      </c>
      <c r="C4289" t="n">
        <v>2</v>
      </c>
      <c r="D4289" t="n">
        <v>216</v>
      </c>
      <c r="E4289" t="s">
        <v>392</v>
      </c>
      <c r="F4289" t="n">
        <v>3201</v>
      </c>
      <c r="G4289" t="s">
        <v>228</v>
      </c>
      <c r="H4289" t="s">
        <v>229</v>
      </c>
      <c r="I4289" t="n">
        <v>5</v>
      </c>
      <c r="J4289" t="n">
        <v>280</v>
      </c>
      <c r="K4289" t="s">
        <v>429</v>
      </c>
      <c r="L4289" t="n">
        <v>312</v>
      </c>
      <c r="M4289" t="n">
        <v>0</v>
      </c>
      <c r="N4289" t="n">
        <v>0</v>
      </c>
    </row>
    <row r="4290" spans="1:20">
      <c r="A4290" s="1" t="n">
        <v>43220</v>
      </c>
      <c r="B4290" t="s">
        <v>419</v>
      </c>
      <c r="C4290" t="n">
        <v>3</v>
      </c>
      <c r="D4290" t="n">
        <v>251</v>
      </c>
      <c r="E4290" t="s">
        <v>385</v>
      </c>
      <c r="F4290" t="n">
        <v>3204</v>
      </c>
      <c r="G4290" t="s">
        <v>344</v>
      </c>
      <c r="H4290" t="s">
        <v>229</v>
      </c>
      <c r="I4290" t="n">
        <v>5</v>
      </c>
      <c r="J4290" t="n">
        <v>887</v>
      </c>
      <c r="K4290" t="s">
        <v>424</v>
      </c>
      <c r="L4290" t="n">
        <v>18</v>
      </c>
      <c r="M4290" t="n">
        <v>0</v>
      </c>
      <c r="N4290" t="n">
        <v>0</v>
      </c>
    </row>
    <row r="4291" spans="1:20">
      <c r="A4291" s="1" t="n">
        <v>43220</v>
      </c>
      <c r="B4291" t="s">
        <v>419</v>
      </c>
      <c r="C4291" t="n">
        <v>2</v>
      </c>
      <c r="D4291" t="n">
        <v>251</v>
      </c>
      <c r="E4291" t="s">
        <v>385</v>
      </c>
      <c r="F4291" t="n">
        <v>3202</v>
      </c>
      <c r="G4291" t="s">
        <v>275</v>
      </c>
      <c r="H4291" t="s">
        <v>229</v>
      </c>
      <c r="I4291" t="n">
        <v>5</v>
      </c>
      <c r="J4291" t="n">
        <v>887</v>
      </c>
      <c r="K4291" t="s">
        <v>424</v>
      </c>
      <c r="L4291" t="n">
        <v>12</v>
      </c>
      <c r="M4291" t="n">
        <v>0</v>
      </c>
      <c r="N4291" t="n">
        <v>0</v>
      </c>
    </row>
    <row r="4292" spans="1:20">
      <c r="A4292" s="1" t="n">
        <v>43220</v>
      </c>
      <c r="B4292" t="s">
        <v>419</v>
      </c>
      <c r="C4292" t="n">
        <v>1</v>
      </c>
      <c r="D4292" t="n">
        <v>251</v>
      </c>
      <c r="E4292" t="s">
        <v>385</v>
      </c>
      <c r="F4292" t="n">
        <v>3203</v>
      </c>
      <c r="G4292" t="s">
        <v>343</v>
      </c>
      <c r="H4292" t="s">
        <v>229</v>
      </c>
      <c r="I4292" t="n">
        <v>5</v>
      </c>
      <c r="J4292" t="n">
        <v>887</v>
      </c>
      <c r="K4292" t="s">
        <v>424</v>
      </c>
      <c r="L4292" t="n">
        <v>25</v>
      </c>
      <c r="M4292" t="n">
        <v>0</v>
      </c>
      <c r="N4292" t="n">
        <v>0</v>
      </c>
    </row>
    <row r="4293" spans="1:20">
      <c r="A4293" s="1" t="n">
        <v>43220</v>
      </c>
      <c r="B4293" t="s">
        <v>430</v>
      </c>
      <c r="C4293" t="n">
        <v>3</v>
      </c>
      <c r="D4293" t="n">
        <v>25</v>
      </c>
      <c r="E4293" t="s">
        <v>116</v>
      </c>
      <c r="F4293" t="n">
        <v>3201</v>
      </c>
      <c r="G4293" t="s">
        <v>228</v>
      </c>
      <c r="H4293" t="s">
        <v>229</v>
      </c>
      <c r="I4293" t="n">
        <v>5</v>
      </c>
      <c r="J4293" t="n">
        <v>458</v>
      </c>
      <c r="K4293" t="s">
        <v>230</v>
      </c>
      <c r="L4293" t="n">
        <v>699</v>
      </c>
      <c r="M4293" t="n">
        <v>0.03</v>
      </c>
      <c r="N4293" t="n">
        <v>33.4</v>
      </c>
      <c r="O4293" t="s">
        <v>428</v>
      </c>
      <c r="P4293" t="n">
        <v>121</v>
      </c>
      <c r="Q4293" t="s">
        <v>387</v>
      </c>
      <c r="R4293" t="s">
        <v>233</v>
      </c>
      <c r="S4293" t="s">
        <v>229</v>
      </c>
      <c r="T4293" t="n">
        <v>5</v>
      </c>
    </row>
    <row r="4294" spans="1:20">
      <c r="A4294" s="1" t="n">
        <v>43220</v>
      </c>
      <c r="B4294" t="s">
        <v>430</v>
      </c>
      <c r="C4294" t="n">
        <v>2</v>
      </c>
      <c r="D4294" t="n">
        <v>25</v>
      </c>
      <c r="E4294" t="s">
        <v>116</v>
      </c>
      <c r="F4294" t="n">
        <v>3201</v>
      </c>
      <c r="G4294" t="s">
        <v>228</v>
      </c>
      <c r="H4294" t="s">
        <v>229</v>
      </c>
      <c r="I4294" t="n">
        <v>5</v>
      </c>
      <c r="J4294" t="n">
        <v>458</v>
      </c>
      <c r="K4294" t="s">
        <v>230</v>
      </c>
      <c r="L4294" t="n">
        <v>389</v>
      </c>
      <c r="M4294" t="n">
        <v>0.2</v>
      </c>
      <c r="N4294" t="n">
        <v>33.3</v>
      </c>
      <c r="O4294" t="s">
        <v>428</v>
      </c>
      <c r="P4294" t="n">
        <v>121</v>
      </c>
      <c r="Q4294" t="s">
        <v>387</v>
      </c>
      <c r="R4294" t="s">
        <v>233</v>
      </c>
      <c r="S4294" t="s">
        <v>229</v>
      </c>
      <c r="T4294" t="n">
        <v>5</v>
      </c>
    </row>
    <row r="4295" spans="1:20">
      <c r="A4295" s="1" t="n">
        <v>43220</v>
      </c>
      <c r="B4295" t="s">
        <v>430</v>
      </c>
      <c r="C4295" t="n">
        <v>1</v>
      </c>
      <c r="D4295" t="n">
        <v>25</v>
      </c>
      <c r="E4295" t="s">
        <v>116</v>
      </c>
      <c r="F4295" t="n">
        <v>3201</v>
      </c>
      <c r="G4295" t="s">
        <v>228</v>
      </c>
      <c r="H4295" t="s">
        <v>229</v>
      </c>
      <c r="I4295" t="n">
        <v>5</v>
      </c>
      <c r="J4295" t="n">
        <v>945</v>
      </c>
      <c r="K4295" t="s">
        <v>282</v>
      </c>
      <c r="L4295" t="n">
        <v>290</v>
      </c>
      <c r="M4295" t="n">
        <v>0.02</v>
      </c>
      <c r="N4295" t="n">
        <v>32.3</v>
      </c>
      <c r="O4295" t="s">
        <v>428</v>
      </c>
      <c r="P4295" t="n">
        <v>121</v>
      </c>
      <c r="Q4295" t="s">
        <v>387</v>
      </c>
      <c r="R4295" t="s">
        <v>233</v>
      </c>
      <c r="S4295" t="s">
        <v>229</v>
      </c>
      <c r="T4295" t="n">
        <v>5</v>
      </c>
    </row>
    <row r="4296" spans="1:20">
      <c r="A4296" s="1" t="n">
        <v>43220</v>
      </c>
      <c r="B4296" t="s">
        <v>420</v>
      </c>
      <c r="C4296" t="n">
        <v>2</v>
      </c>
      <c r="D4296" t="n">
        <v>25</v>
      </c>
      <c r="E4296" t="s">
        <v>116</v>
      </c>
      <c r="F4296" t="n">
        <v>3201</v>
      </c>
      <c r="G4296" t="s">
        <v>228</v>
      </c>
      <c r="H4296" t="s">
        <v>229</v>
      </c>
      <c r="I4296" t="n">
        <v>5</v>
      </c>
      <c r="J4296" t="n">
        <v>805</v>
      </c>
      <c r="K4296" t="s">
        <v>295</v>
      </c>
      <c r="L4296" t="n">
        <v>704</v>
      </c>
      <c r="M4296" t="n">
        <v>0.28</v>
      </c>
      <c r="N4296" t="n">
        <v>35.4</v>
      </c>
      <c r="O4296" t="s">
        <v>420</v>
      </c>
      <c r="P4296" t="n">
        <v>363</v>
      </c>
      <c r="Q4296" t="s">
        <v>387</v>
      </c>
      <c r="R4296" t="s">
        <v>233</v>
      </c>
      <c r="S4296" t="s">
        <v>229</v>
      </c>
      <c r="T4296" t="n">
        <v>5</v>
      </c>
    </row>
    <row r="4297" spans="1:20">
      <c r="A4297" s="1" t="n">
        <v>43220</v>
      </c>
      <c r="B4297" t="s">
        <v>420</v>
      </c>
      <c r="C4297" t="n">
        <v>1</v>
      </c>
      <c r="D4297" t="n">
        <v>25</v>
      </c>
      <c r="E4297" t="s">
        <v>116</v>
      </c>
      <c r="F4297" t="n">
        <v>3201</v>
      </c>
      <c r="G4297" t="s">
        <v>228</v>
      </c>
      <c r="H4297" t="s">
        <v>229</v>
      </c>
      <c r="I4297" t="n">
        <v>5</v>
      </c>
      <c r="J4297" t="n">
        <v>550</v>
      </c>
      <c r="K4297" t="s">
        <v>346</v>
      </c>
      <c r="L4297" t="n">
        <v>1013</v>
      </c>
      <c r="M4297" t="n">
        <v>0.14</v>
      </c>
      <c r="N4297" t="n">
        <v>37</v>
      </c>
      <c r="O4297" t="s">
        <v>420</v>
      </c>
      <c r="P4297" t="n">
        <v>363</v>
      </c>
      <c r="Q4297" t="s">
        <v>387</v>
      </c>
      <c r="R4297" t="s">
        <v>233</v>
      </c>
      <c r="S4297" t="s">
        <v>229</v>
      </c>
      <c r="T4297" t="n">
        <v>5</v>
      </c>
    </row>
    <row r="4298" spans="1:20">
      <c r="A4298" s="1" t="n">
        <v>43220</v>
      </c>
      <c r="B4298" t="s">
        <v>421</v>
      </c>
      <c r="C4298" t="n">
        <v>1</v>
      </c>
      <c r="D4298" t="n">
        <v>216</v>
      </c>
      <c r="E4298" t="s">
        <v>392</v>
      </c>
      <c r="F4298" t="n">
        <v>3201</v>
      </c>
      <c r="G4298" t="s">
        <v>228</v>
      </c>
      <c r="H4298" t="s">
        <v>229</v>
      </c>
      <c r="I4298" t="n">
        <v>5</v>
      </c>
      <c r="J4298" t="n">
        <v>795</v>
      </c>
      <c r="K4298" t="s">
        <v>240</v>
      </c>
      <c r="L4298" t="n">
        <v>311</v>
      </c>
      <c r="M4298" t="n">
        <v>0</v>
      </c>
      <c r="N4298" t="n">
        <v>0</v>
      </c>
      <c r="O4298" t="s">
        <v>420</v>
      </c>
      <c r="P4298" t="n">
        <v>363</v>
      </c>
      <c r="Q4298" t="s">
        <v>387</v>
      </c>
      <c r="R4298" t="s">
        <v>233</v>
      </c>
      <c r="S4298" t="s">
        <v>229</v>
      </c>
      <c r="T4298" t="n">
        <v>5</v>
      </c>
    </row>
    <row r="4299" spans="1:20">
      <c r="A4299" s="1" t="n">
        <v>43251</v>
      </c>
      <c r="B4299" t="s">
        <v>419</v>
      </c>
      <c r="C4299" t="n">
        <v>3</v>
      </c>
      <c r="D4299" t="n">
        <v>251</v>
      </c>
      <c r="E4299" t="s">
        <v>385</v>
      </c>
      <c r="F4299" t="n">
        <v>3204</v>
      </c>
      <c r="G4299" t="s">
        <v>344</v>
      </c>
      <c r="H4299" t="s">
        <v>229</v>
      </c>
      <c r="I4299" t="n">
        <v>5</v>
      </c>
      <c r="J4299" t="s">
        <v>433</v>
      </c>
      <c r="K4299" t="s">
        <v>338</v>
      </c>
      <c r="L4299" t="n">
        <v>21</v>
      </c>
      <c r="M4299" t="n">
        <v>0</v>
      </c>
      <c r="N4299" t="n">
        <v>0</v>
      </c>
    </row>
    <row r="4300" spans="1:20">
      <c r="A4300" s="1" t="n">
        <v>43251</v>
      </c>
      <c r="B4300" t="s">
        <v>419</v>
      </c>
      <c r="C4300" t="n">
        <v>1</v>
      </c>
      <c r="D4300" t="n">
        <v>251</v>
      </c>
      <c r="E4300" t="s">
        <v>385</v>
      </c>
      <c r="F4300" t="n">
        <v>3203</v>
      </c>
      <c r="G4300" t="s">
        <v>343</v>
      </c>
      <c r="H4300" t="s">
        <v>229</v>
      </c>
      <c r="I4300" t="n">
        <v>5</v>
      </c>
      <c r="J4300" t="s">
        <v>433</v>
      </c>
      <c r="K4300" t="s">
        <v>338</v>
      </c>
      <c r="L4300" t="n">
        <v>18</v>
      </c>
      <c r="M4300" t="n">
        <v>0</v>
      </c>
      <c r="N4300" t="n">
        <v>0</v>
      </c>
      <c r="O4300" t="s">
        <v>425</v>
      </c>
      <c r="P4300" t="n">
        <v>121</v>
      </c>
      <c r="Q4300" t="s">
        <v>229</v>
      </c>
      <c r="R4300" t="s">
        <v>233</v>
      </c>
      <c r="S4300" t="s">
        <v>229</v>
      </c>
      <c r="T4300" t="n">
        <v>5</v>
      </c>
    </row>
    <row r="4301" spans="1:20">
      <c r="A4301" s="1" t="n">
        <v>43251</v>
      </c>
      <c r="B4301" t="s">
        <v>419</v>
      </c>
      <c r="C4301" t="n">
        <v>2</v>
      </c>
      <c r="D4301" t="n">
        <v>251</v>
      </c>
      <c r="E4301" t="s">
        <v>385</v>
      </c>
      <c r="F4301" t="n">
        <v>3203</v>
      </c>
      <c r="G4301" t="s">
        <v>343</v>
      </c>
      <c r="H4301" t="s">
        <v>229</v>
      </c>
      <c r="I4301" t="n">
        <v>5</v>
      </c>
      <c r="J4301" t="s">
        <v>433</v>
      </c>
      <c r="K4301" t="s">
        <v>338</v>
      </c>
      <c r="L4301" t="n">
        <v>17</v>
      </c>
      <c r="M4301" t="n">
        <v>0</v>
      </c>
      <c r="N4301" t="n">
        <v>0</v>
      </c>
      <c r="O4301" t="s">
        <v>425</v>
      </c>
      <c r="P4301" t="n">
        <v>121</v>
      </c>
      <c r="Q4301" t="s">
        <v>229</v>
      </c>
      <c r="R4301" t="s">
        <v>233</v>
      </c>
      <c r="S4301" t="s">
        <v>229</v>
      </c>
      <c r="T4301" t="n">
        <v>5</v>
      </c>
    </row>
    <row r="4302" spans="1:20">
      <c r="A4302" s="1" t="n">
        <v>43251</v>
      </c>
      <c r="B4302" t="s">
        <v>430</v>
      </c>
      <c r="C4302" t="n">
        <v>2</v>
      </c>
      <c r="D4302" t="n">
        <v>25</v>
      </c>
      <c r="E4302" t="s">
        <v>116</v>
      </c>
      <c r="F4302" t="n">
        <v>3201</v>
      </c>
      <c r="G4302" t="s">
        <v>228</v>
      </c>
      <c r="H4302" t="s">
        <v>229</v>
      </c>
      <c r="I4302" t="n">
        <v>5</v>
      </c>
      <c r="J4302" t="s">
        <v>434</v>
      </c>
      <c r="K4302" t="s">
        <v>230</v>
      </c>
      <c r="L4302" t="n">
        <v>429</v>
      </c>
      <c r="M4302" t="n">
        <v>0.2</v>
      </c>
      <c r="N4302" t="n">
        <v>33.3</v>
      </c>
      <c r="O4302" t="s">
        <v>428</v>
      </c>
      <c r="P4302" t="n">
        <v>121</v>
      </c>
      <c r="Q4302" t="s">
        <v>387</v>
      </c>
      <c r="R4302" t="s">
        <v>233</v>
      </c>
      <c r="S4302" t="s">
        <v>229</v>
      </c>
      <c r="T4302" t="n">
        <v>5</v>
      </c>
    </row>
    <row r="4303" spans="1:20">
      <c r="A4303" s="1" t="n">
        <v>43251</v>
      </c>
      <c r="B4303" t="s">
        <v>430</v>
      </c>
      <c r="C4303" t="n">
        <v>3</v>
      </c>
      <c r="D4303" t="n">
        <v>25</v>
      </c>
      <c r="E4303" t="s">
        <v>116</v>
      </c>
      <c r="F4303" t="n">
        <v>3201</v>
      </c>
      <c r="G4303" t="s">
        <v>228</v>
      </c>
      <c r="H4303" t="s">
        <v>229</v>
      </c>
      <c r="I4303" t="n">
        <v>5</v>
      </c>
      <c r="J4303" t="s">
        <v>434</v>
      </c>
      <c r="K4303" t="s">
        <v>230</v>
      </c>
      <c r="L4303" t="n">
        <v>695</v>
      </c>
      <c r="M4303" t="n">
        <v>0.26</v>
      </c>
      <c r="N4303" t="n">
        <v>33</v>
      </c>
      <c r="O4303" t="s">
        <v>428</v>
      </c>
      <c r="P4303" t="n">
        <v>121</v>
      </c>
      <c r="Q4303" t="s">
        <v>387</v>
      </c>
      <c r="R4303" t="s">
        <v>233</v>
      </c>
      <c r="S4303" t="s">
        <v>229</v>
      </c>
      <c r="T4303" t="n">
        <v>5</v>
      </c>
    </row>
    <row r="4304" spans="1:20">
      <c r="A4304" s="1" t="n">
        <v>43251</v>
      </c>
      <c r="B4304" t="s">
        <v>430</v>
      </c>
      <c r="C4304" t="n">
        <v>1</v>
      </c>
      <c r="D4304" t="n">
        <v>25</v>
      </c>
      <c r="E4304" t="s">
        <v>116</v>
      </c>
      <c r="F4304" t="n">
        <v>3201</v>
      </c>
      <c r="G4304" t="s">
        <v>228</v>
      </c>
      <c r="H4304" t="s">
        <v>229</v>
      </c>
      <c r="I4304" t="n">
        <v>5</v>
      </c>
      <c r="J4304" t="s">
        <v>435</v>
      </c>
      <c r="K4304" t="s">
        <v>305</v>
      </c>
      <c r="L4304" t="n">
        <v>260</v>
      </c>
      <c r="M4304" t="n">
        <v>0.1</v>
      </c>
      <c r="N4304" t="n">
        <v>34.3</v>
      </c>
      <c r="O4304" t="s">
        <v>428</v>
      </c>
      <c r="P4304" t="n">
        <v>121</v>
      </c>
      <c r="Q4304" t="s">
        <v>387</v>
      </c>
      <c r="R4304" t="s">
        <v>233</v>
      </c>
      <c r="S4304" t="s">
        <v>229</v>
      </c>
      <c r="T4304" t="n">
        <v>5</v>
      </c>
    </row>
    <row r="4305" spans="1:20">
      <c r="A4305" s="1" t="n">
        <v>43251</v>
      </c>
      <c r="B4305" t="s">
        <v>420</v>
      </c>
      <c r="C4305" t="n">
        <v>1</v>
      </c>
      <c r="D4305" t="n">
        <v>25</v>
      </c>
      <c r="E4305" t="s">
        <v>116</v>
      </c>
      <c r="F4305" t="n">
        <v>3201</v>
      </c>
      <c r="G4305" t="s">
        <v>228</v>
      </c>
      <c r="H4305" t="s">
        <v>229</v>
      </c>
      <c r="I4305" t="n">
        <v>5</v>
      </c>
      <c r="J4305" t="s">
        <v>436</v>
      </c>
      <c r="K4305" t="s">
        <v>295</v>
      </c>
      <c r="L4305" t="n">
        <v>713</v>
      </c>
      <c r="M4305" t="n">
        <v>0.27</v>
      </c>
      <c r="N4305" t="n">
        <v>35.2</v>
      </c>
      <c r="O4305" t="s">
        <v>420</v>
      </c>
      <c r="P4305" t="n">
        <v>363</v>
      </c>
      <c r="Q4305" t="s">
        <v>387</v>
      </c>
      <c r="R4305" t="s">
        <v>233</v>
      </c>
      <c r="S4305" t="s">
        <v>229</v>
      </c>
      <c r="T4305" t="n">
        <v>5</v>
      </c>
    </row>
    <row r="4306" spans="1:20">
      <c r="A4306" s="1" t="n">
        <v>43251</v>
      </c>
      <c r="B4306" t="s">
        <v>420</v>
      </c>
      <c r="C4306" t="n">
        <v>2</v>
      </c>
      <c r="D4306" t="n">
        <v>216</v>
      </c>
      <c r="E4306" t="s">
        <v>392</v>
      </c>
      <c r="F4306" t="n">
        <v>3201</v>
      </c>
      <c r="G4306" t="s">
        <v>228</v>
      </c>
      <c r="H4306" t="s">
        <v>229</v>
      </c>
      <c r="I4306" t="n">
        <v>5</v>
      </c>
      <c r="J4306" t="s">
        <v>433</v>
      </c>
      <c r="K4306" t="s">
        <v>338</v>
      </c>
      <c r="L4306" t="n">
        <v>300</v>
      </c>
      <c r="M4306" t="n">
        <v>0</v>
      </c>
      <c r="N4306" t="n">
        <v>0</v>
      </c>
      <c r="O4306" t="s">
        <v>425</v>
      </c>
      <c r="P4306" t="n">
        <v>121</v>
      </c>
      <c r="Q4306" t="s">
        <v>229</v>
      </c>
      <c r="R4306" t="s">
        <v>233</v>
      </c>
      <c r="S4306" t="s">
        <v>229</v>
      </c>
      <c r="T4306" t="n">
        <v>5</v>
      </c>
    </row>
    <row r="4307" spans="1:20">
      <c r="A4307" s="1" t="n">
        <v>43251</v>
      </c>
      <c r="B4307" t="s">
        <v>421</v>
      </c>
      <c r="C4307" t="n">
        <v>1</v>
      </c>
      <c r="D4307" t="n">
        <v>216</v>
      </c>
      <c r="E4307" t="s">
        <v>392</v>
      </c>
      <c r="F4307" t="n">
        <v>3201</v>
      </c>
      <c r="G4307" t="s">
        <v>228</v>
      </c>
      <c r="H4307" t="s">
        <v>229</v>
      </c>
      <c r="I4307" t="n">
        <v>5</v>
      </c>
      <c r="J4307" t="s">
        <v>433</v>
      </c>
      <c r="K4307" t="s">
        <v>338</v>
      </c>
      <c r="L4307" t="n">
        <v>300</v>
      </c>
      <c r="M4307" t="n">
        <v>0</v>
      </c>
      <c r="N4307" t="n">
        <v>0</v>
      </c>
    </row>
    <row r="4308" spans="1:20">
      <c r="A4308" s="1" t="n">
        <v>43251</v>
      </c>
      <c r="B4308" t="s">
        <v>421</v>
      </c>
      <c r="C4308" t="n">
        <v>2</v>
      </c>
      <c r="D4308" t="n">
        <v>216</v>
      </c>
      <c r="E4308" t="s">
        <v>392</v>
      </c>
      <c r="F4308" t="n">
        <v>3201</v>
      </c>
      <c r="G4308" t="s">
        <v>228</v>
      </c>
      <c r="H4308" t="s">
        <v>229</v>
      </c>
      <c r="I4308" t="n">
        <v>5</v>
      </c>
      <c r="J4308" t="s">
        <v>437</v>
      </c>
      <c r="K4308" t="s">
        <v>240</v>
      </c>
      <c r="L4308" t="n">
        <v>80</v>
      </c>
      <c r="M4308" t="n">
        <v>0</v>
      </c>
      <c r="N4308" t="n">
        <v>0</v>
      </c>
    </row>
    <row r="4309" spans="1:20">
      <c r="A4309" s="1" t="n">
        <v>42674</v>
      </c>
      <c r="B4309" t="s">
        <v>419</v>
      </c>
      <c r="C4309" t="n">
        <v>2</v>
      </c>
      <c r="D4309" t="n">
        <v>251</v>
      </c>
      <c r="E4309" t="s">
        <v>385</v>
      </c>
      <c r="F4309" t="n">
        <v>3203</v>
      </c>
      <c r="G4309" t="s">
        <v>343</v>
      </c>
      <c r="H4309" t="s">
        <v>229</v>
      </c>
      <c r="I4309" t="n">
        <v>5</v>
      </c>
      <c r="J4309" t="n">
        <v>160</v>
      </c>
      <c r="K4309" t="s">
        <v>258</v>
      </c>
      <c r="L4309" t="n">
        <v>14</v>
      </c>
      <c r="M4309" t="n">
        <v>0</v>
      </c>
      <c r="N4309" t="n">
        <v>0</v>
      </c>
    </row>
    <row r="4310" spans="1:20">
      <c r="A4310" s="1" t="n">
        <v>42674</v>
      </c>
      <c r="B4310" t="s">
        <v>419</v>
      </c>
      <c r="C4310" t="n">
        <v>4</v>
      </c>
      <c r="D4310" t="n">
        <v>251</v>
      </c>
      <c r="E4310" t="s">
        <v>385</v>
      </c>
      <c r="F4310" t="n">
        <v>3201</v>
      </c>
      <c r="G4310" t="s">
        <v>228</v>
      </c>
      <c r="H4310" t="s">
        <v>229</v>
      </c>
      <c r="I4310" t="n">
        <v>5</v>
      </c>
      <c r="J4310" t="n">
        <v>160</v>
      </c>
      <c r="K4310" t="s">
        <v>258</v>
      </c>
      <c r="L4310" t="n">
        <v>17</v>
      </c>
      <c r="M4310" t="n">
        <v>0</v>
      </c>
      <c r="N4310" t="n">
        <v>0</v>
      </c>
    </row>
    <row r="4311" spans="1:20">
      <c r="A4311" s="1" t="n">
        <v>42674</v>
      </c>
      <c r="B4311" t="s">
        <v>419</v>
      </c>
      <c r="C4311" t="n">
        <v>1</v>
      </c>
      <c r="D4311" t="n">
        <v>251</v>
      </c>
      <c r="E4311" t="s">
        <v>385</v>
      </c>
      <c r="F4311" t="n">
        <v>3204</v>
      </c>
      <c r="G4311" t="s">
        <v>344</v>
      </c>
      <c r="H4311" t="s">
        <v>229</v>
      </c>
      <c r="I4311" t="n">
        <v>5</v>
      </c>
      <c r="J4311" t="n">
        <v>160</v>
      </c>
      <c r="K4311" t="s">
        <v>258</v>
      </c>
      <c r="L4311" t="n">
        <v>8</v>
      </c>
      <c r="M4311" t="n">
        <v>0</v>
      </c>
      <c r="N4311" t="n">
        <v>0</v>
      </c>
    </row>
    <row r="4312" spans="1:20">
      <c r="A4312" s="1" t="n">
        <v>42674</v>
      </c>
      <c r="B4312" t="s">
        <v>419</v>
      </c>
      <c r="C4312" t="n">
        <v>3</v>
      </c>
      <c r="D4312" t="n">
        <v>251</v>
      </c>
      <c r="E4312" t="s">
        <v>385</v>
      </c>
      <c r="F4312" t="n">
        <v>3202</v>
      </c>
      <c r="G4312" t="s">
        <v>275</v>
      </c>
      <c r="H4312" t="s">
        <v>229</v>
      </c>
      <c r="I4312" t="n">
        <v>5</v>
      </c>
      <c r="J4312" t="n">
        <v>160</v>
      </c>
      <c r="K4312" t="s">
        <v>258</v>
      </c>
      <c r="L4312" t="n">
        <v>20</v>
      </c>
      <c r="M4312" t="n">
        <v>0</v>
      </c>
      <c r="N4312" t="n">
        <v>0</v>
      </c>
    </row>
    <row r="4313" spans="1:20">
      <c r="A4313" s="1" t="n">
        <v>42674</v>
      </c>
      <c r="B4313" t="s">
        <v>236</v>
      </c>
      <c r="C4313" t="n">
        <v>2</v>
      </c>
      <c r="D4313" t="n">
        <v>215</v>
      </c>
      <c r="E4313" t="s">
        <v>384</v>
      </c>
      <c r="F4313" t="n">
        <v>3201</v>
      </c>
      <c r="G4313" t="s">
        <v>228</v>
      </c>
      <c r="H4313" t="s">
        <v>229</v>
      </c>
      <c r="I4313" t="n">
        <v>5</v>
      </c>
      <c r="J4313" t="n">
        <v>515</v>
      </c>
      <c r="K4313" t="s">
        <v>338</v>
      </c>
      <c r="L4313" t="n">
        <v>100</v>
      </c>
      <c r="M4313" t="n">
        <v>0</v>
      </c>
      <c r="N4313" t="n">
        <v>0</v>
      </c>
    </row>
    <row r="4314" spans="1:20">
      <c r="A4314" s="1" t="n">
        <v>42674</v>
      </c>
      <c r="B4314" t="s">
        <v>236</v>
      </c>
      <c r="C4314" t="n">
        <v>1</v>
      </c>
      <c r="D4314" t="n">
        <v>216</v>
      </c>
      <c r="E4314" t="s">
        <v>392</v>
      </c>
      <c r="F4314" t="n">
        <v>3201</v>
      </c>
      <c r="G4314" t="s">
        <v>228</v>
      </c>
      <c r="H4314" t="s">
        <v>229</v>
      </c>
      <c r="I4314" t="n">
        <v>5</v>
      </c>
      <c r="J4314" t="n">
        <v>515</v>
      </c>
      <c r="K4314" t="s">
        <v>338</v>
      </c>
      <c r="L4314" t="n">
        <v>215</v>
      </c>
      <c r="M4314" t="n">
        <v>0</v>
      </c>
      <c r="N4314" t="n">
        <v>0</v>
      </c>
    </row>
    <row r="4315" spans="1:20">
      <c r="A4315" s="1" t="n">
        <v>42674</v>
      </c>
      <c r="B4315" t="s">
        <v>236</v>
      </c>
      <c r="C4315" t="n">
        <v>3</v>
      </c>
      <c r="D4315" t="n">
        <v>216</v>
      </c>
      <c r="E4315" t="s">
        <v>392</v>
      </c>
      <c r="F4315" t="n">
        <v>3201</v>
      </c>
      <c r="G4315" t="s">
        <v>228</v>
      </c>
      <c r="H4315" t="s">
        <v>229</v>
      </c>
      <c r="I4315" t="n">
        <v>5</v>
      </c>
      <c r="J4315" t="n">
        <v>490</v>
      </c>
      <c r="K4315" t="s">
        <v>244</v>
      </c>
      <c r="L4315" t="n">
        <v>125</v>
      </c>
      <c r="M4315" t="n">
        <v>0</v>
      </c>
      <c r="N4315" t="n">
        <v>0</v>
      </c>
    </row>
    <row r="4316" spans="1:20">
      <c r="A4316" s="1" t="n">
        <v>42674</v>
      </c>
      <c r="B4316" t="s">
        <v>420</v>
      </c>
      <c r="C4316" t="n">
        <v>1</v>
      </c>
      <c r="D4316" t="n">
        <v>25</v>
      </c>
      <c r="E4316" t="s">
        <v>116</v>
      </c>
      <c r="F4316" t="n">
        <v>3201</v>
      </c>
      <c r="G4316" t="s">
        <v>228</v>
      </c>
      <c r="H4316" t="s">
        <v>229</v>
      </c>
      <c r="I4316" t="n">
        <v>5</v>
      </c>
      <c r="J4316" t="n">
        <v>805</v>
      </c>
      <c r="K4316" t="s">
        <v>295</v>
      </c>
      <c r="L4316" t="n">
        <v>699</v>
      </c>
      <c r="M4316" t="n">
        <v>0.3</v>
      </c>
      <c r="N4316" t="n">
        <v>35.2</v>
      </c>
      <c r="O4316" t="s">
        <v>420</v>
      </c>
      <c r="P4316" t="n">
        <v>363</v>
      </c>
      <c r="Q4316" t="s">
        <v>387</v>
      </c>
      <c r="R4316" t="s">
        <v>233</v>
      </c>
      <c r="S4316" t="s">
        <v>229</v>
      </c>
      <c r="T4316" t="n">
        <v>5</v>
      </c>
    </row>
    <row r="4317" spans="1:20">
      <c r="A4317" s="1" t="n">
        <v>42674</v>
      </c>
      <c r="B4317" t="s">
        <v>422</v>
      </c>
      <c r="C4317" t="n">
        <v>1</v>
      </c>
      <c r="D4317" t="n">
        <v>215</v>
      </c>
      <c r="E4317" t="s">
        <v>384</v>
      </c>
      <c r="F4317" t="n">
        <v>3201</v>
      </c>
      <c r="G4317" t="s">
        <v>228</v>
      </c>
      <c r="H4317" t="s">
        <v>229</v>
      </c>
      <c r="I4317" t="n">
        <v>5</v>
      </c>
      <c r="J4317" t="n">
        <v>515</v>
      </c>
      <c r="K4317" t="s">
        <v>338</v>
      </c>
      <c r="L4317" t="n">
        <v>315</v>
      </c>
      <c r="M4317" t="n">
        <v>0</v>
      </c>
      <c r="N4317" t="n">
        <v>0</v>
      </c>
    </row>
    <row r="4318" spans="1:20">
      <c r="A4318" s="1" t="n">
        <v>42704</v>
      </c>
      <c r="B4318" t="s">
        <v>231</v>
      </c>
      <c r="C4318" t="n">
        <v>75</v>
      </c>
      <c r="D4318" t="n">
        <v>465</v>
      </c>
      <c r="E4318" t="s">
        <v>404</v>
      </c>
      <c r="F4318" t="n">
        <v>3201</v>
      </c>
      <c r="G4318" t="s">
        <v>228</v>
      </c>
      <c r="H4318" t="s">
        <v>229</v>
      </c>
      <c r="I4318" t="n">
        <v>5</v>
      </c>
      <c r="J4318" t="n">
        <v>260</v>
      </c>
      <c r="K4318" t="s">
        <v>250</v>
      </c>
      <c r="L4318" t="n">
        <v>55</v>
      </c>
      <c r="M4318" t="n">
        <v>0</v>
      </c>
      <c r="N4318" t="n">
        <v>0</v>
      </c>
    </row>
    <row r="4319" spans="1:20">
      <c r="A4319" s="1" t="n">
        <v>42704</v>
      </c>
      <c r="B4319" t="s">
        <v>231</v>
      </c>
      <c r="C4319" t="n">
        <v>74</v>
      </c>
      <c r="D4319" t="n">
        <v>465</v>
      </c>
      <c r="E4319" t="s">
        <v>404</v>
      </c>
      <c r="F4319" t="n">
        <v>3201</v>
      </c>
      <c r="G4319" t="s">
        <v>228</v>
      </c>
      <c r="H4319" t="s">
        <v>229</v>
      </c>
      <c r="I4319" t="n">
        <v>5</v>
      </c>
      <c r="J4319" t="n">
        <v>260</v>
      </c>
      <c r="K4319" t="s">
        <v>250</v>
      </c>
      <c r="L4319" t="n">
        <v>15</v>
      </c>
      <c r="M4319" t="n">
        <v>0</v>
      </c>
      <c r="N4319" t="n">
        <v>0</v>
      </c>
    </row>
    <row r="4320" spans="1:20">
      <c r="A4320" s="1" t="n">
        <v>42704</v>
      </c>
      <c r="B4320" t="s">
        <v>231</v>
      </c>
      <c r="C4320" t="n">
        <v>78</v>
      </c>
      <c r="D4320" t="n">
        <v>510</v>
      </c>
      <c r="E4320" t="s">
        <v>398</v>
      </c>
      <c r="F4320" t="n">
        <v>3201</v>
      </c>
      <c r="G4320" t="s">
        <v>228</v>
      </c>
      <c r="H4320" t="s">
        <v>229</v>
      </c>
      <c r="I4320" t="n">
        <v>5</v>
      </c>
      <c r="J4320" t="n">
        <v>260</v>
      </c>
      <c r="K4320" t="s">
        <v>250</v>
      </c>
      <c r="L4320" t="n">
        <v>65</v>
      </c>
      <c r="M4320" t="n">
        <v>1.55</v>
      </c>
      <c r="N4320" t="n">
        <v>0</v>
      </c>
    </row>
    <row r="4321" spans="1:20">
      <c r="A4321" s="1" t="n">
        <v>42704</v>
      </c>
      <c r="B4321" t="s">
        <v>427</v>
      </c>
      <c r="C4321" t="n">
        <v>3</v>
      </c>
      <c r="D4321" t="n">
        <v>215</v>
      </c>
      <c r="E4321" t="s">
        <v>384</v>
      </c>
      <c r="F4321" t="n">
        <v>3201</v>
      </c>
      <c r="G4321" t="s">
        <v>228</v>
      </c>
      <c r="H4321" t="s">
        <v>229</v>
      </c>
      <c r="I4321" t="n">
        <v>5</v>
      </c>
      <c r="J4321" t="n">
        <v>580</v>
      </c>
      <c r="K4321" t="s">
        <v>248</v>
      </c>
      <c r="L4321" t="n">
        <v>20</v>
      </c>
      <c r="M4321" t="n">
        <v>0</v>
      </c>
      <c r="N4321" t="n">
        <v>0</v>
      </c>
    </row>
    <row r="4322" spans="1:20">
      <c r="A4322" s="1" t="n">
        <v>42704</v>
      </c>
      <c r="B4322" t="s">
        <v>427</v>
      </c>
      <c r="C4322" t="n">
        <v>2</v>
      </c>
      <c r="D4322" t="n">
        <v>215</v>
      </c>
      <c r="E4322" t="s">
        <v>384</v>
      </c>
      <c r="F4322" t="n">
        <v>3201</v>
      </c>
      <c r="G4322" t="s">
        <v>228</v>
      </c>
      <c r="H4322" t="s">
        <v>229</v>
      </c>
      <c r="I4322" t="n">
        <v>5</v>
      </c>
      <c r="J4322" t="n">
        <v>910</v>
      </c>
      <c r="K4322" t="s">
        <v>318</v>
      </c>
      <c r="L4322" t="n">
        <v>25</v>
      </c>
      <c r="M4322" t="n">
        <v>0</v>
      </c>
      <c r="N4322" t="n">
        <v>0</v>
      </c>
    </row>
    <row r="4323" spans="1:20">
      <c r="A4323" s="1" t="n">
        <v>42704</v>
      </c>
      <c r="B4323" t="s">
        <v>419</v>
      </c>
      <c r="C4323" t="n">
        <v>2</v>
      </c>
      <c r="D4323" t="n">
        <v>251</v>
      </c>
      <c r="E4323" t="s">
        <v>385</v>
      </c>
      <c r="F4323" t="n">
        <v>3203</v>
      </c>
      <c r="G4323" t="s">
        <v>343</v>
      </c>
      <c r="H4323" t="s">
        <v>229</v>
      </c>
      <c r="I4323" t="n">
        <v>5</v>
      </c>
      <c r="J4323" t="n">
        <v>160</v>
      </c>
      <c r="K4323" t="s">
        <v>258</v>
      </c>
      <c r="L4323" t="n">
        <v>17</v>
      </c>
      <c r="M4323" t="n">
        <v>0</v>
      </c>
      <c r="N4323" t="n">
        <v>0</v>
      </c>
    </row>
    <row r="4324" spans="1:20">
      <c r="A4324" s="1" t="n">
        <v>42704</v>
      </c>
      <c r="B4324" t="s">
        <v>419</v>
      </c>
      <c r="C4324" t="n">
        <v>1</v>
      </c>
      <c r="D4324" t="n">
        <v>251</v>
      </c>
      <c r="E4324" t="s">
        <v>385</v>
      </c>
      <c r="F4324" t="n">
        <v>3204</v>
      </c>
      <c r="G4324" t="s">
        <v>344</v>
      </c>
      <c r="H4324" t="s">
        <v>229</v>
      </c>
      <c r="I4324" t="n">
        <v>5</v>
      </c>
      <c r="J4324" t="n">
        <v>160</v>
      </c>
      <c r="K4324" t="s">
        <v>258</v>
      </c>
      <c r="L4324" t="n">
        <v>23</v>
      </c>
      <c r="M4324" t="n">
        <v>0</v>
      </c>
      <c r="N4324" t="n">
        <v>0</v>
      </c>
    </row>
    <row r="4325" spans="1:20">
      <c r="A4325" s="1" t="n">
        <v>42704</v>
      </c>
      <c r="B4325" t="s">
        <v>419</v>
      </c>
      <c r="C4325" t="n">
        <v>3</v>
      </c>
      <c r="D4325" t="n">
        <v>251</v>
      </c>
      <c r="E4325" t="s">
        <v>385</v>
      </c>
      <c r="F4325" t="n">
        <v>3202</v>
      </c>
      <c r="G4325" t="s">
        <v>275</v>
      </c>
      <c r="H4325" t="s">
        <v>229</v>
      </c>
      <c r="I4325" t="n">
        <v>5</v>
      </c>
      <c r="J4325" t="n">
        <v>160</v>
      </c>
      <c r="K4325" t="s">
        <v>258</v>
      </c>
      <c r="L4325" t="n">
        <v>18</v>
      </c>
      <c r="M4325" t="n">
        <v>0</v>
      </c>
      <c r="N4325" t="n">
        <v>0</v>
      </c>
    </row>
    <row r="4326" spans="1:20">
      <c r="A4326" s="1" t="n">
        <v>42704</v>
      </c>
      <c r="B4326" t="s">
        <v>419</v>
      </c>
      <c r="C4326" t="n">
        <v>4</v>
      </c>
      <c r="D4326" t="n">
        <v>251</v>
      </c>
      <c r="E4326" t="s">
        <v>385</v>
      </c>
      <c r="F4326" t="n">
        <v>3201</v>
      </c>
      <c r="G4326" t="s">
        <v>228</v>
      </c>
      <c r="H4326" t="s">
        <v>229</v>
      </c>
      <c r="I4326" t="n">
        <v>5</v>
      </c>
      <c r="J4326" t="n">
        <v>160</v>
      </c>
      <c r="K4326" t="s">
        <v>258</v>
      </c>
      <c r="L4326" t="n">
        <v>10</v>
      </c>
      <c r="M4326" t="n">
        <v>0</v>
      </c>
      <c r="N4326" t="n">
        <v>0</v>
      </c>
    </row>
    <row r="4327" spans="1:20">
      <c r="A4327" s="1" t="n">
        <v>42704</v>
      </c>
      <c r="B4327" t="s">
        <v>236</v>
      </c>
      <c r="C4327" t="n">
        <v>2</v>
      </c>
      <c r="D4327" t="n">
        <v>215</v>
      </c>
      <c r="E4327" t="s">
        <v>384</v>
      </c>
      <c r="F4327" t="n">
        <v>3201</v>
      </c>
      <c r="G4327" t="s">
        <v>228</v>
      </c>
      <c r="H4327" t="s">
        <v>229</v>
      </c>
      <c r="I4327" t="n">
        <v>5</v>
      </c>
      <c r="J4327" t="n">
        <v>515</v>
      </c>
      <c r="K4327" t="s">
        <v>338</v>
      </c>
      <c r="L4327" t="n">
        <v>140</v>
      </c>
      <c r="M4327" t="n">
        <v>0</v>
      </c>
      <c r="N4327" t="n">
        <v>0</v>
      </c>
    </row>
    <row r="4328" spans="1:20">
      <c r="A4328" s="1" t="n">
        <v>42704</v>
      </c>
      <c r="B4328" t="s">
        <v>236</v>
      </c>
      <c r="C4328" t="n">
        <v>3</v>
      </c>
      <c r="D4328" t="n">
        <v>216</v>
      </c>
      <c r="E4328" t="s">
        <v>392</v>
      </c>
      <c r="F4328" t="n">
        <v>3201</v>
      </c>
      <c r="G4328" t="s">
        <v>228</v>
      </c>
      <c r="H4328" t="s">
        <v>229</v>
      </c>
      <c r="I4328" t="n">
        <v>5</v>
      </c>
      <c r="J4328" t="n">
        <v>490</v>
      </c>
      <c r="K4328" t="s">
        <v>244</v>
      </c>
      <c r="L4328" t="n">
        <v>70</v>
      </c>
      <c r="M4328" t="n">
        <v>0</v>
      </c>
      <c r="N4328" t="n">
        <v>0</v>
      </c>
    </row>
    <row r="4329" spans="1:20">
      <c r="A4329" s="1" t="n">
        <v>42704</v>
      </c>
      <c r="B4329" t="s">
        <v>236</v>
      </c>
      <c r="C4329" t="n">
        <v>1</v>
      </c>
      <c r="D4329" t="n">
        <v>216</v>
      </c>
      <c r="E4329" t="s">
        <v>392</v>
      </c>
      <c r="F4329" t="n">
        <v>3201</v>
      </c>
      <c r="G4329" t="s">
        <v>228</v>
      </c>
      <c r="H4329" t="s">
        <v>229</v>
      </c>
      <c r="I4329" t="n">
        <v>5</v>
      </c>
      <c r="J4329" t="n">
        <v>515</v>
      </c>
      <c r="K4329" t="s">
        <v>338</v>
      </c>
      <c r="L4329" t="n">
        <v>175</v>
      </c>
      <c r="M4329" t="n">
        <v>0</v>
      </c>
      <c r="N4329" t="n">
        <v>0</v>
      </c>
    </row>
    <row r="4330" spans="1:20">
      <c r="A4330" s="1" t="n">
        <v>42704</v>
      </c>
      <c r="B4330" t="s">
        <v>420</v>
      </c>
      <c r="C4330" t="n">
        <v>2</v>
      </c>
      <c r="D4330" t="n">
        <v>25</v>
      </c>
      <c r="E4330" t="s">
        <v>116</v>
      </c>
      <c r="F4330" t="n">
        <v>3201</v>
      </c>
      <c r="G4330" t="s">
        <v>228</v>
      </c>
      <c r="H4330" t="s">
        <v>229</v>
      </c>
      <c r="I4330" t="n">
        <v>5</v>
      </c>
      <c r="J4330" t="n">
        <v>910</v>
      </c>
      <c r="K4330" t="s">
        <v>318</v>
      </c>
      <c r="L4330" t="n">
        <v>192</v>
      </c>
      <c r="M4330" t="n">
        <v>0.75</v>
      </c>
      <c r="N4330" t="n">
        <v>40.2</v>
      </c>
      <c r="O4330" t="s">
        <v>420</v>
      </c>
      <c r="P4330" t="n">
        <v>363</v>
      </c>
      <c r="Q4330" t="s">
        <v>387</v>
      </c>
      <c r="R4330" t="s">
        <v>233</v>
      </c>
      <c r="S4330" t="s">
        <v>229</v>
      </c>
      <c r="T4330" t="n">
        <v>5</v>
      </c>
    </row>
    <row r="4331" spans="1:20">
      <c r="A4331" s="1" t="n">
        <v>42704</v>
      </c>
      <c r="B4331" t="s">
        <v>420</v>
      </c>
      <c r="C4331" t="n">
        <v>1</v>
      </c>
      <c r="D4331" t="n">
        <v>25</v>
      </c>
      <c r="E4331" t="s">
        <v>116</v>
      </c>
      <c r="F4331" t="n">
        <v>3201</v>
      </c>
      <c r="G4331" t="s">
        <v>228</v>
      </c>
      <c r="H4331" t="s">
        <v>229</v>
      </c>
      <c r="I4331" t="n">
        <v>5</v>
      </c>
      <c r="J4331" t="n">
        <v>550</v>
      </c>
      <c r="K4331" t="s">
        <v>346</v>
      </c>
      <c r="L4331" t="n">
        <v>801</v>
      </c>
      <c r="M4331" t="n">
        <v>0.16</v>
      </c>
      <c r="N4331" t="n">
        <v>37</v>
      </c>
      <c r="O4331" t="s">
        <v>420</v>
      </c>
      <c r="P4331" t="n">
        <v>363</v>
      </c>
      <c r="Q4331" t="s">
        <v>387</v>
      </c>
      <c r="R4331" t="s">
        <v>233</v>
      </c>
      <c r="S4331" t="s">
        <v>229</v>
      </c>
      <c r="T4331" t="n">
        <v>5</v>
      </c>
    </row>
    <row r="4332" spans="1:20">
      <c r="A4332" s="1" t="n">
        <v>42704</v>
      </c>
      <c r="B4332" t="s">
        <v>420</v>
      </c>
      <c r="C4332" t="n">
        <v>3</v>
      </c>
      <c r="D4332" t="n">
        <v>25</v>
      </c>
      <c r="E4332" t="s">
        <v>116</v>
      </c>
      <c r="F4332" t="n">
        <v>3201</v>
      </c>
      <c r="G4332" t="s">
        <v>228</v>
      </c>
      <c r="H4332" t="s">
        <v>229</v>
      </c>
      <c r="I4332" t="n">
        <v>5</v>
      </c>
      <c r="J4332" t="n">
        <v>150</v>
      </c>
      <c r="K4332" t="s">
        <v>269</v>
      </c>
      <c r="L4332" t="n">
        <v>461</v>
      </c>
      <c r="M4332" t="n">
        <v>0.21</v>
      </c>
      <c r="N4332" t="n">
        <v>24.1</v>
      </c>
      <c r="O4332" t="s">
        <v>420</v>
      </c>
      <c r="P4332" t="n">
        <v>363</v>
      </c>
      <c r="Q4332" t="s">
        <v>387</v>
      </c>
      <c r="R4332" t="s">
        <v>233</v>
      </c>
      <c r="S4332" t="s">
        <v>229</v>
      </c>
      <c r="T4332" t="n">
        <v>5</v>
      </c>
    </row>
    <row r="4333" spans="1:20">
      <c r="A4333" s="1" t="n">
        <v>42704</v>
      </c>
      <c r="B4333" t="s">
        <v>422</v>
      </c>
      <c r="C4333" t="n">
        <v>9</v>
      </c>
      <c r="D4333" t="n">
        <v>215</v>
      </c>
      <c r="E4333" t="s">
        <v>384</v>
      </c>
      <c r="F4333" t="n">
        <v>3201</v>
      </c>
      <c r="G4333" t="s">
        <v>228</v>
      </c>
      <c r="H4333" t="s">
        <v>229</v>
      </c>
      <c r="I4333" t="n">
        <v>5</v>
      </c>
      <c r="J4333" t="n">
        <v>580</v>
      </c>
      <c r="K4333" t="s">
        <v>248</v>
      </c>
      <c r="L4333" t="n">
        <v>2</v>
      </c>
      <c r="M4333" t="n">
        <v>0</v>
      </c>
      <c r="N4333" t="n">
        <v>0</v>
      </c>
    </row>
    <row r="4334" spans="1:20">
      <c r="A4334" s="1" t="n">
        <v>42704</v>
      </c>
      <c r="B4334" t="s">
        <v>422</v>
      </c>
      <c r="C4334" t="n">
        <v>8</v>
      </c>
      <c r="D4334" t="n">
        <v>215</v>
      </c>
      <c r="E4334" t="s">
        <v>384</v>
      </c>
      <c r="F4334" t="n">
        <v>3201</v>
      </c>
      <c r="G4334" t="s">
        <v>228</v>
      </c>
      <c r="H4334" t="s">
        <v>229</v>
      </c>
      <c r="I4334" t="n">
        <v>5</v>
      </c>
      <c r="J4334" t="n">
        <v>550</v>
      </c>
      <c r="K4334" t="s">
        <v>346</v>
      </c>
      <c r="L4334" t="n">
        <v>8</v>
      </c>
      <c r="M4334" t="n">
        <v>0</v>
      </c>
      <c r="N4334" t="n">
        <v>0</v>
      </c>
    </row>
    <row r="4335" spans="1:20">
      <c r="A4335" s="1" t="n">
        <v>42704</v>
      </c>
      <c r="B4335" t="s">
        <v>422</v>
      </c>
      <c r="C4335" t="n">
        <v>10</v>
      </c>
      <c r="D4335" t="n">
        <v>215</v>
      </c>
      <c r="E4335" t="s">
        <v>384</v>
      </c>
      <c r="F4335" t="n">
        <v>3201</v>
      </c>
      <c r="G4335" t="s">
        <v>228</v>
      </c>
      <c r="H4335" t="s">
        <v>229</v>
      </c>
      <c r="I4335" t="n">
        <v>5</v>
      </c>
      <c r="J4335" t="n">
        <v>515</v>
      </c>
      <c r="K4335" t="s">
        <v>338</v>
      </c>
      <c r="L4335" t="n">
        <v>140</v>
      </c>
      <c r="M4335" t="n">
        <v>0</v>
      </c>
      <c r="N4335" t="n">
        <v>0</v>
      </c>
    </row>
    <row r="4336" spans="1:20">
      <c r="A4336" s="1" t="n">
        <v>42704</v>
      </c>
      <c r="B4336" t="s">
        <v>422</v>
      </c>
      <c r="C4336" t="n">
        <v>6</v>
      </c>
      <c r="D4336" t="n">
        <v>215</v>
      </c>
      <c r="E4336" t="s">
        <v>384</v>
      </c>
      <c r="F4336" t="n">
        <v>3201</v>
      </c>
      <c r="G4336" t="s">
        <v>228</v>
      </c>
      <c r="H4336" t="s">
        <v>229</v>
      </c>
      <c r="I4336" t="n">
        <v>5</v>
      </c>
      <c r="J4336" t="n">
        <v>458</v>
      </c>
      <c r="K4336" t="s">
        <v>230</v>
      </c>
      <c r="L4336" t="n">
        <v>14</v>
      </c>
      <c r="M4336" t="n">
        <v>0</v>
      </c>
      <c r="N4336" t="n">
        <v>0</v>
      </c>
    </row>
    <row r="4337" spans="1:20">
      <c r="A4337" s="1" t="n">
        <v>42704</v>
      </c>
      <c r="B4337" t="s">
        <v>422</v>
      </c>
      <c r="C4337" t="n">
        <v>7</v>
      </c>
      <c r="D4337" t="n">
        <v>215</v>
      </c>
      <c r="E4337" t="s">
        <v>384</v>
      </c>
      <c r="F4337" t="n">
        <v>3201</v>
      </c>
      <c r="G4337" t="s">
        <v>228</v>
      </c>
      <c r="H4337" t="s">
        <v>229</v>
      </c>
      <c r="I4337" t="n">
        <v>5</v>
      </c>
      <c r="J4337" t="n">
        <v>910</v>
      </c>
      <c r="K4337" t="s">
        <v>318</v>
      </c>
      <c r="L4337" t="n">
        <v>11</v>
      </c>
      <c r="M4337" t="n">
        <v>0</v>
      </c>
      <c r="N4337" t="n">
        <v>0</v>
      </c>
    </row>
    <row r="4338" spans="1:20">
      <c r="A4338" s="1" t="n">
        <v>42705</v>
      </c>
      <c r="B4338" t="s">
        <v>427</v>
      </c>
      <c r="C4338" t="n">
        <v>2</v>
      </c>
      <c r="D4338" t="n">
        <v>215</v>
      </c>
      <c r="E4338" t="s">
        <v>384</v>
      </c>
      <c r="F4338" t="n">
        <v>3201</v>
      </c>
      <c r="G4338" t="s">
        <v>228</v>
      </c>
      <c r="H4338" t="s">
        <v>229</v>
      </c>
      <c r="I4338" t="n">
        <v>5</v>
      </c>
      <c r="J4338" t="n">
        <v>515</v>
      </c>
      <c r="K4338" t="s">
        <v>338</v>
      </c>
      <c r="L4338" t="n">
        <v>59</v>
      </c>
      <c r="M4338" t="n">
        <v>0</v>
      </c>
      <c r="N4338" t="n">
        <v>0</v>
      </c>
    </row>
    <row r="4339" spans="1:20">
      <c r="A4339" s="1" t="n">
        <v>42705</v>
      </c>
      <c r="B4339" t="s">
        <v>427</v>
      </c>
      <c r="C4339" t="n">
        <v>3</v>
      </c>
      <c r="D4339" t="n">
        <v>25</v>
      </c>
      <c r="E4339" t="s">
        <v>116</v>
      </c>
      <c r="F4339" t="n">
        <v>3201</v>
      </c>
      <c r="G4339" t="s">
        <v>228</v>
      </c>
      <c r="H4339" t="s">
        <v>229</v>
      </c>
      <c r="I4339" t="n">
        <v>5</v>
      </c>
      <c r="J4339" t="n">
        <v>458</v>
      </c>
      <c r="K4339" t="s">
        <v>230</v>
      </c>
      <c r="L4339" t="n">
        <v>1</v>
      </c>
      <c r="M4339" t="n">
        <v>0.25</v>
      </c>
      <c r="N4339" t="n">
        <v>47.3</v>
      </c>
      <c r="O4339" t="s">
        <v>428</v>
      </c>
      <c r="P4339" t="n">
        <v>121</v>
      </c>
      <c r="Q4339" t="s">
        <v>387</v>
      </c>
      <c r="R4339" t="s">
        <v>233</v>
      </c>
      <c r="S4339" t="s">
        <v>229</v>
      </c>
      <c r="T4339" t="n">
        <v>5</v>
      </c>
    </row>
    <row r="4340" spans="1:20">
      <c r="A4340" s="1" t="n">
        <v>42705</v>
      </c>
      <c r="B4340" t="s">
        <v>419</v>
      </c>
      <c r="C4340" t="n">
        <v>1</v>
      </c>
      <c r="D4340" t="n">
        <v>251</v>
      </c>
      <c r="E4340" t="s">
        <v>385</v>
      </c>
      <c r="F4340" t="n">
        <v>3204</v>
      </c>
      <c r="G4340" t="s">
        <v>344</v>
      </c>
      <c r="H4340" t="s">
        <v>229</v>
      </c>
      <c r="I4340" t="n">
        <v>5</v>
      </c>
      <c r="J4340" t="n">
        <v>887</v>
      </c>
      <c r="K4340" t="s">
        <v>424</v>
      </c>
      <c r="L4340" t="n">
        <v>9</v>
      </c>
      <c r="M4340" t="n">
        <v>0</v>
      </c>
      <c r="N4340" t="n">
        <v>0</v>
      </c>
    </row>
    <row r="4341" spans="1:20">
      <c r="A4341" s="1" t="n">
        <v>42705</v>
      </c>
      <c r="B4341" t="s">
        <v>419</v>
      </c>
      <c r="C4341" t="n">
        <v>2</v>
      </c>
      <c r="D4341" t="n">
        <v>251</v>
      </c>
      <c r="E4341" t="s">
        <v>385</v>
      </c>
      <c r="F4341" t="n">
        <v>3203</v>
      </c>
      <c r="G4341" t="s">
        <v>343</v>
      </c>
      <c r="H4341" t="s">
        <v>229</v>
      </c>
      <c r="I4341" t="n">
        <v>5</v>
      </c>
      <c r="J4341" t="n">
        <v>887</v>
      </c>
      <c r="K4341" t="s">
        <v>424</v>
      </c>
      <c r="L4341" t="n">
        <v>15</v>
      </c>
      <c r="M4341" t="n">
        <v>0</v>
      </c>
      <c r="N4341" t="n">
        <v>0</v>
      </c>
    </row>
    <row r="4342" spans="1:20">
      <c r="A4342" s="1" t="n">
        <v>42705</v>
      </c>
      <c r="B4342" t="s">
        <v>419</v>
      </c>
      <c r="C4342" t="n">
        <v>4</v>
      </c>
      <c r="D4342" t="n">
        <v>251</v>
      </c>
      <c r="E4342" t="s">
        <v>385</v>
      </c>
      <c r="F4342" t="n">
        <v>3201</v>
      </c>
      <c r="G4342" t="s">
        <v>228</v>
      </c>
      <c r="H4342" t="s">
        <v>229</v>
      </c>
      <c r="I4342" t="n">
        <v>5</v>
      </c>
      <c r="J4342" t="n">
        <v>887</v>
      </c>
      <c r="K4342" t="s">
        <v>424</v>
      </c>
      <c r="L4342" t="n">
        <v>5</v>
      </c>
      <c r="M4342" t="n">
        <v>0</v>
      </c>
      <c r="N4342" t="n">
        <v>0</v>
      </c>
    </row>
    <row r="4343" spans="1:20">
      <c r="A4343" s="1" t="n">
        <v>42705</v>
      </c>
      <c r="B4343" t="s">
        <v>419</v>
      </c>
      <c r="C4343" t="n">
        <v>3</v>
      </c>
      <c r="D4343" t="n">
        <v>251</v>
      </c>
      <c r="E4343" t="s">
        <v>385</v>
      </c>
      <c r="F4343" t="n">
        <v>3202</v>
      </c>
      <c r="G4343" t="s">
        <v>275</v>
      </c>
      <c r="H4343" t="s">
        <v>229</v>
      </c>
      <c r="I4343" t="n">
        <v>5</v>
      </c>
      <c r="J4343" t="n">
        <v>887</v>
      </c>
      <c r="K4343" t="s">
        <v>424</v>
      </c>
      <c r="L4343" t="n">
        <v>36</v>
      </c>
      <c r="M4343" t="n">
        <v>0</v>
      </c>
      <c r="N4343" t="n">
        <v>0</v>
      </c>
    </row>
    <row r="4344" spans="1:20">
      <c r="A4344" s="1" t="n">
        <v>42705</v>
      </c>
      <c r="B4344" t="s">
        <v>236</v>
      </c>
      <c r="C4344" t="n">
        <v>1</v>
      </c>
      <c r="D4344" t="n">
        <v>216</v>
      </c>
      <c r="E4344" t="s">
        <v>392</v>
      </c>
      <c r="F4344" t="n">
        <v>3201</v>
      </c>
      <c r="G4344" t="s">
        <v>228</v>
      </c>
      <c r="H4344" t="s">
        <v>229</v>
      </c>
      <c r="I4344" t="n">
        <v>5</v>
      </c>
      <c r="J4344" t="n">
        <v>490</v>
      </c>
      <c r="K4344" t="s">
        <v>244</v>
      </c>
      <c r="L4344" t="n">
        <v>110</v>
      </c>
      <c r="M4344" t="n">
        <v>0</v>
      </c>
      <c r="N4344" t="n">
        <v>0</v>
      </c>
    </row>
    <row r="4345" spans="1:20">
      <c r="A4345" s="1" t="n">
        <v>42705</v>
      </c>
      <c r="B4345" t="s">
        <v>420</v>
      </c>
      <c r="C4345" t="n">
        <v>2</v>
      </c>
      <c r="D4345" t="n">
        <v>25</v>
      </c>
      <c r="E4345" t="s">
        <v>116</v>
      </c>
      <c r="F4345" t="n">
        <v>3201</v>
      </c>
      <c r="G4345" t="s">
        <v>228</v>
      </c>
      <c r="H4345" t="s">
        <v>229</v>
      </c>
      <c r="I4345" t="n">
        <v>5</v>
      </c>
      <c r="J4345" t="n">
        <v>805</v>
      </c>
      <c r="K4345" t="s">
        <v>295</v>
      </c>
      <c r="L4345" t="n">
        <v>743</v>
      </c>
      <c r="M4345" t="n">
        <v>0.18</v>
      </c>
      <c r="N4345" t="n">
        <v>43.8</v>
      </c>
      <c r="O4345" t="s">
        <v>420</v>
      </c>
      <c r="P4345" t="n">
        <v>363</v>
      </c>
      <c r="Q4345" t="s">
        <v>387</v>
      </c>
      <c r="R4345" t="s">
        <v>233</v>
      </c>
      <c r="S4345" t="s">
        <v>229</v>
      </c>
      <c r="T4345" t="n">
        <v>5</v>
      </c>
    </row>
    <row r="4346" spans="1:20">
      <c r="A4346" s="1" t="n">
        <v>42705</v>
      </c>
      <c r="B4346" t="s">
        <v>420</v>
      </c>
      <c r="C4346" t="n">
        <v>1</v>
      </c>
      <c r="D4346" t="n">
        <v>25</v>
      </c>
      <c r="E4346" t="s">
        <v>116</v>
      </c>
      <c r="F4346" t="n">
        <v>3201</v>
      </c>
      <c r="G4346" t="s">
        <v>228</v>
      </c>
      <c r="H4346" t="s">
        <v>229</v>
      </c>
      <c r="I4346" t="n">
        <v>5</v>
      </c>
      <c r="J4346" t="n">
        <v>550</v>
      </c>
      <c r="K4346" t="s">
        <v>346</v>
      </c>
      <c r="L4346" t="n">
        <v>989</v>
      </c>
      <c r="M4346" t="n">
        <v>0.16</v>
      </c>
      <c r="N4346" t="n">
        <v>37.3</v>
      </c>
      <c r="O4346" t="s">
        <v>420</v>
      </c>
      <c r="P4346" t="n">
        <v>363</v>
      </c>
      <c r="Q4346" t="s">
        <v>387</v>
      </c>
      <c r="R4346" t="s">
        <v>233</v>
      </c>
      <c r="S4346" t="s">
        <v>229</v>
      </c>
      <c r="T4346" t="n">
        <v>5</v>
      </c>
    </row>
  </sheetData>
  <pageMargins bottom="1" footer="0.5" header="0.5" left="0.75" right="0.75" top="1"/>
</worksheet>
</file>

<file path=xl/worksheets/sheet9.xml><?xml version="1.0" encoding="utf-8"?>
<worksheet xmlns="http://schemas.openxmlformats.org/spreadsheetml/2006/main">
  <sheetPr>
    <tabColor rgb="0000B080"/>
    <outlinePr summaryBelow="1" summaryRight="1"/>
    <pageSetUpPr/>
  </sheetPr>
  <dimension ref="A1:B342"/>
  <sheetViews>
    <sheetView workbookViewId="0">
      <selection activeCell="A1" sqref="A1"/>
    </sheetView>
  </sheetViews>
  <sheetFormatPr baseColWidth="10" defaultRowHeight="15"/>
  <sheetData>
    <row r="1" spans="1:2">
      <c r="A1" t="s">
        <v>178</v>
      </c>
      <c r="B1" t="s">
        <v>438</v>
      </c>
    </row>
    <row r="2" spans="1:2">
      <c r="A2" t="s">
        <v>180</v>
      </c>
      <c r="B2" t="s">
        <v>439</v>
      </c>
    </row>
    <row r="3" spans="1:2">
      <c r="A3" s="1" t="n">
        <v>32978</v>
      </c>
      <c r="B3" t="n">
        <v>0.54</v>
      </c>
    </row>
    <row r="4" spans="1:2">
      <c r="A4" s="1" t="n">
        <v>33008</v>
      </c>
      <c r="B4" t="n">
        <v>0.515</v>
      </c>
    </row>
    <row r="5" spans="1:2">
      <c r="A5" s="1" t="n">
        <v>33039</v>
      </c>
      <c r="B5" t="n">
        <v>0.494</v>
      </c>
    </row>
    <row r="6" spans="1:2">
      <c r="A6" s="1" t="n">
        <v>33069</v>
      </c>
      <c r="B6" t="n">
        <v>0.535</v>
      </c>
    </row>
    <row r="7" spans="1:2">
      <c r="A7" s="1" t="n">
        <v>33100</v>
      </c>
      <c r="B7" t="n">
        <v>0.791</v>
      </c>
    </row>
    <row r="8" spans="1:2">
      <c r="A8" s="1" t="n">
        <v>33131</v>
      </c>
      <c r="B8" t="n">
        <v>1.012</v>
      </c>
    </row>
    <row r="9" spans="1:2">
      <c r="A9" s="1" t="n">
        <v>33161</v>
      </c>
      <c r="B9" t="n">
        <v>1.196</v>
      </c>
    </row>
    <row r="10" spans="1:2">
      <c r="A10" s="1" t="n">
        <v>33192</v>
      </c>
      <c r="B10" t="n">
        <v>0.971</v>
      </c>
    </row>
    <row r="11" spans="1:2">
      <c r="A11" s="1" t="n">
        <v>33222</v>
      </c>
      <c r="B11" t="n">
        <v>0.803</v>
      </c>
    </row>
    <row r="12" spans="1:2">
      <c r="A12" s="1" t="n">
        <v>33253</v>
      </c>
      <c r="B12" t="n">
        <v>0.741</v>
      </c>
    </row>
    <row r="13" spans="1:2">
      <c r="A13" s="1" t="n">
        <v>33284</v>
      </c>
      <c r="B13" t="n">
        <v>0.637</v>
      </c>
    </row>
    <row r="14" spans="1:2">
      <c r="A14" s="1" t="n">
        <v>33312</v>
      </c>
      <c r="B14" t="n">
        <v>0.5580000000000001</v>
      </c>
    </row>
    <row r="15" spans="1:2">
      <c r="A15" s="1" t="n">
        <v>33343</v>
      </c>
      <c r="B15" t="n">
        <v>0.552</v>
      </c>
    </row>
    <row r="16" spans="1:2">
      <c r="A16" s="1" t="n">
        <v>33373</v>
      </c>
      <c r="B16" t="n">
        <v>0.569</v>
      </c>
    </row>
    <row r="17" spans="1:2">
      <c r="A17" s="1" t="n">
        <v>33404</v>
      </c>
      <c r="B17" t="n">
        <v>0.547</v>
      </c>
    </row>
    <row r="18" spans="1:2">
      <c r="A18" s="1" t="n">
        <v>33434</v>
      </c>
      <c r="B18" t="n">
        <v>0.586</v>
      </c>
    </row>
    <row r="19" spans="1:2">
      <c r="A19" s="1" t="n">
        <v>33465</v>
      </c>
      <c r="B19" t="n">
        <v>0.623</v>
      </c>
    </row>
    <row r="20" spans="1:2">
      <c r="A20" s="1" t="n">
        <v>33496</v>
      </c>
      <c r="B20" t="n">
        <v>0.635</v>
      </c>
    </row>
    <row r="21" spans="1:2">
      <c r="A21" s="1" t="n">
        <v>33526</v>
      </c>
      <c r="B21" t="n">
        <v>0.671</v>
      </c>
    </row>
    <row r="22" spans="1:2">
      <c r="A22" s="1" t="n">
        <v>33557</v>
      </c>
      <c r="B22" t="n">
        <v>0.645</v>
      </c>
    </row>
    <row r="23" spans="1:2">
      <c r="A23" s="1" t="n">
        <v>33587</v>
      </c>
      <c r="B23" t="n">
        <v>0.522</v>
      </c>
    </row>
    <row r="24" spans="1:2">
      <c r="A24" s="1" t="n">
        <v>33618</v>
      </c>
      <c r="B24" t="n">
        <v>0.509</v>
      </c>
    </row>
    <row r="25" spans="1:2">
      <c r="A25" s="1" t="n">
        <v>33649</v>
      </c>
      <c r="B25" t="n">
        <v>0.543</v>
      </c>
    </row>
    <row r="26" spans="1:2">
      <c r="A26" s="1" t="n">
        <v>33678</v>
      </c>
      <c r="B26" t="n">
        <v>0.514</v>
      </c>
    </row>
    <row r="27" spans="1:2">
      <c r="A27" s="1" t="n">
        <v>33709</v>
      </c>
      <c r="B27" t="n">
        <v>0.543</v>
      </c>
    </row>
    <row r="28" spans="1:2">
      <c r="A28" s="1" t="n">
        <v>33739</v>
      </c>
      <c r="B28" t="n">
        <v>0.579</v>
      </c>
    </row>
    <row r="29" spans="1:2">
      <c r="A29" s="1" t="n">
        <v>33770</v>
      </c>
      <c r="B29" t="n">
        <v>0.615</v>
      </c>
    </row>
    <row r="30" spans="1:2">
      <c r="A30" s="1" t="n">
        <v>33800</v>
      </c>
      <c r="B30" t="n">
        <v>0.611</v>
      </c>
    </row>
    <row r="31" spans="1:2">
      <c r="A31" s="1" t="n">
        <v>33831</v>
      </c>
      <c r="B31" t="n">
        <v>0.59</v>
      </c>
    </row>
    <row r="32" spans="1:2">
      <c r="A32" s="1" t="n">
        <v>33862</v>
      </c>
      <c r="B32" t="n">
        <v>0.623</v>
      </c>
    </row>
    <row r="33" spans="1:2">
      <c r="A33" s="1" t="n">
        <v>33892</v>
      </c>
      <c r="B33" t="n">
        <v>0.621</v>
      </c>
    </row>
    <row r="34" spans="1:2">
      <c r="A34" s="1" t="n">
        <v>33923</v>
      </c>
      <c r="B34" t="n">
        <v>0.5610000000000001</v>
      </c>
    </row>
    <row r="35" spans="1:2">
      <c r="A35" s="1" t="n">
        <v>33953</v>
      </c>
      <c r="B35" t="n">
        <v>0.544</v>
      </c>
    </row>
    <row r="36" spans="1:2">
      <c r="A36" s="1" t="n">
        <v>33984</v>
      </c>
      <c r="B36" t="n">
        <v>0.534</v>
      </c>
    </row>
    <row r="37" spans="1:2">
      <c r="A37" s="1" t="n">
        <v>34015</v>
      </c>
      <c r="B37" t="n">
        <v>0.553</v>
      </c>
    </row>
    <row r="38" spans="1:2">
      <c r="A38" s="1" t="n">
        <v>34043</v>
      </c>
      <c r="B38" t="n">
        <v>0.5580000000000001</v>
      </c>
    </row>
    <row r="39" spans="1:2">
      <c r="A39" s="1" t="n">
        <v>34074</v>
      </c>
      <c r="B39" t="n">
        <v>0.551</v>
      </c>
    </row>
    <row r="40" spans="1:2">
      <c r="A40" s="1" t="n">
        <v>34104</v>
      </c>
      <c r="B40" t="n">
        <v>0.553</v>
      </c>
    </row>
    <row r="41" spans="1:2">
      <c r="A41" s="1" t="n">
        <v>34135</v>
      </c>
      <c r="B41" t="n">
        <v>0.526</v>
      </c>
    </row>
    <row r="42" spans="1:2">
      <c r="A42" s="1" t="n">
        <v>34165</v>
      </c>
      <c r="B42" t="n">
        <v>0.494</v>
      </c>
    </row>
    <row r="43" spans="1:2">
      <c r="A43" s="1" t="n">
        <v>34196</v>
      </c>
      <c r="B43" t="n">
        <v>0.501</v>
      </c>
    </row>
    <row r="44" spans="1:2">
      <c r="A44" s="1" t="n">
        <v>34227</v>
      </c>
      <c r="B44" t="n">
        <v>0.535</v>
      </c>
    </row>
    <row r="45" spans="1:2">
      <c r="A45" s="1" t="n">
        <v>34257</v>
      </c>
      <c r="B45" t="n">
        <v>0.5679999999999999</v>
      </c>
    </row>
    <row r="46" spans="1:2">
      <c r="A46" s="1" t="n">
        <v>34288</v>
      </c>
      <c r="B46" t="n">
        <v>0.533</v>
      </c>
    </row>
    <row r="47" spans="1:2">
      <c r="A47" s="1" t="n">
        <v>34318</v>
      </c>
      <c r="B47" t="n">
        <v>0.446</v>
      </c>
    </row>
    <row r="48" spans="1:2">
      <c r="A48" s="1" t="n">
        <v>34349</v>
      </c>
      <c r="B48" t="n">
        <v>0.528</v>
      </c>
    </row>
    <row r="49" spans="1:2">
      <c r="A49" s="1" t="n">
        <v>34380</v>
      </c>
      <c r="B49" t="n">
        <v>0.501</v>
      </c>
    </row>
    <row r="50" spans="1:2">
      <c r="A50" s="1" t="n">
        <v>34408</v>
      </c>
      <c r="B50" t="n">
        <v>0.451</v>
      </c>
    </row>
    <row r="51" spans="1:2">
      <c r="A51" s="1" t="n">
        <v>34439</v>
      </c>
      <c r="B51" t="n">
        <v>0.469</v>
      </c>
    </row>
    <row r="52" spans="1:2">
      <c r="A52" s="1" t="n">
        <v>34469</v>
      </c>
      <c r="B52" t="n">
        <v>0.472</v>
      </c>
    </row>
    <row r="53" spans="1:2">
      <c r="A53" s="1" t="n">
        <v>34500</v>
      </c>
      <c r="B53" t="n">
        <v>0.493</v>
      </c>
    </row>
    <row r="54" spans="1:2">
      <c r="A54" s="1" t="n">
        <v>34530</v>
      </c>
      <c r="B54" t="n">
        <v>0.509</v>
      </c>
    </row>
    <row r="55" spans="1:2">
      <c r="A55" s="1" t="n">
        <v>34561</v>
      </c>
      <c r="B55" t="n">
        <v>0.498</v>
      </c>
    </row>
    <row r="56" spans="1:2">
      <c r="A56" s="1" t="n">
        <v>34592</v>
      </c>
      <c r="B56" t="n">
        <v>0.49</v>
      </c>
    </row>
    <row r="57" spans="1:2">
      <c r="A57" s="1" t="n">
        <v>34622</v>
      </c>
      <c r="B57" t="n">
        <v>0.509</v>
      </c>
    </row>
    <row r="58" spans="1:2">
      <c r="A58" s="1" t="n">
        <v>34653</v>
      </c>
      <c r="B58" t="n">
        <v>0.513</v>
      </c>
    </row>
    <row r="59" spans="1:2">
      <c r="A59" s="1" t="n">
        <v>34683</v>
      </c>
      <c r="B59" t="n">
        <v>0.487</v>
      </c>
    </row>
    <row r="60" spans="1:2">
      <c r="A60" s="1" t="n">
        <v>34714</v>
      </c>
      <c r="B60" t="n">
        <v>0.472</v>
      </c>
    </row>
    <row r="61" spans="1:2">
      <c r="A61" s="1" t="n">
        <v>34745</v>
      </c>
      <c r="B61" t="n">
        <v>0.467</v>
      </c>
    </row>
    <row r="62" spans="1:2">
      <c r="A62" s="1" t="n">
        <v>34773</v>
      </c>
      <c r="B62" t="n">
        <v>0.449</v>
      </c>
    </row>
    <row r="63" spans="1:2">
      <c r="A63" s="1" t="n">
        <v>34804</v>
      </c>
      <c r="B63" t="n">
        <v>0.5</v>
      </c>
    </row>
    <row r="64" spans="1:2">
      <c r="A64" s="1" t="n">
        <v>34834</v>
      </c>
      <c r="B64" t="n">
        <v>0.511</v>
      </c>
    </row>
    <row r="65" spans="1:2">
      <c r="A65" s="1" t="n">
        <v>34865</v>
      </c>
      <c r="B65" t="n">
        <v>0.478</v>
      </c>
    </row>
    <row r="66" spans="1:2">
      <c r="A66" s="1" t="n">
        <v>34895</v>
      </c>
      <c r="B66" t="n">
        <v>0.467</v>
      </c>
    </row>
    <row r="67" spans="1:2">
      <c r="A67" s="1" t="n">
        <v>34926</v>
      </c>
      <c r="B67" t="n">
        <v>0.496</v>
      </c>
    </row>
    <row r="68" spans="1:2">
      <c r="A68" s="1" t="n">
        <v>34957</v>
      </c>
      <c r="B68" t="n">
        <v>0.513</v>
      </c>
    </row>
    <row r="69" spans="1:2">
      <c r="A69" s="1" t="n">
        <v>34987</v>
      </c>
      <c r="B69" t="n">
        <v>0.502</v>
      </c>
    </row>
    <row r="70" spans="1:2">
      <c r="A70" s="1" t="n">
        <v>35018</v>
      </c>
      <c r="B70" t="n">
        <v>0.524</v>
      </c>
    </row>
    <row r="71" spans="1:2">
      <c r="A71" s="1" t="n">
        <v>35048</v>
      </c>
      <c r="B71" t="n">
        <v>0.553</v>
      </c>
    </row>
    <row r="72" spans="1:2">
      <c r="A72" s="1" t="n">
        <v>35079</v>
      </c>
      <c r="B72" t="n">
        <v>0.55</v>
      </c>
    </row>
    <row r="73" spans="1:2">
      <c r="A73" s="1" t="n">
        <v>35110</v>
      </c>
      <c r="B73" t="n">
        <v>0.5570000000000001</v>
      </c>
    </row>
    <row r="74" spans="1:2">
      <c r="A74" s="1" t="n">
        <v>35139</v>
      </c>
      <c r="B74" t="n">
        <v>0.586</v>
      </c>
    </row>
    <row r="75" spans="1:2">
      <c r="A75" s="1" t="n">
        <v>35170</v>
      </c>
      <c r="B75" t="n">
        <v>0.617</v>
      </c>
    </row>
    <row r="76" spans="1:2">
      <c r="A76" s="1" t="n">
        <v>35200</v>
      </c>
      <c r="B76" t="n">
        <v>0.5570000000000001</v>
      </c>
    </row>
    <row r="77" spans="1:2">
      <c r="A77" s="1" t="n">
        <v>35231</v>
      </c>
      <c r="B77" t="n">
        <v>0.516</v>
      </c>
    </row>
    <row r="78" spans="1:2">
      <c r="A78" s="1" t="n">
        <v>35261</v>
      </c>
      <c r="B78" t="n">
        <v>0.556</v>
      </c>
    </row>
    <row r="79" spans="1:2">
      <c r="A79" s="1" t="n">
        <v>35292</v>
      </c>
      <c r="B79" t="n">
        <v>0.615</v>
      </c>
    </row>
    <row r="80" spans="1:2">
      <c r="A80" s="1" t="n">
        <v>35323</v>
      </c>
      <c r="B80" t="n">
        <v>0.6820000000000001</v>
      </c>
    </row>
    <row r="81" spans="1:2">
      <c r="A81" s="1" t="n">
        <v>35353</v>
      </c>
      <c r="B81" t="n">
        <v>0.703</v>
      </c>
    </row>
    <row r="82" spans="1:2">
      <c r="A82" s="1" t="n">
        <v>35384</v>
      </c>
      <c r="B82" t="n">
        <v>0.696</v>
      </c>
    </row>
    <row r="83" spans="1:2">
      <c r="A83" s="1" t="n">
        <v>35414</v>
      </c>
      <c r="B83" t="n">
        <v>0.6929999999999999</v>
      </c>
    </row>
    <row r="84" spans="1:2">
      <c r="A84" s="1" t="n">
        <v>35445</v>
      </c>
      <c r="B84" t="n">
        <v>0.68</v>
      </c>
    </row>
    <row r="85" spans="1:2">
      <c r="A85" s="1" t="n">
        <v>35476</v>
      </c>
      <c r="B85" t="n">
        <v>0.619</v>
      </c>
    </row>
    <row r="86" spans="1:2">
      <c r="A86" s="1" t="n">
        <v>35504</v>
      </c>
      <c r="B86" t="n">
        <v>0.5570000000000001</v>
      </c>
    </row>
    <row r="87" spans="1:2">
      <c r="A87" s="1" t="n">
        <v>35535</v>
      </c>
      <c r="B87" t="n">
        <v>0.541</v>
      </c>
    </row>
    <row r="88" spans="1:2">
      <c r="A88" s="1" t="n">
        <v>35565</v>
      </c>
      <c r="B88" t="n">
        <v>0.549</v>
      </c>
    </row>
    <row r="89" spans="1:2">
      <c r="A89" s="1" t="n">
        <v>35596</v>
      </c>
      <c r="B89" t="n">
        <v>0.523</v>
      </c>
    </row>
    <row r="90" spans="1:2">
      <c r="A90" s="1" t="n">
        <v>35626</v>
      </c>
      <c r="B90" t="n">
        <v>0.536</v>
      </c>
    </row>
    <row r="91" spans="1:2">
      <c r="A91" s="1" t="n">
        <v>35657</v>
      </c>
      <c r="B91" t="n">
        <v>0.5590000000000001</v>
      </c>
    </row>
    <row r="92" spans="1:2">
      <c r="A92" s="1" t="n">
        <v>35688</v>
      </c>
      <c r="B92" t="n">
        <v>0.541</v>
      </c>
    </row>
    <row r="93" spans="1:2">
      <c r="A93" s="1" t="n">
        <v>35718</v>
      </c>
      <c r="B93" t="n">
        <v>0.571</v>
      </c>
    </row>
    <row r="94" spans="1:2">
      <c r="A94" s="1" t="n">
        <v>35749</v>
      </c>
      <c r="B94" t="n">
        <v>0.549</v>
      </c>
    </row>
    <row r="95" spans="1:2">
      <c r="A95" s="1" t="n">
        <v>35779</v>
      </c>
      <c r="B95" t="n">
        <v>0.496</v>
      </c>
    </row>
    <row r="96" spans="1:2">
      <c r="A96" s="1" t="n">
        <v>35810</v>
      </c>
      <c r="B96" t="n">
        <v>0.476</v>
      </c>
    </row>
    <row r="97" spans="1:2">
      <c r="A97" s="1" t="n">
        <v>35841</v>
      </c>
      <c r="B97" t="n">
        <v>0.449</v>
      </c>
    </row>
    <row r="98" spans="1:2">
      <c r="A98" s="1" t="n">
        <v>35869</v>
      </c>
      <c r="B98" t="n">
        <v>0.413</v>
      </c>
    </row>
    <row r="99" spans="1:2">
      <c r="A99" s="1" t="n">
        <v>35900</v>
      </c>
      <c r="B99" t="n">
        <v>0.426</v>
      </c>
    </row>
    <row r="100" spans="1:2">
      <c r="A100" s="1" t="n">
        <v>35930</v>
      </c>
      <c r="B100" t="n">
        <v>0.416</v>
      </c>
    </row>
    <row r="101" spans="1:2">
      <c r="A101" s="1" t="n">
        <v>35961</v>
      </c>
      <c r="B101" t="n">
        <v>0.389</v>
      </c>
    </row>
    <row r="102" spans="1:2">
      <c r="A102" s="1" t="n">
        <v>35991</v>
      </c>
      <c r="B102" t="n">
        <v>0.386</v>
      </c>
    </row>
    <row r="103" spans="1:2">
      <c r="A103" s="1" t="n">
        <v>36022</v>
      </c>
      <c r="B103" t="n">
        <v>0.372</v>
      </c>
    </row>
    <row r="104" spans="1:2">
      <c r="A104" s="1" t="n">
        <v>36053</v>
      </c>
      <c r="B104" t="n">
        <v>0.42</v>
      </c>
    </row>
    <row r="105" spans="1:2">
      <c r="A105" s="1" t="n">
        <v>36083</v>
      </c>
      <c r="B105" t="n">
        <v>0.42</v>
      </c>
    </row>
    <row r="106" spans="1:2">
      <c r="A106" s="1" t="n">
        <v>36114</v>
      </c>
      <c r="B106" t="n">
        <v>0.371</v>
      </c>
    </row>
    <row r="107" spans="1:2">
      <c r="A107" s="1" t="n">
        <v>36144</v>
      </c>
      <c r="B107" t="n">
        <v>0.304</v>
      </c>
    </row>
    <row r="108" spans="1:2">
      <c r="A108" s="1" t="n">
        <v>36175</v>
      </c>
      <c r="B108" t="n">
        <v>0.334</v>
      </c>
    </row>
    <row r="109" spans="1:2">
      <c r="A109" s="1" t="n">
        <v>36206</v>
      </c>
      <c r="B109" t="n">
        <v>0.309</v>
      </c>
    </row>
    <row r="110" spans="1:2">
      <c r="A110" s="1" t="n">
        <v>36234</v>
      </c>
      <c r="B110" t="n">
        <v>0.378</v>
      </c>
    </row>
    <row r="111" spans="1:2">
      <c r="A111" s="1" t="n">
        <v>36265</v>
      </c>
      <c r="B111" t="n">
        <v>0.43</v>
      </c>
    </row>
    <row r="112" spans="1:2">
      <c r="A112" s="1" t="n">
        <v>36295</v>
      </c>
      <c r="B112" t="n">
        <v>0.415</v>
      </c>
    </row>
    <row r="113" spans="1:2">
      <c r="A113" s="1" t="n">
        <v>36326</v>
      </c>
      <c r="B113" t="n">
        <v>0.44</v>
      </c>
    </row>
    <row r="114" spans="1:2">
      <c r="A114" s="1" t="n">
        <v>36356</v>
      </c>
      <c r="B114" t="n">
        <v>0.512</v>
      </c>
    </row>
    <row r="115" spans="1:2">
      <c r="A115" s="1" t="n">
        <v>36387</v>
      </c>
      <c r="B115" t="n">
        <v>0.5639999999999999</v>
      </c>
    </row>
    <row r="116" spans="1:2">
      <c r="A116" s="1" t="n">
        <v>36418</v>
      </c>
      <c r="B116" t="n">
        <v>0.614</v>
      </c>
    </row>
    <row r="117" spans="1:2">
      <c r="A117" s="1" t="n">
        <v>36448</v>
      </c>
      <c r="B117" t="n">
        <v>0.595</v>
      </c>
    </row>
    <row r="118" spans="1:2">
      <c r="A118" s="1" t="n">
        <v>36479</v>
      </c>
      <c r="B118" t="n">
        <v>0.661</v>
      </c>
    </row>
    <row r="119" spans="1:2">
      <c r="A119" s="1" t="n">
        <v>36509</v>
      </c>
      <c r="B119" t="n">
        <v>0.701</v>
      </c>
    </row>
    <row r="120" spans="1:2">
      <c r="A120" s="1" t="n">
        <v>36540</v>
      </c>
      <c r="B120" t="n">
        <v>0.781</v>
      </c>
    </row>
    <row r="121" spans="1:2">
      <c r="A121" s="1" t="n">
        <v>36571</v>
      </c>
      <c r="B121" t="n">
        <v>0.78</v>
      </c>
    </row>
    <row r="122" spans="1:2">
      <c r="A122" s="1" t="n">
        <v>36600</v>
      </c>
      <c r="B122" t="n">
        <v>0.771</v>
      </c>
    </row>
    <row r="123" spans="1:2">
      <c r="A123" s="1" t="n">
        <v>36631</v>
      </c>
      <c r="B123" t="n">
        <v>0.719</v>
      </c>
    </row>
    <row r="124" spans="1:2">
      <c r="A124" s="1" t="n">
        <v>36661</v>
      </c>
      <c r="B124" t="n">
        <v>0.762</v>
      </c>
    </row>
    <row r="125" spans="1:2">
      <c r="A125" s="1" t="n">
        <v>36692</v>
      </c>
      <c r="B125" t="n">
        <v>0.785</v>
      </c>
    </row>
    <row r="126" spans="1:2">
      <c r="A126" s="1" t="n">
        <v>36722</v>
      </c>
      <c r="B126" t="n">
        <v>0.796</v>
      </c>
    </row>
    <row r="127" spans="1:2">
      <c r="A127" s="1" t="n">
        <v>36753</v>
      </c>
      <c r="B127" t="n">
        <v>0.9</v>
      </c>
    </row>
    <row r="128" spans="1:2">
      <c r="A128" s="1" t="n">
        <v>36784</v>
      </c>
      <c r="B128" t="n">
        <v>1.017</v>
      </c>
    </row>
    <row r="129" spans="1:2">
      <c r="A129" s="1" t="n">
        <v>36814</v>
      </c>
      <c r="B129" t="n">
        <v>0.982</v>
      </c>
    </row>
    <row r="130" spans="1:2">
      <c r="A130" s="1" t="n">
        <v>36845</v>
      </c>
      <c r="B130" t="n">
        <v>1.028</v>
      </c>
    </row>
    <row r="131" spans="1:2">
      <c r="A131" s="1" t="n">
        <v>36875</v>
      </c>
      <c r="B131" t="n">
        <v>0.863</v>
      </c>
    </row>
    <row r="132" spans="1:2">
      <c r="A132" s="1" t="n">
        <v>36906</v>
      </c>
      <c r="B132" t="n">
        <v>0.87</v>
      </c>
    </row>
    <row r="133" spans="1:2">
      <c r="A133" s="1" t="n">
        <v>36937</v>
      </c>
      <c r="B133" t="n">
        <v>0.8149999999999999</v>
      </c>
    </row>
    <row r="134" spans="1:2">
      <c r="A134" s="1" t="n">
        <v>36965</v>
      </c>
      <c r="B134" t="n">
        <v>0.748</v>
      </c>
    </row>
    <row r="135" spans="1:2">
      <c r="A135" s="1" t="n">
        <v>36996</v>
      </c>
      <c r="B135" t="n">
        <v>0.77</v>
      </c>
    </row>
    <row r="136" spans="1:2">
      <c r="A136" s="1" t="n">
        <v>37026</v>
      </c>
      <c r="B136" t="n">
        <v>0.821</v>
      </c>
    </row>
    <row r="137" spans="1:2">
      <c r="A137" s="1" t="n">
        <v>37057</v>
      </c>
      <c r="B137" t="n">
        <v>0.767</v>
      </c>
    </row>
    <row r="138" spans="1:2">
      <c r="A138" s="1" t="n">
        <v>37087</v>
      </c>
      <c r="B138" t="n">
        <v>0.711</v>
      </c>
    </row>
    <row r="139" spans="1:2">
      <c r="A139" s="1" t="n">
        <v>37118</v>
      </c>
      <c r="B139" t="n">
        <v>0.764</v>
      </c>
    </row>
    <row r="140" spans="1:2">
      <c r="A140" s="1" t="n">
        <v>37149</v>
      </c>
      <c r="B140" t="n">
        <v>0.738</v>
      </c>
    </row>
    <row r="141" spans="1:2">
      <c r="A141" s="1" t="n">
        <v>37179</v>
      </c>
      <c r="B141" t="n">
        <v>0.622</v>
      </c>
    </row>
    <row r="142" spans="1:2">
      <c r="A142" s="1" t="n">
        <v>37210</v>
      </c>
      <c r="B142" t="n">
        <v>0.543</v>
      </c>
    </row>
    <row r="143" spans="1:2">
      <c r="A143" s="1" t="n">
        <v>37240</v>
      </c>
      <c r="B143" t="n">
        <v>0.515</v>
      </c>
    </row>
    <row r="144" spans="1:2">
      <c r="A144" s="1" t="n">
        <v>37271</v>
      </c>
      <c r="B144" t="n">
        <v>0.533</v>
      </c>
    </row>
    <row r="145" spans="1:2">
      <c r="A145" s="1" t="n">
        <v>37302</v>
      </c>
      <c r="B145" t="n">
        <v>0.551</v>
      </c>
    </row>
    <row r="146" spans="1:2">
      <c r="A146" s="1" t="n">
        <v>37330</v>
      </c>
      <c r="B146" t="n">
        <v>0.63</v>
      </c>
    </row>
    <row r="147" spans="1:2">
      <c r="A147" s="1" t="n">
        <v>37361</v>
      </c>
      <c r="B147" t="n">
        <v>0.669</v>
      </c>
    </row>
    <row r="148" spans="1:2">
      <c r="A148" s="1" t="n">
        <v>37391</v>
      </c>
      <c r="B148" t="n">
        <v>0.666</v>
      </c>
    </row>
    <row r="149" spans="1:2">
      <c r="A149" s="1" t="n">
        <v>37422</v>
      </c>
      <c r="B149" t="n">
        <v>0.653</v>
      </c>
    </row>
    <row r="150" spans="1:2">
      <c r="A150" s="1" t="n">
        <v>37452</v>
      </c>
      <c r="B150" t="n">
        <v>0.6909999999999999</v>
      </c>
    </row>
    <row r="151" spans="1:2">
      <c r="A151" s="1" t="n">
        <v>37483</v>
      </c>
      <c r="B151" t="n">
        <v>0.722</v>
      </c>
    </row>
    <row r="152" spans="1:2">
      <c r="A152" s="1" t="n">
        <v>37514</v>
      </c>
      <c r="B152" t="n">
        <v>0.8</v>
      </c>
    </row>
    <row r="153" spans="1:2">
      <c r="A153" s="1" t="n">
        <v>37544</v>
      </c>
      <c r="B153" t="n">
        <v>0.79</v>
      </c>
    </row>
    <row r="154" spans="1:2">
      <c r="A154" s="1" t="n">
        <v>37575</v>
      </c>
      <c r="B154" t="n">
        <v>0.708</v>
      </c>
    </row>
    <row r="155" spans="1:2">
      <c r="A155" s="1" t="n">
        <v>37605</v>
      </c>
      <c r="B155" t="n">
        <v>0.8110000000000001</v>
      </c>
    </row>
    <row r="156" spans="1:2">
      <c r="A156" s="1" t="n">
        <v>37636</v>
      </c>
      <c r="B156" t="n">
        <v>0.887</v>
      </c>
    </row>
    <row r="157" spans="1:2">
      <c r="A157" s="1" t="n">
        <v>37667</v>
      </c>
      <c r="B157" t="n">
        <v>1.055</v>
      </c>
    </row>
    <row r="158" spans="1:2">
      <c r="A158" s="1" t="n">
        <v>37695</v>
      </c>
      <c r="B158" t="n">
        <v>0.893</v>
      </c>
    </row>
    <row r="159" spans="1:2">
      <c r="A159" s="1" t="n">
        <v>37726</v>
      </c>
      <c r="B159" t="n">
        <v>0.743</v>
      </c>
    </row>
    <row r="160" spans="1:2">
      <c r="A160" s="1" t="n">
        <v>37756</v>
      </c>
      <c r="B160" t="n">
        <v>0.714</v>
      </c>
    </row>
    <row r="161" spans="1:2">
      <c r="A161" s="1" t="n">
        <v>37787</v>
      </c>
      <c r="B161" t="n">
        <v>0.748</v>
      </c>
    </row>
    <row r="162" spans="1:2">
      <c r="A162" s="1" t="n">
        <v>37817</v>
      </c>
      <c r="B162" t="n">
        <v>0.78</v>
      </c>
    </row>
    <row r="163" spans="1:2">
      <c r="A163" s="1" t="n">
        <v>37848</v>
      </c>
      <c r="B163" t="n">
        <v>0.823</v>
      </c>
    </row>
    <row r="164" spans="1:2">
      <c r="A164" s="1" t="n">
        <v>37879</v>
      </c>
      <c r="B164" t="n">
        <v>0.738</v>
      </c>
    </row>
    <row r="165" spans="1:2">
      <c r="A165" s="1" t="n">
        <v>37909</v>
      </c>
      <c r="B165" t="n">
        <v>0.82</v>
      </c>
    </row>
    <row r="166" spans="1:2">
      <c r="A166" s="1" t="n">
        <v>37940</v>
      </c>
      <c r="B166" t="n">
        <v>0.831</v>
      </c>
    </row>
    <row r="167" spans="1:2">
      <c r="A167" s="1" t="n">
        <v>37970</v>
      </c>
      <c r="B167" t="n">
        <v>0.876</v>
      </c>
    </row>
    <row r="168" spans="1:2">
      <c r="A168" s="1" t="n">
        <v>38001</v>
      </c>
      <c r="B168" t="n">
        <v>0.998</v>
      </c>
    </row>
    <row r="169" spans="1:2">
      <c r="A169" s="1" t="n">
        <v>38032</v>
      </c>
      <c r="B169" t="n">
        <v>0.9330000000000001</v>
      </c>
    </row>
    <row r="170" spans="1:2">
      <c r="A170" s="1" t="n">
        <v>38061</v>
      </c>
      <c r="B170" t="n">
        <v>0.947</v>
      </c>
    </row>
    <row r="171" spans="1:2">
      <c r="A171" s="1" t="n">
        <v>38092</v>
      </c>
      <c r="B171" t="n">
        <v>0.973</v>
      </c>
    </row>
    <row r="172" spans="1:2">
      <c r="A172" s="1" t="n">
        <v>38122</v>
      </c>
      <c r="B172" t="n">
        <v>1.092</v>
      </c>
    </row>
    <row r="173" spans="1:2">
      <c r="A173" s="1" t="n">
        <v>38153</v>
      </c>
      <c r="B173" t="n">
        <v>1.032</v>
      </c>
    </row>
    <row r="174" spans="1:2">
      <c r="A174" s="1" t="n">
        <v>38183</v>
      </c>
      <c r="B174" t="n">
        <v>1.145</v>
      </c>
    </row>
    <row r="175" spans="1:2">
      <c r="A175" s="1" t="n">
        <v>38214</v>
      </c>
      <c r="B175" t="n">
        <v>1.227</v>
      </c>
    </row>
    <row r="176" spans="1:2">
      <c r="A176" s="1" t="n">
        <v>38245</v>
      </c>
      <c r="B176" t="n">
        <v>1.362</v>
      </c>
    </row>
    <row r="177" spans="1:2">
      <c r="A177" s="1" t="n">
        <v>38275</v>
      </c>
      <c r="B177" t="n">
        <v>1.52</v>
      </c>
    </row>
    <row r="178" spans="1:2">
      <c r="A178" s="1" t="n">
        <v>38306</v>
      </c>
      <c r="B178" t="n">
        <v>1.347</v>
      </c>
    </row>
    <row r="179" spans="1:2">
      <c r="A179" s="1" t="n">
        <v>38336</v>
      </c>
      <c r="B179" t="n">
        <v>1.223</v>
      </c>
    </row>
    <row r="180" spans="1:2">
      <c r="A180" s="1" t="n">
        <v>38367</v>
      </c>
      <c r="B180" t="n">
        <v>1.334</v>
      </c>
    </row>
    <row r="181" spans="1:2">
      <c r="A181" s="1" t="n">
        <v>38398</v>
      </c>
      <c r="B181" t="n">
        <v>1.334</v>
      </c>
    </row>
    <row r="182" spans="1:2">
      <c r="A182" s="1" t="n">
        <v>38426</v>
      </c>
      <c r="B182" t="n">
        <v>1.562</v>
      </c>
    </row>
    <row r="183" spans="1:2">
      <c r="A183" s="1" t="n">
        <v>38457</v>
      </c>
      <c r="B183" t="n">
        <v>1.573</v>
      </c>
    </row>
    <row r="184" spans="1:2">
      <c r="A184" s="1" t="n">
        <v>38487</v>
      </c>
      <c r="B184" t="n">
        <v>1.471</v>
      </c>
    </row>
    <row r="185" spans="1:2">
      <c r="A185" s="1" t="n">
        <v>38518</v>
      </c>
      <c r="B185" t="n">
        <v>1.654</v>
      </c>
    </row>
    <row r="186" spans="1:2">
      <c r="A186" s="1" t="n">
        <v>38548</v>
      </c>
      <c r="B186" t="n">
        <v>1.665</v>
      </c>
    </row>
    <row r="187" spans="1:2">
      <c r="A187" s="1" t="n">
        <v>38579</v>
      </c>
      <c r="B187" t="n">
        <v>1.874</v>
      </c>
    </row>
    <row r="188" spans="1:2">
      <c r="A188" s="1" t="n">
        <v>38610</v>
      </c>
      <c r="B188" t="n">
        <v>2.232</v>
      </c>
    </row>
    <row r="189" spans="1:2">
      <c r="A189" s="1" t="n">
        <v>38640</v>
      </c>
      <c r="B189" t="n">
        <v>2.398</v>
      </c>
    </row>
    <row r="190" spans="1:2">
      <c r="A190" s="1" t="n">
        <v>38671</v>
      </c>
      <c r="B190" t="n">
        <v>1.698</v>
      </c>
    </row>
    <row r="191" spans="1:2">
      <c r="A191" s="1" t="n">
        <v>38701</v>
      </c>
      <c r="B191" t="n">
        <v>1.727</v>
      </c>
    </row>
    <row r="192" spans="1:2">
      <c r="A192" s="1" t="n">
        <v>38732</v>
      </c>
      <c r="B192" t="n">
        <v>1.816</v>
      </c>
    </row>
    <row r="193" spans="1:2">
      <c r="A193" s="1" t="n">
        <v>38763</v>
      </c>
      <c r="B193" t="n">
        <v>1.754</v>
      </c>
    </row>
    <row r="194" spans="1:2">
      <c r="A194" s="1" t="n">
        <v>38791</v>
      </c>
      <c r="B194" t="n">
        <v>1.875</v>
      </c>
    </row>
    <row r="195" spans="1:2">
      <c r="A195" s="1" t="n">
        <v>38822</v>
      </c>
      <c r="B195" t="n">
        <v>2.074</v>
      </c>
    </row>
    <row r="196" spans="1:2">
      <c r="A196" s="1" t="n">
        <v>38852</v>
      </c>
      <c r="B196" t="n">
        <v>2.07</v>
      </c>
    </row>
    <row r="197" spans="1:2">
      <c r="A197" s="1" t="n">
        <v>38883</v>
      </c>
      <c r="B197" t="n">
        <v>2.081</v>
      </c>
    </row>
    <row r="198" spans="1:2">
      <c r="A198" s="1" t="n">
        <v>38913</v>
      </c>
      <c r="B198" t="n">
        <v>2.154</v>
      </c>
    </row>
    <row r="199" spans="1:2">
      <c r="A199" s="1" t="n">
        <v>38944</v>
      </c>
      <c r="B199" t="n">
        <v>2.133</v>
      </c>
    </row>
    <row r="200" spans="1:2">
      <c r="A200" s="1" t="n">
        <v>38975</v>
      </c>
      <c r="B200" t="n">
        <v>1.81</v>
      </c>
    </row>
    <row r="201" spans="1:2">
      <c r="A201" s="1" t="n">
        <v>39005</v>
      </c>
      <c r="B201" t="n">
        <v>1.739</v>
      </c>
    </row>
    <row r="202" spans="1:2">
      <c r="A202" s="1" t="n">
        <v>39036</v>
      </c>
      <c r="B202" t="n">
        <v>1.733</v>
      </c>
    </row>
    <row r="203" spans="1:2">
      <c r="A203" s="1" t="n">
        <v>39066</v>
      </c>
      <c r="B203" t="n">
        <v>1.81</v>
      </c>
    </row>
    <row r="204" spans="1:2">
      <c r="A204" s="1" t="n">
        <v>39097</v>
      </c>
      <c r="B204" t="n">
        <v>1.654</v>
      </c>
    </row>
    <row r="205" spans="1:2">
      <c r="A205" s="1" t="n">
        <v>39128</v>
      </c>
      <c r="B205" t="n">
        <v>1.74</v>
      </c>
    </row>
    <row r="206" spans="1:2">
      <c r="A206" s="1" t="n">
        <v>39156</v>
      </c>
      <c r="B206" t="n">
        <v>1.846</v>
      </c>
    </row>
    <row r="207" spans="1:2">
      <c r="A207" s="1" t="n">
        <v>39187</v>
      </c>
      <c r="B207" t="n">
        <v>2.036</v>
      </c>
    </row>
    <row r="208" spans="1:2">
      <c r="A208" s="1" t="n">
        <v>39217</v>
      </c>
      <c r="B208" t="n">
        <v>2.044</v>
      </c>
    </row>
    <row r="209" spans="1:2">
      <c r="A209" s="1" t="n">
        <v>39248</v>
      </c>
      <c r="B209" t="n">
        <v>2.099</v>
      </c>
    </row>
    <row r="210" spans="1:2">
      <c r="A210" s="1" t="n">
        <v>39278</v>
      </c>
      <c r="B210" t="n">
        <v>2.137</v>
      </c>
    </row>
    <row r="211" spans="1:2">
      <c r="A211" s="1" t="n">
        <v>39309</v>
      </c>
      <c r="B211" t="n">
        <v>2.092</v>
      </c>
    </row>
    <row r="212" spans="1:2">
      <c r="A212" s="1" t="n">
        <v>39340</v>
      </c>
      <c r="B212" t="n">
        <v>2.265</v>
      </c>
    </row>
    <row r="213" spans="1:2">
      <c r="A213" s="1" t="n">
        <v>39370</v>
      </c>
      <c r="B213" t="n">
        <v>2.372</v>
      </c>
    </row>
    <row r="214" spans="1:2">
      <c r="A214" s="1" t="n">
        <v>39401</v>
      </c>
      <c r="B214" t="n">
        <v>2.673</v>
      </c>
    </row>
    <row r="215" spans="1:2">
      <c r="A215" s="1" t="n">
        <v>39431</v>
      </c>
      <c r="B215" t="n">
        <v>2.601</v>
      </c>
    </row>
    <row r="216" spans="1:2">
      <c r="A216" s="1" t="n">
        <v>39462</v>
      </c>
      <c r="B216" t="n">
        <v>2.605</v>
      </c>
    </row>
    <row r="217" spans="1:2">
      <c r="A217" s="1" t="n">
        <v>39493</v>
      </c>
      <c r="B217" t="n">
        <v>2.728</v>
      </c>
    </row>
    <row r="218" spans="1:2">
      <c r="A218" s="1" t="n">
        <v>39522</v>
      </c>
      <c r="B218" t="n">
        <v>3.124</v>
      </c>
    </row>
    <row r="219" spans="1:2">
      <c r="A219" s="1" t="n">
        <v>39553</v>
      </c>
      <c r="B219" t="n">
        <v>3.365</v>
      </c>
    </row>
    <row r="220" spans="1:2">
      <c r="A220" s="1" t="n">
        <v>39583</v>
      </c>
      <c r="B220" t="n">
        <v>3.738</v>
      </c>
    </row>
    <row r="221" spans="1:2">
      <c r="A221" s="1" t="n">
        <v>39614</v>
      </c>
      <c r="B221" t="n">
        <v>3.878</v>
      </c>
    </row>
    <row r="222" spans="1:2">
      <c r="A222" s="1" t="n">
        <v>39644</v>
      </c>
      <c r="B222" t="n">
        <v>3.886</v>
      </c>
    </row>
    <row r="223" spans="1:2">
      <c r="A223" s="1" t="n">
        <v>39675</v>
      </c>
      <c r="B223" t="n">
        <v>3.271</v>
      </c>
    </row>
    <row r="224" spans="1:2">
      <c r="A224" s="1" t="n">
        <v>39706</v>
      </c>
      <c r="B224" t="n">
        <v>3.375</v>
      </c>
    </row>
    <row r="225" spans="1:2">
      <c r="A225" s="1" t="n">
        <v>39736</v>
      </c>
      <c r="B225" t="n">
        <v>2.315</v>
      </c>
    </row>
    <row r="226" spans="1:2">
      <c r="A226" s="1" t="n">
        <v>39767</v>
      </c>
      <c r="B226" t="n">
        <v>1.88</v>
      </c>
    </row>
    <row r="227" spans="1:2">
      <c r="A227" s="1" t="n">
        <v>39797</v>
      </c>
      <c r="B227" t="n">
        <v>1.375</v>
      </c>
    </row>
    <row r="228" spans="1:2">
      <c r="A228" s="1" t="n">
        <v>39828</v>
      </c>
      <c r="B228" t="n">
        <v>1.469</v>
      </c>
    </row>
    <row r="229" spans="1:2">
      <c r="A229" s="1" t="n">
        <v>39859</v>
      </c>
      <c r="B229" t="n">
        <v>1.259</v>
      </c>
    </row>
    <row r="230" spans="1:2">
      <c r="A230" s="1" t="n">
        <v>39887</v>
      </c>
      <c r="B230" t="n">
        <v>1.268</v>
      </c>
    </row>
    <row r="231" spans="1:2">
      <c r="A231" s="1" t="n">
        <v>39918</v>
      </c>
      <c r="B231" t="n">
        <v>1.369</v>
      </c>
    </row>
    <row r="232" spans="1:2">
      <c r="A232" s="1" t="n">
        <v>39948</v>
      </c>
      <c r="B232" t="n">
        <v>1.488</v>
      </c>
    </row>
    <row r="233" spans="1:2">
      <c r="A233" s="1" t="n">
        <v>39979</v>
      </c>
      <c r="B233" t="n">
        <v>1.805</v>
      </c>
    </row>
    <row r="234" spans="1:2">
      <c r="A234" s="1" t="n">
        <v>40009</v>
      </c>
      <c r="B234" t="n">
        <v>1.712</v>
      </c>
    </row>
    <row r="235" spans="1:2">
      <c r="A235" s="1" t="n">
        <v>40040</v>
      </c>
      <c r="B235" t="n">
        <v>1.885</v>
      </c>
    </row>
    <row r="236" spans="1:2">
      <c r="A236" s="1" t="n">
        <v>40071</v>
      </c>
      <c r="B236" t="n">
        <v>1.749</v>
      </c>
    </row>
    <row r="237" spans="1:2">
      <c r="A237" s="1" t="n">
        <v>40101</v>
      </c>
      <c r="B237" t="n">
        <v>1.942</v>
      </c>
    </row>
    <row r="238" spans="1:2">
      <c r="A238" s="1" t="n">
        <v>40132</v>
      </c>
      <c r="B238" t="n">
        <v>1.986</v>
      </c>
    </row>
    <row r="239" spans="1:2">
      <c r="A239" s="1" t="n">
        <v>40162</v>
      </c>
      <c r="B239" t="n">
        <v>1.979</v>
      </c>
    </row>
    <row r="240" spans="1:2">
      <c r="A240" s="1" t="n">
        <v>40193</v>
      </c>
      <c r="B240" t="n">
        <v>2.052</v>
      </c>
    </row>
    <row r="241" spans="1:2">
      <c r="A241" s="1" t="n">
        <v>40224</v>
      </c>
      <c r="B241" t="n">
        <v>1.989</v>
      </c>
    </row>
    <row r="242" spans="1:2">
      <c r="A242" s="1" t="n">
        <v>40252</v>
      </c>
      <c r="B242" t="n">
        <v>2.108</v>
      </c>
    </row>
    <row r="243" spans="1:2">
      <c r="A243" s="1" t="n">
        <v>40283</v>
      </c>
      <c r="B243" t="n">
        <v>2.243</v>
      </c>
    </row>
    <row r="244" spans="1:2">
      <c r="A244" s="1" t="n">
        <v>40313</v>
      </c>
      <c r="B244" t="n">
        <v>2.063</v>
      </c>
    </row>
    <row r="245" spans="1:2">
      <c r="A245" s="1" t="n">
        <v>40344</v>
      </c>
      <c r="B245" t="n">
        <v>2.058</v>
      </c>
    </row>
    <row r="246" spans="1:2">
      <c r="A246" s="1" t="n">
        <v>40374</v>
      </c>
      <c r="B246" t="n">
        <v>2.019</v>
      </c>
    </row>
    <row r="247" spans="1:2">
      <c r="A247" s="1" t="n">
        <v>40405</v>
      </c>
      <c r="B247" t="n">
        <v>2.083</v>
      </c>
    </row>
    <row r="248" spans="1:2">
      <c r="A248" s="1" t="n">
        <v>40436</v>
      </c>
      <c r="B248" t="n">
        <v>2.114</v>
      </c>
    </row>
    <row r="249" spans="1:2">
      <c r="A249" s="1" t="n">
        <v>40466</v>
      </c>
      <c r="B249" t="n">
        <v>2.248</v>
      </c>
    </row>
    <row r="250" spans="1:2">
      <c r="A250" s="1" t="n">
        <v>40497</v>
      </c>
      <c r="B250" t="n">
        <v>2.323</v>
      </c>
    </row>
    <row r="251" spans="1:2">
      <c r="A251" s="1" t="n">
        <v>40527</v>
      </c>
      <c r="B251" t="n">
        <v>2.453</v>
      </c>
    </row>
    <row r="252" spans="1:2">
      <c r="A252" s="1" t="n">
        <v>40558</v>
      </c>
      <c r="B252" t="n">
        <v>2.619</v>
      </c>
    </row>
    <row r="253" spans="1:2">
      <c r="A253" s="1" t="n">
        <v>40589</v>
      </c>
      <c r="B253" t="n">
        <v>2.839</v>
      </c>
    </row>
    <row r="254" spans="1:2">
      <c r="A254" s="1" t="n">
        <v>40617</v>
      </c>
      <c r="B254" t="n">
        <v>3.125</v>
      </c>
    </row>
    <row r="255" spans="1:2">
      <c r="A255" s="1" t="n">
        <v>40648</v>
      </c>
      <c r="B255" t="n">
        <v>3.267</v>
      </c>
    </row>
    <row r="256" spans="1:2">
      <c r="A256" s="1" t="n">
        <v>40678</v>
      </c>
      <c r="B256" t="n">
        <v>3.085</v>
      </c>
    </row>
    <row r="257" spans="1:2">
      <c r="A257" s="1" t="n">
        <v>40709</v>
      </c>
      <c r="B257" t="n">
        <v>3.046</v>
      </c>
    </row>
    <row r="258" spans="1:2">
      <c r="A258" s="1" t="n">
        <v>40739</v>
      </c>
      <c r="B258" t="n">
        <v>3.131</v>
      </c>
    </row>
    <row r="259" spans="1:2">
      <c r="A259" s="1" t="n">
        <v>40770</v>
      </c>
      <c r="B259" t="n">
        <v>3.008</v>
      </c>
    </row>
    <row r="260" spans="1:2">
      <c r="A260" s="1" t="n">
        <v>40801</v>
      </c>
      <c r="B260" t="n">
        <v>2.948</v>
      </c>
    </row>
    <row r="261" spans="1:2">
      <c r="A261" s="1" t="n">
        <v>40831</v>
      </c>
      <c r="B261" t="n">
        <v>2.966</v>
      </c>
    </row>
    <row r="262" spans="1:2">
      <c r="A262" s="1" t="n">
        <v>40862</v>
      </c>
      <c r="B262" t="n">
        <v>3.046</v>
      </c>
    </row>
    <row r="263" spans="1:2">
      <c r="A263" s="1" t="n">
        <v>40892</v>
      </c>
      <c r="B263" t="n">
        <v>2.873</v>
      </c>
    </row>
    <row r="264" spans="1:2">
      <c r="A264" s="1" t="n">
        <v>40923</v>
      </c>
      <c r="B264" t="n">
        <v>3.087</v>
      </c>
    </row>
    <row r="265" spans="1:2">
      <c r="A265" s="1" t="n">
        <v>40954</v>
      </c>
      <c r="B265" t="n">
        <v>3.207</v>
      </c>
    </row>
    <row r="266" spans="1:2">
      <c r="A266" s="1" t="n">
        <v>40983</v>
      </c>
      <c r="B266" t="n">
        <v>3.256</v>
      </c>
    </row>
    <row r="267" spans="1:2">
      <c r="A267" s="1" t="n">
        <v>41014</v>
      </c>
      <c r="B267" t="n">
        <v>3.226</v>
      </c>
    </row>
    <row r="268" spans="1:2">
      <c r="A268" s="1" t="n">
        <v>41044</v>
      </c>
      <c r="B268" t="n">
        <v>2.974</v>
      </c>
    </row>
    <row r="269" spans="1:2">
      <c r="A269" s="1" t="n">
        <v>41075</v>
      </c>
      <c r="B269" t="n">
        <v>2.678</v>
      </c>
    </row>
    <row r="270" spans="1:2">
      <c r="A270" s="1" t="n">
        <v>41105</v>
      </c>
      <c r="B270" t="n">
        <v>2.892</v>
      </c>
    </row>
    <row r="271" spans="1:2">
      <c r="A271" s="1" t="n">
        <v>41136</v>
      </c>
      <c r="B271" t="n">
        <v>3.156</v>
      </c>
    </row>
    <row r="272" spans="1:2">
      <c r="A272" s="1" t="n">
        <v>41167</v>
      </c>
      <c r="B272" t="n">
        <v>3.191</v>
      </c>
    </row>
    <row r="273" spans="1:2">
      <c r="A273" s="1" t="n">
        <v>41197</v>
      </c>
      <c r="B273" t="n">
        <v>3.111</v>
      </c>
    </row>
    <row r="274" spans="1:2">
      <c r="A274" s="1" t="n">
        <v>41228</v>
      </c>
      <c r="B274" t="n">
        <v>2.96</v>
      </c>
    </row>
    <row r="275" spans="1:2">
      <c r="A275" s="1" t="n">
        <v>41258</v>
      </c>
      <c r="B275" t="n">
        <v>2.94</v>
      </c>
    </row>
    <row r="276" spans="1:2">
      <c r="A276" s="1" t="n">
        <v>41289</v>
      </c>
      <c r="B276" t="n">
        <v>3.091</v>
      </c>
    </row>
    <row r="277" spans="1:2">
      <c r="A277" s="1" t="n">
        <v>41320</v>
      </c>
      <c r="B277" t="n">
        <v>3.218</v>
      </c>
    </row>
    <row r="278" spans="1:2">
      <c r="A278" s="1" t="n">
        <v>41348</v>
      </c>
      <c r="B278" t="n">
        <v>2.969</v>
      </c>
    </row>
    <row r="279" spans="1:2">
      <c r="A279" s="1" t="n">
        <v>41379</v>
      </c>
      <c r="B279" t="n">
        <v>2.808</v>
      </c>
    </row>
    <row r="280" spans="1:2">
      <c r="A280" s="1" t="n">
        <v>41409</v>
      </c>
      <c r="B280" t="n">
        <v>2.725</v>
      </c>
    </row>
    <row r="281" spans="1:2">
      <c r="A281" s="1" t="n">
        <v>41440</v>
      </c>
      <c r="B281" t="n">
        <v>2.769</v>
      </c>
    </row>
    <row r="282" spans="1:2">
      <c r="A282" s="1" t="n">
        <v>41470</v>
      </c>
      <c r="B282" t="n">
        <v>2.894</v>
      </c>
    </row>
    <row r="283" spans="1:2">
      <c r="A283" s="1" t="n">
        <v>41501</v>
      </c>
      <c r="B283" t="n">
        <v>3.003</v>
      </c>
    </row>
    <row r="284" spans="1:2">
      <c r="A284" s="1" t="n">
        <v>41532</v>
      </c>
      <c r="B284" t="n">
        <v>2.934</v>
      </c>
    </row>
    <row r="285" spans="1:2">
      <c r="A285" s="1" t="n">
        <v>41562</v>
      </c>
      <c r="B285" t="n">
        <v>2.885</v>
      </c>
    </row>
    <row r="286" spans="1:2">
      <c r="A286" s="1" t="n">
        <v>41593</v>
      </c>
      <c r="B286" t="n">
        <v>2.83</v>
      </c>
    </row>
    <row r="287" spans="1:2">
      <c r="A287" s="1" t="n">
        <v>41623</v>
      </c>
      <c r="B287" t="n">
        <v>2.955</v>
      </c>
    </row>
    <row r="288" spans="1:2">
      <c r="A288" s="1" t="n">
        <v>41654</v>
      </c>
      <c r="B288" t="n">
        <v>2.921</v>
      </c>
    </row>
    <row r="289" spans="1:2">
      <c r="A289" s="1" t="n">
        <v>41685</v>
      </c>
      <c r="B289" t="n">
        <v>2.965</v>
      </c>
    </row>
    <row r="290" spans="1:2">
      <c r="A290" s="1" t="n">
        <v>41713</v>
      </c>
      <c r="B290" t="n">
        <v>2.89</v>
      </c>
    </row>
    <row r="291" spans="1:2">
      <c r="A291" s="1" t="n">
        <v>41744</v>
      </c>
      <c r="B291" t="n">
        <v>2.888</v>
      </c>
    </row>
    <row r="292" spans="1:2">
      <c r="A292" s="1" t="n">
        <v>41774</v>
      </c>
      <c r="B292" t="n">
        <v>2.868</v>
      </c>
    </row>
    <row r="293" spans="1:2">
      <c r="A293" s="1" t="n">
        <v>41805</v>
      </c>
      <c r="B293" t="n">
        <v>2.883</v>
      </c>
    </row>
    <row r="294" spans="1:2">
      <c r="A294" s="1" t="n">
        <v>41835</v>
      </c>
      <c r="B294" t="n">
        <v>2.817</v>
      </c>
    </row>
    <row r="295" spans="1:2">
      <c r="A295" s="1" t="n">
        <v>41866</v>
      </c>
      <c r="B295" t="n">
        <v>2.839</v>
      </c>
    </row>
    <row r="296" spans="1:2">
      <c r="A296" s="1" t="n">
        <v>41897</v>
      </c>
      <c r="B296" t="n">
        <v>2.729</v>
      </c>
    </row>
    <row r="297" spans="1:2">
      <c r="A297" s="1" t="n">
        <v>41927</v>
      </c>
      <c r="B297" t="n">
        <v>2.46</v>
      </c>
    </row>
    <row r="298" spans="1:2">
      <c r="A298" s="1" t="n">
        <v>41958</v>
      </c>
      <c r="B298" t="n">
        <v>2.297</v>
      </c>
    </row>
    <row r="299" spans="1:2">
      <c r="A299" s="1" t="n">
        <v>41988</v>
      </c>
      <c r="B299" t="n">
        <v>1.801</v>
      </c>
    </row>
    <row r="300" spans="1:2">
      <c r="A300" s="1" t="n">
        <v>42019</v>
      </c>
      <c r="B300" t="n">
        <v>1.496</v>
      </c>
    </row>
    <row r="301" spans="1:2">
      <c r="A301" s="1" t="n">
        <v>42050</v>
      </c>
      <c r="B301" t="n">
        <v>1.766</v>
      </c>
    </row>
    <row r="302" spans="1:2">
      <c r="A302" s="1" t="n">
        <v>42078</v>
      </c>
      <c r="B302" t="n">
        <v>1.629</v>
      </c>
    </row>
    <row r="303" spans="1:2">
      <c r="A303" s="1" t="n">
        <v>42109</v>
      </c>
      <c r="B303" t="n">
        <v>1.702</v>
      </c>
    </row>
    <row r="304" spans="1:2">
      <c r="A304" s="1" t="n">
        <v>42139</v>
      </c>
      <c r="B304" t="n">
        <v>1.849</v>
      </c>
    </row>
    <row r="305" spans="1:2">
      <c r="A305" s="1" t="n">
        <v>42170</v>
      </c>
      <c r="B305" t="n">
        <v>1.732</v>
      </c>
    </row>
    <row r="306" spans="1:2">
      <c r="A306" s="1" t="n">
        <v>42200</v>
      </c>
      <c r="B306" t="n">
        <v>1.549</v>
      </c>
    </row>
    <row r="307" spans="1:2">
      <c r="A307" s="1" t="n">
        <v>42231</v>
      </c>
      <c r="B307" t="n">
        <v>1.389</v>
      </c>
    </row>
    <row r="308" spans="1:2">
      <c r="A308" s="1" t="n">
        <v>42262</v>
      </c>
      <c r="B308" t="n">
        <v>1.395</v>
      </c>
    </row>
    <row r="309" spans="1:2">
      <c r="A309" s="1" t="n">
        <v>42292</v>
      </c>
      <c r="B309" t="n">
        <v>1.391</v>
      </c>
    </row>
    <row r="310" spans="1:2">
      <c r="A310" s="1" t="n">
        <v>42323</v>
      </c>
      <c r="B310" t="n">
        <v>1.326</v>
      </c>
    </row>
    <row r="311" spans="1:2">
      <c r="A311" s="1" t="n">
        <v>42353</v>
      </c>
      <c r="B311" t="n">
        <v>1.082</v>
      </c>
    </row>
    <row r="312" spans="1:2">
      <c r="A312" s="1" t="n">
        <v>42384</v>
      </c>
      <c r="B312" t="n">
        <v>0.93</v>
      </c>
    </row>
    <row r="313" spans="1:2">
      <c r="A313" s="1" t="n">
        <v>42415</v>
      </c>
      <c r="B313" t="n">
        <v>0.973</v>
      </c>
    </row>
    <row r="314" spans="1:2">
      <c r="A314" s="1" t="n">
        <v>42444</v>
      </c>
      <c r="B314" t="n">
        <v>1.069</v>
      </c>
    </row>
    <row r="315" spans="1:2">
      <c r="A315" s="1" t="n">
        <v>42475</v>
      </c>
      <c r="B315" t="n">
        <v>1.147</v>
      </c>
    </row>
    <row r="316" spans="1:2">
      <c r="A316" s="1" t="n">
        <v>42505</v>
      </c>
      <c r="B316" t="n">
        <v>1.299</v>
      </c>
    </row>
    <row r="317" spans="1:2">
      <c r="A317" s="1" t="n">
        <v>42536</v>
      </c>
      <c r="B317" t="n">
        <v>1.382</v>
      </c>
    </row>
    <row r="318" spans="1:2">
      <c r="A318" s="1" t="n">
        <v>42566</v>
      </c>
      <c r="B318" t="n">
        <v>1.272</v>
      </c>
    </row>
    <row r="319" spans="1:2">
      <c r="A319" s="1" t="n">
        <v>42597</v>
      </c>
      <c r="B319" t="n">
        <v>1.295</v>
      </c>
    </row>
    <row r="320" spans="1:2">
      <c r="A320" s="1" t="n">
        <v>42628</v>
      </c>
      <c r="B320" t="n">
        <v>1.319</v>
      </c>
    </row>
    <row r="321" spans="1:2">
      <c r="A321" s="1" t="n">
        <v>42658</v>
      </c>
      <c r="B321" t="n">
        <v>1.457</v>
      </c>
    </row>
    <row r="322" spans="1:2">
      <c r="A322" s="1" t="n">
        <v>42689</v>
      </c>
      <c r="B322" t="n">
        <v>1.356</v>
      </c>
    </row>
    <row r="323" spans="1:2">
      <c r="A323" s="1" t="n">
        <v>42719</v>
      </c>
      <c r="B323" t="n">
        <v>1.491</v>
      </c>
    </row>
    <row r="324" spans="1:2">
      <c r="A324" s="1" t="n">
        <v>42750</v>
      </c>
      <c r="B324" t="n">
        <v>1.514</v>
      </c>
    </row>
    <row r="325" spans="1:2">
      <c r="A325" s="1" t="n">
        <v>42781</v>
      </c>
      <c r="B325" t="n">
        <v>1.547</v>
      </c>
    </row>
    <row r="326" spans="1:2">
      <c r="A326" s="1" t="n">
        <v>42809</v>
      </c>
      <c r="B326" t="n">
        <v>1.445</v>
      </c>
    </row>
    <row r="327" spans="1:2">
      <c r="A327" s="1" t="n">
        <v>42840</v>
      </c>
      <c r="B327" t="n">
        <v>1.51</v>
      </c>
    </row>
    <row r="328" spans="1:2">
      <c r="A328" s="1" t="n">
        <v>42870</v>
      </c>
      <c r="B328" t="n">
        <v>1.412</v>
      </c>
    </row>
    <row r="329" spans="1:2">
      <c r="A329" s="1" t="n">
        <v>42901</v>
      </c>
      <c r="B329" t="n">
        <v>1.295</v>
      </c>
    </row>
    <row r="330" spans="1:2">
      <c r="A330" s="1" t="n">
        <v>42931</v>
      </c>
      <c r="B330" t="n">
        <v>1.417</v>
      </c>
    </row>
    <row r="331" spans="1:2">
      <c r="A331" s="1" t="n">
        <v>42962</v>
      </c>
      <c r="B331" t="n">
        <v>1.561</v>
      </c>
    </row>
    <row r="332" spans="1:2">
      <c r="A332" s="1" t="n">
        <v>42993</v>
      </c>
      <c r="B332" t="n">
        <v>1.8</v>
      </c>
    </row>
    <row r="333" spans="1:2">
      <c r="A333" s="1" t="n">
        <v>43023</v>
      </c>
      <c r="B333" t="n">
        <v>1.659</v>
      </c>
    </row>
    <row r="334" spans="1:2">
      <c r="A334" s="1" t="n">
        <v>43054</v>
      </c>
      <c r="B334" t="n">
        <v>1.76</v>
      </c>
    </row>
    <row r="335" spans="1:2">
      <c r="A335" s="1" t="n">
        <v>43084</v>
      </c>
      <c r="B335" t="n">
        <v>1.817</v>
      </c>
    </row>
    <row r="336" spans="1:2">
      <c r="A336" s="1" t="n">
        <v>43115</v>
      </c>
      <c r="B336" t="n">
        <v>1.952</v>
      </c>
    </row>
    <row r="337" spans="1:2">
      <c r="A337" s="1" t="n">
        <v>43146</v>
      </c>
      <c r="B337" t="n">
        <v>1.849</v>
      </c>
    </row>
    <row r="338" spans="1:2">
      <c r="A338" s="1" t="n">
        <v>43174</v>
      </c>
      <c r="B338" t="n">
        <v>1.858</v>
      </c>
    </row>
    <row r="339" spans="1:2">
      <c r="A339" s="1" t="n">
        <v>43205</v>
      </c>
      <c r="B339" t="n">
        <v>2.015</v>
      </c>
    </row>
    <row r="340" spans="1:2">
      <c r="A340" s="1" t="n">
        <v>43235</v>
      </c>
      <c r="B340" t="n">
        <v>2.155</v>
      </c>
    </row>
    <row r="341" spans="1:2">
      <c r="A341" s="1" t="n">
        <v>43266</v>
      </c>
      <c r="B341" t="n">
        <v>2.09</v>
      </c>
    </row>
    <row r="342" spans="1:2">
      <c r="A342" s="1" t="n">
        <v>43296</v>
      </c>
      <c r="B342" t="n">
        <v>2.098</v>
      </c>
    </row>
  </sheetData>
  <pageMargins bottom="1" footer="0.5" header="0.5" left="0.75" right="0.75" top="1"/>
</worksheet>
</file>

<file path=xl/worksheets/sheet10.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440</v>
      </c>
      <c r="B1" t="s">
        <v>441</v>
      </c>
      <c r="C1" t="s">
        <v>442</v>
      </c>
      <c r="D1" t="s">
        <v>1</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233</v>
      </c>
      <c r="B2" t="s">
        <v>443</v>
      </c>
      <c r="C2" t="s">
        <v>444</v>
      </c>
      <c r="D2" t="s">
        <v>445</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t="n">
        <v>-1</v>
      </c>
      <c r="BH2" t="n">
        <v>-3</v>
      </c>
      <c r="BI2" t="n">
        <v>-2</v>
      </c>
      <c r="BJ2">
        <f>NA()</f>
        <v/>
      </c>
      <c r="BK2">
        <f>NA()</f>
        <v/>
      </c>
      <c r="BL2">
        <f>NA()</f>
        <v/>
      </c>
      <c r="BM2">
        <f>NA()</f>
        <v/>
      </c>
      <c r="BN2">
        <f>NA()</f>
        <v/>
      </c>
      <c r="BO2">
        <f>NA()</f>
        <v/>
      </c>
      <c r="BP2">
        <f>NA()</f>
        <v/>
      </c>
      <c r="BQ2">
        <f>NA()</f>
        <v/>
      </c>
      <c r="BR2">
        <f>NA()</f>
        <v/>
      </c>
      <c r="BS2">
        <f>NA()</f>
        <v/>
      </c>
      <c r="BT2">
        <f>NA()</f>
        <v/>
      </c>
      <c r="BU2">
        <f>NA()</f>
        <v/>
      </c>
      <c r="BV2">
        <f>NA()</f>
        <v/>
      </c>
      <c r="BW2">
        <f>NA()</f>
        <v/>
      </c>
    </row>
    <row r="3" spans="1:75">
      <c r="A3" t="s">
        <v>233</v>
      </c>
      <c r="B3" t="s">
        <v>443</v>
      </c>
      <c r="C3" t="s">
        <v>446</v>
      </c>
      <c r="D3" t="s">
        <v>447</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t="n">
        <v>0</v>
      </c>
      <c r="BH3" t="n">
        <v>-1</v>
      </c>
      <c r="BI3" t="n">
        <v>0</v>
      </c>
      <c r="BJ3">
        <f>NA()</f>
        <v/>
      </c>
      <c r="BK3">
        <f>NA()</f>
        <v/>
      </c>
      <c r="BL3">
        <f>NA()</f>
        <v/>
      </c>
      <c r="BM3">
        <f>NA()</f>
        <v/>
      </c>
      <c r="BN3">
        <f>NA()</f>
        <v/>
      </c>
      <c r="BO3">
        <f>NA()</f>
        <v/>
      </c>
      <c r="BP3">
        <f>NA()</f>
        <v/>
      </c>
      <c r="BQ3">
        <f>NA()</f>
        <v/>
      </c>
      <c r="BR3">
        <f>NA()</f>
        <v/>
      </c>
      <c r="BS3">
        <f>NA()</f>
        <v/>
      </c>
      <c r="BT3">
        <f>NA()</f>
        <v/>
      </c>
      <c r="BU3">
        <f>NA()</f>
        <v/>
      </c>
      <c r="BV3">
        <f>NA()</f>
        <v/>
      </c>
      <c r="BW3">
        <f>NA()</f>
        <v/>
      </c>
    </row>
    <row r="4" spans="1:75">
      <c r="A4" t="s">
        <v>233</v>
      </c>
      <c r="B4" t="s">
        <v>448</v>
      </c>
      <c r="C4" t="s">
        <v>449</v>
      </c>
      <c r="D4" t="s">
        <v>445</v>
      </c>
      <c r="E4" t="n">
        <v>193</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t="n">
        <v>4495</v>
      </c>
      <c r="BH4" t="n">
        <v>4232</v>
      </c>
      <c r="BI4" t="n">
        <v>2739</v>
      </c>
      <c r="BJ4">
        <f>NA()</f>
        <v/>
      </c>
      <c r="BK4">
        <f>NA()</f>
        <v/>
      </c>
      <c r="BL4">
        <f>NA()</f>
        <v/>
      </c>
      <c r="BM4">
        <f>NA()</f>
        <v/>
      </c>
      <c r="BN4">
        <f>NA()</f>
        <v/>
      </c>
      <c r="BO4">
        <f>NA()</f>
        <v/>
      </c>
      <c r="BP4">
        <f>NA()</f>
        <v/>
      </c>
      <c r="BQ4">
        <f>NA()</f>
        <v/>
      </c>
      <c r="BR4">
        <f>NA()</f>
        <v/>
      </c>
      <c r="BS4">
        <f>NA()</f>
        <v/>
      </c>
      <c r="BT4">
        <f>NA()</f>
        <v/>
      </c>
      <c r="BU4">
        <f>NA()</f>
        <v/>
      </c>
      <c r="BV4">
        <f>NA()</f>
        <v/>
      </c>
      <c r="BW4">
        <f>NA()</f>
        <v/>
      </c>
    </row>
    <row r="5" spans="1:75">
      <c r="A5" t="s">
        <v>233</v>
      </c>
      <c r="B5" t="s">
        <v>450</v>
      </c>
      <c r="C5" t="s">
        <v>451</v>
      </c>
      <c r="D5" t="s">
        <v>452</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t="n">
        <v>21.78</v>
      </c>
      <c r="BH5" t="n">
        <v>17.97</v>
      </c>
      <c r="BI5" t="n">
        <v>13.01</v>
      </c>
      <c r="BJ5">
        <f>NA()</f>
        <v/>
      </c>
      <c r="BK5">
        <f>NA()</f>
        <v/>
      </c>
      <c r="BL5">
        <f>NA()</f>
        <v/>
      </c>
      <c r="BM5">
        <f>NA()</f>
        <v/>
      </c>
      <c r="BN5">
        <f>NA()</f>
        <v/>
      </c>
      <c r="BO5">
        <f>NA()</f>
        <v/>
      </c>
      <c r="BP5">
        <f>NA()</f>
        <v/>
      </c>
      <c r="BQ5">
        <f>NA()</f>
        <v/>
      </c>
      <c r="BR5">
        <f>NA()</f>
        <v/>
      </c>
      <c r="BS5">
        <f>NA()</f>
        <v/>
      </c>
      <c r="BT5">
        <f>NA()</f>
        <v/>
      </c>
      <c r="BU5">
        <f>NA()</f>
        <v/>
      </c>
      <c r="BV5">
        <f>NA()</f>
        <v/>
      </c>
      <c r="BW5">
        <f>NA()</f>
        <v/>
      </c>
    </row>
    <row r="6" spans="1:75">
      <c r="A6" t="s">
        <v>233</v>
      </c>
      <c r="B6" t="s">
        <v>448</v>
      </c>
      <c r="C6" t="s">
        <v>453</v>
      </c>
      <c r="D6" t="s">
        <v>447</v>
      </c>
      <c r="E6" t="n">
        <v>29</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t="n">
        <v>677</v>
      </c>
      <c r="BH6" t="n">
        <v>638</v>
      </c>
      <c r="BI6" t="n">
        <v>413</v>
      </c>
      <c r="BJ6">
        <f>NA()</f>
        <v/>
      </c>
      <c r="BK6">
        <f>NA()</f>
        <v/>
      </c>
      <c r="BL6">
        <f>NA()</f>
        <v/>
      </c>
      <c r="BM6">
        <f>NA()</f>
        <v/>
      </c>
      <c r="BN6">
        <f>NA()</f>
        <v/>
      </c>
      <c r="BO6">
        <f>NA()</f>
        <v/>
      </c>
      <c r="BP6">
        <f>NA()</f>
        <v/>
      </c>
      <c r="BQ6">
        <f>NA()</f>
        <v/>
      </c>
      <c r="BR6">
        <f>NA()</f>
        <v/>
      </c>
      <c r="BS6">
        <f>NA()</f>
        <v/>
      </c>
      <c r="BT6">
        <f>NA()</f>
        <v/>
      </c>
      <c r="BU6">
        <f>NA()</f>
        <v/>
      </c>
      <c r="BV6">
        <f>NA()</f>
        <v/>
      </c>
      <c r="BW6">
        <f>NA()</f>
        <v/>
      </c>
    </row>
    <row r="7" spans="1:75">
      <c r="A7" t="s">
        <v>233</v>
      </c>
      <c r="B7" t="s">
        <v>454</v>
      </c>
      <c r="C7" t="s">
        <v>455</v>
      </c>
      <c r="D7" t="s">
        <v>456</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t="n">
        <v>97.90000000000001</v>
      </c>
      <c r="BH7" t="n">
        <v>76</v>
      </c>
      <c r="BI7" t="n">
        <v>35.6</v>
      </c>
      <c r="BJ7">
        <f>NA()</f>
        <v/>
      </c>
      <c r="BK7">
        <f>NA()</f>
        <v/>
      </c>
      <c r="BL7">
        <f>NA()</f>
        <v/>
      </c>
      <c r="BM7">
        <f>NA()</f>
        <v/>
      </c>
      <c r="BN7">
        <f>NA()</f>
        <v/>
      </c>
      <c r="BO7">
        <f>NA()</f>
        <v/>
      </c>
      <c r="BP7">
        <f>NA()</f>
        <v/>
      </c>
      <c r="BQ7">
        <f>NA()</f>
        <v/>
      </c>
      <c r="BR7">
        <f>NA()</f>
        <v/>
      </c>
      <c r="BS7">
        <f>NA()</f>
        <v/>
      </c>
      <c r="BT7">
        <f>NA()</f>
        <v/>
      </c>
      <c r="BU7">
        <f>NA()</f>
        <v/>
      </c>
      <c r="BV7">
        <f>NA()</f>
        <v/>
      </c>
      <c r="BW7">
        <f>NA()</f>
        <v/>
      </c>
    </row>
    <row r="8" spans="1:75">
      <c r="A8" t="s">
        <v>233</v>
      </c>
      <c r="B8" t="s">
        <v>457</v>
      </c>
      <c r="C8" t="s">
        <v>458</v>
      </c>
      <c r="D8" t="s">
        <v>445</v>
      </c>
      <c r="E8" t="n">
        <v>193</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t="n">
        <v>4495</v>
      </c>
      <c r="BH8" t="n">
        <v>4232</v>
      </c>
      <c r="BI8" t="n">
        <v>2739</v>
      </c>
      <c r="BJ8">
        <f>NA()</f>
        <v/>
      </c>
      <c r="BK8">
        <f>NA()</f>
        <v/>
      </c>
      <c r="BL8">
        <f>NA()</f>
        <v/>
      </c>
      <c r="BM8">
        <f>NA()</f>
        <v/>
      </c>
      <c r="BN8">
        <f>NA()</f>
        <v/>
      </c>
      <c r="BO8">
        <f>NA()</f>
        <v/>
      </c>
      <c r="BP8">
        <f>NA()</f>
        <v/>
      </c>
      <c r="BQ8">
        <f>NA()</f>
        <v/>
      </c>
      <c r="BR8">
        <f>NA()</f>
        <v/>
      </c>
      <c r="BS8">
        <f>NA()</f>
        <v/>
      </c>
      <c r="BT8">
        <f>NA()</f>
        <v/>
      </c>
      <c r="BU8">
        <f>NA()</f>
        <v/>
      </c>
      <c r="BV8">
        <f>NA()</f>
        <v/>
      </c>
      <c r="BW8">
        <f>NA()</f>
        <v/>
      </c>
    </row>
    <row r="9" spans="1:75">
      <c r="A9" t="s">
        <v>233</v>
      </c>
      <c r="B9" t="s">
        <v>459</v>
      </c>
      <c r="C9" t="s">
        <v>460</v>
      </c>
      <c r="D9" t="s">
        <v>452</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t="n">
        <v>21.78</v>
      </c>
      <c r="BH9" t="n">
        <v>17.97</v>
      </c>
      <c r="BI9" t="n">
        <v>13.01</v>
      </c>
      <c r="BJ9">
        <f>NA()</f>
        <v/>
      </c>
      <c r="BK9">
        <f>NA()</f>
        <v/>
      </c>
      <c r="BL9">
        <f>NA()</f>
        <v/>
      </c>
      <c r="BM9">
        <f>NA()</f>
        <v/>
      </c>
      <c r="BN9">
        <f>NA()</f>
        <v/>
      </c>
      <c r="BO9">
        <f>NA()</f>
        <v/>
      </c>
      <c r="BP9">
        <f>NA()</f>
        <v/>
      </c>
      <c r="BQ9">
        <f>NA()</f>
        <v/>
      </c>
      <c r="BR9">
        <f>NA()</f>
        <v/>
      </c>
      <c r="BS9">
        <f>NA()</f>
        <v/>
      </c>
      <c r="BT9">
        <f>NA()</f>
        <v/>
      </c>
      <c r="BU9">
        <f>NA()</f>
        <v/>
      </c>
      <c r="BV9">
        <f>NA()</f>
        <v/>
      </c>
      <c r="BW9">
        <f>NA()</f>
        <v/>
      </c>
    </row>
    <row r="10" spans="1:75">
      <c r="A10" t="s">
        <v>233</v>
      </c>
      <c r="B10" t="s">
        <v>457</v>
      </c>
      <c r="C10" t="s">
        <v>66</v>
      </c>
      <c r="D10" t="s">
        <v>447</v>
      </c>
      <c r="E10" t="n">
        <v>29</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t="n">
        <v>677</v>
      </c>
      <c r="BH10" t="n">
        <v>638</v>
      </c>
      <c r="BI10" t="n">
        <v>413</v>
      </c>
      <c r="BJ10">
        <f>NA()</f>
        <v/>
      </c>
      <c r="BK10">
        <f>NA()</f>
        <v/>
      </c>
      <c r="BL10">
        <f>NA()</f>
        <v/>
      </c>
      <c r="BM10">
        <f>NA()</f>
        <v/>
      </c>
      <c r="BN10">
        <f>NA()</f>
        <v/>
      </c>
      <c r="BO10">
        <f>NA()</f>
        <v/>
      </c>
      <c r="BP10">
        <f>NA()</f>
        <v/>
      </c>
      <c r="BQ10">
        <f>NA()</f>
        <v/>
      </c>
      <c r="BR10">
        <f>NA()</f>
        <v/>
      </c>
      <c r="BS10">
        <f>NA()</f>
        <v/>
      </c>
      <c r="BT10">
        <f>NA()</f>
        <v/>
      </c>
      <c r="BU10">
        <f>NA()</f>
        <v/>
      </c>
      <c r="BV10">
        <f>NA()</f>
        <v/>
      </c>
      <c r="BW10">
        <f>NA()</f>
        <v/>
      </c>
    </row>
    <row r="11" spans="1:75">
      <c r="A11" t="s">
        <v>233</v>
      </c>
      <c r="B11" t="s">
        <v>461</v>
      </c>
      <c r="C11" t="s">
        <v>462</v>
      </c>
      <c r="D11" t="s">
        <v>456</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t="n">
        <v>97.90000000000001</v>
      </c>
      <c r="BH11" t="n">
        <v>76</v>
      </c>
      <c r="BI11" t="n">
        <v>35.6</v>
      </c>
      <c r="BJ11">
        <f>NA()</f>
        <v/>
      </c>
      <c r="BK11">
        <f>NA()</f>
        <v/>
      </c>
      <c r="BL11">
        <f>NA()</f>
        <v/>
      </c>
      <c r="BM11">
        <f>NA()</f>
        <v/>
      </c>
      <c r="BN11">
        <f>NA()</f>
        <v/>
      </c>
      <c r="BO11">
        <f>NA()</f>
        <v/>
      </c>
      <c r="BP11">
        <f>NA()</f>
        <v/>
      </c>
      <c r="BQ11">
        <f>NA()</f>
        <v/>
      </c>
      <c r="BR11">
        <f>NA()</f>
        <v/>
      </c>
      <c r="BS11">
        <f>NA()</f>
        <v/>
      </c>
      <c r="BT11">
        <f>NA()</f>
        <v/>
      </c>
      <c r="BU11">
        <f>NA()</f>
        <v/>
      </c>
      <c r="BV11">
        <f>NA()</f>
        <v/>
      </c>
      <c r="BW11">
        <f>NA()</f>
        <v/>
      </c>
    </row>
    <row r="12" spans="1:75">
      <c r="A12" t="s">
        <v>233</v>
      </c>
      <c r="B12" t="s">
        <v>463</v>
      </c>
      <c r="C12" t="s">
        <v>464</v>
      </c>
      <c r="D12" t="s">
        <v>445</v>
      </c>
      <c r="E12" t="n">
        <v>193</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t="n">
        <v>4495</v>
      </c>
      <c r="BH12" t="n">
        <v>4232</v>
      </c>
      <c r="BI12" t="n">
        <v>2739</v>
      </c>
      <c r="BJ12">
        <f>NA()</f>
        <v/>
      </c>
      <c r="BK12">
        <f>NA()</f>
        <v/>
      </c>
      <c r="BL12">
        <f>NA()</f>
        <v/>
      </c>
      <c r="BM12">
        <f>NA()</f>
        <v/>
      </c>
      <c r="BN12">
        <f>NA()</f>
        <v/>
      </c>
      <c r="BO12">
        <f>NA()</f>
        <v/>
      </c>
      <c r="BP12">
        <f>NA()</f>
        <v/>
      </c>
      <c r="BQ12">
        <f>NA()</f>
        <v/>
      </c>
      <c r="BR12">
        <f>NA()</f>
        <v/>
      </c>
      <c r="BS12">
        <f>NA()</f>
        <v/>
      </c>
      <c r="BT12">
        <f>NA()</f>
        <v/>
      </c>
      <c r="BU12">
        <f>NA()</f>
        <v/>
      </c>
      <c r="BV12">
        <f>NA()</f>
        <v/>
      </c>
      <c r="BW12">
        <f>NA()</f>
        <v/>
      </c>
    </row>
    <row r="13" spans="1:75">
      <c r="A13" t="s">
        <v>233</v>
      </c>
      <c r="B13" t="s">
        <v>465</v>
      </c>
      <c r="C13" t="s">
        <v>466</v>
      </c>
      <c r="D13" t="s">
        <v>452</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t="n">
        <v>21.78</v>
      </c>
      <c r="BH13" t="n">
        <v>17.97</v>
      </c>
      <c r="BI13" t="n">
        <v>13.01</v>
      </c>
      <c r="BJ13">
        <f>NA()</f>
        <v/>
      </c>
      <c r="BK13">
        <f>NA()</f>
        <v/>
      </c>
      <c r="BL13">
        <f>NA()</f>
        <v/>
      </c>
      <c r="BM13">
        <f>NA()</f>
        <v/>
      </c>
      <c r="BN13">
        <f>NA()</f>
        <v/>
      </c>
      <c r="BO13">
        <f>NA()</f>
        <v/>
      </c>
      <c r="BP13">
        <f>NA()</f>
        <v/>
      </c>
      <c r="BQ13">
        <f>NA()</f>
        <v/>
      </c>
      <c r="BR13">
        <f>NA()</f>
        <v/>
      </c>
      <c r="BS13">
        <f>NA()</f>
        <v/>
      </c>
      <c r="BT13">
        <f>NA()</f>
        <v/>
      </c>
      <c r="BU13">
        <f>NA()</f>
        <v/>
      </c>
      <c r="BV13">
        <f>NA()</f>
        <v/>
      </c>
      <c r="BW13">
        <f>NA()</f>
        <v/>
      </c>
    </row>
    <row r="14" spans="1:75">
      <c r="A14" t="s">
        <v>233</v>
      </c>
      <c r="B14" t="s">
        <v>463</v>
      </c>
      <c r="C14" t="s">
        <v>467</v>
      </c>
      <c r="D14" t="s">
        <v>447</v>
      </c>
      <c r="E14" t="n">
        <v>29</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t="n">
        <v>677</v>
      </c>
      <c r="BH14" t="n">
        <v>638</v>
      </c>
      <c r="BI14" t="n">
        <v>413</v>
      </c>
      <c r="BJ14">
        <f>NA()</f>
        <v/>
      </c>
      <c r="BK14">
        <f>NA()</f>
        <v/>
      </c>
      <c r="BL14">
        <f>NA()</f>
        <v/>
      </c>
      <c r="BM14">
        <f>NA()</f>
        <v/>
      </c>
      <c r="BN14">
        <f>NA()</f>
        <v/>
      </c>
      <c r="BO14">
        <f>NA()</f>
        <v/>
      </c>
      <c r="BP14">
        <f>NA()</f>
        <v/>
      </c>
      <c r="BQ14">
        <f>NA()</f>
        <v/>
      </c>
      <c r="BR14">
        <f>NA()</f>
        <v/>
      </c>
      <c r="BS14">
        <f>NA()</f>
        <v/>
      </c>
      <c r="BT14">
        <f>NA()</f>
        <v/>
      </c>
      <c r="BU14">
        <f>NA()</f>
        <v/>
      </c>
      <c r="BV14">
        <f>NA()</f>
        <v/>
      </c>
      <c r="BW14">
        <f>NA()</f>
        <v/>
      </c>
    </row>
    <row r="15" spans="1:75">
      <c r="A15" t="s">
        <v>233</v>
      </c>
      <c r="B15" t="s">
        <v>468</v>
      </c>
      <c r="C15" t="s">
        <v>469</v>
      </c>
      <c r="D15" t="s">
        <v>456</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t="n">
        <v>97.90000000000001</v>
      </c>
      <c r="BH15" t="n">
        <v>76</v>
      </c>
      <c r="BI15" t="n">
        <v>35.6</v>
      </c>
      <c r="BJ15">
        <f>NA()</f>
        <v/>
      </c>
      <c r="BK15">
        <f>NA()</f>
        <v/>
      </c>
      <c r="BL15">
        <f>NA()</f>
        <v/>
      </c>
      <c r="BM15">
        <f>NA()</f>
        <v/>
      </c>
      <c r="BN15">
        <f>NA()</f>
        <v/>
      </c>
      <c r="BO15">
        <f>NA()</f>
        <v/>
      </c>
      <c r="BP15">
        <f>NA()</f>
        <v/>
      </c>
      <c r="BQ15">
        <f>NA()</f>
        <v/>
      </c>
      <c r="BR15">
        <f>NA()</f>
        <v/>
      </c>
      <c r="BS15">
        <f>NA()</f>
        <v/>
      </c>
      <c r="BT15">
        <f>NA()</f>
        <v/>
      </c>
      <c r="BU15">
        <f>NA()</f>
        <v/>
      </c>
      <c r="BV15">
        <f>NA()</f>
        <v/>
      </c>
      <c r="BW15">
        <f>NA()</f>
        <v/>
      </c>
    </row>
    <row r="16" spans="1:75">
      <c r="A16" t="s">
        <v>233</v>
      </c>
      <c r="B16" t="s">
        <v>470</v>
      </c>
      <c r="C16" t="s">
        <v>471</v>
      </c>
      <c r="D16" t="s">
        <v>445</v>
      </c>
      <c r="E16" t="n">
        <v>13326</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t="n">
        <v>140</v>
      </c>
      <c r="BH16" t="n">
        <v>45</v>
      </c>
      <c r="BI16" t="n">
        <v>31</v>
      </c>
      <c r="BJ16">
        <f>NA()</f>
        <v/>
      </c>
      <c r="BK16">
        <f>NA()</f>
        <v/>
      </c>
      <c r="BL16">
        <f>NA()</f>
        <v/>
      </c>
      <c r="BM16">
        <f>NA()</f>
        <v/>
      </c>
      <c r="BN16">
        <f>NA()</f>
        <v/>
      </c>
      <c r="BO16">
        <f>NA()</f>
        <v/>
      </c>
      <c r="BP16">
        <f>NA()</f>
        <v/>
      </c>
      <c r="BQ16">
        <f>NA()</f>
        <v/>
      </c>
      <c r="BR16">
        <f>NA()</f>
        <v/>
      </c>
      <c r="BS16">
        <f>NA()</f>
        <v/>
      </c>
      <c r="BT16">
        <f>NA()</f>
        <v/>
      </c>
      <c r="BU16">
        <f>NA()</f>
        <v/>
      </c>
      <c r="BV16">
        <f>NA()</f>
        <v/>
      </c>
      <c r="BW16">
        <f>NA()</f>
        <v/>
      </c>
    </row>
    <row r="17" spans="1:75">
      <c r="A17" t="s">
        <v>233</v>
      </c>
      <c r="B17" t="s">
        <v>472</v>
      </c>
      <c r="C17" t="s">
        <v>473</v>
      </c>
      <c r="D17" t="s">
        <v>452</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t="n">
        <v>33.16</v>
      </c>
      <c r="BH17" t="n">
        <v>24.86</v>
      </c>
      <c r="BI17" t="n">
        <v>21.62</v>
      </c>
      <c r="BJ17">
        <f>NA()</f>
        <v/>
      </c>
      <c r="BK17">
        <f>NA()</f>
        <v/>
      </c>
      <c r="BL17">
        <f>NA()</f>
        <v/>
      </c>
      <c r="BM17">
        <f>NA()</f>
        <v/>
      </c>
      <c r="BN17">
        <f>NA()</f>
        <v/>
      </c>
      <c r="BO17">
        <f>NA()</f>
        <v/>
      </c>
      <c r="BP17">
        <f>NA()</f>
        <v/>
      </c>
      <c r="BQ17">
        <f>NA()</f>
        <v/>
      </c>
      <c r="BR17">
        <f>NA()</f>
        <v/>
      </c>
      <c r="BS17">
        <f>NA()</f>
        <v/>
      </c>
      <c r="BT17">
        <f>NA()</f>
        <v/>
      </c>
      <c r="BU17">
        <f>NA()</f>
        <v/>
      </c>
      <c r="BV17">
        <f>NA()</f>
        <v/>
      </c>
      <c r="BW17">
        <f>NA()</f>
        <v/>
      </c>
    </row>
    <row r="18" spans="1:75">
      <c r="A18" t="s">
        <v>233</v>
      </c>
      <c r="B18" t="s">
        <v>470</v>
      </c>
      <c r="C18" t="s">
        <v>474</v>
      </c>
      <c r="D18" t="s">
        <v>447</v>
      </c>
      <c r="E18" t="n">
        <v>2640</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t="n">
        <v>28</v>
      </c>
      <c r="BH18" t="n">
        <v>9</v>
      </c>
      <c r="BI18" t="n">
        <v>6</v>
      </c>
      <c r="BJ18">
        <f>NA()</f>
        <v/>
      </c>
      <c r="BK18">
        <f>NA()</f>
        <v/>
      </c>
      <c r="BL18">
        <f>NA()</f>
        <v/>
      </c>
      <c r="BM18">
        <f>NA()</f>
        <v/>
      </c>
      <c r="BN18">
        <f>NA()</f>
        <v/>
      </c>
      <c r="BO18">
        <f>NA()</f>
        <v/>
      </c>
      <c r="BP18">
        <f>NA()</f>
        <v/>
      </c>
      <c r="BQ18">
        <f>NA()</f>
        <v/>
      </c>
      <c r="BR18">
        <f>NA()</f>
        <v/>
      </c>
      <c r="BS18">
        <f>NA()</f>
        <v/>
      </c>
      <c r="BT18">
        <f>NA()</f>
        <v/>
      </c>
      <c r="BU18">
        <f>NA()</f>
        <v/>
      </c>
      <c r="BV18">
        <f>NA()</f>
        <v/>
      </c>
      <c r="BW18">
        <f>NA()</f>
        <v/>
      </c>
    </row>
    <row r="19" spans="1:75">
      <c r="A19" t="s">
        <v>233</v>
      </c>
      <c r="B19" t="s">
        <v>475</v>
      </c>
      <c r="C19" t="s">
        <v>476</v>
      </c>
      <c r="D19" t="s">
        <v>456</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t="n">
        <v>4.6</v>
      </c>
      <c r="BH19" t="n">
        <v>1.1</v>
      </c>
      <c r="BI19" t="n">
        <v>0.7</v>
      </c>
      <c r="BJ19">
        <f>NA()</f>
        <v/>
      </c>
      <c r="BK19">
        <f>NA()</f>
        <v/>
      </c>
      <c r="BL19">
        <f>NA()</f>
        <v/>
      </c>
      <c r="BM19">
        <f>NA()</f>
        <v/>
      </c>
      <c r="BN19">
        <f>NA()</f>
        <v/>
      </c>
      <c r="BO19">
        <f>NA()</f>
        <v/>
      </c>
      <c r="BP19">
        <f>NA()</f>
        <v/>
      </c>
      <c r="BQ19">
        <f>NA()</f>
        <v/>
      </c>
      <c r="BR19">
        <f>NA()</f>
        <v/>
      </c>
      <c r="BS19">
        <f>NA()</f>
        <v/>
      </c>
      <c r="BT19">
        <f>NA()</f>
        <v/>
      </c>
      <c r="BU19">
        <f>NA()</f>
        <v/>
      </c>
      <c r="BV19">
        <f>NA()</f>
        <v/>
      </c>
      <c r="BW19">
        <f>NA()</f>
        <v/>
      </c>
    </row>
    <row r="20" spans="1:75">
      <c r="A20" t="s">
        <v>233</v>
      </c>
      <c r="B20" t="s">
        <v>477</v>
      </c>
      <c r="C20" t="s">
        <v>478</v>
      </c>
      <c r="D20" t="s">
        <v>445</v>
      </c>
      <c r="E20" t="n">
        <v>13326</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t="n">
        <v>140</v>
      </c>
      <c r="BH20" t="n">
        <v>45</v>
      </c>
      <c r="BI20" t="n">
        <v>31</v>
      </c>
      <c r="BJ20">
        <f>NA()</f>
        <v/>
      </c>
      <c r="BK20">
        <f>NA()</f>
        <v/>
      </c>
      <c r="BL20">
        <f>NA()</f>
        <v/>
      </c>
      <c r="BM20">
        <f>NA()</f>
        <v/>
      </c>
      <c r="BN20">
        <f>NA()</f>
        <v/>
      </c>
      <c r="BO20">
        <f>NA()</f>
        <v/>
      </c>
      <c r="BP20">
        <f>NA()</f>
        <v/>
      </c>
      <c r="BQ20">
        <f>NA()</f>
        <v/>
      </c>
      <c r="BR20">
        <f>NA()</f>
        <v/>
      </c>
      <c r="BS20">
        <f>NA()</f>
        <v/>
      </c>
      <c r="BT20">
        <f>NA()</f>
        <v/>
      </c>
      <c r="BU20">
        <f>NA()</f>
        <v/>
      </c>
      <c r="BV20">
        <f>NA()</f>
        <v/>
      </c>
      <c r="BW20">
        <f>NA()</f>
        <v/>
      </c>
    </row>
    <row r="21" spans="1:75">
      <c r="A21" t="s">
        <v>233</v>
      </c>
      <c r="B21" t="s">
        <v>479</v>
      </c>
      <c r="C21" t="s">
        <v>480</v>
      </c>
      <c r="D21" t="s">
        <v>452</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t="n">
        <v>33.16</v>
      </c>
      <c r="BH21" t="n">
        <v>24.86</v>
      </c>
      <c r="BI21" t="n">
        <v>21.62</v>
      </c>
      <c r="BJ21">
        <f>NA()</f>
        <v/>
      </c>
      <c r="BK21">
        <f>NA()</f>
        <v/>
      </c>
      <c r="BL21">
        <f>NA()</f>
        <v/>
      </c>
      <c r="BM21">
        <f>NA()</f>
        <v/>
      </c>
      <c r="BN21">
        <f>NA()</f>
        <v/>
      </c>
      <c r="BO21">
        <f>NA()</f>
        <v/>
      </c>
      <c r="BP21">
        <f>NA()</f>
        <v/>
      </c>
      <c r="BQ21">
        <f>NA()</f>
        <v/>
      </c>
      <c r="BR21">
        <f>NA()</f>
        <v/>
      </c>
      <c r="BS21">
        <f>NA()</f>
        <v/>
      </c>
      <c r="BT21">
        <f>NA()</f>
        <v/>
      </c>
      <c r="BU21">
        <f>NA()</f>
        <v/>
      </c>
      <c r="BV21">
        <f>NA()</f>
        <v/>
      </c>
      <c r="BW21">
        <f>NA()</f>
        <v/>
      </c>
    </row>
    <row r="22" spans="1:75">
      <c r="A22" t="s">
        <v>233</v>
      </c>
      <c r="B22" t="s">
        <v>477</v>
      </c>
      <c r="C22" t="s">
        <v>481</v>
      </c>
      <c r="D22" t="s">
        <v>447</v>
      </c>
      <c r="E22" t="n">
        <v>2640</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t="n">
        <v>28</v>
      </c>
      <c r="BH22" t="n">
        <v>9</v>
      </c>
      <c r="BI22" t="n">
        <v>6</v>
      </c>
      <c r="BJ22">
        <f>NA()</f>
        <v/>
      </c>
      <c r="BK22">
        <f>NA()</f>
        <v/>
      </c>
      <c r="BL22">
        <f>NA()</f>
        <v/>
      </c>
      <c r="BM22">
        <f>NA()</f>
        <v/>
      </c>
      <c r="BN22">
        <f>NA()</f>
        <v/>
      </c>
      <c r="BO22">
        <f>NA()</f>
        <v/>
      </c>
      <c r="BP22">
        <f>NA()</f>
        <v/>
      </c>
      <c r="BQ22">
        <f>NA()</f>
        <v/>
      </c>
      <c r="BR22">
        <f>NA()</f>
        <v/>
      </c>
      <c r="BS22">
        <f>NA()</f>
        <v/>
      </c>
      <c r="BT22">
        <f>NA()</f>
        <v/>
      </c>
      <c r="BU22">
        <f>NA()</f>
        <v/>
      </c>
      <c r="BV22">
        <f>NA()</f>
        <v/>
      </c>
      <c r="BW22">
        <f>NA()</f>
        <v/>
      </c>
    </row>
    <row r="23" spans="1:75">
      <c r="A23" t="s">
        <v>233</v>
      </c>
      <c r="B23" t="s">
        <v>482</v>
      </c>
      <c r="C23" t="s">
        <v>483</v>
      </c>
      <c r="D23" t="s">
        <v>456</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t="n">
        <v>4.6</v>
      </c>
      <c r="BH23" t="n">
        <v>1.1</v>
      </c>
      <c r="BI23" t="n">
        <v>0.7</v>
      </c>
      <c r="BJ23">
        <f>NA()</f>
        <v/>
      </c>
      <c r="BK23">
        <f>NA()</f>
        <v/>
      </c>
      <c r="BL23">
        <f>NA()</f>
        <v/>
      </c>
      <c r="BM23">
        <f>NA()</f>
        <v/>
      </c>
      <c r="BN23">
        <f>NA()</f>
        <v/>
      </c>
      <c r="BO23">
        <f>NA()</f>
        <v/>
      </c>
      <c r="BP23">
        <f>NA()</f>
        <v/>
      </c>
      <c r="BQ23">
        <f>NA()</f>
        <v/>
      </c>
      <c r="BR23">
        <f>NA()</f>
        <v/>
      </c>
      <c r="BS23">
        <f>NA()</f>
        <v/>
      </c>
      <c r="BT23">
        <f>NA()</f>
        <v/>
      </c>
      <c r="BU23">
        <f>NA()</f>
        <v/>
      </c>
      <c r="BV23">
        <f>NA()</f>
        <v/>
      </c>
      <c r="BW23">
        <f>NA()</f>
        <v/>
      </c>
    </row>
    <row r="24" spans="1:75">
      <c r="A24" t="s">
        <v>233</v>
      </c>
      <c r="B24" t="s">
        <v>484</v>
      </c>
      <c r="C24" t="s">
        <v>485</v>
      </c>
      <c r="D24" t="s">
        <v>445</v>
      </c>
      <c r="E24" t="n">
        <v>13326</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t="n">
        <v>140</v>
      </c>
      <c r="BH24" t="n">
        <v>45</v>
      </c>
      <c r="BI24" t="n">
        <v>31</v>
      </c>
      <c r="BJ24">
        <f>NA()</f>
        <v/>
      </c>
      <c r="BK24">
        <f>NA()</f>
        <v/>
      </c>
      <c r="BL24">
        <f>NA()</f>
        <v/>
      </c>
      <c r="BM24">
        <f>NA()</f>
        <v/>
      </c>
      <c r="BN24">
        <f>NA()</f>
        <v/>
      </c>
      <c r="BO24">
        <f>NA()</f>
        <v/>
      </c>
      <c r="BP24">
        <f>NA()</f>
        <v/>
      </c>
      <c r="BQ24">
        <f>NA()</f>
        <v/>
      </c>
      <c r="BR24">
        <f>NA()</f>
        <v/>
      </c>
      <c r="BS24">
        <f>NA()</f>
        <v/>
      </c>
      <c r="BT24">
        <f>NA()</f>
        <v/>
      </c>
      <c r="BU24">
        <f>NA()</f>
        <v/>
      </c>
      <c r="BV24">
        <f>NA()</f>
        <v/>
      </c>
      <c r="BW24">
        <f>NA()</f>
        <v/>
      </c>
    </row>
    <row r="25" spans="1:75">
      <c r="A25" t="s">
        <v>233</v>
      </c>
      <c r="B25" t="s">
        <v>486</v>
      </c>
      <c r="C25" t="s">
        <v>487</v>
      </c>
      <c r="D25" t="s">
        <v>452</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t="n">
        <v>33.16</v>
      </c>
      <c r="BH25" t="n">
        <v>24.86</v>
      </c>
      <c r="BI25" t="n">
        <v>21.62</v>
      </c>
      <c r="BJ25">
        <f>NA()</f>
        <v/>
      </c>
      <c r="BK25">
        <f>NA()</f>
        <v/>
      </c>
      <c r="BL25">
        <f>NA()</f>
        <v/>
      </c>
      <c r="BM25">
        <f>NA()</f>
        <v/>
      </c>
      <c r="BN25">
        <f>NA()</f>
        <v/>
      </c>
      <c r="BO25">
        <f>NA()</f>
        <v/>
      </c>
      <c r="BP25">
        <f>NA()</f>
        <v/>
      </c>
      <c r="BQ25">
        <f>NA()</f>
        <v/>
      </c>
      <c r="BR25">
        <f>NA()</f>
        <v/>
      </c>
      <c r="BS25">
        <f>NA()</f>
        <v/>
      </c>
      <c r="BT25">
        <f>NA()</f>
        <v/>
      </c>
      <c r="BU25">
        <f>NA()</f>
        <v/>
      </c>
      <c r="BV25">
        <f>NA()</f>
        <v/>
      </c>
      <c r="BW25">
        <f>NA()</f>
        <v/>
      </c>
    </row>
    <row r="26" spans="1:75">
      <c r="A26" t="s">
        <v>233</v>
      </c>
      <c r="B26" t="s">
        <v>484</v>
      </c>
      <c r="C26" t="s">
        <v>488</v>
      </c>
      <c r="D26" t="s">
        <v>447</v>
      </c>
      <c r="E26" t="n">
        <v>2640</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t="n">
        <v>28</v>
      </c>
      <c r="BH26" t="n">
        <v>9</v>
      </c>
      <c r="BI26" t="n">
        <v>6</v>
      </c>
      <c r="BJ26">
        <f>NA()</f>
        <v/>
      </c>
      <c r="BK26">
        <f>NA()</f>
        <v/>
      </c>
      <c r="BL26">
        <f>NA()</f>
        <v/>
      </c>
      <c r="BM26">
        <f>NA()</f>
        <v/>
      </c>
      <c r="BN26">
        <f>NA()</f>
        <v/>
      </c>
      <c r="BO26">
        <f>NA()</f>
        <v/>
      </c>
      <c r="BP26">
        <f>NA()</f>
        <v/>
      </c>
      <c r="BQ26">
        <f>NA()</f>
        <v/>
      </c>
      <c r="BR26">
        <f>NA()</f>
        <v/>
      </c>
      <c r="BS26">
        <f>NA()</f>
        <v/>
      </c>
      <c r="BT26">
        <f>NA()</f>
        <v/>
      </c>
      <c r="BU26">
        <f>NA()</f>
        <v/>
      </c>
      <c r="BV26">
        <f>NA()</f>
        <v/>
      </c>
      <c r="BW26">
        <f>NA()</f>
        <v/>
      </c>
    </row>
    <row r="27" spans="1:75">
      <c r="A27" t="s">
        <v>233</v>
      </c>
      <c r="B27" t="s">
        <v>489</v>
      </c>
      <c r="C27" t="s">
        <v>490</v>
      </c>
      <c r="D27" t="s">
        <v>456</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t="n">
        <v>4.6</v>
      </c>
      <c r="BH27" t="n">
        <v>1.1</v>
      </c>
      <c r="BI27" t="n">
        <v>0.7</v>
      </c>
      <c r="BJ27">
        <f>NA()</f>
        <v/>
      </c>
      <c r="BK27">
        <f>NA()</f>
        <v/>
      </c>
      <c r="BL27">
        <f>NA()</f>
        <v/>
      </c>
      <c r="BM27">
        <f>NA()</f>
        <v/>
      </c>
      <c r="BN27">
        <f>NA()</f>
        <v/>
      </c>
      <c r="BO27">
        <f>NA()</f>
        <v/>
      </c>
      <c r="BP27">
        <f>NA()</f>
        <v/>
      </c>
      <c r="BQ27">
        <f>NA()</f>
        <v/>
      </c>
      <c r="BR27">
        <f>NA()</f>
        <v/>
      </c>
      <c r="BS27">
        <f>NA()</f>
        <v/>
      </c>
      <c r="BT27">
        <f>NA()</f>
        <v/>
      </c>
      <c r="BU27">
        <f>NA()</f>
        <v/>
      </c>
      <c r="BV27">
        <f>NA()</f>
        <v/>
      </c>
      <c r="BW27">
        <f>NA()</f>
        <v/>
      </c>
    </row>
    <row r="28" spans="1:75">
      <c r="A28" t="s">
        <v>233</v>
      </c>
      <c r="B28" t="s">
        <v>491</v>
      </c>
      <c r="C28" t="s">
        <v>492</v>
      </c>
      <c r="D28" t="s">
        <v>445</v>
      </c>
      <c r="E28" t="n">
        <v>0</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t="n">
        <v>11023</v>
      </c>
      <c r="BH28" t="n">
        <v>11534</v>
      </c>
      <c r="BI28" t="n">
        <v>12459</v>
      </c>
      <c r="BJ28">
        <f>NA()</f>
        <v/>
      </c>
      <c r="BK28">
        <f>NA()</f>
        <v/>
      </c>
      <c r="BL28">
        <f>NA()</f>
        <v/>
      </c>
      <c r="BM28">
        <f>NA()</f>
        <v/>
      </c>
      <c r="BN28">
        <f>NA()</f>
        <v/>
      </c>
      <c r="BO28">
        <f>NA()</f>
        <v/>
      </c>
      <c r="BP28">
        <f>NA()</f>
        <v/>
      </c>
      <c r="BQ28">
        <f>NA()</f>
        <v/>
      </c>
      <c r="BR28">
        <f>NA()</f>
        <v/>
      </c>
      <c r="BS28">
        <f>NA()</f>
        <v/>
      </c>
      <c r="BT28">
        <f>NA()</f>
        <v/>
      </c>
      <c r="BU28">
        <f>NA()</f>
        <v/>
      </c>
      <c r="BV28">
        <f>NA()</f>
        <v/>
      </c>
      <c r="BW28">
        <f>NA()</f>
        <v/>
      </c>
    </row>
    <row r="29" spans="1:75">
      <c r="A29" t="s">
        <v>233</v>
      </c>
      <c r="B29" t="s">
        <v>493</v>
      </c>
      <c r="C29" t="s">
        <v>494</v>
      </c>
      <c r="D29" t="s">
        <v>445</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f>NA()</f>
        <v/>
      </c>
      <c r="BK29">
        <f>NA()</f>
        <v/>
      </c>
      <c r="BL29">
        <f>NA()</f>
        <v/>
      </c>
      <c r="BM29">
        <f>NA()</f>
        <v/>
      </c>
      <c r="BN29">
        <f>NA()</f>
        <v/>
      </c>
      <c r="BO29">
        <f>NA()</f>
        <v/>
      </c>
      <c r="BP29">
        <f>NA()</f>
        <v/>
      </c>
      <c r="BQ29">
        <f>NA()</f>
        <v/>
      </c>
      <c r="BR29">
        <f>NA()</f>
        <v/>
      </c>
      <c r="BS29">
        <f>NA()</f>
        <v/>
      </c>
      <c r="BT29">
        <f>NA()</f>
        <v/>
      </c>
      <c r="BU29">
        <f>NA()</f>
        <v/>
      </c>
      <c r="BV29">
        <f>NA()</f>
        <v/>
      </c>
      <c r="BW29">
        <f>NA()</f>
        <v/>
      </c>
    </row>
    <row r="30" spans="1:75">
      <c r="A30" t="s">
        <v>233</v>
      </c>
      <c r="B30" t="s">
        <v>493</v>
      </c>
      <c r="C30" t="s">
        <v>495</v>
      </c>
      <c r="D30" t="s">
        <v>447</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f>NA()</f>
        <v/>
      </c>
      <c r="BK30">
        <f>NA()</f>
        <v/>
      </c>
      <c r="BL30">
        <f>NA()</f>
        <v/>
      </c>
      <c r="BM30">
        <f>NA()</f>
        <v/>
      </c>
      <c r="BN30">
        <f>NA()</f>
        <v/>
      </c>
      <c r="BO30">
        <f>NA()</f>
        <v/>
      </c>
      <c r="BP30">
        <f>NA()</f>
        <v/>
      </c>
      <c r="BQ30">
        <f>NA()</f>
        <v/>
      </c>
      <c r="BR30">
        <f>NA()</f>
        <v/>
      </c>
      <c r="BS30">
        <f>NA()</f>
        <v/>
      </c>
      <c r="BT30">
        <f>NA()</f>
        <v/>
      </c>
      <c r="BU30">
        <f>NA()</f>
        <v/>
      </c>
      <c r="BV30">
        <f>NA()</f>
        <v/>
      </c>
      <c r="BW30">
        <f>NA()</f>
        <v/>
      </c>
    </row>
    <row r="31" spans="1:75">
      <c r="A31" t="s">
        <v>233</v>
      </c>
      <c r="B31" t="s">
        <v>496</v>
      </c>
      <c r="C31" t="s">
        <v>497</v>
      </c>
      <c r="D31" t="s">
        <v>445</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f>NA()</f>
        <v/>
      </c>
      <c r="BK31">
        <f>NA()</f>
        <v/>
      </c>
      <c r="BL31">
        <f>NA()</f>
        <v/>
      </c>
      <c r="BM31">
        <f>NA()</f>
        <v/>
      </c>
      <c r="BN31">
        <f>NA()</f>
        <v/>
      </c>
      <c r="BO31">
        <f>NA()</f>
        <v/>
      </c>
      <c r="BP31">
        <f>NA()</f>
        <v/>
      </c>
      <c r="BQ31">
        <f>NA()</f>
        <v/>
      </c>
      <c r="BR31">
        <f>NA()</f>
        <v/>
      </c>
      <c r="BS31">
        <f>NA()</f>
        <v/>
      </c>
      <c r="BT31">
        <f>NA()</f>
        <v/>
      </c>
      <c r="BU31">
        <f>NA()</f>
        <v/>
      </c>
      <c r="BV31">
        <f>NA()</f>
        <v/>
      </c>
      <c r="BW31">
        <f>NA()</f>
        <v/>
      </c>
    </row>
    <row r="32" spans="1:75">
      <c r="A32" t="s">
        <v>233</v>
      </c>
      <c r="B32" t="s">
        <v>496</v>
      </c>
      <c r="C32" t="s">
        <v>498</v>
      </c>
      <c r="D32" t="s">
        <v>447</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f>NA()</f>
        <v/>
      </c>
      <c r="BK32">
        <f>NA()</f>
        <v/>
      </c>
      <c r="BL32">
        <f>NA()</f>
        <v/>
      </c>
      <c r="BM32">
        <f>NA()</f>
        <v/>
      </c>
      <c r="BN32">
        <f>NA()</f>
        <v/>
      </c>
      <c r="BO32">
        <f>NA()</f>
        <v/>
      </c>
      <c r="BP32">
        <f>NA()</f>
        <v/>
      </c>
      <c r="BQ32">
        <f>NA()</f>
        <v/>
      </c>
      <c r="BR32">
        <f>NA()</f>
        <v/>
      </c>
      <c r="BS32">
        <f>NA()</f>
        <v/>
      </c>
      <c r="BT32">
        <f>NA()</f>
        <v/>
      </c>
      <c r="BU32">
        <f>NA()</f>
        <v/>
      </c>
      <c r="BV32">
        <f>NA()</f>
        <v/>
      </c>
      <c r="BW32">
        <f>NA()</f>
        <v/>
      </c>
    </row>
    <row r="33" spans="1:75">
      <c r="A33" t="s">
        <v>233</v>
      </c>
      <c r="B33" t="s">
        <v>499</v>
      </c>
      <c r="C33" t="s">
        <v>500</v>
      </c>
      <c r="D33" t="s">
        <v>445</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f>NA()</f>
        <v/>
      </c>
      <c r="BK33">
        <f>NA()</f>
        <v/>
      </c>
      <c r="BL33">
        <f>NA()</f>
        <v/>
      </c>
      <c r="BM33">
        <f>NA()</f>
        <v/>
      </c>
      <c r="BN33">
        <f>NA()</f>
        <v/>
      </c>
      <c r="BO33">
        <f>NA()</f>
        <v/>
      </c>
      <c r="BP33">
        <f>NA()</f>
        <v/>
      </c>
      <c r="BQ33">
        <f>NA()</f>
        <v/>
      </c>
      <c r="BR33">
        <f>NA()</f>
        <v/>
      </c>
      <c r="BS33">
        <f>NA()</f>
        <v/>
      </c>
      <c r="BT33">
        <f>NA()</f>
        <v/>
      </c>
      <c r="BU33">
        <f>NA()</f>
        <v/>
      </c>
      <c r="BV33">
        <f>NA()</f>
        <v/>
      </c>
      <c r="BW33">
        <f>NA()</f>
        <v/>
      </c>
    </row>
    <row r="34" spans="1:75">
      <c r="A34" t="s">
        <v>233</v>
      </c>
      <c r="B34" t="s">
        <v>499</v>
      </c>
      <c r="C34" t="s">
        <v>501</v>
      </c>
      <c r="D34" t="s">
        <v>447</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f>NA()</f>
        <v/>
      </c>
      <c r="BK34">
        <f>NA()</f>
        <v/>
      </c>
      <c r="BL34">
        <f>NA()</f>
        <v/>
      </c>
      <c r="BM34">
        <f>NA()</f>
        <v/>
      </c>
      <c r="BN34">
        <f>NA()</f>
        <v/>
      </c>
      <c r="BO34">
        <f>NA()</f>
        <v/>
      </c>
      <c r="BP34">
        <f>NA()</f>
        <v/>
      </c>
      <c r="BQ34">
        <f>NA()</f>
        <v/>
      </c>
      <c r="BR34">
        <f>NA()</f>
        <v/>
      </c>
      <c r="BS34">
        <f>NA()</f>
        <v/>
      </c>
      <c r="BT34">
        <f>NA()</f>
        <v/>
      </c>
      <c r="BU34">
        <f>NA()</f>
        <v/>
      </c>
      <c r="BV34">
        <f>NA()</f>
        <v/>
      </c>
      <c r="BW34">
        <f>NA()</f>
        <v/>
      </c>
    </row>
    <row r="35" spans="1:75">
      <c r="A35" t="s">
        <v>233</v>
      </c>
      <c r="B35" t="s">
        <v>502</v>
      </c>
      <c r="C35" t="s">
        <v>503</v>
      </c>
      <c r="D35" t="s">
        <v>445</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f>NA()</f>
        <v/>
      </c>
      <c r="BK35">
        <f>NA()</f>
        <v/>
      </c>
      <c r="BL35">
        <f>NA()</f>
        <v/>
      </c>
      <c r="BM35">
        <f>NA()</f>
        <v/>
      </c>
      <c r="BN35">
        <f>NA()</f>
        <v/>
      </c>
      <c r="BO35">
        <f>NA()</f>
        <v/>
      </c>
      <c r="BP35">
        <f>NA()</f>
        <v/>
      </c>
      <c r="BQ35">
        <f>NA()</f>
        <v/>
      </c>
      <c r="BR35">
        <f>NA()</f>
        <v/>
      </c>
      <c r="BS35">
        <f>NA()</f>
        <v/>
      </c>
      <c r="BT35">
        <f>NA()</f>
        <v/>
      </c>
      <c r="BU35">
        <f>NA()</f>
        <v/>
      </c>
      <c r="BV35">
        <f>NA()</f>
        <v/>
      </c>
      <c r="BW35">
        <f>NA()</f>
        <v/>
      </c>
    </row>
    <row r="36" spans="1:75">
      <c r="A36" t="s">
        <v>233</v>
      </c>
      <c r="B36" t="s">
        <v>502</v>
      </c>
      <c r="C36" t="s">
        <v>504</v>
      </c>
      <c r="D36" t="s">
        <v>447</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f>NA()</f>
        <v/>
      </c>
      <c r="BK36">
        <f>NA()</f>
        <v/>
      </c>
      <c r="BL36">
        <f>NA()</f>
        <v/>
      </c>
      <c r="BM36">
        <f>NA()</f>
        <v/>
      </c>
      <c r="BN36">
        <f>NA()</f>
        <v/>
      </c>
      <c r="BO36">
        <f>NA()</f>
        <v/>
      </c>
      <c r="BP36">
        <f>NA()</f>
        <v/>
      </c>
      <c r="BQ36">
        <f>NA()</f>
        <v/>
      </c>
      <c r="BR36">
        <f>NA()</f>
        <v/>
      </c>
      <c r="BS36">
        <f>NA()</f>
        <v/>
      </c>
      <c r="BT36">
        <f>NA()</f>
        <v/>
      </c>
      <c r="BU36">
        <f>NA()</f>
        <v/>
      </c>
      <c r="BV36">
        <f>NA()</f>
        <v/>
      </c>
      <c r="BW36">
        <f>NA()</f>
        <v/>
      </c>
    </row>
    <row r="37" spans="1:75">
      <c r="A37" t="s">
        <v>233</v>
      </c>
      <c r="B37" t="s">
        <v>505</v>
      </c>
      <c r="C37" t="s">
        <v>506</v>
      </c>
      <c r="D37" t="s">
        <v>445</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f>NA()</f>
        <v/>
      </c>
      <c r="BK37">
        <f>NA()</f>
        <v/>
      </c>
      <c r="BL37">
        <f>NA()</f>
        <v/>
      </c>
      <c r="BM37">
        <f>NA()</f>
        <v/>
      </c>
      <c r="BN37">
        <f>NA()</f>
        <v/>
      </c>
      <c r="BO37">
        <f>NA()</f>
        <v/>
      </c>
      <c r="BP37">
        <f>NA()</f>
        <v/>
      </c>
      <c r="BQ37">
        <f>NA()</f>
        <v/>
      </c>
      <c r="BR37">
        <f>NA()</f>
        <v/>
      </c>
      <c r="BS37">
        <f>NA()</f>
        <v/>
      </c>
      <c r="BT37">
        <f>NA()</f>
        <v/>
      </c>
      <c r="BU37">
        <f>NA()</f>
        <v/>
      </c>
      <c r="BV37">
        <f>NA()</f>
        <v/>
      </c>
      <c r="BW37">
        <f>NA()</f>
        <v/>
      </c>
    </row>
    <row r="38" spans="1:75">
      <c r="A38" t="s">
        <v>233</v>
      </c>
      <c r="B38" t="s">
        <v>507</v>
      </c>
      <c r="C38" t="s">
        <v>508</v>
      </c>
      <c r="D38" t="s">
        <v>452</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f>NA()</f>
        <v/>
      </c>
      <c r="BK38">
        <f>NA()</f>
        <v/>
      </c>
      <c r="BL38">
        <f>NA()</f>
        <v/>
      </c>
      <c r="BM38">
        <f>NA()</f>
        <v/>
      </c>
      <c r="BN38">
        <f>NA()</f>
        <v/>
      </c>
      <c r="BO38">
        <f>NA()</f>
        <v/>
      </c>
      <c r="BP38">
        <f>NA()</f>
        <v/>
      </c>
      <c r="BQ38">
        <f>NA()</f>
        <v/>
      </c>
      <c r="BR38">
        <f>NA()</f>
        <v/>
      </c>
      <c r="BS38">
        <f>NA()</f>
        <v/>
      </c>
      <c r="BT38">
        <f>NA()</f>
        <v/>
      </c>
      <c r="BU38">
        <f>NA()</f>
        <v/>
      </c>
      <c r="BV38">
        <f>NA()</f>
        <v/>
      </c>
      <c r="BW38">
        <f>NA()</f>
        <v/>
      </c>
    </row>
    <row r="39" spans="1:75">
      <c r="A39" t="s">
        <v>233</v>
      </c>
      <c r="B39" t="s">
        <v>509</v>
      </c>
      <c r="C39" t="s">
        <v>510</v>
      </c>
      <c r="D39" t="s">
        <v>511</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f>NA()</f>
        <v/>
      </c>
      <c r="BK39">
        <f>NA()</f>
        <v/>
      </c>
      <c r="BL39">
        <f>NA()</f>
        <v/>
      </c>
      <c r="BM39">
        <f>NA()</f>
        <v/>
      </c>
      <c r="BN39">
        <f>NA()</f>
        <v/>
      </c>
      <c r="BO39">
        <f>NA()</f>
        <v/>
      </c>
      <c r="BP39">
        <f>NA()</f>
        <v/>
      </c>
      <c r="BQ39">
        <f>NA()</f>
        <v/>
      </c>
      <c r="BR39">
        <f>NA()</f>
        <v/>
      </c>
      <c r="BS39">
        <f>NA()</f>
        <v/>
      </c>
      <c r="BT39">
        <f>NA()</f>
        <v/>
      </c>
      <c r="BU39">
        <f>NA()</f>
        <v/>
      </c>
      <c r="BV39">
        <f>NA()</f>
        <v/>
      </c>
      <c r="BW39">
        <f>NA()</f>
        <v/>
      </c>
    </row>
    <row r="40" spans="1:75">
      <c r="A40" t="s">
        <v>233</v>
      </c>
      <c r="B40" t="s">
        <v>505</v>
      </c>
      <c r="C40" t="s">
        <v>512</v>
      </c>
      <c r="D40" t="s">
        <v>513</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f>NA()</f>
        <v/>
      </c>
      <c r="BK40">
        <f>NA()</f>
        <v/>
      </c>
      <c r="BL40">
        <f>NA()</f>
        <v/>
      </c>
      <c r="BM40">
        <f>NA()</f>
        <v/>
      </c>
      <c r="BN40">
        <f>NA()</f>
        <v/>
      </c>
      <c r="BO40">
        <f>NA()</f>
        <v/>
      </c>
      <c r="BP40">
        <f>NA()</f>
        <v/>
      </c>
      <c r="BQ40">
        <f>NA()</f>
        <v/>
      </c>
      <c r="BR40">
        <f>NA()</f>
        <v/>
      </c>
      <c r="BS40">
        <f>NA()</f>
        <v/>
      </c>
      <c r="BT40">
        <f>NA()</f>
        <v/>
      </c>
      <c r="BU40">
        <f>NA()</f>
        <v/>
      </c>
      <c r="BV40">
        <f>NA()</f>
        <v/>
      </c>
      <c r="BW40">
        <f>NA()</f>
        <v/>
      </c>
    </row>
    <row r="41" spans="1:75">
      <c r="A41" t="s">
        <v>233</v>
      </c>
      <c r="B41" t="s">
        <v>514</v>
      </c>
      <c r="C41" t="s">
        <v>515</v>
      </c>
      <c r="D41" t="s">
        <v>456</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f>NA()</f>
        <v/>
      </c>
      <c r="BK41">
        <f>NA()</f>
        <v/>
      </c>
      <c r="BL41">
        <f>NA()</f>
        <v/>
      </c>
      <c r="BM41">
        <f>NA()</f>
        <v/>
      </c>
      <c r="BN41">
        <f>NA()</f>
        <v/>
      </c>
      <c r="BO41">
        <f>NA()</f>
        <v/>
      </c>
      <c r="BP41">
        <f>NA()</f>
        <v/>
      </c>
      <c r="BQ41">
        <f>NA()</f>
        <v/>
      </c>
      <c r="BR41">
        <f>NA()</f>
        <v/>
      </c>
      <c r="BS41">
        <f>NA()</f>
        <v/>
      </c>
      <c r="BT41">
        <f>NA()</f>
        <v/>
      </c>
      <c r="BU41">
        <f>NA()</f>
        <v/>
      </c>
      <c r="BV41">
        <f>NA()</f>
        <v/>
      </c>
      <c r="BW41">
        <f>NA()</f>
        <v/>
      </c>
    </row>
    <row r="42" spans="1:75">
      <c r="A42" t="s">
        <v>233</v>
      </c>
      <c r="B42" t="s">
        <v>516</v>
      </c>
      <c r="C42" t="s">
        <v>517</v>
      </c>
      <c r="D42" t="s">
        <v>445</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f>NA()</f>
        <v/>
      </c>
      <c r="BK42">
        <f>NA()</f>
        <v/>
      </c>
      <c r="BL42">
        <f>NA()</f>
        <v/>
      </c>
      <c r="BM42">
        <f>NA()</f>
        <v/>
      </c>
      <c r="BN42">
        <f>NA()</f>
        <v/>
      </c>
      <c r="BO42">
        <f>NA()</f>
        <v/>
      </c>
      <c r="BP42">
        <f>NA()</f>
        <v/>
      </c>
      <c r="BQ42">
        <f>NA()</f>
        <v/>
      </c>
      <c r="BR42">
        <f>NA()</f>
        <v/>
      </c>
      <c r="BS42">
        <f>NA()</f>
        <v/>
      </c>
      <c r="BT42">
        <f>NA()</f>
        <v/>
      </c>
      <c r="BU42">
        <f>NA()</f>
        <v/>
      </c>
      <c r="BV42">
        <f>NA()</f>
        <v/>
      </c>
      <c r="BW42">
        <f>NA()</f>
        <v/>
      </c>
    </row>
    <row r="43" spans="1:75">
      <c r="A43" t="s">
        <v>233</v>
      </c>
      <c r="B43" t="s">
        <v>518</v>
      </c>
      <c r="C43" t="s">
        <v>519</v>
      </c>
      <c r="D43" t="s">
        <v>452</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f>NA()</f>
        <v/>
      </c>
      <c r="BK43">
        <f>NA()</f>
        <v/>
      </c>
      <c r="BL43">
        <f>NA()</f>
        <v/>
      </c>
      <c r="BM43">
        <f>NA()</f>
        <v/>
      </c>
      <c r="BN43">
        <f>NA()</f>
        <v/>
      </c>
      <c r="BO43">
        <f>NA()</f>
        <v/>
      </c>
      <c r="BP43">
        <f>NA()</f>
        <v/>
      </c>
      <c r="BQ43">
        <f>NA()</f>
        <v/>
      </c>
      <c r="BR43">
        <f>NA()</f>
        <v/>
      </c>
      <c r="BS43">
        <f>NA()</f>
        <v/>
      </c>
      <c r="BT43">
        <f>NA()</f>
        <v/>
      </c>
      <c r="BU43">
        <f>NA()</f>
        <v/>
      </c>
      <c r="BV43">
        <f>NA()</f>
        <v/>
      </c>
      <c r="BW43">
        <f>NA()</f>
        <v/>
      </c>
    </row>
    <row r="44" spans="1:75">
      <c r="A44" t="s">
        <v>233</v>
      </c>
      <c r="B44" t="s">
        <v>516</v>
      </c>
      <c r="C44" t="s">
        <v>520</v>
      </c>
      <c r="D44" t="s">
        <v>513</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f>NA()</f>
        <v/>
      </c>
      <c r="BK44">
        <f>NA()</f>
        <v/>
      </c>
      <c r="BL44">
        <f>NA()</f>
        <v/>
      </c>
      <c r="BM44">
        <f>NA()</f>
        <v/>
      </c>
      <c r="BN44">
        <f>NA()</f>
        <v/>
      </c>
      <c r="BO44">
        <f>NA()</f>
        <v/>
      </c>
      <c r="BP44">
        <f>NA()</f>
        <v/>
      </c>
      <c r="BQ44">
        <f>NA()</f>
        <v/>
      </c>
      <c r="BR44">
        <f>NA()</f>
        <v/>
      </c>
      <c r="BS44">
        <f>NA()</f>
        <v/>
      </c>
      <c r="BT44">
        <f>NA()</f>
        <v/>
      </c>
      <c r="BU44">
        <f>NA()</f>
        <v/>
      </c>
      <c r="BV44">
        <f>NA()</f>
        <v/>
      </c>
      <c r="BW44">
        <f>NA()</f>
        <v/>
      </c>
    </row>
    <row r="45" spans="1:75">
      <c r="A45" t="s">
        <v>233</v>
      </c>
      <c r="B45" t="s">
        <v>521</v>
      </c>
      <c r="C45" t="s">
        <v>522</v>
      </c>
      <c r="D45" t="s">
        <v>456</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f>NA()</f>
        <v/>
      </c>
      <c r="BK45">
        <f>NA()</f>
        <v/>
      </c>
      <c r="BL45">
        <f>NA()</f>
        <v/>
      </c>
      <c r="BM45">
        <f>NA()</f>
        <v/>
      </c>
      <c r="BN45">
        <f>NA()</f>
        <v/>
      </c>
      <c r="BO45">
        <f>NA()</f>
        <v/>
      </c>
      <c r="BP45">
        <f>NA()</f>
        <v/>
      </c>
      <c r="BQ45">
        <f>NA()</f>
        <v/>
      </c>
      <c r="BR45">
        <f>NA()</f>
        <v/>
      </c>
      <c r="BS45">
        <f>NA()</f>
        <v/>
      </c>
      <c r="BT45">
        <f>NA()</f>
        <v/>
      </c>
      <c r="BU45">
        <f>NA()</f>
        <v/>
      </c>
      <c r="BV45">
        <f>NA()</f>
        <v/>
      </c>
      <c r="BW45">
        <f>NA()</f>
        <v/>
      </c>
    </row>
    <row r="46" spans="1:75">
      <c r="A46" t="s">
        <v>233</v>
      </c>
      <c r="B46" t="s">
        <v>523</v>
      </c>
      <c r="C46" t="s">
        <v>524</v>
      </c>
      <c r="D46" t="s">
        <v>445</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t="n">
        <v>15873</v>
      </c>
      <c r="BH46" t="n">
        <v>14495</v>
      </c>
      <c r="BI46" t="n">
        <v>16160</v>
      </c>
      <c r="BJ46">
        <f>NA()</f>
        <v/>
      </c>
      <c r="BK46">
        <f>NA()</f>
        <v/>
      </c>
      <c r="BL46">
        <f>NA()</f>
        <v/>
      </c>
      <c r="BM46">
        <f>NA()</f>
        <v/>
      </c>
      <c r="BN46">
        <f>NA()</f>
        <v/>
      </c>
      <c r="BO46">
        <f>NA()</f>
        <v/>
      </c>
      <c r="BP46">
        <f>NA()</f>
        <v/>
      </c>
      <c r="BQ46">
        <f>NA()</f>
        <v/>
      </c>
      <c r="BR46">
        <f>NA()</f>
        <v/>
      </c>
      <c r="BS46">
        <f>NA()</f>
        <v/>
      </c>
      <c r="BT46">
        <f>NA()</f>
        <v/>
      </c>
      <c r="BU46">
        <f>NA()</f>
        <v/>
      </c>
      <c r="BV46">
        <f>NA()</f>
        <v/>
      </c>
      <c r="BW46">
        <f>NA()</f>
        <v/>
      </c>
    </row>
    <row r="47" spans="1:75">
      <c r="A47" t="s">
        <v>233</v>
      </c>
      <c r="B47" t="s">
        <v>525</v>
      </c>
      <c r="C47" t="s">
        <v>526</v>
      </c>
      <c r="D47" t="s">
        <v>452</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t="n">
        <v>2.49</v>
      </c>
      <c r="BH47" t="n">
        <v>3.27</v>
      </c>
      <c r="BI47" t="n">
        <v>3.08</v>
      </c>
      <c r="BJ47">
        <f>NA()</f>
        <v/>
      </c>
      <c r="BK47">
        <f>NA()</f>
        <v/>
      </c>
      <c r="BL47">
        <f>NA()</f>
        <v/>
      </c>
      <c r="BM47">
        <f>NA()</f>
        <v/>
      </c>
      <c r="BN47">
        <f>NA()</f>
        <v/>
      </c>
      <c r="BO47">
        <f>NA()</f>
        <v/>
      </c>
      <c r="BP47">
        <f>NA()</f>
        <v/>
      </c>
      <c r="BQ47">
        <f>NA()</f>
        <v/>
      </c>
      <c r="BR47">
        <f>NA()</f>
        <v/>
      </c>
      <c r="BS47">
        <f>NA()</f>
        <v/>
      </c>
      <c r="BT47">
        <f>NA()</f>
        <v/>
      </c>
      <c r="BU47">
        <f>NA()</f>
        <v/>
      </c>
      <c r="BV47">
        <f>NA()</f>
        <v/>
      </c>
      <c r="BW47">
        <f>NA()</f>
        <v/>
      </c>
    </row>
    <row r="48" spans="1:75">
      <c r="A48" t="s">
        <v>233</v>
      </c>
      <c r="B48" t="s">
        <v>527</v>
      </c>
      <c r="C48" t="s">
        <v>528</v>
      </c>
      <c r="D48" t="s">
        <v>511</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t="n">
        <v>20.629</v>
      </c>
      <c r="BH48" t="n">
        <v>20.8</v>
      </c>
      <c r="BI48" t="n">
        <v>20.839</v>
      </c>
      <c r="BJ48">
        <f>NA()</f>
        <v/>
      </c>
      <c r="BK48">
        <f>NA()</f>
        <v/>
      </c>
      <c r="BL48">
        <f>NA()</f>
        <v/>
      </c>
      <c r="BM48">
        <f>NA()</f>
        <v/>
      </c>
      <c r="BN48">
        <f>NA()</f>
        <v/>
      </c>
      <c r="BO48">
        <f>NA()</f>
        <v/>
      </c>
      <c r="BP48">
        <f>NA()</f>
        <v/>
      </c>
      <c r="BQ48">
        <f>NA()</f>
        <v/>
      </c>
      <c r="BR48">
        <f>NA()</f>
        <v/>
      </c>
      <c r="BS48">
        <f>NA()</f>
        <v/>
      </c>
      <c r="BT48">
        <f>NA()</f>
        <v/>
      </c>
      <c r="BU48">
        <f>NA()</f>
        <v/>
      </c>
      <c r="BV48">
        <f>NA()</f>
        <v/>
      </c>
      <c r="BW48">
        <f>NA()</f>
        <v/>
      </c>
    </row>
    <row r="49" spans="1:75">
      <c r="A49" t="s">
        <v>233</v>
      </c>
      <c r="B49" t="s">
        <v>523</v>
      </c>
      <c r="C49" t="s">
        <v>529</v>
      </c>
      <c r="D49" t="s">
        <v>513</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t="n">
        <v>769</v>
      </c>
      <c r="BH49" t="n">
        <v>697</v>
      </c>
      <c r="BI49" t="n">
        <v>775</v>
      </c>
      <c r="BJ49">
        <f>NA()</f>
        <v/>
      </c>
      <c r="BK49">
        <f>NA()</f>
        <v/>
      </c>
      <c r="BL49">
        <f>NA()</f>
        <v/>
      </c>
      <c r="BM49">
        <f>NA()</f>
        <v/>
      </c>
      <c r="BN49">
        <f>NA()</f>
        <v/>
      </c>
      <c r="BO49">
        <f>NA()</f>
        <v/>
      </c>
      <c r="BP49">
        <f>NA()</f>
        <v/>
      </c>
      <c r="BQ49">
        <f>NA()</f>
        <v/>
      </c>
      <c r="BR49">
        <f>NA()</f>
        <v/>
      </c>
      <c r="BS49">
        <f>NA()</f>
        <v/>
      </c>
      <c r="BT49">
        <f>NA()</f>
        <v/>
      </c>
      <c r="BU49">
        <f>NA()</f>
        <v/>
      </c>
      <c r="BV49">
        <f>NA()</f>
        <v/>
      </c>
      <c r="BW49">
        <f>NA()</f>
        <v/>
      </c>
    </row>
    <row r="50" spans="1:75">
      <c r="A50" t="s">
        <v>233</v>
      </c>
      <c r="B50" t="s">
        <v>530</v>
      </c>
      <c r="C50" t="s">
        <v>531</v>
      </c>
      <c r="D50" t="s">
        <v>456</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t="n">
        <v>39.5</v>
      </c>
      <c r="BH50" t="n">
        <v>47.4</v>
      </c>
      <c r="BI50" t="n">
        <v>49.8</v>
      </c>
      <c r="BJ50">
        <f>NA()</f>
        <v/>
      </c>
      <c r="BK50">
        <f>NA()</f>
        <v/>
      </c>
      <c r="BL50">
        <f>NA()</f>
        <v/>
      </c>
      <c r="BM50">
        <f>NA()</f>
        <v/>
      </c>
      <c r="BN50">
        <f>NA()</f>
        <v/>
      </c>
      <c r="BO50">
        <f>NA()</f>
        <v/>
      </c>
      <c r="BP50">
        <f>NA()</f>
        <v/>
      </c>
      <c r="BQ50">
        <f>NA()</f>
        <v/>
      </c>
      <c r="BR50">
        <f>NA()</f>
        <v/>
      </c>
      <c r="BS50">
        <f>NA()</f>
        <v/>
      </c>
      <c r="BT50">
        <f>NA()</f>
        <v/>
      </c>
      <c r="BU50">
        <f>NA()</f>
        <v/>
      </c>
      <c r="BV50">
        <f>NA()</f>
        <v/>
      </c>
      <c r="BW50">
        <f>NA()</f>
        <v/>
      </c>
    </row>
    <row r="51" spans="1:75">
      <c r="A51" t="s">
        <v>233</v>
      </c>
      <c r="B51" t="s">
        <v>532</v>
      </c>
      <c r="C51" t="s">
        <v>533</v>
      </c>
      <c r="D51" t="s">
        <v>511</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f>NA()</f>
        <v/>
      </c>
      <c r="BK51">
        <f>NA()</f>
        <v/>
      </c>
      <c r="BL51">
        <f>NA()</f>
        <v/>
      </c>
      <c r="BM51">
        <f>NA()</f>
        <v/>
      </c>
      <c r="BN51">
        <f>NA()</f>
        <v/>
      </c>
      <c r="BO51">
        <f>NA()</f>
        <v/>
      </c>
      <c r="BP51">
        <f>NA()</f>
        <v/>
      </c>
      <c r="BQ51">
        <f>NA()</f>
        <v/>
      </c>
      <c r="BR51">
        <f>NA()</f>
        <v/>
      </c>
      <c r="BS51">
        <f>NA()</f>
        <v/>
      </c>
      <c r="BT51">
        <f>NA()</f>
        <v/>
      </c>
      <c r="BU51">
        <f>NA()</f>
        <v/>
      </c>
      <c r="BV51">
        <f>NA()</f>
        <v/>
      </c>
      <c r="BW51">
        <f>NA()</f>
        <v/>
      </c>
    </row>
    <row r="52" spans="1:75">
      <c r="A52" t="s">
        <v>233</v>
      </c>
      <c r="B52" t="s">
        <v>534</v>
      </c>
      <c r="C52" t="s">
        <v>535</v>
      </c>
      <c r="D52" t="s">
        <v>445</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t="n">
        <v>1368</v>
      </c>
      <c r="BH52" t="n">
        <v>1136</v>
      </c>
      <c r="BI52" t="n">
        <v>271</v>
      </c>
      <c r="BJ52">
        <f>NA()</f>
        <v/>
      </c>
      <c r="BK52">
        <f>NA()</f>
        <v/>
      </c>
      <c r="BL52">
        <f>NA()</f>
        <v/>
      </c>
      <c r="BM52">
        <f>NA()</f>
        <v/>
      </c>
      <c r="BN52">
        <f>NA()</f>
        <v/>
      </c>
      <c r="BO52">
        <f>NA()</f>
        <v/>
      </c>
      <c r="BP52">
        <f>NA()</f>
        <v/>
      </c>
      <c r="BQ52">
        <f>NA()</f>
        <v/>
      </c>
      <c r="BR52">
        <f>NA()</f>
        <v/>
      </c>
      <c r="BS52">
        <f>NA()</f>
        <v/>
      </c>
      <c r="BT52">
        <f>NA()</f>
        <v/>
      </c>
      <c r="BU52">
        <f>NA()</f>
        <v/>
      </c>
      <c r="BV52">
        <f>NA()</f>
        <v/>
      </c>
      <c r="BW52">
        <f>NA()</f>
        <v/>
      </c>
    </row>
    <row r="53" spans="1:75">
      <c r="A53" t="s">
        <v>233</v>
      </c>
      <c r="B53" t="s">
        <v>536</v>
      </c>
      <c r="C53" t="s">
        <v>537</v>
      </c>
      <c r="D53" t="s">
        <v>452</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t="n">
        <v>3.78</v>
      </c>
      <c r="BH53" t="n">
        <v>3.66</v>
      </c>
      <c r="BI53" t="n">
        <v>3.46</v>
      </c>
      <c r="BJ53">
        <f>NA()</f>
        <v/>
      </c>
      <c r="BK53">
        <f>NA()</f>
        <v/>
      </c>
      <c r="BL53">
        <f>NA()</f>
        <v/>
      </c>
      <c r="BM53">
        <f>NA()</f>
        <v/>
      </c>
      <c r="BN53">
        <f>NA()</f>
        <v/>
      </c>
      <c r="BO53">
        <f>NA()</f>
        <v/>
      </c>
      <c r="BP53">
        <f>NA()</f>
        <v/>
      </c>
      <c r="BQ53">
        <f>NA()</f>
        <v/>
      </c>
      <c r="BR53">
        <f>NA()</f>
        <v/>
      </c>
      <c r="BS53">
        <f>NA()</f>
        <v/>
      </c>
      <c r="BT53">
        <f>NA()</f>
        <v/>
      </c>
      <c r="BU53">
        <f>NA()</f>
        <v/>
      </c>
      <c r="BV53">
        <f>NA()</f>
        <v/>
      </c>
      <c r="BW53">
        <f>NA()</f>
        <v/>
      </c>
    </row>
    <row r="54" spans="1:75">
      <c r="A54" t="s">
        <v>233</v>
      </c>
      <c r="B54" t="s">
        <v>534</v>
      </c>
      <c r="C54" t="s">
        <v>538</v>
      </c>
      <c r="D54" t="s">
        <v>513</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t="n">
        <v>61</v>
      </c>
      <c r="BH54" t="n">
        <v>50</v>
      </c>
      <c r="BI54" t="n">
        <v>12</v>
      </c>
      <c r="BJ54">
        <f>NA()</f>
        <v/>
      </c>
      <c r="BK54">
        <f>NA()</f>
        <v/>
      </c>
      <c r="BL54">
        <f>NA()</f>
        <v/>
      </c>
      <c r="BM54">
        <f>NA()</f>
        <v/>
      </c>
      <c r="BN54">
        <f>NA()</f>
        <v/>
      </c>
      <c r="BO54">
        <f>NA()</f>
        <v/>
      </c>
      <c r="BP54">
        <f>NA()</f>
        <v/>
      </c>
      <c r="BQ54">
        <f>NA()</f>
        <v/>
      </c>
      <c r="BR54">
        <f>NA()</f>
        <v/>
      </c>
      <c r="BS54">
        <f>NA()</f>
        <v/>
      </c>
      <c r="BT54">
        <f>NA()</f>
        <v/>
      </c>
      <c r="BU54">
        <f>NA()</f>
        <v/>
      </c>
      <c r="BV54">
        <f>NA()</f>
        <v/>
      </c>
      <c r="BW54">
        <f>NA()</f>
        <v/>
      </c>
    </row>
    <row r="55" spans="1:75">
      <c r="A55" t="s">
        <v>233</v>
      </c>
      <c r="B55" t="s">
        <v>539</v>
      </c>
      <c r="C55" t="s">
        <v>540</v>
      </c>
      <c r="D55" t="s">
        <v>456</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t="n">
        <v>5.2</v>
      </c>
      <c r="BH55" t="n">
        <v>4.2</v>
      </c>
      <c r="BI55" t="n">
        <v>0.9</v>
      </c>
      <c r="BJ55">
        <f>NA()</f>
        <v/>
      </c>
      <c r="BK55">
        <f>NA()</f>
        <v/>
      </c>
      <c r="BL55">
        <f>NA()</f>
        <v/>
      </c>
      <c r="BM55">
        <f>NA()</f>
        <v/>
      </c>
      <c r="BN55">
        <f>NA()</f>
        <v/>
      </c>
      <c r="BO55">
        <f>NA()</f>
        <v/>
      </c>
      <c r="BP55">
        <f>NA()</f>
        <v/>
      </c>
      <c r="BQ55">
        <f>NA()</f>
        <v/>
      </c>
      <c r="BR55">
        <f>NA()</f>
        <v/>
      </c>
      <c r="BS55">
        <f>NA()</f>
        <v/>
      </c>
      <c r="BT55">
        <f>NA()</f>
        <v/>
      </c>
      <c r="BU55">
        <f>NA()</f>
        <v/>
      </c>
      <c r="BV55">
        <f>NA()</f>
        <v/>
      </c>
      <c r="BW55">
        <f>NA()</f>
        <v/>
      </c>
    </row>
    <row r="56" spans="1:75">
      <c r="A56" t="s">
        <v>233</v>
      </c>
      <c r="B56" t="s">
        <v>541</v>
      </c>
      <c r="C56" t="s">
        <v>542</v>
      </c>
      <c r="D56" t="s">
        <v>445</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f>NA()</f>
        <v/>
      </c>
      <c r="BK56">
        <f>NA()</f>
        <v/>
      </c>
      <c r="BL56">
        <f>NA()</f>
        <v/>
      </c>
      <c r="BM56">
        <f>NA()</f>
        <v/>
      </c>
      <c r="BN56">
        <f>NA()</f>
        <v/>
      </c>
      <c r="BO56">
        <f>NA()</f>
        <v/>
      </c>
      <c r="BP56">
        <f>NA()</f>
        <v/>
      </c>
      <c r="BQ56">
        <f>NA()</f>
        <v/>
      </c>
      <c r="BR56">
        <f>NA()</f>
        <v/>
      </c>
      <c r="BS56">
        <f>NA()</f>
        <v/>
      </c>
      <c r="BT56">
        <f>NA()</f>
        <v/>
      </c>
      <c r="BU56">
        <f>NA()</f>
        <v/>
      </c>
      <c r="BV56">
        <f>NA()</f>
        <v/>
      </c>
      <c r="BW56">
        <f>NA()</f>
        <v/>
      </c>
    </row>
    <row r="57" spans="1:75">
      <c r="A57" t="s">
        <v>233</v>
      </c>
      <c r="B57" t="s">
        <v>543</v>
      </c>
      <c r="C57" t="s">
        <v>544</v>
      </c>
      <c r="D57" t="s">
        <v>452</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f>NA()</f>
        <v/>
      </c>
      <c r="BK57">
        <f>NA()</f>
        <v/>
      </c>
      <c r="BL57">
        <f>NA()</f>
        <v/>
      </c>
      <c r="BM57">
        <f>NA()</f>
        <v/>
      </c>
      <c r="BN57">
        <f>NA()</f>
        <v/>
      </c>
      <c r="BO57">
        <f>NA()</f>
        <v/>
      </c>
      <c r="BP57">
        <f>NA()</f>
        <v/>
      </c>
      <c r="BQ57">
        <f>NA()</f>
        <v/>
      </c>
      <c r="BR57">
        <f>NA()</f>
        <v/>
      </c>
      <c r="BS57">
        <f>NA()</f>
        <v/>
      </c>
      <c r="BT57">
        <f>NA()</f>
        <v/>
      </c>
      <c r="BU57">
        <f>NA()</f>
        <v/>
      </c>
      <c r="BV57">
        <f>NA()</f>
        <v/>
      </c>
      <c r="BW57">
        <f>NA()</f>
        <v/>
      </c>
    </row>
    <row r="58" spans="1:75">
      <c r="A58" t="s">
        <v>233</v>
      </c>
      <c r="B58" t="s">
        <v>545</v>
      </c>
      <c r="C58" t="s">
        <v>546</v>
      </c>
      <c r="D58" t="s">
        <v>511</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f>NA()</f>
        <v/>
      </c>
      <c r="BK58">
        <f>NA()</f>
        <v/>
      </c>
      <c r="BL58">
        <f>NA()</f>
        <v/>
      </c>
      <c r="BM58">
        <f>NA()</f>
        <v/>
      </c>
      <c r="BN58">
        <f>NA()</f>
        <v/>
      </c>
      <c r="BO58">
        <f>NA()</f>
        <v/>
      </c>
      <c r="BP58">
        <f>NA()</f>
        <v/>
      </c>
      <c r="BQ58">
        <f>NA()</f>
        <v/>
      </c>
      <c r="BR58">
        <f>NA()</f>
        <v/>
      </c>
      <c r="BS58">
        <f>NA()</f>
        <v/>
      </c>
      <c r="BT58">
        <f>NA()</f>
        <v/>
      </c>
      <c r="BU58">
        <f>NA()</f>
        <v/>
      </c>
      <c r="BV58">
        <f>NA()</f>
        <v/>
      </c>
      <c r="BW58">
        <f>NA()</f>
        <v/>
      </c>
    </row>
    <row r="59" spans="1:75">
      <c r="A59" t="s">
        <v>233</v>
      </c>
      <c r="B59" t="s">
        <v>541</v>
      </c>
      <c r="C59" t="s">
        <v>547</v>
      </c>
      <c r="D59" t="s">
        <v>513</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f>NA()</f>
        <v/>
      </c>
      <c r="BK59">
        <f>NA()</f>
        <v/>
      </c>
      <c r="BL59">
        <f>NA()</f>
        <v/>
      </c>
      <c r="BM59">
        <f>NA()</f>
        <v/>
      </c>
      <c r="BN59">
        <f>NA()</f>
        <v/>
      </c>
      <c r="BO59">
        <f>NA()</f>
        <v/>
      </c>
      <c r="BP59">
        <f>NA()</f>
        <v/>
      </c>
      <c r="BQ59">
        <f>NA()</f>
        <v/>
      </c>
      <c r="BR59">
        <f>NA()</f>
        <v/>
      </c>
      <c r="BS59">
        <f>NA()</f>
        <v/>
      </c>
      <c r="BT59">
        <f>NA()</f>
        <v/>
      </c>
      <c r="BU59">
        <f>NA()</f>
        <v/>
      </c>
      <c r="BV59">
        <f>NA()</f>
        <v/>
      </c>
      <c r="BW59">
        <f>NA()</f>
        <v/>
      </c>
    </row>
    <row r="60" spans="1:75">
      <c r="A60" t="s">
        <v>233</v>
      </c>
      <c r="B60" t="s">
        <v>548</v>
      </c>
      <c r="C60" t="s">
        <v>549</v>
      </c>
      <c r="D60" t="s">
        <v>456</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f>NA()</f>
        <v/>
      </c>
      <c r="BK60">
        <f>NA()</f>
        <v/>
      </c>
      <c r="BL60">
        <f>NA()</f>
        <v/>
      </c>
      <c r="BM60">
        <f>NA()</f>
        <v/>
      </c>
      <c r="BN60">
        <f>NA()</f>
        <v/>
      </c>
      <c r="BO60">
        <f>NA()</f>
        <v/>
      </c>
      <c r="BP60">
        <f>NA()</f>
        <v/>
      </c>
      <c r="BQ60">
        <f>NA()</f>
        <v/>
      </c>
      <c r="BR60">
        <f>NA()</f>
        <v/>
      </c>
      <c r="BS60">
        <f>NA()</f>
        <v/>
      </c>
      <c r="BT60">
        <f>NA()</f>
        <v/>
      </c>
      <c r="BU60">
        <f>NA()</f>
        <v/>
      </c>
      <c r="BV60">
        <f>NA()</f>
        <v/>
      </c>
      <c r="BW60">
        <f>NA()</f>
        <v/>
      </c>
    </row>
    <row r="61" spans="1:75">
      <c r="A61" t="s">
        <v>233</v>
      </c>
      <c r="B61" t="s">
        <v>550</v>
      </c>
      <c r="C61" t="s">
        <v>551</v>
      </c>
      <c r="D61" t="s">
        <v>445</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t="n">
        <v>1368</v>
      </c>
      <c r="BH61" t="n">
        <v>1136</v>
      </c>
      <c r="BI61" t="n">
        <v>271</v>
      </c>
      <c r="BJ61">
        <f>NA()</f>
        <v/>
      </c>
      <c r="BK61">
        <f>NA()</f>
        <v/>
      </c>
      <c r="BL61">
        <f>NA()</f>
        <v/>
      </c>
      <c r="BM61">
        <f>NA()</f>
        <v/>
      </c>
      <c r="BN61">
        <f>NA()</f>
        <v/>
      </c>
      <c r="BO61">
        <f>NA()</f>
        <v/>
      </c>
      <c r="BP61">
        <f>NA()</f>
        <v/>
      </c>
      <c r="BQ61">
        <f>NA()</f>
        <v/>
      </c>
      <c r="BR61">
        <f>NA()</f>
        <v/>
      </c>
      <c r="BS61">
        <f>NA()</f>
        <v/>
      </c>
      <c r="BT61">
        <f>NA()</f>
        <v/>
      </c>
      <c r="BU61">
        <f>NA()</f>
        <v/>
      </c>
      <c r="BV61">
        <f>NA()</f>
        <v/>
      </c>
      <c r="BW61">
        <f>NA()</f>
        <v/>
      </c>
    </row>
    <row r="62" spans="1:75">
      <c r="A62" t="s">
        <v>233</v>
      </c>
      <c r="B62" t="s">
        <v>552</v>
      </c>
      <c r="C62" t="s">
        <v>553</v>
      </c>
      <c r="D62" t="s">
        <v>452</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t="n">
        <v>3.78</v>
      </c>
      <c r="BH62" t="n">
        <v>3.66</v>
      </c>
      <c r="BI62" t="n">
        <v>3.46</v>
      </c>
      <c r="BJ62">
        <f>NA()</f>
        <v/>
      </c>
      <c r="BK62">
        <f>NA()</f>
        <v/>
      </c>
      <c r="BL62">
        <f>NA()</f>
        <v/>
      </c>
      <c r="BM62">
        <f>NA()</f>
        <v/>
      </c>
      <c r="BN62">
        <f>NA()</f>
        <v/>
      </c>
      <c r="BO62">
        <f>NA()</f>
        <v/>
      </c>
      <c r="BP62">
        <f>NA()</f>
        <v/>
      </c>
      <c r="BQ62">
        <f>NA()</f>
        <v/>
      </c>
      <c r="BR62">
        <f>NA()</f>
        <v/>
      </c>
      <c r="BS62">
        <f>NA()</f>
        <v/>
      </c>
      <c r="BT62">
        <f>NA()</f>
        <v/>
      </c>
      <c r="BU62">
        <f>NA()</f>
        <v/>
      </c>
      <c r="BV62">
        <f>NA()</f>
        <v/>
      </c>
      <c r="BW62">
        <f>NA()</f>
        <v/>
      </c>
    </row>
    <row r="63" spans="1:75">
      <c r="A63" t="s">
        <v>233</v>
      </c>
      <c r="B63" t="s">
        <v>554</v>
      </c>
      <c r="C63" t="s">
        <v>555</v>
      </c>
      <c r="D63" t="s">
        <v>511</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t="n">
        <v>22.378</v>
      </c>
      <c r="BH63" t="n">
        <v>22.58</v>
      </c>
      <c r="BI63" t="n">
        <v>22.58</v>
      </c>
      <c r="BJ63">
        <f>NA()</f>
        <v/>
      </c>
      <c r="BK63">
        <f>NA()</f>
        <v/>
      </c>
      <c r="BL63">
        <f>NA()</f>
        <v/>
      </c>
      <c r="BM63">
        <f>NA()</f>
        <v/>
      </c>
      <c r="BN63">
        <f>NA()</f>
        <v/>
      </c>
      <c r="BO63">
        <f>NA()</f>
        <v/>
      </c>
      <c r="BP63">
        <f>NA()</f>
        <v/>
      </c>
      <c r="BQ63">
        <f>NA()</f>
        <v/>
      </c>
      <c r="BR63">
        <f>NA()</f>
        <v/>
      </c>
      <c r="BS63">
        <f>NA()</f>
        <v/>
      </c>
      <c r="BT63">
        <f>NA()</f>
        <v/>
      </c>
      <c r="BU63">
        <f>NA()</f>
        <v/>
      </c>
      <c r="BV63">
        <f>NA()</f>
        <v/>
      </c>
      <c r="BW63">
        <f>NA()</f>
        <v/>
      </c>
    </row>
    <row r="64" spans="1:75">
      <c r="A64" t="s">
        <v>233</v>
      </c>
      <c r="B64" t="s">
        <v>550</v>
      </c>
      <c r="C64" t="s">
        <v>556</v>
      </c>
      <c r="D64" t="s">
        <v>513</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t="n">
        <v>61</v>
      </c>
      <c r="BH64" t="n">
        <v>50</v>
      </c>
      <c r="BI64" t="n">
        <v>12</v>
      </c>
      <c r="BJ64">
        <f>NA()</f>
        <v/>
      </c>
      <c r="BK64">
        <f>NA()</f>
        <v/>
      </c>
      <c r="BL64">
        <f>NA()</f>
        <v/>
      </c>
      <c r="BM64">
        <f>NA()</f>
        <v/>
      </c>
      <c r="BN64">
        <f>NA()</f>
        <v/>
      </c>
      <c r="BO64">
        <f>NA()</f>
        <v/>
      </c>
      <c r="BP64">
        <f>NA()</f>
        <v/>
      </c>
      <c r="BQ64">
        <f>NA()</f>
        <v/>
      </c>
      <c r="BR64">
        <f>NA()</f>
        <v/>
      </c>
      <c r="BS64">
        <f>NA()</f>
        <v/>
      </c>
      <c r="BT64">
        <f>NA()</f>
        <v/>
      </c>
      <c r="BU64">
        <f>NA()</f>
        <v/>
      </c>
      <c r="BV64">
        <f>NA()</f>
        <v/>
      </c>
      <c r="BW64">
        <f>NA()</f>
        <v/>
      </c>
    </row>
    <row r="65" spans="1:75">
      <c r="A65" t="s">
        <v>233</v>
      </c>
      <c r="B65" t="s">
        <v>557</v>
      </c>
      <c r="C65" t="s">
        <v>558</v>
      </c>
      <c r="D65" t="s">
        <v>456</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t="n">
        <v>5.2</v>
      </c>
      <c r="BH65" t="n">
        <v>4.2</v>
      </c>
      <c r="BI65" t="n">
        <v>0.9</v>
      </c>
      <c r="BJ65">
        <f>NA()</f>
        <v/>
      </c>
      <c r="BK65">
        <f>NA()</f>
        <v/>
      </c>
      <c r="BL65">
        <f>NA()</f>
        <v/>
      </c>
      <c r="BM65">
        <f>NA()</f>
        <v/>
      </c>
      <c r="BN65">
        <f>NA()</f>
        <v/>
      </c>
      <c r="BO65">
        <f>NA()</f>
        <v/>
      </c>
      <c r="BP65">
        <f>NA()</f>
        <v/>
      </c>
      <c r="BQ65">
        <f>NA()</f>
        <v/>
      </c>
      <c r="BR65">
        <f>NA()</f>
        <v/>
      </c>
      <c r="BS65">
        <f>NA()</f>
        <v/>
      </c>
      <c r="BT65">
        <f>NA()</f>
        <v/>
      </c>
      <c r="BU65">
        <f>NA()</f>
        <v/>
      </c>
      <c r="BV65">
        <f>NA()</f>
        <v/>
      </c>
      <c r="BW65">
        <f>NA()</f>
        <v/>
      </c>
    </row>
    <row r="66" spans="1:75">
      <c r="A66" t="s">
        <v>233</v>
      </c>
      <c r="B66" t="s">
        <v>559</v>
      </c>
      <c r="C66" t="s">
        <v>560</v>
      </c>
      <c r="D66" t="s">
        <v>445</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t="n">
        <v>1368</v>
      </c>
      <c r="BH66" t="n">
        <v>1136</v>
      </c>
      <c r="BI66" t="n">
        <v>271</v>
      </c>
      <c r="BJ66">
        <f>NA()</f>
        <v/>
      </c>
      <c r="BK66">
        <f>NA()</f>
        <v/>
      </c>
      <c r="BL66">
        <f>NA()</f>
        <v/>
      </c>
      <c r="BM66">
        <f>NA()</f>
        <v/>
      </c>
      <c r="BN66">
        <f>NA()</f>
        <v/>
      </c>
      <c r="BO66">
        <f>NA()</f>
        <v/>
      </c>
      <c r="BP66">
        <f>NA()</f>
        <v/>
      </c>
      <c r="BQ66">
        <f>NA()</f>
        <v/>
      </c>
      <c r="BR66">
        <f>NA()</f>
        <v/>
      </c>
      <c r="BS66">
        <f>NA()</f>
        <v/>
      </c>
      <c r="BT66">
        <f>NA()</f>
        <v/>
      </c>
      <c r="BU66">
        <f>NA()</f>
        <v/>
      </c>
      <c r="BV66">
        <f>NA()</f>
        <v/>
      </c>
      <c r="BW66">
        <f>NA()</f>
        <v/>
      </c>
    </row>
    <row r="67" spans="1:75">
      <c r="A67" t="s">
        <v>233</v>
      </c>
      <c r="B67" t="s">
        <v>561</v>
      </c>
      <c r="C67" t="s">
        <v>562</v>
      </c>
      <c r="D67" t="s">
        <v>445</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f>NA()</f>
        <v/>
      </c>
      <c r="BK67">
        <f>NA()</f>
        <v/>
      </c>
      <c r="BL67">
        <f>NA()</f>
        <v/>
      </c>
      <c r="BM67">
        <f>NA()</f>
        <v/>
      </c>
      <c r="BN67">
        <f>NA()</f>
        <v/>
      </c>
      <c r="BO67">
        <f>NA()</f>
        <v/>
      </c>
      <c r="BP67">
        <f>NA()</f>
        <v/>
      </c>
      <c r="BQ67">
        <f>NA()</f>
        <v/>
      </c>
      <c r="BR67">
        <f>NA()</f>
        <v/>
      </c>
      <c r="BS67">
        <f>NA()</f>
        <v/>
      </c>
      <c r="BT67">
        <f>NA()</f>
        <v/>
      </c>
      <c r="BU67">
        <f>NA()</f>
        <v/>
      </c>
      <c r="BV67">
        <f>NA()</f>
        <v/>
      </c>
      <c r="BW67">
        <f>NA()</f>
        <v/>
      </c>
    </row>
    <row r="68" spans="1:75">
      <c r="A68" t="s">
        <v>233</v>
      </c>
      <c r="B68" t="s">
        <v>563</v>
      </c>
      <c r="C68" t="s">
        <v>564</v>
      </c>
      <c r="D68" t="s">
        <v>511</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f>NA()</f>
        <v/>
      </c>
      <c r="BK68">
        <f>NA()</f>
        <v/>
      </c>
      <c r="BL68">
        <f>NA()</f>
        <v/>
      </c>
      <c r="BM68">
        <f>NA()</f>
        <v/>
      </c>
      <c r="BN68">
        <f>NA()</f>
        <v/>
      </c>
      <c r="BO68">
        <f>NA()</f>
        <v/>
      </c>
      <c r="BP68">
        <f>NA()</f>
        <v/>
      </c>
      <c r="BQ68">
        <f>NA()</f>
        <v/>
      </c>
      <c r="BR68">
        <f>NA()</f>
        <v/>
      </c>
      <c r="BS68">
        <f>NA()</f>
        <v/>
      </c>
      <c r="BT68">
        <f>NA()</f>
        <v/>
      </c>
      <c r="BU68">
        <f>NA()</f>
        <v/>
      </c>
      <c r="BV68">
        <f>NA()</f>
        <v/>
      </c>
      <c r="BW68">
        <f>NA()</f>
        <v/>
      </c>
    </row>
    <row r="69" spans="1:75">
      <c r="A69" t="s">
        <v>233</v>
      </c>
      <c r="B69" t="s">
        <v>561</v>
      </c>
      <c r="C69" t="s">
        <v>565</v>
      </c>
      <c r="D69" t="s">
        <v>513</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f>NA()</f>
        <v/>
      </c>
      <c r="BK69">
        <f>NA()</f>
        <v/>
      </c>
      <c r="BL69">
        <f>NA()</f>
        <v/>
      </c>
      <c r="BM69">
        <f>NA()</f>
        <v/>
      </c>
      <c r="BN69">
        <f>NA()</f>
        <v/>
      </c>
      <c r="BO69">
        <f>NA()</f>
        <v/>
      </c>
      <c r="BP69">
        <f>NA()</f>
        <v/>
      </c>
      <c r="BQ69">
        <f>NA()</f>
        <v/>
      </c>
      <c r="BR69">
        <f>NA()</f>
        <v/>
      </c>
      <c r="BS69">
        <f>NA()</f>
        <v/>
      </c>
      <c r="BT69">
        <f>NA()</f>
        <v/>
      </c>
      <c r="BU69">
        <f>NA()</f>
        <v/>
      </c>
      <c r="BV69">
        <f>NA()</f>
        <v/>
      </c>
      <c r="BW69">
        <f>NA()</f>
        <v/>
      </c>
    </row>
    <row r="70" spans="1:75">
      <c r="A70" t="s">
        <v>233</v>
      </c>
      <c r="B70" t="s">
        <v>566</v>
      </c>
      <c r="C70" t="s">
        <v>567</v>
      </c>
      <c r="D70" t="s">
        <v>445</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f>NA()</f>
        <v/>
      </c>
      <c r="BK70">
        <f>NA()</f>
        <v/>
      </c>
      <c r="BL70">
        <f>NA()</f>
        <v/>
      </c>
      <c r="BM70">
        <f>NA()</f>
        <v/>
      </c>
      <c r="BN70">
        <f>NA()</f>
        <v/>
      </c>
      <c r="BO70">
        <f>NA()</f>
        <v/>
      </c>
      <c r="BP70">
        <f>NA()</f>
        <v/>
      </c>
      <c r="BQ70">
        <f>NA()</f>
        <v/>
      </c>
      <c r="BR70">
        <f>NA()</f>
        <v/>
      </c>
      <c r="BS70">
        <f>NA()</f>
        <v/>
      </c>
      <c r="BT70">
        <f>NA()</f>
        <v/>
      </c>
      <c r="BU70">
        <f>NA()</f>
        <v/>
      </c>
      <c r="BV70">
        <f>NA()</f>
        <v/>
      </c>
      <c r="BW70">
        <f>NA()</f>
        <v/>
      </c>
    </row>
    <row r="71" spans="1:75">
      <c r="A71" t="s">
        <v>233</v>
      </c>
      <c r="B71" t="s">
        <v>568</v>
      </c>
      <c r="C71" t="s">
        <v>569</v>
      </c>
      <c r="D71" t="s">
        <v>452</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f>NA()</f>
        <v/>
      </c>
      <c r="BK71">
        <f>NA()</f>
        <v/>
      </c>
      <c r="BL71">
        <f>NA()</f>
        <v/>
      </c>
      <c r="BM71">
        <f>NA()</f>
        <v/>
      </c>
      <c r="BN71">
        <f>NA()</f>
        <v/>
      </c>
      <c r="BO71">
        <f>NA()</f>
        <v/>
      </c>
      <c r="BP71">
        <f>NA()</f>
        <v/>
      </c>
      <c r="BQ71">
        <f>NA()</f>
        <v/>
      </c>
      <c r="BR71">
        <f>NA()</f>
        <v/>
      </c>
      <c r="BS71">
        <f>NA()</f>
        <v/>
      </c>
      <c r="BT71">
        <f>NA()</f>
        <v/>
      </c>
      <c r="BU71">
        <f>NA()</f>
        <v/>
      </c>
      <c r="BV71">
        <f>NA()</f>
        <v/>
      </c>
      <c r="BW71">
        <f>NA()</f>
        <v/>
      </c>
    </row>
    <row r="72" spans="1:75">
      <c r="A72" t="s">
        <v>233</v>
      </c>
      <c r="B72" t="s">
        <v>566</v>
      </c>
      <c r="C72" t="s">
        <v>570</v>
      </c>
      <c r="D72" t="s">
        <v>513</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f>NA()</f>
        <v/>
      </c>
      <c r="BK72">
        <f>NA()</f>
        <v/>
      </c>
      <c r="BL72">
        <f>NA()</f>
        <v/>
      </c>
      <c r="BM72">
        <f>NA()</f>
        <v/>
      </c>
      <c r="BN72">
        <f>NA()</f>
        <v/>
      </c>
      <c r="BO72">
        <f>NA()</f>
        <v/>
      </c>
      <c r="BP72">
        <f>NA()</f>
        <v/>
      </c>
      <c r="BQ72">
        <f>NA()</f>
        <v/>
      </c>
      <c r="BR72">
        <f>NA()</f>
        <v/>
      </c>
      <c r="BS72">
        <f>NA()</f>
        <v/>
      </c>
      <c r="BT72">
        <f>NA()</f>
        <v/>
      </c>
      <c r="BU72">
        <f>NA()</f>
        <v/>
      </c>
      <c r="BV72">
        <f>NA()</f>
        <v/>
      </c>
      <c r="BW72">
        <f>NA()</f>
        <v/>
      </c>
    </row>
    <row r="73" spans="1:75">
      <c r="A73" t="s">
        <v>233</v>
      </c>
      <c r="B73" t="s">
        <v>571</v>
      </c>
      <c r="C73" t="s">
        <v>572</v>
      </c>
      <c r="D73" t="s">
        <v>456</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f>NA()</f>
        <v/>
      </c>
      <c r="BK73">
        <f>NA()</f>
        <v/>
      </c>
      <c r="BL73">
        <f>NA()</f>
        <v/>
      </c>
      <c r="BM73">
        <f>NA()</f>
        <v/>
      </c>
      <c r="BN73">
        <f>NA()</f>
        <v/>
      </c>
      <c r="BO73">
        <f>NA()</f>
        <v/>
      </c>
      <c r="BP73">
        <f>NA()</f>
        <v/>
      </c>
      <c r="BQ73">
        <f>NA()</f>
        <v/>
      </c>
      <c r="BR73">
        <f>NA()</f>
        <v/>
      </c>
      <c r="BS73">
        <f>NA()</f>
        <v/>
      </c>
      <c r="BT73">
        <f>NA()</f>
        <v/>
      </c>
      <c r="BU73">
        <f>NA()</f>
        <v/>
      </c>
      <c r="BV73">
        <f>NA()</f>
        <v/>
      </c>
      <c r="BW73">
        <f>NA()</f>
        <v/>
      </c>
    </row>
    <row r="74" spans="1:75">
      <c r="A74" t="s">
        <v>233</v>
      </c>
      <c r="B74" t="s">
        <v>573</v>
      </c>
      <c r="C74" t="s">
        <v>574</v>
      </c>
      <c r="D74" t="s">
        <v>445</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f>NA()</f>
        <v/>
      </c>
      <c r="BK74">
        <f>NA()</f>
        <v/>
      </c>
      <c r="BL74">
        <f>NA()</f>
        <v/>
      </c>
      <c r="BM74">
        <f>NA()</f>
        <v/>
      </c>
      <c r="BN74">
        <f>NA()</f>
        <v/>
      </c>
      <c r="BO74">
        <f>NA()</f>
        <v/>
      </c>
      <c r="BP74">
        <f>NA()</f>
        <v/>
      </c>
      <c r="BQ74">
        <f>NA()</f>
        <v/>
      </c>
      <c r="BR74">
        <f>NA()</f>
        <v/>
      </c>
      <c r="BS74">
        <f>NA()</f>
        <v/>
      </c>
      <c r="BT74">
        <f>NA()</f>
        <v/>
      </c>
      <c r="BU74">
        <f>NA()</f>
        <v/>
      </c>
      <c r="BV74">
        <f>NA()</f>
        <v/>
      </c>
      <c r="BW74">
        <f>NA()</f>
        <v/>
      </c>
    </row>
    <row r="75" spans="1:75">
      <c r="A75" t="s">
        <v>233</v>
      </c>
      <c r="B75" t="s">
        <v>575</v>
      </c>
      <c r="C75" t="s">
        <v>576</v>
      </c>
      <c r="D75" t="s">
        <v>445</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t="n">
        <v>17241</v>
      </c>
      <c r="BH75" t="n">
        <v>15632</v>
      </c>
      <c r="BI75" t="n">
        <v>16431</v>
      </c>
      <c r="BJ75">
        <f>NA()</f>
        <v/>
      </c>
      <c r="BK75">
        <f>NA()</f>
        <v/>
      </c>
      <c r="BL75">
        <f>NA()</f>
        <v/>
      </c>
      <c r="BM75">
        <f>NA()</f>
        <v/>
      </c>
      <c r="BN75">
        <f>NA()</f>
        <v/>
      </c>
      <c r="BO75">
        <f>NA()</f>
        <v/>
      </c>
      <c r="BP75">
        <f>NA()</f>
        <v/>
      </c>
      <c r="BQ75">
        <f>NA()</f>
        <v/>
      </c>
      <c r="BR75">
        <f>NA()</f>
        <v/>
      </c>
      <c r="BS75">
        <f>NA()</f>
        <v/>
      </c>
      <c r="BT75">
        <f>NA()</f>
        <v/>
      </c>
      <c r="BU75">
        <f>NA()</f>
        <v/>
      </c>
      <c r="BV75">
        <f>NA()</f>
        <v/>
      </c>
      <c r="BW75">
        <f>NA()</f>
        <v/>
      </c>
    </row>
    <row r="76" spans="1:75">
      <c r="A76" t="s">
        <v>233</v>
      </c>
      <c r="B76" t="s">
        <v>577</v>
      </c>
      <c r="C76" t="s">
        <v>578</v>
      </c>
      <c r="D76" t="s">
        <v>452</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t="n">
        <v>2.59</v>
      </c>
      <c r="BH76" t="n">
        <v>3.3</v>
      </c>
      <c r="BI76" t="n">
        <v>3.09</v>
      </c>
      <c r="BJ76">
        <f>NA()</f>
        <v/>
      </c>
      <c r="BK76">
        <f>NA()</f>
        <v/>
      </c>
      <c r="BL76">
        <f>NA()</f>
        <v/>
      </c>
      <c r="BM76">
        <f>NA()</f>
        <v/>
      </c>
      <c r="BN76">
        <f>NA()</f>
        <v/>
      </c>
      <c r="BO76">
        <f>NA()</f>
        <v/>
      </c>
      <c r="BP76">
        <f>NA()</f>
        <v/>
      </c>
      <c r="BQ76">
        <f>NA()</f>
        <v/>
      </c>
      <c r="BR76">
        <f>NA()</f>
        <v/>
      </c>
      <c r="BS76">
        <f>NA()</f>
        <v/>
      </c>
      <c r="BT76">
        <f>NA()</f>
        <v/>
      </c>
      <c r="BU76">
        <f>NA()</f>
        <v/>
      </c>
      <c r="BV76">
        <f>NA()</f>
        <v/>
      </c>
      <c r="BW76">
        <f>NA()</f>
        <v/>
      </c>
    </row>
    <row r="77" spans="1:75">
      <c r="A77" t="s">
        <v>233</v>
      </c>
      <c r="B77" t="s">
        <v>575</v>
      </c>
      <c r="C77" t="s">
        <v>92</v>
      </c>
      <c r="D77" t="s">
        <v>513</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t="n">
        <v>831</v>
      </c>
      <c r="BH77" t="n">
        <v>747</v>
      </c>
      <c r="BI77" t="n">
        <v>787</v>
      </c>
      <c r="BJ77">
        <f>NA()</f>
        <v/>
      </c>
      <c r="BK77">
        <f>NA()</f>
        <v/>
      </c>
      <c r="BL77">
        <f>NA()</f>
        <v/>
      </c>
      <c r="BM77">
        <f>NA()</f>
        <v/>
      </c>
      <c r="BN77">
        <f>NA()</f>
        <v/>
      </c>
      <c r="BO77">
        <f>NA()</f>
        <v/>
      </c>
      <c r="BP77">
        <f>NA()</f>
        <v/>
      </c>
      <c r="BQ77">
        <f>NA()</f>
        <v/>
      </c>
      <c r="BR77">
        <f>NA()</f>
        <v/>
      </c>
      <c r="BS77">
        <f>NA()</f>
        <v/>
      </c>
      <c r="BT77">
        <f>NA()</f>
        <v/>
      </c>
      <c r="BU77">
        <f>NA()</f>
        <v/>
      </c>
      <c r="BV77">
        <f>NA()</f>
        <v/>
      </c>
      <c r="BW77">
        <f>NA()</f>
        <v/>
      </c>
    </row>
    <row r="78" spans="1:75">
      <c r="A78" t="s">
        <v>233</v>
      </c>
      <c r="B78" t="s">
        <v>579</v>
      </c>
      <c r="C78" t="s">
        <v>93</v>
      </c>
      <c r="D78" t="s">
        <v>456</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t="n">
        <v>44.7</v>
      </c>
      <c r="BH78" t="n">
        <v>51.5</v>
      </c>
      <c r="BI78" t="n">
        <v>50.8</v>
      </c>
      <c r="BJ78">
        <f>NA()</f>
        <v/>
      </c>
      <c r="BK78">
        <f>NA()</f>
        <v/>
      </c>
      <c r="BL78">
        <f>NA()</f>
        <v/>
      </c>
      <c r="BM78">
        <f>NA()</f>
        <v/>
      </c>
      <c r="BN78">
        <f>NA()</f>
        <v/>
      </c>
      <c r="BO78">
        <f>NA()</f>
        <v/>
      </c>
      <c r="BP78">
        <f>NA()</f>
        <v/>
      </c>
      <c r="BQ78">
        <f>NA()</f>
        <v/>
      </c>
      <c r="BR78">
        <f>NA()</f>
        <v/>
      </c>
      <c r="BS78">
        <f>NA()</f>
        <v/>
      </c>
      <c r="BT78">
        <f>NA()</f>
        <v/>
      </c>
      <c r="BU78">
        <f>NA()</f>
        <v/>
      </c>
      <c r="BV78">
        <f>NA()</f>
        <v/>
      </c>
      <c r="BW78">
        <f>NA()</f>
        <v/>
      </c>
    </row>
    <row r="79" spans="1:75">
      <c r="A79" t="s">
        <v>233</v>
      </c>
      <c r="B79" t="s">
        <v>580</v>
      </c>
      <c r="C79" t="s">
        <v>581</v>
      </c>
      <c r="D79" t="s">
        <v>445</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t="n">
        <v>1368</v>
      </c>
      <c r="BH79" t="n">
        <v>1136</v>
      </c>
      <c r="BI79" t="n">
        <v>271</v>
      </c>
      <c r="BJ79">
        <f>NA()</f>
        <v/>
      </c>
      <c r="BK79">
        <f>NA()</f>
        <v/>
      </c>
      <c r="BL79">
        <f>NA()</f>
        <v/>
      </c>
      <c r="BM79">
        <f>NA()</f>
        <v/>
      </c>
      <c r="BN79">
        <f>NA()</f>
        <v/>
      </c>
      <c r="BO79">
        <f>NA()</f>
        <v/>
      </c>
      <c r="BP79">
        <f>NA()</f>
        <v/>
      </c>
      <c r="BQ79">
        <f>NA()</f>
        <v/>
      </c>
      <c r="BR79">
        <f>NA()</f>
        <v/>
      </c>
      <c r="BS79">
        <f>NA()</f>
        <v/>
      </c>
      <c r="BT79">
        <f>NA()</f>
        <v/>
      </c>
      <c r="BU79">
        <f>NA()</f>
        <v/>
      </c>
      <c r="BV79">
        <f>NA()</f>
        <v/>
      </c>
      <c r="BW79">
        <f>NA()</f>
        <v/>
      </c>
    </row>
    <row r="80" spans="1:75">
      <c r="A80" t="s">
        <v>233</v>
      </c>
      <c r="B80" t="s">
        <v>582</v>
      </c>
      <c r="C80" t="s">
        <v>583</v>
      </c>
      <c r="D80" t="s">
        <v>452</v>
      </c>
      <c r="E80" t="n">
        <v>1439</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t="n">
        <v>3.78</v>
      </c>
      <c r="BH80" t="n">
        <v>3.66</v>
      </c>
      <c r="BI80" t="n">
        <v>3.46</v>
      </c>
      <c r="BJ80">
        <f>NA()</f>
        <v/>
      </c>
      <c r="BK80">
        <f>NA()</f>
        <v/>
      </c>
      <c r="BL80">
        <f>NA()</f>
        <v/>
      </c>
      <c r="BM80">
        <f>NA()</f>
        <v/>
      </c>
      <c r="BN80">
        <f>NA()</f>
        <v/>
      </c>
      <c r="BO80">
        <f>NA()</f>
        <v/>
      </c>
      <c r="BP80">
        <f>NA()</f>
        <v/>
      </c>
      <c r="BQ80">
        <f>NA()</f>
        <v/>
      </c>
      <c r="BR80">
        <f>NA()</f>
        <v/>
      </c>
      <c r="BS80">
        <f>NA()</f>
        <v/>
      </c>
      <c r="BT80">
        <f>NA()</f>
        <v/>
      </c>
      <c r="BU80">
        <f>NA()</f>
        <v/>
      </c>
      <c r="BV80">
        <f>NA()</f>
        <v/>
      </c>
      <c r="BW80">
        <f>NA()</f>
        <v/>
      </c>
    </row>
    <row r="81" spans="1:75">
      <c r="A81" t="s">
        <v>233</v>
      </c>
      <c r="B81" t="s">
        <v>580</v>
      </c>
      <c r="C81" t="s">
        <v>584</v>
      </c>
      <c r="D81" t="s">
        <v>447</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t="n">
        <v>61</v>
      </c>
      <c r="BH81" t="n">
        <v>50</v>
      </c>
      <c r="BI81" t="n">
        <v>12</v>
      </c>
      <c r="BJ81">
        <f>NA()</f>
        <v/>
      </c>
      <c r="BK81">
        <f>NA()</f>
        <v/>
      </c>
      <c r="BL81">
        <f>NA()</f>
        <v/>
      </c>
      <c r="BM81">
        <f>NA()</f>
        <v/>
      </c>
      <c r="BN81">
        <f>NA()</f>
        <v/>
      </c>
      <c r="BO81">
        <f>NA()</f>
        <v/>
      </c>
      <c r="BP81">
        <f>NA()</f>
        <v/>
      </c>
      <c r="BQ81">
        <f>NA()</f>
        <v/>
      </c>
      <c r="BR81">
        <f>NA()</f>
        <v/>
      </c>
      <c r="BS81">
        <f>NA()</f>
        <v/>
      </c>
      <c r="BT81">
        <f>NA()</f>
        <v/>
      </c>
      <c r="BU81">
        <f>NA()</f>
        <v/>
      </c>
      <c r="BV81">
        <f>NA()</f>
        <v/>
      </c>
      <c r="BW81">
        <f>NA()</f>
        <v/>
      </c>
    </row>
    <row r="82" spans="1:75">
      <c r="A82" t="s">
        <v>233</v>
      </c>
      <c r="B82" t="s">
        <v>585</v>
      </c>
      <c r="C82" t="s">
        <v>586</v>
      </c>
      <c r="D82" t="s">
        <v>456</v>
      </c>
      <c r="E82" t="n">
        <v>247</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t="n">
        <v>5.2</v>
      </c>
      <c r="BH82" t="n">
        <v>4.2</v>
      </c>
      <c r="BI82" t="n">
        <v>0.9</v>
      </c>
      <c r="BJ82">
        <f>NA()</f>
        <v/>
      </c>
      <c r="BK82">
        <f>NA()</f>
        <v/>
      </c>
      <c r="BL82">
        <f>NA()</f>
        <v/>
      </c>
      <c r="BM82">
        <f>NA()</f>
        <v/>
      </c>
      <c r="BN82">
        <f>NA()</f>
        <v/>
      </c>
      <c r="BO82">
        <f>NA()</f>
        <v/>
      </c>
      <c r="BP82">
        <f>NA()</f>
        <v/>
      </c>
      <c r="BQ82">
        <f>NA()</f>
        <v/>
      </c>
      <c r="BR82">
        <f>NA()</f>
        <v/>
      </c>
      <c r="BS82">
        <f>NA()</f>
        <v/>
      </c>
      <c r="BT82">
        <f>NA()</f>
        <v/>
      </c>
      <c r="BU82">
        <f>NA()</f>
        <v/>
      </c>
      <c r="BV82">
        <f>NA()</f>
        <v/>
      </c>
      <c r="BW82">
        <f>NA()</f>
        <v/>
      </c>
    </row>
    <row r="83" spans="1:75">
      <c r="A83" t="s">
        <v>233</v>
      </c>
      <c r="B83" t="s">
        <v>587</v>
      </c>
      <c r="C83" t="s">
        <v>588</v>
      </c>
      <c r="D83" t="s">
        <v>452</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t="n">
        <v>2.59</v>
      </c>
      <c r="BH83" t="n">
        <v>3.3</v>
      </c>
      <c r="BI83" t="n">
        <v>3.09</v>
      </c>
      <c r="BJ83">
        <f>NA()</f>
        <v/>
      </c>
      <c r="BK83">
        <f>NA()</f>
        <v/>
      </c>
      <c r="BL83">
        <f>NA()</f>
        <v/>
      </c>
      <c r="BM83">
        <f>NA()</f>
        <v/>
      </c>
      <c r="BN83">
        <f>NA()</f>
        <v/>
      </c>
      <c r="BO83">
        <f>NA()</f>
        <v/>
      </c>
      <c r="BP83">
        <f>NA()</f>
        <v/>
      </c>
      <c r="BQ83">
        <f>NA()</f>
        <v/>
      </c>
      <c r="BR83">
        <f>NA()</f>
        <v/>
      </c>
      <c r="BS83">
        <f>NA()</f>
        <v/>
      </c>
      <c r="BT83">
        <f>NA()</f>
        <v/>
      </c>
      <c r="BU83">
        <f>NA()</f>
        <v/>
      </c>
      <c r="BV83">
        <f>NA()</f>
        <v/>
      </c>
      <c r="BW83">
        <f>NA()</f>
        <v/>
      </c>
    </row>
    <row r="84" spans="1:75">
      <c r="A84" t="s">
        <v>233</v>
      </c>
      <c r="B84" t="s">
        <v>589</v>
      </c>
      <c r="C84" t="s">
        <v>590</v>
      </c>
      <c r="D84" t="s">
        <v>456</v>
      </c>
      <c r="E84" t="n">
        <v>277</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t="n">
        <v>44.7</v>
      </c>
      <c r="BH84" t="n">
        <v>51.5</v>
      </c>
      <c r="BI84" t="n">
        <v>50.8</v>
      </c>
      <c r="BJ84">
        <f>NA()</f>
        <v/>
      </c>
      <c r="BK84">
        <f>NA()</f>
        <v/>
      </c>
      <c r="BL84">
        <f>NA()</f>
        <v/>
      </c>
      <c r="BM84">
        <f>NA()</f>
        <v/>
      </c>
      <c r="BN84">
        <f>NA()</f>
        <v/>
      </c>
      <c r="BO84">
        <f>NA()</f>
        <v/>
      </c>
      <c r="BP84">
        <f>NA()</f>
        <v/>
      </c>
      <c r="BQ84">
        <f>NA()</f>
        <v/>
      </c>
      <c r="BR84">
        <f>NA()</f>
        <v/>
      </c>
      <c r="BS84">
        <f>NA()</f>
        <v/>
      </c>
      <c r="BT84">
        <f>NA()</f>
        <v/>
      </c>
      <c r="BU84">
        <f>NA()</f>
        <v/>
      </c>
      <c r="BV84">
        <f>NA()</f>
        <v/>
      </c>
      <c r="BW84">
        <f>NA()</f>
        <v/>
      </c>
    </row>
    <row r="85" spans="1:75">
      <c r="A85" t="s">
        <v>233</v>
      </c>
      <c r="B85" t="s">
        <v>591</v>
      </c>
      <c r="C85" t="s">
        <v>592</v>
      </c>
      <c r="D85" t="s">
        <v>445</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f>NA()</f>
        <v/>
      </c>
      <c r="BK85">
        <f>NA()</f>
        <v/>
      </c>
      <c r="BL85">
        <f>NA()</f>
        <v/>
      </c>
      <c r="BM85">
        <f>NA()</f>
        <v/>
      </c>
      <c r="BN85">
        <f>NA()</f>
        <v/>
      </c>
      <c r="BO85">
        <f>NA()</f>
        <v/>
      </c>
      <c r="BP85">
        <f>NA()</f>
        <v/>
      </c>
      <c r="BQ85">
        <f>NA()</f>
        <v/>
      </c>
      <c r="BR85">
        <f>NA()</f>
        <v/>
      </c>
      <c r="BS85">
        <f>NA()</f>
        <v/>
      </c>
      <c r="BT85">
        <f>NA()</f>
        <v/>
      </c>
      <c r="BU85">
        <f>NA()</f>
        <v/>
      </c>
      <c r="BV85">
        <f>NA()</f>
        <v/>
      </c>
      <c r="BW85">
        <f>NA()</f>
        <v/>
      </c>
    </row>
    <row r="86" spans="1:75">
      <c r="A86" t="s">
        <v>233</v>
      </c>
      <c r="B86" t="s">
        <v>591</v>
      </c>
      <c r="C86" t="s">
        <v>67</v>
      </c>
      <c r="D86" t="s">
        <v>447</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f>NA()</f>
        <v/>
      </c>
      <c r="BK86">
        <f>NA()</f>
        <v/>
      </c>
      <c r="BL86">
        <f>NA()</f>
        <v/>
      </c>
      <c r="BM86">
        <f>NA()</f>
        <v/>
      </c>
      <c r="BN86">
        <f>NA()</f>
        <v/>
      </c>
      <c r="BO86">
        <f>NA()</f>
        <v/>
      </c>
      <c r="BP86">
        <f>NA()</f>
        <v/>
      </c>
      <c r="BQ86">
        <f>NA()</f>
        <v/>
      </c>
      <c r="BR86">
        <f>NA()</f>
        <v/>
      </c>
      <c r="BS86">
        <f>NA()</f>
        <v/>
      </c>
      <c r="BT86">
        <f>NA()</f>
        <v/>
      </c>
      <c r="BU86">
        <f>NA()</f>
        <v/>
      </c>
      <c r="BV86">
        <f>NA()</f>
        <v/>
      </c>
      <c r="BW86">
        <f>NA()</f>
        <v/>
      </c>
    </row>
    <row r="87" spans="1:75">
      <c r="A87" t="s">
        <v>233</v>
      </c>
      <c r="B87" t="s">
        <v>593</v>
      </c>
      <c r="C87" t="s">
        <v>594</v>
      </c>
      <c r="D87" t="s">
        <v>595</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f>NA()</f>
        <v/>
      </c>
      <c r="BK87">
        <f>NA()</f>
        <v/>
      </c>
      <c r="BL87">
        <f>NA()</f>
        <v/>
      </c>
      <c r="BM87">
        <f>NA()</f>
        <v/>
      </c>
      <c r="BN87">
        <f>NA()</f>
        <v/>
      </c>
      <c r="BO87">
        <f>NA()</f>
        <v/>
      </c>
      <c r="BP87">
        <f>NA()</f>
        <v/>
      </c>
      <c r="BQ87">
        <f>NA()</f>
        <v/>
      </c>
      <c r="BR87">
        <f>NA()</f>
        <v/>
      </c>
      <c r="BS87">
        <f>NA()</f>
        <v/>
      </c>
      <c r="BT87">
        <f>NA()</f>
        <v/>
      </c>
      <c r="BU87">
        <f>NA()</f>
        <v/>
      </c>
      <c r="BV87">
        <f>NA()</f>
        <v/>
      </c>
      <c r="BW87">
        <f>NA()</f>
        <v/>
      </c>
    </row>
    <row r="88" spans="1:75">
      <c r="A88" t="s">
        <v>233</v>
      </c>
      <c r="B88" t="s">
        <v>596</v>
      </c>
      <c r="C88" t="s">
        <v>597</v>
      </c>
      <c r="D88" t="s">
        <v>445</v>
      </c>
      <c r="E88" t="n">
        <v>1439</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t="n">
        <v>9179</v>
      </c>
      <c r="BH88" t="n">
        <v>11820</v>
      </c>
      <c r="BI88" t="n">
        <v>12566</v>
      </c>
      <c r="BJ88">
        <f>NA()</f>
        <v/>
      </c>
      <c r="BK88">
        <f>NA()</f>
        <v/>
      </c>
      <c r="BL88">
        <f>NA()</f>
        <v/>
      </c>
      <c r="BM88">
        <f>NA()</f>
        <v/>
      </c>
      <c r="BN88">
        <f>NA()</f>
        <v/>
      </c>
      <c r="BO88">
        <f>NA()</f>
        <v/>
      </c>
      <c r="BP88">
        <f>NA()</f>
        <v/>
      </c>
      <c r="BQ88">
        <f>NA()</f>
        <v/>
      </c>
      <c r="BR88">
        <f>NA()</f>
        <v/>
      </c>
      <c r="BS88">
        <f>NA()</f>
        <v/>
      </c>
      <c r="BT88">
        <f>NA()</f>
        <v/>
      </c>
      <c r="BU88">
        <f>NA()</f>
        <v/>
      </c>
      <c r="BV88">
        <f>NA()</f>
        <v/>
      </c>
      <c r="BW88">
        <f>NA()</f>
        <v/>
      </c>
    </row>
    <row r="89" spans="1:75">
      <c r="A89" t="s">
        <v>233</v>
      </c>
      <c r="B89" t="s">
        <v>598</v>
      </c>
      <c r="C89" t="s">
        <v>599</v>
      </c>
      <c r="D89" t="s">
        <v>452</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t="n">
        <v>35.29</v>
      </c>
      <c r="BH89" t="n">
        <v>32.57</v>
      </c>
      <c r="BI89" t="n">
        <v>29.83</v>
      </c>
      <c r="BJ89">
        <f>NA()</f>
        <v/>
      </c>
      <c r="BK89">
        <f>NA()</f>
        <v/>
      </c>
      <c r="BL89">
        <f>NA()</f>
        <v/>
      </c>
      <c r="BM89">
        <f>NA()</f>
        <v/>
      </c>
      <c r="BN89">
        <f>NA()</f>
        <v/>
      </c>
      <c r="BO89">
        <f>NA()</f>
        <v/>
      </c>
      <c r="BP89">
        <f>NA()</f>
        <v/>
      </c>
      <c r="BQ89">
        <f>NA()</f>
        <v/>
      </c>
      <c r="BR89">
        <f>NA()</f>
        <v/>
      </c>
      <c r="BS89">
        <f>NA()</f>
        <v/>
      </c>
      <c r="BT89">
        <f>NA()</f>
        <v/>
      </c>
      <c r="BU89">
        <f>NA()</f>
        <v/>
      </c>
      <c r="BV89">
        <f>NA()</f>
        <v/>
      </c>
      <c r="BW89">
        <f>NA()</f>
        <v/>
      </c>
    </row>
    <row r="90" spans="1:75">
      <c r="A90" t="s">
        <v>233</v>
      </c>
      <c r="B90" t="s">
        <v>596</v>
      </c>
      <c r="C90" t="s">
        <v>600</v>
      </c>
      <c r="D90" t="s">
        <v>447</v>
      </c>
      <c r="E90" t="n">
        <v>247</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t="n">
        <v>1591</v>
      </c>
      <c r="BH90" t="n">
        <v>2049</v>
      </c>
      <c r="BI90" t="n">
        <v>2179</v>
      </c>
      <c r="BJ90">
        <f>NA()</f>
        <v/>
      </c>
      <c r="BK90">
        <f>NA()</f>
        <v/>
      </c>
      <c r="BL90">
        <f>NA()</f>
        <v/>
      </c>
      <c r="BM90">
        <f>NA()</f>
        <v/>
      </c>
      <c r="BN90">
        <f>NA()</f>
        <v/>
      </c>
      <c r="BO90">
        <f>NA()</f>
        <v/>
      </c>
      <c r="BP90">
        <f>NA()</f>
        <v/>
      </c>
      <c r="BQ90">
        <f>NA()</f>
        <v/>
      </c>
      <c r="BR90">
        <f>NA()</f>
        <v/>
      </c>
      <c r="BS90">
        <f>NA()</f>
        <v/>
      </c>
      <c r="BT90">
        <f>NA()</f>
        <v/>
      </c>
      <c r="BU90">
        <f>NA()</f>
        <v/>
      </c>
      <c r="BV90">
        <f>NA()</f>
        <v/>
      </c>
      <c r="BW90">
        <f>NA()</f>
        <v/>
      </c>
    </row>
    <row r="91" spans="1:75">
      <c r="A91" t="s">
        <v>233</v>
      </c>
      <c r="B91" t="s">
        <v>601</v>
      </c>
      <c r="C91" t="s">
        <v>602</v>
      </c>
      <c r="D91" t="s">
        <v>456</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t="n">
        <v>323.9</v>
      </c>
      <c r="BH91" t="n">
        <v>385</v>
      </c>
      <c r="BI91" t="n">
        <v>374.9</v>
      </c>
      <c r="BJ91">
        <f>NA()</f>
        <v/>
      </c>
      <c r="BK91">
        <f>NA()</f>
        <v/>
      </c>
      <c r="BL91">
        <f>NA()</f>
        <v/>
      </c>
      <c r="BM91">
        <f>NA()</f>
        <v/>
      </c>
      <c r="BN91">
        <f>NA()</f>
        <v/>
      </c>
      <c r="BO91">
        <f>NA()</f>
        <v/>
      </c>
      <c r="BP91">
        <f>NA()</f>
        <v/>
      </c>
      <c r="BQ91">
        <f>NA()</f>
        <v/>
      </c>
      <c r="BR91">
        <f>NA()</f>
        <v/>
      </c>
      <c r="BS91">
        <f>NA()</f>
        <v/>
      </c>
      <c r="BT91">
        <f>NA()</f>
        <v/>
      </c>
      <c r="BU91">
        <f>NA()</f>
        <v/>
      </c>
      <c r="BV91">
        <f>NA()</f>
        <v/>
      </c>
      <c r="BW91">
        <f>NA()</f>
        <v/>
      </c>
    </row>
    <row r="92" spans="1:75">
      <c r="A92" t="s">
        <v>233</v>
      </c>
      <c r="B92" t="s">
        <v>603</v>
      </c>
      <c r="C92" t="s">
        <v>604</v>
      </c>
      <c r="D92" t="s">
        <v>445</v>
      </c>
      <c r="E92" t="n">
        <v>277</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t="n">
        <v>1864</v>
      </c>
      <c r="BH92" t="n">
        <v>1299</v>
      </c>
      <c r="BI92" t="n">
        <v>905</v>
      </c>
      <c r="BJ92">
        <f>NA()</f>
        <v/>
      </c>
      <c r="BK92">
        <f>NA()</f>
        <v/>
      </c>
      <c r="BL92">
        <f>NA()</f>
        <v/>
      </c>
      <c r="BM92">
        <f>NA()</f>
        <v/>
      </c>
      <c r="BN92">
        <f>NA()</f>
        <v/>
      </c>
      <c r="BO92">
        <f>NA()</f>
        <v/>
      </c>
      <c r="BP92">
        <f>NA()</f>
        <v/>
      </c>
      <c r="BQ92">
        <f>NA()</f>
        <v/>
      </c>
      <c r="BR92">
        <f>NA()</f>
        <v/>
      </c>
      <c r="BS92">
        <f>NA()</f>
        <v/>
      </c>
      <c r="BT92">
        <f>NA()</f>
        <v/>
      </c>
      <c r="BU92">
        <f>NA()</f>
        <v/>
      </c>
      <c r="BV92">
        <f>NA()</f>
        <v/>
      </c>
      <c r="BW92">
        <f>NA()</f>
        <v/>
      </c>
    </row>
    <row r="93" spans="1:75">
      <c r="A93" t="s">
        <v>233</v>
      </c>
      <c r="B93" t="s">
        <v>605</v>
      </c>
      <c r="C93" t="s">
        <v>606</v>
      </c>
      <c r="D93" t="s">
        <v>452</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t="n">
        <v>23.14</v>
      </c>
      <c r="BH93" t="n">
        <v>14.62</v>
      </c>
      <c r="BI93" t="n">
        <v>12.35</v>
      </c>
      <c r="BJ93">
        <f>NA()</f>
        <v/>
      </c>
      <c r="BK93">
        <f>NA()</f>
        <v/>
      </c>
      <c r="BL93">
        <f>NA()</f>
        <v/>
      </c>
      <c r="BM93">
        <f>NA()</f>
        <v/>
      </c>
      <c r="BN93">
        <f>NA()</f>
        <v/>
      </c>
      <c r="BO93">
        <f>NA()</f>
        <v/>
      </c>
      <c r="BP93">
        <f>NA()</f>
        <v/>
      </c>
      <c r="BQ93">
        <f>NA()</f>
        <v/>
      </c>
      <c r="BR93">
        <f>NA()</f>
        <v/>
      </c>
      <c r="BS93">
        <f>NA()</f>
        <v/>
      </c>
      <c r="BT93">
        <f>NA()</f>
        <v/>
      </c>
      <c r="BU93">
        <f>NA()</f>
        <v/>
      </c>
      <c r="BV93">
        <f>NA()</f>
        <v/>
      </c>
      <c r="BW93">
        <f>NA()</f>
        <v/>
      </c>
    </row>
    <row r="94" spans="1:75">
      <c r="A94" t="s">
        <v>233</v>
      </c>
      <c r="B94" t="s">
        <v>603</v>
      </c>
      <c r="C94" t="s">
        <v>607</v>
      </c>
      <c r="D94" t="s">
        <v>447</v>
      </c>
      <c r="E94" t="n">
        <v>48</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t="n">
        <v>323</v>
      </c>
      <c r="BH94" t="n">
        <v>225</v>
      </c>
      <c r="BI94" t="n">
        <v>157</v>
      </c>
      <c r="BJ94">
        <f>NA()</f>
        <v/>
      </c>
      <c r="BK94">
        <f>NA()</f>
        <v/>
      </c>
      <c r="BL94">
        <f>NA()</f>
        <v/>
      </c>
      <c r="BM94">
        <f>NA()</f>
        <v/>
      </c>
      <c r="BN94">
        <f>NA()</f>
        <v/>
      </c>
      <c r="BO94">
        <f>NA()</f>
        <v/>
      </c>
      <c r="BP94">
        <f>NA()</f>
        <v/>
      </c>
      <c r="BQ94">
        <f>NA()</f>
        <v/>
      </c>
      <c r="BR94">
        <f>NA()</f>
        <v/>
      </c>
      <c r="BS94">
        <f>NA()</f>
        <v/>
      </c>
      <c r="BT94">
        <f>NA()</f>
        <v/>
      </c>
      <c r="BU94">
        <f>NA()</f>
        <v/>
      </c>
      <c r="BV94">
        <f>NA()</f>
        <v/>
      </c>
      <c r="BW94">
        <f>NA()</f>
        <v/>
      </c>
    </row>
    <row r="95" spans="1:75">
      <c r="A95" t="s">
        <v>233</v>
      </c>
      <c r="B95" t="s">
        <v>608</v>
      </c>
      <c r="C95" t="s">
        <v>609</v>
      </c>
      <c r="D95" t="s">
        <v>456</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t="n">
        <v>43.1</v>
      </c>
      <c r="BH95" t="n">
        <v>19</v>
      </c>
      <c r="BI95" t="n">
        <v>11.2</v>
      </c>
      <c r="BJ95">
        <f>NA()</f>
        <v/>
      </c>
      <c r="BK95">
        <f>NA()</f>
        <v/>
      </c>
      <c r="BL95">
        <f>NA()</f>
        <v/>
      </c>
      <c r="BM95">
        <f>NA()</f>
        <v/>
      </c>
      <c r="BN95">
        <f>NA()</f>
        <v/>
      </c>
      <c r="BO95">
        <f>NA()</f>
        <v/>
      </c>
      <c r="BP95">
        <f>NA()</f>
        <v/>
      </c>
      <c r="BQ95">
        <f>NA()</f>
        <v/>
      </c>
      <c r="BR95">
        <f>NA()</f>
        <v/>
      </c>
      <c r="BS95">
        <f>NA()</f>
        <v/>
      </c>
      <c r="BT95">
        <f>NA()</f>
        <v/>
      </c>
      <c r="BU95">
        <f>NA()</f>
        <v/>
      </c>
      <c r="BV95">
        <f>NA()</f>
        <v/>
      </c>
      <c r="BW95">
        <f>NA()</f>
        <v/>
      </c>
    </row>
    <row r="96" spans="1:75">
      <c r="A96" t="s">
        <v>233</v>
      </c>
      <c r="B96" t="s">
        <v>610</v>
      </c>
      <c r="C96" t="s">
        <v>611</v>
      </c>
      <c r="D96" t="s">
        <v>445</v>
      </c>
      <c r="E96" t="n">
        <v>218</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t="n">
        <v>11855</v>
      </c>
      <c r="BH96" t="n">
        <v>12310</v>
      </c>
      <c r="BI96" t="n">
        <v>11746</v>
      </c>
      <c r="BJ96">
        <f>NA()</f>
        <v/>
      </c>
      <c r="BK96">
        <f>NA()</f>
        <v/>
      </c>
      <c r="BL96">
        <f>NA()</f>
        <v/>
      </c>
      <c r="BM96">
        <f>NA()</f>
        <v/>
      </c>
      <c r="BN96">
        <f>NA()</f>
        <v/>
      </c>
      <c r="BO96">
        <f>NA()</f>
        <v/>
      </c>
      <c r="BP96">
        <f>NA()</f>
        <v/>
      </c>
      <c r="BQ96">
        <f>NA()</f>
        <v/>
      </c>
      <c r="BR96">
        <f>NA()</f>
        <v/>
      </c>
      <c r="BS96">
        <f>NA()</f>
        <v/>
      </c>
      <c r="BT96">
        <f>NA()</f>
        <v/>
      </c>
      <c r="BU96">
        <f>NA()</f>
        <v/>
      </c>
      <c r="BV96">
        <f>NA()</f>
        <v/>
      </c>
      <c r="BW96">
        <f>NA()</f>
        <v/>
      </c>
    </row>
    <row r="97" spans="1:75">
      <c r="A97" t="s">
        <v>233</v>
      </c>
      <c r="B97" t="s">
        <v>612</v>
      </c>
      <c r="C97" t="s">
        <v>613</v>
      </c>
      <c r="D97" t="s">
        <v>452</v>
      </c>
      <c r="E97" t="n">
        <v>2</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t="n">
        <v>22.98</v>
      </c>
      <c r="BH97" t="n">
        <v>14.21</v>
      </c>
      <c r="BI97" t="n">
        <v>11.43</v>
      </c>
      <c r="BJ97">
        <f>NA()</f>
        <v/>
      </c>
      <c r="BK97">
        <f>NA()</f>
        <v/>
      </c>
      <c r="BL97">
        <f>NA()</f>
        <v/>
      </c>
      <c r="BM97">
        <f>NA()</f>
        <v/>
      </c>
      <c r="BN97">
        <f>NA()</f>
        <v/>
      </c>
      <c r="BO97">
        <f>NA()</f>
        <v/>
      </c>
      <c r="BP97">
        <f>NA()</f>
        <v/>
      </c>
      <c r="BQ97">
        <f>NA()</f>
        <v/>
      </c>
      <c r="BR97">
        <f>NA()</f>
        <v/>
      </c>
      <c r="BS97">
        <f>NA()</f>
        <v/>
      </c>
      <c r="BT97">
        <f>NA()</f>
        <v/>
      </c>
      <c r="BU97">
        <f>NA()</f>
        <v/>
      </c>
      <c r="BV97">
        <f>NA()</f>
        <v/>
      </c>
      <c r="BW97">
        <f>NA()</f>
        <v/>
      </c>
    </row>
    <row r="98" spans="1:75">
      <c r="A98" t="s">
        <v>233</v>
      </c>
      <c r="B98" t="s">
        <v>610</v>
      </c>
      <c r="C98" t="s">
        <v>614</v>
      </c>
      <c r="D98" t="s">
        <v>447</v>
      </c>
      <c r="E98" t="n">
        <v>37</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t="n">
        <v>2055</v>
      </c>
      <c r="BH98" t="n">
        <v>2134</v>
      </c>
      <c r="BI98" t="n">
        <v>2037</v>
      </c>
      <c r="BJ98">
        <f>NA()</f>
        <v/>
      </c>
      <c r="BK98">
        <f>NA()</f>
        <v/>
      </c>
      <c r="BL98">
        <f>NA()</f>
        <v/>
      </c>
      <c r="BM98">
        <f>NA()</f>
        <v/>
      </c>
      <c r="BN98">
        <f>NA()</f>
        <v/>
      </c>
      <c r="BO98">
        <f>NA()</f>
        <v/>
      </c>
      <c r="BP98">
        <f>NA()</f>
        <v/>
      </c>
      <c r="BQ98">
        <f>NA()</f>
        <v/>
      </c>
      <c r="BR98">
        <f>NA()</f>
        <v/>
      </c>
      <c r="BS98">
        <f>NA()</f>
        <v/>
      </c>
      <c r="BT98">
        <f>NA()</f>
        <v/>
      </c>
      <c r="BU98">
        <f>NA()</f>
        <v/>
      </c>
      <c r="BV98">
        <f>NA()</f>
        <v/>
      </c>
      <c r="BW98">
        <f>NA()</f>
        <v/>
      </c>
    </row>
    <row r="99" spans="1:75">
      <c r="A99" t="s">
        <v>233</v>
      </c>
      <c r="B99" t="s">
        <v>615</v>
      </c>
      <c r="C99" t="s">
        <v>616</v>
      </c>
      <c r="D99" t="s">
        <v>456</v>
      </c>
      <c r="E99" t="n">
        <v>0</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t="n">
        <v>272.4</v>
      </c>
      <c r="BH99" t="n">
        <v>174.9</v>
      </c>
      <c r="BI99" t="n">
        <v>134.3</v>
      </c>
      <c r="BJ99">
        <f>NA()</f>
        <v/>
      </c>
      <c r="BK99">
        <f>NA()</f>
        <v/>
      </c>
      <c r="BL99">
        <f>NA()</f>
        <v/>
      </c>
      <c r="BM99">
        <f>NA()</f>
        <v/>
      </c>
      <c r="BN99">
        <f>NA()</f>
        <v/>
      </c>
      <c r="BO99">
        <f>NA()</f>
        <v/>
      </c>
      <c r="BP99">
        <f>NA()</f>
        <v/>
      </c>
      <c r="BQ99">
        <f>NA()</f>
        <v/>
      </c>
      <c r="BR99">
        <f>NA()</f>
        <v/>
      </c>
      <c r="BS99">
        <f>NA()</f>
        <v/>
      </c>
      <c r="BT99">
        <f>NA()</f>
        <v/>
      </c>
      <c r="BU99">
        <f>NA()</f>
        <v/>
      </c>
      <c r="BV99">
        <f>NA()</f>
        <v/>
      </c>
      <c r="BW99">
        <f>NA()</f>
        <v/>
      </c>
    </row>
    <row r="100" spans="1:75">
      <c r="A100" t="s">
        <v>233</v>
      </c>
      <c r="B100" t="s">
        <v>617</v>
      </c>
      <c r="C100" t="s">
        <v>618</v>
      </c>
      <c r="D100" t="s">
        <v>445</v>
      </c>
      <c r="E100" t="n">
        <v>3225</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t="n">
        <v>2263</v>
      </c>
      <c r="BH100" t="n">
        <v>1853</v>
      </c>
      <c r="BI100" t="n">
        <v>941</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233</v>
      </c>
      <c r="B101" t="s">
        <v>619</v>
      </c>
      <c r="C101" t="s">
        <v>620</v>
      </c>
      <c r="D101" t="s">
        <v>452</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t="n">
        <v>23.57</v>
      </c>
      <c r="BH101" t="n">
        <v>14.79</v>
      </c>
      <c r="BI101" t="n">
        <v>12.75</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233</v>
      </c>
      <c r="B102" t="s">
        <v>617</v>
      </c>
      <c r="C102" t="s">
        <v>621</v>
      </c>
      <c r="D102" t="s">
        <v>447</v>
      </c>
      <c r="E102" t="n">
        <v>554</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t="n">
        <v>392</v>
      </c>
      <c r="BH102" t="n">
        <v>321</v>
      </c>
      <c r="BI102" t="n">
        <v>163</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233</v>
      </c>
      <c r="B103" t="s">
        <v>622</v>
      </c>
      <c r="C103" t="s">
        <v>623</v>
      </c>
      <c r="D103" t="s">
        <v>456</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t="n">
        <v>52.5</v>
      </c>
      <c r="BH103" t="n">
        <v>26.5</v>
      </c>
      <c r="BI103" t="n">
        <v>11.1</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233</v>
      </c>
      <c r="B104" t="s">
        <v>624</v>
      </c>
      <c r="C104" t="s">
        <v>625</v>
      </c>
      <c r="D104" t="s">
        <v>445</v>
      </c>
      <c r="E104" t="n">
        <v>886</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t="n">
        <v>2228</v>
      </c>
      <c r="BH104" t="n">
        <v>1795</v>
      </c>
      <c r="BI104" t="n">
        <v>872</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233</v>
      </c>
      <c r="B105" t="s">
        <v>626</v>
      </c>
      <c r="C105" t="s">
        <v>627</v>
      </c>
      <c r="D105" t="s">
        <v>445</v>
      </c>
      <c r="E105" t="n">
        <v>2</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t="n">
        <v>0</v>
      </c>
      <c r="BH105" t="n">
        <v>2</v>
      </c>
      <c r="BI105" t="n">
        <v>0</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233</v>
      </c>
      <c r="B106" t="s">
        <v>628</v>
      </c>
      <c r="C106" t="s">
        <v>629</v>
      </c>
      <c r="D106" t="s">
        <v>452</v>
      </c>
      <c r="E106" t="n">
        <v>4943</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t="n">
        <v>27.93</v>
      </c>
      <c r="BH106" t="n">
        <v>19.58</v>
      </c>
      <c r="BI106" t="n">
        <v>16.31</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233</v>
      </c>
      <c r="B107" t="s">
        <v>626</v>
      </c>
      <c r="C107" t="s">
        <v>630</v>
      </c>
      <c r="D107" t="s">
        <v>447</v>
      </c>
      <c r="E107" t="n">
        <v>0</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t="n">
        <v>0</v>
      </c>
      <c r="BH107" t="n">
        <v>0</v>
      </c>
      <c r="BI107" t="n">
        <v>0</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233</v>
      </c>
      <c r="B108" t="s">
        <v>631</v>
      </c>
      <c r="C108" t="s">
        <v>632</v>
      </c>
      <c r="D108" t="s">
        <v>456</v>
      </c>
      <c r="E108" t="n">
        <v>849</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t="n">
        <v>0</v>
      </c>
      <c r="BH108" t="n">
        <v>0</v>
      </c>
      <c r="BI108" t="n">
        <v>0</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233</v>
      </c>
      <c r="B109" t="s">
        <v>633</v>
      </c>
      <c r="C109" t="s">
        <v>634</v>
      </c>
      <c r="D109" t="s">
        <v>445</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t="n">
        <v>35</v>
      </c>
      <c r="BH109" t="n">
        <v>58</v>
      </c>
      <c r="BI109" t="n">
        <v>69</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233</v>
      </c>
      <c r="B110" t="s">
        <v>635</v>
      </c>
      <c r="C110" t="s">
        <v>636</v>
      </c>
      <c r="D110" t="s">
        <v>445</v>
      </c>
      <c r="E110" t="n">
        <v>5161</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t="n">
        <v>25160</v>
      </c>
      <c r="BH110" t="n">
        <v>27284</v>
      </c>
      <c r="BI110" t="n">
        <v>26158</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233</v>
      </c>
      <c r="B111" t="s">
        <v>637</v>
      </c>
      <c r="C111" t="s">
        <v>638</v>
      </c>
      <c r="D111" t="s">
        <v>452</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t="n">
        <v>27.54</v>
      </c>
      <c r="BH111" t="n">
        <v>22.24</v>
      </c>
      <c r="BI111" t="n">
        <v>20.37</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233</v>
      </c>
      <c r="B112" t="s">
        <v>635</v>
      </c>
      <c r="C112" t="s">
        <v>68</v>
      </c>
      <c r="D112" t="s">
        <v>447</v>
      </c>
      <c r="E112" t="n">
        <v>886</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t="n">
        <v>4362</v>
      </c>
      <c r="BH112" t="n">
        <v>4730</v>
      </c>
      <c r="BI112" t="n">
        <v>4536</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233</v>
      </c>
      <c r="B113" t="s">
        <v>639</v>
      </c>
      <c r="C113" t="s">
        <v>640</v>
      </c>
      <c r="D113" t="s">
        <v>456</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t="n">
        <v>692</v>
      </c>
      <c r="BH113" t="n">
        <v>605.5</v>
      </c>
      <c r="BI113" t="n">
        <v>531.5</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233</v>
      </c>
      <c r="B114" t="s">
        <v>641</v>
      </c>
      <c r="C114" t="s">
        <v>642</v>
      </c>
      <c r="D114" t="s">
        <v>445</v>
      </c>
      <c r="E114" t="n">
        <v>4943</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t="n">
        <v>13306</v>
      </c>
      <c r="BH114" t="n">
        <v>14974</v>
      </c>
      <c r="BI114" t="n">
        <v>14412</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233</v>
      </c>
      <c r="B115" t="s">
        <v>643</v>
      </c>
      <c r="C115" t="s">
        <v>644</v>
      </c>
      <c r="D115" t="s">
        <v>452</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t="n">
        <v>31.61</v>
      </c>
      <c r="BH115" t="n">
        <v>28.87</v>
      </c>
      <c r="BI115" t="n">
        <v>27.69</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233</v>
      </c>
      <c r="B116" t="s">
        <v>641</v>
      </c>
      <c r="C116" t="s">
        <v>645</v>
      </c>
      <c r="D116" t="s">
        <v>447</v>
      </c>
      <c r="E116" t="n">
        <v>849</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t="n">
        <v>2307</v>
      </c>
      <c r="BH116" t="n">
        <v>2596</v>
      </c>
      <c r="BI116" t="n">
        <v>2499</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233</v>
      </c>
      <c r="B117" t="s">
        <v>646</v>
      </c>
      <c r="C117" t="s">
        <v>647</v>
      </c>
      <c r="D117" t="s">
        <v>456</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t="n">
        <v>419.5</v>
      </c>
      <c r="BH117" t="n">
        <v>430.6</v>
      </c>
      <c r="BI117" t="n">
        <v>397.2</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233</v>
      </c>
      <c r="B118" t="s">
        <v>648</v>
      </c>
      <c r="C118" t="s">
        <v>649</v>
      </c>
      <c r="D118" t="s">
        <v>445</v>
      </c>
      <c r="E118" t="n">
        <v>218</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t="n">
        <v>11855</v>
      </c>
      <c r="BH118" t="n">
        <v>12310</v>
      </c>
      <c r="BI118" t="n">
        <v>11746</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233</v>
      </c>
      <c r="B119" t="s">
        <v>650</v>
      </c>
      <c r="C119" t="s">
        <v>651</v>
      </c>
      <c r="D119" t="s">
        <v>452</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t="n">
        <v>22.98</v>
      </c>
      <c r="BH119" t="n">
        <v>14.21</v>
      </c>
      <c r="BI119" t="n">
        <v>11.43</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233</v>
      </c>
      <c r="B120" t="s">
        <v>648</v>
      </c>
      <c r="C120" t="s">
        <v>652</v>
      </c>
      <c r="D120" t="s">
        <v>447</v>
      </c>
      <c r="E120" t="n">
        <v>37</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t="n">
        <v>2055</v>
      </c>
      <c r="BH120" t="n">
        <v>2134</v>
      </c>
      <c r="BI120" t="n">
        <v>2037</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233</v>
      </c>
      <c r="B121" t="s">
        <v>653</v>
      </c>
      <c r="C121" t="s">
        <v>654</v>
      </c>
      <c r="D121" t="s">
        <v>456</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t="n">
        <v>272.4</v>
      </c>
      <c r="BH121" t="n">
        <v>174.9</v>
      </c>
      <c r="BI121" t="n">
        <v>134.3</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233</v>
      </c>
      <c r="B122" t="s">
        <v>655</v>
      </c>
      <c r="C122" t="s">
        <v>656</v>
      </c>
      <c r="D122" t="s">
        <v>445</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233</v>
      </c>
      <c r="B123" t="s">
        <v>657</v>
      </c>
      <c r="C123" t="s">
        <v>658</v>
      </c>
      <c r="D123" t="s">
        <v>452</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233</v>
      </c>
      <c r="B124" t="s">
        <v>655</v>
      </c>
      <c r="C124" t="s">
        <v>659</v>
      </c>
      <c r="D124" t="s">
        <v>660</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233</v>
      </c>
      <c r="B125" t="s">
        <v>661</v>
      </c>
      <c r="C125" t="s">
        <v>662</v>
      </c>
      <c r="D125" t="s">
        <v>456</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233</v>
      </c>
      <c r="B126" t="s">
        <v>663</v>
      </c>
      <c r="C126" t="s">
        <v>664</v>
      </c>
      <c r="D126" t="s">
        <v>445</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233</v>
      </c>
      <c r="B127" t="s">
        <v>665</v>
      </c>
      <c r="C127" t="s">
        <v>666</v>
      </c>
      <c r="D127" t="s">
        <v>452</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233</v>
      </c>
      <c r="B128" t="s">
        <v>663</v>
      </c>
      <c r="C128" t="s">
        <v>667</v>
      </c>
      <c r="D128" t="s">
        <v>660</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233</v>
      </c>
      <c r="B129" t="s">
        <v>668</v>
      </c>
      <c r="C129" t="s">
        <v>669</v>
      </c>
      <c r="D129" t="s">
        <v>456</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233</v>
      </c>
      <c r="B130" t="s">
        <v>670</v>
      </c>
      <c r="C130" t="s">
        <v>671</v>
      </c>
      <c r="D130" t="s">
        <v>445</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233</v>
      </c>
      <c r="B131" t="s">
        <v>672</v>
      </c>
      <c r="C131" t="s">
        <v>673</v>
      </c>
      <c r="D131" t="s">
        <v>660</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233</v>
      </c>
      <c r="B132" t="s">
        <v>674</v>
      </c>
      <c r="C132" t="s">
        <v>675</v>
      </c>
      <c r="D132" t="s">
        <v>445</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233</v>
      </c>
      <c r="B133" t="s">
        <v>674</v>
      </c>
      <c r="C133" t="s">
        <v>676</v>
      </c>
      <c r="D133" t="s">
        <v>660</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233</v>
      </c>
      <c r="B134" t="s">
        <v>677</v>
      </c>
      <c r="C134" t="s">
        <v>678</v>
      </c>
      <c r="D134" t="s">
        <v>445</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t="n">
        <v>3253</v>
      </c>
      <c r="BH134" t="n">
        <v>3769</v>
      </c>
      <c r="BI134" t="n">
        <v>3788</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233</v>
      </c>
      <c r="B135" t="s">
        <v>679</v>
      </c>
      <c r="C135" t="s">
        <v>680</v>
      </c>
      <c r="D135" t="s">
        <v>456</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233</v>
      </c>
      <c r="B136" t="s">
        <v>681</v>
      </c>
      <c r="C136" t="s">
        <v>682</v>
      </c>
      <c r="D136" t="s">
        <v>445</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t="n">
        <v>4</v>
      </c>
      <c r="BH136" t="n">
        <v>111</v>
      </c>
      <c r="BI136" t="n">
        <v>112</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233</v>
      </c>
      <c r="B137" t="s">
        <v>683</v>
      </c>
      <c r="C137" t="s">
        <v>684</v>
      </c>
      <c r="D137" t="s">
        <v>456</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t="n">
        <v>1</v>
      </c>
      <c r="BH137" t="n">
        <v>32</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233</v>
      </c>
      <c r="B138" t="s">
        <v>685</v>
      </c>
      <c r="C138" t="s">
        <v>686</v>
      </c>
      <c r="D138" t="s">
        <v>445</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233</v>
      </c>
      <c r="B139" t="s">
        <v>687</v>
      </c>
      <c r="C139" t="s">
        <v>688</v>
      </c>
      <c r="D139" t="s">
        <v>445</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t="n">
        <v>52</v>
      </c>
      <c r="BH139" t="n">
        <v>102</v>
      </c>
      <c r="BI139" t="n">
        <v>100</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233</v>
      </c>
      <c r="B140" t="s">
        <v>689</v>
      </c>
      <c r="C140" t="s">
        <v>690</v>
      </c>
      <c r="D140" t="s">
        <v>456</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t="n">
        <v>951</v>
      </c>
      <c r="BH140" t="n">
        <v>1135</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233</v>
      </c>
      <c r="B141" t="s">
        <v>691</v>
      </c>
      <c r="C141" t="s">
        <v>692</v>
      </c>
      <c r="D141" t="s">
        <v>445</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233</v>
      </c>
      <c r="B142" t="s">
        <v>693</v>
      </c>
      <c r="C142" t="s">
        <v>694</v>
      </c>
      <c r="D142" t="s">
        <v>445</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t="n">
        <v>3309</v>
      </c>
      <c r="BH142" t="n">
        <v>3983</v>
      </c>
      <c r="BI142" t="n">
        <v>4000</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233</v>
      </c>
      <c r="B143" t="s">
        <v>695</v>
      </c>
      <c r="C143" t="s">
        <v>696</v>
      </c>
      <c r="D143" t="s">
        <v>456</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233</v>
      </c>
      <c r="B144" t="s">
        <v>697</v>
      </c>
      <c r="C144" t="s">
        <v>698</v>
      </c>
      <c r="D144" t="s">
        <v>447</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t="n">
        <v>937</v>
      </c>
      <c r="BH144" t="n">
        <v>1085</v>
      </c>
      <c r="BI144" t="n">
        <v>1091</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233</v>
      </c>
      <c r="B145" t="s">
        <v>699</v>
      </c>
      <c r="C145" t="s">
        <v>700</v>
      </c>
      <c r="D145" t="s">
        <v>447</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t="n">
        <v>1</v>
      </c>
      <c r="BH145" t="n">
        <v>32</v>
      </c>
      <c r="BI145" t="n">
        <v>32</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233</v>
      </c>
      <c r="B146" t="s">
        <v>701</v>
      </c>
      <c r="C146" t="s">
        <v>702</v>
      </c>
      <c r="D146" t="s">
        <v>447</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t="n">
        <v>15</v>
      </c>
      <c r="BH146" t="n">
        <v>29</v>
      </c>
      <c r="BI146" t="n">
        <v>29</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233</v>
      </c>
      <c r="B147" t="s">
        <v>703</v>
      </c>
      <c r="C147" t="s">
        <v>704</v>
      </c>
      <c r="D147" t="s">
        <v>447</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233</v>
      </c>
      <c r="B148" t="s">
        <v>705</v>
      </c>
      <c r="C148" t="s">
        <v>706</v>
      </c>
      <c r="D148" t="s">
        <v>447</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t="n">
        <v>953</v>
      </c>
      <c r="BH148" t="n">
        <v>1147</v>
      </c>
      <c r="BI148" t="n">
        <v>1152</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233</v>
      </c>
      <c r="B149" t="s">
        <v>707</v>
      </c>
      <c r="C149" t="s">
        <v>708</v>
      </c>
      <c r="D149" t="s">
        <v>445</v>
      </c>
      <c r="E149" t="n">
        <v>1587</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t="n">
        <v>0</v>
      </c>
      <c r="BH149" t="n">
        <v>0</v>
      </c>
      <c r="BI149" t="n">
        <v>0</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233</v>
      </c>
      <c r="B150" t="s">
        <v>707</v>
      </c>
      <c r="C150" t="s">
        <v>709</v>
      </c>
      <c r="D150" t="s">
        <v>447</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t="n">
        <v>0</v>
      </c>
      <c r="BH150" t="n">
        <v>0</v>
      </c>
      <c r="BI150" t="n">
        <v>0</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233</v>
      </c>
      <c r="B151" t="s">
        <v>710</v>
      </c>
      <c r="C151" t="s">
        <v>711</v>
      </c>
      <c r="D151" t="s">
        <v>445</v>
      </c>
      <c r="E151" t="n">
        <v>465</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t="n">
        <v>0</v>
      </c>
      <c r="BH151" t="n">
        <v>0</v>
      </c>
      <c r="BI151" t="n">
        <v>0</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233</v>
      </c>
      <c r="B152" t="s">
        <v>710</v>
      </c>
      <c r="C152" t="s">
        <v>712</v>
      </c>
      <c r="D152" t="s">
        <v>447</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t="n">
        <v>0</v>
      </c>
      <c r="BH152" t="n">
        <v>0</v>
      </c>
      <c r="BI152" t="n">
        <v>0</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233</v>
      </c>
      <c r="B153" t="s">
        <v>713</v>
      </c>
      <c r="C153" t="s">
        <v>714</v>
      </c>
      <c r="D153" t="s">
        <v>445</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233</v>
      </c>
      <c r="B154" t="s">
        <v>715</v>
      </c>
      <c r="C154" t="s">
        <v>716</v>
      </c>
      <c r="D154" t="s">
        <v>452</v>
      </c>
      <c r="E154" t="n">
        <v>1754</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233</v>
      </c>
      <c r="B155" t="s">
        <v>713</v>
      </c>
      <c r="C155" t="s">
        <v>717</v>
      </c>
      <c r="D155" t="s">
        <v>660</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233</v>
      </c>
      <c r="B156" t="s">
        <v>718</v>
      </c>
      <c r="C156" t="s">
        <v>719</v>
      </c>
      <c r="D156" t="s">
        <v>456</v>
      </c>
      <c r="E156" t="n">
        <v>514</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233</v>
      </c>
      <c r="B157" t="s">
        <v>720</v>
      </c>
      <c r="C157" t="s">
        <v>721</v>
      </c>
      <c r="D157" t="s">
        <v>445</v>
      </c>
      <c r="E157" t="n">
        <v>1042</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t="n">
        <v>10925</v>
      </c>
      <c r="BH157" t="n">
        <v>10831</v>
      </c>
      <c r="BI157" t="n">
        <v>10616</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233</v>
      </c>
      <c r="B158" t="s">
        <v>722</v>
      </c>
      <c r="C158" t="s">
        <v>723</v>
      </c>
      <c r="D158" t="s">
        <v>452</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t="n">
        <v>100.27</v>
      </c>
      <c r="BH158" t="n">
        <v>78.92</v>
      </c>
      <c r="BI158" t="n">
        <v>72.22</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233</v>
      </c>
      <c r="B159" t="s">
        <v>720</v>
      </c>
      <c r="C159" t="s">
        <v>724</v>
      </c>
      <c r="D159" t="s">
        <v>660</v>
      </c>
      <c r="E159" t="n">
        <v>306</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t="n">
        <v>3202</v>
      </c>
      <c r="BH159" t="n">
        <v>3174</v>
      </c>
      <c r="BI159" t="n">
        <v>3111</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233</v>
      </c>
      <c r="B160" t="s">
        <v>725</v>
      </c>
      <c r="C160" t="s">
        <v>726</v>
      </c>
      <c r="D160" t="s">
        <v>456</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t="n">
        <v>1095.5</v>
      </c>
      <c r="BH160" t="n">
        <v>854.8</v>
      </c>
      <c r="BI160" t="n">
        <v>766.7</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233</v>
      </c>
      <c r="B161" t="s">
        <v>727</v>
      </c>
      <c r="C161" t="s">
        <v>728</v>
      </c>
      <c r="D161" t="s">
        <v>445</v>
      </c>
      <c r="E161" t="n">
        <v>1587</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t="n">
        <v>12590</v>
      </c>
      <c r="BH161" t="n">
        <v>12609</v>
      </c>
      <c r="BI161" t="n">
        <v>12701</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233</v>
      </c>
      <c r="B162" t="s">
        <v>729</v>
      </c>
      <c r="C162" t="s">
        <v>730</v>
      </c>
      <c r="D162" t="s">
        <v>452</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t="n">
        <v>88.56</v>
      </c>
      <c r="BH162" t="n">
        <v>67.58</v>
      </c>
      <c r="BI162" t="n">
        <v>60.65</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233</v>
      </c>
      <c r="B163" t="s">
        <v>727</v>
      </c>
      <c r="C163" t="s">
        <v>731</v>
      </c>
      <c r="D163" t="s">
        <v>660</v>
      </c>
      <c r="E163" t="n">
        <v>465</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t="n">
        <v>3690</v>
      </c>
      <c r="BH163" t="n">
        <v>3696</v>
      </c>
      <c r="BI163" t="n">
        <v>3722</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233</v>
      </c>
      <c r="B164" t="s">
        <v>732</v>
      </c>
      <c r="C164" t="s">
        <v>733</v>
      </c>
      <c r="D164" t="s">
        <v>456</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t="n">
        <v>1106.8</v>
      </c>
      <c r="BH164" t="n">
        <v>838.2</v>
      </c>
      <c r="BI164" t="n">
        <v>758.5</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233</v>
      </c>
      <c r="B165" t="s">
        <v>734</v>
      </c>
      <c r="C165" t="s">
        <v>735</v>
      </c>
      <c r="D165" t="s">
        <v>445</v>
      </c>
      <c r="E165" t="n">
        <v>1285</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t="n">
        <v>12497</v>
      </c>
      <c r="BH165" t="n">
        <v>12405</v>
      </c>
      <c r="BI165" t="n">
        <v>12506</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233</v>
      </c>
      <c r="B166" t="s">
        <v>736</v>
      </c>
      <c r="C166" t="s">
        <v>737</v>
      </c>
      <c r="D166" t="s">
        <v>445</v>
      </c>
      <c r="E166" t="n">
        <v>1754</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t="n">
        <v>8816</v>
      </c>
      <c r="BH166" t="n">
        <v>9012</v>
      </c>
      <c r="BI166" t="n">
        <v>8911</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233</v>
      </c>
      <c r="B167" t="s">
        <v>738</v>
      </c>
      <c r="C167" t="s">
        <v>739</v>
      </c>
      <c r="D167" t="s">
        <v>452</v>
      </c>
      <c r="E167" t="n">
        <v>94563</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t="n">
        <v>108.56</v>
      </c>
      <c r="BH167" t="n">
        <v>86.76000000000001</v>
      </c>
      <c r="BI167" t="n">
        <v>80.5</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233</v>
      </c>
      <c r="B168" t="s">
        <v>736</v>
      </c>
      <c r="C168" t="s">
        <v>740</v>
      </c>
      <c r="D168" t="s">
        <v>660</v>
      </c>
      <c r="E168" t="n">
        <v>514</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t="n">
        <v>2584</v>
      </c>
      <c r="BH168" t="n">
        <v>2641</v>
      </c>
      <c r="BI168" t="n">
        <v>2612</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233</v>
      </c>
      <c r="B169" t="s">
        <v>741</v>
      </c>
      <c r="C169" t="s">
        <v>742</v>
      </c>
      <c r="D169" t="s">
        <v>456</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t="n">
        <v>957.1</v>
      </c>
      <c r="BH169" t="n">
        <v>781.9</v>
      </c>
      <c r="BI169" t="n">
        <v>717.4</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233</v>
      </c>
      <c r="B170" t="s">
        <v>743</v>
      </c>
      <c r="C170" t="s">
        <v>744</v>
      </c>
      <c r="D170" t="s">
        <v>445</v>
      </c>
      <c r="E170" t="n">
        <v>0</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t="n">
        <v>92</v>
      </c>
      <c r="BH170" t="n">
        <v>205</v>
      </c>
      <c r="BI170" t="n">
        <v>194</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233</v>
      </c>
      <c r="B171" t="s">
        <v>745</v>
      </c>
      <c r="C171" t="s">
        <v>746</v>
      </c>
      <c r="D171" t="s">
        <v>445</v>
      </c>
      <c r="E171" t="n">
        <v>4384</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t="n">
        <v>32330</v>
      </c>
      <c r="BH171" t="n">
        <v>32453</v>
      </c>
      <c r="BI171" t="n">
        <v>32228</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233</v>
      </c>
      <c r="B172" t="s">
        <v>747</v>
      </c>
      <c r="C172" t="s">
        <v>748</v>
      </c>
      <c r="D172" t="s">
        <v>452</v>
      </c>
      <c r="E172" t="n">
        <v>0</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t="n">
        <v>98</v>
      </c>
      <c r="BH172" t="n">
        <v>76.75</v>
      </c>
      <c r="BI172" t="n">
        <v>70.01000000000001</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233</v>
      </c>
      <c r="B173" t="s">
        <v>745</v>
      </c>
      <c r="C173" t="s">
        <v>749</v>
      </c>
      <c r="D173" t="s">
        <v>660</v>
      </c>
      <c r="E173" t="n">
        <v>1285</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t="n">
        <v>9475</v>
      </c>
      <c r="BH173" t="n">
        <v>9511</v>
      </c>
      <c r="BI173" t="n">
        <v>9445</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233</v>
      </c>
      <c r="B174" t="s">
        <v>750</v>
      </c>
      <c r="C174" t="s">
        <v>751</v>
      </c>
      <c r="D174" t="s">
        <v>456</v>
      </c>
      <c r="E174" t="n">
        <v>0</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t="n">
        <v>3159.3</v>
      </c>
      <c r="BH174" t="n">
        <v>2474.9</v>
      </c>
      <c r="BI174" t="n">
        <v>2242.6</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233</v>
      </c>
      <c r="B175" t="s">
        <v>752</v>
      </c>
      <c r="C175" t="s">
        <v>753</v>
      </c>
      <c r="D175" t="s">
        <v>445</v>
      </c>
      <c r="E175" t="n">
        <v>4384</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t="n">
        <v>32330</v>
      </c>
      <c r="BH175" t="n">
        <v>32453</v>
      </c>
      <c r="BI175" t="n">
        <v>32228</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233</v>
      </c>
      <c r="B176" t="s">
        <v>754</v>
      </c>
      <c r="C176" t="s">
        <v>755</v>
      </c>
      <c r="D176" t="s">
        <v>452</v>
      </c>
      <c r="E176" t="n">
        <v>0</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t="n">
        <v>98</v>
      </c>
      <c r="BH176" t="n">
        <v>76.75</v>
      </c>
      <c r="BI176" t="n">
        <v>70.01000000000001</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233</v>
      </c>
      <c r="B177" t="s">
        <v>752</v>
      </c>
      <c r="C177" t="s">
        <v>756</v>
      </c>
      <c r="D177" t="s">
        <v>660</v>
      </c>
      <c r="E177" t="n">
        <v>1285</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t="n">
        <v>9475</v>
      </c>
      <c r="BH177" t="n">
        <v>9511</v>
      </c>
      <c r="BI177" t="n">
        <v>9445</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233</v>
      </c>
      <c r="B178" t="s">
        <v>757</v>
      </c>
      <c r="C178" t="s">
        <v>758</v>
      </c>
      <c r="D178" t="s">
        <v>456</v>
      </c>
      <c r="E178" t="n">
        <v>0</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t="n">
        <v>3159.3</v>
      </c>
      <c r="BH178" t="n">
        <v>2474.9</v>
      </c>
      <c r="BI178" t="n">
        <v>2242.6</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233</v>
      </c>
      <c r="B179" t="s">
        <v>759</v>
      </c>
      <c r="C179" t="s">
        <v>760</v>
      </c>
      <c r="D179" t="s">
        <v>445</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233</v>
      </c>
      <c r="B180" t="s">
        <v>759</v>
      </c>
      <c r="C180" t="s">
        <v>761</v>
      </c>
      <c r="D180" t="s">
        <v>447</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t="n">
        <v>0</v>
      </c>
      <c r="BH180" t="n">
        <v>0</v>
      </c>
      <c r="BI180" t="n">
        <v>0</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233</v>
      </c>
      <c r="B181" t="s">
        <v>762</v>
      </c>
      <c r="C181" t="s">
        <v>763</v>
      </c>
      <c r="D181" t="s">
        <v>445</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t="n">
        <v>0</v>
      </c>
      <c r="BH181" t="n">
        <v>0</v>
      </c>
      <c r="BI181" t="n">
        <v>0</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233</v>
      </c>
      <c r="B182" t="s">
        <v>762</v>
      </c>
      <c r="C182" t="s">
        <v>764</v>
      </c>
      <c r="D182" t="s">
        <v>447</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t="n">
        <v>0</v>
      </c>
      <c r="BH182" t="n">
        <v>0</v>
      </c>
      <c r="BI182" t="n">
        <v>0</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233</v>
      </c>
      <c r="B183" t="s">
        <v>765</v>
      </c>
      <c r="C183" t="s">
        <v>766</v>
      </c>
      <c r="D183" t="s">
        <v>445</v>
      </c>
      <c r="E183" t="n">
        <v>94563</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t="n">
        <v>251940</v>
      </c>
      <c r="BH183" t="n">
        <v>254332</v>
      </c>
      <c r="BI183" t="n">
        <v>251540</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233</v>
      </c>
      <c r="B184" t="s">
        <v>767</v>
      </c>
      <c r="C184" t="s">
        <v>768</v>
      </c>
      <c r="D184" t="s">
        <v>445</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233</v>
      </c>
      <c r="B185" t="s">
        <v>769</v>
      </c>
      <c r="C185" t="s">
        <v>770</v>
      </c>
      <c r="D185" t="s">
        <v>452</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233</v>
      </c>
      <c r="B186" t="s">
        <v>771</v>
      </c>
      <c r="C186" t="s">
        <v>772</v>
      </c>
      <c r="D186" t="s">
        <v>447</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233</v>
      </c>
      <c r="B187" t="s">
        <v>773</v>
      </c>
      <c r="C187" t="s">
        <v>774</v>
      </c>
      <c r="D187" t="s">
        <v>456</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233</v>
      </c>
      <c r="B188" t="s">
        <v>775</v>
      </c>
      <c r="C188" t="s">
        <v>776</v>
      </c>
      <c r="D188" t="s">
        <v>445</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233</v>
      </c>
      <c r="B189" t="s">
        <v>777</v>
      </c>
      <c r="C189" t="s">
        <v>778</v>
      </c>
      <c r="D189" t="s">
        <v>452</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233</v>
      </c>
      <c r="B190" t="s">
        <v>775</v>
      </c>
      <c r="C190" t="s">
        <v>779</v>
      </c>
      <c r="D190" t="s">
        <v>447</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233</v>
      </c>
      <c r="B191" t="s">
        <v>780</v>
      </c>
      <c r="C191" t="s">
        <v>781</v>
      </c>
      <c r="D191" t="s">
        <v>456</v>
      </c>
      <c r="E191" t="n">
        <v>292</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233</v>
      </c>
      <c r="B192" t="s">
        <v>782</v>
      </c>
      <c r="C192" t="s">
        <v>783</v>
      </c>
      <c r="D192" t="s">
        <v>445</v>
      </c>
      <c r="E192" t="n">
        <v>0</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233</v>
      </c>
      <c r="B193" t="s">
        <v>784</v>
      </c>
      <c r="C193" t="s">
        <v>785</v>
      </c>
      <c r="D193" t="s">
        <v>452</v>
      </c>
      <c r="E193" t="n">
        <v>0</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233</v>
      </c>
      <c r="B194" t="s">
        <v>782</v>
      </c>
      <c r="C194" t="s">
        <v>786</v>
      </c>
      <c r="D194" t="s">
        <v>447</v>
      </c>
      <c r="E194" t="n">
        <v>0</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233</v>
      </c>
      <c r="B195" t="s">
        <v>787</v>
      </c>
      <c r="C195" t="s">
        <v>788</v>
      </c>
      <c r="D195" t="s">
        <v>456</v>
      </c>
      <c r="E195" t="n">
        <v>292</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233</v>
      </c>
      <c r="B196" t="s">
        <v>789</v>
      </c>
      <c r="C196" t="s">
        <v>790</v>
      </c>
      <c r="D196" t="s">
        <v>456</v>
      </c>
      <c r="E196" t="n">
        <v>27</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t="n">
        <v>77035</v>
      </c>
      <c r="BH196" t="n">
        <v>81900</v>
      </c>
      <c r="BI196" t="n">
        <v>84904</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233</v>
      </c>
      <c r="B197" t="s">
        <v>791</v>
      </c>
      <c r="C197" t="s">
        <v>792</v>
      </c>
      <c r="D197" t="s">
        <v>793</v>
      </c>
      <c r="E197" t="n">
        <v>0</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t="n">
        <v>70306</v>
      </c>
      <c r="BH197" t="n">
        <v>72816</v>
      </c>
      <c r="BI197" t="n">
        <v>74241</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233</v>
      </c>
      <c r="B198" t="s">
        <v>794</v>
      </c>
      <c r="C198" t="s">
        <v>795</v>
      </c>
      <c r="D198" t="s">
        <v>445</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t="n">
        <v>6</v>
      </c>
      <c r="BH198" t="n">
        <v>6</v>
      </c>
      <c r="BI198" t="n">
        <v>6</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233</v>
      </c>
      <c r="B199" t="s">
        <v>796</v>
      </c>
      <c r="C199" t="s">
        <v>797</v>
      </c>
      <c r="D199" t="s">
        <v>445</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t="n">
        <v>2414</v>
      </c>
      <c r="BH199" t="n">
        <v>2147</v>
      </c>
      <c r="BI199" t="n">
        <v>2401</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233</v>
      </c>
      <c r="B200" t="s">
        <v>798</v>
      </c>
      <c r="C200" t="s">
        <v>799</v>
      </c>
      <c r="D200" t="s">
        <v>660</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t="n">
        <v>254</v>
      </c>
      <c r="BH200" t="n">
        <v>230</v>
      </c>
      <c r="BI200" t="n">
        <v>260</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233</v>
      </c>
      <c r="B201" t="s">
        <v>800</v>
      </c>
      <c r="C201" t="s">
        <v>801</v>
      </c>
      <c r="D201" t="s">
        <v>445</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t="n">
        <v>2</v>
      </c>
      <c r="BH201" t="n">
        <v>2</v>
      </c>
      <c r="BI201" t="n">
        <v>2</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233</v>
      </c>
      <c r="B202" t="s">
        <v>802</v>
      </c>
      <c r="C202" t="s">
        <v>803</v>
      </c>
      <c r="D202" t="s">
        <v>445</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233</v>
      </c>
      <c r="B203" t="s">
        <v>804</v>
      </c>
      <c r="C203" t="s">
        <v>805</v>
      </c>
      <c r="D203" t="s">
        <v>445</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t="n">
        <v>2422</v>
      </c>
      <c r="BH203" t="n">
        <v>2154</v>
      </c>
      <c r="BI203" t="n">
        <v>2409</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233</v>
      </c>
      <c r="B204" t="s">
        <v>806</v>
      </c>
      <c r="C204" t="s">
        <v>807</v>
      </c>
      <c r="D204" t="s">
        <v>445</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t="n">
        <v>8</v>
      </c>
      <c r="BH204" t="n">
        <v>8</v>
      </c>
      <c r="BI204" t="n">
        <v>8</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233</v>
      </c>
      <c r="B205" t="s">
        <v>808</v>
      </c>
      <c r="C205" t="s">
        <v>809</v>
      </c>
      <c r="D205" t="s">
        <v>445</v>
      </c>
      <c r="E205" t="n">
        <v>7</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t="n">
        <v>16</v>
      </c>
      <c r="BH205" t="n">
        <v>16</v>
      </c>
      <c r="BI205" t="n">
        <v>14</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233</v>
      </c>
      <c r="B206" t="s">
        <v>810</v>
      </c>
      <c r="C206" t="s">
        <v>811</v>
      </c>
      <c r="D206" t="s">
        <v>452</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t="n">
        <v>23.27</v>
      </c>
      <c r="BH206" t="n">
        <v>14.04</v>
      </c>
      <c r="BI206" t="n">
        <v>14.23</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233</v>
      </c>
      <c r="B207" t="s">
        <v>808</v>
      </c>
      <c r="C207" t="s">
        <v>812</v>
      </c>
      <c r="D207" t="s">
        <v>447</v>
      </c>
      <c r="E207" t="n">
        <v>2</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t="n">
        <v>4</v>
      </c>
      <c r="BH207" t="n">
        <v>4</v>
      </c>
      <c r="BI207" t="n">
        <v>4</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233</v>
      </c>
      <c r="B208" t="s">
        <v>813</v>
      </c>
      <c r="C208" t="s">
        <v>814</v>
      </c>
      <c r="D208" t="s">
        <v>456</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t="n">
        <v>0.4</v>
      </c>
      <c r="BH208" t="n">
        <v>0.2</v>
      </c>
      <c r="BI208" t="n">
        <v>0.2</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233</v>
      </c>
      <c r="B209" t="s">
        <v>815</v>
      </c>
      <c r="C209" t="s">
        <v>816</v>
      </c>
      <c r="D209" t="s">
        <v>445</v>
      </c>
      <c r="E209" t="n">
        <v>161</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t="n">
        <v>2501</v>
      </c>
      <c r="BH209" t="n">
        <v>2316</v>
      </c>
      <c r="BI209" t="n">
        <v>2324</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233</v>
      </c>
      <c r="B210" t="s">
        <v>817</v>
      </c>
      <c r="C210" t="s">
        <v>818</v>
      </c>
      <c r="D210" t="s">
        <v>452</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t="n">
        <v>20.45</v>
      </c>
      <c r="BH210" t="n">
        <v>12.82</v>
      </c>
      <c r="BI210" t="n">
        <v>12.98</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233</v>
      </c>
      <c r="B211" t="s">
        <v>815</v>
      </c>
      <c r="C211" t="s">
        <v>819</v>
      </c>
      <c r="D211" t="s">
        <v>447</v>
      </c>
      <c r="E211" t="n">
        <v>42</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t="n">
        <v>652</v>
      </c>
      <c r="BH211" t="n">
        <v>604</v>
      </c>
      <c r="BI211" t="n">
        <v>606</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233</v>
      </c>
      <c r="B212" t="s">
        <v>820</v>
      </c>
      <c r="C212" t="s">
        <v>821</v>
      </c>
      <c r="D212" t="s">
        <v>456</v>
      </c>
      <c r="E212" t="n">
        <v>1209</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t="n">
        <v>51.1</v>
      </c>
      <c r="BH212" t="n">
        <v>29.7</v>
      </c>
      <c r="BI212" t="n">
        <v>30.2</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233</v>
      </c>
      <c r="B213" t="s">
        <v>822</v>
      </c>
      <c r="C213" t="s">
        <v>823</v>
      </c>
      <c r="D213" t="s">
        <v>445</v>
      </c>
      <c r="E213" t="n">
        <v>178</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t="n">
        <v>16</v>
      </c>
      <c r="BH213" t="n">
        <v>28</v>
      </c>
      <c r="BI213" t="n">
        <v>36</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233</v>
      </c>
      <c r="B214" t="s">
        <v>824</v>
      </c>
      <c r="C214" t="s">
        <v>825</v>
      </c>
      <c r="D214" t="s">
        <v>452</v>
      </c>
      <c r="E214" t="n">
        <v>1209</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t="n">
        <v>21.59</v>
      </c>
      <c r="BH214" t="n">
        <v>11.94</v>
      </c>
      <c r="BI214" t="n">
        <v>12.15</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233</v>
      </c>
      <c r="B215" t="s">
        <v>826</v>
      </c>
      <c r="C215" t="s">
        <v>827</v>
      </c>
      <c r="D215" t="s">
        <v>595</v>
      </c>
      <c r="E215" t="n">
        <v>4.163</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t="n">
        <v>3.836</v>
      </c>
      <c r="BH215" t="n">
        <v>3.836</v>
      </c>
      <c r="BI215" t="n">
        <v>3.836</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233</v>
      </c>
      <c r="B216" t="s">
        <v>822</v>
      </c>
      <c r="C216" t="s">
        <v>828</v>
      </c>
      <c r="D216" t="s">
        <v>447</v>
      </c>
      <c r="E216" t="n">
        <v>43</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t="n">
        <v>4</v>
      </c>
      <c r="BH216" t="n">
        <v>7</v>
      </c>
      <c r="BI216" t="n">
        <v>9</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233</v>
      </c>
      <c r="B217" t="s">
        <v>829</v>
      </c>
      <c r="C217" t="s">
        <v>830</v>
      </c>
      <c r="D217" t="s">
        <v>456</v>
      </c>
      <c r="E217" t="n">
        <v>16661</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t="n">
        <v>0.4</v>
      </c>
      <c r="BH217" t="n">
        <v>0.3</v>
      </c>
      <c r="BI217" t="n">
        <v>0.4</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233</v>
      </c>
      <c r="B218" t="s">
        <v>831</v>
      </c>
      <c r="C218" t="s">
        <v>832</v>
      </c>
      <c r="D218" t="s">
        <v>445</v>
      </c>
      <c r="E218" t="n">
        <v>3111</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t="n">
        <v>16</v>
      </c>
      <c r="BH218" t="n">
        <v>28</v>
      </c>
      <c r="BI218" t="n">
        <v>36</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233</v>
      </c>
      <c r="B219" t="s">
        <v>833</v>
      </c>
      <c r="C219" t="s">
        <v>834</v>
      </c>
      <c r="D219" t="s">
        <v>445</v>
      </c>
      <c r="E219" t="n">
        <v>98</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t="n">
        <v>846</v>
      </c>
      <c r="BH219" t="n">
        <v>504</v>
      </c>
      <c r="BI219" t="n">
        <v>690</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233</v>
      </c>
      <c r="B220" t="s">
        <v>835</v>
      </c>
      <c r="C220" t="s">
        <v>836</v>
      </c>
      <c r="D220" t="s">
        <v>452</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t="n">
        <v>56.03</v>
      </c>
      <c r="BH220" t="n">
        <v>43.91</v>
      </c>
      <c r="BI220" t="n">
        <v>42.24</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233</v>
      </c>
      <c r="B221" t="s">
        <v>833</v>
      </c>
      <c r="C221" t="s">
        <v>837</v>
      </c>
      <c r="D221" t="s">
        <v>447</v>
      </c>
      <c r="E221" t="n">
        <v>25</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t="n">
        <v>220</v>
      </c>
      <c r="BH221" t="n">
        <v>131</v>
      </c>
      <c r="BI221" t="n">
        <v>180</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233</v>
      </c>
      <c r="B222" t="s">
        <v>838</v>
      </c>
      <c r="C222" t="s">
        <v>839</v>
      </c>
      <c r="D222" t="s">
        <v>456</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t="n">
        <v>47.4</v>
      </c>
      <c r="BH222" t="n">
        <v>22.1</v>
      </c>
      <c r="BI222" t="n">
        <v>29.2</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233</v>
      </c>
      <c r="B223" t="s">
        <v>840</v>
      </c>
      <c r="C223" t="s">
        <v>841</v>
      </c>
      <c r="D223" t="s">
        <v>445</v>
      </c>
      <c r="E223" t="n">
        <v>386</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t="n">
        <v>0</v>
      </c>
      <c r="BH223" t="n">
        <v>0</v>
      </c>
      <c r="BI223" t="n">
        <v>0</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233</v>
      </c>
      <c r="B224" t="s">
        <v>842</v>
      </c>
      <c r="C224" t="s">
        <v>843</v>
      </c>
      <c r="D224" t="s">
        <v>445</v>
      </c>
      <c r="E224" t="n">
        <v>443</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t="n">
        <v>3379</v>
      </c>
      <c r="BH224" t="n">
        <v>2864</v>
      </c>
      <c r="BI224" t="n">
        <v>3064</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233</v>
      </c>
      <c r="B225" t="s">
        <v>844</v>
      </c>
      <c r="C225" t="s">
        <v>845</v>
      </c>
      <c r="D225" t="s">
        <v>452</v>
      </c>
      <c r="E225" t="n">
        <v>68</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t="n">
        <v>29.37</v>
      </c>
      <c r="BH225" t="n">
        <v>18.29</v>
      </c>
      <c r="BI225" t="n">
        <v>19.57</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233</v>
      </c>
      <c r="B226" t="s">
        <v>846</v>
      </c>
      <c r="C226" t="s">
        <v>847</v>
      </c>
      <c r="D226" t="s">
        <v>595</v>
      </c>
      <c r="E226" t="n">
        <v>3.96</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t="n">
        <v>3.836</v>
      </c>
      <c r="BH226" t="n">
        <v>3.836</v>
      </c>
      <c r="BI226" t="n">
        <v>3.836</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233</v>
      </c>
      <c r="B227" t="s">
        <v>842</v>
      </c>
      <c r="C227" t="s">
        <v>848</v>
      </c>
      <c r="D227" t="s">
        <v>447</v>
      </c>
      <c r="E227" t="n">
        <v>112</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t="n">
        <v>881</v>
      </c>
      <c r="BH227" t="n">
        <v>747</v>
      </c>
      <c r="BI227" t="n">
        <v>799</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233</v>
      </c>
      <c r="B228" t="s">
        <v>849</v>
      </c>
      <c r="C228" t="s">
        <v>850</v>
      </c>
      <c r="D228" t="s">
        <v>456</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t="n">
        <v>99.3</v>
      </c>
      <c r="BH228" t="n">
        <v>52.4</v>
      </c>
      <c r="BI228" t="n">
        <v>59.9</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233</v>
      </c>
      <c r="B229" t="s">
        <v>851</v>
      </c>
      <c r="C229" t="s">
        <v>852</v>
      </c>
      <c r="D229" t="s">
        <v>445</v>
      </c>
      <c r="E229" t="n">
        <v>443</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t="n">
        <v>3379</v>
      </c>
      <c r="BH229" t="n">
        <v>2864</v>
      </c>
      <c r="BI229" t="n">
        <v>3064</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233</v>
      </c>
      <c r="B230" t="s">
        <v>853</v>
      </c>
      <c r="C230" t="s">
        <v>854</v>
      </c>
      <c r="D230" t="s">
        <v>452</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t="n">
        <v>29.37</v>
      </c>
      <c r="BH230" t="n">
        <v>18.29</v>
      </c>
      <c r="BI230" t="n">
        <v>19.57</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233</v>
      </c>
      <c r="B231" t="s">
        <v>851</v>
      </c>
      <c r="C231" t="s">
        <v>855</v>
      </c>
      <c r="D231" t="s">
        <v>447</v>
      </c>
      <c r="E231" t="n">
        <v>112</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t="n">
        <v>881</v>
      </c>
      <c r="BH231" t="n">
        <v>747</v>
      </c>
      <c r="BI231" t="n">
        <v>799</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233</v>
      </c>
      <c r="B232" t="s">
        <v>856</v>
      </c>
      <c r="C232" t="s">
        <v>857</v>
      </c>
      <c r="D232" t="s">
        <v>456</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t="n">
        <v>99.3</v>
      </c>
      <c r="BH232" t="n">
        <v>52.4</v>
      </c>
      <c r="BI232" t="n">
        <v>59.9</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233</v>
      </c>
      <c r="B233" t="s">
        <v>858</v>
      </c>
      <c r="C233" t="s">
        <v>859</v>
      </c>
      <c r="D233" t="s">
        <v>445</v>
      </c>
      <c r="E233" t="n">
        <v>0</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233</v>
      </c>
      <c r="B234" t="s">
        <v>860</v>
      </c>
      <c r="C234" t="s">
        <v>861</v>
      </c>
      <c r="D234" t="s">
        <v>660</v>
      </c>
      <c r="E234" t="n">
        <v>0</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233</v>
      </c>
      <c r="B235" t="s">
        <v>862</v>
      </c>
      <c r="C235" t="s">
        <v>863</v>
      </c>
      <c r="D235" t="s">
        <v>445</v>
      </c>
      <c r="E235" t="n">
        <v>292</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t="n">
        <v>397</v>
      </c>
      <c r="BH235" t="n">
        <v>584</v>
      </c>
      <c r="BI235" t="n">
        <v>490</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233</v>
      </c>
      <c r="B236" t="s">
        <v>864</v>
      </c>
      <c r="C236" t="s">
        <v>865</v>
      </c>
      <c r="D236" t="s">
        <v>660</v>
      </c>
      <c r="E236" t="n">
        <v>27</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t="n">
        <v>42</v>
      </c>
      <c r="BH236" t="n">
        <v>63</v>
      </c>
      <c r="BI236" t="n">
        <v>53</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233</v>
      </c>
      <c r="B237" t="s">
        <v>866</v>
      </c>
      <c r="C237" t="s">
        <v>867</v>
      </c>
      <c r="D237" t="s">
        <v>445</v>
      </c>
      <c r="E237" t="n">
        <v>0</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t="n">
        <v>498</v>
      </c>
      <c r="BH237" t="n">
        <v>546</v>
      </c>
      <c r="BI237" t="n">
        <v>348</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233</v>
      </c>
      <c r="B238" t="s">
        <v>868</v>
      </c>
      <c r="C238" t="s">
        <v>869</v>
      </c>
      <c r="D238" t="s">
        <v>660</v>
      </c>
      <c r="E238" t="n">
        <v>0</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t="n">
        <v>52</v>
      </c>
      <c r="BH238" t="n">
        <v>59</v>
      </c>
      <c r="BI238" t="n">
        <v>38</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233</v>
      </c>
      <c r="B239" t="s">
        <v>870</v>
      </c>
      <c r="C239" t="s">
        <v>871</v>
      </c>
      <c r="D239" t="s">
        <v>445</v>
      </c>
      <c r="E239" t="n">
        <v>292</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t="n">
        <v>895</v>
      </c>
      <c r="BH239" t="n">
        <v>1129</v>
      </c>
      <c r="BI239" t="n">
        <v>839</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233</v>
      </c>
      <c r="B240" t="s">
        <v>872</v>
      </c>
      <c r="C240" t="s">
        <v>873</v>
      </c>
      <c r="D240" t="s">
        <v>660</v>
      </c>
      <c r="E240" t="n">
        <v>27</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t="n">
        <v>94</v>
      </c>
      <c r="BH240" t="n">
        <v>121</v>
      </c>
      <c r="BI240" t="n">
        <v>91</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233</v>
      </c>
      <c r="B241" t="s">
        <v>874</v>
      </c>
      <c r="C241" t="s">
        <v>875</v>
      </c>
      <c r="D241" t="s">
        <v>445</v>
      </c>
      <c r="E241" t="n">
        <v>0</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t="n">
        <v>498</v>
      </c>
      <c r="BH241" t="n">
        <v>546</v>
      </c>
      <c r="BI241" t="n">
        <v>348</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233</v>
      </c>
      <c r="B242" t="s">
        <v>876</v>
      </c>
      <c r="C242" t="s">
        <v>877</v>
      </c>
      <c r="D242" t="s">
        <v>660</v>
      </c>
      <c r="E242" t="n">
        <v>0</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t="n">
        <v>52</v>
      </c>
      <c r="BH242" t="n">
        <v>59</v>
      </c>
      <c r="BI242" t="n">
        <v>38</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233</v>
      </c>
      <c r="B243" t="s">
        <v>878</v>
      </c>
      <c r="C243" t="s">
        <v>879</v>
      </c>
      <c r="D243" t="s">
        <v>445</v>
      </c>
      <c r="E243" t="n">
        <v>161</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t="n">
        <v>0</v>
      </c>
      <c r="BH243" t="n">
        <v>0</v>
      </c>
      <c r="BI243" t="n">
        <v>0</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233</v>
      </c>
      <c r="B244" t="s">
        <v>878</v>
      </c>
      <c r="C244" t="s">
        <v>880</v>
      </c>
      <c r="D244" t="s">
        <v>447</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t="n">
        <v>0</v>
      </c>
      <c r="BH244" t="n">
        <v>0</v>
      </c>
      <c r="BI244" t="n">
        <v>0</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233</v>
      </c>
      <c r="B245" t="s">
        <v>881</v>
      </c>
      <c r="C245" t="s">
        <v>882</v>
      </c>
      <c r="D245" t="s">
        <v>445</v>
      </c>
      <c r="E245" t="n">
        <v>42</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t="n">
        <v>0</v>
      </c>
      <c r="BH245" t="n">
        <v>0</v>
      </c>
      <c r="BI245" t="n">
        <v>0</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233</v>
      </c>
      <c r="B246" t="s">
        <v>881</v>
      </c>
      <c r="C246" t="s">
        <v>883</v>
      </c>
      <c r="D246" t="s">
        <v>447</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t="n">
        <v>0</v>
      </c>
      <c r="BH246" t="n">
        <v>0</v>
      </c>
      <c r="BI246" t="n">
        <v>0</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233</v>
      </c>
      <c r="B247" t="s">
        <v>884</v>
      </c>
      <c r="C247" t="s">
        <v>885</v>
      </c>
      <c r="D247" t="s">
        <v>445</v>
      </c>
      <c r="E247" t="n">
        <v>178</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t="n">
        <v>0</v>
      </c>
      <c r="BH247" t="n">
        <v>0</v>
      </c>
      <c r="BI247" t="n">
        <v>0</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233</v>
      </c>
      <c r="B248" t="s">
        <v>884</v>
      </c>
      <c r="C248" t="s">
        <v>886</v>
      </c>
      <c r="D248" t="s">
        <v>447</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t="n">
        <v>0</v>
      </c>
      <c r="BH248" t="n">
        <v>0</v>
      </c>
      <c r="BI248" t="n">
        <v>0</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233</v>
      </c>
      <c r="B249" t="s">
        <v>887</v>
      </c>
      <c r="C249" t="s">
        <v>888</v>
      </c>
      <c r="D249" t="s">
        <v>445</v>
      </c>
      <c r="E249" t="n">
        <v>43</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t="n">
        <v>0</v>
      </c>
      <c r="BH249" t="n">
        <v>0</v>
      </c>
      <c r="BI249" t="n">
        <v>0</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233</v>
      </c>
      <c r="B250" t="s">
        <v>887</v>
      </c>
      <c r="C250" t="s">
        <v>889</v>
      </c>
      <c r="D250" t="s">
        <v>447</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t="n">
        <v>0</v>
      </c>
      <c r="BH250" t="n">
        <v>0</v>
      </c>
      <c r="BI250" t="n">
        <v>0</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233</v>
      </c>
      <c r="B251" t="s">
        <v>890</v>
      </c>
      <c r="C251" t="s">
        <v>891</v>
      </c>
      <c r="D251" t="s">
        <v>445</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t="n">
        <v>73270</v>
      </c>
      <c r="BH251" t="n">
        <v>76095</v>
      </c>
      <c r="BI251" t="n">
        <v>74301</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233</v>
      </c>
      <c r="B252" t="s">
        <v>892</v>
      </c>
      <c r="C252" t="s">
        <v>893</v>
      </c>
      <c r="D252" t="s">
        <v>452</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t="n">
        <v>21.04</v>
      </c>
      <c r="BH252" t="n">
        <v>12.33</v>
      </c>
      <c r="BI252" t="n">
        <v>10.35</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233</v>
      </c>
      <c r="B253" t="s">
        <v>890</v>
      </c>
      <c r="C253" t="s">
        <v>894</v>
      </c>
      <c r="D253" t="s">
        <v>447</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t="n">
        <v>12922</v>
      </c>
      <c r="BH253" t="n">
        <v>13421</v>
      </c>
      <c r="BI253" t="n">
        <v>13104</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233</v>
      </c>
      <c r="B254" t="s">
        <v>895</v>
      </c>
      <c r="C254" t="s">
        <v>896</v>
      </c>
      <c r="D254" t="s">
        <v>456</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t="n">
        <v>1541.9</v>
      </c>
      <c r="BH254" t="n">
        <v>938.5</v>
      </c>
      <c r="BI254" t="n">
        <v>768.9</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233</v>
      </c>
      <c r="B255" t="s">
        <v>897</v>
      </c>
      <c r="C255" t="s">
        <v>898</v>
      </c>
      <c r="D255" t="s">
        <v>445</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t="n">
        <v>73270</v>
      </c>
      <c r="BH255" t="n">
        <v>76095</v>
      </c>
      <c r="BI255" t="n">
        <v>74301</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233</v>
      </c>
      <c r="B256" t="s">
        <v>899</v>
      </c>
      <c r="C256" t="s">
        <v>900</v>
      </c>
      <c r="D256" t="s">
        <v>452</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t="n">
        <v>21.04</v>
      </c>
      <c r="BH256" t="n">
        <v>12.33</v>
      </c>
      <c r="BI256" t="n">
        <v>10.35</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233</v>
      </c>
      <c r="B257" t="s">
        <v>897</v>
      </c>
      <c r="C257" t="s">
        <v>71</v>
      </c>
      <c r="D257" t="s">
        <v>447</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t="n">
        <v>12922</v>
      </c>
      <c r="BH257" t="n">
        <v>13421</v>
      </c>
      <c r="BI257" t="n">
        <v>13104</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233</v>
      </c>
      <c r="B258" t="s">
        <v>901</v>
      </c>
      <c r="C258" t="s">
        <v>902</v>
      </c>
      <c r="D258" t="s">
        <v>456</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t="n">
        <v>1541.9</v>
      </c>
      <c r="BH258" t="n">
        <v>938.5</v>
      </c>
      <c r="BI258" t="n">
        <v>768.9</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233</v>
      </c>
      <c r="B259" t="s">
        <v>903</v>
      </c>
      <c r="C259" t="s">
        <v>904</v>
      </c>
      <c r="D259" t="s">
        <v>445</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t="n">
        <v>73270</v>
      </c>
      <c r="BH259" t="n">
        <v>76095</v>
      </c>
      <c r="BI259" t="n">
        <v>74301</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233</v>
      </c>
      <c r="B260" t="s">
        <v>905</v>
      </c>
      <c r="C260" t="s">
        <v>906</v>
      </c>
      <c r="D260" t="s">
        <v>452</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t="n">
        <v>21.04</v>
      </c>
      <c r="BH260" t="n">
        <v>12.33</v>
      </c>
      <c r="BI260" t="n">
        <v>10.35</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233</v>
      </c>
      <c r="B261" t="s">
        <v>903</v>
      </c>
      <c r="C261" t="s">
        <v>907</v>
      </c>
      <c r="D261" t="s">
        <v>447</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t="n">
        <v>12922</v>
      </c>
      <c r="BH261" t="n">
        <v>13421</v>
      </c>
      <c r="BI261" t="n">
        <v>13104</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233</v>
      </c>
      <c r="B262" t="s">
        <v>908</v>
      </c>
      <c r="C262" t="s">
        <v>909</v>
      </c>
      <c r="D262" t="s">
        <v>456</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t="n">
        <v>1541.9</v>
      </c>
      <c r="BH262" t="n">
        <v>938.5</v>
      </c>
      <c r="BI262" t="n">
        <v>768.9</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233</v>
      </c>
      <c r="B263" t="s">
        <v>910</v>
      </c>
      <c r="C263" t="s">
        <v>911</v>
      </c>
      <c r="D263" t="s">
        <v>445</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t="n">
        <v>73270</v>
      </c>
      <c r="BH263" t="n">
        <v>76095</v>
      </c>
      <c r="BI263" t="n">
        <v>74301</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233</v>
      </c>
      <c r="B264" t="s">
        <v>910</v>
      </c>
      <c r="C264" t="s">
        <v>912</v>
      </c>
      <c r="D264" t="s">
        <v>447</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t="n">
        <v>12922</v>
      </c>
      <c r="BH264" t="n">
        <v>13421</v>
      </c>
      <c r="BI264" t="n">
        <v>13104</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233</v>
      </c>
      <c r="B265" t="s">
        <v>913</v>
      </c>
      <c r="C265" t="s">
        <v>914</v>
      </c>
      <c r="D265" t="s">
        <v>445</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t="n">
        <v>73270</v>
      </c>
      <c r="BH265" t="n">
        <v>76095</v>
      </c>
      <c r="BI265" t="n">
        <v>74301</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233</v>
      </c>
      <c r="B266" t="s">
        <v>913</v>
      </c>
      <c r="C266" t="s">
        <v>915</v>
      </c>
      <c r="D266" t="s">
        <v>447</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t="n">
        <v>12922</v>
      </c>
      <c r="BH266" t="n">
        <v>13421</v>
      </c>
      <c r="BI266" t="n">
        <v>13104</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233</v>
      </c>
      <c r="B267" t="s">
        <v>916</v>
      </c>
      <c r="C267" t="s">
        <v>917</v>
      </c>
      <c r="D267" t="s">
        <v>445</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233</v>
      </c>
      <c r="B268" t="s">
        <v>916</v>
      </c>
      <c r="C268" t="s">
        <v>918</v>
      </c>
      <c r="D268" t="s">
        <v>447</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233</v>
      </c>
      <c r="B269" t="s">
        <v>919</v>
      </c>
      <c r="C269" t="s">
        <v>920</v>
      </c>
      <c r="D269" t="s">
        <v>445</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233</v>
      </c>
      <c r="B270" t="s">
        <v>919</v>
      </c>
      <c r="C270" t="s">
        <v>921</v>
      </c>
      <c r="D270" t="s">
        <v>447</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233</v>
      </c>
      <c r="B271" t="s">
        <v>922</v>
      </c>
      <c r="C271" t="s">
        <v>923</v>
      </c>
      <c r="D271" t="s">
        <v>445</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233</v>
      </c>
      <c r="B272" t="s">
        <v>924</v>
      </c>
      <c r="C272" t="s">
        <v>925</v>
      </c>
      <c r="D272" t="s">
        <v>452</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t="n">
        <v>32.29</v>
      </c>
      <c r="BH272" t="n">
        <v>0</v>
      </c>
      <c r="BI272" t="n">
        <v>0</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233</v>
      </c>
      <c r="B273" t="s">
        <v>922</v>
      </c>
      <c r="C273" t="s">
        <v>926</v>
      </c>
      <c r="D273" t="s">
        <v>447</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233</v>
      </c>
      <c r="B274" t="s">
        <v>927</v>
      </c>
      <c r="C274" t="s">
        <v>928</v>
      </c>
      <c r="D274" t="s">
        <v>456</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233</v>
      </c>
      <c r="B275" t="s">
        <v>929</v>
      </c>
      <c r="C275" t="s">
        <v>930</v>
      </c>
      <c r="D275" t="s">
        <v>445</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t="n">
        <v>0</v>
      </c>
      <c r="BH275" t="n">
        <v>0</v>
      </c>
      <c r="BI275" t="n">
        <v>0</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233</v>
      </c>
      <c r="B276" t="s">
        <v>931</v>
      </c>
      <c r="C276" t="s">
        <v>932</v>
      </c>
      <c r="D276" t="s">
        <v>452</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t="n">
        <v>26.62</v>
      </c>
      <c r="BH276" t="n">
        <v>16.02</v>
      </c>
      <c r="BI276" t="n">
        <v>12.77</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233</v>
      </c>
      <c r="B277" t="s">
        <v>929</v>
      </c>
      <c r="C277" t="s">
        <v>933</v>
      </c>
      <c r="D277" t="s">
        <v>447</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233</v>
      </c>
      <c r="B278" t="s">
        <v>934</v>
      </c>
      <c r="C278" t="s">
        <v>935</v>
      </c>
      <c r="D278" t="s">
        <v>456</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233</v>
      </c>
      <c r="B279" t="s">
        <v>936</v>
      </c>
      <c r="C279" t="s">
        <v>937</v>
      </c>
      <c r="D279" t="s">
        <v>445</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233</v>
      </c>
      <c r="B280" t="s">
        <v>938</v>
      </c>
      <c r="C280" t="s">
        <v>939</v>
      </c>
      <c r="D280" t="s">
        <v>452</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t="n">
        <v>32.29</v>
      </c>
      <c r="BH280" t="n">
        <v>0</v>
      </c>
      <c r="BI280" t="n">
        <v>0</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233</v>
      </c>
      <c r="B281" t="s">
        <v>936</v>
      </c>
      <c r="C281" t="s">
        <v>940</v>
      </c>
      <c r="D281" t="s">
        <v>447</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233</v>
      </c>
      <c r="B282" t="s">
        <v>941</v>
      </c>
      <c r="C282" t="s">
        <v>942</v>
      </c>
      <c r="D282" t="s">
        <v>456</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233</v>
      </c>
      <c r="B283" t="s">
        <v>943</v>
      </c>
      <c r="C283" t="s">
        <v>944</v>
      </c>
      <c r="D283" t="s">
        <v>445</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t="n">
        <v>0</v>
      </c>
      <c r="BH283" t="n">
        <v>0</v>
      </c>
      <c r="BI283" t="n">
        <v>0</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233</v>
      </c>
      <c r="B284" t="s">
        <v>945</v>
      </c>
      <c r="C284" t="s">
        <v>946</v>
      </c>
      <c r="D284" t="s">
        <v>452</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t="n">
        <v>27.29</v>
      </c>
      <c r="BH284" t="n">
        <v>15.42</v>
      </c>
      <c r="BI284" t="n">
        <v>12.75</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233</v>
      </c>
      <c r="B285" t="s">
        <v>943</v>
      </c>
      <c r="C285" t="s">
        <v>947</v>
      </c>
      <c r="D285" t="s">
        <v>447</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233</v>
      </c>
      <c r="B286" t="s">
        <v>948</v>
      </c>
      <c r="C286" t="s">
        <v>949</v>
      </c>
      <c r="D286" t="s">
        <v>456</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233</v>
      </c>
      <c r="B287" t="s">
        <v>950</v>
      </c>
      <c r="C287" t="s">
        <v>951</v>
      </c>
      <c r="D287" t="s">
        <v>445</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t="n">
        <v>0</v>
      </c>
      <c r="BH287" t="n">
        <v>0</v>
      </c>
      <c r="BI287" t="n">
        <v>0</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233</v>
      </c>
      <c r="B288" t="s">
        <v>952</v>
      </c>
      <c r="C288" t="s">
        <v>953</v>
      </c>
      <c r="D288" t="s">
        <v>452</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t="n">
        <v>27.29</v>
      </c>
      <c r="BH288" t="n">
        <v>15.42</v>
      </c>
      <c r="BI288" t="n">
        <v>12.75</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233</v>
      </c>
      <c r="B289" t="s">
        <v>950</v>
      </c>
      <c r="C289" t="s">
        <v>954</v>
      </c>
      <c r="D289" t="s">
        <v>447</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233</v>
      </c>
      <c r="B290" t="s">
        <v>955</v>
      </c>
      <c r="C290" t="s">
        <v>956</v>
      </c>
      <c r="D290" t="s">
        <v>456</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233</v>
      </c>
      <c r="B291" t="s">
        <v>957</v>
      </c>
      <c r="C291" t="s">
        <v>958</v>
      </c>
      <c r="D291" t="s">
        <v>445</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233</v>
      </c>
      <c r="B292" t="s">
        <v>959</v>
      </c>
      <c r="C292" t="s">
        <v>960</v>
      </c>
      <c r="D292" t="s">
        <v>445</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t="n">
        <v>20211</v>
      </c>
      <c r="BH292" t="n">
        <v>19738</v>
      </c>
      <c r="BI292" t="n">
        <v>19619</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233</v>
      </c>
      <c r="B293" t="s">
        <v>961</v>
      </c>
      <c r="C293" t="s">
        <v>962</v>
      </c>
      <c r="D293" t="s">
        <v>445</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t="n">
        <v>23290</v>
      </c>
      <c r="BH293" t="n">
        <v>22978</v>
      </c>
      <c r="BI293" t="n">
        <v>23472</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233</v>
      </c>
      <c r="B294" t="s">
        <v>963</v>
      </c>
      <c r="C294" t="s">
        <v>964</v>
      </c>
      <c r="D294" t="s">
        <v>445</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t="n">
        <v>16309</v>
      </c>
      <c r="BH294" t="n">
        <v>16423</v>
      </c>
      <c r="BI294" t="n">
        <v>16469</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233</v>
      </c>
      <c r="B295" t="s">
        <v>965</v>
      </c>
      <c r="C295" t="s">
        <v>966</v>
      </c>
      <c r="D295" t="s">
        <v>445</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t="n">
        <v>59810</v>
      </c>
      <c r="BH295" t="n">
        <v>59139</v>
      </c>
      <c r="BI295" t="n">
        <v>59560</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233</v>
      </c>
      <c r="B296" t="s">
        <v>967</v>
      </c>
      <c r="C296" t="s">
        <v>968</v>
      </c>
      <c r="D296" t="s">
        <v>445</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t="n">
        <v>59810</v>
      </c>
      <c r="BH296" t="n">
        <v>59139</v>
      </c>
      <c r="BI296" t="n">
        <v>59560</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233</v>
      </c>
      <c r="B297" t="s">
        <v>969</v>
      </c>
      <c r="C297" t="s">
        <v>970</v>
      </c>
      <c r="D297" t="s">
        <v>445</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t="n">
        <v>425</v>
      </c>
      <c r="BH297" t="n">
        <v>454</v>
      </c>
      <c r="BI297" t="n">
        <v>420</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233</v>
      </c>
      <c r="B298" t="s">
        <v>971</v>
      </c>
      <c r="C298" t="s">
        <v>972</v>
      </c>
      <c r="D298" t="s">
        <v>452</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t="n">
        <v>69.44</v>
      </c>
      <c r="BH298" t="n">
        <v>67.28</v>
      </c>
      <c r="BI298" t="n">
        <v>65.78</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233</v>
      </c>
      <c r="B299" t="s">
        <v>969</v>
      </c>
      <c r="C299" t="s">
        <v>973</v>
      </c>
      <c r="D299" t="s">
        <v>447</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t="n">
        <v>70</v>
      </c>
      <c r="BH299" t="n">
        <v>75</v>
      </c>
      <c r="BI299" t="n">
        <v>69</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233</v>
      </c>
      <c r="B300" t="s">
        <v>974</v>
      </c>
      <c r="C300" t="s">
        <v>975</v>
      </c>
      <c r="D300" t="s">
        <v>456</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t="n">
        <v>29.5</v>
      </c>
      <c r="BH300" t="n">
        <v>30.5</v>
      </c>
      <c r="BI300" t="n">
        <v>27.6</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233</v>
      </c>
      <c r="B301" t="s">
        <v>976</v>
      </c>
      <c r="C301" t="s">
        <v>977</v>
      </c>
      <c r="D301" t="s">
        <v>445</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t="n">
        <v>147</v>
      </c>
      <c r="BH301" t="n">
        <v>173</v>
      </c>
      <c r="BI301" t="n">
        <v>164</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233</v>
      </c>
      <c r="B302" t="s">
        <v>978</v>
      </c>
      <c r="C302" t="s">
        <v>979</v>
      </c>
      <c r="D302" t="s">
        <v>452</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t="n">
        <v>69.44</v>
      </c>
      <c r="BH302" t="n">
        <v>67.28</v>
      </c>
      <c r="BI302" t="n">
        <v>65.78</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233</v>
      </c>
      <c r="B303" t="s">
        <v>976</v>
      </c>
      <c r="C303" t="s">
        <v>980</v>
      </c>
      <c r="D303" t="s">
        <v>447</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t="n">
        <v>24</v>
      </c>
      <c r="BH303" t="n">
        <v>28</v>
      </c>
      <c r="BI303" t="n">
        <v>27</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233</v>
      </c>
      <c r="B304" t="s">
        <v>981</v>
      </c>
      <c r="C304" t="s">
        <v>982</v>
      </c>
      <c r="D304" t="s">
        <v>456</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t="n">
        <v>10.2</v>
      </c>
      <c r="BH304" t="n">
        <v>11.6</v>
      </c>
      <c r="BI304" t="n">
        <v>10.8</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233</v>
      </c>
      <c r="B305" t="s">
        <v>983</v>
      </c>
      <c r="C305" t="s">
        <v>984</v>
      </c>
      <c r="D305" t="s">
        <v>445</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t="n">
        <v>572</v>
      </c>
      <c r="BH305" t="n">
        <v>626</v>
      </c>
      <c r="BI305" t="n">
        <v>584</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233</v>
      </c>
      <c r="B306" t="s">
        <v>985</v>
      </c>
      <c r="C306" t="s">
        <v>986</v>
      </c>
      <c r="D306" t="s">
        <v>452</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t="n">
        <v>69.44</v>
      </c>
      <c r="BH306" t="n">
        <v>67.28</v>
      </c>
      <c r="BI306" t="n">
        <v>65.78</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233</v>
      </c>
      <c r="B307" t="s">
        <v>983</v>
      </c>
      <c r="C307" t="s">
        <v>987</v>
      </c>
      <c r="D307" t="s">
        <v>447</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t="n">
        <v>94</v>
      </c>
      <c r="BH307" t="n">
        <v>103</v>
      </c>
      <c r="BI307" t="n">
        <v>96</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233</v>
      </c>
      <c r="B308" t="s">
        <v>985</v>
      </c>
      <c r="C308" t="s">
        <v>988</v>
      </c>
      <c r="D308" t="s">
        <v>456</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t="n">
        <v>39.7</v>
      </c>
      <c r="BH308" t="n">
        <v>42.1</v>
      </c>
      <c r="BI308" t="n">
        <v>38.4</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233</v>
      </c>
      <c r="B309" t="s">
        <v>989</v>
      </c>
      <c r="C309" t="s">
        <v>990</v>
      </c>
      <c r="D309" t="s">
        <v>445</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t="n">
        <v>572</v>
      </c>
      <c r="BH309" t="n">
        <v>626</v>
      </c>
      <c r="BI309" t="n">
        <v>584</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233</v>
      </c>
      <c r="B310" t="s">
        <v>991</v>
      </c>
      <c r="C310" t="s">
        <v>992</v>
      </c>
      <c r="D310" t="s">
        <v>452</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t="n">
        <v>69.44</v>
      </c>
      <c r="BH310" t="n">
        <v>67.28</v>
      </c>
      <c r="BI310" t="n">
        <v>65.78</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233</v>
      </c>
      <c r="B311" t="s">
        <v>989</v>
      </c>
      <c r="C311" t="s">
        <v>993</v>
      </c>
      <c r="D311" t="s">
        <v>447</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t="n">
        <v>94</v>
      </c>
      <c r="BH311" t="n">
        <v>103</v>
      </c>
      <c r="BI311" t="n">
        <v>96</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233</v>
      </c>
      <c r="B312" t="s">
        <v>994</v>
      </c>
      <c r="C312" t="s">
        <v>995</v>
      </c>
      <c r="D312" t="s">
        <v>456</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t="n">
        <v>39.7</v>
      </c>
      <c r="BH312" t="n">
        <v>42.1</v>
      </c>
      <c r="BI312" t="n">
        <v>38.4</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233</v>
      </c>
      <c r="B313" t="s">
        <v>996</v>
      </c>
      <c r="C313" t="s">
        <v>997</v>
      </c>
      <c r="D313" t="s">
        <v>445</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233</v>
      </c>
      <c r="B314" t="s">
        <v>996</v>
      </c>
      <c r="C314" t="s">
        <v>998</v>
      </c>
      <c r="D314" t="s">
        <v>447</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233</v>
      </c>
      <c r="B315" t="s">
        <v>999</v>
      </c>
      <c r="C315" t="s">
        <v>1000</v>
      </c>
      <c r="D315" t="s">
        <v>445</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t="n">
        <v>53879</v>
      </c>
      <c r="BH315" t="n">
        <v>52927</v>
      </c>
      <c r="BI315" t="n">
        <v>53756</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233</v>
      </c>
      <c r="B316" t="s">
        <v>1001</v>
      </c>
      <c r="C316" t="s">
        <v>1002</v>
      </c>
      <c r="D316" t="s">
        <v>452</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t="n">
        <v>33.68</v>
      </c>
      <c r="BH316" t="n">
        <v>27.65</v>
      </c>
      <c r="BI316" t="n">
        <v>24.05</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233</v>
      </c>
      <c r="B317" t="s">
        <v>999</v>
      </c>
      <c r="C317" t="s">
        <v>1003</v>
      </c>
      <c r="D317" t="s">
        <v>447</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t="n">
        <v>10648</v>
      </c>
      <c r="BH317" t="n">
        <v>10460</v>
      </c>
      <c r="BI317" t="n">
        <v>10626</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233</v>
      </c>
      <c r="B318" t="s">
        <v>1004</v>
      </c>
      <c r="C318" t="s">
        <v>1005</v>
      </c>
      <c r="D318" t="s">
        <v>456</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t="n">
        <v>1814.9</v>
      </c>
      <c r="BH318" t="n">
        <v>1463.4</v>
      </c>
      <c r="BI318" t="n">
        <v>1293.1</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233</v>
      </c>
      <c r="B319" t="s">
        <v>1006</v>
      </c>
      <c r="C319" t="s">
        <v>1007</v>
      </c>
      <c r="D319" t="s">
        <v>445</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t="n">
        <v>60</v>
      </c>
      <c r="BH319" t="n">
        <v>1564</v>
      </c>
      <c r="BI319" t="n">
        <v>1586</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233</v>
      </c>
      <c r="B320" t="s">
        <v>1008</v>
      </c>
      <c r="C320" t="s">
        <v>1009</v>
      </c>
      <c r="D320" t="s">
        <v>452</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t="n">
        <v>33.68</v>
      </c>
      <c r="BH320" t="n">
        <v>27.65</v>
      </c>
      <c r="BI320" t="n">
        <v>24.05</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233</v>
      </c>
      <c r="B321" t="s">
        <v>1006</v>
      </c>
      <c r="C321" t="s">
        <v>1010</v>
      </c>
      <c r="D321" t="s">
        <v>447</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t="n">
        <v>12</v>
      </c>
      <c r="BH321" t="n">
        <v>309</v>
      </c>
      <c r="BI321" t="n">
        <v>314</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233</v>
      </c>
      <c r="B322" t="s">
        <v>1011</v>
      </c>
      <c r="C322" t="s">
        <v>1012</v>
      </c>
      <c r="D322" t="s">
        <v>456</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t="n">
        <v>2</v>
      </c>
      <c r="BH322" t="n">
        <v>43.2</v>
      </c>
      <c r="BI322" t="n">
        <v>38.2</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233</v>
      </c>
      <c r="B323" t="s">
        <v>1013</v>
      </c>
      <c r="C323" t="s">
        <v>1014</v>
      </c>
      <c r="D323" t="s">
        <v>445</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t="n">
        <v>865</v>
      </c>
      <c r="BH323" t="n">
        <v>1438</v>
      </c>
      <c r="BI323" t="n">
        <v>1421</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233</v>
      </c>
      <c r="B324" t="s">
        <v>1015</v>
      </c>
      <c r="C324" t="s">
        <v>1016</v>
      </c>
      <c r="D324" t="s">
        <v>452</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t="n">
        <v>33.68</v>
      </c>
      <c r="BH324" t="n">
        <v>27.65</v>
      </c>
      <c r="BI324" t="n">
        <v>24.05</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233</v>
      </c>
      <c r="B325" t="s">
        <v>1013</v>
      </c>
      <c r="C325" t="s">
        <v>1017</v>
      </c>
      <c r="D325" t="s">
        <v>447</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t="n">
        <v>171</v>
      </c>
      <c r="BH325" t="n">
        <v>284</v>
      </c>
      <c r="BI325" t="n">
        <v>281</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233</v>
      </c>
      <c r="B326" t="s">
        <v>1018</v>
      </c>
      <c r="C326" t="s">
        <v>1019</v>
      </c>
      <c r="D326" t="s">
        <v>456</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t="n">
        <v>29.1</v>
      </c>
      <c r="BH326" t="n">
        <v>39.8</v>
      </c>
      <c r="BI326" t="n">
        <v>34.2</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233</v>
      </c>
      <c r="B327" t="s">
        <v>1020</v>
      </c>
      <c r="C327" t="s">
        <v>1021</v>
      </c>
      <c r="D327" t="s">
        <v>445</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t="n">
        <v>54804</v>
      </c>
      <c r="BH327" t="n">
        <v>55928</v>
      </c>
      <c r="BI327" t="n">
        <v>56763</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233</v>
      </c>
      <c r="B328" t="s">
        <v>1022</v>
      </c>
      <c r="C328" t="s">
        <v>1023</v>
      </c>
      <c r="D328" t="s">
        <v>452</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t="n">
        <v>33.68</v>
      </c>
      <c r="BH328" t="n">
        <v>27.65</v>
      </c>
      <c r="BI328" t="n">
        <v>24.05</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233</v>
      </c>
      <c r="B329" t="s">
        <v>1020</v>
      </c>
      <c r="C329" t="s">
        <v>70</v>
      </c>
      <c r="D329" t="s">
        <v>447</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t="n">
        <v>10831</v>
      </c>
      <c r="BH329" t="n">
        <v>11053</v>
      </c>
      <c r="BI329" t="n">
        <v>11220</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233</v>
      </c>
      <c r="B330" t="s">
        <v>1024</v>
      </c>
      <c r="C330" t="s">
        <v>1025</v>
      </c>
      <c r="D330" t="s">
        <v>456</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t="n">
        <v>1846.1</v>
      </c>
      <c r="BH330" t="n">
        <v>1546.4</v>
      </c>
      <c r="BI330" t="n">
        <v>1365.4</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233</v>
      </c>
      <c r="B331" t="s">
        <v>1026</v>
      </c>
      <c r="C331" t="s">
        <v>1027</v>
      </c>
      <c r="D331" t="s">
        <v>47</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t="n">
        <v>1302.1</v>
      </c>
      <c r="BH331" t="n">
        <v>1084.2</v>
      </c>
      <c r="BI331" t="n">
        <v>955.7</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233</v>
      </c>
      <c r="B332" t="s">
        <v>1028</v>
      </c>
      <c r="C332" t="s">
        <v>1029</v>
      </c>
      <c r="D332" t="s">
        <v>445</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t="n">
        <v>54804</v>
      </c>
      <c r="BH332" t="n">
        <v>55928</v>
      </c>
      <c r="BI332" t="n">
        <v>56763</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233</v>
      </c>
      <c r="B333" t="s">
        <v>1030</v>
      </c>
      <c r="C333" t="s">
        <v>1031</v>
      </c>
      <c r="D333" t="s">
        <v>452</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t="n">
        <v>33.68</v>
      </c>
      <c r="BH333" t="n">
        <v>27.65</v>
      </c>
      <c r="BI333" t="n">
        <v>24.05</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233</v>
      </c>
      <c r="B334" t="s">
        <v>1028</v>
      </c>
      <c r="C334" t="s">
        <v>1032</v>
      </c>
      <c r="D334" t="s">
        <v>447</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t="n">
        <v>10831</v>
      </c>
      <c r="BH334" t="n">
        <v>11053</v>
      </c>
      <c r="BI334" t="n">
        <v>11220</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233</v>
      </c>
      <c r="B335" t="s">
        <v>1033</v>
      </c>
      <c r="C335" t="s">
        <v>1034</v>
      </c>
      <c r="D335" t="s">
        <v>456</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t="n">
        <v>1846.1</v>
      </c>
      <c r="BH335" t="n">
        <v>1546.4</v>
      </c>
      <c r="BI335" t="n">
        <v>1365.4</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233</v>
      </c>
      <c r="B336" t="s">
        <v>1035</v>
      </c>
      <c r="C336" t="s">
        <v>1036</v>
      </c>
      <c r="D336" t="s">
        <v>445</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t="n">
        <v>51495</v>
      </c>
      <c r="BH336" t="n">
        <v>51946</v>
      </c>
      <c r="BI336" t="n">
        <v>52763</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233</v>
      </c>
      <c r="B337" t="s">
        <v>1037</v>
      </c>
      <c r="C337" t="s">
        <v>1038</v>
      </c>
      <c r="D337" t="s">
        <v>445</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233</v>
      </c>
      <c r="B338" t="s">
        <v>1039</v>
      </c>
      <c r="C338" t="s">
        <v>1040</v>
      </c>
      <c r="D338" t="s">
        <v>452</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233</v>
      </c>
      <c r="B339" t="s">
        <v>1037</v>
      </c>
      <c r="C339" t="s">
        <v>1041</v>
      </c>
      <c r="D339" t="s">
        <v>447</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233</v>
      </c>
      <c r="B340" t="s">
        <v>1042</v>
      </c>
      <c r="C340" t="s">
        <v>1043</v>
      </c>
      <c r="D340" t="s">
        <v>456</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233</v>
      </c>
      <c r="B341" t="s">
        <v>1044</v>
      </c>
      <c r="C341" t="s">
        <v>1045</v>
      </c>
      <c r="D341" t="s">
        <v>445</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233</v>
      </c>
      <c r="B342" t="s">
        <v>1044</v>
      </c>
      <c r="C342" t="s">
        <v>1046</v>
      </c>
      <c r="D342" t="s">
        <v>447</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233</v>
      </c>
      <c r="B343" t="s">
        <v>1047</v>
      </c>
      <c r="C343" t="s">
        <v>1048</v>
      </c>
      <c r="D343" t="s">
        <v>445</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t="n">
        <v>1</v>
      </c>
      <c r="BH343" t="n">
        <v>2</v>
      </c>
      <c r="BI343" t="n">
        <v>2</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233</v>
      </c>
      <c r="B344" t="s">
        <v>1049</v>
      </c>
      <c r="C344" t="s">
        <v>1050</v>
      </c>
      <c r="D344" t="s">
        <v>452</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t="n">
        <v>0</v>
      </c>
      <c r="BH344" t="n">
        <v>0</v>
      </c>
      <c r="BI344" t="n">
        <v>0</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233</v>
      </c>
      <c r="B345" t="s">
        <v>1051</v>
      </c>
      <c r="C345" t="s">
        <v>1052</v>
      </c>
      <c r="D345" t="s">
        <v>1053</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t="n">
        <v>1</v>
      </c>
      <c r="BH345" t="n">
        <v>2</v>
      </c>
      <c r="BI345" t="n">
        <v>2</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233</v>
      </c>
      <c r="B346" t="s">
        <v>1054</v>
      </c>
      <c r="C346" t="s">
        <v>1055</v>
      </c>
      <c r="D346" t="s">
        <v>456</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t="n">
        <v>0</v>
      </c>
      <c r="BH346" t="n">
        <v>0</v>
      </c>
      <c r="BI346" t="n">
        <v>0</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233</v>
      </c>
      <c r="B347" t="s">
        <v>1056</v>
      </c>
      <c r="C347" t="s">
        <v>1057</v>
      </c>
      <c r="D347" t="s">
        <v>445</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t="n">
        <v>1852</v>
      </c>
      <c r="BH347" t="n">
        <v>1874</v>
      </c>
      <c r="BI347" t="n">
        <v>1889</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233</v>
      </c>
      <c r="B348" t="s">
        <v>1058</v>
      </c>
      <c r="C348" t="s">
        <v>1059</v>
      </c>
      <c r="D348" t="s">
        <v>452</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t="n">
        <v>42.15</v>
      </c>
      <c r="BH348" t="n">
        <v>31.74</v>
      </c>
      <c r="BI348" t="n">
        <v>27.54</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233</v>
      </c>
      <c r="B349" t="s">
        <v>1056</v>
      </c>
      <c r="C349" t="s">
        <v>1060</v>
      </c>
      <c r="D349" t="s">
        <v>1053</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t="n">
        <v>1931</v>
      </c>
      <c r="BH349" t="n">
        <v>1908</v>
      </c>
      <c r="BI349" t="n">
        <v>1926</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233</v>
      </c>
      <c r="B350" t="s">
        <v>1061</v>
      </c>
      <c r="C350" t="s">
        <v>1062</v>
      </c>
      <c r="D350" t="s">
        <v>456</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t="n">
        <v>78.09999999999999</v>
      </c>
      <c r="BH350" t="n">
        <v>59.5</v>
      </c>
      <c r="BI350" t="n">
        <v>52</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233</v>
      </c>
      <c r="B351" t="s">
        <v>1063</v>
      </c>
      <c r="C351" t="s">
        <v>1064</v>
      </c>
      <c r="D351" t="s">
        <v>445</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233</v>
      </c>
      <c r="B352" t="s">
        <v>1065</v>
      </c>
      <c r="C352" t="s">
        <v>1066</v>
      </c>
      <c r="D352" t="s">
        <v>452</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233</v>
      </c>
      <c r="B353" t="s">
        <v>1067</v>
      </c>
      <c r="C353" t="s">
        <v>1068</v>
      </c>
      <c r="D353" t="s">
        <v>1069</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233</v>
      </c>
      <c r="B354" t="s">
        <v>1063</v>
      </c>
      <c r="C354" t="s">
        <v>1070</v>
      </c>
      <c r="D354" t="s">
        <v>1053</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233</v>
      </c>
      <c r="B355" t="s">
        <v>1071</v>
      </c>
      <c r="C355" t="s">
        <v>1072</v>
      </c>
      <c r="D355" t="s">
        <v>456</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233</v>
      </c>
      <c r="B356" t="s">
        <v>1073</v>
      </c>
      <c r="C356" t="s">
        <v>1074</v>
      </c>
      <c r="D356" t="s">
        <v>445</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t="n">
        <v>385</v>
      </c>
      <c r="BH356" t="n">
        <v>434</v>
      </c>
      <c r="BI356" t="n">
        <v>532</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233</v>
      </c>
      <c r="B357" t="s">
        <v>1075</v>
      </c>
      <c r="C357" t="s">
        <v>1076</v>
      </c>
      <c r="D357" t="s">
        <v>452</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t="n">
        <v>27.89</v>
      </c>
      <c r="BH357" t="n">
        <v>19.38</v>
      </c>
      <c r="BI357" t="n">
        <v>16</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233</v>
      </c>
      <c r="B358" t="s">
        <v>1073</v>
      </c>
      <c r="C358" t="s">
        <v>1077</v>
      </c>
      <c r="D358" t="s">
        <v>1053</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t="n">
        <v>401</v>
      </c>
      <c r="BH358" t="n">
        <v>442</v>
      </c>
      <c r="BI358" t="n">
        <v>542</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233</v>
      </c>
      <c r="B359" t="s">
        <v>1078</v>
      </c>
      <c r="C359" t="s">
        <v>1079</v>
      </c>
      <c r="D359" t="s">
        <v>456</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t="n">
        <v>10.7</v>
      </c>
      <c r="BH359" t="n">
        <v>8.4</v>
      </c>
      <c r="BI359" t="n">
        <v>8.5</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233</v>
      </c>
      <c r="B360" t="s">
        <v>1080</v>
      </c>
      <c r="C360" t="s">
        <v>1081</v>
      </c>
      <c r="D360" t="s">
        <v>445</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t="n">
        <v>385</v>
      </c>
      <c r="BH360" t="n">
        <v>434</v>
      </c>
      <c r="BI360" t="n">
        <v>532</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233</v>
      </c>
      <c r="B361" t="s">
        <v>1082</v>
      </c>
      <c r="C361" t="s">
        <v>1083</v>
      </c>
      <c r="D361" t="s">
        <v>445</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233</v>
      </c>
      <c r="B362" t="s">
        <v>1082</v>
      </c>
      <c r="C362" t="s">
        <v>1084</v>
      </c>
      <c r="D362" t="s">
        <v>1053</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233</v>
      </c>
      <c r="B363" t="s">
        <v>1085</v>
      </c>
      <c r="C363" t="s">
        <v>1086</v>
      </c>
      <c r="D363" t="s">
        <v>445</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233</v>
      </c>
      <c r="B364" t="s">
        <v>1087</v>
      </c>
      <c r="C364" t="s">
        <v>1088</v>
      </c>
      <c r="D364" t="s">
        <v>1089</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233</v>
      </c>
      <c r="B365" t="s">
        <v>1085</v>
      </c>
      <c r="C365" t="s">
        <v>1090</v>
      </c>
      <c r="D365" t="s">
        <v>1053</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233</v>
      </c>
      <c r="B366" t="s">
        <v>1091</v>
      </c>
      <c r="C366" t="s">
        <v>1092</v>
      </c>
      <c r="D366" t="s">
        <v>445</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t="n">
        <v>1</v>
      </c>
      <c r="BH366" t="n">
        <v>2</v>
      </c>
      <c r="BI366" t="n">
        <v>2</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233</v>
      </c>
      <c r="B367" t="s">
        <v>1091</v>
      </c>
      <c r="C367" t="s">
        <v>1093</v>
      </c>
      <c r="D367" t="s">
        <v>1053</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t="n">
        <v>1</v>
      </c>
      <c r="BH367" t="n">
        <v>2</v>
      </c>
      <c r="BI367" t="n">
        <v>2</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233</v>
      </c>
      <c r="B368" t="s">
        <v>1094</v>
      </c>
      <c r="C368" t="s">
        <v>1095</v>
      </c>
      <c r="D368" t="s">
        <v>445</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t="n">
        <v>559</v>
      </c>
      <c r="BH368" t="n">
        <v>562</v>
      </c>
      <c r="BI368" t="n">
        <v>560</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233</v>
      </c>
      <c r="B369" t="s">
        <v>1096</v>
      </c>
      <c r="C369" t="s">
        <v>1097</v>
      </c>
      <c r="D369" t="s">
        <v>452</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t="n">
        <v>49.54</v>
      </c>
      <c r="BH369" t="n">
        <v>40.81</v>
      </c>
      <c r="BI369" t="n">
        <v>37.19</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233</v>
      </c>
      <c r="B370" t="s">
        <v>1094</v>
      </c>
      <c r="C370" t="s">
        <v>1098</v>
      </c>
      <c r="D370" t="s">
        <v>1053</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t="n">
        <v>583</v>
      </c>
      <c r="BH370" t="n">
        <v>572</v>
      </c>
      <c r="BI370" t="n">
        <v>571</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233</v>
      </c>
      <c r="B371" t="s">
        <v>1099</v>
      </c>
      <c r="C371" t="s">
        <v>1100</v>
      </c>
      <c r="D371" t="s">
        <v>456</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t="n">
        <v>27.7</v>
      </c>
      <c r="BH371" t="n">
        <v>22.9</v>
      </c>
      <c r="BI371" t="n">
        <v>20.8</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233</v>
      </c>
      <c r="B372" t="s">
        <v>1101</v>
      </c>
      <c r="C372" t="s">
        <v>1102</v>
      </c>
      <c r="D372" t="s">
        <v>445</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t="n">
        <v>0</v>
      </c>
      <c r="BH372" t="n">
        <v>0</v>
      </c>
      <c r="BI372" t="n">
        <v>0</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233</v>
      </c>
      <c r="B373" t="s">
        <v>1103</v>
      </c>
      <c r="C373" t="s">
        <v>1104</v>
      </c>
      <c r="D373" t="s">
        <v>445</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t="n">
        <v>2796</v>
      </c>
      <c r="BH373" t="n">
        <v>2871</v>
      </c>
      <c r="BI373" t="n">
        <v>2983</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233</v>
      </c>
      <c r="B374" t="s">
        <v>1105</v>
      </c>
      <c r="C374" t="s">
        <v>1106</v>
      </c>
      <c r="D374" t="s">
        <v>452</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t="n">
        <v>41.67</v>
      </c>
      <c r="BH374" t="n">
        <v>31.65</v>
      </c>
      <c r="BI374" t="n">
        <v>27.3</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233</v>
      </c>
      <c r="B375" t="s">
        <v>1107</v>
      </c>
      <c r="C375" t="s">
        <v>1108</v>
      </c>
      <c r="D375" t="s">
        <v>1069</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t="n">
        <v>0.959</v>
      </c>
      <c r="BH375" t="n">
        <v>0.982</v>
      </c>
      <c r="BI375" t="n">
        <v>0.981</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233</v>
      </c>
      <c r="B376" t="s">
        <v>1103</v>
      </c>
      <c r="C376" t="s">
        <v>1109</v>
      </c>
      <c r="D376" t="s">
        <v>1053</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t="n">
        <v>2916</v>
      </c>
      <c r="BH376" t="n">
        <v>2924</v>
      </c>
      <c r="BI376" t="n">
        <v>3041</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233</v>
      </c>
      <c r="B377" t="s">
        <v>1110</v>
      </c>
      <c r="C377" t="s">
        <v>1111</v>
      </c>
      <c r="D377" t="s">
        <v>456</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t="n">
        <v>116.5</v>
      </c>
      <c r="BH377" t="n">
        <v>90.8</v>
      </c>
      <c r="BI377" t="n">
        <v>81.40000000000001</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233</v>
      </c>
      <c r="B378" t="s">
        <v>1112</v>
      </c>
      <c r="C378" t="s">
        <v>1113</v>
      </c>
      <c r="D378" t="s">
        <v>445</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t="n">
        <v>2796</v>
      </c>
      <c r="BH378" t="n">
        <v>2871</v>
      </c>
      <c r="BI378" t="n">
        <v>2983</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233</v>
      </c>
      <c r="B379" t="s">
        <v>1114</v>
      </c>
      <c r="C379" t="s">
        <v>1115</v>
      </c>
      <c r="D379" t="s">
        <v>452</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t="n">
        <v>41.67</v>
      </c>
      <c r="BH379" t="n">
        <v>31.65</v>
      </c>
      <c r="BI379" t="n">
        <v>27.3</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233</v>
      </c>
      <c r="B380" t="s">
        <v>1116</v>
      </c>
      <c r="C380" t="s">
        <v>1117</v>
      </c>
      <c r="D380" t="s">
        <v>1069</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t="n">
        <v>0.959</v>
      </c>
      <c r="BH380" t="n">
        <v>0.982</v>
      </c>
      <c r="BI380" t="n">
        <v>0.981</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233</v>
      </c>
      <c r="B381" t="s">
        <v>1112</v>
      </c>
      <c r="C381" t="s">
        <v>1118</v>
      </c>
      <c r="D381" t="s">
        <v>1053</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t="n">
        <v>2916</v>
      </c>
      <c r="BH381" t="n">
        <v>2924</v>
      </c>
      <c r="BI381" t="n">
        <v>3041</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233</v>
      </c>
      <c r="B382" t="s">
        <v>1119</v>
      </c>
      <c r="C382" t="s">
        <v>1120</v>
      </c>
      <c r="D382" t="s">
        <v>456</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t="n">
        <v>116.5</v>
      </c>
      <c r="BH382" t="n">
        <v>90.8</v>
      </c>
      <c r="BI382" t="n">
        <v>81.40000000000001</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233</v>
      </c>
      <c r="B383" t="s">
        <v>1121</v>
      </c>
      <c r="C383" t="s">
        <v>1122</v>
      </c>
      <c r="D383" t="s">
        <v>445</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t="n">
        <v>0</v>
      </c>
      <c r="BH383" t="n">
        <v>0</v>
      </c>
      <c r="BI383" t="n">
        <v>0</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233</v>
      </c>
      <c r="B384" t="s">
        <v>1121</v>
      </c>
      <c r="C384" t="s">
        <v>1123</v>
      </c>
      <c r="D384" t="s">
        <v>1053</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t="n">
        <v>0</v>
      </c>
      <c r="BH384" t="n">
        <v>0</v>
      </c>
      <c r="BI384" t="n">
        <v>0</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233</v>
      </c>
      <c r="B385" t="s">
        <v>1124</v>
      </c>
      <c r="C385" t="s">
        <v>1125</v>
      </c>
      <c r="D385" t="s">
        <v>445</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t="n">
        <v>167</v>
      </c>
      <c r="BH385" t="n">
        <v>196</v>
      </c>
      <c r="BI385" t="n">
        <v>163</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233</v>
      </c>
      <c r="B386" t="s">
        <v>1126</v>
      </c>
      <c r="C386" t="s">
        <v>1127</v>
      </c>
      <c r="D386" t="s">
        <v>445</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233</v>
      </c>
      <c r="B387" t="s">
        <v>1128</v>
      </c>
      <c r="C387" t="s">
        <v>1129</v>
      </c>
      <c r="D387" t="s">
        <v>452</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233</v>
      </c>
      <c r="B388" t="s">
        <v>1130</v>
      </c>
      <c r="C388" t="s">
        <v>1131</v>
      </c>
      <c r="D388" t="s">
        <v>660</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233</v>
      </c>
      <c r="B389" t="s">
        <v>1132</v>
      </c>
      <c r="C389" t="s">
        <v>1133</v>
      </c>
      <c r="D389" t="s">
        <v>456</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233</v>
      </c>
      <c r="B390" t="s">
        <v>1134</v>
      </c>
      <c r="C390" t="s">
        <v>1135</v>
      </c>
      <c r="D390" t="s">
        <v>445</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233</v>
      </c>
      <c r="B391" t="s">
        <v>1136</v>
      </c>
      <c r="C391" t="s">
        <v>1137</v>
      </c>
      <c r="D391" t="s">
        <v>452</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233</v>
      </c>
      <c r="B392" t="s">
        <v>1138</v>
      </c>
      <c r="C392" t="s">
        <v>1139</v>
      </c>
      <c r="D392" t="s">
        <v>660</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233</v>
      </c>
      <c r="B393" t="s">
        <v>1140</v>
      </c>
      <c r="C393" t="s">
        <v>1141</v>
      </c>
      <c r="D393" t="s">
        <v>456</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233</v>
      </c>
      <c r="B394" t="s">
        <v>1142</v>
      </c>
      <c r="C394" t="s">
        <v>1143</v>
      </c>
      <c r="D394" t="s">
        <v>452</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t="n">
        <v>0</v>
      </c>
      <c r="BH394" t="n">
        <v>0</v>
      </c>
      <c r="BI394" t="n">
        <v>0</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233</v>
      </c>
      <c r="B395" t="s">
        <v>1144</v>
      </c>
      <c r="C395" t="s">
        <v>1145</v>
      </c>
      <c r="D395" t="s">
        <v>456</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t="n">
        <v>0</v>
      </c>
      <c r="BH395" t="n">
        <v>0</v>
      </c>
      <c r="BI395" t="n">
        <v>0</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233</v>
      </c>
      <c r="B396" t="s">
        <v>1146</v>
      </c>
      <c r="C396" t="s">
        <v>1147</v>
      </c>
      <c r="D396" t="s">
        <v>445</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t="n">
        <v>11866</v>
      </c>
      <c r="BH396" t="n">
        <v>12005</v>
      </c>
      <c r="BI396" t="n">
        <v>12304</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233</v>
      </c>
      <c r="B397" t="s">
        <v>1148</v>
      </c>
      <c r="C397" t="s">
        <v>1149</v>
      </c>
      <c r="D397" t="s">
        <v>452</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t="n">
        <v>0</v>
      </c>
      <c r="BH397" t="n">
        <v>0</v>
      </c>
      <c r="BI397" t="n">
        <v>0</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233</v>
      </c>
      <c r="B398" t="s">
        <v>1146</v>
      </c>
      <c r="C398" t="s">
        <v>1150</v>
      </c>
      <c r="D398" t="s">
        <v>447</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t="n">
        <v>1974</v>
      </c>
      <c r="BH398" t="n">
        <v>2000</v>
      </c>
      <c r="BI398" t="n">
        <v>2051</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233</v>
      </c>
      <c r="B399" t="s">
        <v>1151</v>
      </c>
      <c r="C399" t="s">
        <v>1152</v>
      </c>
      <c r="D399" t="s">
        <v>456</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t="n">
        <v>0</v>
      </c>
      <c r="BH399" t="n">
        <v>0</v>
      </c>
      <c r="BI399" t="n">
        <v>0</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233</v>
      </c>
      <c r="B400" t="s">
        <v>1153</v>
      </c>
      <c r="C400" t="s">
        <v>1154</v>
      </c>
      <c r="D400" t="s">
        <v>445</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t="n">
        <v>0</v>
      </c>
      <c r="BH400" t="n">
        <v>0</v>
      </c>
      <c r="BI400" t="n">
        <v>0</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233</v>
      </c>
      <c r="B401" t="s">
        <v>1155</v>
      </c>
      <c r="C401" t="s">
        <v>1156</v>
      </c>
      <c r="D401" t="s">
        <v>445</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t="n">
        <v>0</v>
      </c>
      <c r="BH401" t="n">
        <v>0</v>
      </c>
      <c r="BI401" t="n">
        <v>0</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233</v>
      </c>
      <c r="B402" t="s">
        <v>1157</v>
      </c>
      <c r="C402" t="s">
        <v>1158</v>
      </c>
      <c r="D402" t="s">
        <v>445</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t="n">
        <v>11866</v>
      </c>
      <c r="BH402" t="n">
        <v>12005</v>
      </c>
      <c r="BI402" t="n">
        <v>12304</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233</v>
      </c>
      <c r="B403" t="s">
        <v>1159</v>
      </c>
      <c r="C403" t="s">
        <v>1160</v>
      </c>
      <c r="D403" t="s">
        <v>452</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t="n">
        <v>0</v>
      </c>
      <c r="BH403" t="n">
        <v>0</v>
      </c>
      <c r="BI403" t="n">
        <v>0</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233</v>
      </c>
      <c r="B404" t="s">
        <v>1157</v>
      </c>
      <c r="C404" t="s">
        <v>1161</v>
      </c>
      <c r="D404" t="s">
        <v>447</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t="n">
        <v>1974</v>
      </c>
      <c r="BH404" t="n">
        <v>2000</v>
      </c>
      <c r="BI404" t="n">
        <v>2051</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233</v>
      </c>
      <c r="B405" t="s">
        <v>1162</v>
      </c>
      <c r="C405" t="s">
        <v>1163</v>
      </c>
      <c r="D405" t="s">
        <v>456</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t="n">
        <v>0</v>
      </c>
      <c r="BH405" t="n">
        <v>0</v>
      </c>
      <c r="BI405" t="n">
        <v>0</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233</v>
      </c>
      <c r="B406" t="s">
        <v>1164</v>
      </c>
      <c r="C406" t="s">
        <v>1165</v>
      </c>
      <c r="D406" t="s">
        <v>445</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t="n">
        <v>11866</v>
      </c>
      <c r="BH406" t="n">
        <v>12005</v>
      </c>
      <c r="BI406" t="n">
        <v>12304</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233</v>
      </c>
      <c r="B407" t="s">
        <v>1166</v>
      </c>
      <c r="C407" t="s">
        <v>1167</v>
      </c>
      <c r="D407" t="s">
        <v>452</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t="n">
        <v>0</v>
      </c>
      <c r="BH407" t="n">
        <v>0</v>
      </c>
      <c r="BI407" t="n">
        <v>0</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233</v>
      </c>
      <c r="B408" t="s">
        <v>1164</v>
      </c>
      <c r="C408" t="s">
        <v>1168</v>
      </c>
      <c r="D408" t="s">
        <v>447</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t="n">
        <v>1974</v>
      </c>
      <c r="BH408" t="n">
        <v>2000</v>
      </c>
      <c r="BI408" t="n">
        <v>2051</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233</v>
      </c>
      <c r="B409" t="s">
        <v>1169</v>
      </c>
      <c r="C409" t="s">
        <v>1170</v>
      </c>
      <c r="D409" t="s">
        <v>456</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t="n">
        <v>0</v>
      </c>
      <c r="BH409" t="n">
        <v>0</v>
      </c>
      <c r="BI409" t="n">
        <v>0</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233</v>
      </c>
      <c r="B410" t="s">
        <v>1171</v>
      </c>
      <c r="C410" t="s">
        <v>1172</v>
      </c>
      <c r="D410" t="s">
        <v>445</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t="n">
        <v>18602</v>
      </c>
      <c r="BH410" t="n">
        <v>18559</v>
      </c>
      <c r="BI410" t="n">
        <v>17357</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233</v>
      </c>
      <c r="B411" t="s">
        <v>1173</v>
      </c>
      <c r="C411" t="s">
        <v>1174</v>
      </c>
      <c r="D411" t="s">
        <v>452</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t="n">
        <v>23.29</v>
      </c>
      <c r="BH411" t="n">
        <v>19.9</v>
      </c>
      <c r="BI411" t="n">
        <v>16</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233</v>
      </c>
      <c r="B412" t="s">
        <v>1171</v>
      </c>
      <c r="C412" t="s">
        <v>1175</v>
      </c>
      <c r="D412" t="s">
        <v>447</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t="n">
        <v>3009</v>
      </c>
      <c r="BH412" t="n">
        <v>3008</v>
      </c>
      <c r="BI412" t="n">
        <v>2833</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233</v>
      </c>
      <c r="B413" t="s">
        <v>1176</v>
      </c>
      <c r="C413" t="s">
        <v>1177</v>
      </c>
      <c r="D413" t="s">
        <v>456</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t="n">
        <v>108.1</v>
      </c>
      <c r="BH413" t="n">
        <v>87.59999999999999</v>
      </c>
      <c r="BI413" t="n">
        <v>46.4</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233</v>
      </c>
      <c r="B414" t="s">
        <v>1178</v>
      </c>
      <c r="C414" t="s">
        <v>1179</v>
      </c>
      <c r="D414" t="s">
        <v>445</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t="n">
        <v>19167</v>
      </c>
      <c r="BH414" t="n">
        <v>19058</v>
      </c>
      <c r="BI414" t="n">
        <v>17808</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233</v>
      </c>
      <c r="B415" t="s">
        <v>1180</v>
      </c>
      <c r="C415" t="s">
        <v>1181</v>
      </c>
      <c r="D415" t="s">
        <v>452</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t="n">
        <v>27.32</v>
      </c>
      <c r="BH415" t="n">
        <v>24.33</v>
      </c>
      <c r="BI415" t="n">
        <v>22.28</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233</v>
      </c>
      <c r="B416" t="s">
        <v>1178</v>
      </c>
      <c r="C416" t="s">
        <v>1182</v>
      </c>
      <c r="D416" t="s">
        <v>447</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t="n">
        <v>3107</v>
      </c>
      <c r="BH416" t="n">
        <v>3092</v>
      </c>
      <c r="BI416" t="n">
        <v>2908</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233</v>
      </c>
      <c r="B417" t="s">
        <v>1183</v>
      </c>
      <c r="C417" t="s">
        <v>1184</v>
      </c>
      <c r="D417" t="s">
        <v>456</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t="n">
        <v>142.3</v>
      </c>
      <c r="BH417" t="n">
        <v>119.3</v>
      </c>
      <c r="BI417" t="n">
        <v>74.7</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233</v>
      </c>
      <c r="B418" t="s">
        <v>1185</v>
      </c>
      <c r="C418" t="s">
        <v>1186</v>
      </c>
      <c r="D418" t="s">
        <v>445</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t="n">
        <v>19167</v>
      </c>
      <c r="BH418" t="n">
        <v>19058</v>
      </c>
      <c r="BI418" t="n">
        <v>17808</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233</v>
      </c>
      <c r="B419" t="s">
        <v>1187</v>
      </c>
      <c r="C419" t="s">
        <v>1188</v>
      </c>
      <c r="D419" t="s">
        <v>452</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t="n">
        <v>27.32</v>
      </c>
      <c r="BH419" t="n">
        <v>24.33</v>
      </c>
      <c r="BI419" t="n">
        <v>22.28</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233</v>
      </c>
      <c r="B420" t="s">
        <v>1185</v>
      </c>
      <c r="C420" t="s">
        <v>1189</v>
      </c>
      <c r="D420" t="s">
        <v>447</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t="n">
        <v>3107</v>
      </c>
      <c r="BH420" t="n">
        <v>3092</v>
      </c>
      <c r="BI420" t="n">
        <v>2908</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233</v>
      </c>
      <c r="B421" t="s">
        <v>1190</v>
      </c>
      <c r="C421" t="s">
        <v>1191</v>
      </c>
      <c r="D421" t="s">
        <v>456</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t="n">
        <v>142.3</v>
      </c>
      <c r="BH421" t="n">
        <v>119.3</v>
      </c>
      <c r="BI421" t="n">
        <v>74.7</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233</v>
      </c>
      <c r="B422" t="s">
        <v>1192</v>
      </c>
      <c r="C422" t="s">
        <v>1193</v>
      </c>
      <c r="D422" t="s">
        <v>445</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t="n">
        <v>11866</v>
      </c>
      <c r="BH422" t="n">
        <v>12005</v>
      </c>
      <c r="BI422" t="n">
        <v>12304</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233</v>
      </c>
      <c r="B423" t="s">
        <v>1194</v>
      </c>
      <c r="C423" t="s">
        <v>1195</v>
      </c>
      <c r="D423" t="s">
        <v>445</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t="n">
        <v>142240</v>
      </c>
      <c r="BH423" t="n">
        <v>145750</v>
      </c>
      <c r="BI423" t="n">
        <v>146178</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233</v>
      </c>
      <c r="B424" t="s">
        <v>1196</v>
      </c>
      <c r="C424" t="s">
        <v>1197</v>
      </c>
      <c r="D424" t="s">
        <v>452</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t="n">
        <v>26.75</v>
      </c>
      <c r="BH424" t="n">
        <v>19.62</v>
      </c>
      <c r="BI424" t="n">
        <v>17.08</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233</v>
      </c>
      <c r="B425" t="s">
        <v>1194</v>
      </c>
      <c r="C425" t="s">
        <v>1198</v>
      </c>
      <c r="D425" t="s">
        <v>447</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t="n">
        <v>26112</v>
      </c>
      <c r="BH425" t="n">
        <v>26717</v>
      </c>
      <c r="BI425" t="n">
        <v>26798</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233</v>
      </c>
      <c r="B426" t="s">
        <v>1199</v>
      </c>
      <c r="C426" t="s">
        <v>1200</v>
      </c>
      <c r="D426" t="s">
        <v>456</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t="n">
        <v>3805.5</v>
      </c>
      <c r="BH426" t="n">
        <v>2859</v>
      </c>
      <c r="BI426" t="n">
        <v>2496.5</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233</v>
      </c>
      <c r="B427" t="s">
        <v>1201</v>
      </c>
      <c r="C427" t="s">
        <v>1202</v>
      </c>
      <c r="D427" t="s">
        <v>445</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t="n">
        <v>4425</v>
      </c>
      <c r="BH427" t="n">
        <v>5179</v>
      </c>
      <c r="BI427" t="n">
        <v>4815</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233</v>
      </c>
      <c r="B428" t="s">
        <v>1203</v>
      </c>
      <c r="C428" t="s">
        <v>1204</v>
      </c>
      <c r="D428" t="s">
        <v>452</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t="n">
        <v>21.77</v>
      </c>
      <c r="BH428" t="n">
        <v>17.75</v>
      </c>
      <c r="BI428" t="n">
        <v>16.51</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233</v>
      </c>
      <c r="B429" t="s">
        <v>1201</v>
      </c>
      <c r="C429" t="s">
        <v>1205</v>
      </c>
      <c r="D429" t="s">
        <v>447</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t="n">
        <v>987</v>
      </c>
      <c r="BH429" t="n">
        <v>1138</v>
      </c>
      <c r="BI429" t="n">
        <v>1076</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233</v>
      </c>
      <c r="B430" t="s">
        <v>1206</v>
      </c>
      <c r="C430" t="s">
        <v>1207</v>
      </c>
      <c r="D430" t="s">
        <v>456</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t="n">
        <v>96.3</v>
      </c>
      <c r="BH430" t="n">
        <v>91.90000000000001</v>
      </c>
      <c r="BI430" t="n">
        <v>79.5</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233</v>
      </c>
      <c r="B431" t="s">
        <v>1208</v>
      </c>
      <c r="C431" t="s">
        <v>1209</v>
      </c>
      <c r="D431" t="s">
        <v>445</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t="n">
        <v>66970</v>
      </c>
      <c r="BH431" t="n">
        <v>67297</v>
      </c>
      <c r="BI431" t="n">
        <v>64943</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233</v>
      </c>
      <c r="B432" t="s">
        <v>1210</v>
      </c>
      <c r="C432" t="s">
        <v>1211</v>
      </c>
      <c r="D432" t="s">
        <v>452</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t="n">
        <v>19.89</v>
      </c>
      <c r="BH432" t="n">
        <v>10.8</v>
      </c>
      <c r="BI432" t="n">
        <v>8.550000000000001</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233</v>
      </c>
      <c r="B433" t="s">
        <v>1208</v>
      </c>
      <c r="C433" t="s">
        <v>1212</v>
      </c>
      <c r="D433" t="s">
        <v>447</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t="n">
        <v>10822</v>
      </c>
      <c r="BH433" t="n">
        <v>10880</v>
      </c>
      <c r="BI433" t="n">
        <v>10498</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233</v>
      </c>
      <c r="B434" t="s">
        <v>1213</v>
      </c>
      <c r="C434" t="s">
        <v>1214</v>
      </c>
      <c r="D434" t="s">
        <v>456</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t="n">
        <v>1332.2</v>
      </c>
      <c r="BH434" t="n">
        <v>726.7</v>
      </c>
      <c r="BI434" t="n">
        <v>555.5</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233</v>
      </c>
      <c r="B435" t="s">
        <v>1215</v>
      </c>
      <c r="C435" t="s">
        <v>1216</v>
      </c>
      <c r="D435" t="s">
        <v>445</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t="n">
        <v>23361</v>
      </c>
      <c r="BH435" t="n">
        <v>23754</v>
      </c>
      <c r="BI435" t="n">
        <v>22320</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233</v>
      </c>
      <c r="B436" t="s">
        <v>1217</v>
      </c>
      <c r="C436" t="s">
        <v>1218</v>
      </c>
      <c r="D436" t="s">
        <v>452</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t="n">
        <v>24.52</v>
      </c>
      <c r="BH436" t="n">
        <v>20.02</v>
      </c>
      <c r="BI436" t="n">
        <v>15.27</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233</v>
      </c>
      <c r="B437" t="s">
        <v>1215</v>
      </c>
      <c r="C437" t="s">
        <v>1219</v>
      </c>
      <c r="D437" t="s">
        <v>447</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t="n">
        <v>3833</v>
      </c>
      <c r="BH437" t="n">
        <v>3919</v>
      </c>
      <c r="BI437" t="n">
        <v>3694</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233</v>
      </c>
      <c r="B438" t="s">
        <v>1220</v>
      </c>
      <c r="C438" t="s">
        <v>1221</v>
      </c>
      <c r="D438" t="s">
        <v>456</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t="n">
        <v>190.1</v>
      </c>
      <c r="BH438" t="n">
        <v>154.9</v>
      </c>
      <c r="BI438" t="n">
        <v>101.1</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233</v>
      </c>
      <c r="B439" t="s">
        <v>1222</v>
      </c>
      <c r="C439" t="s">
        <v>1223</v>
      </c>
      <c r="D439" t="s">
        <v>445</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233</v>
      </c>
      <c r="B440" t="s">
        <v>1222</v>
      </c>
      <c r="C440" t="s">
        <v>1224</v>
      </c>
      <c r="D440" t="s">
        <v>447</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233</v>
      </c>
      <c r="B441" t="s">
        <v>1225</v>
      </c>
      <c r="C441" t="s">
        <v>1226</v>
      </c>
      <c r="D441" t="s">
        <v>445</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t="n">
        <v>846</v>
      </c>
      <c r="BH441" t="n">
        <v>506</v>
      </c>
      <c r="BI441" t="n">
        <v>690</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233</v>
      </c>
      <c r="B442" t="s">
        <v>1227</v>
      </c>
      <c r="C442" t="s">
        <v>1228</v>
      </c>
      <c r="D442" t="s">
        <v>452</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t="n">
        <v>56.02</v>
      </c>
      <c r="BH442" t="n">
        <v>43.82</v>
      </c>
      <c r="BI442" t="n">
        <v>42.23</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233</v>
      </c>
      <c r="B443" t="s">
        <v>1225</v>
      </c>
      <c r="C443" t="s">
        <v>1229</v>
      </c>
      <c r="D443" t="s">
        <v>447</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t="n">
        <v>220</v>
      </c>
      <c r="BH443" t="n">
        <v>132</v>
      </c>
      <c r="BI443" t="n">
        <v>180</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233</v>
      </c>
      <c r="B444" t="s">
        <v>1230</v>
      </c>
      <c r="C444" t="s">
        <v>1231</v>
      </c>
      <c r="D444" t="s">
        <v>456</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t="n">
        <v>47.4</v>
      </c>
      <c r="BH444" t="n">
        <v>22.2</v>
      </c>
      <c r="BI444" t="n">
        <v>29.2</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233</v>
      </c>
      <c r="B445" t="s">
        <v>1232</v>
      </c>
      <c r="C445" t="s">
        <v>1233</v>
      </c>
      <c r="D445" t="s">
        <v>445</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t="n">
        <v>237841</v>
      </c>
      <c r="BH445" t="n">
        <v>242486</v>
      </c>
      <c r="BI445" t="n">
        <v>238946</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233</v>
      </c>
      <c r="B446" t="s">
        <v>1234</v>
      </c>
      <c r="C446" t="s">
        <v>1235</v>
      </c>
      <c r="D446" t="s">
        <v>452</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t="n">
        <v>24.62</v>
      </c>
      <c r="BH446" t="n">
        <v>17.02</v>
      </c>
      <c r="BI446" t="n">
        <v>14.61</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233</v>
      </c>
      <c r="B447" t="s">
        <v>1232</v>
      </c>
      <c r="C447" t="s">
        <v>91</v>
      </c>
      <c r="D447" t="s">
        <v>447</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t="n">
        <v>41974</v>
      </c>
      <c r="BH447" t="n">
        <v>42786</v>
      </c>
      <c r="BI447" t="n">
        <v>42246</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233</v>
      </c>
      <c r="B448" t="s">
        <v>1236</v>
      </c>
      <c r="C448" t="s">
        <v>1237</v>
      </c>
      <c r="D448" t="s">
        <v>456</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t="n">
        <v>5471.4</v>
      </c>
      <c r="BH448" t="n">
        <v>3854.7</v>
      </c>
      <c r="BI448" t="n">
        <v>3261.8</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233</v>
      </c>
      <c r="B449" t="s">
        <v>1238</v>
      </c>
      <c r="C449" t="s">
        <v>1239</v>
      </c>
      <c r="D449" t="s">
        <v>445</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t="n">
        <v>170871</v>
      </c>
      <c r="BH449" t="n">
        <v>175190</v>
      </c>
      <c r="BI449" t="n">
        <v>174003</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233</v>
      </c>
      <c r="B450" t="s">
        <v>1240</v>
      </c>
      <c r="C450" t="s">
        <v>1241</v>
      </c>
      <c r="D450" t="s">
        <v>452</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t="n">
        <v>26.66</v>
      </c>
      <c r="BH450" t="n">
        <v>19.65</v>
      </c>
      <c r="BI450" t="n">
        <v>17.1</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233</v>
      </c>
      <c r="B451" t="s">
        <v>1238</v>
      </c>
      <c r="C451" t="s">
        <v>1242</v>
      </c>
      <c r="D451" t="s">
        <v>447</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t="n">
        <v>31152</v>
      </c>
      <c r="BH451" t="n">
        <v>31906</v>
      </c>
      <c r="BI451" t="n">
        <v>31748</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233</v>
      </c>
      <c r="B452" t="s">
        <v>1243</v>
      </c>
      <c r="C452" t="s">
        <v>1244</v>
      </c>
      <c r="D452" t="s">
        <v>456</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t="n">
        <v>4139.3</v>
      </c>
      <c r="BH452" t="n">
        <v>3128</v>
      </c>
      <c r="BI452" t="n">
        <v>2706.2</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233</v>
      </c>
      <c r="B453" t="s">
        <v>1245</v>
      </c>
      <c r="C453" t="s">
        <v>1246</v>
      </c>
      <c r="D453" t="s">
        <v>445</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233</v>
      </c>
      <c r="B454" t="s">
        <v>1247</v>
      </c>
      <c r="C454" t="s">
        <v>1248</v>
      </c>
      <c r="D454" t="s">
        <v>452</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233</v>
      </c>
      <c r="B455" t="s">
        <v>1245</v>
      </c>
      <c r="C455" t="s">
        <v>1249</v>
      </c>
      <c r="D455" t="s">
        <v>447</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233</v>
      </c>
      <c r="B456" t="s">
        <v>1250</v>
      </c>
      <c r="C456" t="s">
        <v>1251</v>
      </c>
      <c r="D456" t="s">
        <v>456</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233</v>
      </c>
      <c r="B457" t="s">
        <v>1252</v>
      </c>
      <c r="C457" t="s">
        <v>1253</v>
      </c>
      <c r="D457" t="s">
        <v>445</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233</v>
      </c>
      <c r="B458" t="s">
        <v>1254</v>
      </c>
      <c r="C458" t="s">
        <v>1255</v>
      </c>
      <c r="D458" t="s">
        <v>452</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233</v>
      </c>
      <c r="B459" t="s">
        <v>1252</v>
      </c>
      <c r="C459" t="s">
        <v>1256</v>
      </c>
      <c r="D459" t="s">
        <v>447</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233</v>
      </c>
      <c r="B460" t="s">
        <v>1257</v>
      </c>
      <c r="C460" t="s">
        <v>1258</v>
      </c>
      <c r="D460" t="s">
        <v>456</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233</v>
      </c>
      <c r="B461" t="s">
        <v>1259</v>
      </c>
      <c r="C461" t="s">
        <v>1260</v>
      </c>
      <c r="D461" t="s">
        <v>445</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t="n">
        <v>2094</v>
      </c>
      <c r="BH461" t="n">
        <v>2150</v>
      </c>
      <c r="BI461" t="n">
        <v>2150</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233</v>
      </c>
      <c r="B462" t="s">
        <v>1261</v>
      </c>
      <c r="C462" t="s">
        <v>1262</v>
      </c>
      <c r="D462" t="s">
        <v>452</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233</v>
      </c>
      <c r="B463" t="s">
        <v>1259</v>
      </c>
      <c r="C463" t="s">
        <v>1263</v>
      </c>
      <c r="D463" t="s">
        <v>447</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t="n">
        <v>333</v>
      </c>
      <c r="BH463" t="n">
        <v>342</v>
      </c>
      <c r="BI463" t="n">
        <v>342</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233</v>
      </c>
      <c r="B464" t="s">
        <v>1264</v>
      </c>
      <c r="C464" t="s">
        <v>1265</v>
      </c>
      <c r="D464" t="s">
        <v>456</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233</v>
      </c>
      <c r="B465" t="s">
        <v>1266</v>
      </c>
      <c r="C465" t="s">
        <v>1267</v>
      </c>
      <c r="D465" t="s">
        <v>445</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233</v>
      </c>
      <c r="B466" t="s">
        <v>1268</v>
      </c>
      <c r="C466" t="s">
        <v>1269</v>
      </c>
      <c r="D466" t="s">
        <v>445</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t="n">
        <v>2094</v>
      </c>
      <c r="BH466" t="n">
        <v>2150</v>
      </c>
      <c r="BI466" t="n">
        <v>2150</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233</v>
      </c>
      <c r="B467" t="s">
        <v>1270</v>
      </c>
      <c r="C467" t="s">
        <v>1271</v>
      </c>
      <c r="D467" t="s">
        <v>445</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t="n">
        <v>2094</v>
      </c>
      <c r="BH467" t="n">
        <v>2150</v>
      </c>
      <c r="BI467" t="n">
        <v>2150</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233</v>
      </c>
      <c r="B468" t="s">
        <v>1272</v>
      </c>
      <c r="C468" t="s">
        <v>1273</v>
      </c>
      <c r="D468" t="s">
        <v>452</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233</v>
      </c>
      <c r="B469" t="s">
        <v>1270</v>
      </c>
      <c r="C469" t="s">
        <v>1274</v>
      </c>
      <c r="D469" t="s">
        <v>447</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t="n">
        <v>333</v>
      </c>
      <c r="BH469" t="n">
        <v>342</v>
      </c>
      <c r="BI469" t="n">
        <v>342</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233</v>
      </c>
      <c r="B470" t="s">
        <v>1275</v>
      </c>
      <c r="C470" t="s">
        <v>1276</v>
      </c>
      <c r="D470" t="s">
        <v>456</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233</v>
      </c>
      <c r="B471" t="s">
        <v>1277</v>
      </c>
      <c r="C471" t="s">
        <v>1278</v>
      </c>
      <c r="D471" t="s">
        <v>445</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t="n">
        <v>2094</v>
      </c>
      <c r="BH471" t="n">
        <v>2150</v>
      </c>
      <c r="BI471" t="n">
        <v>2150</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233</v>
      </c>
      <c r="B472" t="s">
        <v>1279</v>
      </c>
      <c r="C472" t="s">
        <v>1280</v>
      </c>
      <c r="D472" t="s">
        <v>452</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233</v>
      </c>
      <c r="B473" t="s">
        <v>1277</v>
      </c>
      <c r="C473" t="s">
        <v>1281</v>
      </c>
      <c r="D473" t="s">
        <v>447</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t="n">
        <v>333</v>
      </c>
      <c r="BH473" t="n">
        <v>342</v>
      </c>
      <c r="BI473" t="n">
        <v>342</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233</v>
      </c>
      <c r="B474" t="s">
        <v>1282</v>
      </c>
      <c r="C474" t="s">
        <v>1283</v>
      </c>
      <c r="D474" t="s">
        <v>456</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233</v>
      </c>
      <c r="B475" t="s">
        <v>1284</v>
      </c>
      <c r="C475" t="s">
        <v>1285</v>
      </c>
      <c r="D475" t="s">
        <v>452</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t="n">
        <v>26.75</v>
      </c>
      <c r="BH475" t="n">
        <v>19.62</v>
      </c>
      <c r="BI475" t="n">
        <v>17.08</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233</v>
      </c>
      <c r="B476" t="s">
        <v>1286</v>
      </c>
      <c r="C476" t="s">
        <v>1287</v>
      </c>
      <c r="D476" t="s">
        <v>456</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t="n">
        <v>3805.5</v>
      </c>
      <c r="BH476" t="n">
        <v>2859</v>
      </c>
      <c r="BI476" t="n">
        <v>2496.5</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233</v>
      </c>
      <c r="B477" t="s">
        <v>1288</v>
      </c>
      <c r="C477" t="s">
        <v>1289</v>
      </c>
      <c r="D477" t="s">
        <v>452</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t="n">
        <v>18.85</v>
      </c>
      <c r="BH477" t="n">
        <v>15.23</v>
      </c>
      <c r="BI477" t="n">
        <v>12.87</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233</v>
      </c>
      <c r="B478" t="s">
        <v>1290</v>
      </c>
      <c r="C478" t="s">
        <v>1291</v>
      </c>
      <c r="D478" t="s">
        <v>456</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t="n">
        <v>179.9</v>
      </c>
      <c r="BH478" t="n">
        <v>156.2</v>
      </c>
      <c r="BI478" t="n">
        <v>134.6</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233</v>
      </c>
      <c r="B479" t="s">
        <v>1292</v>
      </c>
      <c r="C479" t="s">
        <v>1293</v>
      </c>
      <c r="D479" t="s">
        <v>452</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t="n">
        <v>16.46</v>
      </c>
      <c r="BH479" t="n">
        <v>9.390000000000001</v>
      </c>
      <c r="BI479" t="n">
        <v>7.4</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233</v>
      </c>
      <c r="B480" t="s">
        <v>1294</v>
      </c>
      <c r="C480" t="s">
        <v>1295</v>
      </c>
      <c r="D480" t="s">
        <v>456</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t="n">
        <v>1373.3</v>
      </c>
      <c r="BH480" t="n">
        <v>776.4</v>
      </c>
      <c r="BI480" t="n">
        <v>607.8</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233</v>
      </c>
      <c r="B481" t="s">
        <v>1296</v>
      </c>
      <c r="C481" t="s">
        <v>1297</v>
      </c>
      <c r="D481" t="s">
        <v>452</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t="n">
        <v>16.39</v>
      </c>
      <c r="BH481" t="n">
        <v>13.8</v>
      </c>
      <c r="BI481" t="n">
        <v>10.51</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233</v>
      </c>
      <c r="B482" t="s">
        <v>1298</v>
      </c>
      <c r="C482" t="s">
        <v>1299</v>
      </c>
      <c r="D482" t="s">
        <v>456</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t="n">
        <v>211.5</v>
      </c>
      <c r="BH482" t="n">
        <v>172</v>
      </c>
      <c r="BI482" t="n">
        <v>113.2</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233</v>
      </c>
      <c r="B483" t="s">
        <v>1300</v>
      </c>
      <c r="C483" t="s">
        <v>1301</v>
      </c>
      <c r="D483" t="s">
        <v>452</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t="n">
        <v>49.49</v>
      </c>
      <c r="BH483" t="n">
        <v>39.01</v>
      </c>
      <c r="BI483" t="n">
        <v>37.73</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233</v>
      </c>
      <c r="B484" t="s">
        <v>1302</v>
      </c>
      <c r="C484" t="s">
        <v>1303</v>
      </c>
      <c r="D484" t="s">
        <v>456</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t="n">
        <v>77.8</v>
      </c>
      <c r="BH484" t="n">
        <v>46.5</v>
      </c>
      <c r="BI484" t="n">
        <v>50.9</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233</v>
      </c>
      <c r="B485" t="s">
        <v>1304</v>
      </c>
      <c r="C485" t="s">
        <v>1305</v>
      </c>
      <c r="D485" t="s">
        <v>452</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t="n">
        <v>22.62</v>
      </c>
      <c r="BH485" t="n">
        <v>15.89</v>
      </c>
      <c r="BI485" t="n">
        <v>13.56</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233</v>
      </c>
      <c r="B486" t="s">
        <v>1306</v>
      </c>
      <c r="C486" t="s">
        <v>1307</v>
      </c>
      <c r="D486" t="s">
        <v>456</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t="n">
        <v>5648</v>
      </c>
      <c r="BH486" t="n">
        <v>4010.1</v>
      </c>
      <c r="BI486" t="n">
        <v>3403</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233</v>
      </c>
      <c r="B487" t="s">
        <v>1308</v>
      </c>
      <c r="C487" t="s">
        <v>1309</v>
      </c>
      <c r="D487" t="s">
        <v>452</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t="n">
        <v>25.71</v>
      </c>
      <c r="BH487" t="n">
        <v>19.06</v>
      </c>
      <c r="BI487" t="n">
        <v>16.56</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233</v>
      </c>
      <c r="B488" t="s">
        <v>1310</v>
      </c>
      <c r="C488" t="s">
        <v>1311</v>
      </c>
      <c r="D488" t="s">
        <v>456</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t="n">
        <v>4274.7</v>
      </c>
      <c r="BH488" t="n">
        <v>3233.7</v>
      </c>
      <c r="BI488" t="n">
        <v>2795.2</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233</v>
      </c>
      <c r="B489" t="s">
        <v>1312</v>
      </c>
      <c r="C489" t="s">
        <v>1313</v>
      </c>
      <c r="D489" t="s">
        <v>445</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233</v>
      </c>
      <c r="B490" t="s">
        <v>1312</v>
      </c>
      <c r="C490" t="s">
        <v>1314</v>
      </c>
      <c r="D490" t="s">
        <v>447</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233</v>
      </c>
      <c r="B491" t="s">
        <v>1315</v>
      </c>
      <c r="C491" t="s">
        <v>1316</v>
      </c>
      <c r="D491" t="s">
        <v>445</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t="n">
        <v>234532</v>
      </c>
      <c r="BH491" t="n">
        <v>238504</v>
      </c>
      <c r="BI491" t="n">
        <v>234946</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233</v>
      </c>
      <c r="B492" t="s">
        <v>1317</v>
      </c>
      <c r="C492" t="s">
        <v>1318</v>
      </c>
      <c r="D492" t="s">
        <v>445</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233</v>
      </c>
      <c r="B493" t="s">
        <v>1317</v>
      </c>
      <c r="C493" t="s">
        <v>1319</v>
      </c>
      <c r="D493" t="s">
        <v>447</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233</v>
      </c>
      <c r="B494" t="s">
        <v>1320</v>
      </c>
      <c r="C494" t="s">
        <v>1321</v>
      </c>
      <c r="D494" t="s">
        <v>445</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t="n">
        <v>16</v>
      </c>
      <c r="BH494" t="n">
        <v>16</v>
      </c>
      <c r="BI494" t="n">
        <v>14</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233</v>
      </c>
      <c r="B495" t="s">
        <v>1322</v>
      </c>
      <c r="C495" t="s">
        <v>1323</v>
      </c>
      <c r="D495" t="s">
        <v>452</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t="n">
        <v>23.27</v>
      </c>
      <c r="BH495" t="n">
        <v>14.04</v>
      </c>
      <c r="BI495" t="n">
        <v>14.23</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233</v>
      </c>
      <c r="B496" t="s">
        <v>1320</v>
      </c>
      <c r="C496" t="s">
        <v>1324</v>
      </c>
      <c r="D496" t="s">
        <v>447</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t="n">
        <v>4</v>
      </c>
      <c r="BH496" t="n">
        <v>4</v>
      </c>
      <c r="BI496" t="n">
        <v>4</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233</v>
      </c>
      <c r="B497" t="s">
        <v>1325</v>
      </c>
      <c r="C497" t="s">
        <v>1326</v>
      </c>
      <c r="D497" t="s">
        <v>456</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t="n">
        <v>0.4</v>
      </c>
      <c r="BH497" t="n">
        <v>0.2</v>
      </c>
      <c r="BI497" t="n">
        <v>0.2</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233</v>
      </c>
      <c r="B498" t="s">
        <v>1327</v>
      </c>
      <c r="C498" t="s">
        <v>1328</v>
      </c>
      <c r="D498" t="s">
        <v>445</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t="n">
        <v>2501</v>
      </c>
      <c r="BH498" t="n">
        <v>2316</v>
      </c>
      <c r="BI498" t="n">
        <v>2324</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233</v>
      </c>
      <c r="B499" t="s">
        <v>1329</v>
      </c>
      <c r="C499" t="s">
        <v>1330</v>
      </c>
      <c r="D499" t="s">
        <v>452</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t="n">
        <v>20.45</v>
      </c>
      <c r="BH499" t="n">
        <v>12.82</v>
      </c>
      <c r="BI499" t="n">
        <v>12.98</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233</v>
      </c>
      <c r="B500" t="s">
        <v>1327</v>
      </c>
      <c r="C500" t="s">
        <v>1331</v>
      </c>
      <c r="D500" t="s">
        <v>447</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t="n">
        <v>652</v>
      </c>
      <c r="BH500" t="n">
        <v>604</v>
      </c>
      <c r="BI500" t="n">
        <v>606</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233</v>
      </c>
      <c r="B501" t="s">
        <v>1332</v>
      </c>
      <c r="C501" t="s">
        <v>1333</v>
      </c>
      <c r="D501" t="s">
        <v>456</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t="n">
        <v>51.1</v>
      </c>
      <c r="BH501" t="n">
        <v>29.7</v>
      </c>
      <c r="BI501" t="n">
        <v>30.2</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233</v>
      </c>
      <c r="B502" t="s">
        <v>1334</v>
      </c>
      <c r="C502" t="s">
        <v>1335</v>
      </c>
      <c r="D502" t="s">
        <v>445</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t="n">
        <v>16</v>
      </c>
      <c r="BH502" t="n">
        <v>28</v>
      </c>
      <c r="BI502" t="n">
        <v>36</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233</v>
      </c>
      <c r="B503" t="s">
        <v>1336</v>
      </c>
      <c r="C503" t="s">
        <v>1337</v>
      </c>
      <c r="D503" t="s">
        <v>452</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t="n">
        <v>21.59</v>
      </c>
      <c r="BH503" t="n">
        <v>11.94</v>
      </c>
      <c r="BI503" t="n">
        <v>12.15</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233</v>
      </c>
      <c r="B504" t="s">
        <v>1334</v>
      </c>
      <c r="C504" t="s">
        <v>1338</v>
      </c>
      <c r="D504" t="s">
        <v>447</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t="n">
        <v>4</v>
      </c>
      <c r="BH504" t="n">
        <v>7</v>
      </c>
      <c r="BI504" t="n">
        <v>9</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233</v>
      </c>
      <c r="B505" t="s">
        <v>1339</v>
      </c>
      <c r="C505" t="s">
        <v>1340</v>
      </c>
      <c r="D505" t="s">
        <v>456</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t="n">
        <v>0.4</v>
      </c>
      <c r="BH505" t="n">
        <v>0.3</v>
      </c>
      <c r="BI505" t="n">
        <v>0.4</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233</v>
      </c>
      <c r="B506" t="s">
        <v>1341</v>
      </c>
      <c r="C506" t="s">
        <v>1342</v>
      </c>
      <c r="D506" t="s">
        <v>445</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t="n">
        <v>16</v>
      </c>
      <c r="BH506" t="n">
        <v>28</v>
      </c>
      <c r="BI506" t="n">
        <v>36</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233</v>
      </c>
      <c r="B507" t="s">
        <v>1343</v>
      </c>
      <c r="C507" t="s">
        <v>1344</v>
      </c>
      <c r="D507" t="s">
        <v>445</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t="n">
        <v>846</v>
      </c>
      <c r="BH507" t="n">
        <v>504</v>
      </c>
      <c r="BI507" t="n">
        <v>690</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233</v>
      </c>
      <c r="B508" t="s">
        <v>1345</v>
      </c>
      <c r="C508" t="s">
        <v>1346</v>
      </c>
      <c r="D508" t="s">
        <v>452</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t="n">
        <v>56.03</v>
      </c>
      <c r="BH508" t="n">
        <v>43.91</v>
      </c>
      <c r="BI508" t="n">
        <v>42.24</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233</v>
      </c>
      <c r="B509" t="s">
        <v>1343</v>
      </c>
      <c r="C509" t="s">
        <v>1347</v>
      </c>
      <c r="D509" t="s">
        <v>447</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t="n">
        <v>220</v>
      </c>
      <c r="BH509" t="n">
        <v>131</v>
      </c>
      <c r="BI509" t="n">
        <v>180</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233</v>
      </c>
      <c r="B510" t="s">
        <v>1348</v>
      </c>
      <c r="C510" t="s">
        <v>1349</v>
      </c>
      <c r="D510" t="s">
        <v>456</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t="n">
        <v>47.4</v>
      </c>
      <c r="BH510" t="n">
        <v>22.1</v>
      </c>
      <c r="BI510" t="n">
        <v>29.2</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233</v>
      </c>
      <c r="B511" t="s">
        <v>1350</v>
      </c>
      <c r="C511" t="s">
        <v>1351</v>
      </c>
      <c r="D511" t="s">
        <v>445</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t="n">
        <v>0</v>
      </c>
      <c r="BH511" t="n">
        <v>0</v>
      </c>
      <c r="BI511" t="n">
        <v>0</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233</v>
      </c>
      <c r="B512" t="s">
        <v>1352</v>
      </c>
      <c r="C512" t="s">
        <v>1353</v>
      </c>
      <c r="D512" t="s">
        <v>445</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t="n">
        <v>3379</v>
      </c>
      <c r="BH512" t="n">
        <v>2864</v>
      </c>
      <c r="BI512" t="n">
        <v>3064</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233</v>
      </c>
      <c r="B513" t="s">
        <v>1354</v>
      </c>
      <c r="C513" t="s">
        <v>1355</v>
      </c>
      <c r="D513" t="s">
        <v>452</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t="n">
        <v>29.37</v>
      </c>
      <c r="BH513" t="n">
        <v>18.29</v>
      </c>
      <c r="BI513" t="n">
        <v>19.57</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233</v>
      </c>
      <c r="B514" t="s">
        <v>1352</v>
      </c>
      <c r="C514" t="s">
        <v>1356</v>
      </c>
      <c r="D514" t="s">
        <v>447</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t="n">
        <v>881</v>
      </c>
      <c r="BH514" t="n">
        <v>747</v>
      </c>
      <c r="BI514" t="n">
        <v>799</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233</v>
      </c>
      <c r="B515" t="s">
        <v>1357</v>
      </c>
      <c r="C515" t="s">
        <v>1358</v>
      </c>
      <c r="D515" t="s">
        <v>456</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t="n">
        <v>99.3</v>
      </c>
      <c r="BH515" t="n">
        <v>52.4</v>
      </c>
      <c r="BI515" t="n">
        <v>59.9</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233</v>
      </c>
      <c r="B516" t="s">
        <v>1359</v>
      </c>
      <c r="C516" t="s">
        <v>1360</v>
      </c>
      <c r="D516" t="s">
        <v>445</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t="n">
        <v>3379</v>
      </c>
      <c r="BH516" t="n">
        <v>2864</v>
      </c>
      <c r="BI516" t="n">
        <v>3064</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233</v>
      </c>
      <c r="B517" t="s">
        <v>1361</v>
      </c>
      <c r="C517" t="s">
        <v>1362</v>
      </c>
      <c r="D517" t="s">
        <v>452</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t="n">
        <v>29.37</v>
      </c>
      <c r="BH517" t="n">
        <v>18.29</v>
      </c>
      <c r="BI517" t="n">
        <v>19.57</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233</v>
      </c>
      <c r="B518" t="s">
        <v>1359</v>
      </c>
      <c r="C518" t="s">
        <v>1363</v>
      </c>
      <c r="D518" t="s">
        <v>447</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t="n">
        <v>881</v>
      </c>
      <c r="BH518" t="n">
        <v>747</v>
      </c>
      <c r="BI518" t="n">
        <v>799</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233</v>
      </c>
      <c r="B519" t="s">
        <v>1364</v>
      </c>
      <c r="C519" t="s">
        <v>1365</v>
      </c>
      <c r="D519" t="s">
        <v>456</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t="n">
        <v>99.3</v>
      </c>
      <c r="BH519" t="n">
        <v>52.4</v>
      </c>
      <c r="BI519" t="n">
        <v>59.9</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233</v>
      </c>
      <c r="B520" t="s">
        <v>1366</v>
      </c>
      <c r="C520" t="s">
        <v>1367</v>
      </c>
      <c r="D520" t="s">
        <v>445</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t="n">
        <v>0</v>
      </c>
      <c r="BH520" t="n">
        <v>0</v>
      </c>
      <c r="BI520" t="n">
        <v>0</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233</v>
      </c>
      <c r="B521" t="s">
        <v>1366</v>
      </c>
      <c r="C521" t="s">
        <v>1368</v>
      </c>
      <c r="D521" t="s">
        <v>447</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t="n">
        <v>0</v>
      </c>
      <c r="BH521" t="n">
        <v>0</v>
      </c>
      <c r="BI521" t="n">
        <v>0</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233</v>
      </c>
      <c r="B522" t="s">
        <v>1369</v>
      </c>
      <c r="C522" t="s">
        <v>1370</v>
      </c>
      <c r="D522" t="s">
        <v>445</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t="n">
        <v>0</v>
      </c>
      <c r="BH522" t="n">
        <v>0</v>
      </c>
      <c r="BI522" t="n">
        <v>0</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233</v>
      </c>
      <c r="B523" t="s">
        <v>1369</v>
      </c>
      <c r="C523" t="s">
        <v>1371</v>
      </c>
      <c r="D523" t="s">
        <v>447</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t="n">
        <v>0</v>
      </c>
      <c r="BH523" t="n">
        <v>0</v>
      </c>
      <c r="BI523" t="n">
        <v>0</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233</v>
      </c>
      <c r="B524" t="s">
        <v>1372</v>
      </c>
      <c r="C524" t="s">
        <v>1373</v>
      </c>
      <c r="D524" t="s">
        <v>445</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t="n">
        <v>24072</v>
      </c>
      <c r="BH524" t="n">
        <v>24873</v>
      </c>
      <c r="BI524" t="n">
        <v>27372</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233</v>
      </c>
      <c r="B525" t="s">
        <v>1374</v>
      </c>
      <c r="C525" t="s">
        <v>1375</v>
      </c>
      <c r="D525" t="s">
        <v>445</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t="n">
        <v>27381</v>
      </c>
      <c r="BH525" t="n">
        <v>28856</v>
      </c>
      <c r="BI525" t="n">
        <v>31372</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233</v>
      </c>
      <c r="B526" t="s">
        <v>1376</v>
      </c>
      <c r="C526" t="s">
        <v>1377</v>
      </c>
      <c r="D526" t="s">
        <v>445</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t="n">
        <v>5330</v>
      </c>
      <c r="BH526" t="n">
        <v>4394</v>
      </c>
      <c r="BI526" t="n">
        <v>5091</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233</v>
      </c>
      <c r="B527" t="s">
        <v>1378</v>
      </c>
      <c r="C527" t="s">
        <v>1379</v>
      </c>
      <c r="D527" t="s">
        <v>452</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t="n">
        <v>16.93</v>
      </c>
      <c r="BH527" t="n">
        <v>9.15</v>
      </c>
      <c r="BI527" t="n">
        <v>6.12</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233</v>
      </c>
      <c r="B528" t="s">
        <v>1376</v>
      </c>
      <c r="C528" t="s">
        <v>1380</v>
      </c>
      <c r="D528" t="s">
        <v>447</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t="n">
        <v>848</v>
      </c>
      <c r="BH528" t="n">
        <v>699</v>
      </c>
      <c r="BI528" t="n">
        <v>810</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233</v>
      </c>
      <c r="B529" t="s">
        <v>1381</v>
      </c>
      <c r="C529" t="s">
        <v>1382</v>
      </c>
      <c r="D529" t="s">
        <v>456</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t="n">
        <v>90.2</v>
      </c>
      <c r="BH529" t="n">
        <v>40.2</v>
      </c>
      <c r="BI529" t="n">
        <v>31.2</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233</v>
      </c>
      <c r="B530" t="s">
        <v>1383</v>
      </c>
      <c r="C530" t="s">
        <v>1384</v>
      </c>
      <c r="D530" t="s">
        <v>445</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t="n">
        <v>0</v>
      </c>
      <c r="BH530" t="n">
        <v>0</v>
      </c>
      <c r="BI530" t="n">
        <v>0</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233</v>
      </c>
      <c r="B531" t="s">
        <v>1385</v>
      </c>
      <c r="C531" t="s">
        <v>1386</v>
      </c>
      <c r="D531" t="s">
        <v>452</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t="n">
        <v>0</v>
      </c>
      <c r="BH531" t="n">
        <v>0</v>
      </c>
      <c r="BI531" t="n">
        <v>0</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233</v>
      </c>
      <c r="B532" t="s">
        <v>1383</v>
      </c>
      <c r="C532" t="s">
        <v>1387</v>
      </c>
      <c r="D532" t="s">
        <v>447</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t="n">
        <v>0</v>
      </c>
      <c r="BH532" t="n">
        <v>0</v>
      </c>
      <c r="BI532" t="n">
        <v>0</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233</v>
      </c>
      <c r="B533" t="s">
        <v>1388</v>
      </c>
      <c r="C533" t="s">
        <v>1389</v>
      </c>
      <c r="D533" t="s">
        <v>456</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t="n">
        <v>0</v>
      </c>
      <c r="BH533" t="n">
        <v>0</v>
      </c>
      <c r="BI533" t="n">
        <v>0</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233</v>
      </c>
      <c r="B534" t="s">
        <v>1390</v>
      </c>
      <c r="C534" t="s">
        <v>1391</v>
      </c>
      <c r="D534" t="s">
        <v>445</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t="n">
        <v>55115</v>
      </c>
      <c r="BH534" t="n">
        <v>54987</v>
      </c>
      <c r="BI534" t="n">
        <v>53197</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233</v>
      </c>
      <c r="B535" t="s">
        <v>1392</v>
      </c>
      <c r="C535" t="s">
        <v>1393</v>
      </c>
      <c r="D535" t="s">
        <v>452</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t="n">
        <v>19.23</v>
      </c>
      <c r="BH535" t="n">
        <v>10.04</v>
      </c>
      <c r="BI535" t="n">
        <v>7.92</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233</v>
      </c>
      <c r="B536" t="s">
        <v>1390</v>
      </c>
      <c r="C536" t="s">
        <v>1394</v>
      </c>
      <c r="D536" t="s">
        <v>447</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t="n">
        <v>8767</v>
      </c>
      <c r="BH536" t="n">
        <v>8746</v>
      </c>
      <c r="BI536" t="n">
        <v>8461</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233</v>
      </c>
      <c r="B537" t="s">
        <v>1395</v>
      </c>
      <c r="C537" t="s">
        <v>1396</v>
      </c>
      <c r="D537" t="s">
        <v>456</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t="n">
        <v>1059.7</v>
      </c>
      <c r="BH537" t="n">
        <v>551.8</v>
      </c>
      <c r="BI537" t="n">
        <v>421.2</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233</v>
      </c>
      <c r="B538" t="s">
        <v>1397</v>
      </c>
      <c r="C538" t="s">
        <v>1398</v>
      </c>
      <c r="D538" t="s">
        <v>445</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t="n">
        <v>1614</v>
      </c>
      <c r="BH538" t="n">
        <v>1876</v>
      </c>
      <c r="BI538" t="n">
        <v>2565</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233</v>
      </c>
      <c r="B539" t="s">
        <v>1399</v>
      </c>
      <c r="C539" t="s">
        <v>1400</v>
      </c>
      <c r="D539" t="s">
        <v>452</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t="n">
        <v>0</v>
      </c>
      <c r="BH539" t="n">
        <v>8.67</v>
      </c>
      <c r="BI539" t="n">
        <v>6.44</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233</v>
      </c>
      <c r="B540" t="s">
        <v>1397</v>
      </c>
      <c r="C540" t="s">
        <v>1401</v>
      </c>
      <c r="D540" t="s">
        <v>447</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t="n">
        <v>257</v>
      </c>
      <c r="BH540" t="n">
        <v>298</v>
      </c>
      <c r="BI540" t="n">
        <v>408</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233</v>
      </c>
      <c r="B541" t="s">
        <v>1402</v>
      </c>
      <c r="C541" t="s">
        <v>1403</v>
      </c>
      <c r="D541" t="s">
        <v>456</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t="n">
        <v>0</v>
      </c>
      <c r="BH541" t="n">
        <v>0.6</v>
      </c>
      <c r="BI541" t="n">
        <v>8.9</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233</v>
      </c>
      <c r="B542" t="s">
        <v>1404</v>
      </c>
      <c r="C542" t="s">
        <v>1405</v>
      </c>
      <c r="D542" t="s">
        <v>445</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t="n">
        <v>0</v>
      </c>
      <c r="BH542" t="n">
        <v>72</v>
      </c>
      <c r="BI542" t="n">
        <v>1389</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233</v>
      </c>
      <c r="B543" t="s">
        <v>1406</v>
      </c>
      <c r="C543" t="s">
        <v>1407</v>
      </c>
      <c r="D543" t="s">
        <v>445</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t="n">
        <v>1616</v>
      </c>
      <c r="BH543" t="n">
        <v>1804</v>
      </c>
      <c r="BI543" t="n">
        <v>1176</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233</v>
      </c>
      <c r="B544" t="s">
        <v>1408</v>
      </c>
      <c r="C544" t="s">
        <v>1409</v>
      </c>
      <c r="D544" t="s">
        <v>445</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t="n">
        <v>62060</v>
      </c>
      <c r="BH544" t="n">
        <v>61257</v>
      </c>
      <c r="BI544" t="n">
        <v>60853</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233</v>
      </c>
      <c r="B545" t="s">
        <v>1410</v>
      </c>
      <c r="C545" t="s">
        <v>1411</v>
      </c>
      <c r="D545" t="s">
        <v>452</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t="n">
        <v>19.02</v>
      </c>
      <c r="BH545" t="n">
        <v>9.970000000000001</v>
      </c>
      <c r="BI545" t="n">
        <v>7.73</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233</v>
      </c>
      <c r="B546" t="s">
        <v>1408</v>
      </c>
      <c r="C546" t="s">
        <v>74</v>
      </c>
      <c r="D546" t="s">
        <v>447</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t="n">
        <v>9871</v>
      </c>
      <c r="BH546" t="n">
        <v>9744</v>
      </c>
      <c r="BI546" t="n">
        <v>9679</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233</v>
      </c>
      <c r="B547" t="s">
        <v>1412</v>
      </c>
      <c r="C547" t="s">
        <v>1413</v>
      </c>
      <c r="D547" t="s">
        <v>456</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t="n">
        <v>1150</v>
      </c>
      <c r="BH547" t="n">
        <v>592.7</v>
      </c>
      <c r="BI547" t="n">
        <v>461.3</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233</v>
      </c>
      <c r="B548" t="s">
        <v>1414</v>
      </c>
      <c r="C548" t="s">
        <v>1415</v>
      </c>
      <c r="D548" t="s">
        <v>445</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t="n">
        <v>6945</v>
      </c>
      <c r="BH548" t="n">
        <v>6271</v>
      </c>
      <c r="BI548" t="n">
        <v>7656</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233</v>
      </c>
      <c r="B549" t="s">
        <v>1416</v>
      </c>
      <c r="C549" t="s">
        <v>1417</v>
      </c>
      <c r="D549" t="s">
        <v>452</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t="n">
        <v>16.93</v>
      </c>
      <c r="BH549" t="n">
        <v>9.140000000000001</v>
      </c>
      <c r="BI549" t="n">
        <v>6.19</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233</v>
      </c>
      <c r="B550" t="s">
        <v>1414</v>
      </c>
      <c r="C550" t="s">
        <v>1418</v>
      </c>
      <c r="D550" t="s">
        <v>447</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t="n">
        <v>1105</v>
      </c>
      <c r="BH550" t="n">
        <v>997</v>
      </c>
      <c r="BI550" t="n">
        <v>1218</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233</v>
      </c>
      <c r="B551" t="s">
        <v>1419</v>
      </c>
      <c r="C551" t="s">
        <v>1420</v>
      </c>
      <c r="D551" t="s">
        <v>456</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t="n">
        <v>90.2</v>
      </c>
      <c r="BH551" t="n">
        <v>40.8</v>
      </c>
      <c r="BI551" t="n">
        <v>40.1</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233</v>
      </c>
      <c r="B552" t="s">
        <v>1421</v>
      </c>
      <c r="C552" t="s">
        <v>1422</v>
      </c>
      <c r="D552" t="s">
        <v>445</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233</v>
      </c>
      <c r="B553" t="s">
        <v>1423</v>
      </c>
      <c r="C553" t="s">
        <v>1424</v>
      </c>
      <c r="D553" t="s">
        <v>445</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233</v>
      </c>
      <c r="B554" t="s">
        <v>1425</v>
      </c>
      <c r="C554" t="s">
        <v>1426</v>
      </c>
      <c r="D554" t="s">
        <v>445</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233</v>
      </c>
      <c r="B555" t="s">
        <v>1427</v>
      </c>
      <c r="C555" t="s">
        <v>1428</v>
      </c>
      <c r="D555" t="s">
        <v>445</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233</v>
      </c>
      <c r="B556" t="s">
        <v>1429</v>
      </c>
      <c r="C556" t="s">
        <v>1430</v>
      </c>
      <c r="D556" t="s">
        <v>445</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233</v>
      </c>
      <c r="B557" t="s">
        <v>1431</v>
      </c>
      <c r="C557" t="s">
        <v>1432</v>
      </c>
      <c r="D557" t="s">
        <v>445</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233</v>
      </c>
      <c r="B558" t="s">
        <v>1433</v>
      </c>
      <c r="C558" t="s">
        <v>1434</v>
      </c>
      <c r="D558" t="s">
        <v>445</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233</v>
      </c>
      <c r="B559" t="s">
        <v>1433</v>
      </c>
      <c r="C559" t="s">
        <v>1435</v>
      </c>
      <c r="D559" t="s">
        <v>447</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233</v>
      </c>
      <c r="B560" t="s">
        <v>1436</v>
      </c>
      <c r="C560" t="s">
        <v>1437</v>
      </c>
      <c r="D560" t="s">
        <v>445</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233</v>
      </c>
      <c r="B561" t="s">
        <v>1438</v>
      </c>
      <c r="C561" t="s">
        <v>1439</v>
      </c>
      <c r="D561" t="s">
        <v>452</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233</v>
      </c>
      <c r="B562" t="s">
        <v>1436</v>
      </c>
      <c r="C562" t="s">
        <v>1440</v>
      </c>
      <c r="D562" t="s">
        <v>447</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233</v>
      </c>
      <c r="B563" t="s">
        <v>1441</v>
      </c>
      <c r="C563" t="s">
        <v>1442</v>
      </c>
      <c r="D563" t="s">
        <v>456</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233</v>
      </c>
      <c r="B564" t="s">
        <v>1443</v>
      </c>
      <c r="C564" t="s">
        <v>1444</v>
      </c>
      <c r="D564" t="s">
        <v>445</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233</v>
      </c>
      <c r="B565" t="s">
        <v>1445</v>
      </c>
      <c r="C565" t="s">
        <v>1446</v>
      </c>
      <c r="D565" t="s">
        <v>660</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233</v>
      </c>
      <c r="B566" t="s">
        <v>1447</v>
      </c>
      <c r="C566" t="s">
        <v>1448</v>
      </c>
      <c r="D566" t="s">
        <v>445</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233</v>
      </c>
      <c r="B567" t="s">
        <v>1449</v>
      </c>
      <c r="C567" t="s">
        <v>1450</v>
      </c>
      <c r="D567" t="s">
        <v>660</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233</v>
      </c>
      <c r="B568" t="s">
        <v>1451</v>
      </c>
      <c r="C568" t="s">
        <v>1452</v>
      </c>
      <c r="D568" t="s">
        <v>445</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233</v>
      </c>
      <c r="B569" t="s">
        <v>1453</v>
      </c>
      <c r="C569" t="s">
        <v>1454</v>
      </c>
      <c r="D569" t="s">
        <v>660</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233</v>
      </c>
      <c r="B570" t="s">
        <v>1455</v>
      </c>
      <c r="C570" t="s">
        <v>1456</v>
      </c>
      <c r="D570" t="s">
        <v>660</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233</v>
      </c>
      <c r="B571" t="s">
        <v>1457</v>
      </c>
      <c r="C571" t="s">
        <v>1458</v>
      </c>
      <c r="D571" t="s">
        <v>445</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233</v>
      </c>
      <c r="B572" t="s">
        <v>1459</v>
      </c>
      <c r="C572" t="s">
        <v>1460</v>
      </c>
      <c r="D572" t="s">
        <v>445</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233</v>
      </c>
      <c r="B573" t="s">
        <v>1461</v>
      </c>
      <c r="C573" t="s">
        <v>1462</v>
      </c>
      <c r="D573" t="s">
        <v>660</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233</v>
      </c>
      <c r="B574" t="s">
        <v>1463</v>
      </c>
      <c r="C574" t="s">
        <v>1464</v>
      </c>
      <c r="D574" t="s">
        <v>445</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233</v>
      </c>
      <c r="B575" t="s">
        <v>1465</v>
      </c>
      <c r="C575" t="s">
        <v>1466</v>
      </c>
      <c r="D575" t="s">
        <v>445</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233</v>
      </c>
      <c r="B576" t="s">
        <v>1467</v>
      </c>
      <c r="C576" t="s">
        <v>1468</v>
      </c>
      <c r="D576" t="s">
        <v>452</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233</v>
      </c>
      <c r="B577" t="s">
        <v>1469</v>
      </c>
      <c r="C577" t="s">
        <v>1470</v>
      </c>
      <c r="D577" t="s">
        <v>456</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233</v>
      </c>
      <c r="B578" t="s">
        <v>1471</v>
      </c>
      <c r="C578" t="s">
        <v>1472</v>
      </c>
      <c r="D578" t="s">
        <v>1473</v>
      </c>
      <c r="E578" t="n">
        <v>96</v>
      </c>
      <c r="F578" t="n">
        <v>112</v>
      </c>
      <c r="G578" t="n">
        <v>97</v>
      </c>
      <c r="H578" t="n">
        <v>102</v>
      </c>
      <c r="I578" t="n">
        <v>107</v>
      </c>
      <c r="J578" t="n">
        <v>112</v>
      </c>
      <c r="K578" t="n">
        <v>129</v>
      </c>
      <c r="L578" t="n">
        <v>145</v>
      </c>
      <c r="M578" t="n">
        <v>166</v>
      </c>
      <c r="N578" t="n">
        <v>167</v>
      </c>
      <c r="O578" t="n">
        <v>162</v>
      </c>
      <c r="P578" t="n">
        <v>173</v>
      </c>
      <c r="Q578" t="n">
        <v>165</v>
      </c>
      <c r="R578" t="n">
        <v>165</v>
      </c>
      <c r="S578" t="n">
        <v>148</v>
      </c>
      <c r="T578" t="n">
        <v>147</v>
      </c>
      <c r="U578" t="n">
        <v>146</v>
      </c>
      <c r="V578" t="n">
        <v>154</v>
      </c>
      <c r="W578" t="n">
        <v>155</v>
      </c>
      <c r="X578" t="n">
        <v>164</v>
      </c>
      <c r="Y578" t="n">
        <v>152</v>
      </c>
      <c r="Z578" t="n">
        <v>127</v>
      </c>
      <c r="AA578" t="n">
        <v>103</v>
      </c>
      <c r="AB578" t="n">
        <v>116</v>
      </c>
      <c r="AC578" t="n">
        <v>126</v>
      </c>
      <c r="AD578" t="n">
        <v>137</v>
      </c>
      <c r="AE578" t="n">
        <v>121</v>
      </c>
      <c r="AF578" t="n">
        <v>116</v>
      </c>
      <c r="AG578" t="n">
        <v>131</v>
      </c>
      <c r="AH578" t="n">
        <v>141</v>
      </c>
      <c r="AI578" t="n">
        <v>139</v>
      </c>
      <c r="AJ578" t="n">
        <v>133</v>
      </c>
      <c r="AK578" t="n">
        <v>124</v>
      </c>
      <c r="AL578" t="n">
        <v>111</v>
      </c>
      <c r="AM578" t="n">
        <v>118</v>
      </c>
      <c r="AN578" t="n">
        <v>115</v>
      </c>
      <c r="AO578" t="n">
        <v>101</v>
      </c>
      <c r="AP578" t="n">
        <v>97</v>
      </c>
      <c r="AQ578" t="n">
        <v>94</v>
      </c>
      <c r="AR578" t="n">
        <v>102</v>
      </c>
      <c r="AS578" t="n">
        <v>103</v>
      </c>
      <c r="AT578" t="n">
        <v>108</v>
      </c>
      <c r="AU578" t="n">
        <v>113</v>
      </c>
      <c r="AV578" t="n">
        <v>130</v>
      </c>
      <c r="AW578" t="n">
        <v>135</v>
      </c>
      <c r="AX578" t="n">
        <v>139</v>
      </c>
      <c r="AY578" t="n">
        <v>138</v>
      </c>
      <c r="AZ578" t="n">
        <v>148</v>
      </c>
      <c r="BA578" t="n">
        <v>102</v>
      </c>
      <c r="BB578" t="n">
        <v>99</v>
      </c>
      <c r="BC578" t="n">
        <v>100</v>
      </c>
      <c r="BD578" t="n">
        <v>105</v>
      </c>
      <c r="BE578" t="n">
        <v>102</v>
      </c>
      <c r="BF578" t="n">
        <v>101</v>
      </c>
      <c r="BG578" t="n">
        <v>100</v>
      </c>
      <c r="BH578" t="n">
        <v>102</v>
      </c>
      <c r="BI578" t="n">
        <v>102</v>
      </c>
    </row>
    <row r="579" spans="1:75">
      <c r="A579" t="s">
        <v>233</v>
      </c>
      <c r="B579" t="s">
        <v>1474</v>
      </c>
      <c r="C579" t="s">
        <v>1475</v>
      </c>
      <c r="D579" t="s">
        <v>445</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233</v>
      </c>
      <c r="B580" t="s">
        <v>1476</v>
      </c>
      <c r="C580" t="s">
        <v>1477</v>
      </c>
      <c r="D580" t="s">
        <v>452</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233</v>
      </c>
      <c r="B581" t="s">
        <v>1478</v>
      </c>
      <c r="C581" t="s">
        <v>1479</v>
      </c>
      <c r="D581" t="s">
        <v>456</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233</v>
      </c>
      <c r="B582" t="s">
        <v>1480</v>
      </c>
      <c r="C582" t="s">
        <v>1481</v>
      </c>
      <c r="D582" t="s">
        <v>1473</v>
      </c>
      <c r="E582" t="n">
        <v>8</v>
      </c>
      <c r="F582" t="n">
        <v>8</v>
      </c>
      <c r="G582" t="n">
        <v>8</v>
      </c>
      <c r="H582" t="n">
        <v>9</v>
      </c>
      <c r="I582" t="n">
        <v>10</v>
      </c>
      <c r="J582" t="n">
        <v>10</v>
      </c>
      <c r="K582" t="n">
        <v>11</v>
      </c>
      <c r="L582" t="n">
        <v>12</v>
      </c>
      <c r="M582" t="n">
        <v>13</v>
      </c>
      <c r="N582" t="n">
        <v>14</v>
      </c>
      <c r="O582" t="n">
        <v>16</v>
      </c>
      <c r="P582" t="n">
        <v>16</v>
      </c>
      <c r="Q582" t="n">
        <v>17</v>
      </c>
      <c r="R582" t="n">
        <v>17</v>
      </c>
      <c r="S582" t="n">
        <v>17</v>
      </c>
      <c r="T582" t="n">
        <v>16</v>
      </c>
      <c r="U582" t="n">
        <v>18</v>
      </c>
      <c r="V582" t="n">
        <v>20</v>
      </c>
      <c r="W582" t="n">
        <v>20</v>
      </c>
      <c r="X582" t="n">
        <v>21</v>
      </c>
      <c r="Y582" t="n">
        <v>21</v>
      </c>
      <c r="Z582" t="n">
        <v>18</v>
      </c>
      <c r="AA582" t="n">
        <v>17</v>
      </c>
      <c r="AB582" t="n">
        <v>17</v>
      </c>
      <c r="AC582" t="n">
        <v>18</v>
      </c>
      <c r="AD582" t="n">
        <v>18</v>
      </c>
      <c r="AE582" t="n">
        <v>20</v>
      </c>
      <c r="AF582" t="n">
        <v>22</v>
      </c>
      <c r="AG582" t="n">
        <v>34</v>
      </c>
      <c r="AH582" t="n">
        <v>33</v>
      </c>
      <c r="AI582" t="n">
        <v>33</v>
      </c>
      <c r="AJ582" t="n">
        <v>25</v>
      </c>
      <c r="AK582" t="n">
        <v>33</v>
      </c>
      <c r="AL582" t="n">
        <v>26</v>
      </c>
      <c r="AM582" t="n">
        <v>29</v>
      </c>
      <c r="AN582" t="n">
        <v>29</v>
      </c>
      <c r="AO582" t="n">
        <v>28</v>
      </c>
      <c r="AP582" t="n">
        <v>29</v>
      </c>
      <c r="AQ582" t="n">
        <v>38</v>
      </c>
      <c r="AR582" t="n">
        <v>30</v>
      </c>
      <c r="AS582" t="n">
        <v>31</v>
      </c>
      <c r="AT582" t="n">
        <v>30</v>
      </c>
      <c r="AU582" t="n">
        <v>32</v>
      </c>
      <c r="AV582" t="n">
        <v>30</v>
      </c>
      <c r="AW582" t="n">
        <v>32</v>
      </c>
      <c r="AX582" t="n">
        <v>31</v>
      </c>
      <c r="AY582" t="n">
        <v>31</v>
      </c>
      <c r="AZ582" t="n">
        <v>31</v>
      </c>
      <c r="BA582" t="n">
        <v>31</v>
      </c>
      <c r="BB582" t="n">
        <v>30</v>
      </c>
      <c r="BC582" t="n">
        <v>29</v>
      </c>
      <c r="BD582" t="n">
        <v>30</v>
      </c>
      <c r="BE582" t="n">
        <v>28</v>
      </c>
      <c r="BF582" t="n">
        <v>29</v>
      </c>
      <c r="BG582" t="n">
        <v>29</v>
      </c>
      <c r="BH582" t="n">
        <v>29</v>
      </c>
      <c r="BI582" t="n">
        <v>29</v>
      </c>
    </row>
    <row r="583" spans="1:75">
      <c r="A583" t="s">
        <v>233</v>
      </c>
      <c r="B583" t="s">
        <v>1482</v>
      </c>
      <c r="C583" t="s">
        <v>1483</v>
      </c>
      <c r="D583" t="s">
        <v>445</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233</v>
      </c>
      <c r="B584" t="s">
        <v>1484</v>
      </c>
      <c r="C584" t="s">
        <v>1485</v>
      </c>
      <c r="D584" t="s">
        <v>1486</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233</v>
      </c>
      <c r="B585" t="s">
        <v>1487</v>
      </c>
      <c r="C585" t="s">
        <v>1488</v>
      </c>
      <c r="D585" t="s">
        <v>445</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233</v>
      </c>
      <c r="B586" t="s">
        <v>1489</v>
      </c>
      <c r="C586" t="s">
        <v>1490</v>
      </c>
      <c r="D586" t="s">
        <v>452</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233</v>
      </c>
      <c r="B587" t="s">
        <v>1491</v>
      </c>
      <c r="C587" t="s">
        <v>1492</v>
      </c>
      <c r="D587" t="s">
        <v>456</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233</v>
      </c>
      <c r="B588" t="s">
        <v>1493</v>
      </c>
      <c r="C588" t="s">
        <v>1494</v>
      </c>
      <c r="D588" t="s">
        <v>1473</v>
      </c>
      <c r="E588" t="n">
        <v>32</v>
      </c>
      <c r="F588" t="n">
        <v>41</v>
      </c>
      <c r="G588" t="n">
        <v>42</v>
      </c>
      <c r="H588" t="n">
        <v>44</v>
      </c>
      <c r="I588" t="n">
        <v>46</v>
      </c>
      <c r="J588" t="n">
        <v>49</v>
      </c>
      <c r="K588" t="n">
        <v>50</v>
      </c>
      <c r="L588" t="n">
        <v>53</v>
      </c>
      <c r="M588" t="n">
        <v>53</v>
      </c>
      <c r="N588" t="n">
        <v>55</v>
      </c>
      <c r="O588" t="n">
        <v>56</v>
      </c>
      <c r="P588" t="n">
        <v>54</v>
      </c>
      <c r="Q588" t="n">
        <v>59</v>
      </c>
      <c r="R588" t="n">
        <v>59</v>
      </c>
      <c r="S588" t="n">
        <v>57</v>
      </c>
      <c r="T588" t="n">
        <v>57</v>
      </c>
      <c r="U588" t="n">
        <v>57</v>
      </c>
      <c r="V588" t="n">
        <v>58</v>
      </c>
      <c r="W588" t="n">
        <v>57</v>
      </c>
      <c r="X588" t="n">
        <v>62</v>
      </c>
      <c r="Y588" t="n">
        <v>77</v>
      </c>
      <c r="Z588" t="n">
        <v>75</v>
      </c>
      <c r="AA588" t="n">
        <v>80</v>
      </c>
      <c r="AB588" t="n">
        <v>65</v>
      </c>
      <c r="AC588" t="n">
        <v>63</v>
      </c>
      <c r="AD588" t="n">
        <v>65</v>
      </c>
      <c r="AE588" t="n">
        <v>73</v>
      </c>
      <c r="AF588" t="n">
        <v>75</v>
      </c>
      <c r="AG588" t="n">
        <v>82</v>
      </c>
      <c r="AH588" t="n">
        <v>86</v>
      </c>
      <c r="AI588" t="n">
        <v>89</v>
      </c>
      <c r="AJ588" t="n">
        <v>78</v>
      </c>
      <c r="AK588" t="n">
        <v>81</v>
      </c>
      <c r="AL588" t="n">
        <v>79</v>
      </c>
      <c r="AM588" t="n">
        <v>79</v>
      </c>
      <c r="AN588" t="n">
        <v>78</v>
      </c>
      <c r="AO588" t="n">
        <v>79</v>
      </c>
      <c r="AP588" t="n">
        <v>73</v>
      </c>
      <c r="AQ588" t="n">
        <v>66</v>
      </c>
      <c r="AR588" t="n">
        <v>64</v>
      </c>
      <c r="AS588" t="n">
        <v>64</v>
      </c>
      <c r="AT588" t="n">
        <v>57</v>
      </c>
      <c r="AU588" t="n">
        <v>57</v>
      </c>
      <c r="AV588" t="n">
        <v>55</v>
      </c>
      <c r="AW588" t="n">
        <v>54</v>
      </c>
      <c r="AX588" t="n">
        <v>56</v>
      </c>
      <c r="AY588" t="n">
        <v>55</v>
      </c>
      <c r="AZ588" t="n">
        <v>52</v>
      </c>
      <c r="BA588" t="n">
        <v>49</v>
      </c>
      <c r="BB588" t="n">
        <v>51</v>
      </c>
      <c r="BC588" t="n">
        <v>50</v>
      </c>
      <c r="BD588" t="n">
        <v>49</v>
      </c>
      <c r="BE588" t="n">
        <v>47</v>
      </c>
      <c r="BF588" t="n">
        <v>46</v>
      </c>
      <c r="BG588" t="n">
        <v>46</v>
      </c>
      <c r="BH588" t="n">
        <v>45</v>
      </c>
      <c r="BI588" t="n">
        <v>44</v>
      </c>
    </row>
    <row r="589" spans="1:75">
      <c r="A589" t="s">
        <v>233</v>
      </c>
      <c r="B589" t="s">
        <v>1495</v>
      </c>
      <c r="C589" t="s">
        <v>1496</v>
      </c>
      <c r="D589" t="s">
        <v>445</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233</v>
      </c>
      <c r="B590" t="s">
        <v>1497</v>
      </c>
      <c r="C590" t="s">
        <v>1498</v>
      </c>
      <c r="D590" t="s">
        <v>445</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233</v>
      </c>
      <c r="B591" t="s">
        <v>1499</v>
      </c>
      <c r="C591" t="s">
        <v>1500</v>
      </c>
      <c r="D591" t="s">
        <v>445</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233</v>
      </c>
      <c r="B592" t="s">
        <v>1501</v>
      </c>
      <c r="C592" t="s">
        <v>1502</v>
      </c>
      <c r="D592" t="s">
        <v>452</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233</v>
      </c>
      <c r="B593" t="s">
        <v>1503</v>
      </c>
      <c r="C593" t="s">
        <v>1504</v>
      </c>
      <c r="D593" t="s">
        <v>456</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233</v>
      </c>
      <c r="B594" t="s">
        <v>1505</v>
      </c>
      <c r="C594" t="s">
        <v>1506</v>
      </c>
      <c r="D594" t="s">
        <v>445</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233</v>
      </c>
      <c r="B595" t="s">
        <v>1507</v>
      </c>
      <c r="C595" t="s">
        <v>1508</v>
      </c>
      <c r="D595" t="s">
        <v>1473</v>
      </c>
      <c r="E595" t="n">
        <v>11</v>
      </c>
      <c r="F595" t="n">
        <v>11</v>
      </c>
      <c r="G595" t="n">
        <v>11</v>
      </c>
      <c r="H595" t="n">
        <v>13</v>
      </c>
      <c r="I595" t="n">
        <v>13</v>
      </c>
      <c r="J595" t="n">
        <v>14</v>
      </c>
      <c r="K595" t="n">
        <v>15</v>
      </c>
      <c r="L595" t="n">
        <v>16</v>
      </c>
      <c r="M595" t="n">
        <v>17</v>
      </c>
      <c r="N595" t="n">
        <v>19</v>
      </c>
      <c r="O595" t="n">
        <v>20</v>
      </c>
      <c r="P595" t="n">
        <v>21</v>
      </c>
      <c r="Q595" t="n">
        <v>23</v>
      </c>
      <c r="R595" t="n">
        <v>22</v>
      </c>
      <c r="S595" t="n">
        <v>22</v>
      </c>
      <c r="T595" t="n">
        <v>21</v>
      </c>
      <c r="U595" t="n">
        <v>22</v>
      </c>
      <c r="V595" t="n">
        <v>23</v>
      </c>
      <c r="W595" t="n">
        <v>22</v>
      </c>
      <c r="X595" t="n">
        <v>22</v>
      </c>
      <c r="Y595" t="n">
        <v>22</v>
      </c>
      <c r="Z595" t="n">
        <v>21</v>
      </c>
      <c r="AA595" t="n">
        <v>20</v>
      </c>
      <c r="AB595" t="n">
        <v>20</v>
      </c>
      <c r="AC595" t="n">
        <v>19</v>
      </c>
      <c r="AD595" t="n">
        <v>19</v>
      </c>
      <c r="AE595" t="n">
        <v>19</v>
      </c>
      <c r="AF595" t="n">
        <v>21</v>
      </c>
      <c r="AG595" t="n">
        <v>21</v>
      </c>
      <c r="AH595" t="n">
        <v>23</v>
      </c>
      <c r="AI595" t="n">
        <v>28</v>
      </c>
      <c r="AJ595" t="n">
        <v>23</v>
      </c>
      <c r="AK595" t="n">
        <v>26</v>
      </c>
      <c r="AL595" t="n">
        <v>25</v>
      </c>
      <c r="AM595" t="n">
        <v>26</v>
      </c>
      <c r="AN595" t="n">
        <v>26</v>
      </c>
      <c r="AO595" t="n">
        <v>27</v>
      </c>
      <c r="AP595" t="n">
        <v>27</v>
      </c>
      <c r="AQ595" t="n">
        <v>27</v>
      </c>
      <c r="AR595" t="n">
        <v>27</v>
      </c>
      <c r="AS595" t="n">
        <v>27</v>
      </c>
      <c r="AT595" t="n">
        <v>26</v>
      </c>
      <c r="AU595" t="n">
        <v>28</v>
      </c>
      <c r="AV595" t="n">
        <v>25</v>
      </c>
      <c r="AW595" t="n">
        <v>26</v>
      </c>
      <c r="AX595" t="n">
        <v>26</v>
      </c>
      <c r="AY595" t="n">
        <v>26</v>
      </c>
      <c r="AZ595" t="n">
        <v>26</v>
      </c>
      <c r="BA595" t="n">
        <v>25</v>
      </c>
      <c r="BB595" t="n">
        <v>25</v>
      </c>
      <c r="BC595" t="n">
        <v>24</v>
      </c>
      <c r="BD595" t="n">
        <v>24</v>
      </c>
      <c r="BE595" t="n">
        <v>23</v>
      </c>
      <c r="BF595" t="n">
        <v>22</v>
      </c>
      <c r="BG595" t="n">
        <v>22</v>
      </c>
      <c r="BH595" t="n">
        <v>22</v>
      </c>
      <c r="BI595" t="n">
        <v>23</v>
      </c>
    </row>
    <row r="596" spans="1:75">
      <c r="A596" t="s">
        <v>233</v>
      </c>
      <c r="B596" t="s">
        <v>1509</v>
      </c>
      <c r="C596" t="s">
        <v>1510</v>
      </c>
      <c r="D596" t="s">
        <v>445</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233</v>
      </c>
      <c r="B597" t="s">
        <v>1511</v>
      </c>
      <c r="C597" t="s">
        <v>1512</v>
      </c>
      <c r="D597" t="s">
        <v>452</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233</v>
      </c>
      <c r="B598" t="s">
        <v>1513</v>
      </c>
      <c r="C598" t="s">
        <v>1514</v>
      </c>
      <c r="D598" t="s">
        <v>456</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233</v>
      </c>
      <c r="B599" t="s">
        <v>1515</v>
      </c>
      <c r="C599" t="s">
        <v>1516</v>
      </c>
      <c r="D599" t="s">
        <v>1517</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233</v>
      </c>
      <c r="B600" t="s">
        <v>1518</v>
      </c>
      <c r="C600" t="s">
        <v>1519</v>
      </c>
      <c r="D600" t="s">
        <v>1473</v>
      </c>
      <c r="E600" t="n">
        <v>148</v>
      </c>
      <c r="F600" t="n">
        <v>173</v>
      </c>
      <c r="G600" t="n">
        <v>158</v>
      </c>
      <c r="H600" t="n">
        <v>168</v>
      </c>
      <c r="I600" t="n">
        <v>176</v>
      </c>
      <c r="J600" t="n">
        <v>185</v>
      </c>
      <c r="K600" t="n">
        <v>205</v>
      </c>
      <c r="L600" t="n">
        <v>227</v>
      </c>
      <c r="M600" t="n">
        <v>249</v>
      </c>
      <c r="N600" t="n">
        <v>255</v>
      </c>
      <c r="O600" t="n">
        <v>254</v>
      </c>
      <c r="P600" t="n">
        <v>264</v>
      </c>
      <c r="Q600" t="n">
        <v>263</v>
      </c>
      <c r="R600" t="n">
        <v>263</v>
      </c>
      <c r="S600" t="n">
        <v>244</v>
      </c>
      <c r="T600" t="n">
        <v>242</v>
      </c>
      <c r="U600" t="n">
        <v>243</v>
      </c>
      <c r="V600" t="n">
        <v>254</v>
      </c>
      <c r="W600" t="n">
        <v>254</v>
      </c>
      <c r="X600" t="n">
        <v>269</v>
      </c>
      <c r="Y600" t="n">
        <v>271</v>
      </c>
      <c r="Z600" t="n">
        <v>242</v>
      </c>
      <c r="AA600" t="n">
        <v>220</v>
      </c>
      <c r="AB600" t="n">
        <v>219</v>
      </c>
      <c r="AC600" t="n">
        <v>226</v>
      </c>
      <c r="AD600" t="n">
        <v>239</v>
      </c>
      <c r="AE600" t="n">
        <v>233</v>
      </c>
      <c r="AF600" t="n">
        <v>234</v>
      </c>
      <c r="AG600" t="n">
        <v>268</v>
      </c>
      <c r="AH600" t="n">
        <v>283</v>
      </c>
      <c r="AI600" t="n">
        <v>289</v>
      </c>
      <c r="AJ600" t="n">
        <v>260</v>
      </c>
      <c r="AK600" t="n">
        <v>264</v>
      </c>
      <c r="AL600" t="n">
        <v>241</v>
      </c>
      <c r="AM600" t="n">
        <v>252</v>
      </c>
      <c r="AN600" t="n">
        <v>248</v>
      </c>
      <c r="AO600" t="n">
        <v>235</v>
      </c>
      <c r="AP600" t="n">
        <v>226</v>
      </c>
      <c r="AQ600" t="n">
        <v>225</v>
      </c>
      <c r="AR600" t="n">
        <v>223</v>
      </c>
      <c r="AS600" t="n">
        <v>225</v>
      </c>
      <c r="AT600" t="n">
        <v>220</v>
      </c>
      <c r="AU600" t="n">
        <v>230</v>
      </c>
      <c r="AV600" t="n">
        <v>241</v>
      </c>
      <c r="AW600" t="n">
        <v>247</v>
      </c>
      <c r="AX600" t="n">
        <v>251</v>
      </c>
      <c r="AY600" t="n">
        <v>250</v>
      </c>
      <c r="AZ600" t="n">
        <v>257</v>
      </c>
      <c r="BA600" t="n">
        <v>208</v>
      </c>
      <c r="BB600" t="n">
        <v>205</v>
      </c>
      <c r="BC600" t="n">
        <v>203</v>
      </c>
      <c r="BD600" t="n">
        <v>207</v>
      </c>
      <c r="BE600" t="n">
        <v>200</v>
      </c>
      <c r="BF600" t="n">
        <v>198</v>
      </c>
      <c r="BG600" t="n">
        <v>197</v>
      </c>
      <c r="BH600" t="n">
        <v>199</v>
      </c>
      <c r="BI600" t="n">
        <v>198</v>
      </c>
    </row>
    <row r="601" spans="1:75">
      <c r="A601" t="s">
        <v>233</v>
      </c>
      <c r="B601" t="s">
        <v>1520</v>
      </c>
      <c r="C601" t="s">
        <v>1521</v>
      </c>
      <c r="D601" t="s">
        <v>47</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233</v>
      </c>
      <c r="B602" t="s">
        <v>1522</v>
      </c>
      <c r="C602" t="s">
        <v>1523</v>
      </c>
      <c r="D602" t="s">
        <v>445</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233</v>
      </c>
      <c r="B603" t="s">
        <v>1524</v>
      </c>
      <c r="C603" t="s">
        <v>1525</v>
      </c>
      <c r="D603" t="s">
        <v>452</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233</v>
      </c>
      <c r="B604" t="s">
        <v>1526</v>
      </c>
      <c r="C604" t="s">
        <v>1527</v>
      </c>
      <c r="D604" t="s">
        <v>456</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233</v>
      </c>
      <c r="B605" t="s">
        <v>1528</v>
      </c>
      <c r="C605" t="s">
        <v>1529</v>
      </c>
      <c r="D605" t="s">
        <v>445</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233</v>
      </c>
      <c r="B606" t="s">
        <v>1530</v>
      </c>
      <c r="C606" t="s">
        <v>1531</v>
      </c>
      <c r="D606" t="s">
        <v>445</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233</v>
      </c>
      <c r="B607" t="s">
        <v>1532</v>
      </c>
      <c r="C607" t="s">
        <v>1533</v>
      </c>
      <c r="D607" t="s">
        <v>445</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233</v>
      </c>
      <c r="B608" t="s">
        <v>1534</v>
      </c>
      <c r="C608" t="s">
        <v>1535</v>
      </c>
      <c r="D608" t="s">
        <v>445</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233</v>
      </c>
      <c r="B609" t="s">
        <v>1536</v>
      </c>
      <c r="C609" t="s">
        <v>1537</v>
      </c>
      <c r="D609" t="s">
        <v>445</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233</v>
      </c>
      <c r="B610" t="s">
        <v>1538</v>
      </c>
      <c r="C610" t="s">
        <v>1539</v>
      </c>
      <c r="D610" t="s">
        <v>445</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233</v>
      </c>
      <c r="B611" t="s">
        <v>1540</v>
      </c>
      <c r="C611" t="s">
        <v>1541</v>
      </c>
      <c r="D611" t="s">
        <v>1542</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233</v>
      </c>
      <c r="B612" t="s">
        <v>1543</v>
      </c>
      <c r="C612" t="s">
        <v>1544</v>
      </c>
      <c r="D612" t="s">
        <v>445</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233</v>
      </c>
      <c r="B613" t="s">
        <v>1543</v>
      </c>
      <c r="C613" t="s">
        <v>1545</v>
      </c>
      <c r="D613" t="s">
        <v>447</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233</v>
      </c>
      <c r="B614" t="s">
        <v>1546</v>
      </c>
      <c r="C614" t="s">
        <v>1547</v>
      </c>
      <c r="D614" t="s">
        <v>445</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233</v>
      </c>
      <c r="B615" t="s">
        <v>1546</v>
      </c>
      <c r="C615" t="s">
        <v>1548</v>
      </c>
      <c r="D615" t="s">
        <v>447</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233</v>
      </c>
      <c r="B616" t="s">
        <v>1549</v>
      </c>
      <c r="C616" t="s">
        <v>1550</v>
      </c>
      <c r="D616" t="s">
        <v>445</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233</v>
      </c>
      <c r="B617" t="s">
        <v>1551</v>
      </c>
      <c r="C617" t="s">
        <v>1552</v>
      </c>
      <c r="D617" t="s">
        <v>445</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233</v>
      </c>
      <c r="B618" t="s">
        <v>1553</v>
      </c>
      <c r="C618" t="s">
        <v>1554</v>
      </c>
      <c r="D618" t="s">
        <v>445</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233</v>
      </c>
      <c r="B619" t="s">
        <v>1555</v>
      </c>
      <c r="C619" t="s">
        <v>1556</v>
      </c>
      <c r="D619" t="s">
        <v>445</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233</v>
      </c>
      <c r="B620" t="s">
        <v>1557</v>
      </c>
      <c r="C620" t="s">
        <v>1558</v>
      </c>
      <c r="D620" t="s">
        <v>445</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233</v>
      </c>
      <c r="B621" t="s">
        <v>1559</v>
      </c>
      <c r="C621" t="s">
        <v>1560</v>
      </c>
      <c r="D621" t="s">
        <v>445</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233</v>
      </c>
      <c r="B622" t="s">
        <v>1561</v>
      </c>
      <c r="C622" t="s">
        <v>1562</v>
      </c>
      <c r="D622" t="s">
        <v>452</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233</v>
      </c>
      <c r="B623" t="s">
        <v>1559</v>
      </c>
      <c r="C623" t="s">
        <v>1563</v>
      </c>
      <c r="D623" t="s">
        <v>1564</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233</v>
      </c>
      <c r="B624" t="s">
        <v>1565</v>
      </c>
      <c r="C624" t="s">
        <v>1566</v>
      </c>
      <c r="D624" t="s">
        <v>456</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233</v>
      </c>
      <c r="B625" t="s">
        <v>1567</v>
      </c>
      <c r="C625" t="s">
        <v>1568</v>
      </c>
      <c r="D625" t="s">
        <v>445</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233</v>
      </c>
      <c r="B626" t="s">
        <v>1569</v>
      </c>
      <c r="C626" t="s">
        <v>1570</v>
      </c>
      <c r="D626" t="s">
        <v>445</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233</v>
      </c>
      <c r="B627" t="s">
        <v>1571</v>
      </c>
      <c r="C627" t="s">
        <v>1572</v>
      </c>
      <c r="D627" t="s">
        <v>445</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233</v>
      </c>
      <c r="B628" t="s">
        <v>1573</v>
      </c>
      <c r="C628" t="s">
        <v>1574</v>
      </c>
      <c r="D628" t="s">
        <v>445</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233</v>
      </c>
      <c r="B629" t="s">
        <v>1575</v>
      </c>
      <c r="C629" t="s">
        <v>1576</v>
      </c>
      <c r="D629" t="s">
        <v>445</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233</v>
      </c>
      <c r="B630" t="s">
        <v>1577</v>
      </c>
      <c r="C630" t="s">
        <v>1578</v>
      </c>
      <c r="D630" t="s">
        <v>445</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233</v>
      </c>
      <c r="B631" t="s">
        <v>1579</v>
      </c>
      <c r="C631" t="s">
        <v>1580</v>
      </c>
      <c r="D631" t="s">
        <v>445</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233</v>
      </c>
      <c r="B632" t="s">
        <v>1581</v>
      </c>
      <c r="C632" t="s">
        <v>1582</v>
      </c>
      <c r="D632" t="s">
        <v>445</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233</v>
      </c>
      <c r="B633" t="s">
        <v>1583</v>
      </c>
      <c r="C633" t="s">
        <v>1584</v>
      </c>
      <c r="D633" t="s">
        <v>452</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233</v>
      </c>
      <c r="B634" t="s">
        <v>1585</v>
      </c>
      <c r="C634" t="s">
        <v>1586</v>
      </c>
      <c r="D634" t="s">
        <v>456</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233</v>
      </c>
      <c r="B635" t="s">
        <v>1587</v>
      </c>
      <c r="C635" t="s">
        <v>1588</v>
      </c>
      <c r="D635" t="s">
        <v>445</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233</v>
      </c>
      <c r="B636" t="s">
        <v>1589</v>
      </c>
      <c r="C636" t="s">
        <v>1590</v>
      </c>
      <c r="D636" t="s">
        <v>445</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233</v>
      </c>
      <c r="B637" t="s">
        <v>1591</v>
      </c>
      <c r="C637" t="s">
        <v>1592</v>
      </c>
      <c r="D637" t="s">
        <v>445</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233</v>
      </c>
      <c r="B638" t="s">
        <v>1593</v>
      </c>
      <c r="C638" t="s">
        <v>1594</v>
      </c>
      <c r="D638" t="s">
        <v>452</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233</v>
      </c>
      <c r="B639" t="s">
        <v>1595</v>
      </c>
      <c r="C639" t="s">
        <v>1596</v>
      </c>
      <c r="D639" t="s">
        <v>456</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233</v>
      </c>
      <c r="B640" t="s">
        <v>1597</v>
      </c>
      <c r="C640" t="s">
        <v>1598</v>
      </c>
      <c r="D640" t="s">
        <v>445</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233</v>
      </c>
      <c r="B641" t="s">
        <v>1599</v>
      </c>
      <c r="C641" t="s">
        <v>1600</v>
      </c>
      <c r="D641" t="s">
        <v>452</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233</v>
      </c>
      <c r="B642" t="s">
        <v>1601</v>
      </c>
      <c r="C642" t="s">
        <v>1602</v>
      </c>
      <c r="D642" t="s">
        <v>456</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233</v>
      </c>
      <c r="B643" t="s">
        <v>1603</v>
      </c>
      <c r="C643" t="s">
        <v>1604</v>
      </c>
      <c r="D643" t="s">
        <v>445</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233</v>
      </c>
      <c r="B644" t="s">
        <v>1605</v>
      </c>
      <c r="C644" t="s">
        <v>1606</v>
      </c>
      <c r="D644" t="s">
        <v>445</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233</v>
      </c>
      <c r="B645" t="s">
        <v>1607</v>
      </c>
      <c r="C645" t="s">
        <v>1608</v>
      </c>
      <c r="D645" t="s">
        <v>445</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233</v>
      </c>
      <c r="B646" t="s">
        <v>1609</v>
      </c>
      <c r="C646" t="s">
        <v>1610</v>
      </c>
      <c r="D646" t="s">
        <v>452</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233</v>
      </c>
      <c r="B647" t="s">
        <v>1611</v>
      </c>
      <c r="C647" t="s">
        <v>1612</v>
      </c>
      <c r="D647" t="s">
        <v>456</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233</v>
      </c>
      <c r="B648" t="s">
        <v>1613</v>
      </c>
      <c r="C648" t="s">
        <v>1614</v>
      </c>
      <c r="D648" t="s">
        <v>445</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233</v>
      </c>
      <c r="B649" t="s">
        <v>1615</v>
      </c>
      <c r="C649" t="s">
        <v>1616</v>
      </c>
      <c r="D649" t="s">
        <v>452</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233</v>
      </c>
      <c r="B650" t="s">
        <v>1617</v>
      </c>
      <c r="C650" t="s">
        <v>1618</v>
      </c>
      <c r="D650" t="s">
        <v>456</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233</v>
      </c>
      <c r="B651" t="s">
        <v>1619</v>
      </c>
      <c r="C651" t="s">
        <v>1620</v>
      </c>
      <c r="D651" t="s">
        <v>445</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233</v>
      </c>
      <c r="B652" t="s">
        <v>1621</v>
      </c>
      <c r="C652" t="s">
        <v>1622</v>
      </c>
      <c r="D652" t="s">
        <v>452</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233</v>
      </c>
      <c r="B653" t="s">
        <v>1619</v>
      </c>
      <c r="C653" t="s">
        <v>1623</v>
      </c>
      <c r="D653" t="s">
        <v>447</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233</v>
      </c>
      <c r="B654" t="s">
        <v>1624</v>
      </c>
      <c r="C654" t="s">
        <v>1625</v>
      </c>
      <c r="D654" t="s">
        <v>456</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233</v>
      </c>
      <c r="B655" t="s">
        <v>1626</v>
      </c>
      <c r="C655" t="s">
        <v>1627</v>
      </c>
      <c r="D655" t="s">
        <v>445</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233</v>
      </c>
      <c r="B656" t="s">
        <v>1628</v>
      </c>
      <c r="C656" t="s">
        <v>1629</v>
      </c>
      <c r="D656" t="s">
        <v>660</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233</v>
      </c>
      <c r="B657" t="s">
        <v>1630</v>
      </c>
      <c r="C657" t="s">
        <v>1631</v>
      </c>
      <c r="D657" t="s">
        <v>445</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233</v>
      </c>
      <c r="B658" t="s">
        <v>1632</v>
      </c>
      <c r="C658" t="s">
        <v>1633</v>
      </c>
      <c r="D658" t="s">
        <v>660</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233</v>
      </c>
      <c r="B659" t="s">
        <v>1634</v>
      </c>
      <c r="C659" t="s">
        <v>1635</v>
      </c>
      <c r="D659" t="s">
        <v>445</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233</v>
      </c>
      <c r="B660" t="s">
        <v>1636</v>
      </c>
      <c r="C660" t="s">
        <v>1637</v>
      </c>
      <c r="D660" t="s">
        <v>660</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233</v>
      </c>
      <c r="B661" t="s">
        <v>1638</v>
      </c>
      <c r="C661" t="s">
        <v>1639</v>
      </c>
      <c r="D661" t="s">
        <v>445</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233</v>
      </c>
      <c r="B662" t="s">
        <v>1640</v>
      </c>
      <c r="C662" t="s">
        <v>1641</v>
      </c>
      <c r="D662" t="s">
        <v>660</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233</v>
      </c>
      <c r="B663" t="s">
        <v>1642</v>
      </c>
      <c r="C663" t="s">
        <v>1643</v>
      </c>
      <c r="D663" t="s">
        <v>445</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233</v>
      </c>
      <c r="B664" t="s">
        <v>1644</v>
      </c>
      <c r="C664" t="s">
        <v>1645</v>
      </c>
      <c r="D664" t="s">
        <v>660</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11.xml><?xml version="1.0" encoding="utf-8"?>
<worksheet xmlns="http://schemas.openxmlformats.org/spreadsheetml/2006/main">
  <sheetPr>
    <tabColor rgb="0000B080"/>
    <outlinePr summaryBelow="1" summaryRight="1"/>
    <pageSetUpPr/>
  </sheetPr>
  <dimension ref="A1:C302"/>
  <sheetViews>
    <sheetView workbookViewId="0">
      <selection activeCell="A1" sqref="A1"/>
    </sheetView>
  </sheetViews>
  <sheetFormatPr baseColWidth="10" defaultRowHeight="15"/>
  <sheetData>
    <row r="1" spans="1:3">
      <c r="A1" t="s">
        <v>1646</v>
      </c>
      <c r="B1" t="s">
        <v>1647</v>
      </c>
    </row>
    <row r="3" spans="1:3">
      <c r="A3" t="s">
        <v>180</v>
      </c>
      <c r="B3" t="s">
        <v>1648</v>
      </c>
    </row>
    <row r="4" spans="1:3">
      <c r="A4" s="1" t="n">
        <v>38749</v>
      </c>
      <c r="B4" t="n">
        <v>2.78</v>
      </c>
      <c r="C4" t="s">
        <v>1649</v>
      </c>
    </row>
    <row r="5" spans="1:3">
      <c r="A5" s="1" t="n">
        <v>38777</v>
      </c>
      <c r="B5" t="n">
        <v>2.78</v>
      </c>
    </row>
    <row r="6" spans="1:3">
      <c r="A6" s="1" t="n">
        <v>38808</v>
      </c>
      <c r="B6" t="n">
        <v>2.78</v>
      </c>
    </row>
    <row r="7" spans="1:3">
      <c r="A7" s="1" t="n">
        <v>38838</v>
      </c>
      <c r="B7" t="n">
        <v>2.78</v>
      </c>
    </row>
    <row r="8" spans="1:3">
      <c r="A8" s="1" t="n">
        <v>38869</v>
      </c>
      <c r="B8" t="n">
        <v>2.78</v>
      </c>
    </row>
    <row r="9" spans="1:3">
      <c r="A9" s="1" t="n">
        <v>38899</v>
      </c>
      <c r="B9" t="n">
        <v>2.08</v>
      </c>
      <c r="C9" t="s">
        <v>1650</v>
      </c>
    </row>
    <row r="10" spans="1:3">
      <c r="A10" s="1" t="n">
        <v>38930</v>
      </c>
      <c r="B10" t="n">
        <v>2.08</v>
      </c>
    </row>
    <row r="11" spans="1:3">
      <c r="A11" s="1" t="n">
        <v>38961</v>
      </c>
      <c r="B11" t="n">
        <v>2.08</v>
      </c>
    </row>
    <row r="12" spans="1:3">
      <c r="A12" s="1" t="n">
        <v>38991</v>
      </c>
      <c r="B12" t="n">
        <v>2.08</v>
      </c>
    </row>
    <row r="13" spans="1:3">
      <c r="A13" s="1" t="n">
        <v>39022</v>
      </c>
      <c r="B13" t="n">
        <v>2.01</v>
      </c>
      <c r="C13" t="s">
        <v>1651</v>
      </c>
    </row>
    <row r="14" spans="1:3">
      <c r="A14" s="1" t="n">
        <v>39052</v>
      </c>
      <c r="B14" t="n">
        <v>2.01</v>
      </c>
    </row>
    <row r="15" spans="1:3">
      <c r="A15" s="1" t="n">
        <v>39083</v>
      </c>
      <c r="B15" t="n">
        <v>2.01</v>
      </c>
    </row>
    <row r="16" spans="1:3">
      <c r="A16" s="1" t="n">
        <v>39114</v>
      </c>
      <c r="B16" t="n">
        <v>2.01</v>
      </c>
    </row>
    <row r="17" spans="1:3">
      <c r="A17" s="1" t="n">
        <v>39142</v>
      </c>
      <c r="B17" t="n">
        <v>2.01</v>
      </c>
    </row>
    <row r="18" spans="1:3">
      <c r="A18" s="1" t="n">
        <v>39173</v>
      </c>
      <c r="B18" t="n">
        <v>2.59</v>
      </c>
      <c r="C18" t="s">
        <v>1652</v>
      </c>
    </row>
    <row r="19" spans="1:3">
      <c r="A19" s="1" t="n">
        <v>39203</v>
      </c>
      <c r="B19" t="n">
        <v>2.59</v>
      </c>
    </row>
    <row r="20" spans="1:3">
      <c r="A20" s="1" t="n">
        <v>39234</v>
      </c>
      <c r="B20" t="n">
        <v>2.59</v>
      </c>
    </row>
    <row r="21" spans="1:3">
      <c r="A21" s="1" t="n">
        <v>39264</v>
      </c>
      <c r="B21" t="n">
        <v>2.59</v>
      </c>
    </row>
    <row r="22" spans="1:3">
      <c r="A22" s="1" t="n">
        <v>39295</v>
      </c>
      <c r="B22" t="n">
        <v>2.56</v>
      </c>
      <c r="C22" t="s">
        <v>1653</v>
      </c>
    </row>
    <row r="23" spans="1:3">
      <c r="A23" s="1" t="n">
        <v>39326</v>
      </c>
      <c r="B23" t="n">
        <v>2.56</v>
      </c>
    </row>
    <row r="24" spans="1:3">
      <c r="A24" s="1" t="n">
        <v>39356</v>
      </c>
      <c r="B24" t="n">
        <v>2.56</v>
      </c>
    </row>
    <row r="25" spans="1:3">
      <c r="A25" s="1" t="n">
        <v>39387</v>
      </c>
      <c r="B25" t="n">
        <v>2.61</v>
      </c>
      <c r="C25" t="s">
        <v>1654</v>
      </c>
    </row>
    <row r="26" spans="1:3">
      <c r="A26" s="1" t="n">
        <v>39417</v>
      </c>
      <c r="B26" t="n">
        <v>2.61</v>
      </c>
    </row>
    <row r="27" spans="1:3">
      <c r="A27" s="1" t="n">
        <v>39448</v>
      </c>
      <c r="B27" t="n">
        <v>2.61</v>
      </c>
    </row>
    <row r="28" spans="1:3">
      <c r="A28" s="1" t="n">
        <v>39479</v>
      </c>
      <c r="B28" t="n">
        <v>3.03</v>
      </c>
      <c r="C28" t="s">
        <v>1655</v>
      </c>
    </row>
    <row r="29" spans="1:3">
      <c r="A29" s="1" t="n">
        <v>39508</v>
      </c>
      <c r="B29" t="n">
        <v>3.03</v>
      </c>
    </row>
    <row r="30" spans="1:3">
      <c r="A30" s="1" t="n">
        <v>39539</v>
      </c>
      <c r="B30" t="n">
        <v>3.03</v>
      </c>
    </row>
    <row r="31" spans="1:3">
      <c r="A31" s="1" t="n">
        <v>39569</v>
      </c>
      <c r="B31" t="n">
        <v>3.39</v>
      </c>
      <c r="C31" t="s">
        <v>1656</v>
      </c>
    </row>
    <row r="32" spans="1:3">
      <c r="A32" s="1" t="n">
        <v>39600</v>
      </c>
      <c r="B32" t="n">
        <v>3.39</v>
      </c>
    </row>
    <row r="33" spans="1:3">
      <c r="A33" s="1" t="n">
        <v>39630</v>
      </c>
      <c r="B33" t="n">
        <v>3.39</v>
      </c>
    </row>
    <row r="34" spans="1:3">
      <c r="A34" s="1" t="n">
        <v>39661</v>
      </c>
      <c r="B34" t="n">
        <v>2.86</v>
      </c>
      <c r="C34" t="s">
        <v>1657</v>
      </c>
    </row>
    <row r="35" spans="1:3">
      <c r="A35" s="1" t="n">
        <v>39692</v>
      </c>
      <c r="B35" t="n">
        <v>2.86</v>
      </c>
    </row>
    <row r="36" spans="1:3">
      <c r="A36" s="1" t="n">
        <v>39722</v>
      </c>
      <c r="B36" t="n">
        <v>2.86</v>
      </c>
    </row>
    <row r="37" spans="1:3">
      <c r="A37" s="1" t="n">
        <v>39753</v>
      </c>
      <c r="B37" t="n">
        <v>1.77</v>
      </c>
      <c r="C37" t="s">
        <v>1658</v>
      </c>
    </row>
    <row r="38" spans="1:3">
      <c r="A38" s="1" t="n">
        <v>39783</v>
      </c>
      <c r="B38" t="n">
        <v>1.77</v>
      </c>
    </row>
    <row r="39" spans="1:3">
      <c r="A39" s="1" t="n">
        <v>39814</v>
      </c>
      <c r="B39" t="n">
        <v>1.77</v>
      </c>
    </row>
    <row r="40" spans="1:3">
      <c r="A40" s="1" t="n">
        <v>39845</v>
      </c>
      <c r="B40" t="n">
        <v>1.73</v>
      </c>
      <c r="C40" t="s">
        <v>1659</v>
      </c>
    </row>
    <row r="41" spans="1:3">
      <c r="A41" s="1" t="n">
        <v>39873</v>
      </c>
      <c r="B41" t="n">
        <v>1.73</v>
      </c>
    </row>
    <row r="42" spans="1:3">
      <c r="A42" s="1" t="n">
        <v>39904</v>
      </c>
      <c r="B42" t="n">
        <v>1.73</v>
      </c>
    </row>
    <row r="43" spans="1:3">
      <c r="A43" s="1" t="n">
        <v>39934</v>
      </c>
      <c r="B43" t="n">
        <v>2.01</v>
      </c>
      <c r="C43" t="s">
        <v>1660</v>
      </c>
    </row>
    <row r="44" spans="1:3">
      <c r="A44" s="1" t="n">
        <v>39965</v>
      </c>
      <c r="B44" t="n">
        <v>2.01</v>
      </c>
    </row>
    <row r="45" spans="1:3">
      <c r="A45" s="1" t="n">
        <v>39995</v>
      </c>
      <c r="B45" t="n">
        <v>2.01</v>
      </c>
    </row>
    <row r="46" spans="1:3">
      <c r="A46" s="1" t="n">
        <v>40026</v>
      </c>
      <c r="B46" t="n">
        <v>2.17</v>
      </c>
      <c r="C46" t="s">
        <v>1661</v>
      </c>
    </row>
    <row r="47" spans="1:3">
      <c r="A47" s="1" t="n">
        <v>40057</v>
      </c>
      <c r="B47" t="n">
        <v>2.17</v>
      </c>
    </row>
    <row r="48" spans="1:3">
      <c r="A48" s="1" t="n">
        <v>40087</v>
      </c>
      <c r="B48" t="n">
        <v>2.17</v>
      </c>
    </row>
    <row r="49" spans="1:3">
      <c r="A49" s="1" t="n">
        <v>40118</v>
      </c>
      <c r="B49" t="n">
        <v>2.38</v>
      </c>
      <c r="C49" t="s">
        <v>1662</v>
      </c>
    </row>
    <row r="50" spans="1:3">
      <c r="A50" s="1" t="n">
        <v>40148</v>
      </c>
      <c r="B50" t="n">
        <v>2.38</v>
      </c>
    </row>
    <row r="51" spans="1:3">
      <c r="A51" s="1" t="n">
        <v>40179</v>
      </c>
      <c r="B51" t="n">
        <v>2.38</v>
      </c>
    </row>
    <row r="52" spans="1:3">
      <c r="A52" s="1" t="n">
        <v>40210</v>
      </c>
      <c r="B52" t="n">
        <v>2.4</v>
      </c>
      <c r="C52" t="s">
        <v>1663</v>
      </c>
    </row>
    <row r="53" spans="1:3">
      <c r="A53" s="1" t="n">
        <v>40238</v>
      </c>
      <c r="B53" t="n">
        <v>2.4</v>
      </c>
    </row>
    <row r="54" spans="1:3">
      <c r="A54" s="1" t="n">
        <v>40269</v>
      </c>
      <c r="B54" t="n">
        <v>2.4</v>
      </c>
    </row>
    <row r="55" spans="1:3">
      <c r="A55" s="1" t="n">
        <v>40299</v>
      </c>
      <c r="B55" t="n">
        <v>2.23</v>
      </c>
      <c r="C55" t="s">
        <v>1664</v>
      </c>
    </row>
    <row r="56" spans="1:3">
      <c r="A56" s="1" t="n">
        <v>40330</v>
      </c>
      <c r="B56" t="n">
        <v>2.23</v>
      </c>
    </row>
    <row r="57" spans="1:3">
      <c r="A57" s="1" t="n">
        <v>40360</v>
      </c>
      <c r="B57" t="n">
        <v>2.23</v>
      </c>
    </row>
    <row r="58" spans="1:3">
      <c r="A58" s="1" t="n">
        <v>40391</v>
      </c>
      <c r="B58" t="n">
        <v>2.34</v>
      </c>
      <c r="C58" t="s">
        <v>1665</v>
      </c>
    </row>
    <row r="59" spans="1:3">
      <c r="A59" s="1" t="n">
        <v>40422</v>
      </c>
      <c r="B59" t="n">
        <v>2.34</v>
      </c>
    </row>
    <row r="60" spans="1:3">
      <c r="A60" s="1" t="n">
        <v>40452</v>
      </c>
      <c r="B60" t="n">
        <v>2.34</v>
      </c>
    </row>
    <row r="61" spans="1:3">
      <c r="A61" s="1" t="n">
        <v>40483</v>
      </c>
      <c r="B61" t="n">
        <v>2.69</v>
      </c>
      <c r="C61" t="s">
        <v>1666</v>
      </c>
    </row>
    <row r="62" spans="1:3">
      <c r="A62" s="1" t="n">
        <v>40513</v>
      </c>
      <c r="B62" t="n">
        <v>2.69</v>
      </c>
    </row>
    <row r="63" spans="1:3">
      <c r="A63" s="1" t="n">
        <v>40544</v>
      </c>
      <c r="B63" t="n">
        <v>2.69</v>
      </c>
    </row>
    <row r="64" spans="1:3">
      <c r="A64" s="1" t="n">
        <v>40575</v>
      </c>
      <c r="B64" t="n">
        <v>3.26</v>
      </c>
      <c r="C64" t="s">
        <v>1667</v>
      </c>
    </row>
    <row r="65" spans="1:3">
      <c r="A65" s="1" t="n">
        <v>40603</v>
      </c>
      <c r="B65" t="n">
        <v>3.26</v>
      </c>
    </row>
    <row r="66" spans="1:3">
      <c r="A66" s="1" t="n">
        <v>40634</v>
      </c>
      <c r="B66" t="n">
        <v>3.26</v>
      </c>
    </row>
    <row r="67" spans="1:3">
      <c r="A67" s="1" t="n">
        <v>40664</v>
      </c>
      <c r="B67" t="n">
        <v>3.3</v>
      </c>
      <c r="C67" t="s">
        <v>1668</v>
      </c>
    </row>
    <row r="68" spans="1:3">
      <c r="A68" s="1" t="n">
        <v>40695</v>
      </c>
      <c r="B68" t="n">
        <v>3.3</v>
      </c>
    </row>
    <row r="69" spans="1:3">
      <c r="A69" s="1" t="n">
        <v>40725</v>
      </c>
      <c r="B69" t="n">
        <v>3.3</v>
      </c>
    </row>
    <row r="70" spans="1:3">
      <c r="A70" s="1" t="n">
        <v>40756</v>
      </c>
      <c r="B70" t="n">
        <v>3.04</v>
      </c>
      <c r="C70" t="s">
        <v>1669</v>
      </c>
    </row>
    <row r="71" spans="1:3">
      <c r="A71" s="1" t="n">
        <v>40787</v>
      </c>
      <c r="B71" t="n">
        <v>3.04</v>
      </c>
    </row>
    <row r="72" spans="1:3">
      <c r="A72" s="1" t="n">
        <v>40817</v>
      </c>
      <c r="B72" t="n">
        <v>3.04</v>
      </c>
    </row>
    <row r="73" spans="1:3">
      <c r="A73" s="1" t="n">
        <v>40848</v>
      </c>
      <c r="B73" t="n">
        <v>3.05</v>
      </c>
      <c r="C73" t="s">
        <v>1670</v>
      </c>
    </row>
    <row r="74" spans="1:3">
      <c r="A74" s="1" t="n">
        <v>40878</v>
      </c>
      <c r="B74" t="n">
        <v>3.05</v>
      </c>
    </row>
    <row r="75" spans="1:3">
      <c r="A75" s="1" t="n">
        <v>40909</v>
      </c>
      <c r="B75" t="n">
        <v>3.05</v>
      </c>
    </row>
    <row r="76" spans="1:3">
      <c r="A76" s="1" t="n">
        <v>40940</v>
      </c>
      <c r="B76" t="n">
        <v>3.45</v>
      </c>
      <c r="C76" t="s">
        <v>1671</v>
      </c>
    </row>
    <row r="77" spans="1:3">
      <c r="A77" s="1" t="n">
        <v>40969</v>
      </c>
      <c r="B77" t="n">
        <v>3.45</v>
      </c>
    </row>
    <row r="78" spans="1:3">
      <c r="A78" s="1" t="n">
        <v>41000</v>
      </c>
      <c r="B78" t="n">
        <v>3.45</v>
      </c>
    </row>
    <row r="79" spans="1:3">
      <c r="A79" s="1" t="n">
        <v>41030</v>
      </c>
      <c r="B79" t="n">
        <v>3.05</v>
      </c>
      <c r="C79" t="s">
        <v>1672</v>
      </c>
    </row>
    <row r="80" spans="1:3">
      <c r="A80" s="1" t="n">
        <v>41061</v>
      </c>
      <c r="B80" t="n">
        <v>3.05</v>
      </c>
    </row>
    <row r="81" spans="1:3">
      <c r="A81" s="1" t="n">
        <v>41091</v>
      </c>
      <c r="B81" t="n">
        <v>3.05</v>
      </c>
    </row>
    <row r="82" spans="1:3">
      <c r="A82" s="1" t="n">
        <v>41122</v>
      </c>
      <c r="B82" t="n">
        <v>3.32</v>
      </c>
      <c r="C82" t="s">
        <v>1673</v>
      </c>
    </row>
    <row r="83" spans="1:3">
      <c r="A83" s="1" t="n">
        <v>41153</v>
      </c>
      <c r="B83" t="n">
        <v>3.32</v>
      </c>
    </row>
    <row r="84" spans="1:3">
      <c r="A84" s="1" t="n">
        <v>41183</v>
      </c>
      <c r="B84" t="n">
        <v>3.32</v>
      </c>
    </row>
    <row r="85" spans="1:3">
      <c r="A85" s="1" t="n">
        <v>41214</v>
      </c>
      <c r="B85" t="n">
        <v>3.02</v>
      </c>
      <c r="C85" t="s">
        <v>1674</v>
      </c>
    </row>
    <row r="86" spans="1:3">
      <c r="A86" s="1" t="n">
        <v>41244</v>
      </c>
      <c r="B86" t="n">
        <v>3.02</v>
      </c>
    </row>
    <row r="87" spans="1:3">
      <c r="A87" s="1" t="n">
        <v>41275</v>
      </c>
      <c r="B87" t="n">
        <v>3.02</v>
      </c>
    </row>
    <row r="88" spans="1:3">
      <c r="A88" s="1" t="n">
        <v>41306</v>
      </c>
      <c r="B88" t="n">
        <v>3.13</v>
      </c>
      <c r="C88" t="s">
        <v>1675</v>
      </c>
    </row>
    <row r="89" spans="1:3">
      <c r="A89" s="1" t="n">
        <v>41334</v>
      </c>
      <c r="B89" t="n">
        <v>3.13</v>
      </c>
    </row>
    <row r="90" spans="1:3">
      <c r="A90" s="1" t="n">
        <v>41365</v>
      </c>
      <c r="B90" t="n">
        <v>3.13</v>
      </c>
    </row>
    <row r="91" spans="1:3">
      <c r="A91" s="1" t="n">
        <v>41395</v>
      </c>
      <c r="B91" t="n">
        <v>3.13</v>
      </c>
      <c r="C91" t="s">
        <v>1676</v>
      </c>
    </row>
    <row r="92" spans="1:3">
      <c r="A92" s="1" t="n">
        <v>41426</v>
      </c>
      <c r="B92" t="n">
        <v>3.13</v>
      </c>
    </row>
    <row r="93" spans="1:3">
      <c r="A93" s="1" t="n">
        <v>41456</v>
      </c>
      <c r="B93" t="n">
        <v>3.13</v>
      </c>
    </row>
    <row r="94" spans="1:3">
      <c r="A94" s="1" t="n">
        <v>41487</v>
      </c>
      <c r="B94" t="n">
        <v>2.92</v>
      </c>
      <c r="C94" t="s">
        <v>1677</v>
      </c>
    </row>
    <row r="95" spans="1:3">
      <c r="A95" s="1" t="n">
        <v>41518</v>
      </c>
      <c r="B95" t="n">
        <v>2.92</v>
      </c>
    </row>
    <row r="96" spans="1:3">
      <c r="A96" s="1" t="n">
        <v>41548</v>
      </c>
      <c r="B96" t="n">
        <v>2.92</v>
      </c>
    </row>
    <row r="97" spans="1:3">
      <c r="A97" s="1" t="n">
        <v>41579</v>
      </c>
      <c r="B97" t="n">
        <v>2.81</v>
      </c>
      <c r="C97" t="s">
        <v>1678</v>
      </c>
    </row>
    <row r="98" spans="1:3">
      <c r="A98" s="1" t="n">
        <v>41609</v>
      </c>
      <c r="B98" t="n">
        <v>2.81</v>
      </c>
    </row>
    <row r="99" spans="1:3">
      <c r="A99" s="1" t="n">
        <v>41640</v>
      </c>
      <c r="B99" t="n">
        <v>2.81</v>
      </c>
    </row>
    <row r="100" spans="1:3">
      <c r="A100" s="1" t="n">
        <v>41671</v>
      </c>
      <c r="B100" t="n">
        <v>3.22</v>
      </c>
      <c r="C100" t="s">
        <v>1679</v>
      </c>
    </row>
    <row r="101" spans="1:3">
      <c r="A101" s="1" t="n">
        <v>41699</v>
      </c>
      <c r="B101" t="n">
        <v>3.22</v>
      </c>
    </row>
    <row r="102" spans="1:3">
      <c r="A102" s="1" t="n">
        <v>41730</v>
      </c>
      <c r="B102" t="n">
        <v>3.22</v>
      </c>
    </row>
    <row r="103" spans="1:3">
      <c r="A103" s="1" t="n">
        <v>41760</v>
      </c>
      <c r="B103" t="n">
        <v>3.14</v>
      </c>
      <c r="C103" t="s">
        <v>1680</v>
      </c>
    </row>
    <row r="104" spans="1:3">
      <c r="A104" s="1" t="n">
        <v>41791</v>
      </c>
      <c r="B104" t="n">
        <v>3.14</v>
      </c>
    </row>
    <row r="105" spans="1:3">
      <c r="A105" s="1" t="n">
        <v>41821</v>
      </c>
      <c r="B105" t="n">
        <v>3.14</v>
      </c>
    </row>
    <row r="106" spans="1:3">
      <c r="A106" s="1" t="n">
        <v>41852</v>
      </c>
      <c r="B106" t="n">
        <v>2.74</v>
      </c>
      <c r="C106" t="s">
        <v>1681</v>
      </c>
    </row>
    <row r="107" spans="1:3">
      <c r="A107" s="1" t="n">
        <v>41883</v>
      </c>
      <c r="B107" t="n">
        <v>2.74</v>
      </c>
    </row>
    <row r="108" spans="1:3">
      <c r="A108" s="1" t="n">
        <v>41913</v>
      </c>
      <c r="B108" t="n">
        <v>2.74</v>
      </c>
    </row>
    <row r="109" spans="1:3">
      <c r="A109" s="1" t="n">
        <v>41944</v>
      </c>
      <c r="B109" t="n">
        <v>2.02</v>
      </c>
      <c r="C109" t="s">
        <v>1682</v>
      </c>
    </row>
    <row r="110" spans="1:3">
      <c r="A110" s="1" t="n">
        <v>41974</v>
      </c>
      <c r="B110" t="n">
        <v>2.02</v>
      </c>
    </row>
    <row r="111" spans="1:3">
      <c r="A111" s="1" t="n">
        <v>42005</v>
      </c>
      <c r="B111" t="n">
        <v>2.02</v>
      </c>
    </row>
    <row r="112" spans="1:3">
      <c r="A112" s="1" t="n">
        <v>42036</v>
      </c>
      <c r="B112" t="n">
        <v>1.91</v>
      </c>
      <c r="C112" t="s">
        <v>1683</v>
      </c>
    </row>
    <row r="113" spans="1:3">
      <c r="A113" s="1" t="n">
        <v>42064</v>
      </c>
      <c r="B113" t="n">
        <v>1.91</v>
      </c>
    </row>
    <row r="114" spans="1:3">
      <c r="A114" s="1" t="n">
        <v>42095</v>
      </c>
      <c r="B114" t="n">
        <v>1.91</v>
      </c>
    </row>
    <row r="115" spans="1:3">
      <c r="A115" s="1" t="n">
        <v>42125</v>
      </c>
      <c r="B115" t="n">
        <v>2.13</v>
      </c>
      <c r="C115" t="s">
        <v>1684</v>
      </c>
    </row>
    <row r="116" spans="1:3">
      <c r="A116" s="1" t="n">
        <v>42156</v>
      </c>
      <c r="B116" t="n">
        <v>2.13</v>
      </c>
    </row>
    <row r="117" spans="1:3">
      <c r="A117" s="1" t="n">
        <v>42186</v>
      </c>
      <c r="B117" t="n">
        <v>2.13</v>
      </c>
    </row>
    <row r="118" spans="1:3">
      <c r="A118" s="1" t="n">
        <v>42217</v>
      </c>
      <c r="B118" t="n">
        <v>1.92</v>
      </c>
      <c r="C118" t="s">
        <v>1685</v>
      </c>
    </row>
    <row r="119" spans="1:3">
      <c r="A119" s="1" t="n">
        <v>42248</v>
      </c>
      <c r="B119" t="n">
        <v>1.92</v>
      </c>
    </row>
    <row r="120" spans="1:3">
      <c r="A120" s="1" t="n">
        <v>42278</v>
      </c>
      <c r="B120" t="n">
        <v>1.92</v>
      </c>
    </row>
    <row r="121" spans="1:3">
      <c r="A121" s="1" t="n">
        <v>42309</v>
      </c>
    </row>
    <row r="122" spans="1:3">
      <c r="A122" s="1" t="n">
        <v>42339</v>
      </c>
    </row>
    <row r="123" spans="1:3">
      <c r="A123" s="1" t="n">
        <v>42370</v>
      </c>
    </row>
    <row r="124" spans="1:3">
      <c r="A124" s="1" t="n">
        <v>42401</v>
      </c>
    </row>
    <row r="125" spans="1:3">
      <c r="A125" s="1" t="n">
        <v>42430</v>
      </c>
    </row>
    <row r="126" spans="1:3">
      <c r="A126" s="1" t="n">
        <v>42461</v>
      </c>
    </row>
    <row r="127" spans="1:3">
      <c r="A127" s="1" t="n">
        <v>42491</v>
      </c>
    </row>
    <row r="128" spans="1:3">
      <c r="A128" s="1" t="n">
        <v>42522</v>
      </c>
    </row>
    <row r="129" spans="1:3">
      <c r="A129" s="1" t="n">
        <v>42552</v>
      </c>
    </row>
    <row r="130" spans="1:3">
      <c r="A130" s="1" t="n">
        <v>42583</v>
      </c>
    </row>
    <row r="131" spans="1:3">
      <c r="A131" s="1" t="n">
        <v>42614</v>
      </c>
    </row>
    <row r="132" spans="1:3">
      <c r="A132" s="1" t="n">
        <v>42644</v>
      </c>
    </row>
    <row r="133" spans="1:3">
      <c r="A133" s="1" t="n">
        <v>42675</v>
      </c>
    </row>
    <row r="134" spans="1:3">
      <c r="A134" s="1" t="n">
        <v>42705</v>
      </c>
    </row>
    <row r="135" spans="1:3">
      <c r="A135" s="1" t="n">
        <v>42736</v>
      </c>
    </row>
    <row r="136" spans="1:3">
      <c r="A136" s="1" t="n">
        <v>42767</v>
      </c>
    </row>
    <row r="137" spans="1:3">
      <c r="A137" s="1" t="n">
        <v>42795</v>
      </c>
    </row>
    <row r="138" spans="1:3">
      <c r="A138" s="1" t="n">
        <v>42826</v>
      </c>
    </row>
    <row r="139" spans="1:3">
      <c r="A139" s="1" t="n">
        <v>42856</v>
      </c>
    </row>
    <row r="140" spans="1:3">
      <c r="A140" s="1" t="n">
        <v>42887</v>
      </c>
    </row>
    <row r="141" spans="1:3">
      <c r="A141" s="1" t="n">
        <v>42917</v>
      </c>
    </row>
    <row r="142" spans="1:3">
      <c r="A142" s="1" t="n">
        <v>42948</v>
      </c>
    </row>
    <row r="143" spans="1:3">
      <c r="A143" s="1" t="n">
        <v>42979</v>
      </c>
    </row>
    <row r="144" spans="1:3">
      <c r="A144" s="1" t="n">
        <v>43009</v>
      </c>
    </row>
    <row r="145" spans="1:3">
      <c r="A145" s="1" t="n">
        <v>43040</v>
      </c>
    </row>
    <row r="146" spans="1:3">
      <c r="A146" s="1" t="n">
        <v>43070</v>
      </c>
    </row>
    <row r="147" spans="1:3">
      <c r="A147" s="1" t="n">
        <v>43101</v>
      </c>
    </row>
    <row r="148" spans="1:3">
      <c r="A148" s="1" t="n">
        <v>43132</v>
      </c>
    </row>
    <row r="149" spans="1:3">
      <c r="A149" s="1" t="n">
        <v>43160</v>
      </c>
    </row>
    <row r="150" spans="1:3">
      <c r="A150" s="1" t="n">
        <v>43191</v>
      </c>
    </row>
    <row r="151" spans="1:3">
      <c r="A151" s="1" t="n">
        <v>43221</v>
      </c>
    </row>
    <row r="152" spans="1:3">
      <c r="A152" s="1" t="n">
        <v>43252</v>
      </c>
    </row>
    <row r="153" spans="1:3">
      <c r="A153" s="1" t="n">
        <v>43282</v>
      </c>
    </row>
    <row r="154" spans="1:3">
      <c r="A154" s="1" t="n">
        <v>43313</v>
      </c>
    </row>
    <row r="155" spans="1:3">
      <c r="A155" s="1" t="n">
        <v>43344</v>
      </c>
    </row>
    <row r="156" spans="1:3">
      <c r="A156" s="1" t="n">
        <v>43374</v>
      </c>
    </row>
    <row r="157" spans="1:3">
      <c r="A157" s="1" t="n">
        <v>43405</v>
      </c>
    </row>
    <row r="158" spans="1:3">
      <c r="A158" s="1" t="n">
        <v>43435</v>
      </c>
    </row>
    <row r="159" spans="1:3">
      <c r="A159" s="1" t="n">
        <v>43466</v>
      </c>
    </row>
    <row r="160" spans="1:3">
      <c r="A160" s="1" t="n">
        <v>43497</v>
      </c>
    </row>
    <row r="161" spans="1:3">
      <c r="A161" s="1" t="n">
        <v>43525</v>
      </c>
    </row>
    <row r="162" spans="1:3">
      <c r="A162" s="1" t="n">
        <v>43556</v>
      </c>
    </row>
    <row r="163" spans="1:3">
      <c r="A163" s="1" t="n">
        <v>43586</v>
      </c>
    </row>
    <row r="164" spans="1:3">
      <c r="A164" s="1" t="n">
        <v>43617</v>
      </c>
    </row>
    <row r="165" spans="1:3">
      <c r="A165" s="1" t="n">
        <v>43647</v>
      </c>
    </row>
    <row r="166" spans="1:3">
      <c r="A166" s="1" t="n">
        <v>43678</v>
      </c>
    </row>
    <row r="167" spans="1:3">
      <c r="A167" s="1" t="n">
        <v>43709</v>
      </c>
    </row>
    <row r="168" spans="1:3">
      <c r="A168" s="1" t="n">
        <v>43739</v>
      </c>
    </row>
    <row r="169" spans="1:3">
      <c r="A169" s="1" t="n">
        <v>43770</v>
      </c>
    </row>
    <row r="170" spans="1:3">
      <c r="A170" s="1" t="n">
        <v>43800</v>
      </c>
    </row>
    <row r="171" spans="1:3">
      <c r="A171" s="1" t="n">
        <v>43831</v>
      </c>
    </row>
    <row r="172" spans="1:3">
      <c r="A172" s="1" t="n">
        <v>43862</v>
      </c>
    </row>
    <row r="173" spans="1:3">
      <c r="A173" s="1" t="n">
        <v>43891</v>
      </c>
    </row>
    <row r="174" spans="1:3">
      <c r="A174" s="1" t="n">
        <v>43922</v>
      </c>
    </row>
    <row r="175" spans="1:3">
      <c r="A175" s="1" t="n">
        <v>43952</v>
      </c>
    </row>
    <row r="176" spans="1:3">
      <c r="A176" s="1" t="n">
        <v>43983</v>
      </c>
    </row>
    <row r="177" spans="1:3">
      <c r="A177" s="1" t="n">
        <v>44013</v>
      </c>
    </row>
    <row r="178" spans="1:3">
      <c r="A178" s="1" t="n">
        <v>44044</v>
      </c>
    </row>
    <row r="179" spans="1:3">
      <c r="A179" s="1" t="n">
        <v>44075</v>
      </c>
    </row>
    <row r="180" spans="1:3">
      <c r="A180" s="1" t="n">
        <v>44105</v>
      </c>
    </row>
    <row r="181" spans="1:3">
      <c r="A181" s="1" t="n">
        <v>44136</v>
      </c>
    </row>
    <row r="182" spans="1:3">
      <c r="A182" s="1" t="n">
        <v>44166</v>
      </c>
    </row>
    <row r="183" spans="1:3">
      <c r="A183" s="1" t="n">
        <v>44197</v>
      </c>
    </row>
    <row r="184" spans="1:3">
      <c r="A184" s="1" t="n">
        <v>44228</v>
      </c>
    </row>
    <row r="185" spans="1:3">
      <c r="A185" s="1" t="n">
        <v>44256</v>
      </c>
    </row>
    <row r="186" spans="1:3">
      <c r="A186" s="1" t="n">
        <v>44287</v>
      </c>
    </row>
    <row r="187" spans="1:3">
      <c r="A187" s="1" t="n">
        <v>44317</v>
      </c>
    </row>
    <row r="188" spans="1:3">
      <c r="A188" s="1" t="n">
        <v>44348</v>
      </c>
    </row>
    <row r="189" spans="1:3">
      <c r="A189" s="1" t="n">
        <v>44378</v>
      </c>
    </row>
    <row r="190" spans="1:3">
      <c r="A190" s="1" t="n">
        <v>44409</v>
      </c>
    </row>
    <row r="191" spans="1:3">
      <c r="A191" s="1" t="n">
        <v>44440</v>
      </c>
    </row>
    <row r="192" spans="1:3">
      <c r="A192" s="1" t="n">
        <v>44470</v>
      </c>
    </row>
    <row r="193" spans="1:3">
      <c r="A193" s="1" t="n">
        <v>44501</v>
      </c>
    </row>
    <row r="194" spans="1:3">
      <c r="A194" s="1" t="n">
        <v>44531</v>
      </c>
    </row>
    <row r="195" spans="1:3">
      <c r="A195" s="1" t="n">
        <v>44562</v>
      </c>
    </row>
    <row r="196" spans="1:3">
      <c r="A196" s="1" t="n">
        <v>44593</v>
      </c>
    </row>
    <row r="197" spans="1:3">
      <c r="A197" s="1" t="n">
        <v>44621</v>
      </c>
    </row>
    <row r="198" spans="1:3">
      <c r="A198" s="1" t="n">
        <v>44652</v>
      </c>
    </row>
    <row r="199" spans="1:3">
      <c r="A199" s="1" t="n">
        <v>44682</v>
      </c>
    </row>
    <row r="200" spans="1:3">
      <c r="A200" s="1" t="n">
        <v>44713</v>
      </c>
    </row>
    <row r="201" spans="1:3">
      <c r="A201" s="1" t="n">
        <v>44743</v>
      </c>
    </row>
    <row r="202" spans="1:3">
      <c r="A202" s="1" t="n">
        <v>44774</v>
      </c>
    </row>
    <row r="203" spans="1:3">
      <c r="A203" s="1" t="n">
        <v>44805</v>
      </c>
    </row>
    <row r="204" spans="1:3">
      <c r="A204" s="1" t="n">
        <v>44835</v>
      </c>
    </row>
    <row r="205" spans="1:3">
      <c r="A205" s="1" t="n">
        <v>44866</v>
      </c>
    </row>
    <row r="206" spans="1:3">
      <c r="A206" s="1" t="n">
        <v>44896</v>
      </c>
    </row>
    <row r="207" spans="1:3">
      <c r="A207" s="1" t="n">
        <v>44927</v>
      </c>
    </row>
    <row r="208" spans="1:3">
      <c r="A208" s="1" t="n">
        <v>44958</v>
      </c>
    </row>
    <row r="209" spans="1:3">
      <c r="A209" s="1" t="n">
        <v>44986</v>
      </c>
    </row>
    <row r="210" spans="1:3">
      <c r="A210" s="1" t="n">
        <v>45017</v>
      </c>
    </row>
    <row r="211" spans="1:3">
      <c r="A211" s="1" t="n">
        <v>45047</v>
      </c>
    </row>
    <row r="212" spans="1:3">
      <c r="A212" s="1" t="n">
        <v>45078</v>
      </c>
    </row>
    <row r="213" spans="1:3">
      <c r="A213" s="1" t="n">
        <v>45108</v>
      </c>
    </row>
    <row r="214" spans="1:3">
      <c r="A214" s="1" t="n">
        <v>45139</v>
      </c>
    </row>
    <row r="215" spans="1:3">
      <c r="A215" s="1" t="n">
        <v>45170</v>
      </c>
    </row>
    <row r="216" spans="1:3">
      <c r="A216" s="1" t="n">
        <v>45200</v>
      </c>
    </row>
    <row r="217" spans="1:3">
      <c r="A217" s="1" t="n">
        <v>45231</v>
      </c>
    </row>
    <row r="218" spans="1:3">
      <c r="A218" s="1" t="n">
        <v>45261</v>
      </c>
    </row>
    <row r="219" spans="1:3">
      <c r="A219" s="1" t="n">
        <v>45292</v>
      </c>
    </row>
    <row r="220" spans="1:3">
      <c r="A220" s="1" t="n">
        <v>45323</v>
      </c>
    </row>
    <row r="221" spans="1:3">
      <c r="A221" s="1" t="n">
        <v>45352</v>
      </c>
    </row>
    <row r="222" spans="1:3">
      <c r="A222" s="1" t="n">
        <v>45383</v>
      </c>
    </row>
    <row r="223" spans="1:3">
      <c r="A223" s="1" t="n">
        <v>45413</v>
      </c>
    </row>
    <row r="224" spans="1:3">
      <c r="A224" s="1" t="n">
        <v>45444</v>
      </c>
    </row>
    <row r="225" spans="1:3">
      <c r="A225" s="1" t="n">
        <v>45474</v>
      </c>
    </row>
    <row r="226" spans="1:3">
      <c r="A226" s="1" t="n">
        <v>45505</v>
      </c>
    </row>
    <row r="227" spans="1:3">
      <c r="A227" s="1" t="n">
        <v>45536</v>
      </c>
    </row>
    <row r="228" spans="1:3">
      <c r="A228" s="1" t="n">
        <v>45566</v>
      </c>
    </row>
    <row r="229" spans="1:3">
      <c r="A229" s="1" t="n">
        <v>45597</v>
      </c>
    </row>
    <row r="230" spans="1:3">
      <c r="A230" s="1" t="n">
        <v>45627</v>
      </c>
    </row>
    <row r="231" spans="1:3">
      <c r="A231" s="1" t="n">
        <v>45658</v>
      </c>
    </row>
    <row r="232" spans="1:3">
      <c r="A232" s="1" t="n">
        <v>45689</v>
      </c>
    </row>
    <row r="233" spans="1:3">
      <c r="A233" s="1" t="n">
        <v>45717</v>
      </c>
    </row>
    <row r="234" spans="1:3">
      <c r="A234" s="1" t="n">
        <v>45748</v>
      </c>
    </row>
    <row r="235" spans="1:3">
      <c r="A235" s="1" t="n">
        <v>45778</v>
      </c>
    </row>
    <row r="236" spans="1:3">
      <c r="A236" s="1" t="n">
        <v>45809</v>
      </c>
    </row>
    <row r="237" spans="1:3">
      <c r="A237" s="1" t="n">
        <v>45839</v>
      </c>
    </row>
    <row r="238" spans="1:3">
      <c r="A238" s="1" t="n">
        <v>45870</v>
      </c>
    </row>
    <row r="239" spans="1:3">
      <c r="A239" s="1" t="n">
        <v>45901</v>
      </c>
    </row>
    <row r="240" spans="1:3">
      <c r="A240" s="1" t="n">
        <v>45931</v>
      </c>
    </row>
    <row r="241" spans="1:3">
      <c r="A241" s="1" t="n">
        <v>45962</v>
      </c>
    </row>
    <row r="242" spans="1:3">
      <c r="A242" s="1" t="n">
        <v>45992</v>
      </c>
    </row>
    <row r="243" spans="1:3">
      <c r="A243" s="1" t="n">
        <v>46023</v>
      </c>
    </row>
    <row r="244" spans="1:3">
      <c r="A244" s="1" t="n">
        <v>46054</v>
      </c>
    </row>
    <row r="245" spans="1:3">
      <c r="A245" s="1" t="n">
        <v>46082</v>
      </c>
    </row>
    <row r="246" spans="1:3">
      <c r="A246" s="1" t="n">
        <v>46113</v>
      </c>
    </row>
    <row r="247" spans="1:3">
      <c r="A247" s="1" t="n">
        <v>46143</v>
      </c>
    </row>
    <row r="248" spans="1:3">
      <c r="A248" s="1" t="n">
        <v>46174</v>
      </c>
    </row>
    <row r="249" spans="1:3">
      <c r="A249" s="1" t="n">
        <v>46204</v>
      </c>
    </row>
    <row r="250" spans="1:3">
      <c r="A250" s="1" t="n">
        <v>46235</v>
      </c>
    </row>
    <row r="251" spans="1:3">
      <c r="A251" s="1" t="n">
        <v>46266</v>
      </c>
    </row>
    <row r="252" spans="1:3">
      <c r="A252" s="1" t="n">
        <v>46296</v>
      </c>
    </row>
    <row r="253" spans="1:3">
      <c r="A253" s="1" t="n">
        <v>46327</v>
      </c>
    </row>
    <row r="254" spans="1:3">
      <c r="A254" s="1" t="n">
        <v>46357</v>
      </c>
    </row>
    <row r="255" spans="1:3">
      <c r="A255" s="1" t="n">
        <v>46388</v>
      </c>
    </row>
    <row r="256" spans="1:3">
      <c r="A256" s="1" t="n">
        <v>46419</v>
      </c>
    </row>
    <row r="257" spans="1:3">
      <c r="A257" s="1" t="n">
        <v>46447</v>
      </c>
    </row>
    <row r="258" spans="1:3">
      <c r="A258" s="1" t="n">
        <v>46478</v>
      </c>
    </row>
    <row r="259" spans="1:3">
      <c r="A259" s="1" t="n">
        <v>46508</v>
      </c>
    </row>
    <row r="260" spans="1:3">
      <c r="A260" s="1" t="n">
        <v>46539</v>
      </c>
    </row>
    <row r="261" spans="1:3">
      <c r="A261" s="1" t="n">
        <v>46569</v>
      </c>
    </row>
    <row r="262" spans="1:3">
      <c r="A262" s="1" t="n">
        <v>46600</v>
      </c>
    </row>
    <row r="263" spans="1:3">
      <c r="A263" s="1" t="n">
        <v>46631</v>
      </c>
    </row>
    <row r="264" spans="1:3">
      <c r="A264" s="1" t="n">
        <v>46661</v>
      </c>
    </row>
    <row r="265" spans="1:3">
      <c r="A265" s="1" t="n">
        <v>46692</v>
      </c>
    </row>
    <row r="266" spans="1:3">
      <c r="A266" s="1" t="n">
        <v>46722</v>
      </c>
    </row>
    <row r="267" spans="1:3">
      <c r="A267" s="1" t="n">
        <v>46753</v>
      </c>
    </row>
    <row r="268" spans="1:3">
      <c r="A268" s="1" t="n">
        <v>46784</v>
      </c>
    </row>
    <row r="269" spans="1:3">
      <c r="A269" s="1" t="n">
        <v>46813</v>
      </c>
    </row>
    <row r="270" spans="1:3">
      <c r="A270" s="1" t="n">
        <v>46844</v>
      </c>
    </row>
    <row r="271" spans="1:3">
      <c r="A271" s="1" t="n">
        <v>46874</v>
      </c>
    </row>
    <row r="272" spans="1:3">
      <c r="A272" s="1" t="n">
        <v>46905</v>
      </c>
    </row>
    <row r="273" spans="1:3">
      <c r="A273" s="1" t="n">
        <v>46935</v>
      </c>
    </row>
    <row r="274" spans="1:3">
      <c r="A274" s="1" t="n">
        <v>46966</v>
      </c>
    </row>
    <row r="275" spans="1:3">
      <c r="A275" s="1" t="n">
        <v>46997</v>
      </c>
    </row>
    <row r="276" spans="1:3">
      <c r="A276" s="1" t="n">
        <v>47027</v>
      </c>
    </row>
    <row r="277" spans="1:3">
      <c r="A277" s="1" t="n">
        <v>47058</v>
      </c>
    </row>
    <row r="278" spans="1:3">
      <c r="A278" s="1" t="n">
        <v>47088</v>
      </c>
    </row>
    <row r="279" spans="1:3">
      <c r="A279" s="1" t="n">
        <v>47119</v>
      </c>
    </row>
    <row r="280" spans="1:3">
      <c r="A280" s="1" t="n">
        <v>47150</v>
      </c>
    </row>
    <row r="281" spans="1:3">
      <c r="A281" s="1" t="n">
        <v>47178</v>
      </c>
    </row>
    <row r="282" spans="1:3">
      <c r="A282" s="1" t="n">
        <v>47209</v>
      </c>
    </row>
    <row r="283" spans="1:3">
      <c r="A283" s="1" t="n">
        <v>47239</v>
      </c>
    </row>
    <row r="284" spans="1:3">
      <c r="A284" s="1" t="n">
        <v>47270</v>
      </c>
    </row>
    <row r="285" spans="1:3">
      <c r="A285" s="1" t="n">
        <v>47300</v>
      </c>
    </row>
    <row r="286" spans="1:3">
      <c r="A286" s="1" t="n">
        <v>47331</v>
      </c>
    </row>
    <row r="287" spans="1:3">
      <c r="A287" s="1" t="n">
        <v>47362</v>
      </c>
    </row>
    <row r="288" spans="1:3">
      <c r="A288" s="1" t="n">
        <v>47392</v>
      </c>
    </row>
    <row r="289" spans="1:3">
      <c r="A289" s="1" t="n">
        <v>47423</v>
      </c>
    </row>
    <row r="290" spans="1:3">
      <c r="A290" s="1" t="n">
        <v>47453</v>
      </c>
    </row>
    <row r="291" spans="1:3">
      <c r="A291" s="1" t="n">
        <v>47484</v>
      </c>
    </row>
    <row r="292" spans="1:3">
      <c r="A292" s="1" t="n">
        <v>47515</v>
      </c>
    </row>
    <row r="293" spans="1:3">
      <c r="A293" s="1" t="n">
        <v>47543</v>
      </c>
    </row>
    <row r="294" spans="1:3">
      <c r="A294" s="1" t="n">
        <v>47574</v>
      </c>
    </row>
    <row r="295" spans="1:3">
      <c r="A295" s="1" t="n">
        <v>47604</v>
      </c>
    </row>
    <row r="296" spans="1:3">
      <c r="A296" s="1" t="n">
        <v>47635</v>
      </c>
    </row>
    <row r="297" spans="1:3">
      <c r="A297" s="1" t="n">
        <v>47665</v>
      </c>
    </row>
    <row r="298" spans="1:3">
      <c r="A298" s="1" t="n">
        <v>47696</v>
      </c>
    </row>
    <row r="299" spans="1:3">
      <c r="A299" s="1" t="n">
        <v>47727</v>
      </c>
    </row>
    <row r="300" spans="1:3">
      <c r="A300" s="1" t="n">
        <v>47757</v>
      </c>
    </row>
    <row r="301" spans="1:3">
      <c r="A301" s="1" t="n">
        <v>47788</v>
      </c>
    </row>
    <row r="302" spans="1:3">
      <c r="A302" s="1" t="n">
        <v>47818</v>
      </c>
    </row>
  </sheetData>
  <pageMargins bottom="1" footer="0.5" header="0.5" left="0.75" right="0.75" top="1"/>
</worksheet>
</file>

<file path=xl/worksheets/sheet12.xml><?xml version="1.0" encoding="utf-8"?>
<worksheet xmlns="http://schemas.openxmlformats.org/spreadsheetml/2006/main">
  <sheetPr>
    <tabColor rgb="0000B080"/>
    <outlinePr summaryBelow="1" summaryRight="1"/>
    <pageSetUpPr/>
  </sheetPr>
  <dimension ref="A1:B36"/>
  <sheetViews>
    <sheetView workbookViewId="0">
      <selection activeCell="A1" sqref="A1"/>
    </sheetView>
  </sheetViews>
  <sheetFormatPr baseColWidth="10" defaultRowHeight="15"/>
  <sheetData>
    <row r="1" spans="1:2">
      <c r="A1" t="s">
        <v>1686</v>
      </c>
    </row>
    <row r="2" spans="1:2">
      <c r="A2" t="s">
        <v>180</v>
      </c>
      <c r="B2" t="s">
        <v>1687</v>
      </c>
    </row>
    <row r="3" spans="1:2">
      <c r="A3" s="1" t="n">
        <v>32264</v>
      </c>
      <c r="B3" t="n">
        <v>0.701</v>
      </c>
    </row>
    <row r="4" spans="1:2">
      <c r="A4" s="1" t="n">
        <v>32478</v>
      </c>
      <c r="B4" t="n">
        <v>0.649</v>
      </c>
    </row>
    <row r="5" spans="1:2">
      <c r="A5" s="1" t="n">
        <v>32629</v>
      </c>
      <c r="B5" t="n">
        <v>0.785</v>
      </c>
    </row>
    <row r="6" spans="1:2">
      <c r="A6" s="1" t="n">
        <v>32813</v>
      </c>
      <c r="B6" t="n">
        <v>0.841</v>
      </c>
    </row>
    <row r="7" spans="1:2">
      <c r="A7" s="1" t="n">
        <v>33482</v>
      </c>
      <c r="B7" t="n">
        <v>0.773</v>
      </c>
    </row>
    <row r="8" spans="1:2">
      <c r="A8" s="1" t="n">
        <v>33512</v>
      </c>
      <c r="B8" t="n">
        <v>0.769</v>
      </c>
    </row>
    <row r="9" spans="1:2">
      <c r="A9" s="1" t="n">
        <v>33543</v>
      </c>
      <c r="B9" t="n">
        <v>0.829</v>
      </c>
    </row>
    <row r="10" spans="1:2">
      <c r="A10" s="1" t="n">
        <v>33817</v>
      </c>
      <c r="B10" t="n">
        <v>0.875</v>
      </c>
    </row>
    <row r="11" spans="1:2">
      <c r="A11" s="1" t="n">
        <v>33848</v>
      </c>
      <c r="B11" t="n">
        <v>0.912</v>
      </c>
    </row>
    <row r="12" spans="1:2">
      <c r="A12" s="1" t="n">
        <v>34029</v>
      </c>
      <c r="B12" t="n">
        <v>0.928</v>
      </c>
    </row>
    <row r="13" spans="1:2">
      <c r="A13" s="1" t="n">
        <v>34090</v>
      </c>
      <c r="B13" t="n">
        <v>0.894</v>
      </c>
    </row>
    <row r="14" spans="1:2">
      <c r="A14" s="1" t="n">
        <v>34213</v>
      </c>
      <c r="B14" t="n">
        <v>0.78</v>
      </c>
    </row>
    <row r="15" spans="1:2">
      <c r="A15" s="1" t="n">
        <v>34790</v>
      </c>
      <c r="B15" t="n">
        <v>0.554</v>
      </c>
    </row>
    <row r="16" spans="1:2">
      <c r="A16" s="1" t="n">
        <v>34912</v>
      </c>
      <c r="B16" t="n">
        <v>0.57</v>
      </c>
    </row>
    <row r="17" spans="1:2">
      <c r="A17" s="1" t="n">
        <v>34943</v>
      </c>
      <c r="B17" t="n">
        <v>0.588</v>
      </c>
    </row>
    <row r="18" spans="1:2">
      <c r="A18" s="1" t="n">
        <v>36495</v>
      </c>
      <c r="B18" t="n">
        <v>0.863</v>
      </c>
    </row>
    <row r="19" spans="1:2">
      <c r="A19" s="1" t="n">
        <v>36557</v>
      </c>
      <c r="B19" t="n">
        <v>0.993</v>
      </c>
    </row>
    <row r="20" spans="1:2">
      <c r="A20" s="1" t="n">
        <v>40360</v>
      </c>
      <c r="B20" t="n">
        <v>2.283</v>
      </c>
    </row>
    <row r="21" spans="1:2">
      <c r="A21" s="1" t="n">
        <v>40391</v>
      </c>
      <c r="B21" t="n">
        <v>2.265</v>
      </c>
    </row>
    <row r="22" spans="1:2">
      <c r="A22" s="1" t="n">
        <v>40422</v>
      </c>
      <c r="B22" t="n">
        <v>2.251</v>
      </c>
    </row>
    <row r="23" spans="1:2">
      <c r="A23" s="1" t="n">
        <v>40452</v>
      </c>
      <c r="B23" t="n">
        <v>2.431</v>
      </c>
    </row>
    <row r="24" spans="1:2">
      <c r="A24" s="1" t="n">
        <v>40483</v>
      </c>
      <c r="B24" t="n">
        <v>2.485</v>
      </c>
    </row>
    <row r="25" spans="1:2">
      <c r="A25" s="1" t="n">
        <v>40513</v>
      </c>
      <c r="B25" t="n">
        <v>2.625</v>
      </c>
    </row>
    <row r="26" spans="1:2">
      <c r="A26" s="1" t="n">
        <v>40603</v>
      </c>
      <c r="B26" t="n">
        <v>3.242</v>
      </c>
    </row>
    <row r="27" spans="1:2">
      <c r="A27" s="1" t="n">
        <v>40634</v>
      </c>
      <c r="B27" t="n">
        <v>3.446</v>
      </c>
    </row>
    <row r="28" spans="1:2">
      <c r="A28" s="1" t="n">
        <v>40664</v>
      </c>
      <c r="B28" t="n">
        <v>3.242</v>
      </c>
    </row>
    <row r="29" spans="1:2">
      <c r="A29" s="1" t="n">
        <v>40756</v>
      </c>
      <c r="B29" t="n">
        <v>3.083</v>
      </c>
    </row>
    <row r="30" spans="1:2">
      <c r="A30" s="1" t="n">
        <v>40787</v>
      </c>
      <c r="B30" t="n">
        <v>3.15</v>
      </c>
    </row>
    <row r="31" spans="1:2">
      <c r="A31" s="1" t="n">
        <v>40817</v>
      </c>
      <c r="B31" t="n">
        <v>3.079</v>
      </c>
    </row>
    <row r="32" spans="1:2">
      <c r="A32" s="1" t="n">
        <v>41030</v>
      </c>
      <c r="B32" t="n">
        <v>3.073</v>
      </c>
    </row>
    <row r="33" spans="1:2">
      <c r="A33" s="1" t="n">
        <v>41061</v>
      </c>
      <c r="B33" t="n">
        <v>2.784</v>
      </c>
    </row>
    <row r="34" spans="1:2">
      <c r="A34" s="1" t="n">
        <v>41122</v>
      </c>
      <c r="B34" t="n">
        <v>3.22</v>
      </c>
    </row>
    <row r="35" spans="1:2">
      <c r="A35" s="1" t="n">
        <v>41306</v>
      </c>
      <c r="B35" t="n">
        <v>3.4</v>
      </c>
    </row>
    <row r="36" spans="1:2">
      <c r="A36" s="1" t="n">
        <v>41518</v>
      </c>
      <c r="B36" t="n">
        <v>3.069</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AV117"/>
  <sheetViews>
    <sheetView workbookViewId="0">
      <selection activeCell="A1" sqref="A1"/>
    </sheetView>
  </sheetViews>
  <sheetFormatPr baseColWidth="10" defaultRowHeight="15"/>
  <sheetData>
    <row r="1" spans="1:48">
      <c r="A1" t="s">
        <v>1688</v>
      </c>
    </row>
    <row r="3" spans="1:48">
      <c r="A3" t="s">
        <v>1689</v>
      </c>
    </row>
    <row r="4" spans="1:48">
      <c r="A4" t="s">
        <v>1690</v>
      </c>
    </row>
    <row r="5" spans="1:48">
      <c r="A5" t="s">
        <v>1691</v>
      </c>
      <c r="B5" t="s">
        <v>1692</v>
      </c>
      <c r="C5" t="s">
        <v>1688</v>
      </c>
      <c r="D5" t="n">
        <v>14.45</v>
      </c>
      <c r="E5">
        <f>D5*(44/12)</f>
        <v/>
      </c>
    </row>
    <row r="6" spans="1:48">
      <c r="A6" t="s">
        <v>1693</v>
      </c>
      <c r="B6" t="s">
        <v>1692</v>
      </c>
      <c r="C6" t="s">
        <v>1688</v>
      </c>
      <c r="D6" t="n">
        <v>15.31</v>
      </c>
    </row>
    <row r="7" spans="1:48">
      <c r="A7" t="s">
        <v>1694</v>
      </c>
      <c r="B7" t="s">
        <v>1695</v>
      </c>
      <c r="C7" t="s">
        <v>1696</v>
      </c>
      <c r="D7" t="n">
        <v>53.06</v>
      </c>
    </row>
    <row r="8" spans="1:48">
      <c r="A8" t="s">
        <v>1697</v>
      </c>
      <c r="B8" t="s">
        <v>1695</v>
      </c>
      <c r="C8" t="s">
        <v>1698</v>
      </c>
      <c r="D8" t="n">
        <v>39.9</v>
      </c>
    </row>
    <row r="9" spans="1:48">
      <c r="A9" t="s">
        <v>1699</v>
      </c>
      <c r="B9" t="s">
        <v>1695</v>
      </c>
      <c r="C9" t="s">
        <v>1700</v>
      </c>
      <c r="D9">
        <f>D8+D7</f>
        <v/>
      </c>
    </row>
    <row r="10" spans="1:48">
      <c r="A10" t="s">
        <v>1701</v>
      </c>
      <c r="B10" t="s">
        <v>115</v>
      </c>
      <c r="D10">
        <f>D8/D7</f>
        <v/>
      </c>
    </row>
    <row r="12" spans="1:48">
      <c r="A12" t="s">
        <v>62</v>
      </c>
    </row>
    <row r="13" spans="1:48">
      <c r="A13" t="s">
        <v>1690</v>
      </c>
    </row>
    <row r="14" spans="1:48">
      <c r="A14" t="s">
        <v>1702</v>
      </c>
      <c r="B14" t="s">
        <v>1692</v>
      </c>
      <c r="C14" t="s">
        <v>1688</v>
      </c>
      <c r="D14" t="n">
        <v>25.71</v>
      </c>
    </row>
    <row r="15" spans="1:48">
      <c r="A15" t="s">
        <v>150</v>
      </c>
      <c r="B15" t="s">
        <v>1692</v>
      </c>
      <c r="C15" t="s">
        <v>1688</v>
      </c>
      <c r="D15" t="n">
        <v>25.71</v>
      </c>
    </row>
    <row r="16" spans="1:48">
      <c r="A16" t="s">
        <v>1703</v>
      </c>
      <c r="B16" t="s">
        <v>1692</v>
      </c>
      <c r="C16" t="s">
        <v>1688</v>
      </c>
      <c r="D16" t="n">
        <v>25.61</v>
      </c>
    </row>
    <row r="17" spans="1:48">
      <c r="A17" t="s">
        <v>1704</v>
      </c>
      <c r="B17" t="s">
        <v>1692</v>
      </c>
      <c r="C17" t="s">
        <v>1688</v>
      </c>
      <c r="D17" t="n">
        <v>25.82</v>
      </c>
    </row>
    <row r="18" spans="1:48">
      <c r="A18" t="s">
        <v>1705</v>
      </c>
      <c r="B18" t="s">
        <v>1692</v>
      </c>
      <c r="C18" t="s">
        <v>1688</v>
      </c>
      <c r="D18" t="n">
        <v>26.05</v>
      </c>
    </row>
    <row r="19" spans="1:48">
      <c r="A19" t="s">
        <v>1706</v>
      </c>
      <c r="B19" t="s">
        <v>1692</v>
      </c>
      <c r="C19" t="s">
        <v>1688</v>
      </c>
      <c r="D19">
        <f>SUM(D14:D18)/COUNT(D14:D18)</f>
        <v/>
      </c>
    </row>
    <row r="20" spans="1:48">
      <c r="A20" t="s">
        <v>1706</v>
      </c>
      <c r="B20" t="s">
        <v>1695</v>
      </c>
      <c r="C20" t="s">
        <v>1688</v>
      </c>
      <c r="D20">
        <f>D19*(44/12)</f>
        <v/>
      </c>
    </row>
    <row r="21" spans="1:48">
      <c r="A21" t="s">
        <v>1707</v>
      </c>
      <c r="B21" t="s">
        <v>1708</v>
      </c>
      <c r="C21" t="s">
        <v>1709</v>
      </c>
      <c r="D21" t="n">
        <v>9.199999999999999</v>
      </c>
    </row>
    <row r="22" spans="1:48">
      <c r="A22" t="s">
        <v>1710</v>
      </c>
      <c r="B22" t="s">
        <v>1695</v>
      </c>
      <c r="C22" t="s">
        <v>1700</v>
      </c>
      <c r="D22">
        <f>D21+D20</f>
        <v/>
      </c>
    </row>
    <row r="23" spans="1:48">
      <c r="A23" t="s">
        <v>1701</v>
      </c>
      <c r="B23" t="s">
        <v>115</v>
      </c>
      <c r="D23">
        <f>D21/D20</f>
        <v/>
      </c>
    </row>
    <row r="25" spans="1:48">
      <c r="A25" t="s">
        <v>1711</v>
      </c>
    </row>
    <row r="26" spans="1:48">
      <c r="A26" t="s">
        <v>1690</v>
      </c>
    </row>
    <row r="27" spans="1:48">
      <c r="A27" t="s">
        <v>1711</v>
      </c>
      <c r="B27" t="s">
        <v>1712</v>
      </c>
      <c r="D27">
        <f>'LCEF by Fuel Type'!AC24</f>
        <v/>
      </c>
    </row>
    <row r="29" spans="1:48">
      <c r="A29" t="s">
        <v>1713</v>
      </c>
    </row>
    <row r="30" spans="1:48">
      <c r="A30" t="s">
        <v>1690</v>
      </c>
    </row>
    <row r="31" spans="1:48">
      <c r="A31" t="s">
        <v>1714</v>
      </c>
      <c r="B31" t="s">
        <v>1692</v>
      </c>
      <c r="C31" t="s">
        <v>1688</v>
      </c>
      <c r="D31" t="n">
        <v>20.55</v>
      </c>
    </row>
    <row r="32" spans="1:48">
      <c r="A32" t="s">
        <v>1715</v>
      </c>
      <c r="B32" t="s">
        <v>1692</v>
      </c>
      <c r="C32" t="s">
        <v>1688</v>
      </c>
      <c r="D32" t="n">
        <v>18.86</v>
      </c>
    </row>
    <row r="33" spans="1:48">
      <c r="A33" t="s">
        <v>1716</v>
      </c>
      <c r="B33" t="s">
        <v>1692</v>
      </c>
      <c r="C33" t="s">
        <v>1688</v>
      </c>
      <c r="D33" t="n">
        <v>19.98</v>
      </c>
    </row>
    <row r="34" spans="1:48">
      <c r="A34" t="s">
        <v>1717</v>
      </c>
      <c r="B34" t="s">
        <v>1692</v>
      </c>
      <c r="C34" t="s">
        <v>1688</v>
      </c>
      <c r="D34" t="n">
        <v>20.17</v>
      </c>
    </row>
    <row r="35" spans="1:48">
      <c r="A35" t="s">
        <v>1718</v>
      </c>
      <c r="B35" t="s">
        <v>1692</v>
      </c>
      <c r="C35" t="s">
        <v>1688</v>
      </c>
      <c r="D35" t="n">
        <v>20.47</v>
      </c>
    </row>
    <row r="36" spans="1:48">
      <c r="A36" t="s">
        <v>1719</v>
      </c>
      <c r="B36" t="s">
        <v>1692</v>
      </c>
      <c r="C36" t="s">
        <v>1688</v>
      </c>
      <c r="D36" t="n">
        <v>19.7</v>
      </c>
    </row>
    <row r="37" spans="1:48">
      <c r="A37" t="s">
        <v>1720</v>
      </c>
      <c r="B37" t="s">
        <v>1692</v>
      </c>
      <c r="C37" t="s">
        <v>1688</v>
      </c>
      <c r="D37" t="n">
        <v>19.96</v>
      </c>
    </row>
    <row r="38" spans="1:48">
      <c r="A38" t="s">
        <v>1721</v>
      </c>
      <c r="B38" t="s">
        <v>1692</v>
      </c>
      <c r="C38" t="s">
        <v>1688</v>
      </c>
      <c r="D38" t="n">
        <v>16.83</v>
      </c>
    </row>
    <row r="39" spans="1:48">
      <c r="A39" t="s">
        <v>1721</v>
      </c>
      <c r="B39" t="s">
        <v>1692</v>
      </c>
      <c r="C39" t="s">
        <v>1688</v>
      </c>
      <c r="D39" t="n">
        <v>17.06</v>
      </c>
    </row>
    <row r="40" spans="1:48">
      <c r="A40" t="s">
        <v>1722</v>
      </c>
      <c r="B40" t="s">
        <v>1692</v>
      </c>
      <c r="C40" t="s">
        <v>1688</v>
      </c>
      <c r="D40" t="n">
        <v>20.2</v>
      </c>
    </row>
    <row r="41" spans="1:48">
      <c r="A41" t="s">
        <v>1723</v>
      </c>
      <c r="B41" t="s">
        <v>1692</v>
      </c>
      <c r="C41" t="s">
        <v>1688</v>
      </c>
      <c r="D41" t="n">
        <v>19.46</v>
      </c>
    </row>
    <row r="42" spans="1:48">
      <c r="A42" t="s">
        <v>1724</v>
      </c>
      <c r="B42" t="s">
        <v>1692</v>
      </c>
      <c r="C42" t="s">
        <v>1688</v>
      </c>
      <c r="D42" t="n">
        <v>19.89</v>
      </c>
    </row>
    <row r="43" spans="1:48">
      <c r="A43" t="s">
        <v>1725</v>
      </c>
      <c r="B43" t="s">
        <v>1692</v>
      </c>
      <c r="C43" t="s">
        <v>1688</v>
      </c>
      <c r="D43" t="n">
        <v>20.48</v>
      </c>
    </row>
    <row r="45" spans="1:48">
      <c r="A45" t="s">
        <v>1726</v>
      </c>
    </row>
    <row r="46" spans="1:48">
      <c r="A46" t="s">
        <v>1714</v>
      </c>
      <c r="B46" t="s">
        <v>1695</v>
      </c>
      <c r="D46">
        <f>D31*(44/12)</f>
        <v/>
      </c>
    </row>
    <row r="47" spans="1:48">
      <c r="A47" t="s">
        <v>1715</v>
      </c>
      <c r="B47" t="s">
        <v>1695</v>
      </c>
      <c r="D47">
        <f>D32*(44/12)</f>
        <v/>
      </c>
    </row>
    <row r="48" spans="1:48">
      <c r="A48" t="s">
        <v>1716</v>
      </c>
      <c r="B48" t="s">
        <v>1695</v>
      </c>
      <c r="D48">
        <f>D33*(44/12)</f>
        <v/>
      </c>
    </row>
    <row r="49" spans="1:48">
      <c r="A49" t="s">
        <v>1717</v>
      </c>
      <c r="B49" t="s">
        <v>1695</v>
      </c>
      <c r="D49">
        <f>D34*(44/12)</f>
        <v/>
      </c>
    </row>
    <row r="50" spans="1:48">
      <c r="A50" t="s">
        <v>1718</v>
      </c>
      <c r="B50" t="s">
        <v>1695</v>
      </c>
      <c r="D50">
        <f>D35*(44/12)</f>
        <v/>
      </c>
    </row>
    <row r="51" spans="1:48">
      <c r="A51" t="s">
        <v>1719</v>
      </c>
      <c r="B51" t="s">
        <v>1695</v>
      </c>
      <c r="D51">
        <f>D36*(44/12)</f>
        <v/>
      </c>
    </row>
    <row r="52" spans="1:48">
      <c r="A52" t="s">
        <v>1720</v>
      </c>
      <c r="B52" t="s">
        <v>1695</v>
      </c>
      <c r="D52">
        <f>D37*(44/12)</f>
        <v/>
      </c>
    </row>
    <row r="53" spans="1:48">
      <c r="A53" t="s">
        <v>1721</v>
      </c>
      <c r="B53" t="s">
        <v>1695</v>
      </c>
      <c r="D53">
        <f>D38*(44/12)</f>
        <v/>
      </c>
    </row>
    <row r="54" spans="1:48">
      <c r="A54" t="s">
        <v>1721</v>
      </c>
      <c r="B54" t="s">
        <v>1695</v>
      </c>
      <c r="D54">
        <f>D39*(44/12)</f>
        <v/>
      </c>
    </row>
    <row r="55" spans="1:48">
      <c r="A55" t="s">
        <v>1722</v>
      </c>
      <c r="B55" t="s">
        <v>1695</v>
      </c>
      <c r="D55">
        <f>D40*(44/12)</f>
        <v/>
      </c>
    </row>
    <row r="56" spans="1:48">
      <c r="A56" t="s">
        <v>1723</v>
      </c>
      <c r="B56" t="s">
        <v>1695</v>
      </c>
      <c r="D56">
        <f>D41*(44/12)</f>
        <v/>
      </c>
    </row>
    <row r="57" spans="1:48">
      <c r="A57" t="s">
        <v>1724</v>
      </c>
      <c r="B57" t="s">
        <v>1695</v>
      </c>
      <c r="D57">
        <f>D42*(44/12)</f>
        <v/>
      </c>
    </row>
    <row r="58" spans="1:48">
      <c r="A58" t="s">
        <v>1725</v>
      </c>
      <c r="B58" t="s">
        <v>1695</v>
      </c>
      <c r="D58">
        <f>D43*(44/12)</f>
        <v/>
      </c>
    </row>
    <row r="60" spans="1:48">
      <c r="D60" t="s">
        <v>1727</v>
      </c>
      <c r="E60" t="n">
        <v>1987</v>
      </c>
      <c r="F60" t="n">
        <v>1988</v>
      </c>
      <c r="G60" t="n">
        <v>1989</v>
      </c>
      <c r="H60" t="n">
        <v>1990</v>
      </c>
      <c r="I60" t="n">
        <v>1991</v>
      </c>
      <c r="J60" t="n">
        <v>1992</v>
      </c>
      <c r="K60" t="n">
        <v>1993</v>
      </c>
      <c r="L60" t="n">
        <v>1994</v>
      </c>
      <c r="M60" t="n">
        <v>1995</v>
      </c>
      <c r="N60" t="n">
        <v>1996</v>
      </c>
      <c r="O60" t="n">
        <v>1997</v>
      </c>
      <c r="P60" t="n">
        <v>1998</v>
      </c>
      <c r="Q60" t="n">
        <v>1999</v>
      </c>
      <c r="R60" t="n">
        <v>2000</v>
      </c>
      <c r="S60" t="n">
        <v>2001</v>
      </c>
      <c r="T60" t="n">
        <v>2002</v>
      </c>
      <c r="U60" t="n">
        <v>2003</v>
      </c>
      <c r="V60" t="n">
        <v>2004</v>
      </c>
      <c r="W60" t="n">
        <v>2005</v>
      </c>
      <c r="X60" t="n">
        <v>2006</v>
      </c>
      <c r="Y60" t="n">
        <v>2007</v>
      </c>
      <c r="Z60" t="n">
        <v>2008</v>
      </c>
      <c r="AA60" t="n">
        <v>2009</v>
      </c>
      <c r="AB60" t="n">
        <v>2010</v>
      </c>
      <c r="AC60" t="n">
        <v>2011</v>
      </c>
      <c r="AD60" t="n">
        <v>2012</v>
      </c>
      <c r="AE60" t="n">
        <v>2013</v>
      </c>
      <c r="AF60" t="n">
        <v>2014</v>
      </c>
      <c r="AG60" t="n">
        <v>2015</v>
      </c>
      <c r="AH60" t="n">
        <v>2016</v>
      </c>
      <c r="AI60" t="n">
        <v>2017</v>
      </c>
      <c r="AJ60" t="n">
        <v>2018</v>
      </c>
      <c r="AK60" t="n">
        <v>2019</v>
      </c>
      <c r="AL60" t="n">
        <v>2020</v>
      </c>
      <c r="AM60" t="n">
        <v>2021</v>
      </c>
      <c r="AN60" t="n">
        <v>2022</v>
      </c>
      <c r="AO60" t="n">
        <v>2023</v>
      </c>
      <c r="AP60" t="n">
        <v>2024</v>
      </c>
      <c r="AQ60" t="n">
        <v>2025</v>
      </c>
      <c r="AR60" t="n">
        <v>2026</v>
      </c>
      <c r="AS60" t="n">
        <v>2027</v>
      </c>
      <c r="AT60" t="n">
        <v>2028</v>
      </c>
      <c r="AU60" t="n">
        <v>2029</v>
      </c>
      <c r="AV60" t="n">
        <v>2030</v>
      </c>
    </row>
    <row r="61" spans="1:48">
      <c r="A61" t="s">
        <v>1728</v>
      </c>
    </row>
    <row r="62" spans="1:48">
      <c r="A62" t="s">
        <v>1729</v>
      </c>
      <c r="B62" t="s">
        <v>1730</v>
      </c>
      <c r="C62" t="s">
        <v>1731</v>
      </c>
      <c r="E62">
        <f>INDEX('EIA Consumption'!$A$1:$CD$2765,MATCH('Carbon Coefficients'!$C62,'EIA Consumption'!$C$1:$C$765,0),MATCH('Carbon Coefficients'!E$60,'EIA Consumption'!$A$2:$CD$2,0))</f>
        <v/>
      </c>
      <c r="F62">
        <f>INDEX('EIA Consumption'!$A$1:$CD$2765,MATCH('Carbon Coefficients'!$C62,'EIA Consumption'!$C$1:$C$765,0),MATCH('Carbon Coefficients'!F$60,'EIA Consumption'!$A$2:$CD$2,0))</f>
        <v/>
      </c>
      <c r="G62">
        <f>INDEX('EIA Consumption'!$A$1:$CD$2765,MATCH('Carbon Coefficients'!$C62,'EIA Consumption'!$C$1:$C$765,0),MATCH('Carbon Coefficients'!G$60,'EIA Consumption'!$A$2:$CD$2,0))</f>
        <v/>
      </c>
      <c r="H62">
        <f>INDEX('EIA Consumption'!$A$1:$CD$2765,MATCH('Carbon Coefficients'!$C62,'EIA Consumption'!$C$1:$C$765,0),MATCH('Carbon Coefficients'!H$60,'EIA Consumption'!$A$2:$CD$2,0))</f>
        <v/>
      </c>
      <c r="I62">
        <f>INDEX('EIA Consumption'!$A$1:$CD$2765,MATCH('Carbon Coefficients'!$C62,'EIA Consumption'!$C$1:$C$765,0),MATCH('Carbon Coefficients'!I$60,'EIA Consumption'!$A$2:$CD$2,0))</f>
        <v/>
      </c>
      <c r="J62">
        <f>INDEX('EIA Consumption'!$A$1:$CD$2765,MATCH('Carbon Coefficients'!$C62,'EIA Consumption'!$C$1:$C$765,0),MATCH('Carbon Coefficients'!J$60,'EIA Consumption'!$A$2:$CD$2,0))</f>
        <v/>
      </c>
      <c r="K62">
        <f>INDEX('EIA Consumption'!$A$1:$CD$2765,MATCH('Carbon Coefficients'!$C62,'EIA Consumption'!$C$1:$C$765,0),MATCH('Carbon Coefficients'!K$60,'EIA Consumption'!$A$2:$CD$2,0))</f>
        <v/>
      </c>
      <c r="L62">
        <f>INDEX('EIA Consumption'!$A$1:$CD$2765,MATCH('Carbon Coefficients'!$C62,'EIA Consumption'!$C$1:$C$765,0),MATCH('Carbon Coefficients'!L$60,'EIA Consumption'!$A$2:$CD$2,0))</f>
        <v/>
      </c>
      <c r="M62">
        <f>INDEX('EIA Consumption'!$A$1:$CD$2765,MATCH('Carbon Coefficients'!$C62,'EIA Consumption'!$C$1:$C$765,0),MATCH('Carbon Coefficients'!M$60,'EIA Consumption'!$A$2:$CD$2,0))</f>
        <v/>
      </c>
      <c r="N62">
        <f>INDEX('EIA Consumption'!$A$1:$CD$2765,MATCH('Carbon Coefficients'!$C62,'EIA Consumption'!$C$1:$C$765,0),MATCH('Carbon Coefficients'!N$60,'EIA Consumption'!$A$2:$CD$2,0))</f>
        <v/>
      </c>
      <c r="O62">
        <f>INDEX('EIA Consumption'!$A$1:$CD$2765,MATCH('Carbon Coefficients'!$C62,'EIA Consumption'!$C$1:$C$765,0),MATCH('Carbon Coefficients'!O$60,'EIA Consumption'!$A$2:$CD$2,0))</f>
        <v/>
      </c>
      <c r="P62">
        <f>INDEX('EIA Consumption'!$A$1:$CD$2765,MATCH('Carbon Coefficients'!$C62,'EIA Consumption'!$C$1:$C$765,0),MATCH('Carbon Coefficients'!P$60,'EIA Consumption'!$A$2:$CD$2,0))</f>
        <v/>
      </c>
      <c r="Q62">
        <f>INDEX('EIA Consumption'!$A$1:$CD$2765,MATCH('Carbon Coefficients'!$C62,'EIA Consumption'!$C$1:$C$765,0),MATCH('Carbon Coefficients'!Q$60,'EIA Consumption'!$A$2:$CD$2,0))</f>
        <v/>
      </c>
      <c r="R62">
        <f>INDEX('EIA Consumption'!$A$1:$CD$2765,MATCH('Carbon Coefficients'!$C62,'EIA Consumption'!$C$1:$C$765,0),MATCH('Carbon Coefficients'!R$60,'EIA Consumption'!$A$2:$CD$2,0))</f>
        <v/>
      </c>
      <c r="S62">
        <f>INDEX('EIA Consumption'!$A$1:$CD$2765,MATCH('Carbon Coefficients'!$C62,'EIA Consumption'!$C$1:$C$765,0),MATCH('Carbon Coefficients'!S$60,'EIA Consumption'!$A$2:$CD$2,0))</f>
        <v/>
      </c>
      <c r="T62">
        <f>INDEX('EIA Consumption'!$A$1:$CD$2765,MATCH('Carbon Coefficients'!$C62,'EIA Consumption'!$C$1:$C$765,0),MATCH('Carbon Coefficients'!T$60,'EIA Consumption'!$A$2:$CD$2,0))</f>
        <v/>
      </c>
      <c r="U62">
        <f>INDEX('EIA Consumption'!$A$1:$CD$2765,MATCH('Carbon Coefficients'!$C62,'EIA Consumption'!$C$1:$C$765,0),MATCH('Carbon Coefficients'!U$60,'EIA Consumption'!$A$2:$CD$2,0))</f>
        <v/>
      </c>
      <c r="V62">
        <f>INDEX('EIA Consumption'!$A$1:$CD$2765,MATCH('Carbon Coefficients'!$C62,'EIA Consumption'!$C$1:$C$765,0),MATCH('Carbon Coefficients'!V$60,'EIA Consumption'!$A$2:$CD$2,0))</f>
        <v/>
      </c>
      <c r="W62">
        <f>INDEX('EIA Consumption'!$A$1:$CD$2765,MATCH('Carbon Coefficients'!$C62,'EIA Consumption'!$C$1:$C$765,0),MATCH('Carbon Coefficients'!W$60,'EIA Consumption'!$A$2:$CD$2,0))</f>
        <v/>
      </c>
      <c r="X62">
        <f>INDEX('EIA Consumption'!$A$1:$CD$2765,MATCH('Carbon Coefficients'!$C62,'EIA Consumption'!$C$1:$C$765,0),MATCH('Carbon Coefficients'!X$60,'EIA Consumption'!$A$2:$CD$2,0))</f>
        <v/>
      </c>
      <c r="Y62">
        <f>INDEX('EIA Consumption'!$A$1:$CD$2765,MATCH('Carbon Coefficients'!$C62,'EIA Consumption'!$C$1:$C$765,0),MATCH('Carbon Coefficients'!Y$60,'EIA Consumption'!$A$2:$CD$2,0))</f>
        <v/>
      </c>
      <c r="Z62">
        <f>INDEX('EIA Consumption'!$A$1:$CD$2765,MATCH('Carbon Coefficients'!$C62,'EIA Consumption'!$C$1:$C$765,0),MATCH('Carbon Coefficients'!Z$60,'EIA Consumption'!$A$2:$CD$2,0))</f>
        <v/>
      </c>
      <c r="AA62">
        <f>INDEX('EIA Consumption'!$A$1:$CD$2765,MATCH('Carbon Coefficients'!$C62,'EIA Consumption'!$C$1:$C$765,0),MATCH('Carbon Coefficients'!AA$60,'EIA Consumption'!$A$2:$CD$2,0))</f>
        <v/>
      </c>
      <c r="AB62">
        <f>INDEX('EIA Consumption'!$A$1:$CD$2765,MATCH('Carbon Coefficients'!$C62,'EIA Consumption'!$C$1:$C$765,0),MATCH('Carbon Coefficients'!AB$60,'EIA Consumption'!$A$2:$CD$2,0))</f>
        <v/>
      </c>
      <c r="AC62">
        <f>INDEX('EIA Consumption'!$A$1:$CD$2765,MATCH('Carbon Coefficients'!$C62,'EIA Consumption'!$C$1:$C$765,0),MATCH('Carbon Coefficients'!AC$60,'EIA Consumption'!$A$2:$CD$2,0))</f>
        <v/>
      </c>
      <c r="AD62">
        <f>INDEX('EIA Consumption'!$A$1:$CD$2765,MATCH('Carbon Coefficients'!$C62,'EIA Consumption'!$C$1:$C$765,0),MATCH('Carbon Coefficients'!AD$60,'EIA Consumption'!$A$2:$CD$2,0))</f>
        <v/>
      </c>
      <c r="AE62">
        <f>INDEX('EIA Consumption'!$A$1:$CD$2765,MATCH('Carbon Coefficients'!$C62,'EIA Consumption'!$C$1:$C$765,0),MATCH('Carbon Coefficients'!AE$60,'EIA Consumption'!$A$2:$CD$2,0))</f>
        <v/>
      </c>
      <c r="AF62">
        <f>INDEX('EIA Consumption'!$A$1:$CD$2765,MATCH('Carbon Coefficients'!$C62,'EIA Consumption'!$C$1:$C$765,0),MATCH('Carbon Coefficients'!AF$60,'EIA Consumption'!$A$2:$CD$2,0))</f>
        <v/>
      </c>
      <c r="AG62">
        <f>INDEX('EIA Consumption'!$A$1:$CD$2765,MATCH('Carbon Coefficients'!$C62,'EIA Consumption'!$C$1:$C$765,0),MATCH('Carbon Coefficients'!AG$60,'EIA Consumption'!$A$2:$CD$2,0))</f>
        <v/>
      </c>
      <c r="AH62">
        <f>INDEX('EIA Consumption'!$A$1:$CD$2765,MATCH('Carbon Coefficients'!$C62,'EIA Consumption'!$C$1:$C$765,0),MATCH('Carbon Coefficients'!AH$60,'EIA Consumption'!$A$2:$CD$2,0))</f>
        <v/>
      </c>
      <c r="AI62">
        <f>INDEX('EIA Consumption'!$A$1:$CD$2765,MATCH('Carbon Coefficients'!$C62,'EIA Consumption'!$C$1:$C$765,0),MATCH('Carbon Coefficients'!AI$60,'EIA Consumption'!$A$2:$CD$2,0))</f>
        <v/>
      </c>
      <c r="AJ62">
        <f>INDEX('EIA Consumption'!$A$1:$CD$2765,MATCH('Carbon Coefficients'!$C62,'EIA Consumption'!$C$1:$C$765,0),MATCH('Carbon Coefficients'!AJ$60,'EIA Consumption'!$A$2:$CD$2,0))</f>
        <v/>
      </c>
      <c r="AK62">
        <f>INDEX('EIA Consumption'!$A$1:$CD$2765,MATCH('Carbon Coefficients'!$C62,'EIA Consumption'!$C$1:$C$765,0),MATCH('Carbon Coefficients'!AK$60,'EIA Consumption'!$A$2:$CD$2,0))</f>
        <v/>
      </c>
      <c r="AL62">
        <f>INDEX('EIA Consumption'!$A$1:$CD$2765,MATCH('Carbon Coefficients'!$C62,'EIA Consumption'!$C$1:$C$765,0),MATCH('Carbon Coefficients'!AL$60,'EIA Consumption'!$A$2:$CD$2,0))</f>
        <v/>
      </c>
      <c r="AM62">
        <f>INDEX('EIA Consumption'!$A$1:$CD$2765,MATCH('Carbon Coefficients'!$C62,'EIA Consumption'!$C$1:$C$765,0),MATCH('Carbon Coefficients'!AM$60,'EIA Consumption'!$A$2:$CD$2,0))</f>
        <v/>
      </c>
      <c r="AN62">
        <f>INDEX('EIA Consumption'!$A$1:$CD$2765,MATCH('Carbon Coefficients'!$C62,'EIA Consumption'!$C$1:$C$765,0),MATCH('Carbon Coefficients'!AN$60,'EIA Consumption'!$A$2:$CD$2,0))</f>
        <v/>
      </c>
      <c r="AO62">
        <f>INDEX('EIA Consumption'!$A$1:$CD$2765,MATCH('Carbon Coefficients'!$C62,'EIA Consumption'!$C$1:$C$765,0),MATCH('Carbon Coefficients'!AO$60,'EIA Consumption'!$A$2:$CD$2,0))</f>
        <v/>
      </c>
      <c r="AP62">
        <f>INDEX('EIA Consumption'!$A$1:$CD$2765,MATCH('Carbon Coefficients'!$C62,'EIA Consumption'!$C$1:$C$765,0),MATCH('Carbon Coefficients'!AP$60,'EIA Consumption'!$A$2:$CD$2,0))</f>
        <v/>
      </c>
      <c r="AQ62">
        <f>INDEX('EIA Consumption'!$A$1:$CD$2765,MATCH('Carbon Coefficients'!$C62,'EIA Consumption'!$C$1:$C$765,0),MATCH('Carbon Coefficients'!AQ$60,'EIA Consumption'!$A$2:$CD$2,0))</f>
        <v/>
      </c>
      <c r="AR62">
        <f>INDEX('EIA Consumption'!$A$1:$CD$2765,MATCH('Carbon Coefficients'!$C62,'EIA Consumption'!$C$1:$C$765,0),MATCH('Carbon Coefficients'!AR$60,'EIA Consumption'!$A$2:$CD$2,0))</f>
        <v/>
      </c>
      <c r="AS62">
        <f>INDEX('EIA Consumption'!$A$1:$CD$2765,MATCH('Carbon Coefficients'!$C62,'EIA Consumption'!$C$1:$C$765,0),MATCH('Carbon Coefficients'!AS$60,'EIA Consumption'!$A$2:$CD$2,0))</f>
        <v/>
      </c>
      <c r="AT62">
        <f>INDEX('EIA Consumption'!$A$1:$CD$2765,MATCH('Carbon Coefficients'!$C62,'EIA Consumption'!$C$1:$C$765,0),MATCH('Carbon Coefficients'!AT$60,'EIA Consumption'!$A$2:$CD$2,0))</f>
        <v/>
      </c>
      <c r="AU62">
        <f>INDEX('EIA Consumption'!$A$1:$CD$2765,MATCH('Carbon Coefficients'!$C62,'EIA Consumption'!$C$1:$C$765,0),MATCH('Carbon Coefficients'!AU$60,'EIA Consumption'!$A$2:$CD$2,0))</f>
        <v/>
      </c>
      <c r="AV62">
        <f>INDEX('EIA Consumption'!$A$1:$CD$2765,MATCH('Carbon Coefficients'!$C62,'EIA Consumption'!$C$1:$C$765,0),MATCH('Carbon Coefficients'!AV$60,'EIA Consumption'!$A$2:$CD$2,0))</f>
        <v/>
      </c>
    </row>
    <row r="63" spans="1:48">
      <c r="A63" t="s">
        <v>1732</v>
      </c>
      <c r="B63" t="s">
        <v>1730</v>
      </c>
      <c r="C63" t="s">
        <v>1733</v>
      </c>
      <c r="E63">
        <f>INDEX('EIA Consumption'!$A$1:$CD$2765,MATCH('Carbon Coefficients'!$C63,'EIA Consumption'!$C$1:$C$765,0),MATCH('Carbon Coefficients'!E$60,'EIA Consumption'!$A$2:$CD$2,0))</f>
        <v/>
      </c>
      <c r="F63">
        <f>INDEX('EIA Consumption'!$A$1:$CD$2765,MATCH('Carbon Coefficients'!$C63,'EIA Consumption'!$C$1:$C$765,0),MATCH('Carbon Coefficients'!F$60,'EIA Consumption'!$A$2:$CD$2,0))</f>
        <v/>
      </c>
      <c r="G63">
        <f>INDEX('EIA Consumption'!$A$1:$CD$2765,MATCH('Carbon Coefficients'!$C63,'EIA Consumption'!$C$1:$C$765,0),MATCH('Carbon Coefficients'!G$60,'EIA Consumption'!$A$2:$CD$2,0))</f>
        <v/>
      </c>
      <c r="H63">
        <f>INDEX('EIA Consumption'!$A$1:$CD$2765,MATCH('Carbon Coefficients'!$C63,'EIA Consumption'!$C$1:$C$765,0),MATCH('Carbon Coefficients'!H$60,'EIA Consumption'!$A$2:$CD$2,0))</f>
        <v/>
      </c>
      <c r="I63">
        <f>INDEX('EIA Consumption'!$A$1:$CD$2765,MATCH('Carbon Coefficients'!$C63,'EIA Consumption'!$C$1:$C$765,0),MATCH('Carbon Coefficients'!I$60,'EIA Consumption'!$A$2:$CD$2,0))</f>
        <v/>
      </c>
      <c r="J63">
        <f>INDEX('EIA Consumption'!$A$1:$CD$2765,MATCH('Carbon Coefficients'!$C63,'EIA Consumption'!$C$1:$C$765,0),MATCH('Carbon Coefficients'!J$60,'EIA Consumption'!$A$2:$CD$2,0))</f>
        <v/>
      </c>
      <c r="K63">
        <f>INDEX('EIA Consumption'!$A$1:$CD$2765,MATCH('Carbon Coefficients'!$C63,'EIA Consumption'!$C$1:$C$765,0),MATCH('Carbon Coefficients'!K$60,'EIA Consumption'!$A$2:$CD$2,0))</f>
        <v/>
      </c>
      <c r="L63">
        <f>INDEX('EIA Consumption'!$A$1:$CD$2765,MATCH('Carbon Coefficients'!$C63,'EIA Consumption'!$C$1:$C$765,0),MATCH('Carbon Coefficients'!L$60,'EIA Consumption'!$A$2:$CD$2,0))</f>
        <v/>
      </c>
      <c r="M63">
        <f>INDEX('EIA Consumption'!$A$1:$CD$2765,MATCH('Carbon Coefficients'!$C63,'EIA Consumption'!$C$1:$C$765,0),MATCH('Carbon Coefficients'!M$60,'EIA Consumption'!$A$2:$CD$2,0))</f>
        <v/>
      </c>
      <c r="N63">
        <f>INDEX('EIA Consumption'!$A$1:$CD$2765,MATCH('Carbon Coefficients'!$C63,'EIA Consumption'!$C$1:$C$765,0),MATCH('Carbon Coefficients'!N$60,'EIA Consumption'!$A$2:$CD$2,0))</f>
        <v/>
      </c>
      <c r="O63">
        <f>INDEX('EIA Consumption'!$A$1:$CD$2765,MATCH('Carbon Coefficients'!$C63,'EIA Consumption'!$C$1:$C$765,0),MATCH('Carbon Coefficients'!O$60,'EIA Consumption'!$A$2:$CD$2,0))</f>
        <v/>
      </c>
      <c r="P63">
        <f>INDEX('EIA Consumption'!$A$1:$CD$2765,MATCH('Carbon Coefficients'!$C63,'EIA Consumption'!$C$1:$C$765,0),MATCH('Carbon Coefficients'!P$60,'EIA Consumption'!$A$2:$CD$2,0))</f>
        <v/>
      </c>
      <c r="Q63">
        <f>INDEX('EIA Consumption'!$A$1:$CD$2765,MATCH('Carbon Coefficients'!$C63,'EIA Consumption'!$C$1:$C$765,0),MATCH('Carbon Coefficients'!Q$60,'EIA Consumption'!$A$2:$CD$2,0))</f>
        <v/>
      </c>
      <c r="R63">
        <f>INDEX('EIA Consumption'!$A$1:$CD$2765,MATCH('Carbon Coefficients'!$C63,'EIA Consumption'!$C$1:$C$765,0),MATCH('Carbon Coefficients'!R$60,'EIA Consumption'!$A$2:$CD$2,0))</f>
        <v/>
      </c>
      <c r="S63">
        <f>INDEX('EIA Consumption'!$A$1:$CD$2765,MATCH('Carbon Coefficients'!$C63,'EIA Consumption'!$C$1:$C$765,0),MATCH('Carbon Coefficients'!S$60,'EIA Consumption'!$A$2:$CD$2,0))</f>
        <v/>
      </c>
      <c r="T63">
        <f>INDEX('EIA Consumption'!$A$1:$CD$2765,MATCH('Carbon Coefficients'!$C63,'EIA Consumption'!$C$1:$C$765,0),MATCH('Carbon Coefficients'!T$60,'EIA Consumption'!$A$2:$CD$2,0))</f>
        <v/>
      </c>
      <c r="U63">
        <f>INDEX('EIA Consumption'!$A$1:$CD$2765,MATCH('Carbon Coefficients'!$C63,'EIA Consumption'!$C$1:$C$765,0),MATCH('Carbon Coefficients'!U$60,'EIA Consumption'!$A$2:$CD$2,0))</f>
        <v/>
      </c>
      <c r="V63">
        <f>INDEX('EIA Consumption'!$A$1:$CD$2765,MATCH('Carbon Coefficients'!$C63,'EIA Consumption'!$C$1:$C$765,0),MATCH('Carbon Coefficients'!V$60,'EIA Consumption'!$A$2:$CD$2,0))</f>
        <v/>
      </c>
      <c r="W63">
        <f>INDEX('EIA Consumption'!$A$1:$CD$2765,MATCH('Carbon Coefficients'!$C63,'EIA Consumption'!$C$1:$C$765,0),MATCH('Carbon Coefficients'!W$60,'EIA Consumption'!$A$2:$CD$2,0))</f>
        <v/>
      </c>
      <c r="X63">
        <f>INDEX('EIA Consumption'!$A$1:$CD$2765,MATCH('Carbon Coefficients'!$C63,'EIA Consumption'!$C$1:$C$765,0),MATCH('Carbon Coefficients'!X$60,'EIA Consumption'!$A$2:$CD$2,0))</f>
        <v/>
      </c>
      <c r="Y63">
        <f>INDEX('EIA Consumption'!$A$1:$CD$2765,MATCH('Carbon Coefficients'!$C63,'EIA Consumption'!$C$1:$C$765,0),MATCH('Carbon Coefficients'!Y$60,'EIA Consumption'!$A$2:$CD$2,0))</f>
        <v/>
      </c>
      <c r="Z63">
        <f>INDEX('EIA Consumption'!$A$1:$CD$2765,MATCH('Carbon Coefficients'!$C63,'EIA Consumption'!$C$1:$C$765,0),MATCH('Carbon Coefficients'!Z$60,'EIA Consumption'!$A$2:$CD$2,0))</f>
        <v/>
      </c>
      <c r="AA63">
        <f>INDEX('EIA Consumption'!$A$1:$CD$2765,MATCH('Carbon Coefficients'!$C63,'EIA Consumption'!$C$1:$C$765,0),MATCH('Carbon Coefficients'!AA$60,'EIA Consumption'!$A$2:$CD$2,0))</f>
        <v/>
      </c>
      <c r="AB63">
        <f>INDEX('EIA Consumption'!$A$1:$CD$2765,MATCH('Carbon Coefficients'!$C63,'EIA Consumption'!$C$1:$C$765,0),MATCH('Carbon Coefficients'!AB$60,'EIA Consumption'!$A$2:$CD$2,0))</f>
        <v/>
      </c>
      <c r="AC63">
        <f>INDEX('EIA Consumption'!$A$1:$CD$2765,MATCH('Carbon Coefficients'!$C63,'EIA Consumption'!$C$1:$C$765,0),MATCH('Carbon Coefficients'!AC$60,'EIA Consumption'!$A$2:$CD$2,0))</f>
        <v/>
      </c>
      <c r="AD63">
        <f>INDEX('EIA Consumption'!$A$1:$CD$2765,MATCH('Carbon Coefficients'!$C63,'EIA Consumption'!$C$1:$C$765,0),MATCH('Carbon Coefficients'!AD$60,'EIA Consumption'!$A$2:$CD$2,0))</f>
        <v/>
      </c>
      <c r="AE63">
        <f>INDEX('EIA Consumption'!$A$1:$CD$2765,MATCH('Carbon Coefficients'!$C63,'EIA Consumption'!$C$1:$C$765,0),MATCH('Carbon Coefficients'!AE$60,'EIA Consumption'!$A$2:$CD$2,0))</f>
        <v/>
      </c>
      <c r="AF63">
        <f>INDEX('EIA Consumption'!$A$1:$CD$2765,MATCH('Carbon Coefficients'!$C63,'EIA Consumption'!$C$1:$C$765,0),MATCH('Carbon Coefficients'!AF$60,'EIA Consumption'!$A$2:$CD$2,0))</f>
        <v/>
      </c>
      <c r="AG63">
        <f>INDEX('EIA Consumption'!$A$1:$CD$2765,MATCH('Carbon Coefficients'!$C63,'EIA Consumption'!$C$1:$C$765,0),MATCH('Carbon Coefficients'!AG$60,'EIA Consumption'!$A$2:$CD$2,0))</f>
        <v/>
      </c>
      <c r="AH63">
        <f>INDEX('EIA Consumption'!$A$1:$CD$2765,MATCH('Carbon Coefficients'!$C63,'EIA Consumption'!$C$1:$C$765,0),MATCH('Carbon Coefficients'!AH$60,'EIA Consumption'!$A$2:$CD$2,0))</f>
        <v/>
      </c>
      <c r="AI63">
        <f>INDEX('EIA Consumption'!$A$1:$CD$2765,MATCH('Carbon Coefficients'!$C63,'EIA Consumption'!$C$1:$C$765,0),MATCH('Carbon Coefficients'!AI$60,'EIA Consumption'!$A$2:$CD$2,0))</f>
        <v/>
      </c>
      <c r="AJ63">
        <f>INDEX('EIA Consumption'!$A$1:$CD$2765,MATCH('Carbon Coefficients'!$C63,'EIA Consumption'!$C$1:$C$765,0),MATCH('Carbon Coefficients'!AJ$60,'EIA Consumption'!$A$2:$CD$2,0))</f>
        <v/>
      </c>
      <c r="AK63">
        <f>INDEX('EIA Consumption'!$A$1:$CD$2765,MATCH('Carbon Coefficients'!$C63,'EIA Consumption'!$C$1:$C$765,0),MATCH('Carbon Coefficients'!AK$60,'EIA Consumption'!$A$2:$CD$2,0))</f>
        <v/>
      </c>
      <c r="AL63">
        <f>INDEX('EIA Consumption'!$A$1:$CD$2765,MATCH('Carbon Coefficients'!$C63,'EIA Consumption'!$C$1:$C$765,0),MATCH('Carbon Coefficients'!AL$60,'EIA Consumption'!$A$2:$CD$2,0))</f>
        <v/>
      </c>
      <c r="AM63">
        <f>INDEX('EIA Consumption'!$A$1:$CD$2765,MATCH('Carbon Coefficients'!$C63,'EIA Consumption'!$C$1:$C$765,0),MATCH('Carbon Coefficients'!AM$60,'EIA Consumption'!$A$2:$CD$2,0))</f>
        <v/>
      </c>
      <c r="AN63">
        <f>INDEX('EIA Consumption'!$A$1:$CD$2765,MATCH('Carbon Coefficients'!$C63,'EIA Consumption'!$C$1:$C$765,0),MATCH('Carbon Coefficients'!AN$60,'EIA Consumption'!$A$2:$CD$2,0))</f>
        <v/>
      </c>
      <c r="AO63">
        <f>INDEX('EIA Consumption'!$A$1:$CD$2765,MATCH('Carbon Coefficients'!$C63,'EIA Consumption'!$C$1:$C$765,0),MATCH('Carbon Coefficients'!AO$60,'EIA Consumption'!$A$2:$CD$2,0))</f>
        <v/>
      </c>
      <c r="AP63">
        <f>INDEX('EIA Consumption'!$A$1:$CD$2765,MATCH('Carbon Coefficients'!$C63,'EIA Consumption'!$C$1:$C$765,0),MATCH('Carbon Coefficients'!AP$60,'EIA Consumption'!$A$2:$CD$2,0))</f>
        <v/>
      </c>
      <c r="AQ63">
        <f>INDEX('EIA Consumption'!$A$1:$CD$2765,MATCH('Carbon Coefficients'!$C63,'EIA Consumption'!$C$1:$C$765,0),MATCH('Carbon Coefficients'!AQ$60,'EIA Consumption'!$A$2:$CD$2,0))</f>
        <v/>
      </c>
      <c r="AR63">
        <f>INDEX('EIA Consumption'!$A$1:$CD$2765,MATCH('Carbon Coefficients'!$C63,'EIA Consumption'!$C$1:$C$765,0),MATCH('Carbon Coefficients'!AR$60,'EIA Consumption'!$A$2:$CD$2,0))</f>
        <v/>
      </c>
      <c r="AS63">
        <f>INDEX('EIA Consumption'!$A$1:$CD$2765,MATCH('Carbon Coefficients'!$C63,'EIA Consumption'!$C$1:$C$765,0),MATCH('Carbon Coefficients'!AS$60,'EIA Consumption'!$A$2:$CD$2,0))</f>
        <v/>
      </c>
      <c r="AT63">
        <f>INDEX('EIA Consumption'!$A$1:$CD$2765,MATCH('Carbon Coefficients'!$C63,'EIA Consumption'!$C$1:$C$765,0),MATCH('Carbon Coefficients'!AT$60,'EIA Consumption'!$A$2:$CD$2,0))</f>
        <v/>
      </c>
      <c r="AU63">
        <f>INDEX('EIA Consumption'!$A$1:$CD$2765,MATCH('Carbon Coefficients'!$C63,'EIA Consumption'!$C$1:$C$765,0),MATCH('Carbon Coefficients'!AU$60,'EIA Consumption'!$A$2:$CD$2,0))</f>
        <v/>
      </c>
      <c r="AV63">
        <f>INDEX('EIA Consumption'!$A$1:$CD$2765,MATCH('Carbon Coefficients'!$C63,'EIA Consumption'!$C$1:$C$765,0),MATCH('Carbon Coefficients'!AV$60,'EIA Consumption'!$A$2:$CD$2,0))</f>
        <v/>
      </c>
    </row>
    <row r="64" spans="1:48">
      <c r="A64" t="s">
        <v>1734</v>
      </c>
      <c r="B64" t="s">
        <v>1730</v>
      </c>
      <c r="C64" t="s">
        <v>1735</v>
      </c>
      <c r="E64">
        <f>INDEX('EIA Consumption'!$A$1:$CD$2765,MATCH('Carbon Coefficients'!$C64,'EIA Consumption'!$C$1:$C$765,0),MATCH('Carbon Coefficients'!E$60,'EIA Consumption'!$A$2:$CD$2,0))</f>
        <v/>
      </c>
      <c r="F64">
        <f>INDEX('EIA Consumption'!$A$1:$CD$2765,MATCH('Carbon Coefficients'!$C64,'EIA Consumption'!$C$1:$C$765,0),MATCH('Carbon Coefficients'!F$60,'EIA Consumption'!$A$2:$CD$2,0))</f>
        <v/>
      </c>
      <c r="G64">
        <f>INDEX('EIA Consumption'!$A$1:$CD$2765,MATCH('Carbon Coefficients'!$C64,'EIA Consumption'!$C$1:$C$765,0),MATCH('Carbon Coefficients'!G$60,'EIA Consumption'!$A$2:$CD$2,0))</f>
        <v/>
      </c>
      <c r="H64">
        <f>INDEX('EIA Consumption'!$A$1:$CD$2765,MATCH('Carbon Coefficients'!$C64,'EIA Consumption'!$C$1:$C$765,0),MATCH('Carbon Coefficients'!H$60,'EIA Consumption'!$A$2:$CD$2,0))</f>
        <v/>
      </c>
      <c r="I64">
        <f>INDEX('EIA Consumption'!$A$1:$CD$2765,MATCH('Carbon Coefficients'!$C64,'EIA Consumption'!$C$1:$C$765,0),MATCH('Carbon Coefficients'!I$60,'EIA Consumption'!$A$2:$CD$2,0))</f>
        <v/>
      </c>
      <c r="J64">
        <f>INDEX('EIA Consumption'!$A$1:$CD$2765,MATCH('Carbon Coefficients'!$C64,'EIA Consumption'!$C$1:$C$765,0),MATCH('Carbon Coefficients'!J$60,'EIA Consumption'!$A$2:$CD$2,0))</f>
        <v/>
      </c>
      <c r="K64">
        <f>INDEX('EIA Consumption'!$A$1:$CD$2765,MATCH('Carbon Coefficients'!$C64,'EIA Consumption'!$C$1:$C$765,0),MATCH('Carbon Coefficients'!K$60,'EIA Consumption'!$A$2:$CD$2,0))</f>
        <v/>
      </c>
      <c r="L64">
        <f>INDEX('EIA Consumption'!$A$1:$CD$2765,MATCH('Carbon Coefficients'!$C64,'EIA Consumption'!$C$1:$C$765,0),MATCH('Carbon Coefficients'!L$60,'EIA Consumption'!$A$2:$CD$2,0))</f>
        <v/>
      </c>
      <c r="M64">
        <f>INDEX('EIA Consumption'!$A$1:$CD$2765,MATCH('Carbon Coefficients'!$C64,'EIA Consumption'!$C$1:$C$765,0),MATCH('Carbon Coefficients'!M$60,'EIA Consumption'!$A$2:$CD$2,0))</f>
        <v/>
      </c>
      <c r="N64">
        <f>INDEX('EIA Consumption'!$A$1:$CD$2765,MATCH('Carbon Coefficients'!$C64,'EIA Consumption'!$C$1:$C$765,0),MATCH('Carbon Coefficients'!N$60,'EIA Consumption'!$A$2:$CD$2,0))</f>
        <v/>
      </c>
      <c r="O64">
        <f>INDEX('EIA Consumption'!$A$1:$CD$2765,MATCH('Carbon Coefficients'!$C64,'EIA Consumption'!$C$1:$C$765,0),MATCH('Carbon Coefficients'!O$60,'EIA Consumption'!$A$2:$CD$2,0))</f>
        <v/>
      </c>
      <c r="P64">
        <f>INDEX('EIA Consumption'!$A$1:$CD$2765,MATCH('Carbon Coefficients'!$C64,'EIA Consumption'!$C$1:$C$765,0),MATCH('Carbon Coefficients'!P$60,'EIA Consumption'!$A$2:$CD$2,0))</f>
        <v/>
      </c>
      <c r="Q64">
        <f>INDEX('EIA Consumption'!$A$1:$CD$2765,MATCH('Carbon Coefficients'!$C64,'EIA Consumption'!$C$1:$C$765,0),MATCH('Carbon Coefficients'!Q$60,'EIA Consumption'!$A$2:$CD$2,0))</f>
        <v/>
      </c>
      <c r="R64">
        <f>INDEX('EIA Consumption'!$A$1:$CD$2765,MATCH('Carbon Coefficients'!$C64,'EIA Consumption'!$C$1:$C$765,0),MATCH('Carbon Coefficients'!R$60,'EIA Consumption'!$A$2:$CD$2,0))</f>
        <v/>
      </c>
      <c r="S64">
        <f>INDEX('EIA Consumption'!$A$1:$CD$2765,MATCH('Carbon Coefficients'!$C64,'EIA Consumption'!$C$1:$C$765,0),MATCH('Carbon Coefficients'!S$60,'EIA Consumption'!$A$2:$CD$2,0))</f>
        <v/>
      </c>
      <c r="T64">
        <f>INDEX('EIA Consumption'!$A$1:$CD$2765,MATCH('Carbon Coefficients'!$C64,'EIA Consumption'!$C$1:$C$765,0),MATCH('Carbon Coefficients'!T$60,'EIA Consumption'!$A$2:$CD$2,0))</f>
        <v/>
      </c>
      <c r="U64">
        <f>INDEX('EIA Consumption'!$A$1:$CD$2765,MATCH('Carbon Coefficients'!$C64,'EIA Consumption'!$C$1:$C$765,0),MATCH('Carbon Coefficients'!U$60,'EIA Consumption'!$A$2:$CD$2,0))</f>
        <v/>
      </c>
      <c r="V64">
        <f>INDEX('EIA Consumption'!$A$1:$CD$2765,MATCH('Carbon Coefficients'!$C64,'EIA Consumption'!$C$1:$C$765,0),MATCH('Carbon Coefficients'!V$60,'EIA Consumption'!$A$2:$CD$2,0))</f>
        <v/>
      </c>
      <c r="W64">
        <f>INDEX('EIA Consumption'!$A$1:$CD$2765,MATCH('Carbon Coefficients'!$C64,'EIA Consumption'!$C$1:$C$765,0),MATCH('Carbon Coefficients'!W$60,'EIA Consumption'!$A$2:$CD$2,0))</f>
        <v/>
      </c>
      <c r="X64">
        <f>INDEX('EIA Consumption'!$A$1:$CD$2765,MATCH('Carbon Coefficients'!$C64,'EIA Consumption'!$C$1:$C$765,0),MATCH('Carbon Coefficients'!X$60,'EIA Consumption'!$A$2:$CD$2,0))</f>
        <v/>
      </c>
      <c r="Y64">
        <f>INDEX('EIA Consumption'!$A$1:$CD$2765,MATCH('Carbon Coefficients'!$C64,'EIA Consumption'!$C$1:$C$765,0),MATCH('Carbon Coefficients'!Y$60,'EIA Consumption'!$A$2:$CD$2,0))</f>
        <v/>
      </c>
      <c r="Z64">
        <f>INDEX('EIA Consumption'!$A$1:$CD$2765,MATCH('Carbon Coefficients'!$C64,'EIA Consumption'!$C$1:$C$765,0),MATCH('Carbon Coefficients'!Z$60,'EIA Consumption'!$A$2:$CD$2,0))</f>
        <v/>
      </c>
      <c r="AA64">
        <f>INDEX('EIA Consumption'!$A$1:$CD$2765,MATCH('Carbon Coefficients'!$C64,'EIA Consumption'!$C$1:$C$765,0),MATCH('Carbon Coefficients'!AA$60,'EIA Consumption'!$A$2:$CD$2,0))</f>
        <v/>
      </c>
      <c r="AB64">
        <f>INDEX('EIA Consumption'!$A$1:$CD$2765,MATCH('Carbon Coefficients'!$C64,'EIA Consumption'!$C$1:$C$765,0),MATCH('Carbon Coefficients'!AB$60,'EIA Consumption'!$A$2:$CD$2,0))</f>
        <v/>
      </c>
      <c r="AC64">
        <f>INDEX('EIA Consumption'!$A$1:$CD$2765,MATCH('Carbon Coefficients'!$C64,'EIA Consumption'!$C$1:$C$765,0),MATCH('Carbon Coefficients'!AC$60,'EIA Consumption'!$A$2:$CD$2,0))</f>
        <v/>
      </c>
      <c r="AD64">
        <f>INDEX('EIA Consumption'!$A$1:$CD$2765,MATCH('Carbon Coefficients'!$C64,'EIA Consumption'!$C$1:$C$765,0),MATCH('Carbon Coefficients'!AD$60,'EIA Consumption'!$A$2:$CD$2,0))</f>
        <v/>
      </c>
      <c r="AE64">
        <f>INDEX('EIA Consumption'!$A$1:$CD$2765,MATCH('Carbon Coefficients'!$C64,'EIA Consumption'!$C$1:$C$765,0),MATCH('Carbon Coefficients'!AE$60,'EIA Consumption'!$A$2:$CD$2,0))</f>
        <v/>
      </c>
      <c r="AF64">
        <f>INDEX('EIA Consumption'!$A$1:$CD$2765,MATCH('Carbon Coefficients'!$C64,'EIA Consumption'!$C$1:$C$765,0),MATCH('Carbon Coefficients'!AF$60,'EIA Consumption'!$A$2:$CD$2,0))</f>
        <v/>
      </c>
      <c r="AG64">
        <f>INDEX('EIA Consumption'!$A$1:$CD$2765,MATCH('Carbon Coefficients'!$C64,'EIA Consumption'!$C$1:$C$765,0),MATCH('Carbon Coefficients'!AG$60,'EIA Consumption'!$A$2:$CD$2,0))</f>
        <v/>
      </c>
      <c r="AH64">
        <f>INDEX('EIA Consumption'!$A$1:$CD$2765,MATCH('Carbon Coefficients'!$C64,'EIA Consumption'!$C$1:$C$765,0),MATCH('Carbon Coefficients'!AH$60,'EIA Consumption'!$A$2:$CD$2,0))</f>
        <v/>
      </c>
      <c r="AI64">
        <f>INDEX('EIA Consumption'!$A$1:$CD$2765,MATCH('Carbon Coefficients'!$C64,'EIA Consumption'!$C$1:$C$765,0),MATCH('Carbon Coefficients'!AI$60,'EIA Consumption'!$A$2:$CD$2,0))</f>
        <v/>
      </c>
      <c r="AJ64">
        <f>INDEX('EIA Consumption'!$A$1:$CD$2765,MATCH('Carbon Coefficients'!$C64,'EIA Consumption'!$C$1:$C$765,0),MATCH('Carbon Coefficients'!AJ$60,'EIA Consumption'!$A$2:$CD$2,0))</f>
        <v/>
      </c>
      <c r="AK64">
        <f>INDEX('EIA Consumption'!$A$1:$CD$2765,MATCH('Carbon Coefficients'!$C64,'EIA Consumption'!$C$1:$C$765,0),MATCH('Carbon Coefficients'!AK$60,'EIA Consumption'!$A$2:$CD$2,0))</f>
        <v/>
      </c>
      <c r="AL64">
        <f>INDEX('EIA Consumption'!$A$1:$CD$2765,MATCH('Carbon Coefficients'!$C64,'EIA Consumption'!$C$1:$C$765,0),MATCH('Carbon Coefficients'!AL$60,'EIA Consumption'!$A$2:$CD$2,0))</f>
        <v/>
      </c>
      <c r="AM64">
        <f>INDEX('EIA Consumption'!$A$1:$CD$2765,MATCH('Carbon Coefficients'!$C64,'EIA Consumption'!$C$1:$C$765,0),MATCH('Carbon Coefficients'!AM$60,'EIA Consumption'!$A$2:$CD$2,0))</f>
        <v/>
      </c>
      <c r="AN64">
        <f>INDEX('EIA Consumption'!$A$1:$CD$2765,MATCH('Carbon Coefficients'!$C64,'EIA Consumption'!$C$1:$C$765,0),MATCH('Carbon Coefficients'!AN$60,'EIA Consumption'!$A$2:$CD$2,0))</f>
        <v/>
      </c>
      <c r="AO64">
        <f>INDEX('EIA Consumption'!$A$1:$CD$2765,MATCH('Carbon Coefficients'!$C64,'EIA Consumption'!$C$1:$C$765,0),MATCH('Carbon Coefficients'!AO$60,'EIA Consumption'!$A$2:$CD$2,0))</f>
        <v/>
      </c>
      <c r="AP64">
        <f>INDEX('EIA Consumption'!$A$1:$CD$2765,MATCH('Carbon Coefficients'!$C64,'EIA Consumption'!$C$1:$C$765,0),MATCH('Carbon Coefficients'!AP$60,'EIA Consumption'!$A$2:$CD$2,0))</f>
        <v/>
      </c>
      <c r="AQ64">
        <f>INDEX('EIA Consumption'!$A$1:$CD$2765,MATCH('Carbon Coefficients'!$C64,'EIA Consumption'!$C$1:$C$765,0),MATCH('Carbon Coefficients'!AQ$60,'EIA Consumption'!$A$2:$CD$2,0))</f>
        <v/>
      </c>
      <c r="AR64">
        <f>INDEX('EIA Consumption'!$A$1:$CD$2765,MATCH('Carbon Coefficients'!$C64,'EIA Consumption'!$C$1:$C$765,0),MATCH('Carbon Coefficients'!AR$60,'EIA Consumption'!$A$2:$CD$2,0))</f>
        <v/>
      </c>
      <c r="AS64">
        <f>INDEX('EIA Consumption'!$A$1:$CD$2765,MATCH('Carbon Coefficients'!$C64,'EIA Consumption'!$C$1:$C$765,0),MATCH('Carbon Coefficients'!AS$60,'EIA Consumption'!$A$2:$CD$2,0))</f>
        <v/>
      </c>
      <c r="AT64">
        <f>INDEX('EIA Consumption'!$A$1:$CD$2765,MATCH('Carbon Coefficients'!$C64,'EIA Consumption'!$C$1:$C$765,0),MATCH('Carbon Coefficients'!AT$60,'EIA Consumption'!$A$2:$CD$2,0))</f>
        <v/>
      </c>
      <c r="AU64">
        <f>INDEX('EIA Consumption'!$A$1:$CD$2765,MATCH('Carbon Coefficients'!$C64,'EIA Consumption'!$C$1:$C$765,0),MATCH('Carbon Coefficients'!AU$60,'EIA Consumption'!$A$2:$CD$2,0))</f>
        <v/>
      </c>
      <c r="AV64">
        <f>INDEX('EIA Consumption'!$A$1:$CD$2765,MATCH('Carbon Coefficients'!$C64,'EIA Consumption'!$C$1:$C$765,0),MATCH('Carbon Coefficients'!AV$60,'EIA Consumption'!$A$2:$CD$2,0))</f>
        <v/>
      </c>
    </row>
    <row r="65" spans="1:48">
      <c r="A65" t="s">
        <v>56</v>
      </c>
      <c r="B65" t="s">
        <v>1730</v>
      </c>
      <c r="C65" t="s">
        <v>1736</v>
      </c>
      <c r="E65">
        <f>INDEX('EIA Consumption'!$A$1:$CD$2765,MATCH('Carbon Coefficients'!$C65,'EIA Consumption'!$C$1:$C$765,0),MATCH('Carbon Coefficients'!E$60,'EIA Consumption'!$A$2:$CD$2,0))</f>
        <v/>
      </c>
      <c r="F65">
        <f>INDEX('EIA Consumption'!$A$1:$CD$2765,MATCH('Carbon Coefficients'!$C65,'EIA Consumption'!$C$1:$C$765,0),MATCH('Carbon Coefficients'!F$60,'EIA Consumption'!$A$2:$CD$2,0))</f>
        <v/>
      </c>
      <c r="G65">
        <f>INDEX('EIA Consumption'!$A$1:$CD$2765,MATCH('Carbon Coefficients'!$C65,'EIA Consumption'!$C$1:$C$765,0),MATCH('Carbon Coefficients'!G$60,'EIA Consumption'!$A$2:$CD$2,0))</f>
        <v/>
      </c>
      <c r="H65">
        <f>INDEX('EIA Consumption'!$A$1:$CD$2765,MATCH('Carbon Coefficients'!$C65,'EIA Consumption'!$C$1:$C$765,0),MATCH('Carbon Coefficients'!H$60,'EIA Consumption'!$A$2:$CD$2,0))</f>
        <v/>
      </c>
      <c r="I65">
        <f>INDEX('EIA Consumption'!$A$1:$CD$2765,MATCH('Carbon Coefficients'!$C65,'EIA Consumption'!$C$1:$C$765,0),MATCH('Carbon Coefficients'!I$60,'EIA Consumption'!$A$2:$CD$2,0))</f>
        <v/>
      </c>
      <c r="J65">
        <f>INDEX('EIA Consumption'!$A$1:$CD$2765,MATCH('Carbon Coefficients'!$C65,'EIA Consumption'!$C$1:$C$765,0),MATCH('Carbon Coefficients'!J$60,'EIA Consumption'!$A$2:$CD$2,0))</f>
        <v/>
      </c>
      <c r="K65">
        <f>INDEX('EIA Consumption'!$A$1:$CD$2765,MATCH('Carbon Coefficients'!$C65,'EIA Consumption'!$C$1:$C$765,0),MATCH('Carbon Coefficients'!K$60,'EIA Consumption'!$A$2:$CD$2,0))</f>
        <v/>
      </c>
      <c r="L65">
        <f>INDEX('EIA Consumption'!$A$1:$CD$2765,MATCH('Carbon Coefficients'!$C65,'EIA Consumption'!$C$1:$C$765,0),MATCH('Carbon Coefficients'!L$60,'EIA Consumption'!$A$2:$CD$2,0))</f>
        <v/>
      </c>
      <c r="M65">
        <f>INDEX('EIA Consumption'!$A$1:$CD$2765,MATCH('Carbon Coefficients'!$C65,'EIA Consumption'!$C$1:$C$765,0),MATCH('Carbon Coefficients'!M$60,'EIA Consumption'!$A$2:$CD$2,0))</f>
        <v/>
      </c>
      <c r="N65">
        <f>INDEX('EIA Consumption'!$A$1:$CD$2765,MATCH('Carbon Coefficients'!$C65,'EIA Consumption'!$C$1:$C$765,0),MATCH('Carbon Coefficients'!N$60,'EIA Consumption'!$A$2:$CD$2,0))</f>
        <v/>
      </c>
      <c r="O65">
        <f>INDEX('EIA Consumption'!$A$1:$CD$2765,MATCH('Carbon Coefficients'!$C65,'EIA Consumption'!$C$1:$C$765,0),MATCH('Carbon Coefficients'!O$60,'EIA Consumption'!$A$2:$CD$2,0))</f>
        <v/>
      </c>
      <c r="P65">
        <f>INDEX('EIA Consumption'!$A$1:$CD$2765,MATCH('Carbon Coefficients'!$C65,'EIA Consumption'!$C$1:$C$765,0),MATCH('Carbon Coefficients'!P$60,'EIA Consumption'!$A$2:$CD$2,0))</f>
        <v/>
      </c>
      <c r="Q65">
        <f>INDEX('EIA Consumption'!$A$1:$CD$2765,MATCH('Carbon Coefficients'!$C65,'EIA Consumption'!$C$1:$C$765,0),MATCH('Carbon Coefficients'!Q$60,'EIA Consumption'!$A$2:$CD$2,0))</f>
        <v/>
      </c>
      <c r="R65">
        <f>INDEX('EIA Consumption'!$A$1:$CD$2765,MATCH('Carbon Coefficients'!$C65,'EIA Consumption'!$C$1:$C$765,0),MATCH('Carbon Coefficients'!R$60,'EIA Consumption'!$A$2:$CD$2,0))</f>
        <v/>
      </c>
      <c r="S65">
        <f>INDEX('EIA Consumption'!$A$1:$CD$2765,MATCH('Carbon Coefficients'!$C65,'EIA Consumption'!$C$1:$C$765,0),MATCH('Carbon Coefficients'!S$60,'EIA Consumption'!$A$2:$CD$2,0))</f>
        <v/>
      </c>
      <c r="T65">
        <f>INDEX('EIA Consumption'!$A$1:$CD$2765,MATCH('Carbon Coefficients'!$C65,'EIA Consumption'!$C$1:$C$765,0),MATCH('Carbon Coefficients'!T$60,'EIA Consumption'!$A$2:$CD$2,0))</f>
        <v/>
      </c>
      <c r="U65">
        <f>INDEX('EIA Consumption'!$A$1:$CD$2765,MATCH('Carbon Coefficients'!$C65,'EIA Consumption'!$C$1:$C$765,0),MATCH('Carbon Coefficients'!U$60,'EIA Consumption'!$A$2:$CD$2,0))</f>
        <v/>
      </c>
      <c r="V65">
        <f>INDEX('EIA Consumption'!$A$1:$CD$2765,MATCH('Carbon Coefficients'!$C65,'EIA Consumption'!$C$1:$C$765,0),MATCH('Carbon Coefficients'!V$60,'EIA Consumption'!$A$2:$CD$2,0))</f>
        <v/>
      </c>
      <c r="W65">
        <f>INDEX('EIA Consumption'!$A$1:$CD$2765,MATCH('Carbon Coefficients'!$C65,'EIA Consumption'!$C$1:$C$765,0),MATCH('Carbon Coefficients'!W$60,'EIA Consumption'!$A$2:$CD$2,0))</f>
        <v/>
      </c>
      <c r="X65">
        <f>INDEX('EIA Consumption'!$A$1:$CD$2765,MATCH('Carbon Coefficients'!$C65,'EIA Consumption'!$C$1:$C$765,0),MATCH('Carbon Coefficients'!X$60,'EIA Consumption'!$A$2:$CD$2,0))</f>
        <v/>
      </c>
      <c r="Y65">
        <f>INDEX('EIA Consumption'!$A$1:$CD$2765,MATCH('Carbon Coefficients'!$C65,'EIA Consumption'!$C$1:$C$765,0),MATCH('Carbon Coefficients'!Y$60,'EIA Consumption'!$A$2:$CD$2,0))</f>
        <v/>
      </c>
      <c r="Z65">
        <f>INDEX('EIA Consumption'!$A$1:$CD$2765,MATCH('Carbon Coefficients'!$C65,'EIA Consumption'!$C$1:$C$765,0),MATCH('Carbon Coefficients'!Z$60,'EIA Consumption'!$A$2:$CD$2,0))</f>
        <v/>
      </c>
      <c r="AA65">
        <f>INDEX('EIA Consumption'!$A$1:$CD$2765,MATCH('Carbon Coefficients'!$C65,'EIA Consumption'!$C$1:$C$765,0),MATCH('Carbon Coefficients'!AA$60,'EIA Consumption'!$A$2:$CD$2,0))</f>
        <v/>
      </c>
      <c r="AB65">
        <f>INDEX('EIA Consumption'!$A$1:$CD$2765,MATCH('Carbon Coefficients'!$C65,'EIA Consumption'!$C$1:$C$765,0),MATCH('Carbon Coefficients'!AB$60,'EIA Consumption'!$A$2:$CD$2,0))</f>
        <v/>
      </c>
      <c r="AC65">
        <f>INDEX('EIA Consumption'!$A$1:$CD$2765,MATCH('Carbon Coefficients'!$C65,'EIA Consumption'!$C$1:$C$765,0),MATCH('Carbon Coefficients'!AC$60,'EIA Consumption'!$A$2:$CD$2,0))</f>
        <v/>
      </c>
      <c r="AD65">
        <f>INDEX('EIA Consumption'!$A$1:$CD$2765,MATCH('Carbon Coefficients'!$C65,'EIA Consumption'!$C$1:$C$765,0),MATCH('Carbon Coefficients'!AD$60,'EIA Consumption'!$A$2:$CD$2,0))</f>
        <v/>
      </c>
      <c r="AE65">
        <f>INDEX('EIA Consumption'!$A$1:$CD$2765,MATCH('Carbon Coefficients'!$C65,'EIA Consumption'!$C$1:$C$765,0),MATCH('Carbon Coefficients'!AE$60,'EIA Consumption'!$A$2:$CD$2,0))</f>
        <v/>
      </c>
      <c r="AF65">
        <f>INDEX('EIA Consumption'!$A$1:$CD$2765,MATCH('Carbon Coefficients'!$C65,'EIA Consumption'!$C$1:$C$765,0),MATCH('Carbon Coefficients'!AF$60,'EIA Consumption'!$A$2:$CD$2,0))</f>
        <v/>
      </c>
      <c r="AG65">
        <f>INDEX('EIA Consumption'!$A$1:$CD$2765,MATCH('Carbon Coefficients'!$C65,'EIA Consumption'!$C$1:$C$765,0),MATCH('Carbon Coefficients'!AG$60,'EIA Consumption'!$A$2:$CD$2,0))</f>
        <v/>
      </c>
      <c r="AH65">
        <f>INDEX('EIA Consumption'!$A$1:$CD$2765,MATCH('Carbon Coefficients'!$C65,'EIA Consumption'!$C$1:$C$765,0),MATCH('Carbon Coefficients'!AH$60,'EIA Consumption'!$A$2:$CD$2,0))</f>
        <v/>
      </c>
      <c r="AI65">
        <f>INDEX('EIA Consumption'!$A$1:$CD$2765,MATCH('Carbon Coefficients'!$C65,'EIA Consumption'!$C$1:$C$765,0),MATCH('Carbon Coefficients'!AI$60,'EIA Consumption'!$A$2:$CD$2,0))</f>
        <v/>
      </c>
      <c r="AJ65">
        <f>INDEX('EIA Consumption'!$A$1:$CD$2765,MATCH('Carbon Coefficients'!$C65,'EIA Consumption'!$C$1:$C$765,0),MATCH('Carbon Coefficients'!AJ$60,'EIA Consumption'!$A$2:$CD$2,0))</f>
        <v/>
      </c>
      <c r="AK65">
        <f>INDEX('EIA Consumption'!$A$1:$CD$2765,MATCH('Carbon Coefficients'!$C65,'EIA Consumption'!$C$1:$C$765,0),MATCH('Carbon Coefficients'!AK$60,'EIA Consumption'!$A$2:$CD$2,0))</f>
        <v/>
      </c>
      <c r="AL65">
        <f>INDEX('EIA Consumption'!$A$1:$CD$2765,MATCH('Carbon Coefficients'!$C65,'EIA Consumption'!$C$1:$C$765,0),MATCH('Carbon Coefficients'!AL$60,'EIA Consumption'!$A$2:$CD$2,0))</f>
        <v/>
      </c>
      <c r="AM65">
        <f>INDEX('EIA Consumption'!$A$1:$CD$2765,MATCH('Carbon Coefficients'!$C65,'EIA Consumption'!$C$1:$C$765,0),MATCH('Carbon Coefficients'!AM$60,'EIA Consumption'!$A$2:$CD$2,0))</f>
        <v/>
      </c>
      <c r="AN65">
        <f>INDEX('EIA Consumption'!$A$1:$CD$2765,MATCH('Carbon Coefficients'!$C65,'EIA Consumption'!$C$1:$C$765,0),MATCH('Carbon Coefficients'!AN$60,'EIA Consumption'!$A$2:$CD$2,0))</f>
        <v/>
      </c>
      <c r="AO65">
        <f>INDEX('EIA Consumption'!$A$1:$CD$2765,MATCH('Carbon Coefficients'!$C65,'EIA Consumption'!$C$1:$C$765,0),MATCH('Carbon Coefficients'!AO$60,'EIA Consumption'!$A$2:$CD$2,0))</f>
        <v/>
      </c>
      <c r="AP65">
        <f>INDEX('EIA Consumption'!$A$1:$CD$2765,MATCH('Carbon Coefficients'!$C65,'EIA Consumption'!$C$1:$C$765,0),MATCH('Carbon Coefficients'!AP$60,'EIA Consumption'!$A$2:$CD$2,0))</f>
        <v/>
      </c>
      <c r="AQ65">
        <f>INDEX('EIA Consumption'!$A$1:$CD$2765,MATCH('Carbon Coefficients'!$C65,'EIA Consumption'!$C$1:$C$765,0),MATCH('Carbon Coefficients'!AQ$60,'EIA Consumption'!$A$2:$CD$2,0))</f>
        <v/>
      </c>
      <c r="AR65">
        <f>INDEX('EIA Consumption'!$A$1:$CD$2765,MATCH('Carbon Coefficients'!$C65,'EIA Consumption'!$C$1:$C$765,0),MATCH('Carbon Coefficients'!AR$60,'EIA Consumption'!$A$2:$CD$2,0))</f>
        <v/>
      </c>
      <c r="AS65">
        <f>INDEX('EIA Consumption'!$A$1:$CD$2765,MATCH('Carbon Coefficients'!$C65,'EIA Consumption'!$C$1:$C$765,0),MATCH('Carbon Coefficients'!AS$60,'EIA Consumption'!$A$2:$CD$2,0))</f>
        <v/>
      </c>
      <c r="AT65">
        <f>INDEX('EIA Consumption'!$A$1:$CD$2765,MATCH('Carbon Coefficients'!$C65,'EIA Consumption'!$C$1:$C$765,0),MATCH('Carbon Coefficients'!AT$60,'EIA Consumption'!$A$2:$CD$2,0))</f>
        <v/>
      </c>
      <c r="AU65">
        <f>INDEX('EIA Consumption'!$A$1:$CD$2765,MATCH('Carbon Coefficients'!$C65,'EIA Consumption'!$C$1:$C$765,0),MATCH('Carbon Coefficients'!AU$60,'EIA Consumption'!$A$2:$CD$2,0))</f>
        <v/>
      </c>
      <c r="AV65">
        <f>INDEX('EIA Consumption'!$A$1:$CD$2765,MATCH('Carbon Coefficients'!$C65,'EIA Consumption'!$C$1:$C$765,0),MATCH('Carbon Coefficients'!AV$60,'EIA Consumption'!$A$2:$CD$2,0))</f>
        <v/>
      </c>
    </row>
    <row r="66" spans="1:48">
      <c r="A66" t="s">
        <v>1737</v>
      </c>
      <c r="B66" t="s">
        <v>1730</v>
      </c>
      <c r="C66" t="s">
        <v>1738</v>
      </c>
      <c r="E66">
        <f>INDEX('EIA Consumption'!$A$1:$CD$2765,MATCH('Carbon Coefficients'!$C66,'EIA Consumption'!$C$1:$C$765,0),MATCH('Carbon Coefficients'!E$60,'EIA Consumption'!$A$2:$CD$2,0))</f>
        <v/>
      </c>
      <c r="F66">
        <f>INDEX('EIA Consumption'!$A$1:$CD$2765,MATCH('Carbon Coefficients'!$C66,'EIA Consumption'!$C$1:$C$765,0),MATCH('Carbon Coefficients'!F$60,'EIA Consumption'!$A$2:$CD$2,0))</f>
        <v/>
      </c>
      <c r="G66">
        <f>INDEX('EIA Consumption'!$A$1:$CD$2765,MATCH('Carbon Coefficients'!$C66,'EIA Consumption'!$C$1:$C$765,0),MATCH('Carbon Coefficients'!G$60,'EIA Consumption'!$A$2:$CD$2,0))</f>
        <v/>
      </c>
      <c r="H66">
        <f>INDEX('EIA Consumption'!$A$1:$CD$2765,MATCH('Carbon Coefficients'!$C66,'EIA Consumption'!$C$1:$C$765,0),MATCH('Carbon Coefficients'!H$60,'EIA Consumption'!$A$2:$CD$2,0))</f>
        <v/>
      </c>
      <c r="I66">
        <f>INDEX('EIA Consumption'!$A$1:$CD$2765,MATCH('Carbon Coefficients'!$C66,'EIA Consumption'!$C$1:$C$765,0),MATCH('Carbon Coefficients'!I$60,'EIA Consumption'!$A$2:$CD$2,0))</f>
        <v/>
      </c>
      <c r="J66">
        <f>INDEX('EIA Consumption'!$A$1:$CD$2765,MATCH('Carbon Coefficients'!$C66,'EIA Consumption'!$C$1:$C$765,0),MATCH('Carbon Coefficients'!J$60,'EIA Consumption'!$A$2:$CD$2,0))</f>
        <v/>
      </c>
      <c r="K66">
        <f>INDEX('EIA Consumption'!$A$1:$CD$2765,MATCH('Carbon Coefficients'!$C66,'EIA Consumption'!$C$1:$C$765,0),MATCH('Carbon Coefficients'!K$60,'EIA Consumption'!$A$2:$CD$2,0))</f>
        <v/>
      </c>
      <c r="L66">
        <f>INDEX('EIA Consumption'!$A$1:$CD$2765,MATCH('Carbon Coefficients'!$C66,'EIA Consumption'!$C$1:$C$765,0),MATCH('Carbon Coefficients'!L$60,'EIA Consumption'!$A$2:$CD$2,0))</f>
        <v/>
      </c>
      <c r="M66">
        <f>INDEX('EIA Consumption'!$A$1:$CD$2765,MATCH('Carbon Coefficients'!$C66,'EIA Consumption'!$C$1:$C$765,0),MATCH('Carbon Coefficients'!M$60,'EIA Consumption'!$A$2:$CD$2,0))</f>
        <v/>
      </c>
      <c r="N66">
        <f>INDEX('EIA Consumption'!$A$1:$CD$2765,MATCH('Carbon Coefficients'!$C66,'EIA Consumption'!$C$1:$C$765,0),MATCH('Carbon Coefficients'!N$60,'EIA Consumption'!$A$2:$CD$2,0))</f>
        <v/>
      </c>
      <c r="O66">
        <f>INDEX('EIA Consumption'!$A$1:$CD$2765,MATCH('Carbon Coefficients'!$C66,'EIA Consumption'!$C$1:$C$765,0),MATCH('Carbon Coefficients'!O$60,'EIA Consumption'!$A$2:$CD$2,0))</f>
        <v/>
      </c>
      <c r="P66">
        <f>INDEX('EIA Consumption'!$A$1:$CD$2765,MATCH('Carbon Coefficients'!$C66,'EIA Consumption'!$C$1:$C$765,0),MATCH('Carbon Coefficients'!P$60,'EIA Consumption'!$A$2:$CD$2,0))</f>
        <v/>
      </c>
      <c r="Q66">
        <f>INDEX('EIA Consumption'!$A$1:$CD$2765,MATCH('Carbon Coefficients'!$C66,'EIA Consumption'!$C$1:$C$765,0),MATCH('Carbon Coefficients'!Q$60,'EIA Consumption'!$A$2:$CD$2,0))</f>
        <v/>
      </c>
      <c r="R66">
        <f>INDEX('EIA Consumption'!$A$1:$CD$2765,MATCH('Carbon Coefficients'!$C66,'EIA Consumption'!$C$1:$C$765,0),MATCH('Carbon Coefficients'!R$60,'EIA Consumption'!$A$2:$CD$2,0))</f>
        <v/>
      </c>
      <c r="S66">
        <f>INDEX('EIA Consumption'!$A$1:$CD$2765,MATCH('Carbon Coefficients'!$C66,'EIA Consumption'!$C$1:$C$765,0),MATCH('Carbon Coefficients'!S$60,'EIA Consumption'!$A$2:$CD$2,0))</f>
        <v/>
      </c>
      <c r="T66">
        <f>INDEX('EIA Consumption'!$A$1:$CD$2765,MATCH('Carbon Coefficients'!$C66,'EIA Consumption'!$C$1:$C$765,0),MATCH('Carbon Coefficients'!T$60,'EIA Consumption'!$A$2:$CD$2,0))</f>
        <v/>
      </c>
      <c r="U66">
        <f>INDEX('EIA Consumption'!$A$1:$CD$2765,MATCH('Carbon Coefficients'!$C66,'EIA Consumption'!$C$1:$C$765,0),MATCH('Carbon Coefficients'!U$60,'EIA Consumption'!$A$2:$CD$2,0))</f>
        <v/>
      </c>
      <c r="V66">
        <f>INDEX('EIA Consumption'!$A$1:$CD$2765,MATCH('Carbon Coefficients'!$C66,'EIA Consumption'!$C$1:$C$765,0),MATCH('Carbon Coefficients'!V$60,'EIA Consumption'!$A$2:$CD$2,0))</f>
        <v/>
      </c>
      <c r="W66">
        <f>INDEX('EIA Consumption'!$A$1:$CD$2765,MATCH('Carbon Coefficients'!$C66,'EIA Consumption'!$C$1:$C$765,0),MATCH('Carbon Coefficients'!W$60,'EIA Consumption'!$A$2:$CD$2,0))</f>
        <v/>
      </c>
      <c r="X66">
        <f>INDEX('EIA Consumption'!$A$1:$CD$2765,MATCH('Carbon Coefficients'!$C66,'EIA Consumption'!$C$1:$C$765,0),MATCH('Carbon Coefficients'!X$60,'EIA Consumption'!$A$2:$CD$2,0))</f>
        <v/>
      </c>
      <c r="Y66">
        <f>INDEX('EIA Consumption'!$A$1:$CD$2765,MATCH('Carbon Coefficients'!$C66,'EIA Consumption'!$C$1:$C$765,0),MATCH('Carbon Coefficients'!Y$60,'EIA Consumption'!$A$2:$CD$2,0))</f>
        <v/>
      </c>
      <c r="Z66">
        <f>INDEX('EIA Consumption'!$A$1:$CD$2765,MATCH('Carbon Coefficients'!$C66,'EIA Consumption'!$C$1:$C$765,0),MATCH('Carbon Coefficients'!Z$60,'EIA Consumption'!$A$2:$CD$2,0))</f>
        <v/>
      </c>
      <c r="AA66">
        <f>INDEX('EIA Consumption'!$A$1:$CD$2765,MATCH('Carbon Coefficients'!$C66,'EIA Consumption'!$C$1:$C$765,0),MATCH('Carbon Coefficients'!AA$60,'EIA Consumption'!$A$2:$CD$2,0))</f>
        <v/>
      </c>
      <c r="AB66">
        <f>INDEX('EIA Consumption'!$A$1:$CD$2765,MATCH('Carbon Coefficients'!$C66,'EIA Consumption'!$C$1:$C$765,0),MATCH('Carbon Coefficients'!AB$60,'EIA Consumption'!$A$2:$CD$2,0))</f>
        <v/>
      </c>
      <c r="AC66">
        <f>INDEX('EIA Consumption'!$A$1:$CD$2765,MATCH('Carbon Coefficients'!$C66,'EIA Consumption'!$C$1:$C$765,0),MATCH('Carbon Coefficients'!AC$60,'EIA Consumption'!$A$2:$CD$2,0))</f>
        <v/>
      </c>
      <c r="AD66">
        <f>INDEX('EIA Consumption'!$A$1:$CD$2765,MATCH('Carbon Coefficients'!$C66,'EIA Consumption'!$C$1:$C$765,0),MATCH('Carbon Coefficients'!AD$60,'EIA Consumption'!$A$2:$CD$2,0))</f>
        <v/>
      </c>
      <c r="AE66">
        <f>INDEX('EIA Consumption'!$A$1:$CD$2765,MATCH('Carbon Coefficients'!$C66,'EIA Consumption'!$C$1:$C$765,0),MATCH('Carbon Coefficients'!AE$60,'EIA Consumption'!$A$2:$CD$2,0))</f>
        <v/>
      </c>
      <c r="AF66">
        <f>INDEX('EIA Consumption'!$A$1:$CD$2765,MATCH('Carbon Coefficients'!$C66,'EIA Consumption'!$C$1:$C$765,0),MATCH('Carbon Coefficients'!AF$60,'EIA Consumption'!$A$2:$CD$2,0))</f>
        <v/>
      </c>
      <c r="AG66">
        <f>INDEX('EIA Consumption'!$A$1:$CD$2765,MATCH('Carbon Coefficients'!$C66,'EIA Consumption'!$C$1:$C$765,0),MATCH('Carbon Coefficients'!AG$60,'EIA Consumption'!$A$2:$CD$2,0))</f>
        <v/>
      </c>
      <c r="AH66">
        <f>INDEX('EIA Consumption'!$A$1:$CD$2765,MATCH('Carbon Coefficients'!$C66,'EIA Consumption'!$C$1:$C$765,0),MATCH('Carbon Coefficients'!AH$60,'EIA Consumption'!$A$2:$CD$2,0))</f>
        <v/>
      </c>
      <c r="AI66">
        <f>INDEX('EIA Consumption'!$A$1:$CD$2765,MATCH('Carbon Coefficients'!$C66,'EIA Consumption'!$C$1:$C$765,0),MATCH('Carbon Coefficients'!AI$60,'EIA Consumption'!$A$2:$CD$2,0))</f>
        <v/>
      </c>
      <c r="AJ66">
        <f>INDEX('EIA Consumption'!$A$1:$CD$2765,MATCH('Carbon Coefficients'!$C66,'EIA Consumption'!$C$1:$C$765,0),MATCH('Carbon Coefficients'!AJ$60,'EIA Consumption'!$A$2:$CD$2,0))</f>
        <v/>
      </c>
      <c r="AK66">
        <f>INDEX('EIA Consumption'!$A$1:$CD$2765,MATCH('Carbon Coefficients'!$C66,'EIA Consumption'!$C$1:$C$765,0),MATCH('Carbon Coefficients'!AK$60,'EIA Consumption'!$A$2:$CD$2,0))</f>
        <v/>
      </c>
      <c r="AL66">
        <f>INDEX('EIA Consumption'!$A$1:$CD$2765,MATCH('Carbon Coefficients'!$C66,'EIA Consumption'!$C$1:$C$765,0),MATCH('Carbon Coefficients'!AL$60,'EIA Consumption'!$A$2:$CD$2,0))</f>
        <v/>
      </c>
      <c r="AM66">
        <f>INDEX('EIA Consumption'!$A$1:$CD$2765,MATCH('Carbon Coefficients'!$C66,'EIA Consumption'!$C$1:$C$765,0),MATCH('Carbon Coefficients'!AM$60,'EIA Consumption'!$A$2:$CD$2,0))</f>
        <v/>
      </c>
      <c r="AN66">
        <f>INDEX('EIA Consumption'!$A$1:$CD$2765,MATCH('Carbon Coefficients'!$C66,'EIA Consumption'!$C$1:$C$765,0),MATCH('Carbon Coefficients'!AN$60,'EIA Consumption'!$A$2:$CD$2,0))</f>
        <v/>
      </c>
      <c r="AO66">
        <f>INDEX('EIA Consumption'!$A$1:$CD$2765,MATCH('Carbon Coefficients'!$C66,'EIA Consumption'!$C$1:$C$765,0),MATCH('Carbon Coefficients'!AO$60,'EIA Consumption'!$A$2:$CD$2,0))</f>
        <v/>
      </c>
      <c r="AP66">
        <f>INDEX('EIA Consumption'!$A$1:$CD$2765,MATCH('Carbon Coefficients'!$C66,'EIA Consumption'!$C$1:$C$765,0),MATCH('Carbon Coefficients'!AP$60,'EIA Consumption'!$A$2:$CD$2,0))</f>
        <v/>
      </c>
      <c r="AQ66">
        <f>INDEX('EIA Consumption'!$A$1:$CD$2765,MATCH('Carbon Coefficients'!$C66,'EIA Consumption'!$C$1:$C$765,0),MATCH('Carbon Coefficients'!AQ$60,'EIA Consumption'!$A$2:$CD$2,0))</f>
        <v/>
      </c>
      <c r="AR66">
        <f>INDEX('EIA Consumption'!$A$1:$CD$2765,MATCH('Carbon Coefficients'!$C66,'EIA Consumption'!$C$1:$C$765,0),MATCH('Carbon Coefficients'!AR$60,'EIA Consumption'!$A$2:$CD$2,0))</f>
        <v/>
      </c>
      <c r="AS66">
        <f>INDEX('EIA Consumption'!$A$1:$CD$2765,MATCH('Carbon Coefficients'!$C66,'EIA Consumption'!$C$1:$C$765,0),MATCH('Carbon Coefficients'!AS$60,'EIA Consumption'!$A$2:$CD$2,0))</f>
        <v/>
      </c>
      <c r="AT66">
        <f>INDEX('EIA Consumption'!$A$1:$CD$2765,MATCH('Carbon Coefficients'!$C66,'EIA Consumption'!$C$1:$C$765,0),MATCH('Carbon Coefficients'!AT$60,'EIA Consumption'!$A$2:$CD$2,0))</f>
        <v/>
      </c>
      <c r="AU66">
        <f>INDEX('EIA Consumption'!$A$1:$CD$2765,MATCH('Carbon Coefficients'!$C66,'EIA Consumption'!$C$1:$C$765,0),MATCH('Carbon Coefficients'!AU$60,'EIA Consumption'!$A$2:$CD$2,0))</f>
        <v/>
      </c>
      <c r="AV66">
        <f>INDEX('EIA Consumption'!$A$1:$CD$2765,MATCH('Carbon Coefficients'!$C66,'EIA Consumption'!$C$1:$C$765,0),MATCH('Carbon Coefficients'!AV$60,'EIA Consumption'!$A$2:$CD$2,0))</f>
        <v/>
      </c>
    </row>
    <row r="67" spans="1:48">
      <c r="A67" t="s">
        <v>1739</v>
      </c>
      <c r="B67" t="s">
        <v>1730</v>
      </c>
      <c r="C67" t="s">
        <v>1740</v>
      </c>
      <c r="E67">
        <f>INDEX('EIA Consumption'!$A$1:$CD$2765,MATCH('Carbon Coefficients'!$C67,'EIA Consumption'!$C$1:$C$765,0),MATCH('Carbon Coefficients'!E$60,'EIA Consumption'!$A$2:$CD$2,0))</f>
        <v/>
      </c>
      <c r="F67">
        <f>INDEX('EIA Consumption'!$A$1:$CD$2765,MATCH('Carbon Coefficients'!$C67,'EIA Consumption'!$C$1:$C$765,0),MATCH('Carbon Coefficients'!F$60,'EIA Consumption'!$A$2:$CD$2,0))</f>
        <v/>
      </c>
      <c r="G67">
        <f>INDEX('EIA Consumption'!$A$1:$CD$2765,MATCH('Carbon Coefficients'!$C67,'EIA Consumption'!$C$1:$C$765,0),MATCH('Carbon Coefficients'!G$60,'EIA Consumption'!$A$2:$CD$2,0))</f>
        <v/>
      </c>
      <c r="H67">
        <f>INDEX('EIA Consumption'!$A$1:$CD$2765,MATCH('Carbon Coefficients'!$C67,'EIA Consumption'!$C$1:$C$765,0),MATCH('Carbon Coefficients'!H$60,'EIA Consumption'!$A$2:$CD$2,0))</f>
        <v/>
      </c>
      <c r="I67">
        <f>INDEX('EIA Consumption'!$A$1:$CD$2765,MATCH('Carbon Coefficients'!$C67,'EIA Consumption'!$C$1:$C$765,0),MATCH('Carbon Coefficients'!I$60,'EIA Consumption'!$A$2:$CD$2,0))</f>
        <v/>
      </c>
      <c r="J67">
        <f>INDEX('EIA Consumption'!$A$1:$CD$2765,MATCH('Carbon Coefficients'!$C67,'EIA Consumption'!$C$1:$C$765,0),MATCH('Carbon Coefficients'!J$60,'EIA Consumption'!$A$2:$CD$2,0))</f>
        <v/>
      </c>
      <c r="K67">
        <f>INDEX('EIA Consumption'!$A$1:$CD$2765,MATCH('Carbon Coefficients'!$C67,'EIA Consumption'!$C$1:$C$765,0),MATCH('Carbon Coefficients'!K$60,'EIA Consumption'!$A$2:$CD$2,0))</f>
        <v/>
      </c>
      <c r="L67">
        <f>INDEX('EIA Consumption'!$A$1:$CD$2765,MATCH('Carbon Coefficients'!$C67,'EIA Consumption'!$C$1:$C$765,0),MATCH('Carbon Coefficients'!L$60,'EIA Consumption'!$A$2:$CD$2,0))</f>
        <v/>
      </c>
      <c r="M67">
        <f>INDEX('EIA Consumption'!$A$1:$CD$2765,MATCH('Carbon Coefficients'!$C67,'EIA Consumption'!$C$1:$C$765,0),MATCH('Carbon Coefficients'!M$60,'EIA Consumption'!$A$2:$CD$2,0))</f>
        <v/>
      </c>
      <c r="N67">
        <f>INDEX('EIA Consumption'!$A$1:$CD$2765,MATCH('Carbon Coefficients'!$C67,'EIA Consumption'!$C$1:$C$765,0),MATCH('Carbon Coefficients'!N$60,'EIA Consumption'!$A$2:$CD$2,0))</f>
        <v/>
      </c>
      <c r="O67">
        <f>INDEX('EIA Consumption'!$A$1:$CD$2765,MATCH('Carbon Coefficients'!$C67,'EIA Consumption'!$C$1:$C$765,0),MATCH('Carbon Coefficients'!O$60,'EIA Consumption'!$A$2:$CD$2,0))</f>
        <v/>
      </c>
      <c r="P67">
        <f>INDEX('EIA Consumption'!$A$1:$CD$2765,MATCH('Carbon Coefficients'!$C67,'EIA Consumption'!$C$1:$C$765,0),MATCH('Carbon Coefficients'!P$60,'EIA Consumption'!$A$2:$CD$2,0))</f>
        <v/>
      </c>
      <c r="Q67">
        <f>INDEX('EIA Consumption'!$A$1:$CD$2765,MATCH('Carbon Coefficients'!$C67,'EIA Consumption'!$C$1:$C$765,0),MATCH('Carbon Coefficients'!Q$60,'EIA Consumption'!$A$2:$CD$2,0))</f>
        <v/>
      </c>
      <c r="R67">
        <f>INDEX('EIA Consumption'!$A$1:$CD$2765,MATCH('Carbon Coefficients'!$C67,'EIA Consumption'!$C$1:$C$765,0),MATCH('Carbon Coefficients'!R$60,'EIA Consumption'!$A$2:$CD$2,0))</f>
        <v/>
      </c>
      <c r="S67">
        <f>INDEX('EIA Consumption'!$A$1:$CD$2765,MATCH('Carbon Coefficients'!$C67,'EIA Consumption'!$C$1:$C$765,0),MATCH('Carbon Coefficients'!S$60,'EIA Consumption'!$A$2:$CD$2,0))</f>
        <v/>
      </c>
      <c r="T67">
        <f>INDEX('EIA Consumption'!$A$1:$CD$2765,MATCH('Carbon Coefficients'!$C67,'EIA Consumption'!$C$1:$C$765,0),MATCH('Carbon Coefficients'!T$60,'EIA Consumption'!$A$2:$CD$2,0))</f>
        <v/>
      </c>
      <c r="U67">
        <f>INDEX('EIA Consumption'!$A$1:$CD$2765,MATCH('Carbon Coefficients'!$C67,'EIA Consumption'!$C$1:$C$765,0),MATCH('Carbon Coefficients'!U$60,'EIA Consumption'!$A$2:$CD$2,0))</f>
        <v/>
      </c>
      <c r="V67">
        <f>INDEX('EIA Consumption'!$A$1:$CD$2765,MATCH('Carbon Coefficients'!$C67,'EIA Consumption'!$C$1:$C$765,0),MATCH('Carbon Coefficients'!V$60,'EIA Consumption'!$A$2:$CD$2,0))</f>
        <v/>
      </c>
      <c r="W67">
        <f>INDEX('EIA Consumption'!$A$1:$CD$2765,MATCH('Carbon Coefficients'!$C67,'EIA Consumption'!$C$1:$C$765,0),MATCH('Carbon Coefficients'!W$60,'EIA Consumption'!$A$2:$CD$2,0))</f>
        <v/>
      </c>
      <c r="X67">
        <f>INDEX('EIA Consumption'!$A$1:$CD$2765,MATCH('Carbon Coefficients'!$C67,'EIA Consumption'!$C$1:$C$765,0),MATCH('Carbon Coefficients'!X$60,'EIA Consumption'!$A$2:$CD$2,0))</f>
        <v/>
      </c>
      <c r="Y67">
        <f>INDEX('EIA Consumption'!$A$1:$CD$2765,MATCH('Carbon Coefficients'!$C67,'EIA Consumption'!$C$1:$C$765,0),MATCH('Carbon Coefficients'!Y$60,'EIA Consumption'!$A$2:$CD$2,0))</f>
        <v/>
      </c>
      <c r="Z67">
        <f>INDEX('EIA Consumption'!$A$1:$CD$2765,MATCH('Carbon Coefficients'!$C67,'EIA Consumption'!$C$1:$C$765,0),MATCH('Carbon Coefficients'!Z$60,'EIA Consumption'!$A$2:$CD$2,0))</f>
        <v/>
      </c>
      <c r="AA67">
        <f>INDEX('EIA Consumption'!$A$1:$CD$2765,MATCH('Carbon Coefficients'!$C67,'EIA Consumption'!$C$1:$C$765,0),MATCH('Carbon Coefficients'!AA$60,'EIA Consumption'!$A$2:$CD$2,0))</f>
        <v/>
      </c>
      <c r="AB67">
        <f>INDEX('EIA Consumption'!$A$1:$CD$2765,MATCH('Carbon Coefficients'!$C67,'EIA Consumption'!$C$1:$C$765,0),MATCH('Carbon Coefficients'!AB$60,'EIA Consumption'!$A$2:$CD$2,0))</f>
        <v/>
      </c>
      <c r="AC67">
        <f>INDEX('EIA Consumption'!$A$1:$CD$2765,MATCH('Carbon Coefficients'!$C67,'EIA Consumption'!$C$1:$C$765,0),MATCH('Carbon Coefficients'!AC$60,'EIA Consumption'!$A$2:$CD$2,0))</f>
        <v/>
      </c>
      <c r="AD67">
        <f>INDEX('EIA Consumption'!$A$1:$CD$2765,MATCH('Carbon Coefficients'!$C67,'EIA Consumption'!$C$1:$C$765,0),MATCH('Carbon Coefficients'!AD$60,'EIA Consumption'!$A$2:$CD$2,0))</f>
        <v/>
      </c>
      <c r="AE67">
        <f>INDEX('EIA Consumption'!$A$1:$CD$2765,MATCH('Carbon Coefficients'!$C67,'EIA Consumption'!$C$1:$C$765,0),MATCH('Carbon Coefficients'!AE$60,'EIA Consumption'!$A$2:$CD$2,0))</f>
        <v/>
      </c>
      <c r="AF67">
        <f>INDEX('EIA Consumption'!$A$1:$CD$2765,MATCH('Carbon Coefficients'!$C67,'EIA Consumption'!$C$1:$C$765,0),MATCH('Carbon Coefficients'!AF$60,'EIA Consumption'!$A$2:$CD$2,0))</f>
        <v/>
      </c>
      <c r="AG67">
        <f>INDEX('EIA Consumption'!$A$1:$CD$2765,MATCH('Carbon Coefficients'!$C67,'EIA Consumption'!$C$1:$C$765,0),MATCH('Carbon Coefficients'!AG$60,'EIA Consumption'!$A$2:$CD$2,0))</f>
        <v/>
      </c>
      <c r="AH67">
        <f>INDEX('EIA Consumption'!$A$1:$CD$2765,MATCH('Carbon Coefficients'!$C67,'EIA Consumption'!$C$1:$C$765,0),MATCH('Carbon Coefficients'!AH$60,'EIA Consumption'!$A$2:$CD$2,0))</f>
        <v/>
      </c>
      <c r="AI67">
        <f>INDEX('EIA Consumption'!$A$1:$CD$2765,MATCH('Carbon Coefficients'!$C67,'EIA Consumption'!$C$1:$C$765,0),MATCH('Carbon Coefficients'!AI$60,'EIA Consumption'!$A$2:$CD$2,0))</f>
        <v/>
      </c>
      <c r="AJ67">
        <f>INDEX('EIA Consumption'!$A$1:$CD$2765,MATCH('Carbon Coefficients'!$C67,'EIA Consumption'!$C$1:$C$765,0),MATCH('Carbon Coefficients'!AJ$60,'EIA Consumption'!$A$2:$CD$2,0))</f>
        <v/>
      </c>
      <c r="AK67">
        <f>INDEX('EIA Consumption'!$A$1:$CD$2765,MATCH('Carbon Coefficients'!$C67,'EIA Consumption'!$C$1:$C$765,0),MATCH('Carbon Coefficients'!AK$60,'EIA Consumption'!$A$2:$CD$2,0))</f>
        <v/>
      </c>
      <c r="AL67">
        <f>INDEX('EIA Consumption'!$A$1:$CD$2765,MATCH('Carbon Coefficients'!$C67,'EIA Consumption'!$C$1:$C$765,0),MATCH('Carbon Coefficients'!AL$60,'EIA Consumption'!$A$2:$CD$2,0))</f>
        <v/>
      </c>
      <c r="AM67">
        <f>INDEX('EIA Consumption'!$A$1:$CD$2765,MATCH('Carbon Coefficients'!$C67,'EIA Consumption'!$C$1:$C$765,0),MATCH('Carbon Coefficients'!AM$60,'EIA Consumption'!$A$2:$CD$2,0))</f>
        <v/>
      </c>
      <c r="AN67">
        <f>INDEX('EIA Consumption'!$A$1:$CD$2765,MATCH('Carbon Coefficients'!$C67,'EIA Consumption'!$C$1:$C$765,0),MATCH('Carbon Coefficients'!AN$60,'EIA Consumption'!$A$2:$CD$2,0))</f>
        <v/>
      </c>
      <c r="AO67">
        <f>INDEX('EIA Consumption'!$A$1:$CD$2765,MATCH('Carbon Coefficients'!$C67,'EIA Consumption'!$C$1:$C$765,0),MATCH('Carbon Coefficients'!AO$60,'EIA Consumption'!$A$2:$CD$2,0))</f>
        <v/>
      </c>
      <c r="AP67">
        <f>INDEX('EIA Consumption'!$A$1:$CD$2765,MATCH('Carbon Coefficients'!$C67,'EIA Consumption'!$C$1:$C$765,0),MATCH('Carbon Coefficients'!AP$60,'EIA Consumption'!$A$2:$CD$2,0))</f>
        <v/>
      </c>
      <c r="AQ67">
        <f>INDEX('EIA Consumption'!$A$1:$CD$2765,MATCH('Carbon Coefficients'!$C67,'EIA Consumption'!$C$1:$C$765,0),MATCH('Carbon Coefficients'!AQ$60,'EIA Consumption'!$A$2:$CD$2,0))</f>
        <v/>
      </c>
      <c r="AR67">
        <f>INDEX('EIA Consumption'!$A$1:$CD$2765,MATCH('Carbon Coefficients'!$C67,'EIA Consumption'!$C$1:$C$765,0),MATCH('Carbon Coefficients'!AR$60,'EIA Consumption'!$A$2:$CD$2,0))</f>
        <v/>
      </c>
      <c r="AS67">
        <f>INDEX('EIA Consumption'!$A$1:$CD$2765,MATCH('Carbon Coefficients'!$C67,'EIA Consumption'!$C$1:$C$765,0),MATCH('Carbon Coefficients'!AS$60,'EIA Consumption'!$A$2:$CD$2,0))</f>
        <v/>
      </c>
      <c r="AT67">
        <f>INDEX('EIA Consumption'!$A$1:$CD$2765,MATCH('Carbon Coefficients'!$C67,'EIA Consumption'!$C$1:$C$765,0),MATCH('Carbon Coefficients'!AT$60,'EIA Consumption'!$A$2:$CD$2,0))</f>
        <v/>
      </c>
      <c r="AU67">
        <f>INDEX('EIA Consumption'!$A$1:$CD$2765,MATCH('Carbon Coefficients'!$C67,'EIA Consumption'!$C$1:$C$765,0),MATCH('Carbon Coefficients'!AU$60,'EIA Consumption'!$A$2:$CD$2,0))</f>
        <v/>
      </c>
      <c r="AV67">
        <f>INDEX('EIA Consumption'!$A$1:$CD$2765,MATCH('Carbon Coefficients'!$C67,'EIA Consumption'!$C$1:$C$765,0),MATCH('Carbon Coefficients'!AV$60,'EIA Consumption'!$A$2:$CD$2,0))</f>
        <v/>
      </c>
    </row>
    <row r="68" spans="1:48">
      <c r="A68" t="s">
        <v>1741</v>
      </c>
      <c r="B68" t="s">
        <v>1730</v>
      </c>
      <c r="C68" t="s">
        <v>1742</v>
      </c>
      <c r="E68">
        <f>INDEX('EIA Consumption'!$A$1:$CD$2765,MATCH('Carbon Coefficients'!$C68,'EIA Consumption'!$C$1:$C$765,0),MATCH('Carbon Coefficients'!E$60,'EIA Consumption'!$A$2:$CD$2,0))</f>
        <v/>
      </c>
      <c r="F68">
        <f>INDEX('EIA Consumption'!$A$1:$CD$2765,MATCH('Carbon Coefficients'!$C68,'EIA Consumption'!$C$1:$C$765,0),MATCH('Carbon Coefficients'!F$60,'EIA Consumption'!$A$2:$CD$2,0))</f>
        <v/>
      </c>
      <c r="G68">
        <f>INDEX('EIA Consumption'!$A$1:$CD$2765,MATCH('Carbon Coefficients'!$C68,'EIA Consumption'!$C$1:$C$765,0),MATCH('Carbon Coefficients'!G$60,'EIA Consumption'!$A$2:$CD$2,0))</f>
        <v/>
      </c>
      <c r="H68">
        <f>INDEX('EIA Consumption'!$A$1:$CD$2765,MATCH('Carbon Coefficients'!$C68,'EIA Consumption'!$C$1:$C$765,0),MATCH('Carbon Coefficients'!H$60,'EIA Consumption'!$A$2:$CD$2,0))</f>
        <v/>
      </c>
      <c r="I68">
        <f>INDEX('EIA Consumption'!$A$1:$CD$2765,MATCH('Carbon Coefficients'!$C68,'EIA Consumption'!$C$1:$C$765,0),MATCH('Carbon Coefficients'!I$60,'EIA Consumption'!$A$2:$CD$2,0))</f>
        <v/>
      </c>
      <c r="J68">
        <f>INDEX('EIA Consumption'!$A$1:$CD$2765,MATCH('Carbon Coefficients'!$C68,'EIA Consumption'!$C$1:$C$765,0),MATCH('Carbon Coefficients'!J$60,'EIA Consumption'!$A$2:$CD$2,0))</f>
        <v/>
      </c>
      <c r="K68">
        <f>INDEX('EIA Consumption'!$A$1:$CD$2765,MATCH('Carbon Coefficients'!$C68,'EIA Consumption'!$C$1:$C$765,0),MATCH('Carbon Coefficients'!K$60,'EIA Consumption'!$A$2:$CD$2,0))</f>
        <v/>
      </c>
      <c r="L68">
        <f>INDEX('EIA Consumption'!$A$1:$CD$2765,MATCH('Carbon Coefficients'!$C68,'EIA Consumption'!$C$1:$C$765,0),MATCH('Carbon Coefficients'!L$60,'EIA Consumption'!$A$2:$CD$2,0))</f>
        <v/>
      </c>
      <c r="M68">
        <f>INDEX('EIA Consumption'!$A$1:$CD$2765,MATCH('Carbon Coefficients'!$C68,'EIA Consumption'!$C$1:$C$765,0),MATCH('Carbon Coefficients'!M$60,'EIA Consumption'!$A$2:$CD$2,0))</f>
        <v/>
      </c>
      <c r="N68">
        <f>INDEX('EIA Consumption'!$A$1:$CD$2765,MATCH('Carbon Coefficients'!$C68,'EIA Consumption'!$C$1:$C$765,0),MATCH('Carbon Coefficients'!N$60,'EIA Consumption'!$A$2:$CD$2,0))</f>
        <v/>
      </c>
      <c r="O68">
        <f>INDEX('EIA Consumption'!$A$1:$CD$2765,MATCH('Carbon Coefficients'!$C68,'EIA Consumption'!$C$1:$C$765,0),MATCH('Carbon Coefficients'!O$60,'EIA Consumption'!$A$2:$CD$2,0))</f>
        <v/>
      </c>
      <c r="P68">
        <f>INDEX('EIA Consumption'!$A$1:$CD$2765,MATCH('Carbon Coefficients'!$C68,'EIA Consumption'!$C$1:$C$765,0),MATCH('Carbon Coefficients'!P$60,'EIA Consumption'!$A$2:$CD$2,0))</f>
        <v/>
      </c>
      <c r="Q68">
        <f>INDEX('EIA Consumption'!$A$1:$CD$2765,MATCH('Carbon Coefficients'!$C68,'EIA Consumption'!$C$1:$C$765,0),MATCH('Carbon Coefficients'!Q$60,'EIA Consumption'!$A$2:$CD$2,0))</f>
        <v/>
      </c>
      <c r="R68">
        <f>INDEX('EIA Consumption'!$A$1:$CD$2765,MATCH('Carbon Coefficients'!$C68,'EIA Consumption'!$C$1:$C$765,0),MATCH('Carbon Coefficients'!R$60,'EIA Consumption'!$A$2:$CD$2,0))</f>
        <v/>
      </c>
      <c r="S68">
        <f>INDEX('EIA Consumption'!$A$1:$CD$2765,MATCH('Carbon Coefficients'!$C68,'EIA Consumption'!$C$1:$C$765,0),MATCH('Carbon Coefficients'!S$60,'EIA Consumption'!$A$2:$CD$2,0))</f>
        <v/>
      </c>
      <c r="T68">
        <f>INDEX('EIA Consumption'!$A$1:$CD$2765,MATCH('Carbon Coefficients'!$C68,'EIA Consumption'!$C$1:$C$765,0),MATCH('Carbon Coefficients'!T$60,'EIA Consumption'!$A$2:$CD$2,0))</f>
        <v/>
      </c>
      <c r="U68">
        <f>INDEX('EIA Consumption'!$A$1:$CD$2765,MATCH('Carbon Coefficients'!$C68,'EIA Consumption'!$C$1:$C$765,0),MATCH('Carbon Coefficients'!U$60,'EIA Consumption'!$A$2:$CD$2,0))</f>
        <v/>
      </c>
      <c r="V68">
        <f>INDEX('EIA Consumption'!$A$1:$CD$2765,MATCH('Carbon Coefficients'!$C68,'EIA Consumption'!$C$1:$C$765,0),MATCH('Carbon Coefficients'!V$60,'EIA Consumption'!$A$2:$CD$2,0))</f>
        <v/>
      </c>
      <c r="W68">
        <f>INDEX('EIA Consumption'!$A$1:$CD$2765,MATCH('Carbon Coefficients'!$C68,'EIA Consumption'!$C$1:$C$765,0),MATCH('Carbon Coefficients'!W$60,'EIA Consumption'!$A$2:$CD$2,0))</f>
        <v/>
      </c>
      <c r="X68">
        <f>INDEX('EIA Consumption'!$A$1:$CD$2765,MATCH('Carbon Coefficients'!$C68,'EIA Consumption'!$C$1:$C$765,0),MATCH('Carbon Coefficients'!X$60,'EIA Consumption'!$A$2:$CD$2,0))</f>
        <v/>
      </c>
      <c r="Y68">
        <f>INDEX('EIA Consumption'!$A$1:$CD$2765,MATCH('Carbon Coefficients'!$C68,'EIA Consumption'!$C$1:$C$765,0),MATCH('Carbon Coefficients'!Y$60,'EIA Consumption'!$A$2:$CD$2,0))</f>
        <v/>
      </c>
      <c r="Z68">
        <f>INDEX('EIA Consumption'!$A$1:$CD$2765,MATCH('Carbon Coefficients'!$C68,'EIA Consumption'!$C$1:$C$765,0),MATCH('Carbon Coefficients'!Z$60,'EIA Consumption'!$A$2:$CD$2,0))</f>
        <v/>
      </c>
      <c r="AA68">
        <f>INDEX('EIA Consumption'!$A$1:$CD$2765,MATCH('Carbon Coefficients'!$C68,'EIA Consumption'!$C$1:$C$765,0),MATCH('Carbon Coefficients'!AA$60,'EIA Consumption'!$A$2:$CD$2,0))</f>
        <v/>
      </c>
      <c r="AB68">
        <f>INDEX('EIA Consumption'!$A$1:$CD$2765,MATCH('Carbon Coefficients'!$C68,'EIA Consumption'!$C$1:$C$765,0),MATCH('Carbon Coefficients'!AB$60,'EIA Consumption'!$A$2:$CD$2,0))</f>
        <v/>
      </c>
      <c r="AC68">
        <f>INDEX('EIA Consumption'!$A$1:$CD$2765,MATCH('Carbon Coefficients'!$C68,'EIA Consumption'!$C$1:$C$765,0),MATCH('Carbon Coefficients'!AC$60,'EIA Consumption'!$A$2:$CD$2,0))</f>
        <v/>
      </c>
      <c r="AD68">
        <f>INDEX('EIA Consumption'!$A$1:$CD$2765,MATCH('Carbon Coefficients'!$C68,'EIA Consumption'!$C$1:$C$765,0),MATCH('Carbon Coefficients'!AD$60,'EIA Consumption'!$A$2:$CD$2,0))</f>
        <v/>
      </c>
      <c r="AE68">
        <f>INDEX('EIA Consumption'!$A$1:$CD$2765,MATCH('Carbon Coefficients'!$C68,'EIA Consumption'!$C$1:$C$765,0),MATCH('Carbon Coefficients'!AE$60,'EIA Consumption'!$A$2:$CD$2,0))</f>
        <v/>
      </c>
      <c r="AF68">
        <f>INDEX('EIA Consumption'!$A$1:$CD$2765,MATCH('Carbon Coefficients'!$C68,'EIA Consumption'!$C$1:$C$765,0),MATCH('Carbon Coefficients'!AF$60,'EIA Consumption'!$A$2:$CD$2,0))</f>
        <v/>
      </c>
      <c r="AG68">
        <f>INDEX('EIA Consumption'!$A$1:$CD$2765,MATCH('Carbon Coefficients'!$C68,'EIA Consumption'!$C$1:$C$765,0),MATCH('Carbon Coefficients'!AG$60,'EIA Consumption'!$A$2:$CD$2,0))</f>
        <v/>
      </c>
      <c r="AH68">
        <f>INDEX('EIA Consumption'!$A$1:$CD$2765,MATCH('Carbon Coefficients'!$C68,'EIA Consumption'!$C$1:$C$765,0),MATCH('Carbon Coefficients'!AH$60,'EIA Consumption'!$A$2:$CD$2,0))</f>
        <v/>
      </c>
      <c r="AI68">
        <f>INDEX('EIA Consumption'!$A$1:$CD$2765,MATCH('Carbon Coefficients'!$C68,'EIA Consumption'!$C$1:$C$765,0),MATCH('Carbon Coefficients'!AI$60,'EIA Consumption'!$A$2:$CD$2,0))</f>
        <v/>
      </c>
      <c r="AJ68">
        <f>INDEX('EIA Consumption'!$A$1:$CD$2765,MATCH('Carbon Coefficients'!$C68,'EIA Consumption'!$C$1:$C$765,0),MATCH('Carbon Coefficients'!AJ$60,'EIA Consumption'!$A$2:$CD$2,0))</f>
        <v/>
      </c>
      <c r="AK68">
        <f>INDEX('EIA Consumption'!$A$1:$CD$2765,MATCH('Carbon Coefficients'!$C68,'EIA Consumption'!$C$1:$C$765,0),MATCH('Carbon Coefficients'!AK$60,'EIA Consumption'!$A$2:$CD$2,0))</f>
        <v/>
      </c>
      <c r="AL68">
        <f>INDEX('EIA Consumption'!$A$1:$CD$2765,MATCH('Carbon Coefficients'!$C68,'EIA Consumption'!$C$1:$C$765,0),MATCH('Carbon Coefficients'!AL$60,'EIA Consumption'!$A$2:$CD$2,0))</f>
        <v/>
      </c>
      <c r="AM68">
        <f>INDEX('EIA Consumption'!$A$1:$CD$2765,MATCH('Carbon Coefficients'!$C68,'EIA Consumption'!$C$1:$C$765,0),MATCH('Carbon Coefficients'!AM$60,'EIA Consumption'!$A$2:$CD$2,0))</f>
        <v/>
      </c>
      <c r="AN68">
        <f>INDEX('EIA Consumption'!$A$1:$CD$2765,MATCH('Carbon Coefficients'!$C68,'EIA Consumption'!$C$1:$C$765,0),MATCH('Carbon Coefficients'!AN$60,'EIA Consumption'!$A$2:$CD$2,0))</f>
        <v/>
      </c>
      <c r="AO68">
        <f>INDEX('EIA Consumption'!$A$1:$CD$2765,MATCH('Carbon Coefficients'!$C68,'EIA Consumption'!$C$1:$C$765,0),MATCH('Carbon Coefficients'!AO$60,'EIA Consumption'!$A$2:$CD$2,0))</f>
        <v/>
      </c>
      <c r="AP68">
        <f>INDEX('EIA Consumption'!$A$1:$CD$2765,MATCH('Carbon Coefficients'!$C68,'EIA Consumption'!$C$1:$C$765,0),MATCH('Carbon Coefficients'!AP$60,'EIA Consumption'!$A$2:$CD$2,0))</f>
        <v/>
      </c>
      <c r="AQ68">
        <f>INDEX('EIA Consumption'!$A$1:$CD$2765,MATCH('Carbon Coefficients'!$C68,'EIA Consumption'!$C$1:$C$765,0),MATCH('Carbon Coefficients'!AQ$60,'EIA Consumption'!$A$2:$CD$2,0))</f>
        <v/>
      </c>
      <c r="AR68">
        <f>INDEX('EIA Consumption'!$A$1:$CD$2765,MATCH('Carbon Coefficients'!$C68,'EIA Consumption'!$C$1:$C$765,0),MATCH('Carbon Coefficients'!AR$60,'EIA Consumption'!$A$2:$CD$2,0))</f>
        <v/>
      </c>
      <c r="AS68">
        <f>INDEX('EIA Consumption'!$A$1:$CD$2765,MATCH('Carbon Coefficients'!$C68,'EIA Consumption'!$C$1:$C$765,0),MATCH('Carbon Coefficients'!AS$60,'EIA Consumption'!$A$2:$CD$2,0))</f>
        <v/>
      </c>
      <c r="AT68">
        <f>INDEX('EIA Consumption'!$A$1:$CD$2765,MATCH('Carbon Coefficients'!$C68,'EIA Consumption'!$C$1:$C$765,0),MATCH('Carbon Coefficients'!AT$60,'EIA Consumption'!$A$2:$CD$2,0))</f>
        <v/>
      </c>
      <c r="AU68">
        <f>INDEX('EIA Consumption'!$A$1:$CD$2765,MATCH('Carbon Coefficients'!$C68,'EIA Consumption'!$C$1:$C$765,0),MATCH('Carbon Coefficients'!AU$60,'EIA Consumption'!$A$2:$CD$2,0))</f>
        <v/>
      </c>
      <c r="AV68">
        <f>INDEX('EIA Consumption'!$A$1:$CD$2765,MATCH('Carbon Coefficients'!$C68,'EIA Consumption'!$C$1:$C$765,0),MATCH('Carbon Coefficients'!AV$60,'EIA Consumption'!$A$2:$CD$2,0))</f>
        <v/>
      </c>
    </row>
    <row r="69" spans="1:48">
      <c r="A69" t="s">
        <v>1743</v>
      </c>
      <c r="B69" t="s">
        <v>1730</v>
      </c>
      <c r="C69" t="s">
        <v>1744</v>
      </c>
      <c r="E69">
        <f>INDEX('EIA Consumption'!$A$1:$CD$2765,MATCH('Carbon Coefficients'!$C69,'EIA Consumption'!$C$1:$C$765,0),MATCH('Carbon Coefficients'!E$60,'EIA Consumption'!$A$2:$CD$2,0))</f>
        <v/>
      </c>
      <c r="F69">
        <f>INDEX('EIA Consumption'!$A$1:$CD$2765,MATCH('Carbon Coefficients'!$C69,'EIA Consumption'!$C$1:$C$765,0),MATCH('Carbon Coefficients'!F$60,'EIA Consumption'!$A$2:$CD$2,0))</f>
        <v/>
      </c>
      <c r="G69">
        <f>INDEX('EIA Consumption'!$A$1:$CD$2765,MATCH('Carbon Coefficients'!$C69,'EIA Consumption'!$C$1:$C$765,0),MATCH('Carbon Coefficients'!G$60,'EIA Consumption'!$A$2:$CD$2,0))</f>
        <v/>
      </c>
      <c r="H69">
        <f>INDEX('EIA Consumption'!$A$1:$CD$2765,MATCH('Carbon Coefficients'!$C69,'EIA Consumption'!$C$1:$C$765,0),MATCH('Carbon Coefficients'!H$60,'EIA Consumption'!$A$2:$CD$2,0))</f>
        <v/>
      </c>
      <c r="I69">
        <f>INDEX('EIA Consumption'!$A$1:$CD$2765,MATCH('Carbon Coefficients'!$C69,'EIA Consumption'!$C$1:$C$765,0),MATCH('Carbon Coefficients'!I$60,'EIA Consumption'!$A$2:$CD$2,0))</f>
        <v/>
      </c>
      <c r="J69">
        <f>INDEX('EIA Consumption'!$A$1:$CD$2765,MATCH('Carbon Coefficients'!$C69,'EIA Consumption'!$C$1:$C$765,0),MATCH('Carbon Coefficients'!J$60,'EIA Consumption'!$A$2:$CD$2,0))</f>
        <v/>
      </c>
      <c r="K69">
        <f>INDEX('EIA Consumption'!$A$1:$CD$2765,MATCH('Carbon Coefficients'!$C69,'EIA Consumption'!$C$1:$C$765,0),MATCH('Carbon Coefficients'!K$60,'EIA Consumption'!$A$2:$CD$2,0))</f>
        <v/>
      </c>
      <c r="L69">
        <f>INDEX('EIA Consumption'!$A$1:$CD$2765,MATCH('Carbon Coefficients'!$C69,'EIA Consumption'!$C$1:$C$765,0),MATCH('Carbon Coefficients'!L$60,'EIA Consumption'!$A$2:$CD$2,0))</f>
        <v/>
      </c>
      <c r="M69">
        <f>INDEX('EIA Consumption'!$A$1:$CD$2765,MATCH('Carbon Coefficients'!$C69,'EIA Consumption'!$C$1:$C$765,0),MATCH('Carbon Coefficients'!M$60,'EIA Consumption'!$A$2:$CD$2,0))</f>
        <v/>
      </c>
      <c r="N69">
        <f>INDEX('EIA Consumption'!$A$1:$CD$2765,MATCH('Carbon Coefficients'!$C69,'EIA Consumption'!$C$1:$C$765,0),MATCH('Carbon Coefficients'!N$60,'EIA Consumption'!$A$2:$CD$2,0))</f>
        <v/>
      </c>
      <c r="O69">
        <f>INDEX('EIA Consumption'!$A$1:$CD$2765,MATCH('Carbon Coefficients'!$C69,'EIA Consumption'!$C$1:$C$765,0),MATCH('Carbon Coefficients'!O$60,'EIA Consumption'!$A$2:$CD$2,0))</f>
        <v/>
      </c>
      <c r="P69">
        <f>INDEX('EIA Consumption'!$A$1:$CD$2765,MATCH('Carbon Coefficients'!$C69,'EIA Consumption'!$C$1:$C$765,0),MATCH('Carbon Coefficients'!P$60,'EIA Consumption'!$A$2:$CD$2,0))</f>
        <v/>
      </c>
      <c r="Q69">
        <f>INDEX('EIA Consumption'!$A$1:$CD$2765,MATCH('Carbon Coefficients'!$C69,'EIA Consumption'!$C$1:$C$765,0),MATCH('Carbon Coefficients'!Q$60,'EIA Consumption'!$A$2:$CD$2,0))</f>
        <v/>
      </c>
      <c r="R69">
        <f>INDEX('EIA Consumption'!$A$1:$CD$2765,MATCH('Carbon Coefficients'!$C69,'EIA Consumption'!$C$1:$C$765,0),MATCH('Carbon Coefficients'!R$60,'EIA Consumption'!$A$2:$CD$2,0))</f>
        <v/>
      </c>
      <c r="S69">
        <f>INDEX('EIA Consumption'!$A$1:$CD$2765,MATCH('Carbon Coefficients'!$C69,'EIA Consumption'!$C$1:$C$765,0),MATCH('Carbon Coefficients'!S$60,'EIA Consumption'!$A$2:$CD$2,0))</f>
        <v/>
      </c>
      <c r="T69">
        <f>INDEX('EIA Consumption'!$A$1:$CD$2765,MATCH('Carbon Coefficients'!$C69,'EIA Consumption'!$C$1:$C$765,0),MATCH('Carbon Coefficients'!T$60,'EIA Consumption'!$A$2:$CD$2,0))</f>
        <v/>
      </c>
      <c r="U69">
        <f>INDEX('EIA Consumption'!$A$1:$CD$2765,MATCH('Carbon Coefficients'!$C69,'EIA Consumption'!$C$1:$C$765,0),MATCH('Carbon Coefficients'!U$60,'EIA Consumption'!$A$2:$CD$2,0))</f>
        <v/>
      </c>
      <c r="V69">
        <f>INDEX('EIA Consumption'!$A$1:$CD$2765,MATCH('Carbon Coefficients'!$C69,'EIA Consumption'!$C$1:$C$765,0),MATCH('Carbon Coefficients'!V$60,'EIA Consumption'!$A$2:$CD$2,0))</f>
        <v/>
      </c>
      <c r="W69">
        <f>INDEX('EIA Consumption'!$A$1:$CD$2765,MATCH('Carbon Coefficients'!$C69,'EIA Consumption'!$C$1:$C$765,0),MATCH('Carbon Coefficients'!W$60,'EIA Consumption'!$A$2:$CD$2,0))</f>
        <v/>
      </c>
      <c r="X69">
        <f>INDEX('EIA Consumption'!$A$1:$CD$2765,MATCH('Carbon Coefficients'!$C69,'EIA Consumption'!$C$1:$C$765,0),MATCH('Carbon Coefficients'!X$60,'EIA Consumption'!$A$2:$CD$2,0))</f>
        <v/>
      </c>
      <c r="Y69">
        <f>INDEX('EIA Consumption'!$A$1:$CD$2765,MATCH('Carbon Coefficients'!$C69,'EIA Consumption'!$C$1:$C$765,0),MATCH('Carbon Coefficients'!Y$60,'EIA Consumption'!$A$2:$CD$2,0))</f>
        <v/>
      </c>
      <c r="Z69">
        <f>INDEX('EIA Consumption'!$A$1:$CD$2765,MATCH('Carbon Coefficients'!$C69,'EIA Consumption'!$C$1:$C$765,0),MATCH('Carbon Coefficients'!Z$60,'EIA Consumption'!$A$2:$CD$2,0))</f>
        <v/>
      </c>
      <c r="AA69">
        <f>INDEX('EIA Consumption'!$A$1:$CD$2765,MATCH('Carbon Coefficients'!$C69,'EIA Consumption'!$C$1:$C$765,0),MATCH('Carbon Coefficients'!AA$60,'EIA Consumption'!$A$2:$CD$2,0))</f>
        <v/>
      </c>
      <c r="AB69">
        <f>INDEX('EIA Consumption'!$A$1:$CD$2765,MATCH('Carbon Coefficients'!$C69,'EIA Consumption'!$C$1:$C$765,0),MATCH('Carbon Coefficients'!AB$60,'EIA Consumption'!$A$2:$CD$2,0))</f>
        <v/>
      </c>
      <c r="AC69">
        <f>INDEX('EIA Consumption'!$A$1:$CD$2765,MATCH('Carbon Coefficients'!$C69,'EIA Consumption'!$C$1:$C$765,0),MATCH('Carbon Coefficients'!AC$60,'EIA Consumption'!$A$2:$CD$2,0))</f>
        <v/>
      </c>
      <c r="AD69">
        <f>INDEX('EIA Consumption'!$A$1:$CD$2765,MATCH('Carbon Coefficients'!$C69,'EIA Consumption'!$C$1:$C$765,0),MATCH('Carbon Coefficients'!AD$60,'EIA Consumption'!$A$2:$CD$2,0))</f>
        <v/>
      </c>
      <c r="AE69">
        <f>INDEX('EIA Consumption'!$A$1:$CD$2765,MATCH('Carbon Coefficients'!$C69,'EIA Consumption'!$C$1:$C$765,0),MATCH('Carbon Coefficients'!AE$60,'EIA Consumption'!$A$2:$CD$2,0))</f>
        <v/>
      </c>
      <c r="AF69">
        <f>INDEX('EIA Consumption'!$A$1:$CD$2765,MATCH('Carbon Coefficients'!$C69,'EIA Consumption'!$C$1:$C$765,0),MATCH('Carbon Coefficients'!AF$60,'EIA Consumption'!$A$2:$CD$2,0))</f>
        <v/>
      </c>
      <c r="AG69">
        <f>INDEX('EIA Consumption'!$A$1:$CD$2765,MATCH('Carbon Coefficients'!$C69,'EIA Consumption'!$C$1:$C$765,0),MATCH('Carbon Coefficients'!AG$60,'EIA Consumption'!$A$2:$CD$2,0))</f>
        <v/>
      </c>
      <c r="AH69">
        <f>INDEX('EIA Consumption'!$A$1:$CD$2765,MATCH('Carbon Coefficients'!$C69,'EIA Consumption'!$C$1:$C$765,0),MATCH('Carbon Coefficients'!AH$60,'EIA Consumption'!$A$2:$CD$2,0))</f>
        <v/>
      </c>
      <c r="AI69">
        <f>INDEX('EIA Consumption'!$A$1:$CD$2765,MATCH('Carbon Coefficients'!$C69,'EIA Consumption'!$C$1:$C$765,0),MATCH('Carbon Coefficients'!AI$60,'EIA Consumption'!$A$2:$CD$2,0))</f>
        <v/>
      </c>
      <c r="AJ69">
        <f>INDEX('EIA Consumption'!$A$1:$CD$2765,MATCH('Carbon Coefficients'!$C69,'EIA Consumption'!$C$1:$C$765,0),MATCH('Carbon Coefficients'!AJ$60,'EIA Consumption'!$A$2:$CD$2,0))</f>
        <v/>
      </c>
      <c r="AK69">
        <f>INDEX('EIA Consumption'!$A$1:$CD$2765,MATCH('Carbon Coefficients'!$C69,'EIA Consumption'!$C$1:$C$765,0),MATCH('Carbon Coefficients'!AK$60,'EIA Consumption'!$A$2:$CD$2,0))</f>
        <v/>
      </c>
      <c r="AL69">
        <f>INDEX('EIA Consumption'!$A$1:$CD$2765,MATCH('Carbon Coefficients'!$C69,'EIA Consumption'!$C$1:$C$765,0),MATCH('Carbon Coefficients'!AL$60,'EIA Consumption'!$A$2:$CD$2,0))</f>
        <v/>
      </c>
      <c r="AM69">
        <f>INDEX('EIA Consumption'!$A$1:$CD$2765,MATCH('Carbon Coefficients'!$C69,'EIA Consumption'!$C$1:$C$765,0),MATCH('Carbon Coefficients'!AM$60,'EIA Consumption'!$A$2:$CD$2,0))</f>
        <v/>
      </c>
      <c r="AN69">
        <f>INDEX('EIA Consumption'!$A$1:$CD$2765,MATCH('Carbon Coefficients'!$C69,'EIA Consumption'!$C$1:$C$765,0),MATCH('Carbon Coefficients'!AN$60,'EIA Consumption'!$A$2:$CD$2,0))</f>
        <v/>
      </c>
      <c r="AO69">
        <f>INDEX('EIA Consumption'!$A$1:$CD$2765,MATCH('Carbon Coefficients'!$C69,'EIA Consumption'!$C$1:$C$765,0),MATCH('Carbon Coefficients'!AO$60,'EIA Consumption'!$A$2:$CD$2,0))</f>
        <v/>
      </c>
      <c r="AP69">
        <f>INDEX('EIA Consumption'!$A$1:$CD$2765,MATCH('Carbon Coefficients'!$C69,'EIA Consumption'!$C$1:$C$765,0),MATCH('Carbon Coefficients'!AP$60,'EIA Consumption'!$A$2:$CD$2,0))</f>
        <v/>
      </c>
      <c r="AQ69">
        <f>INDEX('EIA Consumption'!$A$1:$CD$2765,MATCH('Carbon Coefficients'!$C69,'EIA Consumption'!$C$1:$C$765,0),MATCH('Carbon Coefficients'!AQ$60,'EIA Consumption'!$A$2:$CD$2,0))</f>
        <v/>
      </c>
      <c r="AR69">
        <f>INDEX('EIA Consumption'!$A$1:$CD$2765,MATCH('Carbon Coefficients'!$C69,'EIA Consumption'!$C$1:$C$765,0),MATCH('Carbon Coefficients'!AR$60,'EIA Consumption'!$A$2:$CD$2,0))</f>
        <v/>
      </c>
      <c r="AS69">
        <f>INDEX('EIA Consumption'!$A$1:$CD$2765,MATCH('Carbon Coefficients'!$C69,'EIA Consumption'!$C$1:$C$765,0),MATCH('Carbon Coefficients'!AS$60,'EIA Consumption'!$A$2:$CD$2,0))</f>
        <v/>
      </c>
      <c r="AT69">
        <f>INDEX('EIA Consumption'!$A$1:$CD$2765,MATCH('Carbon Coefficients'!$C69,'EIA Consumption'!$C$1:$C$765,0),MATCH('Carbon Coefficients'!AT$60,'EIA Consumption'!$A$2:$CD$2,0))</f>
        <v/>
      </c>
      <c r="AU69">
        <f>INDEX('EIA Consumption'!$A$1:$CD$2765,MATCH('Carbon Coefficients'!$C69,'EIA Consumption'!$C$1:$C$765,0),MATCH('Carbon Coefficients'!AU$60,'EIA Consumption'!$A$2:$CD$2,0))</f>
        <v/>
      </c>
      <c r="AV69">
        <f>INDEX('EIA Consumption'!$A$1:$CD$2765,MATCH('Carbon Coefficients'!$C69,'EIA Consumption'!$C$1:$C$765,0),MATCH('Carbon Coefficients'!AV$60,'EIA Consumption'!$A$2:$CD$2,0))</f>
        <v/>
      </c>
    </row>
    <row r="70" spans="1:48">
      <c r="A70" t="s">
        <v>59</v>
      </c>
      <c r="B70" t="s">
        <v>1730</v>
      </c>
      <c r="C70" t="s">
        <v>1745</v>
      </c>
      <c r="E70">
        <f>INDEX('EIA Consumption'!$A$1:$CD$2765,MATCH('Carbon Coefficients'!$C70,'EIA Consumption'!$C$1:$C$765,0),MATCH('Carbon Coefficients'!E$60,'EIA Consumption'!$A$2:$CD$2,0))</f>
        <v/>
      </c>
      <c r="F70">
        <f>INDEX('EIA Consumption'!$A$1:$CD$2765,MATCH('Carbon Coefficients'!$C70,'EIA Consumption'!$C$1:$C$765,0),MATCH('Carbon Coefficients'!F$60,'EIA Consumption'!$A$2:$CD$2,0))</f>
        <v/>
      </c>
      <c r="G70">
        <f>INDEX('EIA Consumption'!$A$1:$CD$2765,MATCH('Carbon Coefficients'!$C70,'EIA Consumption'!$C$1:$C$765,0),MATCH('Carbon Coefficients'!G$60,'EIA Consumption'!$A$2:$CD$2,0))</f>
        <v/>
      </c>
      <c r="H70">
        <f>INDEX('EIA Consumption'!$A$1:$CD$2765,MATCH('Carbon Coefficients'!$C70,'EIA Consumption'!$C$1:$C$765,0),MATCH('Carbon Coefficients'!H$60,'EIA Consumption'!$A$2:$CD$2,0))</f>
        <v/>
      </c>
      <c r="I70">
        <f>INDEX('EIA Consumption'!$A$1:$CD$2765,MATCH('Carbon Coefficients'!$C70,'EIA Consumption'!$C$1:$C$765,0),MATCH('Carbon Coefficients'!I$60,'EIA Consumption'!$A$2:$CD$2,0))</f>
        <v/>
      </c>
      <c r="J70">
        <f>INDEX('EIA Consumption'!$A$1:$CD$2765,MATCH('Carbon Coefficients'!$C70,'EIA Consumption'!$C$1:$C$765,0),MATCH('Carbon Coefficients'!J$60,'EIA Consumption'!$A$2:$CD$2,0))</f>
        <v/>
      </c>
      <c r="K70">
        <f>INDEX('EIA Consumption'!$A$1:$CD$2765,MATCH('Carbon Coefficients'!$C70,'EIA Consumption'!$C$1:$C$765,0),MATCH('Carbon Coefficients'!K$60,'EIA Consumption'!$A$2:$CD$2,0))</f>
        <v/>
      </c>
      <c r="L70">
        <f>INDEX('EIA Consumption'!$A$1:$CD$2765,MATCH('Carbon Coefficients'!$C70,'EIA Consumption'!$C$1:$C$765,0),MATCH('Carbon Coefficients'!L$60,'EIA Consumption'!$A$2:$CD$2,0))</f>
        <v/>
      </c>
      <c r="M70">
        <f>INDEX('EIA Consumption'!$A$1:$CD$2765,MATCH('Carbon Coefficients'!$C70,'EIA Consumption'!$C$1:$C$765,0),MATCH('Carbon Coefficients'!M$60,'EIA Consumption'!$A$2:$CD$2,0))</f>
        <v/>
      </c>
      <c r="N70">
        <f>INDEX('EIA Consumption'!$A$1:$CD$2765,MATCH('Carbon Coefficients'!$C70,'EIA Consumption'!$C$1:$C$765,0),MATCH('Carbon Coefficients'!N$60,'EIA Consumption'!$A$2:$CD$2,0))</f>
        <v/>
      </c>
      <c r="O70">
        <f>INDEX('EIA Consumption'!$A$1:$CD$2765,MATCH('Carbon Coefficients'!$C70,'EIA Consumption'!$C$1:$C$765,0),MATCH('Carbon Coefficients'!O$60,'EIA Consumption'!$A$2:$CD$2,0))</f>
        <v/>
      </c>
      <c r="P70">
        <f>INDEX('EIA Consumption'!$A$1:$CD$2765,MATCH('Carbon Coefficients'!$C70,'EIA Consumption'!$C$1:$C$765,0),MATCH('Carbon Coefficients'!P$60,'EIA Consumption'!$A$2:$CD$2,0))</f>
        <v/>
      </c>
      <c r="Q70">
        <f>INDEX('EIA Consumption'!$A$1:$CD$2765,MATCH('Carbon Coefficients'!$C70,'EIA Consumption'!$C$1:$C$765,0),MATCH('Carbon Coefficients'!Q$60,'EIA Consumption'!$A$2:$CD$2,0))</f>
        <v/>
      </c>
      <c r="R70">
        <f>INDEX('EIA Consumption'!$A$1:$CD$2765,MATCH('Carbon Coefficients'!$C70,'EIA Consumption'!$C$1:$C$765,0),MATCH('Carbon Coefficients'!R$60,'EIA Consumption'!$A$2:$CD$2,0))</f>
        <v/>
      </c>
      <c r="S70">
        <f>INDEX('EIA Consumption'!$A$1:$CD$2765,MATCH('Carbon Coefficients'!$C70,'EIA Consumption'!$C$1:$C$765,0),MATCH('Carbon Coefficients'!S$60,'EIA Consumption'!$A$2:$CD$2,0))</f>
        <v/>
      </c>
      <c r="T70">
        <f>INDEX('EIA Consumption'!$A$1:$CD$2765,MATCH('Carbon Coefficients'!$C70,'EIA Consumption'!$C$1:$C$765,0),MATCH('Carbon Coefficients'!T$60,'EIA Consumption'!$A$2:$CD$2,0))</f>
        <v/>
      </c>
      <c r="U70">
        <f>INDEX('EIA Consumption'!$A$1:$CD$2765,MATCH('Carbon Coefficients'!$C70,'EIA Consumption'!$C$1:$C$765,0),MATCH('Carbon Coefficients'!U$60,'EIA Consumption'!$A$2:$CD$2,0))</f>
        <v/>
      </c>
      <c r="V70">
        <f>INDEX('EIA Consumption'!$A$1:$CD$2765,MATCH('Carbon Coefficients'!$C70,'EIA Consumption'!$C$1:$C$765,0),MATCH('Carbon Coefficients'!V$60,'EIA Consumption'!$A$2:$CD$2,0))</f>
        <v/>
      </c>
      <c r="W70">
        <f>INDEX('EIA Consumption'!$A$1:$CD$2765,MATCH('Carbon Coefficients'!$C70,'EIA Consumption'!$C$1:$C$765,0),MATCH('Carbon Coefficients'!W$60,'EIA Consumption'!$A$2:$CD$2,0))</f>
        <v/>
      </c>
      <c r="X70">
        <f>INDEX('EIA Consumption'!$A$1:$CD$2765,MATCH('Carbon Coefficients'!$C70,'EIA Consumption'!$C$1:$C$765,0),MATCH('Carbon Coefficients'!X$60,'EIA Consumption'!$A$2:$CD$2,0))</f>
        <v/>
      </c>
      <c r="Y70">
        <f>INDEX('EIA Consumption'!$A$1:$CD$2765,MATCH('Carbon Coefficients'!$C70,'EIA Consumption'!$C$1:$C$765,0),MATCH('Carbon Coefficients'!Y$60,'EIA Consumption'!$A$2:$CD$2,0))</f>
        <v/>
      </c>
      <c r="Z70">
        <f>INDEX('EIA Consumption'!$A$1:$CD$2765,MATCH('Carbon Coefficients'!$C70,'EIA Consumption'!$C$1:$C$765,0),MATCH('Carbon Coefficients'!Z$60,'EIA Consumption'!$A$2:$CD$2,0))</f>
        <v/>
      </c>
      <c r="AA70">
        <f>INDEX('EIA Consumption'!$A$1:$CD$2765,MATCH('Carbon Coefficients'!$C70,'EIA Consumption'!$C$1:$C$765,0),MATCH('Carbon Coefficients'!AA$60,'EIA Consumption'!$A$2:$CD$2,0))</f>
        <v/>
      </c>
      <c r="AB70">
        <f>INDEX('EIA Consumption'!$A$1:$CD$2765,MATCH('Carbon Coefficients'!$C70,'EIA Consumption'!$C$1:$C$765,0),MATCH('Carbon Coefficients'!AB$60,'EIA Consumption'!$A$2:$CD$2,0))</f>
        <v/>
      </c>
      <c r="AC70">
        <f>INDEX('EIA Consumption'!$A$1:$CD$2765,MATCH('Carbon Coefficients'!$C70,'EIA Consumption'!$C$1:$C$765,0),MATCH('Carbon Coefficients'!AC$60,'EIA Consumption'!$A$2:$CD$2,0))</f>
        <v/>
      </c>
      <c r="AD70">
        <f>INDEX('EIA Consumption'!$A$1:$CD$2765,MATCH('Carbon Coefficients'!$C70,'EIA Consumption'!$C$1:$C$765,0),MATCH('Carbon Coefficients'!AD$60,'EIA Consumption'!$A$2:$CD$2,0))</f>
        <v/>
      </c>
      <c r="AE70">
        <f>INDEX('EIA Consumption'!$A$1:$CD$2765,MATCH('Carbon Coefficients'!$C70,'EIA Consumption'!$C$1:$C$765,0),MATCH('Carbon Coefficients'!AE$60,'EIA Consumption'!$A$2:$CD$2,0))</f>
        <v/>
      </c>
      <c r="AF70">
        <f>INDEX('EIA Consumption'!$A$1:$CD$2765,MATCH('Carbon Coefficients'!$C70,'EIA Consumption'!$C$1:$C$765,0),MATCH('Carbon Coefficients'!AF$60,'EIA Consumption'!$A$2:$CD$2,0))</f>
        <v/>
      </c>
      <c r="AG70">
        <f>INDEX('EIA Consumption'!$A$1:$CD$2765,MATCH('Carbon Coefficients'!$C70,'EIA Consumption'!$C$1:$C$765,0),MATCH('Carbon Coefficients'!AG$60,'EIA Consumption'!$A$2:$CD$2,0))</f>
        <v/>
      </c>
      <c r="AH70">
        <f>INDEX('EIA Consumption'!$A$1:$CD$2765,MATCH('Carbon Coefficients'!$C70,'EIA Consumption'!$C$1:$C$765,0),MATCH('Carbon Coefficients'!AH$60,'EIA Consumption'!$A$2:$CD$2,0))</f>
        <v/>
      </c>
      <c r="AI70">
        <f>INDEX('EIA Consumption'!$A$1:$CD$2765,MATCH('Carbon Coefficients'!$C70,'EIA Consumption'!$C$1:$C$765,0),MATCH('Carbon Coefficients'!AI$60,'EIA Consumption'!$A$2:$CD$2,0))</f>
        <v/>
      </c>
      <c r="AJ70">
        <f>INDEX('EIA Consumption'!$A$1:$CD$2765,MATCH('Carbon Coefficients'!$C70,'EIA Consumption'!$C$1:$C$765,0),MATCH('Carbon Coefficients'!AJ$60,'EIA Consumption'!$A$2:$CD$2,0))</f>
        <v/>
      </c>
      <c r="AK70">
        <f>INDEX('EIA Consumption'!$A$1:$CD$2765,MATCH('Carbon Coefficients'!$C70,'EIA Consumption'!$C$1:$C$765,0),MATCH('Carbon Coefficients'!AK$60,'EIA Consumption'!$A$2:$CD$2,0))</f>
        <v/>
      </c>
      <c r="AL70">
        <f>INDEX('EIA Consumption'!$A$1:$CD$2765,MATCH('Carbon Coefficients'!$C70,'EIA Consumption'!$C$1:$C$765,0),MATCH('Carbon Coefficients'!AL$60,'EIA Consumption'!$A$2:$CD$2,0))</f>
        <v/>
      </c>
      <c r="AM70">
        <f>INDEX('EIA Consumption'!$A$1:$CD$2765,MATCH('Carbon Coefficients'!$C70,'EIA Consumption'!$C$1:$C$765,0),MATCH('Carbon Coefficients'!AM$60,'EIA Consumption'!$A$2:$CD$2,0))</f>
        <v/>
      </c>
      <c r="AN70">
        <f>INDEX('EIA Consumption'!$A$1:$CD$2765,MATCH('Carbon Coefficients'!$C70,'EIA Consumption'!$C$1:$C$765,0),MATCH('Carbon Coefficients'!AN$60,'EIA Consumption'!$A$2:$CD$2,0))</f>
        <v/>
      </c>
      <c r="AO70">
        <f>INDEX('EIA Consumption'!$A$1:$CD$2765,MATCH('Carbon Coefficients'!$C70,'EIA Consumption'!$C$1:$C$765,0),MATCH('Carbon Coefficients'!AO$60,'EIA Consumption'!$A$2:$CD$2,0))</f>
        <v/>
      </c>
      <c r="AP70">
        <f>INDEX('EIA Consumption'!$A$1:$CD$2765,MATCH('Carbon Coefficients'!$C70,'EIA Consumption'!$C$1:$C$765,0),MATCH('Carbon Coefficients'!AP$60,'EIA Consumption'!$A$2:$CD$2,0))</f>
        <v/>
      </c>
      <c r="AQ70">
        <f>INDEX('EIA Consumption'!$A$1:$CD$2765,MATCH('Carbon Coefficients'!$C70,'EIA Consumption'!$C$1:$C$765,0),MATCH('Carbon Coefficients'!AQ$60,'EIA Consumption'!$A$2:$CD$2,0))</f>
        <v/>
      </c>
      <c r="AR70">
        <f>INDEX('EIA Consumption'!$A$1:$CD$2765,MATCH('Carbon Coefficients'!$C70,'EIA Consumption'!$C$1:$C$765,0),MATCH('Carbon Coefficients'!AR$60,'EIA Consumption'!$A$2:$CD$2,0))</f>
        <v/>
      </c>
      <c r="AS70">
        <f>INDEX('EIA Consumption'!$A$1:$CD$2765,MATCH('Carbon Coefficients'!$C70,'EIA Consumption'!$C$1:$C$765,0),MATCH('Carbon Coefficients'!AS$60,'EIA Consumption'!$A$2:$CD$2,0))</f>
        <v/>
      </c>
      <c r="AT70">
        <f>INDEX('EIA Consumption'!$A$1:$CD$2765,MATCH('Carbon Coefficients'!$C70,'EIA Consumption'!$C$1:$C$765,0),MATCH('Carbon Coefficients'!AT$60,'EIA Consumption'!$A$2:$CD$2,0))</f>
        <v/>
      </c>
      <c r="AU70">
        <f>INDEX('EIA Consumption'!$A$1:$CD$2765,MATCH('Carbon Coefficients'!$C70,'EIA Consumption'!$C$1:$C$765,0),MATCH('Carbon Coefficients'!AU$60,'EIA Consumption'!$A$2:$CD$2,0))</f>
        <v/>
      </c>
      <c r="AV70">
        <f>INDEX('EIA Consumption'!$A$1:$CD$2765,MATCH('Carbon Coefficients'!$C70,'EIA Consumption'!$C$1:$C$765,0),MATCH('Carbon Coefficients'!AV$60,'EIA Consumption'!$A$2:$CD$2,0))</f>
        <v/>
      </c>
    </row>
    <row r="71" spans="1:48">
      <c r="A71" t="s">
        <v>1746</v>
      </c>
      <c r="B71" t="s">
        <v>1730</v>
      </c>
      <c r="C71" t="s">
        <v>1747</v>
      </c>
      <c r="E71">
        <f>INDEX('EIA Consumption'!$A$1:$CD$2765,MATCH('Carbon Coefficients'!$C71,'EIA Consumption'!$C$1:$C$765,0),MATCH('Carbon Coefficients'!E$60,'EIA Consumption'!$A$2:$CD$2,0))</f>
        <v/>
      </c>
      <c r="F71">
        <f>INDEX('EIA Consumption'!$A$1:$CD$2765,MATCH('Carbon Coefficients'!$C71,'EIA Consumption'!$C$1:$C$765,0),MATCH('Carbon Coefficients'!F$60,'EIA Consumption'!$A$2:$CD$2,0))</f>
        <v/>
      </c>
      <c r="G71">
        <f>INDEX('EIA Consumption'!$A$1:$CD$2765,MATCH('Carbon Coefficients'!$C71,'EIA Consumption'!$C$1:$C$765,0),MATCH('Carbon Coefficients'!G$60,'EIA Consumption'!$A$2:$CD$2,0))</f>
        <v/>
      </c>
      <c r="H71">
        <f>INDEX('EIA Consumption'!$A$1:$CD$2765,MATCH('Carbon Coefficients'!$C71,'EIA Consumption'!$C$1:$C$765,0),MATCH('Carbon Coefficients'!H$60,'EIA Consumption'!$A$2:$CD$2,0))</f>
        <v/>
      </c>
      <c r="I71">
        <f>INDEX('EIA Consumption'!$A$1:$CD$2765,MATCH('Carbon Coefficients'!$C71,'EIA Consumption'!$C$1:$C$765,0),MATCH('Carbon Coefficients'!I$60,'EIA Consumption'!$A$2:$CD$2,0))</f>
        <v/>
      </c>
      <c r="J71">
        <f>INDEX('EIA Consumption'!$A$1:$CD$2765,MATCH('Carbon Coefficients'!$C71,'EIA Consumption'!$C$1:$C$765,0),MATCH('Carbon Coefficients'!J$60,'EIA Consumption'!$A$2:$CD$2,0))</f>
        <v/>
      </c>
      <c r="K71">
        <f>INDEX('EIA Consumption'!$A$1:$CD$2765,MATCH('Carbon Coefficients'!$C71,'EIA Consumption'!$C$1:$C$765,0),MATCH('Carbon Coefficients'!K$60,'EIA Consumption'!$A$2:$CD$2,0))</f>
        <v/>
      </c>
      <c r="L71">
        <f>INDEX('EIA Consumption'!$A$1:$CD$2765,MATCH('Carbon Coefficients'!$C71,'EIA Consumption'!$C$1:$C$765,0),MATCH('Carbon Coefficients'!L$60,'EIA Consumption'!$A$2:$CD$2,0))</f>
        <v/>
      </c>
      <c r="M71">
        <f>INDEX('EIA Consumption'!$A$1:$CD$2765,MATCH('Carbon Coefficients'!$C71,'EIA Consumption'!$C$1:$C$765,0),MATCH('Carbon Coefficients'!M$60,'EIA Consumption'!$A$2:$CD$2,0))</f>
        <v/>
      </c>
      <c r="N71">
        <f>INDEX('EIA Consumption'!$A$1:$CD$2765,MATCH('Carbon Coefficients'!$C71,'EIA Consumption'!$C$1:$C$765,0),MATCH('Carbon Coefficients'!N$60,'EIA Consumption'!$A$2:$CD$2,0))</f>
        <v/>
      </c>
      <c r="O71">
        <f>INDEX('EIA Consumption'!$A$1:$CD$2765,MATCH('Carbon Coefficients'!$C71,'EIA Consumption'!$C$1:$C$765,0),MATCH('Carbon Coefficients'!O$60,'EIA Consumption'!$A$2:$CD$2,0))</f>
        <v/>
      </c>
      <c r="P71">
        <f>INDEX('EIA Consumption'!$A$1:$CD$2765,MATCH('Carbon Coefficients'!$C71,'EIA Consumption'!$C$1:$C$765,0),MATCH('Carbon Coefficients'!P$60,'EIA Consumption'!$A$2:$CD$2,0))</f>
        <v/>
      </c>
      <c r="Q71">
        <f>INDEX('EIA Consumption'!$A$1:$CD$2765,MATCH('Carbon Coefficients'!$C71,'EIA Consumption'!$C$1:$C$765,0),MATCH('Carbon Coefficients'!Q$60,'EIA Consumption'!$A$2:$CD$2,0))</f>
        <v/>
      </c>
      <c r="R71">
        <f>INDEX('EIA Consumption'!$A$1:$CD$2765,MATCH('Carbon Coefficients'!$C71,'EIA Consumption'!$C$1:$C$765,0),MATCH('Carbon Coefficients'!R$60,'EIA Consumption'!$A$2:$CD$2,0))</f>
        <v/>
      </c>
      <c r="S71">
        <f>INDEX('EIA Consumption'!$A$1:$CD$2765,MATCH('Carbon Coefficients'!$C71,'EIA Consumption'!$C$1:$C$765,0),MATCH('Carbon Coefficients'!S$60,'EIA Consumption'!$A$2:$CD$2,0))</f>
        <v/>
      </c>
      <c r="T71">
        <f>INDEX('EIA Consumption'!$A$1:$CD$2765,MATCH('Carbon Coefficients'!$C71,'EIA Consumption'!$C$1:$C$765,0),MATCH('Carbon Coefficients'!T$60,'EIA Consumption'!$A$2:$CD$2,0))</f>
        <v/>
      </c>
      <c r="U71">
        <f>INDEX('EIA Consumption'!$A$1:$CD$2765,MATCH('Carbon Coefficients'!$C71,'EIA Consumption'!$C$1:$C$765,0),MATCH('Carbon Coefficients'!U$60,'EIA Consumption'!$A$2:$CD$2,0))</f>
        <v/>
      </c>
      <c r="V71">
        <f>INDEX('EIA Consumption'!$A$1:$CD$2765,MATCH('Carbon Coefficients'!$C71,'EIA Consumption'!$C$1:$C$765,0),MATCH('Carbon Coefficients'!V$60,'EIA Consumption'!$A$2:$CD$2,0))</f>
        <v/>
      </c>
      <c r="W71">
        <f>INDEX('EIA Consumption'!$A$1:$CD$2765,MATCH('Carbon Coefficients'!$C71,'EIA Consumption'!$C$1:$C$765,0),MATCH('Carbon Coefficients'!W$60,'EIA Consumption'!$A$2:$CD$2,0))</f>
        <v/>
      </c>
      <c r="X71">
        <f>INDEX('EIA Consumption'!$A$1:$CD$2765,MATCH('Carbon Coefficients'!$C71,'EIA Consumption'!$C$1:$C$765,0),MATCH('Carbon Coefficients'!X$60,'EIA Consumption'!$A$2:$CD$2,0))</f>
        <v/>
      </c>
      <c r="Y71">
        <f>INDEX('EIA Consumption'!$A$1:$CD$2765,MATCH('Carbon Coefficients'!$C71,'EIA Consumption'!$C$1:$C$765,0),MATCH('Carbon Coefficients'!Y$60,'EIA Consumption'!$A$2:$CD$2,0))</f>
        <v/>
      </c>
      <c r="Z71">
        <f>INDEX('EIA Consumption'!$A$1:$CD$2765,MATCH('Carbon Coefficients'!$C71,'EIA Consumption'!$C$1:$C$765,0),MATCH('Carbon Coefficients'!Z$60,'EIA Consumption'!$A$2:$CD$2,0))</f>
        <v/>
      </c>
      <c r="AA71">
        <f>INDEX('EIA Consumption'!$A$1:$CD$2765,MATCH('Carbon Coefficients'!$C71,'EIA Consumption'!$C$1:$C$765,0),MATCH('Carbon Coefficients'!AA$60,'EIA Consumption'!$A$2:$CD$2,0))</f>
        <v/>
      </c>
      <c r="AB71">
        <f>INDEX('EIA Consumption'!$A$1:$CD$2765,MATCH('Carbon Coefficients'!$C71,'EIA Consumption'!$C$1:$C$765,0),MATCH('Carbon Coefficients'!AB$60,'EIA Consumption'!$A$2:$CD$2,0))</f>
        <v/>
      </c>
      <c r="AC71">
        <f>INDEX('EIA Consumption'!$A$1:$CD$2765,MATCH('Carbon Coefficients'!$C71,'EIA Consumption'!$C$1:$C$765,0),MATCH('Carbon Coefficients'!AC$60,'EIA Consumption'!$A$2:$CD$2,0))</f>
        <v/>
      </c>
      <c r="AD71">
        <f>INDEX('EIA Consumption'!$A$1:$CD$2765,MATCH('Carbon Coefficients'!$C71,'EIA Consumption'!$C$1:$C$765,0),MATCH('Carbon Coefficients'!AD$60,'EIA Consumption'!$A$2:$CD$2,0))</f>
        <v/>
      </c>
      <c r="AE71">
        <f>INDEX('EIA Consumption'!$A$1:$CD$2765,MATCH('Carbon Coefficients'!$C71,'EIA Consumption'!$C$1:$C$765,0),MATCH('Carbon Coefficients'!AE$60,'EIA Consumption'!$A$2:$CD$2,0))</f>
        <v/>
      </c>
      <c r="AF71">
        <f>INDEX('EIA Consumption'!$A$1:$CD$2765,MATCH('Carbon Coefficients'!$C71,'EIA Consumption'!$C$1:$C$765,0),MATCH('Carbon Coefficients'!AF$60,'EIA Consumption'!$A$2:$CD$2,0))</f>
        <v/>
      </c>
      <c r="AG71">
        <f>INDEX('EIA Consumption'!$A$1:$CD$2765,MATCH('Carbon Coefficients'!$C71,'EIA Consumption'!$C$1:$C$765,0),MATCH('Carbon Coefficients'!AG$60,'EIA Consumption'!$A$2:$CD$2,0))</f>
        <v/>
      </c>
      <c r="AH71">
        <f>INDEX('EIA Consumption'!$A$1:$CD$2765,MATCH('Carbon Coefficients'!$C71,'EIA Consumption'!$C$1:$C$765,0),MATCH('Carbon Coefficients'!AH$60,'EIA Consumption'!$A$2:$CD$2,0))</f>
        <v/>
      </c>
      <c r="AI71">
        <f>INDEX('EIA Consumption'!$A$1:$CD$2765,MATCH('Carbon Coefficients'!$C71,'EIA Consumption'!$C$1:$C$765,0),MATCH('Carbon Coefficients'!AI$60,'EIA Consumption'!$A$2:$CD$2,0))</f>
        <v/>
      </c>
      <c r="AJ71">
        <f>INDEX('EIA Consumption'!$A$1:$CD$2765,MATCH('Carbon Coefficients'!$C71,'EIA Consumption'!$C$1:$C$765,0),MATCH('Carbon Coefficients'!AJ$60,'EIA Consumption'!$A$2:$CD$2,0))</f>
        <v/>
      </c>
      <c r="AK71">
        <f>INDEX('EIA Consumption'!$A$1:$CD$2765,MATCH('Carbon Coefficients'!$C71,'EIA Consumption'!$C$1:$C$765,0),MATCH('Carbon Coefficients'!AK$60,'EIA Consumption'!$A$2:$CD$2,0))</f>
        <v/>
      </c>
      <c r="AL71">
        <f>INDEX('EIA Consumption'!$A$1:$CD$2765,MATCH('Carbon Coefficients'!$C71,'EIA Consumption'!$C$1:$C$765,0),MATCH('Carbon Coefficients'!AL$60,'EIA Consumption'!$A$2:$CD$2,0))</f>
        <v/>
      </c>
      <c r="AM71">
        <f>INDEX('EIA Consumption'!$A$1:$CD$2765,MATCH('Carbon Coefficients'!$C71,'EIA Consumption'!$C$1:$C$765,0),MATCH('Carbon Coefficients'!AM$60,'EIA Consumption'!$A$2:$CD$2,0))</f>
        <v/>
      </c>
      <c r="AN71">
        <f>INDEX('EIA Consumption'!$A$1:$CD$2765,MATCH('Carbon Coefficients'!$C71,'EIA Consumption'!$C$1:$C$765,0),MATCH('Carbon Coefficients'!AN$60,'EIA Consumption'!$A$2:$CD$2,0))</f>
        <v/>
      </c>
      <c r="AO71">
        <f>INDEX('EIA Consumption'!$A$1:$CD$2765,MATCH('Carbon Coefficients'!$C71,'EIA Consumption'!$C$1:$C$765,0),MATCH('Carbon Coefficients'!AO$60,'EIA Consumption'!$A$2:$CD$2,0))</f>
        <v/>
      </c>
      <c r="AP71">
        <f>INDEX('EIA Consumption'!$A$1:$CD$2765,MATCH('Carbon Coefficients'!$C71,'EIA Consumption'!$C$1:$C$765,0),MATCH('Carbon Coefficients'!AP$60,'EIA Consumption'!$A$2:$CD$2,0))</f>
        <v/>
      </c>
      <c r="AQ71">
        <f>INDEX('EIA Consumption'!$A$1:$CD$2765,MATCH('Carbon Coefficients'!$C71,'EIA Consumption'!$C$1:$C$765,0),MATCH('Carbon Coefficients'!AQ$60,'EIA Consumption'!$A$2:$CD$2,0))</f>
        <v/>
      </c>
      <c r="AR71">
        <f>INDEX('EIA Consumption'!$A$1:$CD$2765,MATCH('Carbon Coefficients'!$C71,'EIA Consumption'!$C$1:$C$765,0),MATCH('Carbon Coefficients'!AR$60,'EIA Consumption'!$A$2:$CD$2,0))</f>
        <v/>
      </c>
      <c r="AS71">
        <f>INDEX('EIA Consumption'!$A$1:$CD$2765,MATCH('Carbon Coefficients'!$C71,'EIA Consumption'!$C$1:$C$765,0),MATCH('Carbon Coefficients'!AS$60,'EIA Consumption'!$A$2:$CD$2,0))</f>
        <v/>
      </c>
      <c r="AT71">
        <f>INDEX('EIA Consumption'!$A$1:$CD$2765,MATCH('Carbon Coefficients'!$C71,'EIA Consumption'!$C$1:$C$765,0),MATCH('Carbon Coefficients'!AT$60,'EIA Consumption'!$A$2:$CD$2,0))</f>
        <v/>
      </c>
      <c r="AU71">
        <f>INDEX('EIA Consumption'!$A$1:$CD$2765,MATCH('Carbon Coefficients'!$C71,'EIA Consumption'!$C$1:$C$765,0),MATCH('Carbon Coefficients'!AU$60,'EIA Consumption'!$A$2:$CD$2,0))</f>
        <v/>
      </c>
      <c r="AV71">
        <f>INDEX('EIA Consumption'!$A$1:$CD$2765,MATCH('Carbon Coefficients'!$C71,'EIA Consumption'!$C$1:$C$765,0),MATCH('Carbon Coefficients'!AV$60,'EIA Consumption'!$A$2:$CD$2,0))</f>
        <v/>
      </c>
    </row>
    <row r="72" spans="1:48">
      <c r="A72" t="s">
        <v>1748</v>
      </c>
      <c r="B72" t="s">
        <v>1730</v>
      </c>
      <c r="C72" t="s">
        <v>1749</v>
      </c>
      <c r="E72">
        <f>INDEX('EIA Consumption'!$A$1:$CD$2765,MATCH('Carbon Coefficients'!$C72,'EIA Consumption'!$C$1:$C$765,0),MATCH('Carbon Coefficients'!E$60,'EIA Consumption'!$A$2:$CD$2,0))</f>
        <v/>
      </c>
      <c r="F72">
        <f>INDEX('EIA Consumption'!$A$1:$CD$2765,MATCH('Carbon Coefficients'!$C72,'EIA Consumption'!$C$1:$C$765,0),MATCH('Carbon Coefficients'!F$60,'EIA Consumption'!$A$2:$CD$2,0))</f>
        <v/>
      </c>
      <c r="G72">
        <f>INDEX('EIA Consumption'!$A$1:$CD$2765,MATCH('Carbon Coefficients'!$C72,'EIA Consumption'!$C$1:$C$765,0),MATCH('Carbon Coefficients'!G$60,'EIA Consumption'!$A$2:$CD$2,0))</f>
        <v/>
      </c>
      <c r="H72">
        <f>INDEX('EIA Consumption'!$A$1:$CD$2765,MATCH('Carbon Coefficients'!$C72,'EIA Consumption'!$C$1:$C$765,0),MATCH('Carbon Coefficients'!H$60,'EIA Consumption'!$A$2:$CD$2,0))</f>
        <v/>
      </c>
      <c r="I72">
        <f>INDEX('EIA Consumption'!$A$1:$CD$2765,MATCH('Carbon Coefficients'!$C72,'EIA Consumption'!$C$1:$C$765,0),MATCH('Carbon Coefficients'!I$60,'EIA Consumption'!$A$2:$CD$2,0))</f>
        <v/>
      </c>
      <c r="J72">
        <f>INDEX('EIA Consumption'!$A$1:$CD$2765,MATCH('Carbon Coefficients'!$C72,'EIA Consumption'!$C$1:$C$765,0),MATCH('Carbon Coefficients'!J$60,'EIA Consumption'!$A$2:$CD$2,0))</f>
        <v/>
      </c>
      <c r="K72">
        <f>INDEX('EIA Consumption'!$A$1:$CD$2765,MATCH('Carbon Coefficients'!$C72,'EIA Consumption'!$C$1:$C$765,0),MATCH('Carbon Coefficients'!K$60,'EIA Consumption'!$A$2:$CD$2,0))</f>
        <v/>
      </c>
      <c r="L72">
        <f>INDEX('EIA Consumption'!$A$1:$CD$2765,MATCH('Carbon Coefficients'!$C72,'EIA Consumption'!$C$1:$C$765,0),MATCH('Carbon Coefficients'!L$60,'EIA Consumption'!$A$2:$CD$2,0))</f>
        <v/>
      </c>
      <c r="M72">
        <f>INDEX('EIA Consumption'!$A$1:$CD$2765,MATCH('Carbon Coefficients'!$C72,'EIA Consumption'!$C$1:$C$765,0),MATCH('Carbon Coefficients'!M$60,'EIA Consumption'!$A$2:$CD$2,0))</f>
        <v/>
      </c>
      <c r="N72">
        <f>INDEX('EIA Consumption'!$A$1:$CD$2765,MATCH('Carbon Coefficients'!$C72,'EIA Consumption'!$C$1:$C$765,0),MATCH('Carbon Coefficients'!N$60,'EIA Consumption'!$A$2:$CD$2,0))</f>
        <v/>
      </c>
      <c r="O72">
        <f>INDEX('EIA Consumption'!$A$1:$CD$2765,MATCH('Carbon Coefficients'!$C72,'EIA Consumption'!$C$1:$C$765,0),MATCH('Carbon Coefficients'!O$60,'EIA Consumption'!$A$2:$CD$2,0))</f>
        <v/>
      </c>
      <c r="P72">
        <f>INDEX('EIA Consumption'!$A$1:$CD$2765,MATCH('Carbon Coefficients'!$C72,'EIA Consumption'!$C$1:$C$765,0),MATCH('Carbon Coefficients'!P$60,'EIA Consumption'!$A$2:$CD$2,0))</f>
        <v/>
      </c>
      <c r="Q72">
        <f>INDEX('EIA Consumption'!$A$1:$CD$2765,MATCH('Carbon Coefficients'!$C72,'EIA Consumption'!$C$1:$C$765,0),MATCH('Carbon Coefficients'!Q$60,'EIA Consumption'!$A$2:$CD$2,0))</f>
        <v/>
      </c>
      <c r="R72">
        <f>INDEX('EIA Consumption'!$A$1:$CD$2765,MATCH('Carbon Coefficients'!$C72,'EIA Consumption'!$C$1:$C$765,0),MATCH('Carbon Coefficients'!R$60,'EIA Consumption'!$A$2:$CD$2,0))</f>
        <v/>
      </c>
      <c r="S72">
        <f>INDEX('EIA Consumption'!$A$1:$CD$2765,MATCH('Carbon Coefficients'!$C72,'EIA Consumption'!$C$1:$C$765,0),MATCH('Carbon Coefficients'!S$60,'EIA Consumption'!$A$2:$CD$2,0))</f>
        <v/>
      </c>
      <c r="T72">
        <f>INDEX('EIA Consumption'!$A$1:$CD$2765,MATCH('Carbon Coefficients'!$C72,'EIA Consumption'!$C$1:$C$765,0),MATCH('Carbon Coefficients'!T$60,'EIA Consumption'!$A$2:$CD$2,0))</f>
        <v/>
      </c>
      <c r="U72">
        <f>INDEX('EIA Consumption'!$A$1:$CD$2765,MATCH('Carbon Coefficients'!$C72,'EIA Consumption'!$C$1:$C$765,0),MATCH('Carbon Coefficients'!U$60,'EIA Consumption'!$A$2:$CD$2,0))</f>
        <v/>
      </c>
      <c r="V72">
        <f>INDEX('EIA Consumption'!$A$1:$CD$2765,MATCH('Carbon Coefficients'!$C72,'EIA Consumption'!$C$1:$C$765,0),MATCH('Carbon Coefficients'!V$60,'EIA Consumption'!$A$2:$CD$2,0))</f>
        <v/>
      </c>
      <c r="W72">
        <f>INDEX('EIA Consumption'!$A$1:$CD$2765,MATCH('Carbon Coefficients'!$C72,'EIA Consumption'!$C$1:$C$765,0),MATCH('Carbon Coefficients'!W$60,'EIA Consumption'!$A$2:$CD$2,0))</f>
        <v/>
      </c>
      <c r="X72">
        <f>INDEX('EIA Consumption'!$A$1:$CD$2765,MATCH('Carbon Coefficients'!$C72,'EIA Consumption'!$C$1:$C$765,0),MATCH('Carbon Coefficients'!X$60,'EIA Consumption'!$A$2:$CD$2,0))</f>
        <v/>
      </c>
      <c r="Y72">
        <f>INDEX('EIA Consumption'!$A$1:$CD$2765,MATCH('Carbon Coefficients'!$C72,'EIA Consumption'!$C$1:$C$765,0),MATCH('Carbon Coefficients'!Y$60,'EIA Consumption'!$A$2:$CD$2,0))</f>
        <v/>
      </c>
      <c r="Z72">
        <f>INDEX('EIA Consumption'!$A$1:$CD$2765,MATCH('Carbon Coefficients'!$C72,'EIA Consumption'!$C$1:$C$765,0),MATCH('Carbon Coefficients'!Z$60,'EIA Consumption'!$A$2:$CD$2,0))</f>
        <v/>
      </c>
      <c r="AA72">
        <f>INDEX('EIA Consumption'!$A$1:$CD$2765,MATCH('Carbon Coefficients'!$C72,'EIA Consumption'!$C$1:$C$765,0),MATCH('Carbon Coefficients'!AA$60,'EIA Consumption'!$A$2:$CD$2,0))</f>
        <v/>
      </c>
      <c r="AB72">
        <f>INDEX('EIA Consumption'!$A$1:$CD$2765,MATCH('Carbon Coefficients'!$C72,'EIA Consumption'!$C$1:$C$765,0),MATCH('Carbon Coefficients'!AB$60,'EIA Consumption'!$A$2:$CD$2,0))</f>
        <v/>
      </c>
      <c r="AC72">
        <f>INDEX('EIA Consumption'!$A$1:$CD$2765,MATCH('Carbon Coefficients'!$C72,'EIA Consumption'!$C$1:$C$765,0),MATCH('Carbon Coefficients'!AC$60,'EIA Consumption'!$A$2:$CD$2,0))</f>
        <v/>
      </c>
      <c r="AD72">
        <f>INDEX('EIA Consumption'!$A$1:$CD$2765,MATCH('Carbon Coefficients'!$C72,'EIA Consumption'!$C$1:$C$765,0),MATCH('Carbon Coefficients'!AD$60,'EIA Consumption'!$A$2:$CD$2,0))</f>
        <v/>
      </c>
      <c r="AE72">
        <f>INDEX('EIA Consumption'!$A$1:$CD$2765,MATCH('Carbon Coefficients'!$C72,'EIA Consumption'!$C$1:$C$765,0),MATCH('Carbon Coefficients'!AE$60,'EIA Consumption'!$A$2:$CD$2,0))</f>
        <v/>
      </c>
      <c r="AF72">
        <f>INDEX('EIA Consumption'!$A$1:$CD$2765,MATCH('Carbon Coefficients'!$C72,'EIA Consumption'!$C$1:$C$765,0),MATCH('Carbon Coefficients'!AF$60,'EIA Consumption'!$A$2:$CD$2,0))</f>
        <v/>
      </c>
      <c r="AG72">
        <f>INDEX('EIA Consumption'!$A$1:$CD$2765,MATCH('Carbon Coefficients'!$C72,'EIA Consumption'!$C$1:$C$765,0),MATCH('Carbon Coefficients'!AG$60,'EIA Consumption'!$A$2:$CD$2,0))</f>
        <v/>
      </c>
      <c r="AH72">
        <f>INDEX('EIA Consumption'!$A$1:$CD$2765,MATCH('Carbon Coefficients'!$C72,'EIA Consumption'!$C$1:$C$765,0),MATCH('Carbon Coefficients'!AH$60,'EIA Consumption'!$A$2:$CD$2,0))</f>
        <v/>
      </c>
      <c r="AI72">
        <f>INDEX('EIA Consumption'!$A$1:$CD$2765,MATCH('Carbon Coefficients'!$C72,'EIA Consumption'!$C$1:$C$765,0),MATCH('Carbon Coefficients'!AI$60,'EIA Consumption'!$A$2:$CD$2,0))</f>
        <v/>
      </c>
      <c r="AJ72">
        <f>INDEX('EIA Consumption'!$A$1:$CD$2765,MATCH('Carbon Coefficients'!$C72,'EIA Consumption'!$C$1:$C$765,0),MATCH('Carbon Coefficients'!AJ$60,'EIA Consumption'!$A$2:$CD$2,0))</f>
        <v/>
      </c>
      <c r="AK72">
        <f>INDEX('EIA Consumption'!$A$1:$CD$2765,MATCH('Carbon Coefficients'!$C72,'EIA Consumption'!$C$1:$C$765,0),MATCH('Carbon Coefficients'!AK$60,'EIA Consumption'!$A$2:$CD$2,0))</f>
        <v/>
      </c>
      <c r="AL72">
        <f>INDEX('EIA Consumption'!$A$1:$CD$2765,MATCH('Carbon Coefficients'!$C72,'EIA Consumption'!$C$1:$C$765,0),MATCH('Carbon Coefficients'!AL$60,'EIA Consumption'!$A$2:$CD$2,0))</f>
        <v/>
      </c>
      <c r="AM72">
        <f>INDEX('EIA Consumption'!$A$1:$CD$2765,MATCH('Carbon Coefficients'!$C72,'EIA Consumption'!$C$1:$C$765,0),MATCH('Carbon Coefficients'!AM$60,'EIA Consumption'!$A$2:$CD$2,0))</f>
        <v/>
      </c>
      <c r="AN72">
        <f>INDEX('EIA Consumption'!$A$1:$CD$2765,MATCH('Carbon Coefficients'!$C72,'EIA Consumption'!$C$1:$C$765,0),MATCH('Carbon Coefficients'!AN$60,'EIA Consumption'!$A$2:$CD$2,0))</f>
        <v/>
      </c>
      <c r="AO72">
        <f>INDEX('EIA Consumption'!$A$1:$CD$2765,MATCH('Carbon Coefficients'!$C72,'EIA Consumption'!$C$1:$C$765,0),MATCH('Carbon Coefficients'!AO$60,'EIA Consumption'!$A$2:$CD$2,0))</f>
        <v/>
      </c>
      <c r="AP72">
        <f>INDEX('EIA Consumption'!$A$1:$CD$2765,MATCH('Carbon Coefficients'!$C72,'EIA Consumption'!$C$1:$C$765,0),MATCH('Carbon Coefficients'!AP$60,'EIA Consumption'!$A$2:$CD$2,0))</f>
        <v/>
      </c>
      <c r="AQ72">
        <f>INDEX('EIA Consumption'!$A$1:$CD$2765,MATCH('Carbon Coefficients'!$C72,'EIA Consumption'!$C$1:$C$765,0),MATCH('Carbon Coefficients'!AQ$60,'EIA Consumption'!$A$2:$CD$2,0))</f>
        <v/>
      </c>
      <c r="AR72">
        <f>INDEX('EIA Consumption'!$A$1:$CD$2765,MATCH('Carbon Coefficients'!$C72,'EIA Consumption'!$C$1:$C$765,0),MATCH('Carbon Coefficients'!AR$60,'EIA Consumption'!$A$2:$CD$2,0))</f>
        <v/>
      </c>
      <c r="AS72">
        <f>INDEX('EIA Consumption'!$A$1:$CD$2765,MATCH('Carbon Coefficients'!$C72,'EIA Consumption'!$C$1:$C$765,0),MATCH('Carbon Coefficients'!AS$60,'EIA Consumption'!$A$2:$CD$2,0))</f>
        <v/>
      </c>
      <c r="AT72">
        <f>INDEX('EIA Consumption'!$A$1:$CD$2765,MATCH('Carbon Coefficients'!$C72,'EIA Consumption'!$C$1:$C$765,0),MATCH('Carbon Coefficients'!AT$60,'EIA Consumption'!$A$2:$CD$2,0))</f>
        <v/>
      </c>
      <c r="AU72">
        <f>INDEX('EIA Consumption'!$A$1:$CD$2765,MATCH('Carbon Coefficients'!$C72,'EIA Consumption'!$C$1:$C$765,0),MATCH('Carbon Coefficients'!AU$60,'EIA Consumption'!$A$2:$CD$2,0))</f>
        <v/>
      </c>
      <c r="AV72">
        <f>INDEX('EIA Consumption'!$A$1:$CD$2765,MATCH('Carbon Coefficients'!$C72,'EIA Consumption'!$C$1:$C$765,0),MATCH('Carbon Coefficients'!AV$60,'EIA Consumption'!$A$2:$CD$2,0))</f>
        <v/>
      </c>
    </row>
    <row r="74" spans="1:48">
      <c r="A74" t="s">
        <v>1750</v>
      </c>
    </row>
    <row r="75" spans="1:48">
      <c r="A75" t="s">
        <v>1729</v>
      </c>
      <c r="B75" t="s">
        <v>1730</v>
      </c>
      <c r="C75" t="s">
        <v>1731</v>
      </c>
      <c r="E75">
        <f>E62/E$72</f>
        <v/>
      </c>
      <c r="F75">
        <f>F62/F$72</f>
        <v/>
      </c>
      <c r="G75">
        <f>G62/G$72</f>
        <v/>
      </c>
      <c r="H75">
        <f>H62/H$72</f>
        <v/>
      </c>
      <c r="I75">
        <f>I62/I$72</f>
        <v/>
      </c>
      <c r="J75">
        <f>J62/J$72</f>
        <v/>
      </c>
      <c r="K75">
        <f>K62/K$72</f>
        <v/>
      </c>
      <c r="L75">
        <f>L62/L$72</f>
        <v/>
      </c>
      <c r="M75">
        <f>M62/M$72</f>
        <v/>
      </c>
      <c r="N75">
        <f>N62/N$72</f>
        <v/>
      </c>
      <c r="O75">
        <f>O62/O$72</f>
        <v/>
      </c>
      <c r="P75">
        <f>P62/P$72</f>
        <v/>
      </c>
      <c r="Q75">
        <f>Q62/Q$72</f>
        <v/>
      </c>
      <c r="R75">
        <f>R62/R$72</f>
        <v/>
      </c>
      <c r="S75">
        <f>S62/S$72</f>
        <v/>
      </c>
      <c r="T75">
        <f>T62/T$72</f>
        <v/>
      </c>
      <c r="U75">
        <f>U62/U$72</f>
        <v/>
      </c>
      <c r="V75">
        <f>V62/V$72</f>
        <v/>
      </c>
      <c r="W75">
        <f>W62/W$72</f>
        <v/>
      </c>
      <c r="X75">
        <f>X62/X$72</f>
        <v/>
      </c>
      <c r="Y75">
        <f>Y62/Y$72</f>
        <v/>
      </c>
      <c r="Z75">
        <f>Z62/Z$72</f>
        <v/>
      </c>
      <c r="AA75">
        <f>AA62/AA$72</f>
        <v/>
      </c>
      <c r="AB75">
        <f>AB62/AB$72</f>
        <v/>
      </c>
      <c r="AC75">
        <f>AC62/AC$72</f>
        <v/>
      </c>
      <c r="AD75">
        <f>AD62/AD$72</f>
        <v/>
      </c>
      <c r="AE75">
        <f>AE62/AE$72</f>
        <v/>
      </c>
      <c r="AF75">
        <f>AF62/AF$72</f>
        <v/>
      </c>
      <c r="AG75">
        <f>AG62/AG$72</f>
        <v/>
      </c>
      <c r="AH75">
        <f>AH62/AH$72</f>
        <v/>
      </c>
      <c r="AI75">
        <f>AI62/AI$72</f>
        <v/>
      </c>
      <c r="AJ75">
        <f>AJ62/AJ$72</f>
        <v/>
      </c>
      <c r="AK75">
        <f>AK62/AK$72</f>
        <v/>
      </c>
      <c r="AL75">
        <f>AL62/AL$72</f>
        <v/>
      </c>
      <c r="AM75">
        <f>AM62/AM$72</f>
        <v/>
      </c>
      <c r="AN75">
        <f>AN62/AN$72</f>
        <v/>
      </c>
      <c r="AO75">
        <f>AO62/AO$72</f>
        <v/>
      </c>
      <c r="AP75">
        <f>AP62/AP$72</f>
        <v/>
      </c>
      <c r="AQ75">
        <f>AQ62/AQ$72</f>
        <v/>
      </c>
      <c r="AR75">
        <f>AR62/AR$72</f>
        <v/>
      </c>
      <c r="AS75">
        <f>AS62/AS$72</f>
        <v/>
      </c>
      <c r="AT75">
        <f>AT62/AT$72</f>
        <v/>
      </c>
      <c r="AU75">
        <f>AU62/AU$72</f>
        <v/>
      </c>
      <c r="AV75">
        <f>AV62/AV$72</f>
        <v/>
      </c>
    </row>
    <row r="76" spans="1:48">
      <c r="A76" t="s">
        <v>1732</v>
      </c>
      <c r="B76" t="s">
        <v>1730</v>
      </c>
      <c r="C76" t="s">
        <v>1733</v>
      </c>
      <c r="E76">
        <f>E63/E$72</f>
        <v/>
      </c>
      <c r="F76">
        <f>F63/F$72</f>
        <v/>
      </c>
      <c r="G76">
        <f>G63/G$72</f>
        <v/>
      </c>
      <c r="H76">
        <f>H63/H$72</f>
        <v/>
      </c>
      <c r="I76">
        <f>I63/I$72</f>
        <v/>
      </c>
      <c r="J76">
        <f>J63/J$72</f>
        <v/>
      </c>
      <c r="K76">
        <f>K63/K$72</f>
        <v/>
      </c>
      <c r="L76">
        <f>L63/L$72</f>
        <v/>
      </c>
      <c r="M76">
        <f>M63/M$72</f>
        <v/>
      </c>
      <c r="N76">
        <f>N63/N$72</f>
        <v/>
      </c>
      <c r="O76">
        <f>O63/O$72</f>
        <v/>
      </c>
      <c r="P76">
        <f>P63/P$72</f>
        <v/>
      </c>
      <c r="Q76">
        <f>Q63/Q$72</f>
        <v/>
      </c>
      <c r="R76">
        <f>R63/R$72</f>
        <v/>
      </c>
      <c r="S76">
        <f>S63/S$72</f>
        <v/>
      </c>
      <c r="T76">
        <f>T63/T$72</f>
        <v/>
      </c>
      <c r="U76">
        <f>U63/U$72</f>
        <v/>
      </c>
      <c r="V76">
        <f>V63/V$72</f>
        <v/>
      </c>
      <c r="W76">
        <f>W63/W$72</f>
        <v/>
      </c>
      <c r="X76">
        <f>X63/X$72</f>
        <v/>
      </c>
      <c r="Y76">
        <f>Y63/Y$72</f>
        <v/>
      </c>
      <c r="Z76">
        <f>Z63/Z$72</f>
        <v/>
      </c>
      <c r="AA76">
        <f>AA63/AA$72</f>
        <v/>
      </c>
      <c r="AB76">
        <f>AB63/AB$72</f>
        <v/>
      </c>
      <c r="AC76">
        <f>AC63/AC$72</f>
        <v/>
      </c>
      <c r="AD76">
        <f>AD63/AD$72</f>
        <v/>
      </c>
      <c r="AE76">
        <f>AE63/AE$72</f>
        <v/>
      </c>
      <c r="AF76">
        <f>AF63/AF$72</f>
        <v/>
      </c>
      <c r="AG76">
        <f>AG63/AG$72</f>
        <v/>
      </c>
      <c r="AH76">
        <f>AH63/AH$72</f>
        <v/>
      </c>
      <c r="AI76">
        <f>AI63/AI$72</f>
        <v/>
      </c>
      <c r="AJ76">
        <f>AJ63/AJ$72</f>
        <v/>
      </c>
      <c r="AK76">
        <f>AK63/AK$72</f>
        <v/>
      </c>
      <c r="AL76">
        <f>AL63/AL$72</f>
        <v/>
      </c>
      <c r="AM76">
        <f>AM63/AM$72</f>
        <v/>
      </c>
      <c r="AN76">
        <f>AN63/AN$72</f>
        <v/>
      </c>
      <c r="AO76">
        <f>AO63/AO$72</f>
        <v/>
      </c>
      <c r="AP76">
        <f>AP63/AP$72</f>
        <v/>
      </c>
      <c r="AQ76">
        <f>AQ63/AQ$72</f>
        <v/>
      </c>
      <c r="AR76">
        <f>AR63/AR$72</f>
        <v/>
      </c>
      <c r="AS76">
        <f>AS63/AS$72</f>
        <v/>
      </c>
      <c r="AT76">
        <f>AT63/AT$72</f>
        <v/>
      </c>
      <c r="AU76">
        <f>AU63/AU$72</f>
        <v/>
      </c>
      <c r="AV76">
        <f>AV63/AV$72</f>
        <v/>
      </c>
    </row>
    <row r="77" spans="1:48">
      <c r="A77" t="s">
        <v>1734</v>
      </c>
      <c r="B77" t="s">
        <v>1730</v>
      </c>
      <c r="C77" t="s">
        <v>1735</v>
      </c>
      <c r="E77">
        <f>E64/E$72</f>
        <v/>
      </c>
      <c r="F77">
        <f>F64/F$72</f>
        <v/>
      </c>
      <c r="G77">
        <f>G64/G$72</f>
        <v/>
      </c>
      <c r="H77">
        <f>H64/H$72</f>
        <v/>
      </c>
      <c r="I77">
        <f>I64/I$72</f>
        <v/>
      </c>
      <c r="J77">
        <f>J64/J$72</f>
        <v/>
      </c>
      <c r="K77">
        <f>K64/K$72</f>
        <v/>
      </c>
      <c r="L77">
        <f>L64/L$72</f>
        <v/>
      </c>
      <c r="M77">
        <f>M64/M$72</f>
        <v/>
      </c>
      <c r="N77">
        <f>N64/N$72</f>
        <v/>
      </c>
      <c r="O77">
        <f>O64/O$72</f>
        <v/>
      </c>
      <c r="P77">
        <f>P64/P$72</f>
        <v/>
      </c>
      <c r="Q77">
        <f>Q64/Q$72</f>
        <v/>
      </c>
      <c r="R77">
        <f>R64/R$72</f>
        <v/>
      </c>
      <c r="S77">
        <f>S64/S$72</f>
        <v/>
      </c>
      <c r="T77">
        <f>T64/T$72</f>
        <v/>
      </c>
      <c r="U77">
        <f>U64/U$72</f>
        <v/>
      </c>
      <c r="V77">
        <f>V64/V$72</f>
        <v/>
      </c>
      <c r="W77">
        <f>W64/W$72</f>
        <v/>
      </c>
      <c r="X77">
        <f>X64/X$72</f>
        <v/>
      </c>
      <c r="Y77">
        <f>Y64/Y$72</f>
        <v/>
      </c>
      <c r="Z77">
        <f>Z64/Z$72</f>
        <v/>
      </c>
      <c r="AA77">
        <f>AA64/AA$72</f>
        <v/>
      </c>
      <c r="AB77">
        <f>AB64/AB$72</f>
        <v/>
      </c>
      <c r="AC77">
        <f>AC64/AC$72</f>
        <v/>
      </c>
      <c r="AD77">
        <f>AD64/AD$72</f>
        <v/>
      </c>
      <c r="AE77">
        <f>AE64/AE$72</f>
        <v/>
      </c>
      <c r="AF77">
        <f>AF64/AF$72</f>
        <v/>
      </c>
      <c r="AG77">
        <f>AG64/AG$72</f>
        <v/>
      </c>
      <c r="AH77">
        <f>AH64/AH$72</f>
        <v/>
      </c>
      <c r="AI77">
        <f>AI64/AI$72</f>
        <v/>
      </c>
      <c r="AJ77">
        <f>AJ64/AJ$72</f>
        <v/>
      </c>
      <c r="AK77">
        <f>AK64/AK$72</f>
        <v/>
      </c>
      <c r="AL77">
        <f>AL64/AL$72</f>
        <v/>
      </c>
      <c r="AM77">
        <f>AM64/AM$72</f>
        <v/>
      </c>
      <c r="AN77">
        <f>AN64/AN$72</f>
        <v/>
      </c>
      <c r="AO77">
        <f>AO64/AO$72</f>
        <v/>
      </c>
      <c r="AP77">
        <f>AP64/AP$72</f>
        <v/>
      </c>
      <c r="AQ77">
        <f>AQ64/AQ$72</f>
        <v/>
      </c>
      <c r="AR77">
        <f>AR64/AR$72</f>
        <v/>
      </c>
      <c r="AS77">
        <f>AS64/AS$72</f>
        <v/>
      </c>
      <c r="AT77">
        <f>AT64/AT$72</f>
        <v/>
      </c>
      <c r="AU77">
        <f>AU64/AU$72</f>
        <v/>
      </c>
      <c r="AV77">
        <f>AV64/AV$72</f>
        <v/>
      </c>
    </row>
    <row r="78" spans="1:48">
      <c r="A78" t="s">
        <v>56</v>
      </c>
      <c r="B78" t="s">
        <v>1730</v>
      </c>
      <c r="C78" t="s">
        <v>1736</v>
      </c>
      <c r="E78">
        <f>E65/E$72</f>
        <v/>
      </c>
      <c r="F78">
        <f>F65/F$72</f>
        <v/>
      </c>
      <c r="G78">
        <f>G65/G$72</f>
        <v/>
      </c>
      <c r="H78">
        <f>H65/H$72</f>
        <v/>
      </c>
      <c r="I78">
        <f>I65/I$72</f>
        <v/>
      </c>
      <c r="J78">
        <f>J65/J$72</f>
        <v/>
      </c>
      <c r="K78">
        <f>K65/K$72</f>
        <v/>
      </c>
      <c r="L78">
        <f>L65/L$72</f>
        <v/>
      </c>
      <c r="M78">
        <f>M65/M$72</f>
        <v/>
      </c>
      <c r="N78">
        <f>N65/N$72</f>
        <v/>
      </c>
      <c r="O78">
        <f>O65/O$72</f>
        <v/>
      </c>
      <c r="P78">
        <f>P65/P$72</f>
        <v/>
      </c>
      <c r="Q78">
        <f>Q65/Q$72</f>
        <v/>
      </c>
      <c r="R78">
        <f>R65/R$72</f>
        <v/>
      </c>
      <c r="S78">
        <f>S65/S$72</f>
        <v/>
      </c>
      <c r="T78">
        <f>T65/T$72</f>
        <v/>
      </c>
      <c r="U78">
        <f>U65/U$72</f>
        <v/>
      </c>
      <c r="V78">
        <f>V65/V$72</f>
        <v/>
      </c>
      <c r="W78">
        <f>W65/W$72</f>
        <v/>
      </c>
      <c r="X78">
        <f>X65/X$72</f>
        <v/>
      </c>
      <c r="Y78">
        <f>Y65/Y$72</f>
        <v/>
      </c>
      <c r="Z78">
        <f>Z65/Z$72</f>
        <v/>
      </c>
      <c r="AA78">
        <f>AA65/AA$72</f>
        <v/>
      </c>
      <c r="AB78">
        <f>AB65/AB$72</f>
        <v/>
      </c>
      <c r="AC78">
        <f>AC65/AC$72</f>
        <v/>
      </c>
      <c r="AD78">
        <f>AD65/AD$72</f>
        <v/>
      </c>
      <c r="AE78">
        <f>AE65/AE$72</f>
        <v/>
      </c>
      <c r="AF78">
        <f>AF65/AF$72</f>
        <v/>
      </c>
      <c r="AG78">
        <f>AG65/AG$72</f>
        <v/>
      </c>
      <c r="AH78">
        <f>AH65/AH$72</f>
        <v/>
      </c>
      <c r="AI78">
        <f>AI65/AI$72</f>
        <v/>
      </c>
      <c r="AJ78">
        <f>AJ65/AJ$72</f>
        <v/>
      </c>
      <c r="AK78">
        <f>AK65/AK$72</f>
        <v/>
      </c>
      <c r="AL78">
        <f>AL65/AL$72</f>
        <v/>
      </c>
      <c r="AM78">
        <f>AM65/AM$72</f>
        <v/>
      </c>
      <c r="AN78">
        <f>AN65/AN$72</f>
        <v/>
      </c>
      <c r="AO78">
        <f>AO65/AO$72</f>
        <v/>
      </c>
      <c r="AP78">
        <f>AP65/AP$72</f>
        <v/>
      </c>
      <c r="AQ78">
        <f>AQ65/AQ$72</f>
        <v/>
      </c>
      <c r="AR78">
        <f>AR65/AR$72</f>
        <v/>
      </c>
      <c r="AS78">
        <f>AS65/AS$72</f>
        <v/>
      </c>
      <c r="AT78">
        <f>AT65/AT$72</f>
        <v/>
      </c>
      <c r="AU78">
        <f>AU65/AU$72</f>
        <v/>
      </c>
      <c r="AV78">
        <f>AV65/AV$72</f>
        <v/>
      </c>
    </row>
    <row r="79" spans="1:48">
      <c r="A79" t="s">
        <v>1737</v>
      </c>
      <c r="B79" t="s">
        <v>1730</v>
      </c>
      <c r="C79" t="s">
        <v>1738</v>
      </c>
      <c r="E79">
        <f>E66/E$72</f>
        <v/>
      </c>
      <c r="F79">
        <f>F66/F$72</f>
        <v/>
      </c>
      <c r="G79">
        <f>G66/G$72</f>
        <v/>
      </c>
      <c r="H79">
        <f>H66/H$72</f>
        <v/>
      </c>
      <c r="I79">
        <f>I66/I$72</f>
        <v/>
      </c>
      <c r="J79">
        <f>J66/J$72</f>
        <v/>
      </c>
      <c r="K79">
        <f>K66/K$72</f>
        <v/>
      </c>
      <c r="L79">
        <f>L66/L$72</f>
        <v/>
      </c>
      <c r="M79">
        <f>M66/M$72</f>
        <v/>
      </c>
      <c r="N79">
        <f>N66/N$72</f>
        <v/>
      </c>
      <c r="O79">
        <f>O66/O$72</f>
        <v/>
      </c>
      <c r="P79">
        <f>P66/P$72</f>
        <v/>
      </c>
      <c r="Q79">
        <f>Q66/Q$72</f>
        <v/>
      </c>
      <c r="R79">
        <f>R66/R$72</f>
        <v/>
      </c>
      <c r="S79">
        <f>S66/S$72</f>
        <v/>
      </c>
      <c r="T79">
        <f>T66/T$72</f>
        <v/>
      </c>
      <c r="U79">
        <f>U66/U$72</f>
        <v/>
      </c>
      <c r="V79">
        <f>V66/V$72</f>
        <v/>
      </c>
      <c r="W79">
        <f>W66/W$72</f>
        <v/>
      </c>
      <c r="X79">
        <f>X66/X$72</f>
        <v/>
      </c>
      <c r="Y79">
        <f>Y66/Y$72</f>
        <v/>
      </c>
      <c r="Z79">
        <f>Z66/Z$72</f>
        <v/>
      </c>
      <c r="AA79">
        <f>AA66/AA$72</f>
        <v/>
      </c>
      <c r="AB79">
        <f>AB66/AB$72</f>
        <v/>
      </c>
      <c r="AC79">
        <f>AC66/AC$72</f>
        <v/>
      </c>
      <c r="AD79">
        <f>AD66/AD$72</f>
        <v/>
      </c>
      <c r="AE79">
        <f>AE66/AE$72</f>
        <v/>
      </c>
      <c r="AF79">
        <f>AF66/AF$72</f>
        <v/>
      </c>
      <c r="AG79">
        <f>AG66/AG$72</f>
        <v/>
      </c>
      <c r="AH79">
        <f>AH66/AH$72</f>
        <v/>
      </c>
      <c r="AI79">
        <f>AI66/AI$72</f>
        <v/>
      </c>
      <c r="AJ79">
        <f>AJ66/AJ$72</f>
        <v/>
      </c>
      <c r="AK79">
        <f>AK66/AK$72</f>
        <v/>
      </c>
      <c r="AL79">
        <f>AL66/AL$72</f>
        <v/>
      </c>
      <c r="AM79">
        <f>AM66/AM$72</f>
        <v/>
      </c>
      <c r="AN79">
        <f>AN66/AN$72</f>
        <v/>
      </c>
      <c r="AO79">
        <f>AO66/AO$72</f>
        <v/>
      </c>
      <c r="AP79">
        <f>AP66/AP$72</f>
        <v/>
      </c>
      <c r="AQ79">
        <f>AQ66/AQ$72</f>
        <v/>
      </c>
      <c r="AR79">
        <f>AR66/AR$72</f>
        <v/>
      </c>
      <c r="AS79">
        <f>AS66/AS$72</f>
        <v/>
      </c>
      <c r="AT79">
        <f>AT66/AT$72</f>
        <v/>
      </c>
      <c r="AU79">
        <f>AU66/AU$72</f>
        <v/>
      </c>
      <c r="AV79">
        <f>AV66/AV$72</f>
        <v/>
      </c>
    </row>
    <row r="80" spans="1:48">
      <c r="A80" t="s">
        <v>1739</v>
      </c>
      <c r="B80" t="s">
        <v>1730</v>
      </c>
      <c r="C80" t="s">
        <v>1740</v>
      </c>
      <c r="E80">
        <f>E67/E$72</f>
        <v/>
      </c>
      <c r="F80">
        <f>F67/F$72</f>
        <v/>
      </c>
      <c r="G80">
        <f>G67/G$72</f>
        <v/>
      </c>
      <c r="H80">
        <f>H67/H$72</f>
        <v/>
      </c>
      <c r="I80">
        <f>I67/I$72</f>
        <v/>
      </c>
      <c r="J80">
        <f>J67/J$72</f>
        <v/>
      </c>
      <c r="K80">
        <f>K67/K$72</f>
        <v/>
      </c>
      <c r="L80">
        <f>L67/L$72</f>
        <v/>
      </c>
      <c r="M80">
        <f>M67/M$72</f>
        <v/>
      </c>
      <c r="N80">
        <f>N67/N$72</f>
        <v/>
      </c>
      <c r="O80">
        <f>O67/O$72</f>
        <v/>
      </c>
      <c r="P80">
        <f>P67/P$72</f>
        <v/>
      </c>
      <c r="Q80">
        <f>Q67/Q$72</f>
        <v/>
      </c>
      <c r="R80">
        <f>R67/R$72</f>
        <v/>
      </c>
      <c r="S80">
        <f>S67/S$72</f>
        <v/>
      </c>
      <c r="T80">
        <f>T67/T$72</f>
        <v/>
      </c>
      <c r="U80">
        <f>U67/U$72</f>
        <v/>
      </c>
      <c r="V80">
        <f>V67/V$72</f>
        <v/>
      </c>
      <c r="W80">
        <f>W67/W$72</f>
        <v/>
      </c>
      <c r="X80">
        <f>X67/X$72</f>
        <v/>
      </c>
      <c r="Y80">
        <f>Y67/Y$72</f>
        <v/>
      </c>
      <c r="Z80">
        <f>Z67/Z$72</f>
        <v/>
      </c>
      <c r="AA80">
        <f>AA67/AA$72</f>
        <v/>
      </c>
      <c r="AB80">
        <f>AB67/AB$72</f>
        <v/>
      </c>
      <c r="AC80">
        <f>AC67/AC$72</f>
        <v/>
      </c>
      <c r="AD80">
        <f>AD67/AD$72</f>
        <v/>
      </c>
      <c r="AE80">
        <f>AE67/AE$72</f>
        <v/>
      </c>
      <c r="AF80">
        <f>AF67/AF$72</f>
        <v/>
      </c>
      <c r="AG80">
        <f>AG67/AG$72</f>
        <v/>
      </c>
      <c r="AH80">
        <f>AH67/AH$72</f>
        <v/>
      </c>
      <c r="AI80">
        <f>AI67/AI$72</f>
        <v/>
      </c>
      <c r="AJ80">
        <f>AJ67/AJ$72</f>
        <v/>
      </c>
      <c r="AK80">
        <f>AK67/AK$72</f>
        <v/>
      </c>
      <c r="AL80">
        <f>AL67/AL$72</f>
        <v/>
      </c>
      <c r="AM80">
        <f>AM67/AM$72</f>
        <v/>
      </c>
      <c r="AN80">
        <f>AN67/AN$72</f>
        <v/>
      </c>
      <c r="AO80">
        <f>AO67/AO$72</f>
        <v/>
      </c>
      <c r="AP80">
        <f>AP67/AP$72</f>
        <v/>
      </c>
      <c r="AQ80">
        <f>AQ67/AQ$72</f>
        <v/>
      </c>
      <c r="AR80">
        <f>AR67/AR$72</f>
        <v/>
      </c>
      <c r="AS80">
        <f>AS67/AS$72</f>
        <v/>
      </c>
      <c r="AT80">
        <f>AT67/AT$72</f>
        <v/>
      </c>
      <c r="AU80">
        <f>AU67/AU$72</f>
        <v/>
      </c>
      <c r="AV80">
        <f>AV67/AV$72</f>
        <v/>
      </c>
    </row>
    <row r="81" spans="1:48">
      <c r="A81" t="s">
        <v>1741</v>
      </c>
      <c r="B81" t="s">
        <v>1730</v>
      </c>
      <c r="C81" t="s">
        <v>1742</v>
      </c>
      <c r="E81">
        <f>E68/E$72</f>
        <v/>
      </c>
      <c r="F81">
        <f>F68/F$72</f>
        <v/>
      </c>
      <c r="G81">
        <f>G68/G$72</f>
        <v/>
      </c>
      <c r="H81">
        <f>H68/H$72</f>
        <v/>
      </c>
      <c r="I81">
        <f>I68/I$72</f>
        <v/>
      </c>
      <c r="J81">
        <f>J68/J$72</f>
        <v/>
      </c>
      <c r="K81">
        <f>K68/K$72</f>
        <v/>
      </c>
      <c r="L81">
        <f>L68/L$72</f>
        <v/>
      </c>
      <c r="M81">
        <f>M68/M$72</f>
        <v/>
      </c>
      <c r="N81">
        <f>N68/N$72</f>
        <v/>
      </c>
      <c r="O81">
        <f>O68/O$72</f>
        <v/>
      </c>
      <c r="P81">
        <f>P68/P$72</f>
        <v/>
      </c>
      <c r="Q81">
        <f>Q68/Q$72</f>
        <v/>
      </c>
      <c r="R81">
        <f>R68/R$72</f>
        <v/>
      </c>
      <c r="S81">
        <f>S68/S$72</f>
        <v/>
      </c>
      <c r="T81">
        <f>T68/T$72</f>
        <v/>
      </c>
      <c r="U81">
        <f>U68/U$72</f>
        <v/>
      </c>
      <c r="V81">
        <f>V68/V$72</f>
        <v/>
      </c>
      <c r="W81">
        <f>W68/W$72</f>
        <v/>
      </c>
      <c r="X81">
        <f>X68/X$72</f>
        <v/>
      </c>
      <c r="Y81">
        <f>Y68/Y$72</f>
        <v/>
      </c>
      <c r="Z81">
        <f>Z68/Z$72</f>
        <v/>
      </c>
      <c r="AA81">
        <f>AA68/AA$72</f>
        <v/>
      </c>
      <c r="AB81">
        <f>AB68/AB$72</f>
        <v/>
      </c>
      <c r="AC81">
        <f>AC68/AC$72</f>
        <v/>
      </c>
      <c r="AD81">
        <f>AD68/AD$72</f>
        <v/>
      </c>
      <c r="AE81">
        <f>AE68/AE$72</f>
        <v/>
      </c>
      <c r="AF81">
        <f>AF68/AF$72</f>
        <v/>
      </c>
      <c r="AG81">
        <f>AG68/AG$72</f>
        <v/>
      </c>
      <c r="AH81">
        <f>AH68/AH$72</f>
        <v/>
      </c>
      <c r="AI81">
        <f>AI68/AI$72</f>
        <v/>
      </c>
      <c r="AJ81">
        <f>AJ68/AJ$72</f>
        <v/>
      </c>
      <c r="AK81">
        <f>AK68/AK$72</f>
        <v/>
      </c>
      <c r="AL81">
        <f>AL68/AL$72</f>
        <v/>
      </c>
      <c r="AM81">
        <f>AM68/AM$72</f>
        <v/>
      </c>
      <c r="AN81">
        <f>AN68/AN$72</f>
        <v/>
      </c>
      <c r="AO81">
        <f>AO68/AO$72</f>
        <v/>
      </c>
      <c r="AP81">
        <f>AP68/AP$72</f>
        <v/>
      </c>
      <c r="AQ81">
        <f>AQ68/AQ$72</f>
        <v/>
      </c>
      <c r="AR81">
        <f>AR68/AR$72</f>
        <v/>
      </c>
      <c r="AS81">
        <f>AS68/AS$72</f>
        <v/>
      </c>
      <c r="AT81">
        <f>AT68/AT$72</f>
        <v/>
      </c>
      <c r="AU81">
        <f>AU68/AU$72</f>
        <v/>
      </c>
      <c r="AV81">
        <f>AV68/AV$72</f>
        <v/>
      </c>
    </row>
    <row r="82" spans="1:48">
      <c r="A82" t="s">
        <v>1743</v>
      </c>
      <c r="B82" t="s">
        <v>1730</v>
      </c>
      <c r="C82" t="s">
        <v>1744</v>
      </c>
      <c r="E82">
        <f>E69/E$72</f>
        <v/>
      </c>
      <c r="F82">
        <f>F69/F$72</f>
        <v/>
      </c>
      <c r="G82">
        <f>G69/G$72</f>
        <v/>
      </c>
      <c r="H82">
        <f>H69/H$72</f>
        <v/>
      </c>
      <c r="I82">
        <f>I69/I$72</f>
        <v/>
      </c>
      <c r="J82">
        <f>J69/J$72</f>
        <v/>
      </c>
      <c r="K82">
        <f>K69/K$72</f>
        <v/>
      </c>
      <c r="L82">
        <f>L69/L$72</f>
        <v/>
      </c>
      <c r="M82">
        <f>M69/M$72</f>
        <v/>
      </c>
      <c r="N82">
        <f>N69/N$72</f>
        <v/>
      </c>
      <c r="O82">
        <f>O69/O$72</f>
        <v/>
      </c>
      <c r="P82">
        <f>P69/P$72</f>
        <v/>
      </c>
      <c r="Q82">
        <f>Q69/Q$72</f>
        <v/>
      </c>
      <c r="R82">
        <f>R69/R$72</f>
        <v/>
      </c>
      <c r="S82">
        <f>S69/S$72</f>
        <v/>
      </c>
      <c r="T82">
        <f>T69/T$72</f>
        <v/>
      </c>
      <c r="U82">
        <f>U69/U$72</f>
        <v/>
      </c>
      <c r="V82">
        <f>V69/V$72</f>
        <v/>
      </c>
      <c r="W82">
        <f>W69/W$72</f>
        <v/>
      </c>
      <c r="X82">
        <f>X69/X$72</f>
        <v/>
      </c>
      <c r="Y82">
        <f>Y69/Y$72</f>
        <v/>
      </c>
      <c r="Z82">
        <f>Z69/Z$72</f>
        <v/>
      </c>
      <c r="AA82">
        <f>AA69/AA$72</f>
        <v/>
      </c>
      <c r="AB82">
        <f>AB69/AB$72</f>
        <v/>
      </c>
      <c r="AC82">
        <f>AC69/AC$72</f>
        <v/>
      </c>
      <c r="AD82">
        <f>AD69/AD$72</f>
        <v/>
      </c>
      <c r="AE82">
        <f>AE69/AE$72</f>
        <v/>
      </c>
      <c r="AF82">
        <f>AF69/AF$72</f>
        <v/>
      </c>
      <c r="AG82">
        <f>AG69/AG$72</f>
        <v/>
      </c>
      <c r="AH82">
        <f>AH69/AH$72</f>
        <v/>
      </c>
      <c r="AI82">
        <f>AI69/AI$72</f>
        <v/>
      </c>
      <c r="AJ82">
        <f>AJ69/AJ$72</f>
        <v/>
      </c>
      <c r="AK82">
        <f>AK69/AK$72</f>
        <v/>
      </c>
      <c r="AL82">
        <f>AL69/AL$72</f>
        <v/>
      </c>
      <c r="AM82">
        <f>AM69/AM$72</f>
        <v/>
      </c>
      <c r="AN82">
        <f>AN69/AN$72</f>
        <v/>
      </c>
      <c r="AO82">
        <f>AO69/AO$72</f>
        <v/>
      </c>
      <c r="AP82">
        <f>AP69/AP$72</f>
        <v/>
      </c>
      <c r="AQ82">
        <f>AQ69/AQ$72</f>
        <v/>
      </c>
      <c r="AR82">
        <f>AR69/AR$72</f>
        <v/>
      </c>
      <c r="AS82">
        <f>AS69/AS$72</f>
        <v/>
      </c>
      <c r="AT82">
        <f>AT69/AT$72</f>
        <v/>
      </c>
      <c r="AU82">
        <f>AU69/AU$72</f>
        <v/>
      </c>
      <c r="AV82">
        <f>AV69/AV$72</f>
        <v/>
      </c>
    </row>
    <row r="83" spans="1:48">
      <c r="A83" t="s">
        <v>59</v>
      </c>
      <c r="B83" t="s">
        <v>1730</v>
      </c>
      <c r="C83" t="s">
        <v>1745</v>
      </c>
      <c r="E83">
        <f>E70/E$72</f>
        <v/>
      </c>
      <c r="F83">
        <f>F70/F$72</f>
        <v/>
      </c>
      <c r="G83">
        <f>G70/G$72</f>
        <v/>
      </c>
      <c r="H83">
        <f>H70/H$72</f>
        <v/>
      </c>
      <c r="I83">
        <f>I70/I$72</f>
        <v/>
      </c>
      <c r="J83">
        <f>J70/J$72</f>
        <v/>
      </c>
      <c r="K83">
        <f>K70/K$72</f>
        <v/>
      </c>
      <c r="L83">
        <f>L70/L$72</f>
        <v/>
      </c>
      <c r="M83">
        <f>M70/M$72</f>
        <v/>
      </c>
      <c r="N83">
        <f>N70/N$72</f>
        <v/>
      </c>
      <c r="O83">
        <f>O70/O$72</f>
        <v/>
      </c>
      <c r="P83">
        <f>P70/P$72</f>
        <v/>
      </c>
      <c r="Q83">
        <f>Q70/Q$72</f>
        <v/>
      </c>
      <c r="R83">
        <f>R70/R$72</f>
        <v/>
      </c>
      <c r="S83">
        <f>S70/S$72</f>
        <v/>
      </c>
      <c r="T83">
        <f>T70/T$72</f>
        <v/>
      </c>
      <c r="U83">
        <f>U70/U$72</f>
        <v/>
      </c>
      <c r="V83">
        <f>V70/V$72</f>
        <v/>
      </c>
      <c r="W83">
        <f>W70/W$72</f>
        <v/>
      </c>
      <c r="X83">
        <f>X70/X$72</f>
        <v/>
      </c>
      <c r="Y83">
        <f>Y70/Y$72</f>
        <v/>
      </c>
      <c r="Z83">
        <f>Z70/Z$72</f>
        <v/>
      </c>
      <c r="AA83">
        <f>AA70/AA$72</f>
        <v/>
      </c>
      <c r="AB83">
        <f>AB70/AB$72</f>
        <v/>
      </c>
      <c r="AC83">
        <f>AC70/AC$72</f>
        <v/>
      </c>
      <c r="AD83">
        <f>AD70/AD$72</f>
        <v/>
      </c>
      <c r="AE83">
        <f>AE70/AE$72</f>
        <v/>
      </c>
      <c r="AF83">
        <f>AF70/AF$72</f>
        <v/>
      </c>
      <c r="AG83">
        <f>AG70/AG$72</f>
        <v/>
      </c>
      <c r="AH83">
        <f>AH70/AH$72</f>
        <v/>
      </c>
      <c r="AI83">
        <f>AI70/AI$72</f>
        <v/>
      </c>
      <c r="AJ83">
        <f>AJ70/AJ$72</f>
        <v/>
      </c>
      <c r="AK83">
        <f>AK70/AK$72</f>
        <v/>
      </c>
      <c r="AL83">
        <f>AL70/AL$72</f>
        <v/>
      </c>
      <c r="AM83">
        <f>AM70/AM$72</f>
        <v/>
      </c>
      <c r="AN83">
        <f>AN70/AN$72</f>
        <v/>
      </c>
      <c r="AO83">
        <f>AO70/AO$72</f>
        <v/>
      </c>
      <c r="AP83">
        <f>AP70/AP$72</f>
        <v/>
      </c>
      <c r="AQ83">
        <f>AQ70/AQ$72</f>
        <v/>
      </c>
      <c r="AR83">
        <f>AR70/AR$72</f>
        <v/>
      </c>
      <c r="AS83">
        <f>AS70/AS$72</f>
        <v/>
      </c>
      <c r="AT83">
        <f>AT70/AT$72</f>
        <v/>
      </c>
      <c r="AU83">
        <f>AU70/AU$72</f>
        <v/>
      </c>
      <c r="AV83">
        <f>AV70/AV$72</f>
        <v/>
      </c>
    </row>
    <row r="84" spans="1:48">
      <c r="A84" t="s">
        <v>1746</v>
      </c>
      <c r="B84" t="s">
        <v>1730</v>
      </c>
      <c r="C84" t="s">
        <v>1747</v>
      </c>
      <c r="E84">
        <f>E71/E$72</f>
        <v/>
      </c>
      <c r="F84">
        <f>F71/F$72</f>
        <v/>
      </c>
      <c r="G84">
        <f>G71/G$72</f>
        <v/>
      </c>
      <c r="H84">
        <f>H71/H$72</f>
        <v/>
      </c>
      <c r="I84">
        <f>I71/I$72</f>
        <v/>
      </c>
      <c r="J84">
        <f>J71/J$72</f>
        <v/>
      </c>
      <c r="K84">
        <f>K71/K$72</f>
        <v/>
      </c>
      <c r="L84">
        <f>L71/L$72</f>
        <v/>
      </c>
      <c r="M84">
        <f>M71/M$72</f>
        <v/>
      </c>
      <c r="N84">
        <f>N71/N$72</f>
        <v/>
      </c>
      <c r="O84">
        <f>O71/O$72</f>
        <v/>
      </c>
      <c r="P84">
        <f>P71/P$72</f>
        <v/>
      </c>
      <c r="Q84">
        <f>Q71/Q$72</f>
        <v/>
      </c>
      <c r="R84">
        <f>R71/R$72</f>
        <v/>
      </c>
      <c r="S84">
        <f>S71/S$72</f>
        <v/>
      </c>
      <c r="T84">
        <f>T71/T$72</f>
        <v/>
      </c>
      <c r="U84">
        <f>U71/U$72</f>
        <v/>
      </c>
      <c r="V84">
        <f>V71/V$72</f>
        <v/>
      </c>
      <c r="W84">
        <f>W71/W$72</f>
        <v/>
      </c>
      <c r="X84">
        <f>X71/X$72</f>
        <v/>
      </c>
      <c r="Y84">
        <f>Y71/Y$72</f>
        <v/>
      </c>
      <c r="Z84">
        <f>Z71/Z$72</f>
        <v/>
      </c>
      <c r="AA84">
        <f>AA71/AA$72</f>
        <v/>
      </c>
      <c r="AB84">
        <f>AB71/AB$72</f>
        <v/>
      </c>
      <c r="AC84">
        <f>AC71/AC$72</f>
        <v/>
      </c>
      <c r="AD84">
        <f>AD71/AD$72</f>
        <v/>
      </c>
      <c r="AE84">
        <f>AE71/AE$72</f>
        <v/>
      </c>
      <c r="AF84">
        <f>AF71/AF$72</f>
        <v/>
      </c>
      <c r="AG84">
        <f>AG71/AG$72</f>
        <v/>
      </c>
      <c r="AH84">
        <f>AH71/AH$72</f>
        <v/>
      </c>
      <c r="AI84">
        <f>AI71/AI$72</f>
        <v/>
      </c>
      <c r="AJ84">
        <f>AJ71/AJ$72</f>
        <v/>
      </c>
      <c r="AK84">
        <f>AK71/AK$72</f>
        <v/>
      </c>
      <c r="AL84">
        <f>AL71/AL$72</f>
        <v/>
      </c>
      <c r="AM84">
        <f>AM71/AM$72</f>
        <v/>
      </c>
      <c r="AN84">
        <f>AN71/AN$72</f>
        <v/>
      </c>
      <c r="AO84">
        <f>AO71/AO$72</f>
        <v/>
      </c>
      <c r="AP84">
        <f>AP71/AP$72</f>
        <v/>
      </c>
      <c r="AQ84">
        <f>AQ71/AQ$72</f>
        <v/>
      </c>
      <c r="AR84">
        <f>AR71/AR$72</f>
        <v/>
      </c>
      <c r="AS84">
        <f>AS71/AS$72</f>
        <v/>
      </c>
      <c r="AT84">
        <f>AT71/AT$72</f>
        <v/>
      </c>
      <c r="AU84">
        <f>AU71/AU$72</f>
        <v/>
      </c>
      <c r="AV84">
        <f>AV71/AV$72</f>
        <v/>
      </c>
    </row>
    <row r="85" spans="1:48">
      <c r="A85" t="s">
        <v>1748</v>
      </c>
      <c r="B85" t="s">
        <v>1730</v>
      </c>
      <c r="C85" t="s">
        <v>1749</v>
      </c>
    </row>
    <row r="88" spans="1:48">
      <c r="A88" t="s">
        <v>1729</v>
      </c>
      <c r="B88" t="s">
        <v>1751</v>
      </c>
      <c r="D88">
        <f>$D46</f>
        <v/>
      </c>
    </row>
    <row r="89" spans="1:48">
      <c r="A89" t="s">
        <v>1732</v>
      </c>
      <c r="B89" t="s">
        <v>1751</v>
      </c>
      <c r="D89">
        <f>$D47</f>
        <v/>
      </c>
    </row>
    <row r="90" spans="1:48">
      <c r="A90" t="s">
        <v>1734</v>
      </c>
      <c r="B90" t="s">
        <v>1751</v>
      </c>
      <c r="D90">
        <f>SUM($D48:$D50)/3</f>
        <v/>
      </c>
    </row>
    <row r="91" spans="1:48">
      <c r="A91" t="s">
        <v>56</v>
      </c>
      <c r="B91" t="s">
        <v>1751</v>
      </c>
      <c r="D91">
        <f>$D51</f>
        <v/>
      </c>
    </row>
    <row r="92" spans="1:48">
      <c r="A92" t="s">
        <v>1737</v>
      </c>
      <c r="B92" t="s">
        <v>1751</v>
      </c>
      <c r="D92">
        <f>$D52</f>
        <v/>
      </c>
    </row>
    <row r="93" spans="1:48">
      <c r="A93" t="s">
        <v>1739</v>
      </c>
      <c r="B93" t="s">
        <v>1751</v>
      </c>
      <c r="D93">
        <f>SUM($D53:D54)/2</f>
        <v/>
      </c>
    </row>
    <row r="94" spans="1:48">
      <c r="A94" t="s">
        <v>1741</v>
      </c>
      <c r="B94" t="s">
        <v>1751</v>
      </c>
      <c r="D94">
        <f>D55</f>
        <v/>
      </c>
    </row>
    <row r="95" spans="1:48">
      <c r="A95" t="s">
        <v>1743</v>
      </c>
      <c r="B95" t="s">
        <v>1751</v>
      </c>
      <c r="D95">
        <f>D56</f>
        <v/>
      </c>
    </row>
    <row r="96" spans="1:48">
      <c r="A96" t="s">
        <v>59</v>
      </c>
      <c r="B96" t="s">
        <v>1751</v>
      </c>
      <c r="D96">
        <f>SUM(D57:D58)/2</f>
        <v/>
      </c>
    </row>
    <row r="97" spans="1:48">
      <c r="A97" t="s">
        <v>1746</v>
      </c>
      <c r="B97" t="s">
        <v>1751</v>
      </c>
      <c r="D97">
        <f>AVERAGE(D88:D96)</f>
        <v/>
      </c>
      <c r="E97" t="s">
        <v>1752</v>
      </c>
    </row>
    <row r="99" spans="1:48">
      <c r="A99" t="s">
        <v>1753</v>
      </c>
      <c r="E99">
        <f>SUMPRODUCT(E75:E84,$D88:$D97)</f>
        <v/>
      </c>
      <c r="F99">
        <f>SUMPRODUCT(F75:F84,$D88:$D97)</f>
        <v/>
      </c>
      <c r="G99">
        <f>SUMPRODUCT(G75:G84,$D88:$D97)</f>
        <v/>
      </c>
      <c r="H99">
        <f>SUMPRODUCT(H75:H84,$D88:$D97)</f>
        <v/>
      </c>
      <c r="I99">
        <f>SUMPRODUCT(I75:I84,$D88:$D97)</f>
        <v/>
      </c>
      <c r="J99">
        <f>SUMPRODUCT(J75:J84,$D88:$D97)</f>
        <v/>
      </c>
      <c r="K99">
        <f>SUMPRODUCT(K75:K84,$D88:$D97)</f>
        <v/>
      </c>
      <c r="L99">
        <f>SUMPRODUCT(L75:L84,$D88:$D97)</f>
        <v/>
      </c>
      <c r="M99">
        <f>SUMPRODUCT(M75:M84,$D88:$D97)</f>
        <v/>
      </c>
      <c r="N99">
        <f>SUMPRODUCT(N75:N84,$D88:$D97)</f>
        <v/>
      </c>
      <c r="O99">
        <f>SUMPRODUCT(O75:O84,$D88:$D97)</f>
        <v/>
      </c>
      <c r="P99">
        <f>SUMPRODUCT(P75:P84,$D88:$D97)</f>
        <v/>
      </c>
      <c r="Q99">
        <f>SUMPRODUCT(Q75:Q84,$D88:$D97)</f>
        <v/>
      </c>
      <c r="R99">
        <f>SUMPRODUCT(R75:R84,$D88:$D97)</f>
        <v/>
      </c>
      <c r="S99">
        <f>SUMPRODUCT(S75:S84,$D88:$D97)</f>
        <v/>
      </c>
      <c r="T99">
        <f>SUMPRODUCT(T75:T84,$D88:$D97)</f>
        <v/>
      </c>
      <c r="U99">
        <f>SUMPRODUCT(U75:U84,$D88:$D97)</f>
        <v/>
      </c>
      <c r="V99">
        <f>SUMPRODUCT(V75:V84,$D88:$D97)</f>
        <v/>
      </c>
      <c r="W99">
        <f>SUMPRODUCT(W75:W84,$D88:$D97)</f>
        <v/>
      </c>
      <c r="X99">
        <f>SUMPRODUCT(X75:X84,$D88:$D97)</f>
        <v/>
      </c>
      <c r="Y99">
        <f>SUMPRODUCT(Y75:Y84,$D88:$D97)</f>
        <v/>
      </c>
      <c r="Z99">
        <f>SUMPRODUCT(Z75:Z84,$D88:$D97)</f>
        <v/>
      </c>
      <c r="AA99">
        <f>SUMPRODUCT(AA75:AA84,$D88:$D97)</f>
        <v/>
      </c>
      <c r="AB99">
        <f>SUMPRODUCT(AB75:AB84,$D88:$D97)</f>
        <v/>
      </c>
      <c r="AC99">
        <f>SUMPRODUCT(AC75:AC84,$D88:$D97)</f>
        <v/>
      </c>
      <c r="AD99">
        <f>SUMPRODUCT(AD75:AD84,$D88:$D97)</f>
        <v/>
      </c>
      <c r="AE99">
        <f>SUMPRODUCT(AE75:AE84,$D88:$D97)</f>
        <v/>
      </c>
      <c r="AF99">
        <f>SUMPRODUCT(AF75:AF84,$D88:$D97)</f>
        <v/>
      </c>
      <c r="AG99">
        <f>SUMPRODUCT(AG75:AG84,$D88:$D97)</f>
        <v/>
      </c>
      <c r="AH99">
        <f>SUMPRODUCT(AH75:AH84,$D88:$D97)</f>
        <v/>
      </c>
      <c r="AI99">
        <f>SUMPRODUCT(AI75:AI84,$D88:$D97)</f>
        <v/>
      </c>
      <c r="AJ99">
        <f>SUMPRODUCT(AJ75:AJ84,$D88:$D97)</f>
        <v/>
      </c>
      <c r="AK99">
        <f>SUMPRODUCT(AK75:AK84,$D88:$D97)</f>
        <v/>
      </c>
      <c r="AL99">
        <f>SUMPRODUCT(AL75:AL84,$D88:$D97)</f>
        <v/>
      </c>
    </row>
    <row r="112" spans="1:48">
      <c r="A112" t="s">
        <v>1754</v>
      </c>
    </row>
    <row r="113" spans="1:48">
      <c r="A113" t="s">
        <v>1755</v>
      </c>
    </row>
    <row r="114" spans="1:48">
      <c r="B114" t="s">
        <v>1692</v>
      </c>
      <c r="H114" t="n">
        <v>2.05</v>
      </c>
      <c r="I114" t="n">
        <v>2.05</v>
      </c>
      <c r="J114" t="n">
        <v>2.05</v>
      </c>
      <c r="K114" t="n">
        <v>2.05</v>
      </c>
      <c r="L114" t="n">
        <v>2.05</v>
      </c>
      <c r="M114" t="n">
        <v>2.05</v>
      </c>
      <c r="N114" t="n">
        <v>2.05</v>
      </c>
      <c r="O114" t="n">
        <v>2.05</v>
      </c>
      <c r="P114" t="n">
        <v>2.05</v>
      </c>
      <c r="Q114" t="n">
        <v>2.05</v>
      </c>
      <c r="R114" t="n">
        <v>2.05</v>
      </c>
      <c r="S114" t="n">
        <v>2.05</v>
      </c>
      <c r="T114" t="n">
        <v>2.05</v>
      </c>
      <c r="U114" t="n">
        <v>2.05</v>
      </c>
      <c r="V114" t="n">
        <v>2.05</v>
      </c>
      <c r="W114" t="n">
        <v>2.05</v>
      </c>
      <c r="X114" t="n">
        <v>2.05</v>
      </c>
      <c r="Y114" t="n">
        <v>2.05</v>
      </c>
      <c r="Z114" t="n">
        <v>2.05</v>
      </c>
    </row>
    <row r="116" spans="1:48">
      <c r="A116" t="s">
        <v>3</v>
      </c>
    </row>
    <row r="117" spans="1:48">
      <c r="A117" t="s">
        <v>1756</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P300"/>
  <sheetViews>
    <sheetView workbookViewId="0">
      <selection activeCell="A1" sqref="A1"/>
    </sheetView>
  </sheetViews>
  <sheetFormatPr baseColWidth="10" defaultRowHeight="15"/>
  <sheetData>
    <row r="1" spans="1:16">
      <c r="A1" t="s">
        <v>76</v>
      </c>
      <c r="B1" t="s">
        <v>1757</v>
      </c>
      <c r="C1" t="s">
        <v>196</v>
      </c>
      <c r="D1" t="s">
        <v>1758</v>
      </c>
    </row>
    <row r="2" spans="1:16">
      <c r="A2">
        <f>IFERROR('Input EIA Imports Coal Foreign'!A2,"")</f>
        <v/>
      </c>
      <c r="B2">
        <f>IFERROR('Input EIA Imports Coal Foreign'!K2,"")</f>
        <v/>
      </c>
      <c r="C2">
        <f>IFERROR('Input EIA Imports Coal Foreign'!L2,"")</f>
        <v/>
      </c>
      <c r="D2">
        <f>IFERROR(C2/B2,"")</f>
        <v/>
      </c>
    </row>
    <row r="3" spans="1:16">
      <c r="A3">
        <f>IFERROR('Input EIA Imports Coal Foreign'!A3,"")</f>
        <v/>
      </c>
      <c r="B3">
        <f>IFERROR('Input EIA Imports Coal Foreign'!K3,"")</f>
        <v/>
      </c>
      <c r="C3">
        <f>IFERROR('Input EIA Imports Coal Foreign'!L3,"")</f>
        <v/>
      </c>
      <c r="D3">
        <f>IFERROR(C3/B3,"")</f>
        <v/>
      </c>
    </row>
    <row r="4" spans="1:16">
      <c r="A4">
        <f>IFERROR('Input EIA Imports Coal Foreign'!A4,"")</f>
        <v/>
      </c>
      <c r="B4">
        <f>IFERROR('Input EIA Imports Coal Foreign'!K4,"")</f>
        <v/>
      </c>
      <c r="C4">
        <f>IFERROR('Input EIA Imports Coal Foreign'!L4,"")</f>
        <v/>
      </c>
      <c r="D4">
        <f>IFERROR(C4/B4,"")</f>
        <v/>
      </c>
    </row>
    <row r="5" spans="1:16">
      <c r="A5">
        <f>IFERROR('Input EIA Imports Coal Foreign'!A5,"")</f>
        <v/>
      </c>
      <c r="B5">
        <f>IFERROR('Input EIA Imports Coal Foreign'!K5,"")</f>
        <v/>
      </c>
      <c r="C5">
        <f>IFERROR('Input EIA Imports Coal Foreign'!L5,"")</f>
        <v/>
      </c>
      <c r="D5">
        <f>IFERROR(C5/B5,"")</f>
        <v/>
      </c>
    </row>
    <row r="6" spans="1:16">
      <c r="A6">
        <f>IFERROR('Input EIA Imports Coal Foreign'!A6,"")</f>
        <v/>
      </c>
      <c r="B6">
        <f>IFERROR('Input EIA Imports Coal Foreign'!K6,"")</f>
        <v/>
      </c>
      <c r="C6">
        <f>IFERROR('Input EIA Imports Coal Foreign'!L6,"")</f>
        <v/>
      </c>
      <c r="D6">
        <f>IFERROR(C6/B6,"")</f>
        <v/>
      </c>
    </row>
    <row r="7" spans="1:16">
      <c r="A7">
        <f>IFERROR('Input EIA Imports Coal Foreign'!A7,"")</f>
        <v/>
      </c>
      <c r="B7">
        <f>IFERROR('Input EIA Imports Coal Foreign'!K7,"")</f>
        <v/>
      </c>
      <c r="C7">
        <f>IFERROR('Input EIA Imports Coal Foreign'!L7,"")</f>
        <v/>
      </c>
      <c r="D7">
        <f>IFERROR(C7/B7,"")</f>
        <v/>
      </c>
    </row>
    <row r="8" spans="1:16">
      <c r="A8">
        <f>IFERROR('Input EIA Imports Coal Foreign'!A8,"")</f>
        <v/>
      </c>
      <c r="B8">
        <f>IFERROR('Input EIA Imports Coal Foreign'!K8,"")</f>
        <v/>
      </c>
      <c r="C8">
        <f>IFERROR('Input EIA Imports Coal Foreign'!L8,"")</f>
        <v/>
      </c>
      <c r="D8">
        <f>IFERROR(C8/B8,"")</f>
        <v/>
      </c>
    </row>
    <row r="9" spans="1:16">
      <c r="A9">
        <f>IFERROR('Input EIA Imports Coal Foreign'!A9,"")</f>
        <v/>
      </c>
      <c r="B9">
        <f>IFERROR('Input EIA Imports Coal Foreign'!K9,"")</f>
        <v/>
      </c>
      <c r="C9">
        <f>IFERROR('Input EIA Imports Coal Foreign'!L9,"")</f>
        <v/>
      </c>
      <c r="D9">
        <f>IFERROR(C9/B9,"")</f>
        <v/>
      </c>
    </row>
    <row r="10" spans="1:16">
      <c r="A10">
        <f>IFERROR('Input EIA Imports Coal Foreign'!A10,"")</f>
        <v/>
      </c>
      <c r="B10">
        <f>IFERROR('Input EIA Imports Coal Foreign'!K10,"")</f>
        <v/>
      </c>
      <c r="C10">
        <f>IFERROR('Input EIA Imports Coal Foreign'!L10,"")</f>
        <v/>
      </c>
      <c r="D10">
        <f>IFERROR(C10/B10,"")</f>
        <v/>
      </c>
    </row>
    <row r="11" spans="1:16">
      <c r="A11">
        <f>IFERROR('Input EIA Imports Coal Foreign'!A11,"")</f>
        <v/>
      </c>
      <c r="B11">
        <f>IFERROR('Input EIA Imports Coal Foreign'!K11,"")</f>
        <v/>
      </c>
      <c r="C11">
        <f>IFERROR('Input EIA Imports Coal Foreign'!L11,"")</f>
        <v/>
      </c>
      <c r="D11">
        <f>IFERROR(C11/B11,"")</f>
        <v/>
      </c>
    </row>
    <row r="12" spans="1:16">
      <c r="A12">
        <f>IFERROR('Input EIA Imports Coal Foreign'!A12,"")</f>
        <v/>
      </c>
      <c r="B12">
        <f>IFERROR('Input EIA Imports Coal Foreign'!K12,"")</f>
        <v/>
      </c>
      <c r="C12">
        <f>IFERROR('Input EIA Imports Coal Foreign'!L12,"")</f>
        <v/>
      </c>
      <c r="D12">
        <f>IFERROR(C12/B12,"")</f>
        <v/>
      </c>
    </row>
    <row r="13" spans="1:16">
      <c r="A13">
        <f>IFERROR('Input EIA Imports Coal Foreign'!A13,"")</f>
        <v/>
      </c>
      <c r="B13">
        <f>IFERROR('Input EIA Imports Coal Foreign'!K13,"")</f>
        <v/>
      </c>
      <c r="C13">
        <f>IFERROR('Input EIA Imports Coal Foreign'!L13,"")</f>
        <v/>
      </c>
      <c r="D13">
        <f>IFERROR(C13/B13,"")</f>
        <v/>
      </c>
    </row>
    <row r="14" spans="1:16">
      <c r="A14">
        <f>IFERROR('Input EIA Imports Coal Foreign'!A14,"")</f>
        <v/>
      </c>
      <c r="B14">
        <f>IFERROR('Input EIA Imports Coal Foreign'!K14,"")</f>
        <v/>
      </c>
      <c r="C14">
        <f>IFERROR('Input EIA Imports Coal Foreign'!L14,"")</f>
        <v/>
      </c>
      <c r="D14">
        <f>IFERROR(C14/B14,"")</f>
        <v/>
      </c>
    </row>
    <row r="15" spans="1:16">
      <c r="A15">
        <f>IFERROR('Input EIA Imports Coal Foreign'!A15,"")</f>
        <v/>
      </c>
      <c r="B15">
        <f>IFERROR('Input EIA Imports Coal Foreign'!K15,"")</f>
        <v/>
      </c>
      <c r="C15">
        <f>IFERROR('Input EIA Imports Coal Foreign'!L15,"")</f>
        <v/>
      </c>
      <c r="D15">
        <f>IFERROR(C15/B15,"")</f>
        <v/>
      </c>
    </row>
    <row r="16" spans="1:16">
      <c r="A16">
        <f>IFERROR('Input EIA Imports Coal Foreign'!A16,"")</f>
        <v/>
      </c>
      <c r="B16">
        <f>IFERROR('Input EIA Imports Coal Foreign'!K16,"")</f>
        <v/>
      </c>
      <c r="C16">
        <f>IFERROR('Input EIA Imports Coal Foreign'!L16,"")</f>
        <v/>
      </c>
      <c r="D16">
        <f>IFERROR(C16/B16,"")</f>
        <v/>
      </c>
    </row>
    <row r="17" spans="1:16">
      <c r="A17">
        <f>IFERROR('Input EIA Imports Coal Foreign'!A17,"")</f>
        <v/>
      </c>
      <c r="B17">
        <f>IFERROR('Input EIA Imports Coal Foreign'!K17,"")</f>
        <v/>
      </c>
      <c r="C17">
        <f>IFERROR('Input EIA Imports Coal Foreign'!L17,"")</f>
        <v/>
      </c>
      <c r="D17">
        <f>IFERROR(C17/B17,"")</f>
        <v/>
      </c>
    </row>
    <row r="18" spans="1:16">
      <c r="A18">
        <f>IFERROR('Input EIA Imports Coal Foreign'!A18,"")</f>
        <v/>
      </c>
      <c r="B18">
        <f>IFERROR('Input EIA Imports Coal Foreign'!K18,"")</f>
        <v/>
      </c>
      <c r="C18">
        <f>IFERROR('Input EIA Imports Coal Foreign'!L18,"")</f>
        <v/>
      </c>
      <c r="D18">
        <f>IFERROR(C18/B18,"")</f>
        <v/>
      </c>
    </row>
    <row r="19" spans="1:16">
      <c r="A19">
        <f>IFERROR('Input EIA Imports Coal Foreign'!A19,"")</f>
        <v/>
      </c>
      <c r="B19">
        <f>IFERROR('Input EIA Imports Coal Foreign'!K19,"")</f>
        <v/>
      </c>
      <c r="C19">
        <f>IFERROR('Input EIA Imports Coal Foreign'!L19,"")</f>
        <v/>
      </c>
      <c r="D19">
        <f>IFERROR(C19/B19,"")</f>
        <v/>
      </c>
    </row>
    <row r="20" spans="1:16">
      <c r="A20">
        <f>IFERROR('Input EIA Imports Coal Foreign'!A20,"")</f>
        <v/>
      </c>
      <c r="B20">
        <f>IFERROR('Input EIA Imports Coal Foreign'!K20,"")</f>
        <v/>
      </c>
      <c r="C20">
        <f>IFERROR('Input EIA Imports Coal Foreign'!L20,"")</f>
        <v/>
      </c>
      <c r="D20">
        <f>IFERROR(C20/B20,"")</f>
        <v/>
      </c>
    </row>
    <row r="21" spans="1:16">
      <c r="A21">
        <f>IFERROR('Input EIA Imports Coal Foreign'!A21,"")</f>
        <v/>
      </c>
      <c r="B21">
        <f>IFERROR('Input EIA Imports Coal Foreign'!K21,"")</f>
        <v/>
      </c>
      <c r="C21">
        <f>IFERROR('Input EIA Imports Coal Foreign'!L21,"")</f>
        <v/>
      </c>
      <c r="D21">
        <f>IFERROR(C21/B21,"")</f>
        <v/>
      </c>
    </row>
    <row r="22" spans="1:16">
      <c r="A22">
        <f>IFERROR('Input EIA Imports Coal Foreign'!A22,"")</f>
        <v/>
      </c>
      <c r="B22">
        <f>IFERROR('Input EIA Imports Coal Foreign'!K22,"")</f>
        <v/>
      </c>
      <c r="C22">
        <f>IFERROR('Input EIA Imports Coal Foreign'!L22,"")</f>
        <v/>
      </c>
      <c r="D22">
        <f>IFERROR(C22/B22,"")</f>
        <v/>
      </c>
    </row>
    <row r="23" spans="1:16">
      <c r="A23">
        <f>IFERROR('Input EIA Imports Coal Foreign'!A23,"")</f>
        <v/>
      </c>
      <c r="B23">
        <f>IFERROR('Input EIA Imports Coal Foreign'!K23,"")</f>
        <v/>
      </c>
      <c r="C23">
        <f>IFERROR('Input EIA Imports Coal Foreign'!L23,"")</f>
        <v/>
      </c>
      <c r="D23">
        <f>IFERROR(C23/B23,"")</f>
        <v/>
      </c>
    </row>
    <row r="24" spans="1:16">
      <c r="A24">
        <f>IFERROR('Input EIA Imports Coal Foreign'!A24,"")</f>
        <v/>
      </c>
      <c r="B24">
        <f>IFERROR('Input EIA Imports Coal Foreign'!K24,"")</f>
        <v/>
      </c>
      <c r="C24">
        <f>IFERROR('Input EIA Imports Coal Foreign'!L24,"")</f>
        <v/>
      </c>
      <c r="D24">
        <f>IFERROR(C24/B24,"")</f>
        <v/>
      </c>
    </row>
    <row r="25" spans="1:16">
      <c r="A25">
        <f>IFERROR('Input EIA Imports Coal Foreign'!A25,"")</f>
        <v/>
      </c>
      <c r="B25">
        <f>IFERROR('Input EIA Imports Coal Foreign'!K25,"")</f>
        <v/>
      </c>
      <c r="C25">
        <f>IFERROR('Input EIA Imports Coal Foreign'!L25,"")</f>
        <v/>
      </c>
      <c r="D25">
        <f>IFERROR(C25/B25,"")</f>
        <v/>
      </c>
    </row>
    <row r="26" spans="1:16">
      <c r="A26">
        <f>IFERROR('Input EIA Imports Coal Foreign'!A26,"")</f>
        <v/>
      </c>
      <c r="B26">
        <f>IFERROR('Input EIA Imports Coal Foreign'!K26,"")</f>
        <v/>
      </c>
      <c r="C26">
        <f>IFERROR('Input EIA Imports Coal Foreign'!L26,"")</f>
        <v/>
      </c>
      <c r="D26">
        <f>IFERROR(C26/B26,"")</f>
        <v/>
      </c>
    </row>
    <row r="27" spans="1:16">
      <c r="A27">
        <f>IFERROR('Input EIA Imports Coal Foreign'!A27,"")</f>
        <v/>
      </c>
      <c r="B27">
        <f>IFERROR('Input EIA Imports Coal Foreign'!K27,"")</f>
        <v/>
      </c>
      <c r="C27">
        <f>IFERROR('Input EIA Imports Coal Foreign'!L27,"")</f>
        <v/>
      </c>
      <c r="D27">
        <f>IFERROR(C27/B27,"")</f>
        <v/>
      </c>
    </row>
    <row r="28" spans="1:16">
      <c r="A28">
        <f>IFERROR('Input EIA Imports Coal Foreign'!A28,"")</f>
        <v/>
      </c>
      <c r="B28">
        <f>IFERROR('Input EIA Imports Coal Foreign'!K28,"")</f>
        <v/>
      </c>
      <c r="C28">
        <f>IFERROR('Input EIA Imports Coal Foreign'!L28,"")</f>
        <v/>
      </c>
      <c r="D28">
        <f>IFERROR(C28/B28,"")</f>
        <v/>
      </c>
    </row>
    <row r="29" spans="1:16">
      <c r="A29">
        <f>IFERROR('Input EIA Imports Coal Foreign'!A29,"")</f>
        <v/>
      </c>
      <c r="B29">
        <f>IFERROR('Input EIA Imports Coal Foreign'!K29,"")</f>
        <v/>
      </c>
      <c r="C29">
        <f>IFERROR('Input EIA Imports Coal Foreign'!L29,"")</f>
        <v/>
      </c>
      <c r="D29">
        <f>IFERROR(C29/B29,"")</f>
        <v/>
      </c>
    </row>
    <row r="30" spans="1:16">
      <c r="A30">
        <f>IFERROR('Input EIA Imports Coal Foreign'!A30,"")</f>
        <v/>
      </c>
      <c r="B30">
        <f>IFERROR('Input EIA Imports Coal Foreign'!K30,"")</f>
        <v/>
      </c>
      <c r="C30">
        <f>IFERROR('Input EIA Imports Coal Foreign'!L30,"")</f>
        <v/>
      </c>
      <c r="D30">
        <f>IFERROR(C30/B30,"")</f>
        <v/>
      </c>
    </row>
    <row r="31" spans="1:16">
      <c r="A31">
        <f>IFERROR('Input EIA Imports Coal Foreign'!A31,"")</f>
        <v/>
      </c>
      <c r="B31">
        <f>IFERROR('Input EIA Imports Coal Foreign'!K31,"")</f>
        <v/>
      </c>
      <c r="C31">
        <f>IFERROR('Input EIA Imports Coal Foreign'!L31,"")</f>
        <v/>
      </c>
      <c r="D31">
        <f>IFERROR(C31/B31,"")</f>
        <v/>
      </c>
    </row>
    <row r="32" spans="1:16">
      <c r="A32">
        <f>IFERROR('Input EIA Imports Coal Foreign'!A32,"")</f>
        <v/>
      </c>
      <c r="B32">
        <f>IFERROR('Input EIA Imports Coal Foreign'!K32,"")</f>
        <v/>
      </c>
      <c r="C32">
        <f>IFERROR('Input EIA Imports Coal Foreign'!L32,"")</f>
        <v/>
      </c>
      <c r="D32">
        <f>IFERROR(C32/B32,"")</f>
        <v/>
      </c>
    </row>
    <row r="33" spans="1:16">
      <c r="A33">
        <f>IFERROR('Input EIA Imports Coal Foreign'!A33,"")</f>
        <v/>
      </c>
      <c r="B33">
        <f>IFERROR('Input EIA Imports Coal Foreign'!K33,"")</f>
        <v/>
      </c>
      <c r="C33">
        <f>IFERROR('Input EIA Imports Coal Foreign'!L33,"")</f>
        <v/>
      </c>
      <c r="D33">
        <f>IFERROR(C33/B33,"")</f>
        <v/>
      </c>
    </row>
    <row r="34" spans="1:16">
      <c r="A34">
        <f>IFERROR('Input EIA Imports Coal Foreign'!A34,"")</f>
        <v/>
      </c>
      <c r="B34">
        <f>IFERROR('Input EIA Imports Coal Foreign'!K34,"")</f>
        <v/>
      </c>
      <c r="C34">
        <f>IFERROR('Input EIA Imports Coal Foreign'!L34,"")</f>
        <v/>
      </c>
      <c r="D34">
        <f>IFERROR(C34/B34,"")</f>
        <v/>
      </c>
    </row>
    <row r="35" spans="1:16">
      <c r="A35">
        <f>IFERROR('Input EIA Imports Coal Foreign'!A35,"")</f>
        <v/>
      </c>
      <c r="B35">
        <f>IFERROR('Input EIA Imports Coal Foreign'!K35,"")</f>
        <v/>
      </c>
      <c r="C35">
        <f>IFERROR('Input EIA Imports Coal Foreign'!L35,"")</f>
        <v/>
      </c>
      <c r="D35">
        <f>IFERROR(C35/B35,"")</f>
        <v/>
      </c>
    </row>
    <row r="36" spans="1:16">
      <c r="A36">
        <f>IFERROR('Input EIA Imports Coal Foreign'!A36,"")</f>
        <v/>
      </c>
      <c r="B36">
        <f>IFERROR('Input EIA Imports Coal Foreign'!K36,"")</f>
        <v/>
      </c>
      <c r="C36">
        <f>IFERROR('Input EIA Imports Coal Foreign'!L36,"")</f>
        <v/>
      </c>
      <c r="D36">
        <f>IFERROR(C36/B36,"")</f>
        <v/>
      </c>
    </row>
    <row r="37" spans="1:16">
      <c r="A37">
        <f>IFERROR('Input EIA Imports Coal Foreign'!A37,"")</f>
        <v/>
      </c>
      <c r="B37">
        <f>IFERROR('Input EIA Imports Coal Foreign'!K37,"")</f>
        <v/>
      </c>
      <c r="C37">
        <f>IFERROR('Input EIA Imports Coal Foreign'!L37,"")</f>
        <v/>
      </c>
      <c r="D37">
        <f>IFERROR(C37/B37,"")</f>
        <v/>
      </c>
    </row>
    <row r="38" spans="1:16">
      <c r="A38">
        <f>IFERROR('Input EIA Imports Coal Foreign'!A38,"")</f>
        <v/>
      </c>
      <c r="B38">
        <f>IFERROR('Input EIA Imports Coal Foreign'!K38,"")</f>
        <v/>
      </c>
      <c r="C38">
        <f>IFERROR('Input EIA Imports Coal Foreign'!L38,"")</f>
        <v/>
      </c>
      <c r="D38">
        <f>IFERROR(C38/B38,"")</f>
        <v/>
      </c>
    </row>
    <row r="39" spans="1:16">
      <c r="A39">
        <f>IFERROR('Input EIA Imports Coal Foreign'!A39,"")</f>
        <v/>
      </c>
      <c r="B39">
        <f>IFERROR('Input EIA Imports Coal Foreign'!K39,"")</f>
        <v/>
      </c>
      <c r="C39">
        <f>IFERROR('Input EIA Imports Coal Foreign'!L39,"")</f>
        <v/>
      </c>
      <c r="D39">
        <f>IFERROR(C39/B39,"")</f>
        <v/>
      </c>
    </row>
    <row r="40" spans="1:16">
      <c r="A40">
        <f>IFERROR('Input EIA Imports Coal Foreign'!A40,"")</f>
        <v/>
      </c>
      <c r="B40">
        <f>IFERROR('Input EIA Imports Coal Foreign'!K40,"")</f>
        <v/>
      </c>
      <c r="C40">
        <f>IFERROR('Input EIA Imports Coal Foreign'!L40,"")</f>
        <v/>
      </c>
      <c r="D40">
        <f>IFERROR(C40/B40,"")</f>
        <v/>
      </c>
    </row>
    <row r="41" spans="1:16">
      <c r="A41">
        <f>IFERROR('Input EIA Imports Coal Foreign'!A41,"")</f>
        <v/>
      </c>
      <c r="B41">
        <f>IFERROR('Input EIA Imports Coal Foreign'!K41,"")</f>
        <v/>
      </c>
      <c r="C41">
        <f>IFERROR('Input EIA Imports Coal Foreign'!L41,"")</f>
        <v/>
      </c>
      <c r="D41">
        <f>IFERROR(C41/B41,"")</f>
        <v/>
      </c>
    </row>
    <row r="42" spans="1:16">
      <c r="A42">
        <f>IFERROR('Input EIA Imports Coal Foreign'!A42,"")</f>
        <v/>
      </c>
      <c r="B42">
        <f>IFERROR('Input EIA Imports Coal Foreign'!K42,"")</f>
        <v/>
      </c>
      <c r="C42">
        <f>IFERROR('Input EIA Imports Coal Foreign'!L42,"")</f>
        <v/>
      </c>
      <c r="D42">
        <f>IFERROR(C42/B42,"")</f>
        <v/>
      </c>
    </row>
    <row r="43" spans="1:16">
      <c r="A43">
        <f>IFERROR('Input EIA Imports Coal Foreign'!A43,"")</f>
        <v/>
      </c>
      <c r="B43">
        <f>IFERROR('Input EIA Imports Coal Foreign'!K43,"")</f>
        <v/>
      </c>
      <c r="C43">
        <f>IFERROR('Input EIA Imports Coal Foreign'!L43,"")</f>
        <v/>
      </c>
      <c r="D43">
        <f>IFERROR(C43/B43,"")</f>
        <v/>
      </c>
    </row>
    <row r="44" spans="1:16">
      <c r="A44">
        <f>IFERROR('Input EIA Imports Coal Foreign'!A44,"")</f>
        <v/>
      </c>
      <c r="B44">
        <f>IFERROR('Input EIA Imports Coal Foreign'!K44,"")</f>
        <v/>
      </c>
      <c r="C44">
        <f>IFERROR('Input EIA Imports Coal Foreign'!L44,"")</f>
        <v/>
      </c>
      <c r="D44">
        <f>IFERROR(C44/B44,"")</f>
        <v/>
      </c>
    </row>
    <row r="45" spans="1:16">
      <c r="A45">
        <f>IFERROR('Input EIA Imports Coal Foreign'!A45,"")</f>
        <v/>
      </c>
      <c r="B45">
        <f>IFERROR('Input EIA Imports Coal Foreign'!K45,"")</f>
        <v/>
      </c>
      <c r="C45">
        <f>IFERROR('Input EIA Imports Coal Foreign'!L45,"")</f>
        <v/>
      </c>
      <c r="D45">
        <f>IFERROR(C45/B45,"")</f>
        <v/>
      </c>
    </row>
    <row r="46" spans="1:16">
      <c r="A46">
        <f>IFERROR('Input EIA Imports Coal Foreign'!A46,"")</f>
        <v/>
      </c>
      <c r="B46">
        <f>IFERROR('Input EIA Imports Coal Foreign'!K46,"")</f>
        <v/>
      </c>
      <c r="C46">
        <f>IFERROR('Input EIA Imports Coal Foreign'!L46,"")</f>
        <v/>
      </c>
      <c r="D46">
        <f>IFERROR(C46/B46,"")</f>
        <v/>
      </c>
    </row>
    <row r="47" spans="1:16">
      <c r="A47">
        <f>IFERROR('Input EIA Imports Coal Foreign'!A47,"")</f>
        <v/>
      </c>
      <c r="B47">
        <f>IFERROR('Input EIA Imports Coal Foreign'!K47,"")</f>
        <v/>
      </c>
      <c r="C47">
        <f>IFERROR('Input EIA Imports Coal Foreign'!L47,"")</f>
        <v/>
      </c>
      <c r="D47">
        <f>IFERROR(C47/B47,"")</f>
        <v/>
      </c>
    </row>
    <row r="48" spans="1:16">
      <c r="A48">
        <f>IFERROR('Input EIA Imports Coal Foreign'!A48,"")</f>
        <v/>
      </c>
      <c r="B48">
        <f>IFERROR('Input EIA Imports Coal Foreign'!K48,"")</f>
        <v/>
      </c>
      <c r="C48">
        <f>IFERROR('Input EIA Imports Coal Foreign'!L48,"")</f>
        <v/>
      </c>
      <c r="D48">
        <f>IFERROR(C48/B48,"")</f>
        <v/>
      </c>
    </row>
    <row r="49" spans="1:16">
      <c r="A49">
        <f>IFERROR('Input EIA Imports Coal Foreign'!A49,"")</f>
        <v/>
      </c>
      <c r="B49">
        <f>IFERROR('Input EIA Imports Coal Foreign'!K49,"")</f>
        <v/>
      </c>
      <c r="C49">
        <f>IFERROR('Input EIA Imports Coal Foreign'!L49,"")</f>
        <v/>
      </c>
      <c r="D49">
        <f>IFERROR(C49/B49,"")</f>
        <v/>
      </c>
    </row>
    <row r="50" spans="1:16">
      <c r="A50">
        <f>IFERROR('Input EIA Imports Coal Foreign'!A50,"")</f>
        <v/>
      </c>
      <c r="B50">
        <f>IFERROR('Input EIA Imports Coal Foreign'!K50,"")</f>
        <v/>
      </c>
      <c r="C50">
        <f>IFERROR('Input EIA Imports Coal Foreign'!L50,"")</f>
        <v/>
      </c>
      <c r="D50">
        <f>IFERROR(C50/B50,"")</f>
        <v/>
      </c>
    </row>
    <row r="51" spans="1:16">
      <c r="A51">
        <f>IFERROR('Input EIA Imports Coal Foreign'!A51,"")</f>
        <v/>
      </c>
      <c r="B51">
        <f>IFERROR('Input EIA Imports Coal Foreign'!K51,"")</f>
        <v/>
      </c>
      <c r="C51">
        <f>IFERROR('Input EIA Imports Coal Foreign'!L51,"")</f>
        <v/>
      </c>
      <c r="D51">
        <f>IFERROR(C51/B51,"")</f>
        <v/>
      </c>
    </row>
    <row r="52" spans="1:16">
      <c r="A52">
        <f>IFERROR('Input EIA Imports Coal Foreign'!A52,"")</f>
        <v/>
      </c>
      <c r="B52">
        <f>IFERROR('Input EIA Imports Coal Foreign'!K52,"")</f>
        <v/>
      </c>
      <c r="C52">
        <f>IFERROR('Input EIA Imports Coal Foreign'!L52,"")</f>
        <v/>
      </c>
      <c r="D52">
        <f>IFERROR(C52/B52,"")</f>
        <v/>
      </c>
    </row>
    <row r="53" spans="1:16">
      <c r="A53">
        <f>IFERROR('Input EIA Imports Coal Foreign'!A53,"")</f>
        <v/>
      </c>
      <c r="B53">
        <f>IFERROR('Input EIA Imports Coal Foreign'!K53,"")</f>
        <v/>
      </c>
      <c r="C53">
        <f>IFERROR('Input EIA Imports Coal Foreign'!L53,"")</f>
        <v/>
      </c>
      <c r="D53">
        <f>IFERROR(C53/B53,"")</f>
        <v/>
      </c>
    </row>
    <row r="54" spans="1:16">
      <c r="A54">
        <f>IFERROR('Input EIA Imports Coal Foreign'!A54,"")</f>
        <v/>
      </c>
      <c r="B54">
        <f>IFERROR('Input EIA Imports Coal Foreign'!K54,"")</f>
        <v/>
      </c>
      <c r="C54">
        <f>IFERROR('Input EIA Imports Coal Foreign'!L54,"")</f>
        <v/>
      </c>
      <c r="D54">
        <f>IFERROR(C54/B54,"")</f>
        <v/>
      </c>
    </row>
    <row r="55" spans="1:16">
      <c r="A55">
        <f>IFERROR('Input EIA Imports Coal Foreign'!A55,"")</f>
        <v/>
      </c>
      <c r="B55">
        <f>IFERROR('Input EIA Imports Coal Foreign'!K55,"")</f>
        <v/>
      </c>
      <c r="C55">
        <f>IFERROR('Input EIA Imports Coal Foreign'!L55,"")</f>
        <v/>
      </c>
      <c r="D55">
        <f>IFERROR(C55/B55,"")</f>
        <v/>
      </c>
    </row>
    <row r="56" spans="1:16">
      <c r="A56">
        <f>IFERROR('Input EIA Imports Coal Foreign'!A56,"")</f>
        <v/>
      </c>
      <c r="B56">
        <f>IFERROR('Input EIA Imports Coal Foreign'!K56,"")</f>
        <v/>
      </c>
      <c r="C56">
        <f>IFERROR('Input EIA Imports Coal Foreign'!L56,"")</f>
        <v/>
      </c>
      <c r="D56">
        <f>IFERROR(C56/B56,"")</f>
        <v/>
      </c>
    </row>
    <row r="57" spans="1:16">
      <c r="A57">
        <f>IFERROR('Input EIA Imports Coal Foreign'!A57,"")</f>
        <v/>
      </c>
      <c r="B57">
        <f>IFERROR('Input EIA Imports Coal Foreign'!K57,"")</f>
        <v/>
      </c>
      <c r="C57">
        <f>IFERROR('Input EIA Imports Coal Foreign'!L57,"")</f>
        <v/>
      </c>
      <c r="D57">
        <f>IFERROR(C57/B57,"")</f>
        <v/>
      </c>
    </row>
    <row r="58" spans="1:16">
      <c r="A58">
        <f>IFERROR('Input EIA Imports Coal Foreign'!A58,"")</f>
        <v/>
      </c>
      <c r="B58">
        <f>IFERROR('Input EIA Imports Coal Foreign'!K58,"")</f>
        <v/>
      </c>
      <c r="C58">
        <f>IFERROR('Input EIA Imports Coal Foreign'!L58,"")</f>
        <v/>
      </c>
      <c r="D58">
        <f>IFERROR(C58/B58,"")</f>
        <v/>
      </c>
    </row>
    <row r="59" spans="1:16">
      <c r="A59">
        <f>IFERROR('Input EIA Imports Coal Foreign'!A59,"")</f>
        <v/>
      </c>
      <c r="B59">
        <f>IFERROR('Input EIA Imports Coal Foreign'!K59,"")</f>
        <v/>
      </c>
      <c r="C59">
        <f>IFERROR('Input EIA Imports Coal Foreign'!L59,"")</f>
        <v/>
      </c>
      <c r="D59">
        <f>IFERROR(C59/B59,"")</f>
        <v/>
      </c>
    </row>
    <row r="60" spans="1:16">
      <c r="A60">
        <f>IFERROR('Input EIA Imports Coal Foreign'!A60,"")</f>
        <v/>
      </c>
      <c r="B60">
        <f>IFERROR('Input EIA Imports Coal Foreign'!K60,"")</f>
        <v/>
      </c>
      <c r="C60">
        <f>IFERROR('Input EIA Imports Coal Foreign'!L60,"")</f>
        <v/>
      </c>
      <c r="D60">
        <f>IFERROR(C60/B60,"")</f>
        <v/>
      </c>
    </row>
    <row r="61" spans="1:16">
      <c r="A61">
        <f>IFERROR('Input EIA Imports Coal Foreign'!A61,"")</f>
        <v/>
      </c>
      <c r="B61">
        <f>IFERROR('Input EIA Imports Coal Foreign'!K61,"")</f>
        <v/>
      </c>
      <c r="C61">
        <f>IFERROR('Input EIA Imports Coal Foreign'!L61,"")</f>
        <v/>
      </c>
      <c r="D61">
        <f>IFERROR(C61/B61,"")</f>
        <v/>
      </c>
    </row>
    <row r="62" spans="1:16">
      <c r="A62">
        <f>IFERROR('Input EIA Imports Coal Foreign'!A62,"")</f>
        <v/>
      </c>
      <c r="B62">
        <f>IFERROR('Input EIA Imports Coal Foreign'!K62,"")</f>
        <v/>
      </c>
      <c r="C62">
        <f>IFERROR('Input EIA Imports Coal Foreign'!L62,"")</f>
        <v/>
      </c>
      <c r="D62">
        <f>IFERROR(C62/B62,"")</f>
        <v/>
      </c>
    </row>
    <row r="63" spans="1:16">
      <c r="A63">
        <f>IFERROR('Input EIA Imports Coal Foreign'!A63,"")</f>
        <v/>
      </c>
      <c r="B63">
        <f>IFERROR('Input EIA Imports Coal Foreign'!K63,"")</f>
        <v/>
      </c>
      <c r="C63">
        <f>IFERROR('Input EIA Imports Coal Foreign'!L63,"")</f>
        <v/>
      </c>
      <c r="D63">
        <f>IFERROR(C63/B63,"")</f>
        <v/>
      </c>
    </row>
    <row r="64" spans="1:16">
      <c r="A64">
        <f>IFERROR('Input EIA Imports Coal Foreign'!A64,"")</f>
        <v/>
      </c>
      <c r="B64">
        <f>IFERROR('Input EIA Imports Coal Foreign'!K64,"")</f>
        <v/>
      </c>
      <c r="C64">
        <f>IFERROR('Input EIA Imports Coal Foreign'!L64,"")</f>
        <v/>
      </c>
      <c r="D64">
        <f>IFERROR(C64/B64,"")</f>
        <v/>
      </c>
    </row>
    <row r="65" spans="1:16">
      <c r="A65">
        <f>IFERROR('Input EIA Imports Coal Foreign'!A65,"")</f>
        <v/>
      </c>
      <c r="B65">
        <f>IFERROR('Input EIA Imports Coal Foreign'!K65,"")</f>
        <v/>
      </c>
      <c r="C65">
        <f>IFERROR('Input EIA Imports Coal Foreign'!L65,"")</f>
        <v/>
      </c>
      <c r="D65">
        <f>IFERROR(C65/B65,"")</f>
        <v/>
      </c>
    </row>
    <row r="66" spans="1:16">
      <c r="A66">
        <f>IFERROR('Input EIA Imports Coal Foreign'!A66,"")</f>
        <v/>
      </c>
      <c r="B66">
        <f>IFERROR('Input EIA Imports Coal Foreign'!K66,"")</f>
        <v/>
      </c>
      <c r="C66">
        <f>IFERROR('Input EIA Imports Coal Foreign'!L66,"")</f>
        <v/>
      </c>
      <c r="D66">
        <f>IFERROR(C66/B66,"")</f>
        <v/>
      </c>
    </row>
    <row r="67" spans="1:16">
      <c r="A67">
        <f>IFERROR('Input EIA Imports Coal Foreign'!A67,"")</f>
        <v/>
      </c>
      <c r="B67">
        <f>IFERROR('Input EIA Imports Coal Foreign'!K67,"")</f>
        <v/>
      </c>
      <c r="C67">
        <f>IFERROR('Input EIA Imports Coal Foreign'!L67,"")</f>
        <v/>
      </c>
      <c r="D67">
        <f>IFERROR(C67/B67,"")</f>
        <v/>
      </c>
    </row>
    <row r="68" spans="1:16">
      <c r="A68">
        <f>IFERROR('Input EIA Imports Coal Foreign'!A68,"")</f>
        <v/>
      </c>
      <c r="B68">
        <f>IFERROR('Input EIA Imports Coal Foreign'!K68,"")</f>
        <v/>
      </c>
      <c r="C68">
        <f>IFERROR('Input EIA Imports Coal Foreign'!L68,"")</f>
        <v/>
      </c>
      <c r="D68">
        <f>IFERROR(C68/B68,"")</f>
        <v/>
      </c>
    </row>
    <row r="69" spans="1:16">
      <c r="A69">
        <f>IFERROR('Input EIA Imports Coal Foreign'!A69,"")</f>
        <v/>
      </c>
      <c r="B69">
        <f>IFERROR('Input EIA Imports Coal Foreign'!K69,"")</f>
        <v/>
      </c>
      <c r="C69">
        <f>IFERROR('Input EIA Imports Coal Foreign'!L69,"")</f>
        <v/>
      </c>
      <c r="D69">
        <f>IFERROR(C69/B69,"")</f>
        <v/>
      </c>
    </row>
    <row r="70" spans="1:16">
      <c r="A70">
        <f>IFERROR('Input EIA Imports Coal Foreign'!A70,"")</f>
        <v/>
      </c>
      <c r="B70">
        <f>IFERROR('Input EIA Imports Coal Foreign'!K70,"")</f>
        <v/>
      </c>
      <c r="C70">
        <f>IFERROR('Input EIA Imports Coal Foreign'!L70,"")</f>
        <v/>
      </c>
      <c r="D70">
        <f>IFERROR(C70/B70,"")</f>
        <v/>
      </c>
    </row>
    <row r="71" spans="1:16">
      <c r="A71">
        <f>IFERROR('Input EIA Imports Coal Foreign'!A71,"")</f>
        <v/>
      </c>
      <c r="B71">
        <f>IFERROR('Input EIA Imports Coal Foreign'!K71,"")</f>
        <v/>
      </c>
      <c r="C71">
        <f>IFERROR('Input EIA Imports Coal Foreign'!L71,"")</f>
        <v/>
      </c>
      <c r="D71">
        <f>IFERROR(C71/B71,"")</f>
        <v/>
      </c>
    </row>
    <row r="72" spans="1:16">
      <c r="A72">
        <f>IFERROR('Input EIA Imports Coal Foreign'!A72,"")</f>
        <v/>
      </c>
      <c r="B72">
        <f>IFERROR('Input EIA Imports Coal Foreign'!K72,"")</f>
        <v/>
      </c>
      <c r="C72">
        <f>IFERROR('Input EIA Imports Coal Foreign'!L72,"")</f>
        <v/>
      </c>
      <c r="D72">
        <f>IFERROR(C72/B72,"")</f>
        <v/>
      </c>
    </row>
    <row r="73" spans="1:16">
      <c r="A73">
        <f>IFERROR('Input EIA Imports Coal Foreign'!A73,"")</f>
        <v/>
      </c>
      <c r="B73">
        <f>IFERROR('Input EIA Imports Coal Foreign'!K73,"")</f>
        <v/>
      </c>
      <c r="C73">
        <f>IFERROR('Input EIA Imports Coal Foreign'!L73,"")</f>
        <v/>
      </c>
      <c r="D73">
        <f>IFERROR(C73/B73,"")</f>
        <v/>
      </c>
      <c r="P73" t="s">
        <v>88</v>
      </c>
    </row>
    <row r="74" spans="1:16">
      <c r="A74">
        <f>IFERROR('Input EIA Imports Coal Foreign'!A74,"")</f>
        <v/>
      </c>
      <c r="B74">
        <f>IFERROR('Input EIA Imports Coal Foreign'!K74,"")</f>
        <v/>
      </c>
      <c r="C74">
        <f>IFERROR('Input EIA Imports Coal Foreign'!L74,"")</f>
        <v/>
      </c>
      <c r="D74">
        <f>IFERROR(C74/B74,"")</f>
        <v/>
      </c>
    </row>
    <row r="75" spans="1:16">
      <c r="A75">
        <f>IFERROR('Input EIA Imports Coal Foreign'!A75,"")</f>
        <v/>
      </c>
      <c r="B75">
        <f>IFERROR('Input EIA Imports Coal Foreign'!K75,"")</f>
        <v/>
      </c>
      <c r="C75">
        <f>IFERROR('Input EIA Imports Coal Foreign'!L75,"")</f>
        <v/>
      </c>
      <c r="D75">
        <f>IFERROR(C75/B75,"")</f>
        <v/>
      </c>
    </row>
    <row r="76" spans="1:16">
      <c r="A76">
        <f>IFERROR('Input EIA Imports Coal Foreign'!A76,"")</f>
        <v/>
      </c>
      <c r="B76">
        <f>IFERROR('Input EIA Imports Coal Foreign'!K76,"")</f>
        <v/>
      </c>
      <c r="C76">
        <f>IFERROR('Input EIA Imports Coal Foreign'!L76,"")</f>
        <v/>
      </c>
      <c r="D76">
        <f>IFERROR(C76/B76,"")</f>
        <v/>
      </c>
    </row>
    <row r="77" spans="1:16">
      <c r="A77">
        <f>IFERROR('Input EIA Imports Coal Foreign'!A77,"")</f>
        <v/>
      </c>
      <c r="B77">
        <f>IFERROR('Input EIA Imports Coal Foreign'!K77,"")</f>
        <v/>
      </c>
      <c r="C77">
        <f>IFERROR('Input EIA Imports Coal Foreign'!L77,"")</f>
        <v/>
      </c>
      <c r="D77">
        <f>IFERROR(C77/B77,"")</f>
        <v/>
      </c>
    </row>
    <row r="78" spans="1:16">
      <c r="A78">
        <f>IFERROR('Input EIA Imports Coal Foreign'!A78,"")</f>
        <v/>
      </c>
      <c r="B78">
        <f>IFERROR('Input EIA Imports Coal Foreign'!K78,"")</f>
        <v/>
      </c>
      <c r="C78">
        <f>IFERROR('Input EIA Imports Coal Foreign'!L78,"")</f>
        <v/>
      </c>
      <c r="D78">
        <f>IFERROR(C78/B78,"")</f>
        <v/>
      </c>
    </row>
    <row r="79" spans="1:16">
      <c r="A79">
        <f>IFERROR('Input EIA Imports Coal Foreign'!A79,"")</f>
        <v/>
      </c>
      <c r="B79">
        <f>IFERROR('Input EIA Imports Coal Foreign'!K79,"")</f>
        <v/>
      </c>
      <c r="C79">
        <f>IFERROR('Input EIA Imports Coal Foreign'!L79,"")</f>
        <v/>
      </c>
      <c r="D79">
        <f>IFERROR(C79/B79,"")</f>
        <v/>
      </c>
    </row>
    <row r="80" spans="1:16">
      <c r="A80">
        <f>IFERROR('Input EIA Imports Coal Foreign'!A80,"")</f>
        <v/>
      </c>
      <c r="B80">
        <f>IFERROR('Input EIA Imports Coal Foreign'!K80,"")</f>
        <v/>
      </c>
      <c r="C80">
        <f>IFERROR('Input EIA Imports Coal Foreign'!L80,"")</f>
        <v/>
      </c>
      <c r="D80">
        <f>IFERROR(C80/B80,"")</f>
        <v/>
      </c>
    </row>
    <row r="81" spans="1:16">
      <c r="A81">
        <f>IFERROR('Input EIA Imports Coal Foreign'!A81,"")</f>
        <v/>
      </c>
      <c r="B81">
        <f>IFERROR('Input EIA Imports Coal Foreign'!K81,"")</f>
        <v/>
      </c>
      <c r="C81">
        <f>IFERROR('Input EIA Imports Coal Foreign'!L81,"")</f>
        <v/>
      </c>
      <c r="D81">
        <f>IFERROR(C81/B81,"")</f>
        <v/>
      </c>
    </row>
    <row r="82" spans="1:16">
      <c r="A82">
        <f>IFERROR('Input EIA Imports Coal Foreign'!A82,"")</f>
        <v/>
      </c>
      <c r="B82">
        <f>IFERROR('Input EIA Imports Coal Foreign'!K82,"")</f>
        <v/>
      </c>
      <c r="C82">
        <f>IFERROR('Input EIA Imports Coal Foreign'!L82,"")</f>
        <v/>
      </c>
      <c r="D82">
        <f>IFERROR(C82/B82,"")</f>
        <v/>
      </c>
    </row>
    <row r="83" spans="1:16">
      <c r="A83">
        <f>IFERROR('Input EIA Imports Coal Foreign'!A83,"")</f>
        <v/>
      </c>
      <c r="B83">
        <f>IFERROR('Input EIA Imports Coal Foreign'!K83,"")</f>
        <v/>
      </c>
      <c r="C83">
        <f>IFERROR('Input EIA Imports Coal Foreign'!L83,"")</f>
        <v/>
      </c>
      <c r="D83">
        <f>IFERROR(C83/B83,"")</f>
        <v/>
      </c>
    </row>
    <row r="84" spans="1:16">
      <c r="A84">
        <f>IFERROR('Input EIA Imports Coal Foreign'!A84,"")</f>
        <v/>
      </c>
      <c r="B84">
        <f>IFERROR('Input EIA Imports Coal Foreign'!K84,"")</f>
        <v/>
      </c>
      <c r="C84">
        <f>IFERROR('Input EIA Imports Coal Foreign'!L84,"")</f>
        <v/>
      </c>
      <c r="D84">
        <f>IFERROR(C84/B84,"")</f>
        <v/>
      </c>
    </row>
    <row r="85" spans="1:16">
      <c r="A85">
        <f>IFERROR('Input EIA Imports Coal Foreign'!A85,"")</f>
        <v/>
      </c>
      <c r="B85">
        <f>IFERROR('Input EIA Imports Coal Foreign'!K85,"")</f>
        <v/>
      </c>
      <c r="C85">
        <f>IFERROR('Input EIA Imports Coal Foreign'!L85,"")</f>
        <v/>
      </c>
      <c r="D85">
        <f>IFERROR(C85/B85,"")</f>
        <v/>
      </c>
    </row>
    <row r="86" spans="1:16">
      <c r="A86">
        <f>IFERROR('Input EIA Imports Coal Foreign'!A86,"")</f>
        <v/>
      </c>
      <c r="B86">
        <f>IFERROR('Input EIA Imports Coal Foreign'!K86,"")</f>
        <v/>
      </c>
      <c r="C86">
        <f>IFERROR('Input EIA Imports Coal Foreign'!L86,"")</f>
        <v/>
      </c>
      <c r="D86">
        <f>IFERROR(C86/B86,"")</f>
        <v/>
      </c>
    </row>
    <row r="87" spans="1:16">
      <c r="A87">
        <f>IFERROR('Input EIA Imports Coal Foreign'!A87,"")</f>
        <v/>
      </c>
      <c r="B87">
        <f>IFERROR('Input EIA Imports Coal Foreign'!K87,"")</f>
        <v/>
      </c>
      <c r="C87">
        <f>IFERROR('Input EIA Imports Coal Foreign'!L87,"")</f>
        <v/>
      </c>
      <c r="D87">
        <f>IFERROR(C87/B87,"")</f>
        <v/>
      </c>
    </row>
    <row r="88" spans="1:16">
      <c r="A88">
        <f>IFERROR('Input EIA Imports Coal Foreign'!A88,"")</f>
        <v/>
      </c>
      <c r="B88">
        <f>IFERROR('Input EIA Imports Coal Foreign'!K88,"")</f>
        <v/>
      </c>
      <c r="C88">
        <f>IFERROR('Input EIA Imports Coal Foreign'!L88,"")</f>
        <v/>
      </c>
      <c r="D88">
        <f>IFERROR(C88/B88,"")</f>
        <v/>
      </c>
    </row>
    <row r="89" spans="1:16">
      <c r="A89">
        <f>IFERROR('Input EIA Imports Coal Foreign'!A89,"")</f>
        <v/>
      </c>
      <c r="B89">
        <f>IFERROR('Input EIA Imports Coal Foreign'!K89,"")</f>
        <v/>
      </c>
      <c r="C89">
        <f>IFERROR('Input EIA Imports Coal Foreign'!L89,"")</f>
        <v/>
      </c>
      <c r="D89">
        <f>IFERROR(C89/B89,"")</f>
        <v/>
      </c>
    </row>
    <row r="90" spans="1:16">
      <c r="A90">
        <f>IFERROR('Input EIA Imports Coal Foreign'!A90,"")</f>
        <v/>
      </c>
      <c r="B90">
        <f>IFERROR('Input EIA Imports Coal Foreign'!K90,"")</f>
        <v/>
      </c>
      <c r="C90">
        <f>IFERROR('Input EIA Imports Coal Foreign'!L90,"")</f>
        <v/>
      </c>
      <c r="D90">
        <f>IFERROR(C90/B90,"")</f>
        <v/>
      </c>
    </row>
    <row r="91" spans="1:16">
      <c r="A91">
        <f>IFERROR('Input EIA Imports Coal Foreign'!A91,"")</f>
        <v/>
      </c>
      <c r="B91">
        <f>IFERROR('Input EIA Imports Coal Foreign'!K91,"")</f>
        <v/>
      </c>
      <c r="C91">
        <f>IFERROR('Input EIA Imports Coal Foreign'!L91,"")</f>
        <v/>
      </c>
      <c r="D91">
        <f>IFERROR(C91/B91,"")</f>
        <v/>
      </c>
    </row>
    <row r="92" spans="1:16">
      <c r="A92">
        <f>IFERROR('Input EIA Imports Coal Foreign'!A92,"")</f>
        <v/>
      </c>
      <c r="B92">
        <f>IFERROR('Input EIA Imports Coal Foreign'!K92,"")</f>
        <v/>
      </c>
      <c r="C92">
        <f>IFERROR('Input EIA Imports Coal Foreign'!L92,"")</f>
        <v/>
      </c>
      <c r="D92">
        <f>IFERROR(C92/B92,"")</f>
        <v/>
      </c>
    </row>
    <row r="93" spans="1:16">
      <c r="A93">
        <f>IFERROR('Input EIA Imports Coal Foreign'!A93,"")</f>
        <v/>
      </c>
      <c r="B93">
        <f>IFERROR('Input EIA Imports Coal Foreign'!K93,"")</f>
        <v/>
      </c>
      <c r="C93">
        <f>IFERROR('Input EIA Imports Coal Foreign'!L93,"")</f>
        <v/>
      </c>
      <c r="D93">
        <f>IFERROR(C93/B93,"")</f>
        <v/>
      </c>
    </row>
    <row r="94" spans="1:16">
      <c r="A94">
        <f>IFERROR('Input EIA Imports Coal Foreign'!A94,"")</f>
        <v/>
      </c>
      <c r="B94">
        <f>IFERROR('Input EIA Imports Coal Foreign'!K94,"")</f>
        <v/>
      </c>
      <c r="C94">
        <f>IFERROR('Input EIA Imports Coal Foreign'!L94,"")</f>
        <v/>
      </c>
      <c r="D94">
        <f>IFERROR(C94/B94,"")</f>
        <v/>
      </c>
    </row>
    <row r="95" spans="1:16">
      <c r="A95">
        <f>IFERROR('Input EIA Imports Coal Foreign'!A95,"")</f>
        <v/>
      </c>
      <c r="B95">
        <f>IFERROR('Input EIA Imports Coal Foreign'!K95,"")</f>
        <v/>
      </c>
      <c r="C95">
        <f>IFERROR('Input EIA Imports Coal Foreign'!L95,"")</f>
        <v/>
      </c>
      <c r="D95">
        <f>IFERROR(C95/B95,"")</f>
        <v/>
      </c>
    </row>
    <row r="96" spans="1:16">
      <c r="A96">
        <f>IFERROR('Input EIA Imports Coal Foreign'!A96,"")</f>
        <v/>
      </c>
      <c r="B96">
        <f>IFERROR('Input EIA Imports Coal Foreign'!K96,"")</f>
        <v/>
      </c>
      <c r="C96">
        <f>IFERROR('Input EIA Imports Coal Foreign'!L96,"")</f>
        <v/>
      </c>
      <c r="D96">
        <f>IFERROR(C96/B96,"")</f>
        <v/>
      </c>
    </row>
    <row r="97" spans="1:16">
      <c r="A97">
        <f>IFERROR('Input EIA Imports Coal Foreign'!A97,"")</f>
        <v/>
      </c>
      <c r="B97">
        <f>IFERROR('Input EIA Imports Coal Foreign'!K97,"")</f>
        <v/>
      </c>
      <c r="C97">
        <f>IFERROR('Input EIA Imports Coal Foreign'!L97,"")</f>
        <v/>
      </c>
      <c r="D97">
        <f>IFERROR(C97/B97,"")</f>
        <v/>
      </c>
    </row>
    <row r="98" spans="1:16">
      <c r="A98">
        <f>IFERROR('Input EIA Imports Coal Foreign'!A98,"")</f>
        <v/>
      </c>
      <c r="B98">
        <f>IFERROR('Input EIA Imports Coal Foreign'!K98,"")</f>
        <v/>
      </c>
      <c r="C98">
        <f>IFERROR('Input EIA Imports Coal Foreign'!L98,"")</f>
        <v/>
      </c>
      <c r="D98">
        <f>IFERROR(C98/B98,"")</f>
        <v/>
      </c>
    </row>
    <row r="99" spans="1:16">
      <c r="A99">
        <f>IFERROR('Input EIA Imports Coal Foreign'!A99,"")</f>
        <v/>
      </c>
      <c r="B99">
        <f>IFERROR('Input EIA Imports Coal Foreign'!K99,"")</f>
        <v/>
      </c>
      <c r="C99">
        <f>IFERROR('Input EIA Imports Coal Foreign'!L99,"")</f>
        <v/>
      </c>
      <c r="D99">
        <f>IFERROR(C99/B99,"")</f>
        <v/>
      </c>
    </row>
    <row r="100" spans="1:16">
      <c r="A100">
        <f>IFERROR('Input EIA Imports Coal Foreign'!A100,"")</f>
        <v/>
      </c>
      <c r="B100">
        <f>IFERROR('Input EIA Imports Coal Foreign'!K100,"")</f>
        <v/>
      </c>
      <c r="C100">
        <f>IFERROR('Input EIA Imports Coal Foreign'!L100,"")</f>
        <v/>
      </c>
      <c r="D100">
        <f>IFERROR(C100/B100,"")</f>
        <v/>
      </c>
    </row>
    <row r="101" spans="1:16">
      <c r="A101">
        <f>IFERROR('Input EIA Imports Coal Foreign'!A101,"")</f>
        <v/>
      </c>
      <c r="B101">
        <f>IFERROR('Input EIA Imports Coal Foreign'!K101,"")</f>
        <v/>
      </c>
      <c r="C101">
        <f>IFERROR('Input EIA Imports Coal Foreign'!L101,"")</f>
        <v/>
      </c>
      <c r="D101">
        <f>IFERROR(C101/B101,"")</f>
        <v/>
      </c>
    </row>
    <row r="102" spans="1:16">
      <c r="A102">
        <f>IFERROR('Input EIA Imports Coal Foreign'!A102,"")</f>
        <v/>
      </c>
      <c r="B102">
        <f>IFERROR('Input EIA Imports Coal Foreign'!K102,"")</f>
        <v/>
      </c>
      <c r="C102">
        <f>IFERROR('Input EIA Imports Coal Foreign'!L102,"")</f>
        <v/>
      </c>
      <c r="D102">
        <f>IFERROR(C102/B102,"")</f>
        <v/>
      </c>
    </row>
    <row r="103" spans="1:16">
      <c r="A103">
        <f>IFERROR('Input EIA Imports Coal Foreign'!A103,"")</f>
        <v/>
      </c>
      <c r="B103">
        <f>IFERROR('Input EIA Imports Coal Foreign'!K103,"")</f>
        <v/>
      </c>
      <c r="C103">
        <f>IFERROR('Input EIA Imports Coal Foreign'!L103,"")</f>
        <v/>
      </c>
      <c r="D103">
        <f>IFERROR(C103/B103,"")</f>
        <v/>
      </c>
    </row>
    <row r="104" spans="1:16">
      <c r="A104">
        <f>IFERROR('Input EIA Imports Coal Foreign'!A104,"")</f>
        <v/>
      </c>
      <c r="B104">
        <f>IFERROR('Input EIA Imports Coal Foreign'!K104,"")</f>
        <v/>
      </c>
      <c r="C104">
        <f>IFERROR('Input EIA Imports Coal Foreign'!L104,"")</f>
        <v/>
      </c>
      <c r="D104">
        <f>IFERROR(C104/B104,"")</f>
        <v/>
      </c>
    </row>
    <row r="105" spans="1:16">
      <c r="A105">
        <f>IFERROR('Input EIA Imports Coal Foreign'!A105,"")</f>
        <v/>
      </c>
      <c r="B105">
        <f>IFERROR('Input EIA Imports Coal Foreign'!K105,"")</f>
        <v/>
      </c>
      <c r="C105">
        <f>IFERROR('Input EIA Imports Coal Foreign'!L105,"")</f>
        <v/>
      </c>
      <c r="D105">
        <f>IFERROR(C105/B105,"")</f>
        <v/>
      </c>
    </row>
    <row r="106" spans="1:16">
      <c r="A106">
        <f>IFERROR('Input EIA Imports Coal Foreign'!A106,"")</f>
        <v/>
      </c>
      <c r="B106">
        <f>IFERROR('Input EIA Imports Coal Foreign'!K106,"")</f>
        <v/>
      </c>
      <c r="C106">
        <f>IFERROR('Input EIA Imports Coal Foreign'!L106,"")</f>
        <v/>
      </c>
      <c r="D106">
        <f>IFERROR(C106/B106,"")</f>
        <v/>
      </c>
    </row>
    <row r="107" spans="1:16">
      <c r="A107">
        <f>IFERROR('Input EIA Imports Coal Foreign'!A107,"")</f>
        <v/>
      </c>
      <c r="B107">
        <f>IFERROR('Input EIA Imports Coal Foreign'!K107,"")</f>
        <v/>
      </c>
      <c r="C107">
        <f>IFERROR('Input EIA Imports Coal Foreign'!L107,"")</f>
        <v/>
      </c>
      <c r="D107">
        <f>IFERROR(C107/B107,"")</f>
        <v/>
      </c>
    </row>
    <row r="108" spans="1:16">
      <c r="A108">
        <f>IFERROR('Input EIA Imports Coal Foreign'!A108,"")</f>
        <v/>
      </c>
      <c r="B108">
        <f>IFERROR('Input EIA Imports Coal Foreign'!K108,"")</f>
        <v/>
      </c>
      <c r="C108">
        <f>IFERROR('Input EIA Imports Coal Foreign'!L108,"")</f>
        <v/>
      </c>
      <c r="D108">
        <f>IFERROR(C108/B108,"")</f>
        <v/>
      </c>
    </row>
    <row r="109" spans="1:16">
      <c r="A109">
        <f>IFERROR('Input EIA Imports Coal Foreign'!A109,"")</f>
        <v/>
      </c>
      <c r="B109">
        <f>IFERROR('Input EIA Imports Coal Foreign'!K109,"")</f>
        <v/>
      </c>
      <c r="C109">
        <f>IFERROR('Input EIA Imports Coal Foreign'!L109,"")</f>
        <v/>
      </c>
      <c r="D109">
        <f>IFERROR(C109/B109,"")</f>
        <v/>
      </c>
    </row>
    <row r="110" spans="1:16">
      <c r="A110">
        <f>IFERROR('Input EIA Imports Coal Foreign'!A110,"")</f>
        <v/>
      </c>
      <c r="B110">
        <f>IFERROR('Input EIA Imports Coal Foreign'!K110,"")</f>
        <v/>
      </c>
      <c r="C110">
        <f>IFERROR('Input EIA Imports Coal Foreign'!L110,"")</f>
        <v/>
      </c>
      <c r="D110">
        <f>IFERROR(C110/B110,"")</f>
        <v/>
      </c>
    </row>
    <row r="111" spans="1:16">
      <c r="A111">
        <f>IFERROR('Input EIA Imports Coal Foreign'!A111,"")</f>
        <v/>
      </c>
      <c r="B111">
        <f>IFERROR('Input EIA Imports Coal Foreign'!K111,"")</f>
        <v/>
      </c>
      <c r="C111">
        <f>IFERROR('Input EIA Imports Coal Foreign'!L111,"")</f>
        <v/>
      </c>
      <c r="D111">
        <f>IFERROR(C111/B111,"")</f>
        <v/>
      </c>
    </row>
    <row r="112" spans="1:16">
      <c r="A112">
        <f>IFERROR('Input EIA Imports Coal Foreign'!A112,"")</f>
        <v/>
      </c>
      <c r="B112">
        <f>IFERROR('Input EIA Imports Coal Foreign'!K112,"")</f>
        <v/>
      </c>
      <c r="C112">
        <f>IFERROR('Input EIA Imports Coal Foreign'!L112,"")</f>
        <v/>
      </c>
      <c r="D112">
        <f>IFERROR(C112/B112,"")</f>
        <v/>
      </c>
    </row>
    <row r="113" spans="1:16">
      <c r="A113">
        <f>IFERROR('Input EIA Imports Coal Foreign'!A113,"")</f>
        <v/>
      </c>
      <c r="B113">
        <f>IFERROR('Input EIA Imports Coal Foreign'!K113,"")</f>
        <v/>
      </c>
      <c r="C113">
        <f>IFERROR('Input EIA Imports Coal Foreign'!L113,"")</f>
        <v/>
      </c>
      <c r="D113">
        <f>IFERROR(C113/B113,"")</f>
        <v/>
      </c>
    </row>
    <row r="114" spans="1:16">
      <c r="A114">
        <f>IFERROR('Input EIA Imports Coal Foreign'!A114,"")</f>
        <v/>
      </c>
      <c r="B114">
        <f>IFERROR('Input EIA Imports Coal Foreign'!K114,"")</f>
        <v/>
      </c>
      <c r="C114">
        <f>IFERROR('Input EIA Imports Coal Foreign'!L114,"")</f>
        <v/>
      </c>
      <c r="D114">
        <f>IFERROR(C114/B114,"")</f>
        <v/>
      </c>
    </row>
    <row r="115" spans="1:16">
      <c r="A115">
        <f>IFERROR('Input EIA Imports Coal Foreign'!A115,"")</f>
        <v/>
      </c>
      <c r="B115">
        <f>IFERROR('Input EIA Imports Coal Foreign'!K115,"")</f>
        <v/>
      </c>
      <c r="C115">
        <f>IFERROR('Input EIA Imports Coal Foreign'!L115,"")</f>
        <v/>
      </c>
      <c r="D115">
        <f>IFERROR(C115/B115,"")</f>
        <v/>
      </c>
    </row>
    <row r="116" spans="1:16">
      <c r="A116">
        <f>IFERROR('Input EIA Imports Coal Foreign'!A116,"")</f>
        <v/>
      </c>
      <c r="B116">
        <f>IFERROR('Input EIA Imports Coal Foreign'!K116,"")</f>
        <v/>
      </c>
      <c r="C116">
        <f>IFERROR('Input EIA Imports Coal Foreign'!L116,"")</f>
        <v/>
      </c>
      <c r="D116">
        <f>IFERROR(C116/B116,"")</f>
        <v/>
      </c>
    </row>
    <row r="117" spans="1:16">
      <c r="A117">
        <f>IFERROR('Input EIA Imports Coal Foreign'!A117,"")</f>
        <v/>
      </c>
      <c r="B117">
        <f>IFERROR('Input EIA Imports Coal Foreign'!K117,"")</f>
        <v/>
      </c>
      <c r="C117">
        <f>IFERROR('Input EIA Imports Coal Foreign'!L117,"")</f>
        <v/>
      </c>
      <c r="D117">
        <f>IFERROR(C117/B117,"")</f>
        <v/>
      </c>
    </row>
    <row r="118" spans="1:16">
      <c r="A118">
        <f>IFERROR('Input EIA Imports Coal Foreign'!A118,"")</f>
        <v/>
      </c>
      <c r="B118">
        <f>IFERROR('Input EIA Imports Coal Foreign'!K118,"")</f>
        <v/>
      </c>
      <c r="C118">
        <f>IFERROR('Input EIA Imports Coal Foreign'!L118,"")</f>
        <v/>
      </c>
      <c r="D118">
        <f>IFERROR(C118/B118,"")</f>
        <v/>
      </c>
    </row>
    <row r="119" spans="1:16">
      <c r="A119">
        <f>IFERROR('Input EIA Imports Coal Foreign'!A119,"")</f>
        <v/>
      </c>
      <c r="B119">
        <f>IFERROR('Input EIA Imports Coal Foreign'!K119,"")</f>
        <v/>
      </c>
      <c r="C119">
        <f>IFERROR('Input EIA Imports Coal Foreign'!L119,"")</f>
        <v/>
      </c>
      <c r="D119">
        <f>IFERROR(C119/B119,"")</f>
        <v/>
      </c>
    </row>
    <row r="120" spans="1:16">
      <c r="A120">
        <f>IFERROR('Input EIA Imports Coal Foreign'!A120,"")</f>
        <v/>
      </c>
      <c r="B120">
        <f>IFERROR('Input EIA Imports Coal Foreign'!K120,"")</f>
        <v/>
      </c>
      <c r="C120">
        <f>IFERROR('Input EIA Imports Coal Foreign'!L120,"")</f>
        <v/>
      </c>
      <c r="D120">
        <f>IFERROR(C120/B120,"")</f>
        <v/>
      </c>
    </row>
    <row r="121" spans="1:16">
      <c r="A121">
        <f>IFERROR('Input EIA Imports Coal Foreign'!A121,"")</f>
        <v/>
      </c>
      <c r="B121">
        <f>IFERROR('Input EIA Imports Coal Foreign'!K121,"")</f>
        <v/>
      </c>
      <c r="C121">
        <f>IFERROR('Input EIA Imports Coal Foreign'!L121,"")</f>
        <v/>
      </c>
      <c r="D121">
        <f>IFERROR(C121/B121,"")</f>
        <v/>
      </c>
    </row>
    <row r="122" spans="1:16">
      <c r="A122">
        <f>IFERROR('Input EIA Imports Coal Foreign'!A122,"")</f>
        <v/>
      </c>
      <c r="B122">
        <f>IFERROR('Input EIA Imports Coal Foreign'!K122,"")</f>
        <v/>
      </c>
      <c r="C122">
        <f>IFERROR('Input EIA Imports Coal Foreign'!L122,"")</f>
        <v/>
      </c>
      <c r="D122">
        <f>IFERROR(C122/B122,"")</f>
        <v/>
      </c>
    </row>
    <row r="123" spans="1:16">
      <c r="A123">
        <f>IFERROR('Input EIA Imports Coal Foreign'!A123,"")</f>
        <v/>
      </c>
      <c r="B123">
        <f>IFERROR('Input EIA Imports Coal Foreign'!K123,"")</f>
        <v/>
      </c>
      <c r="C123">
        <f>IFERROR('Input EIA Imports Coal Foreign'!L123,"")</f>
        <v/>
      </c>
      <c r="D123">
        <f>IFERROR(C123/B123,"")</f>
        <v/>
      </c>
    </row>
    <row r="124" spans="1:16">
      <c r="A124">
        <f>IFERROR('Input EIA Imports Coal Foreign'!A124,"")</f>
        <v/>
      </c>
      <c r="B124">
        <f>IFERROR('Input EIA Imports Coal Foreign'!K124,"")</f>
        <v/>
      </c>
      <c r="C124">
        <f>IFERROR('Input EIA Imports Coal Foreign'!L124,"")</f>
        <v/>
      </c>
      <c r="D124">
        <f>IFERROR(C124/B124,"")</f>
        <v/>
      </c>
    </row>
    <row r="125" spans="1:16">
      <c r="A125">
        <f>IFERROR('Input EIA Imports Coal Foreign'!A125,"")</f>
        <v/>
      </c>
      <c r="B125">
        <f>IFERROR('Input EIA Imports Coal Foreign'!K125,"")</f>
        <v/>
      </c>
      <c r="C125">
        <f>IFERROR('Input EIA Imports Coal Foreign'!L125,"")</f>
        <v/>
      </c>
      <c r="D125">
        <f>IFERROR(C125/B125,"")</f>
        <v/>
      </c>
    </row>
    <row r="126" spans="1:16">
      <c r="A126">
        <f>IFERROR('Input EIA Imports Coal Foreign'!A126,"")</f>
        <v/>
      </c>
      <c r="B126">
        <f>IFERROR('Input EIA Imports Coal Foreign'!K126,"")</f>
        <v/>
      </c>
      <c r="C126">
        <f>IFERROR('Input EIA Imports Coal Foreign'!L126,"")</f>
        <v/>
      </c>
      <c r="D126">
        <f>IFERROR(C126/B126,"")</f>
        <v/>
      </c>
    </row>
    <row r="127" spans="1:16">
      <c r="A127">
        <f>IFERROR('Input EIA Imports Coal Foreign'!A127,"")</f>
        <v/>
      </c>
      <c r="B127">
        <f>IFERROR('Input EIA Imports Coal Foreign'!K127,"")</f>
        <v/>
      </c>
      <c r="C127">
        <f>IFERROR('Input EIA Imports Coal Foreign'!L127,"")</f>
        <v/>
      </c>
      <c r="D127">
        <f>IFERROR(C127/B127,"")</f>
        <v/>
      </c>
    </row>
    <row r="128" spans="1:16">
      <c r="A128">
        <f>IFERROR('Input EIA Imports Coal Foreign'!A128,"")</f>
        <v/>
      </c>
      <c r="B128">
        <f>IFERROR('Input EIA Imports Coal Foreign'!K128,"")</f>
        <v/>
      </c>
      <c r="C128">
        <f>IFERROR('Input EIA Imports Coal Foreign'!L128,"")</f>
        <v/>
      </c>
      <c r="D128">
        <f>IFERROR(C128/B128,"")</f>
        <v/>
      </c>
    </row>
    <row r="129" spans="1:16">
      <c r="A129">
        <f>IFERROR('Input EIA Imports Coal Foreign'!A129,"")</f>
        <v/>
      </c>
      <c r="B129">
        <f>IFERROR('Input EIA Imports Coal Foreign'!K129,"")</f>
        <v/>
      </c>
      <c r="C129">
        <f>IFERROR('Input EIA Imports Coal Foreign'!L129,"")</f>
        <v/>
      </c>
      <c r="D129">
        <f>IFERROR(C129/B129,"")</f>
        <v/>
      </c>
    </row>
    <row r="130" spans="1:16">
      <c r="A130">
        <f>IFERROR('Input EIA Imports Coal Foreign'!A130,"")</f>
        <v/>
      </c>
      <c r="B130">
        <f>IFERROR('Input EIA Imports Coal Foreign'!K130,"")</f>
        <v/>
      </c>
      <c r="C130">
        <f>IFERROR('Input EIA Imports Coal Foreign'!L130,"")</f>
        <v/>
      </c>
      <c r="D130">
        <f>IFERROR(C130/B130,"")</f>
        <v/>
      </c>
    </row>
    <row r="131" spans="1:16">
      <c r="A131">
        <f>IFERROR('Input EIA Imports Coal Foreign'!A131,"")</f>
        <v/>
      </c>
      <c r="B131">
        <f>IFERROR('Input EIA Imports Coal Foreign'!K131,"")</f>
        <v/>
      </c>
      <c r="C131">
        <f>IFERROR('Input EIA Imports Coal Foreign'!L131,"")</f>
        <v/>
      </c>
      <c r="D131">
        <f>IFERROR(C131/B131,"")</f>
        <v/>
      </c>
    </row>
    <row r="132" spans="1:16">
      <c r="A132">
        <f>IFERROR('Input EIA Imports Coal Foreign'!A132,"")</f>
        <v/>
      </c>
      <c r="B132">
        <f>IFERROR('Input EIA Imports Coal Foreign'!K132,"")</f>
        <v/>
      </c>
      <c r="C132">
        <f>IFERROR('Input EIA Imports Coal Foreign'!L132,"")</f>
        <v/>
      </c>
      <c r="D132">
        <f>IFERROR(C132/B132,"")</f>
        <v/>
      </c>
    </row>
    <row r="133" spans="1:16">
      <c r="A133">
        <f>IFERROR('Input EIA Imports Coal Foreign'!A133,"")</f>
        <v/>
      </c>
      <c r="B133">
        <f>IFERROR('Input EIA Imports Coal Foreign'!K133,"")</f>
        <v/>
      </c>
      <c r="C133">
        <f>IFERROR('Input EIA Imports Coal Foreign'!L133,"")</f>
        <v/>
      </c>
      <c r="D133">
        <f>IFERROR(C133/B133,"")</f>
        <v/>
      </c>
    </row>
    <row r="134" spans="1:16">
      <c r="A134">
        <f>IFERROR('Input EIA Imports Coal Foreign'!A134,"")</f>
        <v/>
      </c>
      <c r="B134">
        <f>IFERROR('Input EIA Imports Coal Foreign'!K134,"")</f>
        <v/>
      </c>
      <c r="C134">
        <f>IFERROR('Input EIA Imports Coal Foreign'!L134,"")</f>
        <v/>
      </c>
      <c r="D134">
        <f>IFERROR(C134/B134,"")</f>
        <v/>
      </c>
    </row>
    <row r="135" spans="1:16">
      <c r="A135">
        <f>IFERROR('Input EIA Imports Coal Foreign'!A135,"")</f>
        <v/>
      </c>
      <c r="B135">
        <f>IFERROR('Input EIA Imports Coal Foreign'!K135,"")</f>
        <v/>
      </c>
      <c r="C135">
        <f>IFERROR('Input EIA Imports Coal Foreign'!L135,"")</f>
        <v/>
      </c>
      <c r="D135">
        <f>IFERROR(C135/B135,"")</f>
        <v/>
      </c>
    </row>
    <row r="136" spans="1:16">
      <c r="A136">
        <f>IFERROR('Input EIA Imports Coal Foreign'!A136,"")</f>
        <v/>
      </c>
      <c r="B136">
        <f>IFERROR('Input EIA Imports Coal Foreign'!K136,"")</f>
        <v/>
      </c>
      <c r="C136">
        <f>IFERROR('Input EIA Imports Coal Foreign'!L136,"")</f>
        <v/>
      </c>
      <c r="D136">
        <f>IFERROR(C136/B136,"")</f>
        <v/>
      </c>
    </row>
    <row r="137" spans="1:16">
      <c r="A137">
        <f>IFERROR('Input EIA Imports Coal Foreign'!A137,"")</f>
        <v/>
      </c>
      <c r="B137">
        <f>IFERROR('Input EIA Imports Coal Foreign'!K137,"")</f>
        <v/>
      </c>
      <c r="C137">
        <f>IFERROR('Input EIA Imports Coal Foreign'!L137,"")</f>
        <v/>
      </c>
      <c r="D137">
        <f>IFERROR(C137/B137,"")</f>
        <v/>
      </c>
    </row>
    <row r="138" spans="1:16">
      <c r="A138">
        <f>IFERROR('Input EIA Imports Coal Foreign'!A138,"")</f>
        <v/>
      </c>
      <c r="B138">
        <f>IFERROR('Input EIA Imports Coal Foreign'!K138,"")</f>
        <v/>
      </c>
      <c r="C138">
        <f>IFERROR('Input EIA Imports Coal Foreign'!L138,"")</f>
        <v/>
      </c>
      <c r="D138">
        <f>IFERROR(C138/B138,"")</f>
        <v/>
      </c>
    </row>
    <row r="139" spans="1:16">
      <c r="A139">
        <f>IFERROR('Input EIA Imports Coal Foreign'!A139,"")</f>
        <v/>
      </c>
      <c r="B139">
        <f>IFERROR('Input EIA Imports Coal Foreign'!K139,"")</f>
        <v/>
      </c>
      <c r="C139">
        <f>IFERROR('Input EIA Imports Coal Foreign'!L139,"")</f>
        <v/>
      </c>
      <c r="D139">
        <f>IFERROR(C139/B139,"")</f>
        <v/>
      </c>
    </row>
    <row r="140" spans="1:16">
      <c r="A140">
        <f>IFERROR('Input EIA Imports Coal Foreign'!A140,"")</f>
        <v/>
      </c>
      <c r="B140">
        <f>IFERROR('Input EIA Imports Coal Foreign'!K140,"")</f>
        <v/>
      </c>
      <c r="C140">
        <f>IFERROR('Input EIA Imports Coal Foreign'!L140,"")</f>
        <v/>
      </c>
      <c r="D140">
        <f>IFERROR(C140/B140,"")</f>
        <v/>
      </c>
    </row>
    <row r="141" spans="1:16">
      <c r="A141">
        <f>IFERROR('Input EIA Imports Coal Foreign'!A141,"")</f>
        <v/>
      </c>
      <c r="B141">
        <f>IFERROR('Input EIA Imports Coal Foreign'!K141,"")</f>
        <v/>
      </c>
      <c r="C141">
        <f>IFERROR('Input EIA Imports Coal Foreign'!L141,"")</f>
        <v/>
      </c>
      <c r="D141">
        <f>IFERROR(C141/B141,"")</f>
        <v/>
      </c>
    </row>
    <row r="142" spans="1:16">
      <c r="A142">
        <f>IFERROR('Input EIA Imports Coal Foreign'!A142,"")</f>
        <v/>
      </c>
      <c r="B142">
        <f>IFERROR('Input EIA Imports Coal Foreign'!K142,"")</f>
        <v/>
      </c>
      <c r="C142">
        <f>IFERROR('Input EIA Imports Coal Foreign'!L142,"")</f>
        <v/>
      </c>
      <c r="D142">
        <f>IFERROR(C142/B142,"")</f>
        <v/>
      </c>
    </row>
    <row r="143" spans="1:16">
      <c r="A143">
        <f>IFERROR('Input EIA Imports Coal Foreign'!A143,"")</f>
        <v/>
      </c>
      <c r="B143">
        <f>IFERROR('Input EIA Imports Coal Foreign'!K143,"")</f>
        <v/>
      </c>
      <c r="C143">
        <f>IFERROR('Input EIA Imports Coal Foreign'!L143,"")</f>
        <v/>
      </c>
      <c r="D143">
        <f>IFERROR(C143/B143,"")</f>
        <v/>
      </c>
    </row>
    <row r="144" spans="1:16">
      <c r="A144">
        <f>IFERROR('Input EIA Imports Coal Foreign'!A144,"")</f>
        <v/>
      </c>
      <c r="B144">
        <f>IFERROR('Input EIA Imports Coal Foreign'!K144,"")</f>
        <v/>
      </c>
      <c r="C144">
        <f>IFERROR('Input EIA Imports Coal Foreign'!L144,"")</f>
        <v/>
      </c>
      <c r="D144">
        <f>IFERROR(C144/B144,"")</f>
        <v/>
      </c>
    </row>
    <row r="145" spans="1:16">
      <c r="A145">
        <f>IFERROR('Input EIA Imports Coal Foreign'!A145,"")</f>
        <v/>
      </c>
      <c r="B145">
        <f>IFERROR('Input EIA Imports Coal Foreign'!K145,"")</f>
        <v/>
      </c>
      <c r="C145">
        <f>IFERROR('Input EIA Imports Coal Foreign'!L145,"")</f>
        <v/>
      </c>
      <c r="D145">
        <f>IFERROR(C145/B145,"")</f>
        <v/>
      </c>
    </row>
    <row r="146" spans="1:16">
      <c r="A146">
        <f>IFERROR('Input EIA Imports Coal Foreign'!A146,"")</f>
        <v/>
      </c>
      <c r="B146">
        <f>IFERROR('Input EIA Imports Coal Foreign'!K146,"")</f>
        <v/>
      </c>
      <c r="C146">
        <f>IFERROR('Input EIA Imports Coal Foreign'!L146,"")</f>
        <v/>
      </c>
      <c r="D146">
        <f>IFERROR(C146/B146,"")</f>
        <v/>
      </c>
    </row>
    <row r="147" spans="1:16">
      <c r="A147">
        <f>IFERROR('Input EIA Imports Coal Foreign'!A147,"")</f>
        <v/>
      </c>
      <c r="B147">
        <f>IFERROR('Input EIA Imports Coal Foreign'!K147,"")</f>
        <v/>
      </c>
      <c r="C147">
        <f>IFERROR('Input EIA Imports Coal Foreign'!L147,"")</f>
        <v/>
      </c>
      <c r="D147">
        <f>IFERROR(C147/B147,"")</f>
        <v/>
      </c>
    </row>
    <row r="148" spans="1:16">
      <c r="A148">
        <f>IFERROR('Input EIA Imports Coal Foreign'!A148,"")</f>
        <v/>
      </c>
      <c r="B148">
        <f>IFERROR('Input EIA Imports Coal Foreign'!K148,"")</f>
        <v/>
      </c>
      <c r="C148">
        <f>IFERROR('Input EIA Imports Coal Foreign'!L148,"")</f>
        <v/>
      </c>
      <c r="D148">
        <f>IFERROR(C148/B148,"")</f>
        <v/>
      </c>
    </row>
    <row r="149" spans="1:16">
      <c r="A149">
        <f>IFERROR('Input EIA Imports Coal Foreign'!A149,"")</f>
        <v/>
      </c>
      <c r="B149">
        <f>IFERROR('Input EIA Imports Coal Foreign'!K149,"")</f>
        <v/>
      </c>
      <c r="C149">
        <f>IFERROR('Input EIA Imports Coal Foreign'!L149,"")</f>
        <v/>
      </c>
      <c r="D149">
        <f>IFERROR(C149/B149,"")</f>
        <v/>
      </c>
    </row>
    <row r="150" spans="1:16">
      <c r="A150">
        <f>IFERROR('Input EIA Imports Coal Foreign'!A150,"")</f>
        <v/>
      </c>
      <c r="B150">
        <f>IFERROR('Input EIA Imports Coal Foreign'!K150,"")</f>
        <v/>
      </c>
      <c r="C150">
        <f>IFERROR('Input EIA Imports Coal Foreign'!L150,"")</f>
        <v/>
      </c>
      <c r="D150">
        <f>IFERROR(C150/B150,"")</f>
        <v/>
      </c>
    </row>
    <row r="151" spans="1:16">
      <c r="A151">
        <f>IFERROR('Input EIA Imports Coal Foreign'!A151,"")</f>
        <v/>
      </c>
      <c r="B151">
        <f>IFERROR('Input EIA Imports Coal Foreign'!K151,"")</f>
        <v/>
      </c>
      <c r="C151">
        <f>IFERROR('Input EIA Imports Coal Foreign'!L151,"")</f>
        <v/>
      </c>
      <c r="D151">
        <f>IFERROR(C151/B151,"")</f>
        <v/>
      </c>
    </row>
    <row r="152" spans="1:16">
      <c r="A152">
        <f>IFERROR('Input EIA Imports Coal Foreign'!A152,"")</f>
        <v/>
      </c>
      <c r="B152">
        <f>IFERROR('Input EIA Imports Coal Foreign'!K152,"")</f>
        <v/>
      </c>
      <c r="C152">
        <f>IFERROR('Input EIA Imports Coal Foreign'!L152,"")</f>
        <v/>
      </c>
      <c r="D152">
        <f>IFERROR(C152/B152,"")</f>
        <v/>
      </c>
    </row>
    <row r="153" spans="1:16">
      <c r="A153">
        <f>IFERROR('Input EIA Imports Coal Foreign'!A153,"")</f>
        <v/>
      </c>
      <c r="B153">
        <f>IFERROR('Input EIA Imports Coal Foreign'!K153,"")</f>
        <v/>
      </c>
      <c r="C153">
        <f>IFERROR('Input EIA Imports Coal Foreign'!L153,"")</f>
        <v/>
      </c>
      <c r="D153">
        <f>IFERROR(C153/B153,"")</f>
        <v/>
      </c>
    </row>
    <row r="154" spans="1:16">
      <c r="A154">
        <f>IFERROR('Input EIA Imports Coal Foreign'!A154,"")</f>
        <v/>
      </c>
      <c r="B154">
        <f>IFERROR('Input EIA Imports Coal Foreign'!K154,"")</f>
        <v/>
      </c>
      <c r="C154">
        <f>IFERROR('Input EIA Imports Coal Foreign'!L154,"")</f>
        <v/>
      </c>
      <c r="D154">
        <f>IFERROR(C154/B154,"")</f>
        <v/>
      </c>
    </row>
    <row r="155" spans="1:16">
      <c r="A155">
        <f>IFERROR('Input EIA Imports Coal Foreign'!A155,"")</f>
        <v/>
      </c>
      <c r="B155">
        <f>IFERROR('Input EIA Imports Coal Foreign'!K155,"")</f>
        <v/>
      </c>
      <c r="C155">
        <f>IFERROR('Input EIA Imports Coal Foreign'!L155,"")</f>
        <v/>
      </c>
      <c r="D155">
        <f>IFERROR(C155/B155,"")</f>
        <v/>
      </c>
    </row>
    <row r="156" spans="1:16">
      <c r="A156">
        <f>IFERROR('Input EIA Imports Coal Foreign'!A156,"")</f>
        <v/>
      </c>
      <c r="B156">
        <f>IFERROR('Input EIA Imports Coal Foreign'!K156,"")</f>
        <v/>
      </c>
      <c r="C156">
        <f>IFERROR('Input EIA Imports Coal Foreign'!L156,"")</f>
        <v/>
      </c>
      <c r="D156">
        <f>IFERROR(C156/B156,"")</f>
        <v/>
      </c>
    </row>
    <row r="157" spans="1:16">
      <c r="A157">
        <f>IFERROR('Input EIA Imports Coal Foreign'!A157,"")</f>
        <v/>
      </c>
      <c r="B157">
        <f>IFERROR('Input EIA Imports Coal Foreign'!K157,"")</f>
        <v/>
      </c>
      <c r="C157">
        <f>IFERROR('Input EIA Imports Coal Foreign'!L157,"")</f>
        <v/>
      </c>
      <c r="D157">
        <f>IFERROR(C157/B157,"")</f>
        <v/>
      </c>
    </row>
    <row r="158" spans="1:16">
      <c r="A158">
        <f>IFERROR('Input EIA Imports Coal Foreign'!A158,"")</f>
        <v/>
      </c>
      <c r="B158">
        <f>IFERROR('Input EIA Imports Coal Foreign'!K158,"")</f>
        <v/>
      </c>
      <c r="C158">
        <f>IFERROR('Input EIA Imports Coal Foreign'!L158,"")</f>
        <v/>
      </c>
      <c r="D158">
        <f>IFERROR(C158/B158,"")</f>
        <v/>
      </c>
    </row>
    <row r="159" spans="1:16">
      <c r="A159">
        <f>IFERROR('Input EIA Imports Coal Foreign'!A159,"")</f>
        <v/>
      </c>
      <c r="B159">
        <f>IFERROR('Input EIA Imports Coal Foreign'!K159,"")</f>
        <v/>
      </c>
      <c r="C159">
        <f>IFERROR('Input EIA Imports Coal Foreign'!L159,"")</f>
        <v/>
      </c>
      <c r="D159">
        <f>IFERROR(C159/B159,"")</f>
        <v/>
      </c>
    </row>
    <row r="160" spans="1:16">
      <c r="A160">
        <f>IFERROR('Input EIA Imports Coal Foreign'!A160,"")</f>
        <v/>
      </c>
      <c r="B160">
        <f>IFERROR('Input EIA Imports Coal Foreign'!K160,"")</f>
        <v/>
      </c>
      <c r="C160">
        <f>IFERROR('Input EIA Imports Coal Foreign'!L160,"")</f>
        <v/>
      </c>
      <c r="D160">
        <f>IFERROR(C160/B160,"")</f>
        <v/>
      </c>
    </row>
    <row r="161" spans="1:16">
      <c r="A161">
        <f>IFERROR('Input EIA Imports Coal Foreign'!A161,"")</f>
        <v/>
      </c>
      <c r="B161">
        <f>IFERROR('Input EIA Imports Coal Foreign'!K161,"")</f>
        <v/>
      </c>
      <c r="C161">
        <f>IFERROR('Input EIA Imports Coal Foreign'!L161,"")</f>
        <v/>
      </c>
      <c r="D161">
        <f>IFERROR(C161/B161,"")</f>
        <v/>
      </c>
    </row>
    <row r="162" spans="1:16">
      <c r="A162">
        <f>IFERROR('Input EIA Imports Coal Foreign'!A162,"")</f>
        <v/>
      </c>
      <c r="B162">
        <f>IFERROR('Input EIA Imports Coal Foreign'!K162,"")</f>
        <v/>
      </c>
      <c r="C162">
        <f>IFERROR('Input EIA Imports Coal Foreign'!L162,"")</f>
        <v/>
      </c>
      <c r="D162">
        <f>IFERROR(C162/B162,"")</f>
        <v/>
      </c>
    </row>
    <row r="163" spans="1:16">
      <c r="A163">
        <f>IFERROR('Input EIA Imports Coal Foreign'!A163,"")</f>
        <v/>
      </c>
      <c r="B163">
        <f>IFERROR('Input EIA Imports Coal Foreign'!K163,"")</f>
        <v/>
      </c>
      <c r="C163">
        <f>IFERROR('Input EIA Imports Coal Foreign'!L163,"")</f>
        <v/>
      </c>
      <c r="D163">
        <f>IFERROR(C163/B163,"")</f>
        <v/>
      </c>
    </row>
    <row r="164" spans="1:16">
      <c r="A164">
        <f>IFERROR('Input EIA Imports Coal Foreign'!A164,"")</f>
        <v/>
      </c>
      <c r="B164">
        <f>IFERROR('Input EIA Imports Coal Foreign'!K164,"")</f>
        <v/>
      </c>
      <c r="C164">
        <f>IFERROR('Input EIA Imports Coal Foreign'!L164,"")</f>
        <v/>
      </c>
      <c r="D164">
        <f>IFERROR(C164/B164,"")</f>
        <v/>
      </c>
    </row>
    <row r="165" spans="1:16">
      <c r="A165">
        <f>IFERROR('Input EIA Imports Coal Foreign'!A165,"")</f>
        <v/>
      </c>
      <c r="B165">
        <f>IFERROR('Input EIA Imports Coal Foreign'!K165,"")</f>
        <v/>
      </c>
      <c r="C165">
        <f>IFERROR('Input EIA Imports Coal Foreign'!L165,"")</f>
        <v/>
      </c>
      <c r="D165">
        <f>IFERROR(C165/B165,"")</f>
        <v/>
      </c>
    </row>
    <row r="166" spans="1:16">
      <c r="A166">
        <f>IFERROR('Input EIA Imports Coal Foreign'!A166,"")</f>
        <v/>
      </c>
      <c r="B166">
        <f>IFERROR('Input EIA Imports Coal Foreign'!K166,"")</f>
        <v/>
      </c>
      <c r="C166">
        <f>IFERROR('Input EIA Imports Coal Foreign'!L166,"")</f>
        <v/>
      </c>
      <c r="D166">
        <f>IFERROR(C166/B166,"")</f>
        <v/>
      </c>
    </row>
    <row r="167" spans="1:16">
      <c r="A167">
        <f>IFERROR('Input EIA Imports Coal Foreign'!A167,"")</f>
        <v/>
      </c>
      <c r="B167">
        <f>IFERROR('Input EIA Imports Coal Foreign'!K167,"")</f>
        <v/>
      </c>
      <c r="C167">
        <f>IFERROR('Input EIA Imports Coal Foreign'!L167,"")</f>
        <v/>
      </c>
      <c r="D167">
        <f>IFERROR(C167/B167,"")</f>
        <v/>
      </c>
    </row>
    <row r="168" spans="1:16">
      <c r="A168">
        <f>IFERROR('Input EIA Imports Coal Foreign'!A168,"")</f>
        <v/>
      </c>
      <c r="B168">
        <f>IFERROR('Input EIA Imports Coal Foreign'!K168,"")</f>
        <v/>
      </c>
      <c r="C168">
        <f>IFERROR('Input EIA Imports Coal Foreign'!L168,"")</f>
        <v/>
      </c>
      <c r="D168">
        <f>IFERROR(C168/B168,"")</f>
        <v/>
      </c>
    </row>
    <row r="169" spans="1:16">
      <c r="A169">
        <f>IFERROR('Input EIA Imports Coal Foreign'!A169,"")</f>
        <v/>
      </c>
      <c r="B169">
        <f>IFERROR('Input EIA Imports Coal Foreign'!K169,"")</f>
        <v/>
      </c>
      <c r="C169">
        <f>IFERROR('Input EIA Imports Coal Foreign'!L169,"")</f>
        <v/>
      </c>
      <c r="D169">
        <f>IFERROR(C169/B169,"")</f>
        <v/>
      </c>
    </row>
    <row r="170" spans="1:16">
      <c r="A170">
        <f>IFERROR('Input EIA Imports Coal Foreign'!A170,"")</f>
        <v/>
      </c>
      <c r="B170">
        <f>IFERROR('Input EIA Imports Coal Foreign'!K170,"")</f>
        <v/>
      </c>
      <c r="C170">
        <f>IFERROR('Input EIA Imports Coal Foreign'!L170,"")</f>
        <v/>
      </c>
      <c r="D170">
        <f>IFERROR(C170/B170,"")</f>
        <v/>
      </c>
    </row>
    <row r="171" spans="1:16">
      <c r="A171">
        <f>IFERROR('Input EIA Imports Coal Foreign'!A171,"")</f>
        <v/>
      </c>
      <c r="B171">
        <f>IFERROR('Input EIA Imports Coal Foreign'!K171,"")</f>
        <v/>
      </c>
      <c r="C171">
        <f>IFERROR('Input EIA Imports Coal Foreign'!L171,"")</f>
        <v/>
      </c>
      <c r="D171">
        <f>IFERROR(C171/B171,"")</f>
        <v/>
      </c>
    </row>
    <row r="172" spans="1:16">
      <c r="A172">
        <f>IFERROR('Input EIA Imports Coal Foreign'!A172,"")</f>
        <v/>
      </c>
      <c r="B172">
        <f>IFERROR('Input EIA Imports Coal Foreign'!K172,"")</f>
        <v/>
      </c>
      <c r="C172">
        <f>IFERROR('Input EIA Imports Coal Foreign'!L172,"")</f>
        <v/>
      </c>
      <c r="D172">
        <f>IFERROR(C172/B172,"")</f>
        <v/>
      </c>
    </row>
    <row r="173" spans="1:16">
      <c r="A173">
        <f>IFERROR('Input EIA Imports Coal Foreign'!A173,"")</f>
        <v/>
      </c>
      <c r="B173">
        <f>IFERROR('Input EIA Imports Coal Foreign'!K173,"")</f>
        <v/>
      </c>
      <c r="C173">
        <f>IFERROR('Input EIA Imports Coal Foreign'!L173,"")</f>
        <v/>
      </c>
      <c r="D173">
        <f>IFERROR(C173/B173,"")</f>
        <v/>
      </c>
    </row>
    <row r="174" spans="1:16">
      <c r="A174">
        <f>IFERROR('Input EIA Imports Coal Foreign'!A174,"")</f>
        <v/>
      </c>
      <c r="B174">
        <f>IFERROR('Input EIA Imports Coal Foreign'!K174,"")</f>
        <v/>
      </c>
      <c r="C174">
        <f>IFERROR('Input EIA Imports Coal Foreign'!L174,"")</f>
        <v/>
      </c>
      <c r="D174">
        <f>IFERROR(C174/B174,"")</f>
        <v/>
      </c>
    </row>
    <row r="175" spans="1:16">
      <c r="A175">
        <f>IFERROR('Input EIA Imports Coal Foreign'!A175,"")</f>
        <v/>
      </c>
      <c r="B175">
        <f>IFERROR('Input EIA Imports Coal Foreign'!K175,"")</f>
        <v/>
      </c>
      <c r="C175">
        <f>IFERROR('Input EIA Imports Coal Foreign'!L175,"")</f>
        <v/>
      </c>
      <c r="D175">
        <f>IFERROR(C175/B175,"")</f>
        <v/>
      </c>
    </row>
    <row r="176" spans="1:16">
      <c r="A176">
        <f>IFERROR('Input EIA Imports Coal Foreign'!A176,"")</f>
        <v/>
      </c>
      <c r="B176">
        <f>IFERROR('Input EIA Imports Coal Foreign'!K176,"")</f>
        <v/>
      </c>
      <c r="C176">
        <f>IFERROR('Input EIA Imports Coal Foreign'!L176,"")</f>
        <v/>
      </c>
      <c r="D176">
        <f>IFERROR(C176/B176,"")</f>
        <v/>
      </c>
    </row>
    <row r="177" spans="1:16">
      <c r="A177">
        <f>IFERROR('Input EIA Imports Coal Foreign'!A177,"")</f>
        <v/>
      </c>
      <c r="B177">
        <f>IFERROR('Input EIA Imports Coal Foreign'!K177,"")</f>
        <v/>
      </c>
      <c r="C177">
        <f>IFERROR('Input EIA Imports Coal Foreign'!L177,"")</f>
        <v/>
      </c>
      <c r="D177">
        <f>IFERROR(C177/B177,"")</f>
        <v/>
      </c>
    </row>
    <row r="178" spans="1:16">
      <c r="A178">
        <f>IFERROR('Input EIA Imports Coal Foreign'!A178,"")</f>
        <v/>
      </c>
      <c r="B178">
        <f>IFERROR('Input EIA Imports Coal Foreign'!K178,"")</f>
        <v/>
      </c>
      <c r="C178">
        <f>IFERROR('Input EIA Imports Coal Foreign'!L178,"")</f>
        <v/>
      </c>
      <c r="D178">
        <f>IFERROR(C178/B178,"")</f>
        <v/>
      </c>
    </row>
    <row r="179" spans="1:16">
      <c r="A179">
        <f>IFERROR('Input EIA Imports Coal Foreign'!A179,"")</f>
        <v/>
      </c>
      <c r="B179">
        <f>IFERROR('Input EIA Imports Coal Foreign'!K179,"")</f>
        <v/>
      </c>
      <c r="C179">
        <f>IFERROR('Input EIA Imports Coal Foreign'!L179,"")</f>
        <v/>
      </c>
      <c r="D179">
        <f>IFERROR(C179/B179,"")</f>
        <v/>
      </c>
    </row>
    <row r="180" spans="1:16">
      <c r="A180">
        <f>IFERROR('Input EIA Imports Coal Foreign'!A180,"")</f>
        <v/>
      </c>
      <c r="B180">
        <f>IFERROR('Input EIA Imports Coal Foreign'!K180,"")</f>
        <v/>
      </c>
      <c r="C180">
        <f>IFERROR('Input EIA Imports Coal Foreign'!L180,"")</f>
        <v/>
      </c>
      <c r="D180">
        <f>IFERROR(C180/B180,"")</f>
        <v/>
      </c>
    </row>
    <row r="181" spans="1:16">
      <c r="A181">
        <f>IFERROR('Input EIA Imports Coal Foreign'!A181,"")</f>
        <v/>
      </c>
      <c r="B181">
        <f>IFERROR('Input EIA Imports Coal Foreign'!K181,"")</f>
        <v/>
      </c>
      <c r="C181">
        <f>IFERROR('Input EIA Imports Coal Foreign'!L181,"")</f>
        <v/>
      </c>
      <c r="D181">
        <f>IFERROR(C181/B181,"")</f>
        <v/>
      </c>
    </row>
    <row r="182" spans="1:16">
      <c r="A182">
        <f>IFERROR('Input EIA Imports Coal Foreign'!A182,"")</f>
        <v/>
      </c>
      <c r="B182">
        <f>IFERROR('Input EIA Imports Coal Foreign'!K182,"")</f>
        <v/>
      </c>
      <c r="C182">
        <f>IFERROR('Input EIA Imports Coal Foreign'!L182,"")</f>
        <v/>
      </c>
      <c r="D182">
        <f>IFERROR(C182/B182,"")</f>
        <v/>
      </c>
    </row>
    <row r="183" spans="1:16">
      <c r="A183">
        <f>IFERROR('Input EIA Imports Coal Foreign'!A183,"")</f>
        <v/>
      </c>
      <c r="B183">
        <f>IFERROR('Input EIA Imports Coal Foreign'!K183,"")</f>
        <v/>
      </c>
      <c r="C183">
        <f>IFERROR('Input EIA Imports Coal Foreign'!L183,"")</f>
        <v/>
      </c>
      <c r="D183">
        <f>IFERROR(C183/B183,"")</f>
        <v/>
      </c>
    </row>
    <row r="184" spans="1:16">
      <c r="A184">
        <f>IFERROR('Input EIA Imports Coal Foreign'!A184,"")</f>
        <v/>
      </c>
      <c r="B184">
        <f>IFERROR('Input EIA Imports Coal Foreign'!K184,"")</f>
        <v/>
      </c>
      <c r="C184">
        <f>IFERROR('Input EIA Imports Coal Foreign'!L184,"")</f>
        <v/>
      </c>
      <c r="D184">
        <f>IFERROR(C184/B184,"")</f>
        <v/>
      </c>
    </row>
    <row r="185" spans="1:16">
      <c r="A185">
        <f>IFERROR('Input EIA Imports Coal Foreign'!A185,"")</f>
        <v/>
      </c>
      <c r="B185">
        <f>IFERROR('Input EIA Imports Coal Foreign'!K185,"")</f>
        <v/>
      </c>
      <c r="C185">
        <f>IFERROR('Input EIA Imports Coal Foreign'!L185,"")</f>
        <v/>
      </c>
      <c r="D185">
        <f>IFERROR(C185/B185,"")</f>
        <v/>
      </c>
    </row>
    <row r="186" spans="1:16">
      <c r="A186">
        <f>IFERROR('Input EIA Imports Coal Foreign'!A186,"")</f>
        <v/>
      </c>
      <c r="B186">
        <f>IFERROR('Input EIA Imports Coal Foreign'!K186,"")</f>
        <v/>
      </c>
      <c r="C186">
        <f>IFERROR('Input EIA Imports Coal Foreign'!L186,"")</f>
        <v/>
      </c>
      <c r="D186">
        <f>IFERROR(C186/B186,"")</f>
        <v/>
      </c>
    </row>
    <row r="187" spans="1:16">
      <c r="A187">
        <f>IFERROR('Input EIA Imports Coal Foreign'!A187,"")</f>
        <v/>
      </c>
      <c r="B187">
        <f>IFERROR('Input EIA Imports Coal Foreign'!K187,"")</f>
        <v/>
      </c>
      <c r="C187">
        <f>IFERROR('Input EIA Imports Coal Foreign'!L187,"")</f>
        <v/>
      </c>
      <c r="D187">
        <f>IFERROR(C187/B187,"")</f>
        <v/>
      </c>
    </row>
    <row r="188" spans="1:16">
      <c r="A188">
        <f>IFERROR('Input EIA Imports Coal Foreign'!A188,"")</f>
        <v/>
      </c>
      <c r="B188">
        <f>IFERROR('Input EIA Imports Coal Foreign'!K188,"")</f>
        <v/>
      </c>
      <c r="C188">
        <f>IFERROR('Input EIA Imports Coal Foreign'!L188,"")</f>
        <v/>
      </c>
      <c r="D188">
        <f>IFERROR(C188/B188,"")</f>
        <v/>
      </c>
    </row>
    <row r="189" spans="1:16">
      <c r="A189">
        <f>IFERROR('Input EIA Imports Coal Foreign'!A189,"")</f>
        <v/>
      </c>
      <c r="B189">
        <f>IFERROR('Input EIA Imports Coal Foreign'!K189,"")</f>
        <v/>
      </c>
      <c r="C189">
        <f>IFERROR('Input EIA Imports Coal Foreign'!L189,"")</f>
        <v/>
      </c>
      <c r="D189">
        <f>IFERROR(C189/B189,"")</f>
        <v/>
      </c>
    </row>
    <row r="190" spans="1:16">
      <c r="A190">
        <f>IFERROR('Input EIA Imports Coal Foreign'!A190,"")</f>
        <v/>
      </c>
      <c r="B190">
        <f>IFERROR('Input EIA Imports Coal Foreign'!K190,"")</f>
        <v/>
      </c>
      <c r="C190">
        <f>IFERROR('Input EIA Imports Coal Foreign'!L190,"")</f>
        <v/>
      </c>
      <c r="D190">
        <f>IFERROR(C190/B190,"")</f>
        <v/>
      </c>
    </row>
    <row r="191" spans="1:16">
      <c r="A191">
        <f>IFERROR('Input EIA Imports Coal Foreign'!A191,"")</f>
        <v/>
      </c>
      <c r="B191">
        <f>IFERROR('Input EIA Imports Coal Foreign'!K191,"")</f>
        <v/>
      </c>
      <c r="C191">
        <f>IFERROR('Input EIA Imports Coal Foreign'!L191,"")</f>
        <v/>
      </c>
      <c r="D191">
        <f>IFERROR(C191/B191,"")</f>
        <v/>
      </c>
    </row>
    <row r="192" spans="1:16">
      <c r="A192">
        <f>IFERROR('Input EIA Imports Coal Foreign'!A192,"")</f>
        <v/>
      </c>
      <c r="B192">
        <f>IFERROR('Input EIA Imports Coal Foreign'!K192,"")</f>
        <v/>
      </c>
      <c r="C192">
        <f>IFERROR('Input EIA Imports Coal Foreign'!L192,"")</f>
        <v/>
      </c>
      <c r="D192">
        <f>IFERROR(C192/B192,"")</f>
        <v/>
      </c>
    </row>
    <row r="193" spans="1:16">
      <c r="A193">
        <f>IFERROR('Input EIA Imports Coal Foreign'!A193,"")</f>
        <v/>
      </c>
      <c r="B193">
        <f>IFERROR('Input EIA Imports Coal Foreign'!K193,"")</f>
        <v/>
      </c>
      <c r="C193">
        <f>IFERROR('Input EIA Imports Coal Foreign'!L193,"")</f>
        <v/>
      </c>
      <c r="D193">
        <f>IFERROR(C193/B193,"")</f>
        <v/>
      </c>
    </row>
    <row r="194" spans="1:16">
      <c r="A194">
        <f>IFERROR('Input EIA Imports Coal Foreign'!A194,"")</f>
        <v/>
      </c>
      <c r="B194">
        <f>IFERROR('Input EIA Imports Coal Foreign'!K194,"")</f>
        <v/>
      </c>
      <c r="C194">
        <f>IFERROR('Input EIA Imports Coal Foreign'!L194,"")</f>
        <v/>
      </c>
      <c r="D194">
        <f>IFERROR(C194/B194,"")</f>
        <v/>
      </c>
    </row>
    <row r="195" spans="1:16">
      <c r="A195">
        <f>IFERROR('Input EIA Imports Coal Foreign'!A195,"")</f>
        <v/>
      </c>
      <c r="B195">
        <f>IFERROR('Input EIA Imports Coal Foreign'!K195,"")</f>
        <v/>
      </c>
      <c r="C195">
        <f>IFERROR('Input EIA Imports Coal Foreign'!L195,"")</f>
        <v/>
      </c>
      <c r="D195">
        <f>IFERROR(C195/B195,"")</f>
        <v/>
      </c>
    </row>
    <row r="196" spans="1:16">
      <c r="A196">
        <f>IFERROR('Input EIA Imports Coal Foreign'!A196,"")</f>
        <v/>
      </c>
      <c r="B196">
        <f>IFERROR('Input EIA Imports Coal Foreign'!K196,"")</f>
        <v/>
      </c>
      <c r="C196">
        <f>IFERROR('Input EIA Imports Coal Foreign'!L196,"")</f>
        <v/>
      </c>
      <c r="D196">
        <f>IFERROR(C196/B196,"")</f>
        <v/>
      </c>
    </row>
    <row r="197" spans="1:16">
      <c r="A197">
        <f>IFERROR('Input EIA Imports Coal Foreign'!A197,"")</f>
        <v/>
      </c>
      <c r="B197">
        <f>IFERROR('Input EIA Imports Coal Foreign'!K197,"")</f>
        <v/>
      </c>
      <c r="C197">
        <f>IFERROR('Input EIA Imports Coal Foreign'!L197,"")</f>
        <v/>
      </c>
      <c r="D197">
        <f>IFERROR(C197/B197,"")</f>
        <v/>
      </c>
    </row>
    <row r="198" spans="1:16">
      <c r="A198">
        <f>IFERROR('Input EIA Imports Coal Foreign'!A198,"")</f>
        <v/>
      </c>
      <c r="B198">
        <f>IFERROR('Input EIA Imports Coal Foreign'!K198,"")</f>
        <v/>
      </c>
      <c r="C198">
        <f>IFERROR('Input EIA Imports Coal Foreign'!L198,"")</f>
        <v/>
      </c>
      <c r="D198">
        <f>IFERROR(C198/B198,"")</f>
        <v/>
      </c>
    </row>
    <row r="199" spans="1:16">
      <c r="A199">
        <f>IFERROR('Input EIA Imports Coal Foreign'!A199,"")</f>
        <v/>
      </c>
      <c r="B199">
        <f>IFERROR('Input EIA Imports Coal Foreign'!K199,"")</f>
        <v/>
      </c>
      <c r="C199">
        <f>IFERROR('Input EIA Imports Coal Foreign'!L199,"")</f>
        <v/>
      </c>
      <c r="D199">
        <f>IFERROR(C199/B199,"")</f>
        <v/>
      </c>
    </row>
    <row r="200" spans="1:16">
      <c r="A200">
        <f>IFERROR('Input EIA Imports Coal Foreign'!A200,"")</f>
        <v/>
      </c>
      <c r="B200">
        <f>IFERROR('Input EIA Imports Coal Foreign'!K200,"")</f>
        <v/>
      </c>
      <c r="C200">
        <f>IFERROR('Input EIA Imports Coal Foreign'!L200,"")</f>
        <v/>
      </c>
      <c r="D200">
        <f>IFERROR(C200/B200,"")</f>
        <v/>
      </c>
    </row>
    <row r="201" spans="1:16">
      <c r="A201">
        <f>IFERROR('Input EIA Imports Coal Foreign'!A201,"")</f>
        <v/>
      </c>
      <c r="B201">
        <f>IFERROR('Input EIA Imports Coal Foreign'!K201,"")</f>
        <v/>
      </c>
      <c r="C201">
        <f>IFERROR('Input EIA Imports Coal Foreign'!L201,"")</f>
        <v/>
      </c>
      <c r="D201">
        <f>IFERROR(C201/B201,"")</f>
        <v/>
      </c>
    </row>
    <row r="202" spans="1:16">
      <c r="A202">
        <f>IFERROR('Input EIA Imports Coal Foreign'!A202,"")</f>
        <v/>
      </c>
      <c r="B202">
        <f>IFERROR('Input EIA Imports Coal Foreign'!K202,"")</f>
        <v/>
      </c>
      <c r="C202">
        <f>IFERROR('Input EIA Imports Coal Foreign'!L202,"")</f>
        <v/>
      </c>
      <c r="D202">
        <f>IFERROR(C202/B202,"")</f>
        <v/>
      </c>
    </row>
    <row r="203" spans="1:16">
      <c r="A203">
        <f>IFERROR('Input EIA Imports Coal Foreign'!A203,"")</f>
        <v/>
      </c>
      <c r="B203">
        <f>IFERROR('Input EIA Imports Coal Foreign'!K203,"")</f>
        <v/>
      </c>
      <c r="C203">
        <f>IFERROR('Input EIA Imports Coal Foreign'!L203,"")</f>
        <v/>
      </c>
      <c r="D203">
        <f>IFERROR(C203/B203,"")</f>
        <v/>
      </c>
    </row>
    <row r="204" spans="1:16">
      <c r="A204">
        <f>IFERROR('Input EIA Imports Coal Foreign'!A204,"")</f>
        <v/>
      </c>
      <c r="B204">
        <f>IFERROR('Input EIA Imports Coal Foreign'!K204,"")</f>
        <v/>
      </c>
      <c r="C204">
        <f>IFERROR('Input EIA Imports Coal Foreign'!L204,"")</f>
        <v/>
      </c>
      <c r="D204">
        <f>IFERROR(C204/B204,"")</f>
        <v/>
      </c>
    </row>
    <row r="205" spans="1:16">
      <c r="A205">
        <f>IFERROR('Input EIA Imports Coal Foreign'!A205,"")</f>
        <v/>
      </c>
      <c r="B205">
        <f>IFERROR('Input EIA Imports Coal Foreign'!K205,"")</f>
        <v/>
      </c>
      <c r="C205">
        <f>IFERROR('Input EIA Imports Coal Foreign'!L205,"")</f>
        <v/>
      </c>
      <c r="D205">
        <f>IFERROR(C205/B205,"")</f>
        <v/>
      </c>
    </row>
    <row r="206" spans="1:16">
      <c r="A206">
        <f>IFERROR('Input EIA Imports Coal Foreign'!A206,"")</f>
        <v/>
      </c>
      <c r="B206">
        <f>IFERROR('Input EIA Imports Coal Foreign'!K206,"")</f>
        <v/>
      </c>
      <c r="C206">
        <f>IFERROR('Input EIA Imports Coal Foreign'!L206,"")</f>
        <v/>
      </c>
      <c r="D206">
        <f>IFERROR(C206/B206,"")</f>
        <v/>
      </c>
    </row>
    <row r="207" spans="1:16">
      <c r="A207">
        <f>IFERROR('Input EIA Imports Coal Foreign'!A207,"")</f>
        <v/>
      </c>
      <c r="B207">
        <f>IFERROR('Input EIA Imports Coal Foreign'!K207,"")</f>
        <v/>
      </c>
      <c r="C207">
        <f>IFERROR('Input EIA Imports Coal Foreign'!L207,"")</f>
        <v/>
      </c>
      <c r="D207">
        <f>IFERROR(C207/B207,"")</f>
        <v/>
      </c>
    </row>
    <row r="208" spans="1:16">
      <c r="A208">
        <f>IFERROR('Input EIA Imports Coal Foreign'!A208,"")</f>
        <v/>
      </c>
      <c r="B208">
        <f>IFERROR('Input EIA Imports Coal Foreign'!K208,"")</f>
        <v/>
      </c>
      <c r="C208">
        <f>IFERROR('Input EIA Imports Coal Foreign'!L208,"")</f>
        <v/>
      </c>
      <c r="D208">
        <f>IFERROR(C208/B208,"")</f>
        <v/>
      </c>
    </row>
    <row r="209" spans="1:16">
      <c r="A209">
        <f>IFERROR('Input EIA Imports Coal Foreign'!A209,"")</f>
        <v/>
      </c>
      <c r="B209">
        <f>IFERROR('Input EIA Imports Coal Foreign'!K209,"")</f>
        <v/>
      </c>
      <c r="C209">
        <f>IFERROR('Input EIA Imports Coal Foreign'!L209,"")</f>
        <v/>
      </c>
      <c r="D209">
        <f>IFERROR(C209/B209,"")</f>
        <v/>
      </c>
    </row>
    <row r="210" spans="1:16">
      <c r="A210">
        <f>IFERROR('Input EIA Imports Coal Foreign'!A210,"")</f>
        <v/>
      </c>
      <c r="B210">
        <f>IFERROR('Input EIA Imports Coal Foreign'!K210,"")</f>
        <v/>
      </c>
      <c r="C210">
        <f>IFERROR('Input EIA Imports Coal Foreign'!L210,"")</f>
        <v/>
      </c>
      <c r="D210">
        <f>IFERROR(C210/B210,"")</f>
        <v/>
      </c>
    </row>
    <row r="211" spans="1:16">
      <c r="A211">
        <f>IFERROR('Input EIA Imports Coal Foreign'!A211,"")</f>
        <v/>
      </c>
      <c r="B211">
        <f>IFERROR('Input EIA Imports Coal Foreign'!K211,"")</f>
        <v/>
      </c>
      <c r="C211">
        <f>IFERROR('Input EIA Imports Coal Foreign'!L211,"")</f>
        <v/>
      </c>
      <c r="D211">
        <f>IFERROR(C211/B211,"")</f>
        <v/>
      </c>
    </row>
    <row r="212" spans="1:16">
      <c r="A212">
        <f>IFERROR('Input EIA Imports Coal Foreign'!A212,"")</f>
        <v/>
      </c>
      <c r="B212">
        <f>IFERROR('Input EIA Imports Coal Foreign'!K212,"")</f>
        <v/>
      </c>
      <c r="C212">
        <f>IFERROR('Input EIA Imports Coal Foreign'!L212,"")</f>
        <v/>
      </c>
      <c r="D212">
        <f>IFERROR(C212/B212,"")</f>
        <v/>
      </c>
    </row>
    <row r="213" spans="1:16">
      <c r="A213">
        <f>IFERROR('Input EIA Imports Coal Foreign'!A213,"")</f>
        <v/>
      </c>
      <c r="B213">
        <f>IFERROR('Input EIA Imports Coal Foreign'!K213,"")</f>
        <v/>
      </c>
      <c r="C213">
        <f>IFERROR('Input EIA Imports Coal Foreign'!L213,"")</f>
        <v/>
      </c>
      <c r="D213">
        <f>IFERROR(C213/B213,"")</f>
        <v/>
      </c>
    </row>
    <row r="214" spans="1:16">
      <c r="A214">
        <f>IFERROR('Input EIA Imports Coal Foreign'!A214,"")</f>
        <v/>
      </c>
      <c r="B214">
        <f>IFERROR('Input EIA Imports Coal Foreign'!K214,"")</f>
        <v/>
      </c>
      <c r="C214">
        <f>IFERROR('Input EIA Imports Coal Foreign'!L214,"")</f>
        <v/>
      </c>
      <c r="D214">
        <f>IFERROR(C214/B214,"")</f>
        <v/>
      </c>
    </row>
    <row r="215" spans="1:16">
      <c r="A215">
        <f>IFERROR('Input EIA Imports Coal Foreign'!A215,"")</f>
        <v/>
      </c>
      <c r="B215">
        <f>IFERROR('Input EIA Imports Coal Foreign'!K215,"")</f>
        <v/>
      </c>
      <c r="C215">
        <f>IFERROR('Input EIA Imports Coal Foreign'!L215,"")</f>
        <v/>
      </c>
      <c r="D215">
        <f>IFERROR(C215/B215,"")</f>
        <v/>
      </c>
    </row>
    <row r="216" spans="1:16">
      <c r="A216">
        <f>IFERROR('Input EIA Imports Coal Foreign'!A216,"")</f>
        <v/>
      </c>
      <c r="B216">
        <f>IFERROR('Input EIA Imports Coal Foreign'!K216,"")</f>
        <v/>
      </c>
      <c r="C216">
        <f>IFERROR('Input EIA Imports Coal Foreign'!L216,"")</f>
        <v/>
      </c>
      <c r="D216">
        <f>IFERROR(C216/B216,"")</f>
        <v/>
      </c>
    </row>
    <row r="217" spans="1:16">
      <c r="A217">
        <f>IFERROR('Input EIA Imports Coal Foreign'!A217,"")</f>
        <v/>
      </c>
      <c r="B217">
        <f>IFERROR('Input EIA Imports Coal Foreign'!K217,"")</f>
        <v/>
      </c>
      <c r="C217">
        <f>IFERROR('Input EIA Imports Coal Foreign'!L217,"")</f>
        <v/>
      </c>
      <c r="D217">
        <f>IFERROR(C217/B217,"")</f>
        <v/>
      </c>
    </row>
    <row r="218" spans="1:16">
      <c r="A218">
        <f>IFERROR('Input EIA Imports Coal Foreign'!A218,"")</f>
        <v/>
      </c>
      <c r="B218">
        <f>IFERROR('Input EIA Imports Coal Foreign'!K218,"")</f>
        <v/>
      </c>
      <c r="C218">
        <f>IFERROR('Input EIA Imports Coal Foreign'!L218,"")</f>
        <v/>
      </c>
      <c r="D218">
        <f>IFERROR(C218/B218,"")</f>
        <v/>
      </c>
    </row>
    <row r="219" spans="1:16">
      <c r="A219">
        <f>IFERROR('Input EIA Imports Coal Foreign'!A219,"")</f>
        <v/>
      </c>
      <c r="B219">
        <f>IFERROR('Input EIA Imports Coal Foreign'!K219,"")</f>
        <v/>
      </c>
      <c r="C219">
        <f>IFERROR('Input EIA Imports Coal Foreign'!L219,"")</f>
        <v/>
      </c>
      <c r="D219">
        <f>IFERROR(C219/B219,"")</f>
        <v/>
      </c>
    </row>
    <row r="220" spans="1:16">
      <c r="A220">
        <f>IFERROR('Input EIA Imports Coal Foreign'!A220,"")</f>
        <v/>
      </c>
      <c r="B220">
        <f>IFERROR('Input EIA Imports Coal Foreign'!K220,"")</f>
        <v/>
      </c>
      <c r="C220">
        <f>IFERROR('Input EIA Imports Coal Foreign'!L220,"")</f>
        <v/>
      </c>
      <c r="D220">
        <f>IFERROR(C220/B220,"")</f>
        <v/>
      </c>
    </row>
    <row r="221" spans="1:16">
      <c r="A221">
        <f>IFERROR('Input EIA Imports Coal Foreign'!A221,"")</f>
        <v/>
      </c>
      <c r="B221">
        <f>IFERROR('Input EIA Imports Coal Foreign'!K221,"")</f>
        <v/>
      </c>
      <c r="C221">
        <f>IFERROR('Input EIA Imports Coal Foreign'!L221,"")</f>
        <v/>
      </c>
      <c r="D221">
        <f>IFERROR(C221/B221,"")</f>
        <v/>
      </c>
    </row>
    <row r="222" spans="1:16">
      <c r="A222">
        <f>IFERROR('Input EIA Imports Coal Foreign'!A222,"")</f>
        <v/>
      </c>
      <c r="B222">
        <f>IFERROR('Input EIA Imports Coal Foreign'!K222,"")</f>
        <v/>
      </c>
      <c r="C222">
        <f>IFERROR('Input EIA Imports Coal Foreign'!L222,"")</f>
        <v/>
      </c>
      <c r="D222">
        <f>IFERROR(C222/B222,"")</f>
        <v/>
      </c>
    </row>
    <row r="223" spans="1:16">
      <c r="A223">
        <f>IFERROR('Input EIA Imports Coal Foreign'!A223,"")</f>
        <v/>
      </c>
      <c r="B223">
        <f>IFERROR('Input EIA Imports Coal Foreign'!K223,"")</f>
        <v/>
      </c>
      <c r="C223">
        <f>IFERROR('Input EIA Imports Coal Foreign'!L223,"")</f>
        <v/>
      </c>
      <c r="D223">
        <f>IFERROR(C223/B223,"")</f>
        <v/>
      </c>
    </row>
    <row r="224" spans="1:16">
      <c r="A224">
        <f>IFERROR('Input EIA Imports Coal Foreign'!A224,"")</f>
        <v/>
      </c>
      <c r="B224">
        <f>IFERROR('Input EIA Imports Coal Foreign'!K224,"")</f>
        <v/>
      </c>
      <c r="C224">
        <f>IFERROR('Input EIA Imports Coal Foreign'!L224,"")</f>
        <v/>
      </c>
      <c r="D224">
        <f>IFERROR(C224/B224,"")</f>
        <v/>
      </c>
    </row>
    <row r="225" spans="1:16">
      <c r="A225">
        <f>IFERROR('Input EIA Imports Coal Foreign'!A225,"")</f>
        <v/>
      </c>
      <c r="B225">
        <f>IFERROR('Input EIA Imports Coal Foreign'!K225,"")</f>
        <v/>
      </c>
      <c r="C225">
        <f>IFERROR('Input EIA Imports Coal Foreign'!L225,"")</f>
        <v/>
      </c>
      <c r="D225">
        <f>IFERROR(C225/B225,"")</f>
        <v/>
      </c>
    </row>
    <row r="226" spans="1:16">
      <c r="A226">
        <f>IFERROR('Input EIA Imports Coal Foreign'!A226,"")</f>
        <v/>
      </c>
      <c r="B226">
        <f>IFERROR('Input EIA Imports Coal Foreign'!K226,"")</f>
        <v/>
      </c>
      <c r="C226">
        <f>IFERROR('Input EIA Imports Coal Foreign'!L226,"")</f>
        <v/>
      </c>
      <c r="D226">
        <f>IFERROR(C226/B226,"")</f>
        <v/>
      </c>
    </row>
    <row r="227" spans="1:16">
      <c r="A227">
        <f>IFERROR('Input EIA Imports Coal Foreign'!A227,"")</f>
        <v/>
      </c>
      <c r="B227">
        <f>IFERROR('Input EIA Imports Coal Foreign'!K227,"")</f>
        <v/>
      </c>
      <c r="C227">
        <f>IFERROR('Input EIA Imports Coal Foreign'!L227,"")</f>
        <v/>
      </c>
      <c r="D227">
        <f>IFERROR(C227/B227,"")</f>
        <v/>
      </c>
    </row>
    <row r="228" spans="1:16">
      <c r="A228">
        <f>IFERROR('Input EIA Imports Coal Foreign'!A228,"")</f>
        <v/>
      </c>
      <c r="B228">
        <f>IFERROR('Input EIA Imports Coal Foreign'!K228,"")</f>
        <v/>
      </c>
      <c r="C228">
        <f>IFERROR('Input EIA Imports Coal Foreign'!L228,"")</f>
        <v/>
      </c>
      <c r="D228">
        <f>IFERROR(C228/B228,"")</f>
        <v/>
      </c>
    </row>
    <row r="229" spans="1:16">
      <c r="A229">
        <f>IFERROR('Input EIA Imports Coal Foreign'!A229,"")</f>
        <v/>
      </c>
      <c r="B229">
        <f>IFERROR('Input EIA Imports Coal Foreign'!K229,"")</f>
        <v/>
      </c>
      <c r="C229">
        <f>IFERROR('Input EIA Imports Coal Foreign'!L229,"")</f>
        <v/>
      </c>
      <c r="D229">
        <f>IFERROR(C229/B229,"")</f>
        <v/>
      </c>
    </row>
    <row r="230" spans="1:16">
      <c r="A230">
        <f>IFERROR('Input EIA Imports Coal Foreign'!A230,"")</f>
        <v/>
      </c>
      <c r="B230">
        <f>IFERROR('Input EIA Imports Coal Foreign'!K230,"")</f>
        <v/>
      </c>
      <c r="C230">
        <f>IFERROR('Input EIA Imports Coal Foreign'!L230,"")</f>
        <v/>
      </c>
      <c r="D230">
        <f>IFERROR(C230/B230,"")</f>
        <v/>
      </c>
    </row>
    <row r="231" spans="1:16">
      <c r="A231">
        <f>IFERROR('Input EIA Imports Coal Foreign'!A231,"")</f>
        <v/>
      </c>
      <c r="B231">
        <f>IFERROR('Input EIA Imports Coal Foreign'!K231,"")</f>
        <v/>
      </c>
      <c r="C231">
        <f>IFERROR('Input EIA Imports Coal Foreign'!L231,"")</f>
        <v/>
      </c>
      <c r="D231">
        <f>IFERROR(C231/B231,"")</f>
        <v/>
      </c>
    </row>
    <row r="232" spans="1:16">
      <c r="A232">
        <f>IFERROR('Input EIA Imports Coal Foreign'!A232,"")</f>
        <v/>
      </c>
      <c r="B232">
        <f>IFERROR('Input EIA Imports Coal Foreign'!K232,"")</f>
        <v/>
      </c>
      <c r="C232">
        <f>IFERROR('Input EIA Imports Coal Foreign'!L232,"")</f>
        <v/>
      </c>
      <c r="D232">
        <f>IFERROR(C232/B232,"")</f>
        <v/>
      </c>
    </row>
    <row r="233" spans="1:16">
      <c r="A233">
        <f>IFERROR('Input EIA Imports Coal Foreign'!A233,"")</f>
        <v/>
      </c>
      <c r="B233">
        <f>IFERROR('Input EIA Imports Coal Foreign'!K233,"")</f>
        <v/>
      </c>
      <c r="C233">
        <f>IFERROR('Input EIA Imports Coal Foreign'!L233,"")</f>
        <v/>
      </c>
      <c r="D233">
        <f>IFERROR(C233/B233,"")</f>
        <v/>
      </c>
    </row>
    <row r="234" spans="1:16">
      <c r="A234">
        <f>IFERROR('Input EIA Imports Coal Foreign'!A234,"")</f>
        <v/>
      </c>
      <c r="B234">
        <f>IFERROR('Input EIA Imports Coal Foreign'!K234,"")</f>
        <v/>
      </c>
      <c r="C234">
        <f>IFERROR('Input EIA Imports Coal Foreign'!L234,"")</f>
        <v/>
      </c>
      <c r="D234">
        <f>IFERROR(C234/B234,"")</f>
        <v/>
      </c>
    </row>
    <row r="235" spans="1:16">
      <c r="A235">
        <f>IFERROR('Input EIA Imports Coal Foreign'!A235,"")</f>
        <v/>
      </c>
      <c r="B235">
        <f>IFERROR('Input EIA Imports Coal Foreign'!K235,"")</f>
        <v/>
      </c>
      <c r="C235">
        <f>IFERROR('Input EIA Imports Coal Foreign'!L235,"")</f>
        <v/>
      </c>
      <c r="D235">
        <f>IFERROR(C235/B235,"")</f>
        <v/>
      </c>
    </row>
    <row r="236" spans="1:16">
      <c r="A236">
        <f>IFERROR('Input EIA Imports Coal Foreign'!A236,"")</f>
        <v/>
      </c>
      <c r="B236">
        <f>IFERROR('Input EIA Imports Coal Foreign'!K236,"")</f>
        <v/>
      </c>
      <c r="C236">
        <f>IFERROR('Input EIA Imports Coal Foreign'!L236,"")</f>
        <v/>
      </c>
      <c r="D236">
        <f>IFERROR(C236/B236,"")</f>
        <v/>
      </c>
    </row>
    <row r="237" spans="1:16">
      <c r="A237">
        <f>IFERROR('Input EIA Imports Coal Foreign'!A237,"")</f>
        <v/>
      </c>
      <c r="B237">
        <f>IFERROR('Input EIA Imports Coal Foreign'!K237,"")</f>
        <v/>
      </c>
      <c r="C237">
        <f>IFERROR('Input EIA Imports Coal Foreign'!L237,"")</f>
        <v/>
      </c>
      <c r="D237">
        <f>IFERROR(C237/B237,"")</f>
        <v/>
      </c>
    </row>
    <row r="238" spans="1:16">
      <c r="A238">
        <f>IFERROR('Input EIA Imports Coal Foreign'!A238,"")</f>
        <v/>
      </c>
      <c r="B238">
        <f>IFERROR('Input EIA Imports Coal Foreign'!K238,"")</f>
        <v/>
      </c>
      <c r="C238">
        <f>IFERROR('Input EIA Imports Coal Foreign'!L238,"")</f>
        <v/>
      </c>
      <c r="D238">
        <f>IFERROR(C238/B238,"")</f>
        <v/>
      </c>
    </row>
    <row r="239" spans="1:16">
      <c r="A239">
        <f>IFERROR('Input EIA Imports Coal Foreign'!A239,"")</f>
        <v/>
      </c>
      <c r="B239">
        <f>IFERROR('Input EIA Imports Coal Foreign'!K239,"")</f>
        <v/>
      </c>
      <c r="C239">
        <f>IFERROR('Input EIA Imports Coal Foreign'!L239,"")</f>
        <v/>
      </c>
      <c r="D239">
        <f>IFERROR(C239/B239,"")</f>
        <v/>
      </c>
    </row>
    <row r="240" spans="1:16">
      <c r="A240">
        <f>IFERROR('Input EIA Imports Coal Foreign'!A240,"")</f>
        <v/>
      </c>
      <c r="B240">
        <f>IFERROR('Input EIA Imports Coal Foreign'!K240,"")</f>
        <v/>
      </c>
      <c r="C240">
        <f>IFERROR('Input EIA Imports Coal Foreign'!L240,"")</f>
        <v/>
      </c>
      <c r="D240">
        <f>IFERROR(C240/B240,"")</f>
        <v/>
      </c>
    </row>
    <row r="241" spans="1:16">
      <c r="A241">
        <f>IFERROR('Input EIA Imports Coal Foreign'!A241,"")</f>
        <v/>
      </c>
      <c r="B241">
        <f>IFERROR('Input EIA Imports Coal Foreign'!K241,"")</f>
        <v/>
      </c>
      <c r="C241">
        <f>IFERROR('Input EIA Imports Coal Foreign'!L241,"")</f>
        <v/>
      </c>
      <c r="D241">
        <f>IFERROR(C241/B241,"")</f>
        <v/>
      </c>
    </row>
    <row r="242" spans="1:16">
      <c r="A242">
        <f>IFERROR('Input EIA Imports Coal Foreign'!A242,"")</f>
        <v/>
      </c>
      <c r="B242">
        <f>IFERROR('Input EIA Imports Coal Foreign'!K242,"")</f>
        <v/>
      </c>
      <c r="C242">
        <f>IFERROR('Input EIA Imports Coal Foreign'!L242,"")</f>
        <v/>
      </c>
      <c r="D242">
        <f>IFERROR(C242/B242,"")</f>
        <v/>
      </c>
    </row>
    <row r="243" spans="1:16">
      <c r="A243">
        <f>IFERROR('Input EIA Imports Coal Foreign'!A243,"")</f>
        <v/>
      </c>
      <c r="B243">
        <f>IFERROR('Input EIA Imports Coal Foreign'!K243,"")</f>
        <v/>
      </c>
      <c r="C243">
        <f>IFERROR('Input EIA Imports Coal Foreign'!L243,"")</f>
        <v/>
      </c>
      <c r="D243">
        <f>IFERROR(C243/B243,"")</f>
        <v/>
      </c>
    </row>
    <row r="244" spans="1:16">
      <c r="A244">
        <f>IFERROR('Input EIA Imports Coal Foreign'!A244,"")</f>
        <v/>
      </c>
      <c r="B244">
        <f>IFERROR('Input EIA Imports Coal Foreign'!K244,"")</f>
        <v/>
      </c>
      <c r="C244">
        <f>IFERROR('Input EIA Imports Coal Foreign'!L244,"")</f>
        <v/>
      </c>
      <c r="D244">
        <f>IFERROR(C244/B244,"")</f>
        <v/>
      </c>
    </row>
    <row r="245" spans="1:16">
      <c r="A245">
        <f>IFERROR('Input EIA Imports Coal Foreign'!A245,"")</f>
        <v/>
      </c>
      <c r="B245">
        <f>IFERROR('Input EIA Imports Coal Foreign'!K245,"")</f>
        <v/>
      </c>
      <c r="C245">
        <f>IFERROR('Input EIA Imports Coal Foreign'!L245,"")</f>
        <v/>
      </c>
      <c r="D245">
        <f>IFERROR(C245/B245,"")</f>
        <v/>
      </c>
    </row>
    <row r="246" spans="1:16">
      <c r="A246">
        <f>IFERROR('Input EIA Imports Coal Foreign'!A246,"")</f>
        <v/>
      </c>
      <c r="B246">
        <f>IFERROR('Input EIA Imports Coal Foreign'!K246,"")</f>
        <v/>
      </c>
      <c r="C246">
        <f>IFERROR('Input EIA Imports Coal Foreign'!L246,"")</f>
        <v/>
      </c>
      <c r="D246">
        <f>IFERROR(C246/B246,"")</f>
        <v/>
      </c>
    </row>
    <row r="247" spans="1:16">
      <c r="A247">
        <f>IFERROR('Input EIA Imports Coal Foreign'!A247,"")</f>
        <v/>
      </c>
      <c r="B247">
        <f>IFERROR('Input EIA Imports Coal Foreign'!K247,"")</f>
        <v/>
      </c>
      <c r="C247">
        <f>IFERROR('Input EIA Imports Coal Foreign'!L247,"")</f>
        <v/>
      </c>
      <c r="D247">
        <f>IFERROR(C247/B247,"")</f>
        <v/>
      </c>
    </row>
    <row r="248" spans="1:16">
      <c r="A248">
        <f>IFERROR('Input EIA Imports Coal Foreign'!A248,"")</f>
        <v/>
      </c>
      <c r="B248">
        <f>IFERROR('Input EIA Imports Coal Foreign'!K248,"")</f>
        <v/>
      </c>
      <c r="C248">
        <f>IFERROR('Input EIA Imports Coal Foreign'!L248,"")</f>
        <v/>
      </c>
      <c r="D248">
        <f>IFERROR(C248/B248,"")</f>
        <v/>
      </c>
    </row>
    <row r="249" spans="1:16">
      <c r="A249">
        <f>IFERROR('Input EIA Imports Coal Foreign'!A249,"")</f>
        <v/>
      </c>
      <c r="B249">
        <f>IFERROR('Input EIA Imports Coal Foreign'!K249,"")</f>
        <v/>
      </c>
      <c r="C249">
        <f>IFERROR('Input EIA Imports Coal Foreign'!L249,"")</f>
        <v/>
      </c>
      <c r="D249">
        <f>IFERROR(C249/B249,"")</f>
        <v/>
      </c>
    </row>
    <row r="250" spans="1:16">
      <c r="A250">
        <f>IFERROR('Input EIA Imports Coal Foreign'!A250,"")</f>
        <v/>
      </c>
      <c r="B250">
        <f>IFERROR('Input EIA Imports Coal Foreign'!K250,"")</f>
        <v/>
      </c>
      <c r="C250">
        <f>IFERROR('Input EIA Imports Coal Foreign'!L250,"")</f>
        <v/>
      </c>
      <c r="D250">
        <f>IFERROR(C250/B250,"")</f>
        <v/>
      </c>
    </row>
    <row r="251" spans="1:16">
      <c r="A251">
        <f>IFERROR('Input EIA Imports Coal Foreign'!A251,"")</f>
        <v/>
      </c>
      <c r="B251">
        <f>IFERROR('Input EIA Imports Coal Foreign'!K251,"")</f>
        <v/>
      </c>
      <c r="C251">
        <f>IFERROR('Input EIA Imports Coal Foreign'!L251,"")</f>
        <v/>
      </c>
      <c r="D251">
        <f>IFERROR(C251/B251,"")</f>
        <v/>
      </c>
    </row>
    <row r="252" spans="1:16">
      <c r="A252">
        <f>IFERROR('Input EIA Imports Coal Foreign'!A252,"")</f>
        <v/>
      </c>
      <c r="B252">
        <f>IFERROR('Input EIA Imports Coal Foreign'!K252,"")</f>
        <v/>
      </c>
      <c r="C252">
        <f>IFERROR('Input EIA Imports Coal Foreign'!L252,"")</f>
        <v/>
      </c>
      <c r="D252">
        <f>IFERROR(C252/B252,"")</f>
        <v/>
      </c>
    </row>
    <row r="253" spans="1:16">
      <c r="A253">
        <f>IFERROR('Input EIA Imports Coal Foreign'!A253,"")</f>
        <v/>
      </c>
      <c r="B253">
        <f>IFERROR('Input EIA Imports Coal Foreign'!K253,"")</f>
        <v/>
      </c>
      <c r="C253">
        <f>IFERROR('Input EIA Imports Coal Foreign'!L253,"")</f>
        <v/>
      </c>
      <c r="D253">
        <f>IFERROR(C253/B253,"")</f>
        <v/>
      </c>
    </row>
    <row r="254" spans="1:16">
      <c r="A254">
        <f>IFERROR('Input EIA Imports Coal Foreign'!A254,"")</f>
        <v/>
      </c>
      <c r="B254">
        <f>IFERROR('Input EIA Imports Coal Foreign'!K254,"")</f>
        <v/>
      </c>
      <c r="C254">
        <f>IFERROR('Input EIA Imports Coal Foreign'!L254,"")</f>
        <v/>
      </c>
      <c r="D254">
        <f>IFERROR(C254/B254,"")</f>
        <v/>
      </c>
    </row>
    <row r="255" spans="1:16">
      <c r="A255">
        <f>IFERROR('Input EIA Imports Coal Foreign'!A255,"")</f>
        <v/>
      </c>
      <c r="B255">
        <f>IFERROR('Input EIA Imports Coal Foreign'!K255,"")</f>
        <v/>
      </c>
      <c r="C255">
        <f>IFERROR('Input EIA Imports Coal Foreign'!L255,"")</f>
        <v/>
      </c>
      <c r="D255">
        <f>IFERROR(C255/B255,"")</f>
        <v/>
      </c>
    </row>
    <row r="256" spans="1:16">
      <c r="A256">
        <f>IFERROR('Input EIA Imports Coal Foreign'!A256,"")</f>
        <v/>
      </c>
      <c r="B256">
        <f>IFERROR('Input EIA Imports Coal Foreign'!K256,"")</f>
        <v/>
      </c>
      <c r="C256">
        <f>IFERROR('Input EIA Imports Coal Foreign'!L256,"")</f>
        <v/>
      </c>
      <c r="D256">
        <f>IFERROR(C256/B256,"")</f>
        <v/>
      </c>
    </row>
    <row r="257" spans="1:16">
      <c r="A257">
        <f>IFERROR('Input EIA Imports Coal Foreign'!A257,"")</f>
        <v/>
      </c>
      <c r="B257">
        <f>IFERROR('Input EIA Imports Coal Foreign'!K257,"")</f>
        <v/>
      </c>
      <c r="C257">
        <f>IFERROR('Input EIA Imports Coal Foreign'!L257,"")</f>
        <v/>
      </c>
      <c r="D257">
        <f>IFERROR(C257/B257,"")</f>
        <v/>
      </c>
    </row>
    <row r="258" spans="1:16">
      <c r="A258">
        <f>IFERROR('Input EIA Imports Coal Foreign'!A258,"")</f>
        <v/>
      </c>
      <c r="B258">
        <f>IFERROR('Input EIA Imports Coal Foreign'!K258,"")</f>
        <v/>
      </c>
      <c r="C258">
        <f>IFERROR('Input EIA Imports Coal Foreign'!L258,"")</f>
        <v/>
      </c>
      <c r="D258">
        <f>IFERROR(C258/B258,"")</f>
        <v/>
      </c>
    </row>
    <row r="259" spans="1:16">
      <c r="A259">
        <f>IFERROR('Input EIA Imports Coal Foreign'!A259,"")</f>
        <v/>
      </c>
      <c r="B259">
        <f>IFERROR('Input EIA Imports Coal Foreign'!K259,"")</f>
        <v/>
      </c>
      <c r="C259">
        <f>IFERROR('Input EIA Imports Coal Foreign'!L259,"")</f>
        <v/>
      </c>
      <c r="D259">
        <f>IFERROR(C259/B259,"")</f>
        <v/>
      </c>
    </row>
    <row r="260" spans="1:16">
      <c r="A260">
        <f>IFERROR('Input EIA Imports Coal Foreign'!A260,"")</f>
        <v/>
      </c>
      <c r="B260">
        <f>IFERROR('Input EIA Imports Coal Foreign'!K260,"")</f>
        <v/>
      </c>
      <c r="C260">
        <f>IFERROR('Input EIA Imports Coal Foreign'!L260,"")</f>
        <v/>
      </c>
      <c r="D260">
        <f>IFERROR(C260/B260,"")</f>
        <v/>
      </c>
    </row>
    <row r="261" spans="1:16">
      <c r="A261">
        <f>IFERROR('Input EIA Imports Coal Foreign'!A261,"")</f>
        <v/>
      </c>
      <c r="B261">
        <f>IFERROR('Input EIA Imports Coal Foreign'!K261,"")</f>
        <v/>
      </c>
      <c r="C261">
        <f>IFERROR('Input EIA Imports Coal Foreign'!L261,"")</f>
        <v/>
      </c>
      <c r="D261">
        <f>IFERROR(C261/B261,"")</f>
        <v/>
      </c>
    </row>
    <row r="262" spans="1:16">
      <c r="A262">
        <f>IFERROR('Input EIA Imports Coal Foreign'!A262,"")</f>
        <v/>
      </c>
      <c r="B262">
        <f>IFERROR('Input EIA Imports Coal Foreign'!K262,"")</f>
        <v/>
      </c>
      <c r="C262">
        <f>IFERROR('Input EIA Imports Coal Foreign'!L262,"")</f>
        <v/>
      </c>
      <c r="D262">
        <f>IFERROR(C262/B262,"")</f>
        <v/>
      </c>
    </row>
    <row r="263" spans="1:16">
      <c r="A263">
        <f>IFERROR('Input EIA Imports Coal Foreign'!A263,"")</f>
        <v/>
      </c>
      <c r="B263">
        <f>IFERROR('Input EIA Imports Coal Foreign'!K263,"")</f>
        <v/>
      </c>
      <c r="C263">
        <f>IFERROR('Input EIA Imports Coal Foreign'!L263,"")</f>
        <v/>
      </c>
      <c r="D263">
        <f>IFERROR(C263/B263,"")</f>
        <v/>
      </c>
    </row>
    <row r="264" spans="1:16">
      <c r="A264">
        <f>IFERROR('Input EIA Imports Coal Foreign'!A264,"")</f>
        <v/>
      </c>
      <c r="B264">
        <f>IFERROR('Input EIA Imports Coal Foreign'!K264,"")</f>
        <v/>
      </c>
      <c r="C264">
        <f>IFERROR('Input EIA Imports Coal Foreign'!L264,"")</f>
        <v/>
      </c>
      <c r="D264">
        <f>IFERROR(C264/B264,"")</f>
        <v/>
      </c>
    </row>
    <row r="265" spans="1:16">
      <c r="A265">
        <f>IFERROR('Input EIA Imports Coal Foreign'!A265,"")</f>
        <v/>
      </c>
      <c r="B265">
        <f>IFERROR('Input EIA Imports Coal Foreign'!K265,"")</f>
        <v/>
      </c>
      <c r="C265">
        <f>IFERROR('Input EIA Imports Coal Foreign'!L265,"")</f>
        <v/>
      </c>
      <c r="D265">
        <f>IFERROR(C265/B265,"")</f>
        <v/>
      </c>
    </row>
    <row r="266" spans="1:16">
      <c r="A266">
        <f>IFERROR('Input EIA Imports Coal Foreign'!A266,"")</f>
        <v/>
      </c>
      <c r="B266">
        <f>IFERROR('Input EIA Imports Coal Foreign'!K266,"")</f>
        <v/>
      </c>
      <c r="C266">
        <f>IFERROR('Input EIA Imports Coal Foreign'!L266,"")</f>
        <v/>
      </c>
      <c r="D266">
        <f>IFERROR(C266/B266,"")</f>
        <v/>
      </c>
    </row>
    <row r="267" spans="1:16">
      <c r="A267">
        <f>IFERROR('Input EIA Imports Coal Foreign'!A267,"")</f>
        <v/>
      </c>
      <c r="B267">
        <f>IFERROR('Input EIA Imports Coal Foreign'!K267,"")</f>
        <v/>
      </c>
      <c r="C267">
        <f>IFERROR('Input EIA Imports Coal Foreign'!L267,"")</f>
        <v/>
      </c>
      <c r="D267">
        <f>IFERROR(C267/B267,"")</f>
        <v/>
      </c>
    </row>
    <row r="268" spans="1:16">
      <c r="A268">
        <f>IFERROR('Input EIA Imports Coal Foreign'!A268,"")</f>
        <v/>
      </c>
      <c r="B268">
        <f>IFERROR('Input EIA Imports Coal Foreign'!K268,"")</f>
        <v/>
      </c>
      <c r="C268">
        <f>IFERROR('Input EIA Imports Coal Foreign'!L268,"")</f>
        <v/>
      </c>
      <c r="D268">
        <f>IFERROR(C268/B268,"")</f>
        <v/>
      </c>
    </row>
    <row r="269" spans="1:16">
      <c r="A269">
        <f>IFERROR('Input EIA Imports Coal Foreign'!A269,"")</f>
        <v/>
      </c>
      <c r="B269">
        <f>IFERROR('Input EIA Imports Coal Foreign'!K269,"")</f>
        <v/>
      </c>
      <c r="C269">
        <f>IFERROR('Input EIA Imports Coal Foreign'!L269,"")</f>
        <v/>
      </c>
      <c r="D269">
        <f>IFERROR(C269/B269,"")</f>
        <v/>
      </c>
    </row>
    <row r="270" spans="1:16">
      <c r="A270">
        <f>IFERROR('Input EIA Imports Coal Foreign'!A270,"")</f>
        <v/>
      </c>
      <c r="B270">
        <f>IFERROR('Input EIA Imports Coal Foreign'!K270,"")</f>
        <v/>
      </c>
      <c r="C270">
        <f>IFERROR('Input EIA Imports Coal Foreign'!L270,"")</f>
        <v/>
      </c>
      <c r="D270">
        <f>IFERROR(C270/B270,"")</f>
        <v/>
      </c>
    </row>
    <row r="271" spans="1:16">
      <c r="A271">
        <f>IFERROR('Input EIA Imports Coal Foreign'!A271,"")</f>
        <v/>
      </c>
      <c r="B271">
        <f>IFERROR('Input EIA Imports Coal Foreign'!K271,"")</f>
        <v/>
      </c>
      <c r="C271">
        <f>IFERROR('Input EIA Imports Coal Foreign'!L271,"")</f>
        <v/>
      </c>
      <c r="D271">
        <f>IFERROR(C271/B271,"")</f>
        <v/>
      </c>
    </row>
    <row r="272" spans="1:16">
      <c r="A272">
        <f>IFERROR('Input EIA Imports Coal Foreign'!A272,"")</f>
        <v/>
      </c>
      <c r="B272">
        <f>IFERROR('Input EIA Imports Coal Foreign'!K272,"")</f>
        <v/>
      </c>
      <c r="C272">
        <f>IFERROR('Input EIA Imports Coal Foreign'!L272,"")</f>
        <v/>
      </c>
      <c r="D272">
        <f>IFERROR(C272/B272,"")</f>
        <v/>
      </c>
    </row>
    <row r="273" spans="1:16">
      <c r="A273">
        <f>IFERROR('Input EIA Imports Coal Foreign'!A273,"")</f>
        <v/>
      </c>
      <c r="B273">
        <f>IFERROR('Input EIA Imports Coal Foreign'!K273,"")</f>
        <v/>
      </c>
      <c r="C273">
        <f>IFERROR('Input EIA Imports Coal Foreign'!L273,"")</f>
        <v/>
      </c>
      <c r="D273">
        <f>IFERROR(C273/B273,"")</f>
        <v/>
      </c>
    </row>
    <row r="274" spans="1:16">
      <c r="A274">
        <f>IFERROR('Input EIA Imports Coal Foreign'!A274,"")</f>
        <v/>
      </c>
      <c r="B274">
        <f>IFERROR('Input EIA Imports Coal Foreign'!K274,"")</f>
        <v/>
      </c>
      <c r="C274">
        <f>IFERROR('Input EIA Imports Coal Foreign'!L274,"")</f>
        <v/>
      </c>
      <c r="D274">
        <f>IFERROR(C274/B274,"")</f>
        <v/>
      </c>
    </row>
    <row r="275" spans="1:16">
      <c r="A275">
        <f>IFERROR('Input EIA Imports Coal Foreign'!A275,"")</f>
        <v/>
      </c>
      <c r="B275">
        <f>IFERROR('Input EIA Imports Coal Foreign'!K275,"")</f>
        <v/>
      </c>
      <c r="C275">
        <f>IFERROR('Input EIA Imports Coal Foreign'!L275,"")</f>
        <v/>
      </c>
      <c r="D275">
        <f>IFERROR(C275/B275,"")</f>
        <v/>
      </c>
    </row>
    <row r="276" spans="1:16">
      <c r="A276">
        <f>IFERROR('Input EIA Imports Coal Foreign'!A276,"")</f>
        <v/>
      </c>
      <c r="B276">
        <f>IFERROR('Input EIA Imports Coal Foreign'!K276,"")</f>
        <v/>
      </c>
      <c r="C276">
        <f>IFERROR('Input EIA Imports Coal Foreign'!L276,"")</f>
        <v/>
      </c>
      <c r="D276">
        <f>IFERROR(C276/B276,"")</f>
        <v/>
      </c>
    </row>
    <row r="277" spans="1:16">
      <c r="A277">
        <f>IFERROR('Input EIA Imports Coal Foreign'!A277,"")</f>
        <v/>
      </c>
      <c r="B277">
        <f>IFERROR('Input EIA Imports Coal Foreign'!K277,"")</f>
        <v/>
      </c>
      <c r="C277">
        <f>IFERROR('Input EIA Imports Coal Foreign'!L277,"")</f>
        <v/>
      </c>
      <c r="D277">
        <f>IFERROR(C277/B277,"")</f>
        <v/>
      </c>
    </row>
    <row r="278" spans="1:16">
      <c r="A278">
        <f>IFERROR('Input EIA Imports Coal Foreign'!A278,"")</f>
        <v/>
      </c>
      <c r="B278">
        <f>IFERROR('Input EIA Imports Coal Foreign'!K278,"")</f>
        <v/>
      </c>
      <c r="C278">
        <f>IFERROR('Input EIA Imports Coal Foreign'!L278,"")</f>
        <v/>
      </c>
      <c r="D278">
        <f>IFERROR(C278/B278,"")</f>
        <v/>
      </c>
    </row>
    <row r="279" spans="1:16">
      <c r="A279">
        <f>IFERROR('Input EIA Imports Coal Foreign'!A279,"")</f>
        <v/>
      </c>
      <c r="B279">
        <f>IFERROR('Input EIA Imports Coal Foreign'!K279,"")</f>
        <v/>
      </c>
      <c r="C279">
        <f>IFERROR('Input EIA Imports Coal Foreign'!L279,"")</f>
        <v/>
      </c>
      <c r="D279">
        <f>IFERROR(C279/B279,"")</f>
        <v/>
      </c>
    </row>
    <row r="280" spans="1:16">
      <c r="A280">
        <f>IFERROR('Input EIA Imports Coal Foreign'!A280,"")</f>
        <v/>
      </c>
      <c r="B280">
        <f>IFERROR('Input EIA Imports Coal Foreign'!K280,"")</f>
        <v/>
      </c>
      <c r="C280">
        <f>IFERROR('Input EIA Imports Coal Foreign'!L280,"")</f>
        <v/>
      </c>
      <c r="D280">
        <f>IFERROR(C280/B280,"")</f>
        <v/>
      </c>
    </row>
    <row r="281" spans="1:16">
      <c r="A281">
        <f>IFERROR('Input EIA Imports Coal Foreign'!A281,"")</f>
        <v/>
      </c>
      <c r="B281">
        <f>IFERROR('Input EIA Imports Coal Foreign'!K281,"")</f>
        <v/>
      </c>
      <c r="C281">
        <f>IFERROR('Input EIA Imports Coal Foreign'!L281,"")</f>
        <v/>
      </c>
      <c r="D281">
        <f>IFERROR(C281/B281,"")</f>
        <v/>
      </c>
    </row>
    <row r="282" spans="1:16">
      <c r="A282">
        <f>IFERROR('Input EIA Imports Coal Foreign'!A282,"")</f>
        <v/>
      </c>
      <c r="B282">
        <f>IFERROR('Input EIA Imports Coal Foreign'!K282,"")</f>
        <v/>
      </c>
      <c r="C282">
        <f>IFERROR('Input EIA Imports Coal Foreign'!L282,"")</f>
        <v/>
      </c>
      <c r="D282">
        <f>IFERROR(C282/B282,"")</f>
        <v/>
      </c>
    </row>
    <row r="283" spans="1:16">
      <c r="A283">
        <f>IFERROR('Input EIA Imports Coal Foreign'!A283,"")</f>
        <v/>
      </c>
      <c r="B283">
        <f>IFERROR('Input EIA Imports Coal Foreign'!K283,"")</f>
        <v/>
      </c>
      <c r="C283">
        <f>IFERROR('Input EIA Imports Coal Foreign'!L283,"")</f>
        <v/>
      </c>
      <c r="D283">
        <f>IFERROR(C283/B283,"")</f>
        <v/>
      </c>
    </row>
    <row r="284" spans="1:16">
      <c r="A284">
        <f>IFERROR('Input EIA Imports Coal Foreign'!A284,"")</f>
        <v/>
      </c>
      <c r="B284">
        <f>IFERROR('Input EIA Imports Coal Foreign'!K284,"")</f>
        <v/>
      </c>
      <c r="C284">
        <f>IFERROR('Input EIA Imports Coal Foreign'!L284,"")</f>
        <v/>
      </c>
      <c r="D284">
        <f>IFERROR(C284/B284,"")</f>
        <v/>
      </c>
    </row>
    <row r="285" spans="1:16">
      <c r="A285">
        <f>IFERROR('Input EIA Imports Coal Foreign'!A285,"")</f>
        <v/>
      </c>
      <c r="B285">
        <f>IFERROR('Input EIA Imports Coal Foreign'!K285,"")</f>
        <v/>
      </c>
      <c r="C285">
        <f>IFERROR('Input EIA Imports Coal Foreign'!L285,"")</f>
        <v/>
      </c>
      <c r="D285">
        <f>IFERROR(C285/B285,"")</f>
        <v/>
      </c>
    </row>
    <row r="286" spans="1:16">
      <c r="A286">
        <f>IFERROR('Input EIA Imports Coal Foreign'!A286,"")</f>
        <v/>
      </c>
      <c r="B286">
        <f>IFERROR('Input EIA Imports Coal Foreign'!K286,"")</f>
        <v/>
      </c>
      <c r="C286">
        <f>IFERROR('Input EIA Imports Coal Foreign'!L286,"")</f>
        <v/>
      </c>
      <c r="D286">
        <f>IFERROR(C286/B286,"")</f>
        <v/>
      </c>
    </row>
    <row r="287" spans="1:16">
      <c r="A287">
        <f>IFERROR('Input EIA Imports Coal Foreign'!A287,"")</f>
        <v/>
      </c>
      <c r="B287">
        <f>IFERROR('Input EIA Imports Coal Foreign'!K287,"")</f>
        <v/>
      </c>
      <c r="C287">
        <f>IFERROR('Input EIA Imports Coal Foreign'!L287,"")</f>
        <v/>
      </c>
      <c r="D287">
        <f>IFERROR(C287/B287,"")</f>
        <v/>
      </c>
    </row>
    <row r="288" spans="1:16">
      <c r="A288">
        <f>IFERROR('Input EIA Imports Coal Foreign'!A288,"")</f>
        <v/>
      </c>
      <c r="B288">
        <f>IFERROR('Input EIA Imports Coal Foreign'!K288,"")</f>
        <v/>
      </c>
      <c r="C288">
        <f>IFERROR('Input EIA Imports Coal Foreign'!L288,"")</f>
        <v/>
      </c>
      <c r="D288">
        <f>IFERROR(C288/B288,"")</f>
        <v/>
      </c>
    </row>
    <row r="289" spans="1:16">
      <c r="A289">
        <f>IFERROR('Input EIA Imports Coal Foreign'!A289,"")</f>
        <v/>
      </c>
      <c r="B289">
        <f>IFERROR('Input EIA Imports Coal Foreign'!K289,"")</f>
        <v/>
      </c>
      <c r="C289">
        <f>IFERROR('Input EIA Imports Coal Foreign'!L289,"")</f>
        <v/>
      </c>
      <c r="D289">
        <f>IFERROR(C289/B289,"")</f>
        <v/>
      </c>
    </row>
    <row r="290" spans="1:16">
      <c r="A290">
        <f>IFERROR('Input EIA Imports Coal Foreign'!A290,"")</f>
        <v/>
      </c>
      <c r="B290">
        <f>IFERROR('Input EIA Imports Coal Foreign'!K290,"")</f>
        <v/>
      </c>
      <c r="C290">
        <f>IFERROR('Input EIA Imports Coal Foreign'!L290,"")</f>
        <v/>
      </c>
      <c r="D290">
        <f>IFERROR(C290/B290,"")</f>
        <v/>
      </c>
    </row>
    <row r="291" spans="1:16">
      <c r="A291">
        <f>IFERROR('Input EIA Imports Coal Foreign'!A291,"")</f>
        <v/>
      </c>
      <c r="B291">
        <f>IFERROR('Input EIA Imports Coal Foreign'!K291,"")</f>
        <v/>
      </c>
      <c r="C291">
        <f>IFERROR('Input EIA Imports Coal Foreign'!L291,"")</f>
        <v/>
      </c>
      <c r="D291">
        <f>IFERROR(C291/B291,"")</f>
        <v/>
      </c>
    </row>
    <row r="292" spans="1:16">
      <c r="A292">
        <f>IFERROR('Input EIA Imports Coal Foreign'!A292,"")</f>
        <v/>
      </c>
      <c r="B292">
        <f>IFERROR('Input EIA Imports Coal Foreign'!K292,"")</f>
        <v/>
      </c>
      <c r="C292">
        <f>IFERROR('Input EIA Imports Coal Foreign'!L292,"")</f>
        <v/>
      </c>
      <c r="D292">
        <f>IFERROR(C292/B292,"")</f>
        <v/>
      </c>
    </row>
    <row r="293" spans="1:16">
      <c r="A293">
        <f>IFERROR('Input EIA Imports Coal Foreign'!A293,"")</f>
        <v/>
      </c>
      <c r="B293">
        <f>IFERROR('Input EIA Imports Coal Foreign'!K293,"")</f>
        <v/>
      </c>
      <c r="C293">
        <f>IFERROR('Input EIA Imports Coal Foreign'!L293,"")</f>
        <v/>
      </c>
      <c r="D293">
        <f>IFERROR(C293/B293,"")</f>
        <v/>
      </c>
    </row>
    <row r="294" spans="1:16">
      <c r="A294">
        <f>IFERROR('Input EIA Imports Coal Foreign'!A294,"")</f>
        <v/>
      </c>
      <c r="B294">
        <f>IFERROR('Input EIA Imports Coal Foreign'!K294,"")</f>
        <v/>
      </c>
      <c r="C294">
        <f>IFERROR('Input EIA Imports Coal Foreign'!L294,"")</f>
        <v/>
      </c>
      <c r="D294">
        <f>IFERROR(C294/B294,"")</f>
        <v/>
      </c>
    </row>
    <row r="295" spans="1:16">
      <c r="A295">
        <f>IFERROR('Input EIA Imports Coal Foreign'!A295,"")</f>
        <v/>
      </c>
      <c r="B295">
        <f>IFERROR('Input EIA Imports Coal Foreign'!K295,"")</f>
        <v/>
      </c>
      <c r="C295">
        <f>IFERROR('Input EIA Imports Coal Foreign'!L295,"")</f>
        <v/>
      </c>
      <c r="D295">
        <f>IFERROR(C295/B295,"")</f>
        <v/>
      </c>
    </row>
    <row r="296" spans="1:16">
      <c r="A296">
        <f>IFERROR('Input EIA Imports Coal Foreign'!A296,"")</f>
        <v/>
      </c>
      <c r="B296">
        <f>IFERROR('Input EIA Imports Coal Foreign'!K296,"")</f>
        <v/>
      </c>
      <c r="C296">
        <f>IFERROR('Input EIA Imports Coal Foreign'!L296,"")</f>
        <v/>
      </c>
      <c r="D296">
        <f>IFERROR(C296/B296,"")</f>
        <v/>
      </c>
    </row>
    <row r="297" spans="1:16">
      <c r="A297">
        <f>IFERROR('Input EIA Imports Coal Foreign'!A297,"")</f>
        <v/>
      </c>
      <c r="B297">
        <f>IFERROR('Input EIA Imports Coal Foreign'!K297,"")</f>
        <v/>
      </c>
      <c r="C297">
        <f>IFERROR('Input EIA Imports Coal Foreign'!L297,"")</f>
        <v/>
      </c>
      <c r="D297">
        <f>IFERROR(C297/B297,"")</f>
        <v/>
      </c>
    </row>
    <row r="298" spans="1:16">
      <c r="A298">
        <f>IFERROR('Input EIA Imports Coal Foreign'!A298,"")</f>
        <v/>
      </c>
      <c r="B298">
        <f>IFERROR('Input EIA Imports Coal Foreign'!K298,"")</f>
        <v/>
      </c>
      <c r="C298">
        <f>IFERROR('Input EIA Imports Coal Foreign'!L298,"")</f>
        <v/>
      </c>
      <c r="D298">
        <f>IFERROR(C298/B298,"")</f>
        <v/>
      </c>
    </row>
    <row r="299" spans="1:16">
      <c r="A299">
        <f>IFERROR('Input EIA Imports Coal Foreign'!A299,"")</f>
        <v/>
      </c>
      <c r="B299">
        <f>IFERROR('Input EIA Imports Coal Foreign'!K299,"")</f>
        <v/>
      </c>
      <c r="C299">
        <f>IFERROR('Input EIA Imports Coal Foreign'!L299,"")</f>
        <v/>
      </c>
      <c r="D299">
        <f>IFERROR(C299/B299,"")</f>
        <v/>
      </c>
    </row>
    <row r="300" spans="1:16">
      <c r="A300">
        <f>IFERROR('Input EIA Imports Coal Foreign'!A300,"")</f>
        <v/>
      </c>
      <c r="B300">
        <f>IFERROR('Input EIA Imports Coal Foreign'!K300,"")</f>
        <v/>
      </c>
      <c r="C300">
        <f>IFERROR('Input EIA Imports Coal Foreign'!L300,"")</f>
        <v/>
      </c>
      <c r="D300">
        <f>IFERROR(C300/B300,"")</f>
        <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AX266"/>
  <sheetViews>
    <sheetView workbookViewId="0">
      <selection activeCell="A1" sqref="A1"/>
    </sheetView>
  </sheetViews>
  <sheetFormatPr baseColWidth="10" defaultRowHeight="15"/>
  <sheetData>
    <row r="1" spans="1:50">
      <c r="A1" t="s">
        <v>1759</v>
      </c>
      <c r="C1" t="s">
        <v>1760</v>
      </c>
    </row>
    <row r="2" spans="1:50">
      <c r="A2" t="s">
        <v>1761</v>
      </c>
      <c r="B2" t="s">
        <v>1762</v>
      </c>
      <c r="C2" t="s">
        <v>1763</v>
      </c>
      <c r="E2">
        <f>'EIA Consumption'!AF218/'EIA Consumption'!AF219</f>
        <v/>
      </c>
      <c r="F2">
        <f>'EIA Consumption'!AG218/'EIA Consumption'!AG219</f>
        <v/>
      </c>
      <c r="G2">
        <f>'EIA Consumption'!AH218/'EIA Consumption'!AH219</f>
        <v/>
      </c>
      <c r="H2">
        <f>'EIA Consumption'!AI218/'EIA Consumption'!AI219</f>
        <v/>
      </c>
      <c r="I2">
        <f>'EIA Consumption'!AJ218/'EIA Consumption'!AJ219</f>
        <v/>
      </c>
      <c r="J2">
        <f>'EIA Consumption'!AK218/'EIA Consumption'!AK219</f>
        <v/>
      </c>
      <c r="K2">
        <f>'EIA Consumption'!AL218/'EIA Consumption'!AL219</f>
        <v/>
      </c>
      <c r="L2">
        <f>'EIA Consumption'!AM218/'EIA Consumption'!AM219</f>
        <v/>
      </c>
      <c r="M2">
        <f>'EIA Consumption'!AN218/'EIA Consumption'!AN219</f>
        <v/>
      </c>
      <c r="N2">
        <f>'EIA Consumption'!AO218/'EIA Consumption'!AO219</f>
        <v/>
      </c>
      <c r="O2">
        <f>'EIA Consumption'!AP218/'EIA Consumption'!AP219</f>
        <v/>
      </c>
      <c r="P2">
        <f>'EIA Consumption'!AQ218/'EIA Consumption'!AQ219</f>
        <v/>
      </c>
      <c r="Q2">
        <f>'EIA Consumption'!AR218/'EIA Consumption'!AR219</f>
        <v/>
      </c>
      <c r="R2">
        <f>'EIA Consumption'!AS218/'EIA Consumption'!AS219</f>
        <v/>
      </c>
      <c r="S2">
        <f>'EIA Consumption'!AT218/'EIA Consumption'!AT219</f>
        <v/>
      </c>
      <c r="T2">
        <f>'EIA Consumption'!AU218/'EIA Consumption'!AU219</f>
        <v/>
      </c>
      <c r="U2">
        <f>'EIA Consumption'!AV218/'EIA Consumption'!AV219</f>
        <v/>
      </c>
      <c r="V2">
        <f>'EIA Consumption'!AW218/'EIA Consumption'!AW219</f>
        <v/>
      </c>
      <c r="W2">
        <f>'EIA Consumption'!AX218/'EIA Consumption'!AX219</f>
        <v/>
      </c>
      <c r="X2">
        <f>'EIA Consumption'!AY218/'EIA Consumption'!AY219</f>
        <v/>
      </c>
      <c r="Y2">
        <f>'EIA Consumption'!AZ218/'EIA Consumption'!AZ219</f>
        <v/>
      </c>
      <c r="Z2">
        <f>'EIA Consumption'!BA218/'EIA Consumption'!BA219</f>
        <v/>
      </c>
      <c r="AA2">
        <f>'EIA Consumption'!BB218/'EIA Consumption'!BB219</f>
        <v/>
      </c>
      <c r="AB2">
        <f>'EIA Consumption'!BC218/'EIA Consumption'!BC219</f>
        <v/>
      </c>
      <c r="AC2">
        <f>'EIA Consumption'!BD218/'EIA Consumption'!BD219</f>
        <v/>
      </c>
      <c r="AD2">
        <f>'EIA Consumption'!BE218/'EIA Consumption'!BE219</f>
        <v/>
      </c>
      <c r="AE2">
        <f>'EIA Consumption'!BF218/'EIA Consumption'!BF219</f>
        <v/>
      </c>
      <c r="AF2">
        <f>'EIA Consumption'!BG218/'EIA Consumption'!BG219</f>
        <v/>
      </c>
      <c r="AG2">
        <f>'EIA Consumption'!BH218/'EIA Consumption'!BH219</f>
        <v/>
      </c>
      <c r="AH2">
        <f>'EIA Consumption'!BI218/'EIA Consumption'!BI219</f>
        <v/>
      </c>
      <c r="AI2">
        <f>'EIA Consumption'!BJ218/'EIA Consumption'!BJ219</f>
        <v/>
      </c>
      <c r="AJ2">
        <f>'EIA Consumption'!BK218/'EIA Consumption'!BK219</f>
        <v/>
      </c>
      <c r="AK2">
        <f>'EIA Consumption'!BL218/'EIA Consumption'!BL219</f>
        <v/>
      </c>
      <c r="AL2">
        <f>'EIA Consumption'!BM218/'EIA Consumption'!BM219</f>
        <v/>
      </c>
      <c r="AM2">
        <f>'EIA Consumption'!BN218/'EIA Consumption'!BN219</f>
        <v/>
      </c>
      <c r="AN2">
        <f>'EIA Consumption'!BO218/'EIA Consumption'!BO219</f>
        <v/>
      </c>
      <c r="AO2">
        <f>'EIA Consumption'!BP218/'EIA Consumption'!BP219</f>
        <v/>
      </c>
      <c r="AP2">
        <f>'EIA Consumption'!BQ218/'EIA Consumption'!BQ219</f>
        <v/>
      </c>
      <c r="AQ2">
        <f>'EIA Consumption'!BR218/'EIA Consumption'!BR219</f>
        <v/>
      </c>
      <c r="AR2">
        <f>'EIA Consumption'!BS218/'EIA Consumption'!BS219</f>
        <v/>
      </c>
      <c r="AS2">
        <f>'EIA Consumption'!BT218/'EIA Consumption'!BT219</f>
        <v/>
      </c>
      <c r="AT2">
        <f>'EIA Consumption'!BU218/'EIA Consumption'!BU219</f>
        <v/>
      </c>
      <c r="AU2">
        <f>'EIA Consumption'!BV218/'EIA Consumption'!BV219</f>
        <v/>
      </c>
      <c r="AV2">
        <f>'EIA Consumption'!BW218/'EIA Consumption'!BW219</f>
        <v/>
      </c>
    </row>
    <row r="3" spans="1:50">
      <c r="B3" t="s">
        <v>1764</v>
      </c>
      <c r="C3" t="s">
        <v>1765</v>
      </c>
      <c r="E3" t="n">
        <v>1987</v>
      </c>
      <c r="F3" t="n">
        <v>1988</v>
      </c>
      <c r="G3" t="n">
        <v>1989</v>
      </c>
      <c r="H3" t="n">
        <v>1990</v>
      </c>
      <c r="I3" t="n">
        <v>1991</v>
      </c>
      <c r="J3" t="n">
        <v>1992</v>
      </c>
      <c r="K3" t="n">
        <v>1993</v>
      </c>
      <c r="L3" t="n">
        <v>1994</v>
      </c>
      <c r="M3" t="n">
        <v>1995</v>
      </c>
      <c r="N3" t="n">
        <v>1996</v>
      </c>
      <c r="O3" t="n">
        <v>1997</v>
      </c>
      <c r="P3" t="n">
        <v>1998</v>
      </c>
      <c r="Q3" t="n">
        <v>1999</v>
      </c>
      <c r="R3" t="n">
        <v>2000</v>
      </c>
      <c r="S3" t="n">
        <v>2001</v>
      </c>
      <c r="T3" t="n">
        <v>2002</v>
      </c>
      <c r="U3" t="n">
        <v>2003</v>
      </c>
      <c r="V3" t="n">
        <v>2004</v>
      </c>
      <c r="W3" t="n">
        <v>2005</v>
      </c>
      <c r="X3" t="n">
        <v>2006</v>
      </c>
      <c r="Y3" t="n">
        <v>2007</v>
      </c>
      <c r="Z3" t="n">
        <v>2008</v>
      </c>
      <c r="AA3" t="n">
        <v>2009</v>
      </c>
      <c r="AB3" t="n">
        <v>2010</v>
      </c>
      <c r="AC3" t="n">
        <v>2011</v>
      </c>
      <c r="AD3" t="n">
        <v>2012</v>
      </c>
      <c r="AE3" t="n">
        <v>2013</v>
      </c>
      <c r="AF3" t="n">
        <v>2014</v>
      </c>
      <c r="AG3" t="n">
        <v>2015</v>
      </c>
      <c r="AH3" t="n">
        <v>2016</v>
      </c>
      <c r="AI3" t="n">
        <v>2017</v>
      </c>
      <c r="AJ3" t="n">
        <v>2018</v>
      </c>
      <c r="AK3" t="n">
        <v>2019</v>
      </c>
      <c r="AL3" t="n">
        <v>2020</v>
      </c>
      <c r="AM3" t="n">
        <v>2021</v>
      </c>
      <c r="AN3" t="n">
        <v>2022</v>
      </c>
      <c r="AO3" t="n">
        <v>2023</v>
      </c>
      <c r="AP3" t="n">
        <v>2024</v>
      </c>
      <c r="AQ3" t="n">
        <v>2025</v>
      </c>
      <c r="AR3" t="n">
        <v>2026</v>
      </c>
      <c r="AS3" t="n">
        <v>2027</v>
      </c>
      <c r="AT3" t="n">
        <v>2028</v>
      </c>
      <c r="AU3" t="n">
        <v>2029</v>
      </c>
      <c r="AV3" t="n">
        <v>2030</v>
      </c>
    </row>
    <row r="4" spans="1:50">
      <c r="A4" t="s">
        <v>281</v>
      </c>
      <c r="B4" t="s">
        <v>1766</v>
      </c>
      <c r="C4" t="s">
        <v>1767</v>
      </c>
      <c r="E4">
        <f>SUMIFS('EIA Imports'!$D:$D,'EIA Imports'!$A:$A,E$3,'EIA Imports'!$C:$C,$A4)</f>
        <v/>
      </c>
      <c r="F4">
        <f>SUMIFS('EIA Imports'!$D:$D,'EIA Imports'!$A:$A,F$3,'EIA Imports'!$C:$C,$A4)</f>
        <v/>
      </c>
      <c r="G4">
        <f>SUMIFS('EIA Imports'!$D:$D,'EIA Imports'!$A:$A,G$3,'EIA Imports'!$C:$C,$A4)</f>
        <v/>
      </c>
      <c r="H4">
        <f>SUMIFS('EIA Imports'!$D:$D,'EIA Imports'!$A:$A,H$3,'EIA Imports'!$C:$C,$A4)</f>
        <v/>
      </c>
      <c r="I4">
        <f>SUMIFS('EIA Imports'!$D:$D,'EIA Imports'!$A:$A,I$3,'EIA Imports'!$C:$C,$A4)</f>
        <v/>
      </c>
      <c r="J4">
        <f>SUMIFS('EIA Imports'!$D:$D,'EIA Imports'!$A:$A,J$3,'EIA Imports'!$C:$C,$A4)</f>
        <v/>
      </c>
      <c r="K4">
        <f>SUMIFS('EIA Imports'!$D:$D,'EIA Imports'!$A:$A,K$3,'EIA Imports'!$C:$C,$A4)</f>
        <v/>
      </c>
      <c r="L4">
        <f>SUMIFS('EIA Imports'!$D:$D,'EIA Imports'!$A:$A,L$3,'EIA Imports'!$C:$C,$A4)</f>
        <v/>
      </c>
      <c r="M4">
        <f>SUMIFS('EIA Imports'!$D:$D,'EIA Imports'!$A:$A,M$3,'EIA Imports'!$C:$C,$A4)</f>
        <v/>
      </c>
      <c r="N4">
        <f>SUMIFS('EIA Imports'!$D:$D,'EIA Imports'!$A:$A,N$3,'EIA Imports'!$C:$C,$A4)</f>
        <v/>
      </c>
      <c r="O4">
        <f>SUMIFS('EIA Imports'!$D:$D,'EIA Imports'!$A:$A,O$3,'EIA Imports'!$C:$C,$A4)</f>
        <v/>
      </c>
      <c r="P4">
        <f>SUMIFS('EIA Imports'!$D:$D,'EIA Imports'!$A:$A,P$3,'EIA Imports'!$C:$C,$A4)</f>
        <v/>
      </c>
      <c r="Q4">
        <f>SUMIFS('EIA Imports'!$D:$D,'EIA Imports'!$A:$A,Q$3,'EIA Imports'!$C:$C,$A4)</f>
        <v/>
      </c>
      <c r="R4">
        <f>SUMIFS('EIA Imports'!$D:$D,'EIA Imports'!$A:$A,R$3,'EIA Imports'!$C:$C,$A4)</f>
        <v/>
      </c>
      <c r="S4">
        <f>SUMIFS('EIA Imports'!$D:$D,'EIA Imports'!$A:$A,S$3,'EIA Imports'!$C:$C,$A4)</f>
        <v/>
      </c>
      <c r="T4">
        <f>SUMIFS('EIA Imports'!$D:$D,'EIA Imports'!$A:$A,T$3,'EIA Imports'!$C:$C,$A4)</f>
        <v/>
      </c>
      <c r="U4">
        <f>SUMIFS('EIA Imports'!$D:$D,'EIA Imports'!$A:$A,U$3,'EIA Imports'!$C:$C,$A4)</f>
        <v/>
      </c>
      <c r="V4">
        <f>SUMIFS('EIA Imports'!$D:$D,'EIA Imports'!$A:$A,V$3,'EIA Imports'!$C:$C,$A4)</f>
        <v/>
      </c>
      <c r="W4">
        <f>SUMIFS('EIA Imports'!$D:$D,'EIA Imports'!$A:$A,W$3,'EIA Imports'!$C:$C,$A4)</f>
        <v/>
      </c>
      <c r="X4">
        <f>SUMIFS('EIA Imports'!$D:$D,'EIA Imports'!$A:$A,X$3,'EIA Imports'!$C:$C,$A4)</f>
        <v/>
      </c>
      <c r="Y4">
        <f>SUMIFS('EIA Imports'!$D:$D,'EIA Imports'!$A:$A,Y$3,'EIA Imports'!$C:$C,$A4)</f>
        <v/>
      </c>
      <c r="Z4">
        <f>SUMIFS('EIA Imports'!$D:$D,'EIA Imports'!$A:$A,Z$3,'EIA Imports'!$C:$C,$A4)</f>
        <v/>
      </c>
      <c r="AA4">
        <f>SUMIFS('EIA Imports'!$D:$D,'EIA Imports'!$A:$A,AA$3,'EIA Imports'!$C:$C,$A4)</f>
        <v/>
      </c>
      <c r="AB4">
        <f>SUMIFS('EIA Imports'!$D:$D,'EIA Imports'!$A:$A,AB$3,'EIA Imports'!$C:$C,$A4)</f>
        <v/>
      </c>
      <c r="AC4">
        <f>SUMIFS('EIA Imports'!$D:$D,'EIA Imports'!$A:$A,AC$3,'EIA Imports'!$C:$C,$A4)</f>
        <v/>
      </c>
      <c r="AD4">
        <f>SUMIFS('EIA Imports'!$D:$D,'EIA Imports'!$A:$A,AD$3,'EIA Imports'!$C:$C,$A4)</f>
        <v/>
      </c>
      <c r="AE4">
        <f>SUMIFS('EIA Imports'!$D:$D,'EIA Imports'!$A:$A,AE$3,'EIA Imports'!$C:$C,$A4)</f>
        <v/>
      </c>
      <c r="AF4">
        <f>SUMIFS('EIA Imports'!$D:$D,'EIA Imports'!$A:$A,AF$3,'EIA Imports'!$C:$C,$A4)</f>
        <v/>
      </c>
      <c r="AG4">
        <f>SUMIFS('EIA Imports'!$D:$D,'EIA Imports'!$A:$A,AG$3,'EIA Imports'!$C:$C,$A4)</f>
        <v/>
      </c>
      <c r="AH4">
        <f>SUMIFS('EIA Imports'!$D:$D,'EIA Imports'!$A:$A,AH$3,'EIA Imports'!$C:$C,$A4)</f>
        <v/>
      </c>
      <c r="AI4">
        <f>SUMIFS('EIA Imports'!$D:$D,'EIA Imports'!$A:$A,AI$3,'EIA Imports'!$C:$C,$A4)</f>
        <v/>
      </c>
      <c r="AJ4">
        <f>SUMIFS('EIA Imports'!$D:$D,'EIA Imports'!$A:$A,AJ$3,'EIA Imports'!$C:$C,$A4)</f>
        <v/>
      </c>
      <c r="AK4">
        <f>SUMIFS('EIA Imports'!$D:$D,'EIA Imports'!$A:$A,AK$3,'EIA Imports'!$C:$C,$A4)</f>
        <v/>
      </c>
      <c r="AL4">
        <f>SUMIFS('EIA Imports'!$D:$D,'EIA Imports'!$A:$A,AL$3,'EIA Imports'!$C:$C,$A4)</f>
        <v/>
      </c>
      <c r="AM4">
        <f>SUMIFS('EIA Imports'!$D:$D,'EIA Imports'!$A:$A,AM$3,'EIA Imports'!$C:$C,$A4)</f>
        <v/>
      </c>
      <c r="AN4">
        <f>SUMIFS('EIA Imports'!$D:$D,'EIA Imports'!$A:$A,AN$3,'EIA Imports'!$C:$C,$A4)</f>
        <v/>
      </c>
      <c r="AO4">
        <f>SUMIFS('EIA Imports'!$D:$D,'EIA Imports'!$A:$A,AO$3,'EIA Imports'!$C:$C,$A4)</f>
        <v/>
      </c>
      <c r="AP4">
        <f>SUMIFS('EIA Imports'!$D:$D,'EIA Imports'!$A:$A,AP$3,'EIA Imports'!$C:$C,$A4)</f>
        <v/>
      </c>
      <c r="AQ4">
        <f>SUMIFS('EIA Imports'!$D:$D,'EIA Imports'!$A:$A,AQ$3,'EIA Imports'!$C:$C,$A4)</f>
        <v/>
      </c>
      <c r="AR4">
        <f>SUMIFS('EIA Imports'!$D:$D,'EIA Imports'!$A:$A,AR$3,'EIA Imports'!$C:$C,$A4)</f>
        <v/>
      </c>
      <c r="AS4">
        <f>SUMIFS('EIA Imports'!$D:$D,'EIA Imports'!$A:$A,AS$3,'EIA Imports'!$C:$C,$A4)</f>
        <v/>
      </c>
      <c r="AT4">
        <f>SUMIFS('EIA Imports'!$D:$D,'EIA Imports'!$A:$A,AT$3,'EIA Imports'!$C:$C,$A4)</f>
        <v/>
      </c>
      <c r="AU4">
        <f>SUMIFS('EIA Imports'!$D:$D,'EIA Imports'!$A:$A,AU$3,'EIA Imports'!$C:$C,$A4)</f>
        <v/>
      </c>
      <c r="AV4">
        <f>SUMIFS('EIA Imports'!$D:$D,'EIA Imports'!$A:$A,AV$3,'EIA Imports'!$C:$C,$A4)</f>
        <v/>
      </c>
      <c r="AW4" t="s">
        <v>281</v>
      </c>
      <c r="AX4">
        <f>MATCH(AW4,$A$4:$A$59,0)</f>
        <v/>
      </c>
    </row>
    <row r="5" spans="1:50">
      <c r="A5" t="s">
        <v>390</v>
      </c>
      <c r="B5" t="s">
        <v>1766</v>
      </c>
      <c r="C5" t="s">
        <v>1767</v>
      </c>
      <c r="E5">
        <f>SUMIFS('EIA Imports'!$D:$D,'EIA Imports'!$A:$A,E$3,'EIA Imports'!$C:$C,$A5)</f>
        <v/>
      </c>
      <c r="F5">
        <f>SUMIFS('EIA Imports'!$D:$D,'EIA Imports'!$A:$A,F$3,'EIA Imports'!$C:$C,$A5)</f>
        <v/>
      </c>
      <c r="G5">
        <f>SUMIFS('EIA Imports'!$D:$D,'EIA Imports'!$A:$A,G$3,'EIA Imports'!$C:$C,$A5)</f>
        <v/>
      </c>
      <c r="H5">
        <f>SUMIFS('EIA Imports'!$D:$D,'EIA Imports'!$A:$A,H$3,'EIA Imports'!$C:$C,$A5)</f>
        <v/>
      </c>
      <c r="I5">
        <f>SUMIFS('EIA Imports'!$D:$D,'EIA Imports'!$A:$A,I$3,'EIA Imports'!$C:$C,$A5)</f>
        <v/>
      </c>
      <c r="J5">
        <f>SUMIFS('EIA Imports'!$D:$D,'EIA Imports'!$A:$A,J$3,'EIA Imports'!$C:$C,$A5)</f>
        <v/>
      </c>
      <c r="K5">
        <f>SUMIFS('EIA Imports'!$D:$D,'EIA Imports'!$A:$A,K$3,'EIA Imports'!$C:$C,$A5)</f>
        <v/>
      </c>
      <c r="L5">
        <f>SUMIFS('EIA Imports'!$D:$D,'EIA Imports'!$A:$A,L$3,'EIA Imports'!$C:$C,$A5)</f>
        <v/>
      </c>
      <c r="M5">
        <f>SUMIFS('EIA Imports'!$D:$D,'EIA Imports'!$A:$A,M$3,'EIA Imports'!$C:$C,$A5)</f>
        <v/>
      </c>
      <c r="N5">
        <f>SUMIFS('EIA Imports'!$D:$D,'EIA Imports'!$A:$A,N$3,'EIA Imports'!$C:$C,$A5)</f>
        <v/>
      </c>
      <c r="O5">
        <f>SUMIFS('EIA Imports'!$D:$D,'EIA Imports'!$A:$A,O$3,'EIA Imports'!$C:$C,$A5)</f>
        <v/>
      </c>
      <c r="P5">
        <f>SUMIFS('EIA Imports'!$D:$D,'EIA Imports'!$A:$A,P$3,'EIA Imports'!$C:$C,$A5)</f>
        <v/>
      </c>
      <c r="Q5">
        <f>SUMIFS('EIA Imports'!$D:$D,'EIA Imports'!$A:$A,Q$3,'EIA Imports'!$C:$C,$A5)</f>
        <v/>
      </c>
      <c r="R5">
        <f>SUMIFS('EIA Imports'!$D:$D,'EIA Imports'!$A:$A,R$3,'EIA Imports'!$C:$C,$A5)</f>
        <v/>
      </c>
      <c r="S5">
        <f>SUMIFS('EIA Imports'!$D:$D,'EIA Imports'!$A:$A,S$3,'EIA Imports'!$C:$C,$A5)</f>
        <v/>
      </c>
      <c r="T5">
        <f>SUMIFS('EIA Imports'!$D:$D,'EIA Imports'!$A:$A,T$3,'EIA Imports'!$C:$C,$A5)</f>
        <v/>
      </c>
      <c r="U5">
        <f>SUMIFS('EIA Imports'!$D:$D,'EIA Imports'!$A:$A,U$3,'EIA Imports'!$C:$C,$A5)</f>
        <v/>
      </c>
      <c r="V5">
        <f>SUMIFS('EIA Imports'!$D:$D,'EIA Imports'!$A:$A,V$3,'EIA Imports'!$C:$C,$A5)</f>
        <v/>
      </c>
      <c r="W5">
        <f>SUMIFS('EIA Imports'!$D:$D,'EIA Imports'!$A:$A,W$3,'EIA Imports'!$C:$C,$A5)</f>
        <v/>
      </c>
      <c r="X5">
        <f>SUMIFS('EIA Imports'!$D:$D,'EIA Imports'!$A:$A,X$3,'EIA Imports'!$C:$C,$A5)</f>
        <v/>
      </c>
      <c r="Y5">
        <f>SUMIFS('EIA Imports'!$D:$D,'EIA Imports'!$A:$A,Y$3,'EIA Imports'!$C:$C,$A5)</f>
        <v/>
      </c>
      <c r="Z5">
        <f>SUMIFS('EIA Imports'!$D:$D,'EIA Imports'!$A:$A,Z$3,'EIA Imports'!$C:$C,$A5)</f>
        <v/>
      </c>
      <c r="AA5">
        <f>SUMIFS('EIA Imports'!$D:$D,'EIA Imports'!$A:$A,AA$3,'EIA Imports'!$C:$C,$A5)</f>
        <v/>
      </c>
      <c r="AB5">
        <f>SUMIFS('EIA Imports'!$D:$D,'EIA Imports'!$A:$A,AB$3,'EIA Imports'!$C:$C,$A5)</f>
        <v/>
      </c>
      <c r="AC5">
        <f>SUMIFS('EIA Imports'!$D:$D,'EIA Imports'!$A:$A,AC$3,'EIA Imports'!$C:$C,$A5)</f>
        <v/>
      </c>
      <c r="AD5">
        <f>SUMIFS('EIA Imports'!$D:$D,'EIA Imports'!$A:$A,AD$3,'EIA Imports'!$C:$C,$A5)</f>
        <v/>
      </c>
      <c r="AE5">
        <f>SUMIFS('EIA Imports'!$D:$D,'EIA Imports'!$A:$A,AE$3,'EIA Imports'!$C:$C,$A5)</f>
        <v/>
      </c>
      <c r="AF5">
        <f>SUMIFS('EIA Imports'!$D:$D,'EIA Imports'!$A:$A,AF$3,'EIA Imports'!$C:$C,$A5)</f>
        <v/>
      </c>
      <c r="AG5">
        <f>SUMIFS('EIA Imports'!$D:$D,'EIA Imports'!$A:$A,AG$3,'EIA Imports'!$C:$C,$A5)</f>
        <v/>
      </c>
      <c r="AH5">
        <f>SUMIFS('EIA Imports'!$D:$D,'EIA Imports'!$A:$A,AH$3,'EIA Imports'!$C:$C,$A5)</f>
        <v/>
      </c>
      <c r="AI5">
        <f>SUMIFS('EIA Imports'!$D:$D,'EIA Imports'!$A:$A,AI$3,'EIA Imports'!$C:$C,$A5)</f>
        <v/>
      </c>
      <c r="AJ5">
        <f>SUMIFS('EIA Imports'!$D:$D,'EIA Imports'!$A:$A,AJ$3,'EIA Imports'!$C:$C,$A5)</f>
        <v/>
      </c>
      <c r="AK5">
        <f>SUMIFS('EIA Imports'!$D:$D,'EIA Imports'!$A:$A,AK$3,'EIA Imports'!$C:$C,$A5)</f>
        <v/>
      </c>
      <c r="AL5">
        <f>SUMIFS('EIA Imports'!$D:$D,'EIA Imports'!$A:$A,AL$3,'EIA Imports'!$C:$C,$A5)</f>
        <v/>
      </c>
      <c r="AM5">
        <f>SUMIFS('EIA Imports'!$D:$D,'EIA Imports'!$A:$A,AM$3,'EIA Imports'!$C:$C,$A5)</f>
        <v/>
      </c>
      <c r="AN5">
        <f>SUMIFS('EIA Imports'!$D:$D,'EIA Imports'!$A:$A,AN$3,'EIA Imports'!$C:$C,$A5)</f>
        <v/>
      </c>
      <c r="AO5">
        <f>SUMIFS('EIA Imports'!$D:$D,'EIA Imports'!$A:$A,AO$3,'EIA Imports'!$C:$C,$A5)</f>
        <v/>
      </c>
      <c r="AP5">
        <f>SUMIFS('EIA Imports'!$D:$D,'EIA Imports'!$A:$A,AP$3,'EIA Imports'!$C:$C,$A5)</f>
        <v/>
      </c>
      <c r="AQ5">
        <f>SUMIFS('EIA Imports'!$D:$D,'EIA Imports'!$A:$A,AQ$3,'EIA Imports'!$C:$C,$A5)</f>
        <v/>
      </c>
      <c r="AR5">
        <f>SUMIFS('EIA Imports'!$D:$D,'EIA Imports'!$A:$A,AR$3,'EIA Imports'!$C:$C,$A5)</f>
        <v/>
      </c>
      <c r="AS5">
        <f>SUMIFS('EIA Imports'!$D:$D,'EIA Imports'!$A:$A,AS$3,'EIA Imports'!$C:$C,$A5)</f>
        <v/>
      </c>
      <c r="AT5">
        <f>SUMIFS('EIA Imports'!$D:$D,'EIA Imports'!$A:$A,AT$3,'EIA Imports'!$C:$C,$A5)</f>
        <v/>
      </c>
      <c r="AU5">
        <f>SUMIFS('EIA Imports'!$D:$D,'EIA Imports'!$A:$A,AU$3,'EIA Imports'!$C:$C,$A5)</f>
        <v/>
      </c>
      <c r="AV5">
        <f>SUMIFS('EIA Imports'!$D:$D,'EIA Imports'!$A:$A,AV$3,'EIA Imports'!$C:$C,$A5)</f>
        <v/>
      </c>
      <c r="AW5" t="s">
        <v>390</v>
      </c>
      <c r="AX5">
        <f>MATCH(AW5,$A$4:$A$59,0)</f>
        <v/>
      </c>
    </row>
    <row r="6" spans="1:50">
      <c r="A6" t="s">
        <v>301</v>
      </c>
      <c r="B6" t="s">
        <v>1766</v>
      </c>
      <c r="C6" t="s">
        <v>1767</v>
      </c>
      <c r="E6">
        <f>SUMIFS('EIA Imports'!$D:$D,'EIA Imports'!$A:$A,E$3,'EIA Imports'!$C:$C,$A6)</f>
        <v/>
      </c>
      <c r="F6">
        <f>SUMIFS('EIA Imports'!$D:$D,'EIA Imports'!$A:$A,F$3,'EIA Imports'!$C:$C,$A6)</f>
        <v/>
      </c>
      <c r="G6">
        <f>SUMIFS('EIA Imports'!$D:$D,'EIA Imports'!$A:$A,G$3,'EIA Imports'!$C:$C,$A6)</f>
        <v/>
      </c>
      <c r="H6">
        <f>SUMIFS('EIA Imports'!$D:$D,'EIA Imports'!$A:$A,H$3,'EIA Imports'!$C:$C,$A6)</f>
        <v/>
      </c>
      <c r="I6">
        <f>SUMIFS('EIA Imports'!$D:$D,'EIA Imports'!$A:$A,I$3,'EIA Imports'!$C:$C,$A6)</f>
        <v/>
      </c>
      <c r="J6">
        <f>SUMIFS('EIA Imports'!$D:$D,'EIA Imports'!$A:$A,J$3,'EIA Imports'!$C:$C,$A6)</f>
        <v/>
      </c>
      <c r="K6">
        <f>SUMIFS('EIA Imports'!$D:$D,'EIA Imports'!$A:$A,K$3,'EIA Imports'!$C:$C,$A6)</f>
        <v/>
      </c>
      <c r="L6">
        <f>SUMIFS('EIA Imports'!$D:$D,'EIA Imports'!$A:$A,L$3,'EIA Imports'!$C:$C,$A6)</f>
        <v/>
      </c>
      <c r="M6">
        <f>SUMIFS('EIA Imports'!$D:$D,'EIA Imports'!$A:$A,M$3,'EIA Imports'!$C:$C,$A6)</f>
        <v/>
      </c>
      <c r="N6">
        <f>SUMIFS('EIA Imports'!$D:$D,'EIA Imports'!$A:$A,N$3,'EIA Imports'!$C:$C,$A6)</f>
        <v/>
      </c>
      <c r="O6">
        <f>SUMIFS('EIA Imports'!$D:$D,'EIA Imports'!$A:$A,O$3,'EIA Imports'!$C:$C,$A6)</f>
        <v/>
      </c>
      <c r="P6">
        <f>SUMIFS('EIA Imports'!$D:$D,'EIA Imports'!$A:$A,P$3,'EIA Imports'!$C:$C,$A6)</f>
        <v/>
      </c>
      <c r="Q6">
        <f>SUMIFS('EIA Imports'!$D:$D,'EIA Imports'!$A:$A,Q$3,'EIA Imports'!$C:$C,$A6)</f>
        <v/>
      </c>
      <c r="R6">
        <f>SUMIFS('EIA Imports'!$D:$D,'EIA Imports'!$A:$A,R$3,'EIA Imports'!$C:$C,$A6)</f>
        <v/>
      </c>
      <c r="S6">
        <f>SUMIFS('EIA Imports'!$D:$D,'EIA Imports'!$A:$A,S$3,'EIA Imports'!$C:$C,$A6)</f>
        <v/>
      </c>
      <c r="T6">
        <f>SUMIFS('EIA Imports'!$D:$D,'EIA Imports'!$A:$A,T$3,'EIA Imports'!$C:$C,$A6)</f>
        <v/>
      </c>
      <c r="U6">
        <f>SUMIFS('EIA Imports'!$D:$D,'EIA Imports'!$A:$A,U$3,'EIA Imports'!$C:$C,$A6)</f>
        <v/>
      </c>
      <c r="V6">
        <f>SUMIFS('EIA Imports'!$D:$D,'EIA Imports'!$A:$A,V$3,'EIA Imports'!$C:$C,$A6)</f>
        <v/>
      </c>
      <c r="W6">
        <f>SUMIFS('EIA Imports'!$D:$D,'EIA Imports'!$A:$A,W$3,'EIA Imports'!$C:$C,$A6)</f>
        <v/>
      </c>
      <c r="X6">
        <f>SUMIFS('EIA Imports'!$D:$D,'EIA Imports'!$A:$A,X$3,'EIA Imports'!$C:$C,$A6)</f>
        <v/>
      </c>
      <c r="Y6">
        <f>SUMIFS('EIA Imports'!$D:$D,'EIA Imports'!$A:$A,Y$3,'EIA Imports'!$C:$C,$A6)</f>
        <v/>
      </c>
      <c r="Z6">
        <f>SUMIFS('EIA Imports'!$D:$D,'EIA Imports'!$A:$A,Z$3,'EIA Imports'!$C:$C,$A6)</f>
        <v/>
      </c>
      <c r="AA6">
        <f>SUMIFS('EIA Imports'!$D:$D,'EIA Imports'!$A:$A,AA$3,'EIA Imports'!$C:$C,$A6)</f>
        <v/>
      </c>
      <c r="AB6">
        <f>SUMIFS('EIA Imports'!$D:$D,'EIA Imports'!$A:$A,AB$3,'EIA Imports'!$C:$C,$A6)</f>
        <v/>
      </c>
      <c r="AC6">
        <f>SUMIFS('EIA Imports'!$D:$D,'EIA Imports'!$A:$A,AC$3,'EIA Imports'!$C:$C,$A6)</f>
        <v/>
      </c>
      <c r="AD6">
        <f>SUMIFS('EIA Imports'!$D:$D,'EIA Imports'!$A:$A,AD$3,'EIA Imports'!$C:$C,$A6)</f>
        <v/>
      </c>
      <c r="AE6">
        <f>SUMIFS('EIA Imports'!$D:$D,'EIA Imports'!$A:$A,AE$3,'EIA Imports'!$C:$C,$A6)</f>
        <v/>
      </c>
      <c r="AF6">
        <f>SUMIFS('EIA Imports'!$D:$D,'EIA Imports'!$A:$A,AF$3,'EIA Imports'!$C:$C,$A6)</f>
        <v/>
      </c>
      <c r="AG6">
        <f>SUMIFS('EIA Imports'!$D:$D,'EIA Imports'!$A:$A,AG$3,'EIA Imports'!$C:$C,$A6)</f>
        <v/>
      </c>
      <c r="AH6">
        <f>SUMIFS('EIA Imports'!$D:$D,'EIA Imports'!$A:$A,AH$3,'EIA Imports'!$C:$C,$A6)</f>
        <v/>
      </c>
      <c r="AI6">
        <f>SUMIFS('EIA Imports'!$D:$D,'EIA Imports'!$A:$A,AI$3,'EIA Imports'!$C:$C,$A6)</f>
        <v/>
      </c>
      <c r="AJ6">
        <f>SUMIFS('EIA Imports'!$D:$D,'EIA Imports'!$A:$A,AJ$3,'EIA Imports'!$C:$C,$A6)</f>
        <v/>
      </c>
      <c r="AK6">
        <f>SUMIFS('EIA Imports'!$D:$D,'EIA Imports'!$A:$A,AK$3,'EIA Imports'!$C:$C,$A6)</f>
        <v/>
      </c>
      <c r="AL6">
        <f>SUMIFS('EIA Imports'!$D:$D,'EIA Imports'!$A:$A,AL$3,'EIA Imports'!$C:$C,$A6)</f>
        <v/>
      </c>
      <c r="AM6">
        <f>SUMIFS('EIA Imports'!$D:$D,'EIA Imports'!$A:$A,AM$3,'EIA Imports'!$C:$C,$A6)</f>
        <v/>
      </c>
      <c r="AN6">
        <f>SUMIFS('EIA Imports'!$D:$D,'EIA Imports'!$A:$A,AN$3,'EIA Imports'!$C:$C,$A6)</f>
        <v/>
      </c>
      <c r="AO6">
        <f>SUMIFS('EIA Imports'!$D:$D,'EIA Imports'!$A:$A,AO$3,'EIA Imports'!$C:$C,$A6)</f>
        <v/>
      </c>
      <c r="AP6">
        <f>SUMIFS('EIA Imports'!$D:$D,'EIA Imports'!$A:$A,AP$3,'EIA Imports'!$C:$C,$A6)</f>
        <v/>
      </c>
      <c r="AQ6">
        <f>SUMIFS('EIA Imports'!$D:$D,'EIA Imports'!$A:$A,AQ$3,'EIA Imports'!$C:$C,$A6)</f>
        <v/>
      </c>
      <c r="AR6">
        <f>SUMIFS('EIA Imports'!$D:$D,'EIA Imports'!$A:$A,AR$3,'EIA Imports'!$C:$C,$A6)</f>
        <v/>
      </c>
      <c r="AS6">
        <f>SUMIFS('EIA Imports'!$D:$D,'EIA Imports'!$A:$A,AS$3,'EIA Imports'!$C:$C,$A6)</f>
        <v/>
      </c>
      <c r="AT6">
        <f>SUMIFS('EIA Imports'!$D:$D,'EIA Imports'!$A:$A,AT$3,'EIA Imports'!$C:$C,$A6)</f>
        <v/>
      </c>
      <c r="AU6">
        <f>SUMIFS('EIA Imports'!$D:$D,'EIA Imports'!$A:$A,AU$3,'EIA Imports'!$C:$C,$A6)</f>
        <v/>
      </c>
      <c r="AV6">
        <f>SUMIFS('EIA Imports'!$D:$D,'EIA Imports'!$A:$A,AV$3,'EIA Imports'!$C:$C,$A6)</f>
        <v/>
      </c>
      <c r="AW6" t="s">
        <v>301</v>
      </c>
      <c r="AX6">
        <f>MATCH(AW6,$A$4:$A$59,0)</f>
        <v/>
      </c>
    </row>
    <row r="7" spans="1:50">
      <c r="A7" t="s">
        <v>269</v>
      </c>
      <c r="B7" t="s">
        <v>1766</v>
      </c>
      <c r="C7" t="s">
        <v>1767</v>
      </c>
      <c r="E7">
        <f>SUMIFS('EIA Imports'!$D:$D,'EIA Imports'!$A:$A,E$3,'EIA Imports'!$C:$C,$A7)</f>
        <v/>
      </c>
      <c r="F7">
        <f>SUMIFS('EIA Imports'!$D:$D,'EIA Imports'!$A:$A,F$3,'EIA Imports'!$C:$C,$A7)</f>
        <v/>
      </c>
      <c r="G7">
        <f>SUMIFS('EIA Imports'!$D:$D,'EIA Imports'!$A:$A,G$3,'EIA Imports'!$C:$C,$A7)</f>
        <v/>
      </c>
      <c r="H7">
        <f>SUMIFS('EIA Imports'!$D:$D,'EIA Imports'!$A:$A,H$3,'EIA Imports'!$C:$C,$A7)</f>
        <v/>
      </c>
      <c r="I7">
        <f>SUMIFS('EIA Imports'!$D:$D,'EIA Imports'!$A:$A,I$3,'EIA Imports'!$C:$C,$A7)</f>
        <v/>
      </c>
      <c r="J7">
        <f>SUMIFS('EIA Imports'!$D:$D,'EIA Imports'!$A:$A,J$3,'EIA Imports'!$C:$C,$A7)</f>
        <v/>
      </c>
      <c r="K7">
        <f>SUMIFS('EIA Imports'!$D:$D,'EIA Imports'!$A:$A,K$3,'EIA Imports'!$C:$C,$A7)</f>
        <v/>
      </c>
      <c r="L7">
        <f>SUMIFS('EIA Imports'!$D:$D,'EIA Imports'!$A:$A,L$3,'EIA Imports'!$C:$C,$A7)</f>
        <v/>
      </c>
      <c r="M7">
        <f>SUMIFS('EIA Imports'!$D:$D,'EIA Imports'!$A:$A,M$3,'EIA Imports'!$C:$C,$A7)</f>
        <v/>
      </c>
      <c r="N7">
        <f>SUMIFS('EIA Imports'!$D:$D,'EIA Imports'!$A:$A,N$3,'EIA Imports'!$C:$C,$A7)</f>
        <v/>
      </c>
      <c r="O7">
        <f>SUMIFS('EIA Imports'!$D:$D,'EIA Imports'!$A:$A,O$3,'EIA Imports'!$C:$C,$A7)</f>
        <v/>
      </c>
      <c r="P7">
        <f>SUMIFS('EIA Imports'!$D:$D,'EIA Imports'!$A:$A,P$3,'EIA Imports'!$C:$C,$A7)</f>
        <v/>
      </c>
      <c r="Q7">
        <f>SUMIFS('EIA Imports'!$D:$D,'EIA Imports'!$A:$A,Q$3,'EIA Imports'!$C:$C,$A7)</f>
        <v/>
      </c>
      <c r="R7">
        <f>SUMIFS('EIA Imports'!$D:$D,'EIA Imports'!$A:$A,R$3,'EIA Imports'!$C:$C,$A7)</f>
        <v/>
      </c>
      <c r="S7">
        <f>SUMIFS('EIA Imports'!$D:$D,'EIA Imports'!$A:$A,S$3,'EIA Imports'!$C:$C,$A7)</f>
        <v/>
      </c>
      <c r="T7">
        <f>SUMIFS('EIA Imports'!$D:$D,'EIA Imports'!$A:$A,T$3,'EIA Imports'!$C:$C,$A7)</f>
        <v/>
      </c>
      <c r="U7">
        <f>SUMIFS('EIA Imports'!$D:$D,'EIA Imports'!$A:$A,U$3,'EIA Imports'!$C:$C,$A7)</f>
        <v/>
      </c>
      <c r="V7">
        <f>SUMIFS('EIA Imports'!$D:$D,'EIA Imports'!$A:$A,V$3,'EIA Imports'!$C:$C,$A7)</f>
        <v/>
      </c>
      <c r="W7">
        <f>SUMIFS('EIA Imports'!$D:$D,'EIA Imports'!$A:$A,W$3,'EIA Imports'!$C:$C,$A7)</f>
        <v/>
      </c>
      <c r="X7">
        <f>SUMIFS('EIA Imports'!$D:$D,'EIA Imports'!$A:$A,X$3,'EIA Imports'!$C:$C,$A7)</f>
        <v/>
      </c>
      <c r="Y7">
        <f>SUMIFS('EIA Imports'!$D:$D,'EIA Imports'!$A:$A,Y$3,'EIA Imports'!$C:$C,$A7)</f>
        <v/>
      </c>
      <c r="Z7">
        <f>SUMIFS('EIA Imports'!$D:$D,'EIA Imports'!$A:$A,Z$3,'EIA Imports'!$C:$C,$A7)</f>
        <v/>
      </c>
      <c r="AA7">
        <f>SUMIFS('EIA Imports'!$D:$D,'EIA Imports'!$A:$A,AA$3,'EIA Imports'!$C:$C,$A7)</f>
        <v/>
      </c>
      <c r="AB7">
        <f>SUMIFS('EIA Imports'!$D:$D,'EIA Imports'!$A:$A,AB$3,'EIA Imports'!$C:$C,$A7)</f>
        <v/>
      </c>
      <c r="AC7">
        <f>SUMIFS('EIA Imports'!$D:$D,'EIA Imports'!$A:$A,AC$3,'EIA Imports'!$C:$C,$A7)</f>
        <v/>
      </c>
      <c r="AD7">
        <f>SUMIFS('EIA Imports'!$D:$D,'EIA Imports'!$A:$A,AD$3,'EIA Imports'!$C:$C,$A7)</f>
        <v/>
      </c>
      <c r="AE7">
        <f>SUMIFS('EIA Imports'!$D:$D,'EIA Imports'!$A:$A,AE$3,'EIA Imports'!$C:$C,$A7)</f>
        <v/>
      </c>
      <c r="AF7">
        <f>SUMIFS('EIA Imports'!$D:$D,'EIA Imports'!$A:$A,AF$3,'EIA Imports'!$C:$C,$A7)</f>
        <v/>
      </c>
      <c r="AG7">
        <f>SUMIFS('EIA Imports'!$D:$D,'EIA Imports'!$A:$A,AG$3,'EIA Imports'!$C:$C,$A7)</f>
        <v/>
      </c>
      <c r="AH7">
        <f>SUMIFS('EIA Imports'!$D:$D,'EIA Imports'!$A:$A,AH$3,'EIA Imports'!$C:$C,$A7)</f>
        <v/>
      </c>
      <c r="AI7">
        <f>SUMIFS('EIA Imports'!$D:$D,'EIA Imports'!$A:$A,AI$3,'EIA Imports'!$C:$C,$A7)</f>
        <v/>
      </c>
      <c r="AJ7">
        <f>SUMIFS('EIA Imports'!$D:$D,'EIA Imports'!$A:$A,AJ$3,'EIA Imports'!$C:$C,$A7)</f>
        <v/>
      </c>
      <c r="AK7">
        <f>SUMIFS('EIA Imports'!$D:$D,'EIA Imports'!$A:$A,AK$3,'EIA Imports'!$C:$C,$A7)</f>
        <v/>
      </c>
      <c r="AL7">
        <f>SUMIFS('EIA Imports'!$D:$D,'EIA Imports'!$A:$A,AL$3,'EIA Imports'!$C:$C,$A7)</f>
        <v/>
      </c>
      <c r="AM7">
        <f>SUMIFS('EIA Imports'!$D:$D,'EIA Imports'!$A:$A,AM$3,'EIA Imports'!$C:$C,$A7)</f>
        <v/>
      </c>
      <c r="AN7">
        <f>SUMIFS('EIA Imports'!$D:$D,'EIA Imports'!$A:$A,AN$3,'EIA Imports'!$C:$C,$A7)</f>
        <v/>
      </c>
      <c r="AO7">
        <f>SUMIFS('EIA Imports'!$D:$D,'EIA Imports'!$A:$A,AO$3,'EIA Imports'!$C:$C,$A7)</f>
        <v/>
      </c>
      <c r="AP7">
        <f>SUMIFS('EIA Imports'!$D:$D,'EIA Imports'!$A:$A,AP$3,'EIA Imports'!$C:$C,$A7)</f>
        <v/>
      </c>
      <c r="AQ7">
        <f>SUMIFS('EIA Imports'!$D:$D,'EIA Imports'!$A:$A,AQ$3,'EIA Imports'!$C:$C,$A7)</f>
        <v/>
      </c>
      <c r="AR7">
        <f>SUMIFS('EIA Imports'!$D:$D,'EIA Imports'!$A:$A,AR$3,'EIA Imports'!$C:$C,$A7)</f>
        <v/>
      </c>
      <c r="AS7">
        <f>SUMIFS('EIA Imports'!$D:$D,'EIA Imports'!$A:$A,AS$3,'EIA Imports'!$C:$C,$A7)</f>
        <v/>
      </c>
      <c r="AT7">
        <f>SUMIFS('EIA Imports'!$D:$D,'EIA Imports'!$A:$A,AT$3,'EIA Imports'!$C:$C,$A7)</f>
        <v/>
      </c>
      <c r="AU7">
        <f>SUMIFS('EIA Imports'!$D:$D,'EIA Imports'!$A:$A,AU$3,'EIA Imports'!$C:$C,$A7)</f>
        <v/>
      </c>
      <c r="AV7">
        <f>SUMIFS('EIA Imports'!$D:$D,'EIA Imports'!$A:$A,AV$3,'EIA Imports'!$C:$C,$A7)</f>
        <v/>
      </c>
      <c r="AW7" t="s">
        <v>269</v>
      </c>
      <c r="AX7">
        <f>MATCH(AW7,$A$4:$A$59,0)</f>
        <v/>
      </c>
    </row>
    <row r="8" spans="1:50">
      <c r="A8" t="s">
        <v>258</v>
      </c>
      <c r="B8" t="s">
        <v>1766</v>
      </c>
      <c r="C8" t="s">
        <v>1767</v>
      </c>
      <c r="E8">
        <f>SUMIFS('EIA Imports'!$D:$D,'EIA Imports'!$A:$A,E$3,'EIA Imports'!$C:$C,$A8)</f>
        <v/>
      </c>
      <c r="F8">
        <f>SUMIFS('EIA Imports'!$D:$D,'EIA Imports'!$A:$A,F$3,'EIA Imports'!$C:$C,$A8)</f>
        <v/>
      </c>
      <c r="G8">
        <f>SUMIFS('EIA Imports'!$D:$D,'EIA Imports'!$A:$A,G$3,'EIA Imports'!$C:$C,$A8)</f>
        <v/>
      </c>
      <c r="H8">
        <f>SUMIFS('EIA Imports'!$D:$D,'EIA Imports'!$A:$A,H$3,'EIA Imports'!$C:$C,$A8)</f>
        <v/>
      </c>
      <c r="I8">
        <f>SUMIFS('EIA Imports'!$D:$D,'EIA Imports'!$A:$A,I$3,'EIA Imports'!$C:$C,$A8)</f>
        <v/>
      </c>
      <c r="J8">
        <f>SUMIFS('EIA Imports'!$D:$D,'EIA Imports'!$A:$A,J$3,'EIA Imports'!$C:$C,$A8)</f>
        <v/>
      </c>
      <c r="K8">
        <f>SUMIFS('EIA Imports'!$D:$D,'EIA Imports'!$A:$A,K$3,'EIA Imports'!$C:$C,$A8)</f>
        <v/>
      </c>
      <c r="L8">
        <f>SUMIFS('EIA Imports'!$D:$D,'EIA Imports'!$A:$A,L$3,'EIA Imports'!$C:$C,$A8)</f>
        <v/>
      </c>
      <c r="M8">
        <f>SUMIFS('EIA Imports'!$D:$D,'EIA Imports'!$A:$A,M$3,'EIA Imports'!$C:$C,$A8)</f>
        <v/>
      </c>
      <c r="N8">
        <f>SUMIFS('EIA Imports'!$D:$D,'EIA Imports'!$A:$A,N$3,'EIA Imports'!$C:$C,$A8)</f>
        <v/>
      </c>
      <c r="O8">
        <f>SUMIFS('EIA Imports'!$D:$D,'EIA Imports'!$A:$A,O$3,'EIA Imports'!$C:$C,$A8)</f>
        <v/>
      </c>
      <c r="P8">
        <f>SUMIFS('EIA Imports'!$D:$D,'EIA Imports'!$A:$A,P$3,'EIA Imports'!$C:$C,$A8)</f>
        <v/>
      </c>
      <c r="Q8">
        <f>SUMIFS('EIA Imports'!$D:$D,'EIA Imports'!$A:$A,Q$3,'EIA Imports'!$C:$C,$A8)</f>
        <v/>
      </c>
      <c r="R8">
        <f>SUMIFS('EIA Imports'!$D:$D,'EIA Imports'!$A:$A,R$3,'EIA Imports'!$C:$C,$A8)</f>
        <v/>
      </c>
      <c r="S8">
        <f>SUMIFS('EIA Imports'!$D:$D,'EIA Imports'!$A:$A,S$3,'EIA Imports'!$C:$C,$A8)</f>
        <v/>
      </c>
      <c r="T8">
        <f>SUMIFS('EIA Imports'!$D:$D,'EIA Imports'!$A:$A,T$3,'EIA Imports'!$C:$C,$A8)</f>
        <v/>
      </c>
      <c r="U8">
        <f>SUMIFS('EIA Imports'!$D:$D,'EIA Imports'!$A:$A,U$3,'EIA Imports'!$C:$C,$A8)</f>
        <v/>
      </c>
      <c r="V8">
        <f>SUMIFS('EIA Imports'!$D:$D,'EIA Imports'!$A:$A,V$3,'EIA Imports'!$C:$C,$A8)</f>
        <v/>
      </c>
      <c r="W8">
        <f>SUMIFS('EIA Imports'!$D:$D,'EIA Imports'!$A:$A,W$3,'EIA Imports'!$C:$C,$A8)</f>
        <v/>
      </c>
      <c r="X8">
        <f>SUMIFS('EIA Imports'!$D:$D,'EIA Imports'!$A:$A,X$3,'EIA Imports'!$C:$C,$A8)</f>
        <v/>
      </c>
      <c r="Y8">
        <f>SUMIFS('EIA Imports'!$D:$D,'EIA Imports'!$A:$A,Y$3,'EIA Imports'!$C:$C,$A8)</f>
        <v/>
      </c>
      <c r="Z8">
        <f>SUMIFS('EIA Imports'!$D:$D,'EIA Imports'!$A:$A,Z$3,'EIA Imports'!$C:$C,$A8)</f>
        <v/>
      </c>
      <c r="AA8">
        <f>SUMIFS('EIA Imports'!$D:$D,'EIA Imports'!$A:$A,AA$3,'EIA Imports'!$C:$C,$A8)</f>
        <v/>
      </c>
      <c r="AB8">
        <f>SUMIFS('EIA Imports'!$D:$D,'EIA Imports'!$A:$A,AB$3,'EIA Imports'!$C:$C,$A8)</f>
        <v/>
      </c>
      <c r="AC8">
        <f>SUMIFS('EIA Imports'!$D:$D,'EIA Imports'!$A:$A,AC$3,'EIA Imports'!$C:$C,$A8)</f>
        <v/>
      </c>
      <c r="AD8">
        <f>SUMIFS('EIA Imports'!$D:$D,'EIA Imports'!$A:$A,AD$3,'EIA Imports'!$C:$C,$A8)</f>
        <v/>
      </c>
      <c r="AE8">
        <f>SUMIFS('EIA Imports'!$D:$D,'EIA Imports'!$A:$A,AE$3,'EIA Imports'!$C:$C,$A8)</f>
        <v/>
      </c>
      <c r="AF8">
        <f>SUMIFS('EIA Imports'!$D:$D,'EIA Imports'!$A:$A,AF$3,'EIA Imports'!$C:$C,$A8)</f>
        <v/>
      </c>
      <c r="AG8">
        <f>SUMIFS('EIA Imports'!$D:$D,'EIA Imports'!$A:$A,AG$3,'EIA Imports'!$C:$C,$A8)</f>
        <v/>
      </c>
      <c r="AH8">
        <f>SUMIFS('EIA Imports'!$D:$D,'EIA Imports'!$A:$A,AH$3,'EIA Imports'!$C:$C,$A8)</f>
        <v/>
      </c>
      <c r="AI8">
        <f>SUMIFS('EIA Imports'!$D:$D,'EIA Imports'!$A:$A,AI$3,'EIA Imports'!$C:$C,$A8)</f>
        <v/>
      </c>
      <c r="AJ8">
        <f>SUMIFS('EIA Imports'!$D:$D,'EIA Imports'!$A:$A,AJ$3,'EIA Imports'!$C:$C,$A8)</f>
        <v/>
      </c>
      <c r="AK8">
        <f>SUMIFS('EIA Imports'!$D:$D,'EIA Imports'!$A:$A,AK$3,'EIA Imports'!$C:$C,$A8)</f>
        <v/>
      </c>
      <c r="AL8">
        <f>SUMIFS('EIA Imports'!$D:$D,'EIA Imports'!$A:$A,AL$3,'EIA Imports'!$C:$C,$A8)</f>
        <v/>
      </c>
      <c r="AM8">
        <f>SUMIFS('EIA Imports'!$D:$D,'EIA Imports'!$A:$A,AM$3,'EIA Imports'!$C:$C,$A8)</f>
        <v/>
      </c>
      <c r="AN8">
        <f>SUMIFS('EIA Imports'!$D:$D,'EIA Imports'!$A:$A,AN$3,'EIA Imports'!$C:$C,$A8)</f>
        <v/>
      </c>
      <c r="AO8">
        <f>SUMIFS('EIA Imports'!$D:$D,'EIA Imports'!$A:$A,AO$3,'EIA Imports'!$C:$C,$A8)</f>
        <v/>
      </c>
      <c r="AP8">
        <f>SUMIFS('EIA Imports'!$D:$D,'EIA Imports'!$A:$A,AP$3,'EIA Imports'!$C:$C,$A8)</f>
        <v/>
      </c>
      <c r="AQ8">
        <f>SUMIFS('EIA Imports'!$D:$D,'EIA Imports'!$A:$A,AQ$3,'EIA Imports'!$C:$C,$A8)</f>
        <v/>
      </c>
      <c r="AR8">
        <f>SUMIFS('EIA Imports'!$D:$D,'EIA Imports'!$A:$A,AR$3,'EIA Imports'!$C:$C,$A8)</f>
        <v/>
      </c>
      <c r="AS8">
        <f>SUMIFS('EIA Imports'!$D:$D,'EIA Imports'!$A:$A,AS$3,'EIA Imports'!$C:$C,$A8)</f>
        <v/>
      </c>
      <c r="AT8">
        <f>SUMIFS('EIA Imports'!$D:$D,'EIA Imports'!$A:$A,AT$3,'EIA Imports'!$C:$C,$A8)</f>
        <v/>
      </c>
      <c r="AU8">
        <f>SUMIFS('EIA Imports'!$D:$D,'EIA Imports'!$A:$A,AU$3,'EIA Imports'!$C:$C,$A8)</f>
        <v/>
      </c>
      <c r="AV8">
        <f>SUMIFS('EIA Imports'!$D:$D,'EIA Imports'!$A:$A,AV$3,'EIA Imports'!$C:$C,$A8)</f>
        <v/>
      </c>
      <c r="AW8" t="s">
        <v>258</v>
      </c>
      <c r="AX8">
        <f>MATCH(AW8,$A$4:$A$59,0)</f>
        <v/>
      </c>
    </row>
    <row r="9" spans="1:50">
      <c r="A9" t="s">
        <v>289</v>
      </c>
      <c r="B9" t="s">
        <v>1766</v>
      </c>
      <c r="C9" t="s">
        <v>1767</v>
      </c>
      <c r="E9">
        <f>SUMIFS('EIA Imports'!$D:$D,'EIA Imports'!$A:$A,E$3,'EIA Imports'!$C:$C,$A9)</f>
        <v/>
      </c>
      <c r="F9">
        <f>SUMIFS('EIA Imports'!$D:$D,'EIA Imports'!$A:$A,F$3,'EIA Imports'!$C:$C,$A9)</f>
        <v/>
      </c>
      <c r="G9">
        <f>SUMIFS('EIA Imports'!$D:$D,'EIA Imports'!$A:$A,G$3,'EIA Imports'!$C:$C,$A9)</f>
        <v/>
      </c>
      <c r="H9">
        <f>SUMIFS('EIA Imports'!$D:$D,'EIA Imports'!$A:$A,H$3,'EIA Imports'!$C:$C,$A9)</f>
        <v/>
      </c>
      <c r="I9">
        <f>SUMIFS('EIA Imports'!$D:$D,'EIA Imports'!$A:$A,I$3,'EIA Imports'!$C:$C,$A9)</f>
        <v/>
      </c>
      <c r="J9">
        <f>SUMIFS('EIA Imports'!$D:$D,'EIA Imports'!$A:$A,J$3,'EIA Imports'!$C:$C,$A9)</f>
        <v/>
      </c>
      <c r="K9">
        <f>SUMIFS('EIA Imports'!$D:$D,'EIA Imports'!$A:$A,K$3,'EIA Imports'!$C:$C,$A9)</f>
        <v/>
      </c>
      <c r="L9">
        <f>SUMIFS('EIA Imports'!$D:$D,'EIA Imports'!$A:$A,L$3,'EIA Imports'!$C:$C,$A9)</f>
        <v/>
      </c>
      <c r="M9">
        <f>SUMIFS('EIA Imports'!$D:$D,'EIA Imports'!$A:$A,M$3,'EIA Imports'!$C:$C,$A9)</f>
        <v/>
      </c>
      <c r="N9">
        <f>SUMIFS('EIA Imports'!$D:$D,'EIA Imports'!$A:$A,N$3,'EIA Imports'!$C:$C,$A9)</f>
        <v/>
      </c>
      <c r="O9">
        <f>SUMIFS('EIA Imports'!$D:$D,'EIA Imports'!$A:$A,O$3,'EIA Imports'!$C:$C,$A9)</f>
        <v/>
      </c>
      <c r="P9">
        <f>SUMIFS('EIA Imports'!$D:$D,'EIA Imports'!$A:$A,P$3,'EIA Imports'!$C:$C,$A9)</f>
        <v/>
      </c>
      <c r="Q9">
        <f>SUMIFS('EIA Imports'!$D:$D,'EIA Imports'!$A:$A,Q$3,'EIA Imports'!$C:$C,$A9)</f>
        <v/>
      </c>
      <c r="R9">
        <f>SUMIFS('EIA Imports'!$D:$D,'EIA Imports'!$A:$A,R$3,'EIA Imports'!$C:$C,$A9)</f>
        <v/>
      </c>
      <c r="S9">
        <f>SUMIFS('EIA Imports'!$D:$D,'EIA Imports'!$A:$A,S$3,'EIA Imports'!$C:$C,$A9)</f>
        <v/>
      </c>
      <c r="T9">
        <f>SUMIFS('EIA Imports'!$D:$D,'EIA Imports'!$A:$A,T$3,'EIA Imports'!$C:$C,$A9)</f>
        <v/>
      </c>
      <c r="U9">
        <f>SUMIFS('EIA Imports'!$D:$D,'EIA Imports'!$A:$A,U$3,'EIA Imports'!$C:$C,$A9)</f>
        <v/>
      </c>
      <c r="V9">
        <f>SUMIFS('EIA Imports'!$D:$D,'EIA Imports'!$A:$A,V$3,'EIA Imports'!$C:$C,$A9)</f>
        <v/>
      </c>
      <c r="W9">
        <f>SUMIFS('EIA Imports'!$D:$D,'EIA Imports'!$A:$A,W$3,'EIA Imports'!$C:$C,$A9)</f>
        <v/>
      </c>
      <c r="X9">
        <f>SUMIFS('EIA Imports'!$D:$D,'EIA Imports'!$A:$A,X$3,'EIA Imports'!$C:$C,$A9)</f>
        <v/>
      </c>
      <c r="Y9">
        <f>SUMIFS('EIA Imports'!$D:$D,'EIA Imports'!$A:$A,Y$3,'EIA Imports'!$C:$C,$A9)</f>
        <v/>
      </c>
      <c r="Z9">
        <f>SUMIFS('EIA Imports'!$D:$D,'EIA Imports'!$A:$A,Z$3,'EIA Imports'!$C:$C,$A9)</f>
        <v/>
      </c>
      <c r="AA9">
        <f>SUMIFS('EIA Imports'!$D:$D,'EIA Imports'!$A:$A,AA$3,'EIA Imports'!$C:$C,$A9)</f>
        <v/>
      </c>
      <c r="AB9">
        <f>SUMIFS('EIA Imports'!$D:$D,'EIA Imports'!$A:$A,AB$3,'EIA Imports'!$C:$C,$A9)</f>
        <v/>
      </c>
      <c r="AC9">
        <f>SUMIFS('EIA Imports'!$D:$D,'EIA Imports'!$A:$A,AC$3,'EIA Imports'!$C:$C,$A9)</f>
        <v/>
      </c>
      <c r="AD9">
        <f>SUMIFS('EIA Imports'!$D:$D,'EIA Imports'!$A:$A,AD$3,'EIA Imports'!$C:$C,$A9)</f>
        <v/>
      </c>
      <c r="AE9">
        <f>SUMIFS('EIA Imports'!$D:$D,'EIA Imports'!$A:$A,AE$3,'EIA Imports'!$C:$C,$A9)</f>
        <v/>
      </c>
      <c r="AF9">
        <f>SUMIFS('EIA Imports'!$D:$D,'EIA Imports'!$A:$A,AF$3,'EIA Imports'!$C:$C,$A9)</f>
        <v/>
      </c>
      <c r="AG9">
        <f>SUMIFS('EIA Imports'!$D:$D,'EIA Imports'!$A:$A,AG$3,'EIA Imports'!$C:$C,$A9)</f>
        <v/>
      </c>
      <c r="AH9">
        <f>SUMIFS('EIA Imports'!$D:$D,'EIA Imports'!$A:$A,AH$3,'EIA Imports'!$C:$C,$A9)</f>
        <v/>
      </c>
      <c r="AI9">
        <f>SUMIFS('EIA Imports'!$D:$D,'EIA Imports'!$A:$A,AI$3,'EIA Imports'!$C:$C,$A9)</f>
        <v/>
      </c>
      <c r="AJ9">
        <f>SUMIFS('EIA Imports'!$D:$D,'EIA Imports'!$A:$A,AJ$3,'EIA Imports'!$C:$C,$A9)</f>
        <v/>
      </c>
      <c r="AK9">
        <f>SUMIFS('EIA Imports'!$D:$D,'EIA Imports'!$A:$A,AK$3,'EIA Imports'!$C:$C,$A9)</f>
        <v/>
      </c>
      <c r="AL9">
        <f>SUMIFS('EIA Imports'!$D:$D,'EIA Imports'!$A:$A,AL$3,'EIA Imports'!$C:$C,$A9)</f>
        <v/>
      </c>
      <c r="AM9">
        <f>SUMIFS('EIA Imports'!$D:$D,'EIA Imports'!$A:$A,AM$3,'EIA Imports'!$C:$C,$A9)</f>
        <v/>
      </c>
      <c r="AN9">
        <f>SUMIFS('EIA Imports'!$D:$D,'EIA Imports'!$A:$A,AN$3,'EIA Imports'!$C:$C,$A9)</f>
        <v/>
      </c>
      <c r="AO9">
        <f>SUMIFS('EIA Imports'!$D:$D,'EIA Imports'!$A:$A,AO$3,'EIA Imports'!$C:$C,$A9)</f>
        <v/>
      </c>
      <c r="AP9">
        <f>SUMIFS('EIA Imports'!$D:$D,'EIA Imports'!$A:$A,AP$3,'EIA Imports'!$C:$C,$A9)</f>
        <v/>
      </c>
      <c r="AQ9">
        <f>SUMIFS('EIA Imports'!$D:$D,'EIA Imports'!$A:$A,AQ$3,'EIA Imports'!$C:$C,$A9)</f>
        <v/>
      </c>
      <c r="AR9">
        <f>SUMIFS('EIA Imports'!$D:$D,'EIA Imports'!$A:$A,AR$3,'EIA Imports'!$C:$C,$A9)</f>
        <v/>
      </c>
      <c r="AS9">
        <f>SUMIFS('EIA Imports'!$D:$D,'EIA Imports'!$A:$A,AS$3,'EIA Imports'!$C:$C,$A9)</f>
        <v/>
      </c>
      <c r="AT9">
        <f>SUMIFS('EIA Imports'!$D:$D,'EIA Imports'!$A:$A,AT$3,'EIA Imports'!$C:$C,$A9)</f>
        <v/>
      </c>
      <c r="AU9">
        <f>SUMIFS('EIA Imports'!$D:$D,'EIA Imports'!$A:$A,AU$3,'EIA Imports'!$C:$C,$A9)</f>
        <v/>
      </c>
      <c r="AV9">
        <f>SUMIFS('EIA Imports'!$D:$D,'EIA Imports'!$A:$A,AV$3,'EIA Imports'!$C:$C,$A9)</f>
        <v/>
      </c>
      <c r="AW9" t="s">
        <v>397</v>
      </c>
      <c r="AX9">
        <f>MATCH(AW9,$A$4:$A$59,0)</f>
        <v/>
      </c>
    </row>
    <row r="10" spans="1:50">
      <c r="A10" t="s">
        <v>327</v>
      </c>
      <c r="B10" t="s">
        <v>1766</v>
      </c>
      <c r="C10" t="s">
        <v>1767</v>
      </c>
      <c r="E10">
        <f>SUMIFS('EIA Imports'!$D:$D,'EIA Imports'!$A:$A,E$3,'EIA Imports'!$C:$C,$A10)</f>
        <v/>
      </c>
      <c r="F10">
        <f>SUMIFS('EIA Imports'!$D:$D,'EIA Imports'!$A:$A,F$3,'EIA Imports'!$C:$C,$A10)</f>
        <v/>
      </c>
      <c r="G10">
        <f>SUMIFS('EIA Imports'!$D:$D,'EIA Imports'!$A:$A,G$3,'EIA Imports'!$C:$C,$A10)</f>
        <v/>
      </c>
      <c r="H10">
        <f>SUMIFS('EIA Imports'!$D:$D,'EIA Imports'!$A:$A,H$3,'EIA Imports'!$C:$C,$A10)</f>
        <v/>
      </c>
      <c r="I10">
        <f>SUMIFS('EIA Imports'!$D:$D,'EIA Imports'!$A:$A,I$3,'EIA Imports'!$C:$C,$A10)</f>
        <v/>
      </c>
      <c r="J10">
        <f>SUMIFS('EIA Imports'!$D:$D,'EIA Imports'!$A:$A,J$3,'EIA Imports'!$C:$C,$A10)</f>
        <v/>
      </c>
      <c r="K10">
        <f>SUMIFS('EIA Imports'!$D:$D,'EIA Imports'!$A:$A,K$3,'EIA Imports'!$C:$C,$A10)</f>
        <v/>
      </c>
      <c r="L10">
        <f>SUMIFS('EIA Imports'!$D:$D,'EIA Imports'!$A:$A,L$3,'EIA Imports'!$C:$C,$A10)</f>
        <v/>
      </c>
      <c r="M10">
        <f>SUMIFS('EIA Imports'!$D:$D,'EIA Imports'!$A:$A,M$3,'EIA Imports'!$C:$C,$A10)</f>
        <v/>
      </c>
      <c r="N10">
        <f>SUMIFS('EIA Imports'!$D:$D,'EIA Imports'!$A:$A,N$3,'EIA Imports'!$C:$C,$A10)</f>
        <v/>
      </c>
      <c r="O10">
        <f>SUMIFS('EIA Imports'!$D:$D,'EIA Imports'!$A:$A,O$3,'EIA Imports'!$C:$C,$A10)</f>
        <v/>
      </c>
      <c r="P10">
        <f>SUMIFS('EIA Imports'!$D:$D,'EIA Imports'!$A:$A,P$3,'EIA Imports'!$C:$C,$A10)</f>
        <v/>
      </c>
      <c r="Q10">
        <f>SUMIFS('EIA Imports'!$D:$D,'EIA Imports'!$A:$A,Q$3,'EIA Imports'!$C:$C,$A10)</f>
        <v/>
      </c>
      <c r="R10">
        <f>SUMIFS('EIA Imports'!$D:$D,'EIA Imports'!$A:$A,R$3,'EIA Imports'!$C:$C,$A10)</f>
        <v/>
      </c>
      <c r="S10">
        <f>SUMIFS('EIA Imports'!$D:$D,'EIA Imports'!$A:$A,S$3,'EIA Imports'!$C:$C,$A10)</f>
        <v/>
      </c>
      <c r="T10">
        <f>SUMIFS('EIA Imports'!$D:$D,'EIA Imports'!$A:$A,T$3,'EIA Imports'!$C:$C,$A10)</f>
        <v/>
      </c>
      <c r="U10">
        <f>SUMIFS('EIA Imports'!$D:$D,'EIA Imports'!$A:$A,U$3,'EIA Imports'!$C:$C,$A10)</f>
        <v/>
      </c>
      <c r="V10">
        <f>SUMIFS('EIA Imports'!$D:$D,'EIA Imports'!$A:$A,V$3,'EIA Imports'!$C:$C,$A10)</f>
        <v/>
      </c>
      <c r="W10">
        <f>SUMIFS('EIA Imports'!$D:$D,'EIA Imports'!$A:$A,W$3,'EIA Imports'!$C:$C,$A10)</f>
        <v/>
      </c>
      <c r="X10">
        <f>SUMIFS('EIA Imports'!$D:$D,'EIA Imports'!$A:$A,X$3,'EIA Imports'!$C:$C,$A10)</f>
        <v/>
      </c>
      <c r="Y10">
        <f>SUMIFS('EIA Imports'!$D:$D,'EIA Imports'!$A:$A,Y$3,'EIA Imports'!$C:$C,$A10)</f>
        <v/>
      </c>
      <c r="Z10">
        <f>SUMIFS('EIA Imports'!$D:$D,'EIA Imports'!$A:$A,Z$3,'EIA Imports'!$C:$C,$A10)</f>
        <v/>
      </c>
      <c r="AA10">
        <f>SUMIFS('EIA Imports'!$D:$D,'EIA Imports'!$A:$A,AA$3,'EIA Imports'!$C:$C,$A10)</f>
        <v/>
      </c>
      <c r="AB10">
        <f>SUMIFS('EIA Imports'!$D:$D,'EIA Imports'!$A:$A,AB$3,'EIA Imports'!$C:$C,$A10)</f>
        <v/>
      </c>
      <c r="AC10">
        <f>SUMIFS('EIA Imports'!$D:$D,'EIA Imports'!$A:$A,AC$3,'EIA Imports'!$C:$C,$A10)</f>
        <v/>
      </c>
      <c r="AD10">
        <f>SUMIFS('EIA Imports'!$D:$D,'EIA Imports'!$A:$A,AD$3,'EIA Imports'!$C:$C,$A10)</f>
        <v/>
      </c>
      <c r="AE10">
        <f>SUMIFS('EIA Imports'!$D:$D,'EIA Imports'!$A:$A,AE$3,'EIA Imports'!$C:$C,$A10)</f>
        <v/>
      </c>
      <c r="AF10">
        <f>SUMIFS('EIA Imports'!$D:$D,'EIA Imports'!$A:$A,AF$3,'EIA Imports'!$C:$C,$A10)</f>
        <v/>
      </c>
      <c r="AG10">
        <f>SUMIFS('EIA Imports'!$D:$D,'EIA Imports'!$A:$A,AG$3,'EIA Imports'!$C:$C,$A10)</f>
        <v/>
      </c>
      <c r="AH10">
        <f>SUMIFS('EIA Imports'!$D:$D,'EIA Imports'!$A:$A,AH$3,'EIA Imports'!$C:$C,$A10)</f>
        <v/>
      </c>
      <c r="AI10">
        <f>SUMIFS('EIA Imports'!$D:$D,'EIA Imports'!$A:$A,AI$3,'EIA Imports'!$C:$C,$A10)</f>
        <v/>
      </c>
      <c r="AJ10">
        <f>SUMIFS('EIA Imports'!$D:$D,'EIA Imports'!$A:$A,AJ$3,'EIA Imports'!$C:$C,$A10)</f>
        <v/>
      </c>
      <c r="AK10">
        <f>SUMIFS('EIA Imports'!$D:$D,'EIA Imports'!$A:$A,AK$3,'EIA Imports'!$C:$C,$A10)</f>
        <v/>
      </c>
      <c r="AL10">
        <f>SUMIFS('EIA Imports'!$D:$D,'EIA Imports'!$A:$A,AL$3,'EIA Imports'!$C:$C,$A10)</f>
        <v/>
      </c>
      <c r="AM10">
        <f>SUMIFS('EIA Imports'!$D:$D,'EIA Imports'!$A:$A,AM$3,'EIA Imports'!$C:$C,$A10)</f>
        <v/>
      </c>
      <c r="AN10">
        <f>SUMIFS('EIA Imports'!$D:$D,'EIA Imports'!$A:$A,AN$3,'EIA Imports'!$C:$C,$A10)</f>
        <v/>
      </c>
      <c r="AO10">
        <f>SUMIFS('EIA Imports'!$D:$D,'EIA Imports'!$A:$A,AO$3,'EIA Imports'!$C:$C,$A10)</f>
        <v/>
      </c>
      <c r="AP10">
        <f>SUMIFS('EIA Imports'!$D:$D,'EIA Imports'!$A:$A,AP$3,'EIA Imports'!$C:$C,$A10)</f>
        <v/>
      </c>
      <c r="AQ10">
        <f>SUMIFS('EIA Imports'!$D:$D,'EIA Imports'!$A:$A,AQ$3,'EIA Imports'!$C:$C,$A10)</f>
        <v/>
      </c>
      <c r="AR10">
        <f>SUMIFS('EIA Imports'!$D:$D,'EIA Imports'!$A:$A,AR$3,'EIA Imports'!$C:$C,$A10)</f>
        <v/>
      </c>
      <c r="AS10">
        <f>SUMIFS('EIA Imports'!$D:$D,'EIA Imports'!$A:$A,AS$3,'EIA Imports'!$C:$C,$A10)</f>
        <v/>
      </c>
      <c r="AT10">
        <f>SUMIFS('EIA Imports'!$D:$D,'EIA Imports'!$A:$A,AT$3,'EIA Imports'!$C:$C,$A10)</f>
        <v/>
      </c>
      <c r="AU10">
        <f>SUMIFS('EIA Imports'!$D:$D,'EIA Imports'!$A:$A,AU$3,'EIA Imports'!$C:$C,$A10)</f>
        <v/>
      </c>
      <c r="AV10">
        <f>SUMIFS('EIA Imports'!$D:$D,'EIA Imports'!$A:$A,AV$3,'EIA Imports'!$C:$C,$A10)</f>
        <v/>
      </c>
      <c r="AW10" t="s">
        <v>289</v>
      </c>
      <c r="AX10">
        <f>MATCH(AW10,$A$4:$A$59,0)</f>
        <v/>
      </c>
    </row>
    <row r="11" spans="1:50">
      <c r="A11" t="s">
        <v>375</v>
      </c>
      <c r="B11" t="s">
        <v>1766</v>
      </c>
      <c r="C11" t="s">
        <v>1767</v>
      </c>
      <c r="E11">
        <f>SUMIFS('EIA Imports'!$D:$D,'EIA Imports'!$A:$A,E$3,'EIA Imports'!$C:$C,$A11)</f>
        <v/>
      </c>
      <c r="F11">
        <f>SUMIFS('EIA Imports'!$D:$D,'EIA Imports'!$A:$A,F$3,'EIA Imports'!$C:$C,$A11)</f>
        <v/>
      </c>
      <c r="G11">
        <f>SUMIFS('EIA Imports'!$D:$D,'EIA Imports'!$A:$A,G$3,'EIA Imports'!$C:$C,$A11)</f>
        <v/>
      </c>
      <c r="H11">
        <f>SUMIFS('EIA Imports'!$D:$D,'EIA Imports'!$A:$A,H$3,'EIA Imports'!$C:$C,$A11)</f>
        <v/>
      </c>
      <c r="I11">
        <f>SUMIFS('EIA Imports'!$D:$D,'EIA Imports'!$A:$A,I$3,'EIA Imports'!$C:$C,$A11)</f>
        <v/>
      </c>
      <c r="J11">
        <f>SUMIFS('EIA Imports'!$D:$D,'EIA Imports'!$A:$A,J$3,'EIA Imports'!$C:$C,$A11)</f>
        <v/>
      </c>
      <c r="K11">
        <f>SUMIFS('EIA Imports'!$D:$D,'EIA Imports'!$A:$A,K$3,'EIA Imports'!$C:$C,$A11)</f>
        <v/>
      </c>
      <c r="L11">
        <f>SUMIFS('EIA Imports'!$D:$D,'EIA Imports'!$A:$A,L$3,'EIA Imports'!$C:$C,$A11)</f>
        <v/>
      </c>
      <c r="M11">
        <f>SUMIFS('EIA Imports'!$D:$D,'EIA Imports'!$A:$A,M$3,'EIA Imports'!$C:$C,$A11)</f>
        <v/>
      </c>
      <c r="N11">
        <f>SUMIFS('EIA Imports'!$D:$D,'EIA Imports'!$A:$A,N$3,'EIA Imports'!$C:$C,$A11)</f>
        <v/>
      </c>
      <c r="O11">
        <f>SUMIFS('EIA Imports'!$D:$D,'EIA Imports'!$A:$A,O$3,'EIA Imports'!$C:$C,$A11)</f>
        <v/>
      </c>
      <c r="P11">
        <f>SUMIFS('EIA Imports'!$D:$D,'EIA Imports'!$A:$A,P$3,'EIA Imports'!$C:$C,$A11)</f>
        <v/>
      </c>
      <c r="Q11">
        <f>SUMIFS('EIA Imports'!$D:$D,'EIA Imports'!$A:$A,Q$3,'EIA Imports'!$C:$C,$A11)</f>
        <v/>
      </c>
      <c r="R11">
        <f>SUMIFS('EIA Imports'!$D:$D,'EIA Imports'!$A:$A,R$3,'EIA Imports'!$C:$C,$A11)</f>
        <v/>
      </c>
      <c r="S11">
        <f>SUMIFS('EIA Imports'!$D:$D,'EIA Imports'!$A:$A,S$3,'EIA Imports'!$C:$C,$A11)</f>
        <v/>
      </c>
      <c r="T11">
        <f>SUMIFS('EIA Imports'!$D:$D,'EIA Imports'!$A:$A,T$3,'EIA Imports'!$C:$C,$A11)</f>
        <v/>
      </c>
      <c r="U11">
        <f>SUMIFS('EIA Imports'!$D:$D,'EIA Imports'!$A:$A,U$3,'EIA Imports'!$C:$C,$A11)</f>
        <v/>
      </c>
      <c r="V11">
        <f>SUMIFS('EIA Imports'!$D:$D,'EIA Imports'!$A:$A,V$3,'EIA Imports'!$C:$C,$A11)</f>
        <v/>
      </c>
      <c r="W11">
        <f>SUMIFS('EIA Imports'!$D:$D,'EIA Imports'!$A:$A,W$3,'EIA Imports'!$C:$C,$A11)</f>
        <v/>
      </c>
      <c r="X11">
        <f>SUMIFS('EIA Imports'!$D:$D,'EIA Imports'!$A:$A,X$3,'EIA Imports'!$C:$C,$A11)</f>
        <v/>
      </c>
      <c r="Y11">
        <f>SUMIFS('EIA Imports'!$D:$D,'EIA Imports'!$A:$A,Y$3,'EIA Imports'!$C:$C,$A11)</f>
        <v/>
      </c>
      <c r="Z11">
        <f>SUMIFS('EIA Imports'!$D:$D,'EIA Imports'!$A:$A,Z$3,'EIA Imports'!$C:$C,$A11)</f>
        <v/>
      </c>
      <c r="AA11">
        <f>SUMIFS('EIA Imports'!$D:$D,'EIA Imports'!$A:$A,AA$3,'EIA Imports'!$C:$C,$A11)</f>
        <v/>
      </c>
      <c r="AB11">
        <f>SUMIFS('EIA Imports'!$D:$D,'EIA Imports'!$A:$A,AB$3,'EIA Imports'!$C:$C,$A11)</f>
        <v/>
      </c>
      <c r="AC11">
        <f>SUMIFS('EIA Imports'!$D:$D,'EIA Imports'!$A:$A,AC$3,'EIA Imports'!$C:$C,$A11)</f>
        <v/>
      </c>
      <c r="AD11">
        <f>SUMIFS('EIA Imports'!$D:$D,'EIA Imports'!$A:$A,AD$3,'EIA Imports'!$C:$C,$A11)</f>
        <v/>
      </c>
      <c r="AE11">
        <f>SUMIFS('EIA Imports'!$D:$D,'EIA Imports'!$A:$A,AE$3,'EIA Imports'!$C:$C,$A11)</f>
        <v/>
      </c>
      <c r="AF11">
        <f>SUMIFS('EIA Imports'!$D:$D,'EIA Imports'!$A:$A,AF$3,'EIA Imports'!$C:$C,$A11)</f>
        <v/>
      </c>
      <c r="AG11">
        <f>SUMIFS('EIA Imports'!$D:$D,'EIA Imports'!$A:$A,AG$3,'EIA Imports'!$C:$C,$A11)</f>
        <v/>
      </c>
      <c r="AH11">
        <f>SUMIFS('EIA Imports'!$D:$D,'EIA Imports'!$A:$A,AH$3,'EIA Imports'!$C:$C,$A11)</f>
        <v/>
      </c>
      <c r="AI11">
        <f>SUMIFS('EIA Imports'!$D:$D,'EIA Imports'!$A:$A,AI$3,'EIA Imports'!$C:$C,$A11)</f>
        <v/>
      </c>
      <c r="AJ11">
        <f>SUMIFS('EIA Imports'!$D:$D,'EIA Imports'!$A:$A,AJ$3,'EIA Imports'!$C:$C,$A11)</f>
        <v/>
      </c>
      <c r="AK11">
        <f>SUMIFS('EIA Imports'!$D:$D,'EIA Imports'!$A:$A,AK$3,'EIA Imports'!$C:$C,$A11)</f>
        <v/>
      </c>
      <c r="AL11">
        <f>SUMIFS('EIA Imports'!$D:$D,'EIA Imports'!$A:$A,AL$3,'EIA Imports'!$C:$C,$A11)</f>
        <v/>
      </c>
      <c r="AM11">
        <f>SUMIFS('EIA Imports'!$D:$D,'EIA Imports'!$A:$A,AM$3,'EIA Imports'!$C:$C,$A11)</f>
        <v/>
      </c>
      <c r="AN11">
        <f>SUMIFS('EIA Imports'!$D:$D,'EIA Imports'!$A:$A,AN$3,'EIA Imports'!$C:$C,$A11)</f>
        <v/>
      </c>
      <c r="AO11">
        <f>SUMIFS('EIA Imports'!$D:$D,'EIA Imports'!$A:$A,AO$3,'EIA Imports'!$C:$C,$A11)</f>
        <v/>
      </c>
      <c r="AP11">
        <f>SUMIFS('EIA Imports'!$D:$D,'EIA Imports'!$A:$A,AP$3,'EIA Imports'!$C:$C,$A11)</f>
        <v/>
      </c>
      <c r="AQ11">
        <f>SUMIFS('EIA Imports'!$D:$D,'EIA Imports'!$A:$A,AQ$3,'EIA Imports'!$C:$C,$A11)</f>
        <v/>
      </c>
      <c r="AR11">
        <f>SUMIFS('EIA Imports'!$D:$D,'EIA Imports'!$A:$A,AR$3,'EIA Imports'!$C:$C,$A11)</f>
        <v/>
      </c>
      <c r="AS11">
        <f>SUMIFS('EIA Imports'!$D:$D,'EIA Imports'!$A:$A,AS$3,'EIA Imports'!$C:$C,$A11)</f>
        <v/>
      </c>
      <c r="AT11">
        <f>SUMIFS('EIA Imports'!$D:$D,'EIA Imports'!$A:$A,AT$3,'EIA Imports'!$C:$C,$A11)</f>
        <v/>
      </c>
      <c r="AU11">
        <f>SUMIFS('EIA Imports'!$D:$D,'EIA Imports'!$A:$A,AU$3,'EIA Imports'!$C:$C,$A11)</f>
        <v/>
      </c>
      <c r="AV11">
        <f>SUMIFS('EIA Imports'!$D:$D,'EIA Imports'!$A:$A,AV$3,'EIA Imports'!$C:$C,$A11)</f>
        <v/>
      </c>
      <c r="AW11" t="s">
        <v>407</v>
      </c>
      <c r="AX11">
        <f>MATCH(AW11,$A$4:$A$59,0)</f>
        <v/>
      </c>
    </row>
    <row r="12" spans="1:50">
      <c r="A12" t="s">
        <v>266</v>
      </c>
      <c r="B12" t="s">
        <v>1766</v>
      </c>
      <c r="C12" t="s">
        <v>1767</v>
      </c>
      <c r="E12">
        <f>SUMIFS('EIA Imports'!$D:$D,'EIA Imports'!$A:$A,E$3,'EIA Imports'!$C:$C,$A12)</f>
        <v/>
      </c>
      <c r="F12">
        <f>SUMIFS('EIA Imports'!$D:$D,'EIA Imports'!$A:$A,F$3,'EIA Imports'!$C:$C,$A12)</f>
        <v/>
      </c>
      <c r="G12">
        <f>SUMIFS('EIA Imports'!$D:$D,'EIA Imports'!$A:$A,G$3,'EIA Imports'!$C:$C,$A12)</f>
        <v/>
      </c>
      <c r="H12">
        <f>SUMIFS('EIA Imports'!$D:$D,'EIA Imports'!$A:$A,H$3,'EIA Imports'!$C:$C,$A12)</f>
        <v/>
      </c>
      <c r="I12">
        <f>SUMIFS('EIA Imports'!$D:$D,'EIA Imports'!$A:$A,I$3,'EIA Imports'!$C:$C,$A12)</f>
        <v/>
      </c>
      <c r="J12">
        <f>SUMIFS('EIA Imports'!$D:$D,'EIA Imports'!$A:$A,J$3,'EIA Imports'!$C:$C,$A12)</f>
        <v/>
      </c>
      <c r="K12">
        <f>SUMIFS('EIA Imports'!$D:$D,'EIA Imports'!$A:$A,K$3,'EIA Imports'!$C:$C,$A12)</f>
        <v/>
      </c>
      <c r="L12">
        <f>SUMIFS('EIA Imports'!$D:$D,'EIA Imports'!$A:$A,L$3,'EIA Imports'!$C:$C,$A12)</f>
        <v/>
      </c>
      <c r="M12">
        <f>SUMIFS('EIA Imports'!$D:$D,'EIA Imports'!$A:$A,M$3,'EIA Imports'!$C:$C,$A12)</f>
        <v/>
      </c>
      <c r="N12">
        <f>SUMIFS('EIA Imports'!$D:$D,'EIA Imports'!$A:$A,N$3,'EIA Imports'!$C:$C,$A12)</f>
        <v/>
      </c>
      <c r="O12">
        <f>SUMIFS('EIA Imports'!$D:$D,'EIA Imports'!$A:$A,O$3,'EIA Imports'!$C:$C,$A12)</f>
        <v/>
      </c>
      <c r="P12">
        <f>SUMIFS('EIA Imports'!$D:$D,'EIA Imports'!$A:$A,P$3,'EIA Imports'!$C:$C,$A12)</f>
        <v/>
      </c>
      <c r="Q12">
        <f>SUMIFS('EIA Imports'!$D:$D,'EIA Imports'!$A:$A,Q$3,'EIA Imports'!$C:$C,$A12)</f>
        <v/>
      </c>
      <c r="R12">
        <f>SUMIFS('EIA Imports'!$D:$D,'EIA Imports'!$A:$A,R$3,'EIA Imports'!$C:$C,$A12)</f>
        <v/>
      </c>
      <c r="S12">
        <f>SUMIFS('EIA Imports'!$D:$D,'EIA Imports'!$A:$A,S$3,'EIA Imports'!$C:$C,$A12)</f>
        <v/>
      </c>
      <c r="T12">
        <f>SUMIFS('EIA Imports'!$D:$D,'EIA Imports'!$A:$A,T$3,'EIA Imports'!$C:$C,$A12)</f>
        <v/>
      </c>
      <c r="U12">
        <f>SUMIFS('EIA Imports'!$D:$D,'EIA Imports'!$A:$A,U$3,'EIA Imports'!$C:$C,$A12)</f>
        <v/>
      </c>
      <c r="V12">
        <f>SUMIFS('EIA Imports'!$D:$D,'EIA Imports'!$A:$A,V$3,'EIA Imports'!$C:$C,$A12)</f>
        <v/>
      </c>
      <c r="W12">
        <f>SUMIFS('EIA Imports'!$D:$D,'EIA Imports'!$A:$A,W$3,'EIA Imports'!$C:$C,$A12)</f>
        <v/>
      </c>
      <c r="X12">
        <f>SUMIFS('EIA Imports'!$D:$D,'EIA Imports'!$A:$A,X$3,'EIA Imports'!$C:$C,$A12)</f>
        <v/>
      </c>
      <c r="Y12">
        <f>SUMIFS('EIA Imports'!$D:$D,'EIA Imports'!$A:$A,Y$3,'EIA Imports'!$C:$C,$A12)</f>
        <v/>
      </c>
      <c r="Z12">
        <f>SUMIFS('EIA Imports'!$D:$D,'EIA Imports'!$A:$A,Z$3,'EIA Imports'!$C:$C,$A12)</f>
        <v/>
      </c>
      <c r="AA12">
        <f>SUMIFS('EIA Imports'!$D:$D,'EIA Imports'!$A:$A,AA$3,'EIA Imports'!$C:$C,$A12)</f>
        <v/>
      </c>
      <c r="AB12">
        <f>SUMIFS('EIA Imports'!$D:$D,'EIA Imports'!$A:$A,AB$3,'EIA Imports'!$C:$C,$A12)</f>
        <v/>
      </c>
      <c r="AC12">
        <f>SUMIFS('EIA Imports'!$D:$D,'EIA Imports'!$A:$A,AC$3,'EIA Imports'!$C:$C,$A12)</f>
        <v/>
      </c>
      <c r="AD12">
        <f>SUMIFS('EIA Imports'!$D:$D,'EIA Imports'!$A:$A,AD$3,'EIA Imports'!$C:$C,$A12)</f>
        <v/>
      </c>
      <c r="AE12">
        <f>SUMIFS('EIA Imports'!$D:$D,'EIA Imports'!$A:$A,AE$3,'EIA Imports'!$C:$C,$A12)</f>
        <v/>
      </c>
      <c r="AF12">
        <f>SUMIFS('EIA Imports'!$D:$D,'EIA Imports'!$A:$A,AF$3,'EIA Imports'!$C:$C,$A12)</f>
        <v/>
      </c>
      <c r="AG12">
        <f>SUMIFS('EIA Imports'!$D:$D,'EIA Imports'!$A:$A,AG$3,'EIA Imports'!$C:$C,$A12)</f>
        <v/>
      </c>
      <c r="AH12">
        <f>SUMIFS('EIA Imports'!$D:$D,'EIA Imports'!$A:$A,AH$3,'EIA Imports'!$C:$C,$A12)</f>
        <v/>
      </c>
      <c r="AI12">
        <f>SUMIFS('EIA Imports'!$D:$D,'EIA Imports'!$A:$A,AI$3,'EIA Imports'!$C:$C,$A12)</f>
        <v/>
      </c>
      <c r="AJ12">
        <f>SUMIFS('EIA Imports'!$D:$D,'EIA Imports'!$A:$A,AJ$3,'EIA Imports'!$C:$C,$A12)</f>
        <v/>
      </c>
      <c r="AK12">
        <f>SUMIFS('EIA Imports'!$D:$D,'EIA Imports'!$A:$A,AK$3,'EIA Imports'!$C:$C,$A12)</f>
        <v/>
      </c>
      <c r="AL12">
        <f>SUMIFS('EIA Imports'!$D:$D,'EIA Imports'!$A:$A,AL$3,'EIA Imports'!$C:$C,$A12)</f>
        <v/>
      </c>
      <c r="AM12">
        <f>SUMIFS('EIA Imports'!$D:$D,'EIA Imports'!$A:$A,AM$3,'EIA Imports'!$C:$C,$A12)</f>
        <v/>
      </c>
      <c r="AN12">
        <f>SUMIFS('EIA Imports'!$D:$D,'EIA Imports'!$A:$A,AN$3,'EIA Imports'!$C:$C,$A12)</f>
        <v/>
      </c>
      <c r="AO12">
        <f>SUMIFS('EIA Imports'!$D:$D,'EIA Imports'!$A:$A,AO$3,'EIA Imports'!$C:$C,$A12)</f>
        <v/>
      </c>
      <c r="AP12">
        <f>SUMIFS('EIA Imports'!$D:$D,'EIA Imports'!$A:$A,AP$3,'EIA Imports'!$C:$C,$A12)</f>
        <v/>
      </c>
      <c r="AQ12">
        <f>SUMIFS('EIA Imports'!$D:$D,'EIA Imports'!$A:$A,AQ$3,'EIA Imports'!$C:$C,$A12)</f>
        <v/>
      </c>
      <c r="AR12">
        <f>SUMIFS('EIA Imports'!$D:$D,'EIA Imports'!$A:$A,AR$3,'EIA Imports'!$C:$C,$A12)</f>
        <v/>
      </c>
      <c r="AS12">
        <f>SUMIFS('EIA Imports'!$D:$D,'EIA Imports'!$A:$A,AS$3,'EIA Imports'!$C:$C,$A12)</f>
        <v/>
      </c>
      <c r="AT12">
        <f>SUMIFS('EIA Imports'!$D:$D,'EIA Imports'!$A:$A,AT$3,'EIA Imports'!$C:$C,$A12)</f>
        <v/>
      </c>
      <c r="AU12">
        <f>SUMIFS('EIA Imports'!$D:$D,'EIA Imports'!$A:$A,AU$3,'EIA Imports'!$C:$C,$A12)</f>
        <v/>
      </c>
      <c r="AV12">
        <f>SUMIFS('EIA Imports'!$D:$D,'EIA Imports'!$A:$A,AV$3,'EIA Imports'!$C:$C,$A12)</f>
        <v/>
      </c>
      <c r="AW12" t="s">
        <v>327</v>
      </c>
      <c r="AX12">
        <f>MATCH(AW12,$A$4:$A$59,0)</f>
        <v/>
      </c>
    </row>
    <row r="13" spans="1:50">
      <c r="A13" t="s">
        <v>250</v>
      </c>
      <c r="B13" t="s">
        <v>1766</v>
      </c>
      <c r="C13" t="s">
        <v>1767</v>
      </c>
      <c r="E13">
        <f>SUMIFS('EIA Imports'!$D:$D,'EIA Imports'!$A:$A,E$3,'EIA Imports'!$C:$C,$A13)</f>
        <v/>
      </c>
      <c r="F13">
        <f>SUMIFS('EIA Imports'!$D:$D,'EIA Imports'!$A:$A,F$3,'EIA Imports'!$C:$C,$A13)</f>
        <v/>
      </c>
      <c r="G13">
        <f>SUMIFS('EIA Imports'!$D:$D,'EIA Imports'!$A:$A,G$3,'EIA Imports'!$C:$C,$A13)</f>
        <v/>
      </c>
      <c r="H13">
        <f>SUMIFS('EIA Imports'!$D:$D,'EIA Imports'!$A:$A,H$3,'EIA Imports'!$C:$C,$A13)</f>
        <v/>
      </c>
      <c r="I13">
        <f>SUMIFS('EIA Imports'!$D:$D,'EIA Imports'!$A:$A,I$3,'EIA Imports'!$C:$C,$A13)</f>
        <v/>
      </c>
      <c r="J13">
        <f>SUMIFS('EIA Imports'!$D:$D,'EIA Imports'!$A:$A,J$3,'EIA Imports'!$C:$C,$A13)</f>
        <v/>
      </c>
      <c r="K13">
        <f>SUMIFS('EIA Imports'!$D:$D,'EIA Imports'!$A:$A,K$3,'EIA Imports'!$C:$C,$A13)</f>
        <v/>
      </c>
      <c r="L13">
        <f>SUMIFS('EIA Imports'!$D:$D,'EIA Imports'!$A:$A,L$3,'EIA Imports'!$C:$C,$A13)</f>
        <v/>
      </c>
      <c r="M13">
        <f>SUMIFS('EIA Imports'!$D:$D,'EIA Imports'!$A:$A,M$3,'EIA Imports'!$C:$C,$A13)</f>
        <v/>
      </c>
      <c r="N13">
        <f>SUMIFS('EIA Imports'!$D:$D,'EIA Imports'!$A:$A,N$3,'EIA Imports'!$C:$C,$A13)</f>
        <v/>
      </c>
      <c r="O13">
        <f>SUMIFS('EIA Imports'!$D:$D,'EIA Imports'!$A:$A,O$3,'EIA Imports'!$C:$C,$A13)</f>
        <v/>
      </c>
      <c r="P13">
        <f>SUMIFS('EIA Imports'!$D:$D,'EIA Imports'!$A:$A,P$3,'EIA Imports'!$C:$C,$A13)</f>
        <v/>
      </c>
      <c r="Q13">
        <f>SUMIFS('EIA Imports'!$D:$D,'EIA Imports'!$A:$A,Q$3,'EIA Imports'!$C:$C,$A13)</f>
        <v/>
      </c>
      <c r="R13">
        <f>SUMIFS('EIA Imports'!$D:$D,'EIA Imports'!$A:$A,R$3,'EIA Imports'!$C:$C,$A13)</f>
        <v/>
      </c>
      <c r="S13">
        <f>SUMIFS('EIA Imports'!$D:$D,'EIA Imports'!$A:$A,S$3,'EIA Imports'!$C:$C,$A13)</f>
        <v/>
      </c>
      <c r="T13">
        <f>SUMIFS('EIA Imports'!$D:$D,'EIA Imports'!$A:$A,T$3,'EIA Imports'!$C:$C,$A13)</f>
        <v/>
      </c>
      <c r="U13">
        <f>SUMIFS('EIA Imports'!$D:$D,'EIA Imports'!$A:$A,U$3,'EIA Imports'!$C:$C,$A13)</f>
        <v/>
      </c>
      <c r="V13">
        <f>SUMIFS('EIA Imports'!$D:$D,'EIA Imports'!$A:$A,V$3,'EIA Imports'!$C:$C,$A13)</f>
        <v/>
      </c>
      <c r="W13">
        <f>SUMIFS('EIA Imports'!$D:$D,'EIA Imports'!$A:$A,W$3,'EIA Imports'!$C:$C,$A13)</f>
        <v/>
      </c>
      <c r="X13">
        <f>SUMIFS('EIA Imports'!$D:$D,'EIA Imports'!$A:$A,X$3,'EIA Imports'!$C:$C,$A13)</f>
        <v/>
      </c>
      <c r="Y13">
        <f>SUMIFS('EIA Imports'!$D:$D,'EIA Imports'!$A:$A,Y$3,'EIA Imports'!$C:$C,$A13)</f>
        <v/>
      </c>
      <c r="Z13">
        <f>SUMIFS('EIA Imports'!$D:$D,'EIA Imports'!$A:$A,Z$3,'EIA Imports'!$C:$C,$A13)</f>
        <v/>
      </c>
      <c r="AA13">
        <f>SUMIFS('EIA Imports'!$D:$D,'EIA Imports'!$A:$A,AA$3,'EIA Imports'!$C:$C,$A13)</f>
        <v/>
      </c>
      <c r="AB13">
        <f>SUMIFS('EIA Imports'!$D:$D,'EIA Imports'!$A:$A,AB$3,'EIA Imports'!$C:$C,$A13)</f>
        <v/>
      </c>
      <c r="AC13">
        <f>SUMIFS('EIA Imports'!$D:$D,'EIA Imports'!$A:$A,AC$3,'EIA Imports'!$C:$C,$A13)</f>
        <v/>
      </c>
      <c r="AD13">
        <f>SUMIFS('EIA Imports'!$D:$D,'EIA Imports'!$A:$A,AD$3,'EIA Imports'!$C:$C,$A13)</f>
        <v/>
      </c>
      <c r="AE13">
        <f>SUMIFS('EIA Imports'!$D:$D,'EIA Imports'!$A:$A,AE$3,'EIA Imports'!$C:$C,$A13)</f>
        <v/>
      </c>
      <c r="AF13">
        <f>SUMIFS('EIA Imports'!$D:$D,'EIA Imports'!$A:$A,AF$3,'EIA Imports'!$C:$C,$A13)</f>
        <v/>
      </c>
      <c r="AG13">
        <f>SUMIFS('EIA Imports'!$D:$D,'EIA Imports'!$A:$A,AG$3,'EIA Imports'!$C:$C,$A13)</f>
        <v/>
      </c>
      <c r="AH13">
        <f>SUMIFS('EIA Imports'!$D:$D,'EIA Imports'!$A:$A,AH$3,'EIA Imports'!$C:$C,$A13)</f>
        <v/>
      </c>
      <c r="AI13">
        <f>SUMIFS('EIA Imports'!$D:$D,'EIA Imports'!$A:$A,AI$3,'EIA Imports'!$C:$C,$A13)</f>
        <v/>
      </c>
      <c r="AJ13">
        <f>SUMIFS('EIA Imports'!$D:$D,'EIA Imports'!$A:$A,AJ$3,'EIA Imports'!$C:$C,$A13)</f>
        <v/>
      </c>
      <c r="AK13">
        <f>SUMIFS('EIA Imports'!$D:$D,'EIA Imports'!$A:$A,AK$3,'EIA Imports'!$C:$C,$A13)</f>
        <v/>
      </c>
      <c r="AL13">
        <f>SUMIFS('EIA Imports'!$D:$D,'EIA Imports'!$A:$A,AL$3,'EIA Imports'!$C:$C,$A13)</f>
        <v/>
      </c>
      <c r="AM13">
        <f>SUMIFS('EIA Imports'!$D:$D,'EIA Imports'!$A:$A,AM$3,'EIA Imports'!$C:$C,$A13)</f>
        <v/>
      </c>
      <c r="AN13">
        <f>SUMIFS('EIA Imports'!$D:$D,'EIA Imports'!$A:$A,AN$3,'EIA Imports'!$C:$C,$A13)</f>
        <v/>
      </c>
      <c r="AO13">
        <f>SUMIFS('EIA Imports'!$D:$D,'EIA Imports'!$A:$A,AO$3,'EIA Imports'!$C:$C,$A13)</f>
        <v/>
      </c>
      <c r="AP13">
        <f>SUMIFS('EIA Imports'!$D:$D,'EIA Imports'!$A:$A,AP$3,'EIA Imports'!$C:$C,$A13)</f>
        <v/>
      </c>
      <c r="AQ13">
        <f>SUMIFS('EIA Imports'!$D:$D,'EIA Imports'!$A:$A,AQ$3,'EIA Imports'!$C:$C,$A13)</f>
        <v/>
      </c>
      <c r="AR13">
        <f>SUMIFS('EIA Imports'!$D:$D,'EIA Imports'!$A:$A,AR$3,'EIA Imports'!$C:$C,$A13)</f>
        <v/>
      </c>
      <c r="AS13">
        <f>SUMIFS('EIA Imports'!$D:$D,'EIA Imports'!$A:$A,AS$3,'EIA Imports'!$C:$C,$A13)</f>
        <v/>
      </c>
      <c r="AT13">
        <f>SUMIFS('EIA Imports'!$D:$D,'EIA Imports'!$A:$A,AT$3,'EIA Imports'!$C:$C,$A13)</f>
        <v/>
      </c>
      <c r="AU13">
        <f>SUMIFS('EIA Imports'!$D:$D,'EIA Imports'!$A:$A,AU$3,'EIA Imports'!$C:$C,$A13)</f>
        <v/>
      </c>
      <c r="AV13">
        <f>SUMIFS('EIA Imports'!$D:$D,'EIA Imports'!$A:$A,AV$3,'EIA Imports'!$C:$C,$A13)</f>
        <v/>
      </c>
      <c r="AW13" t="s">
        <v>375</v>
      </c>
      <c r="AX13">
        <f>MATCH(AW13,$A$4:$A$59,0)</f>
        <v/>
      </c>
    </row>
    <row r="14" spans="1:50">
      <c r="A14" t="s">
        <v>391</v>
      </c>
      <c r="B14" t="s">
        <v>1766</v>
      </c>
      <c r="C14" t="s">
        <v>1767</v>
      </c>
      <c r="E14">
        <f>SUMIFS('EIA Imports'!$D:$D,'EIA Imports'!$A:$A,E$3,'EIA Imports'!$C:$C,$A14)</f>
        <v/>
      </c>
      <c r="F14">
        <f>SUMIFS('EIA Imports'!$D:$D,'EIA Imports'!$A:$A,F$3,'EIA Imports'!$C:$C,$A14)</f>
        <v/>
      </c>
      <c r="G14">
        <f>SUMIFS('EIA Imports'!$D:$D,'EIA Imports'!$A:$A,G$3,'EIA Imports'!$C:$C,$A14)</f>
        <v/>
      </c>
      <c r="H14">
        <f>SUMIFS('EIA Imports'!$D:$D,'EIA Imports'!$A:$A,H$3,'EIA Imports'!$C:$C,$A14)</f>
        <v/>
      </c>
      <c r="I14">
        <f>SUMIFS('EIA Imports'!$D:$D,'EIA Imports'!$A:$A,I$3,'EIA Imports'!$C:$C,$A14)</f>
        <v/>
      </c>
      <c r="J14">
        <f>SUMIFS('EIA Imports'!$D:$D,'EIA Imports'!$A:$A,J$3,'EIA Imports'!$C:$C,$A14)</f>
        <v/>
      </c>
      <c r="K14">
        <f>SUMIFS('EIA Imports'!$D:$D,'EIA Imports'!$A:$A,K$3,'EIA Imports'!$C:$C,$A14)</f>
        <v/>
      </c>
      <c r="L14">
        <f>SUMIFS('EIA Imports'!$D:$D,'EIA Imports'!$A:$A,L$3,'EIA Imports'!$C:$C,$A14)</f>
        <v/>
      </c>
      <c r="M14">
        <f>SUMIFS('EIA Imports'!$D:$D,'EIA Imports'!$A:$A,M$3,'EIA Imports'!$C:$C,$A14)</f>
        <v/>
      </c>
      <c r="N14">
        <f>SUMIFS('EIA Imports'!$D:$D,'EIA Imports'!$A:$A,N$3,'EIA Imports'!$C:$C,$A14)</f>
        <v/>
      </c>
      <c r="O14">
        <f>SUMIFS('EIA Imports'!$D:$D,'EIA Imports'!$A:$A,O$3,'EIA Imports'!$C:$C,$A14)</f>
        <v/>
      </c>
      <c r="P14">
        <f>SUMIFS('EIA Imports'!$D:$D,'EIA Imports'!$A:$A,P$3,'EIA Imports'!$C:$C,$A14)</f>
        <v/>
      </c>
      <c r="Q14">
        <f>SUMIFS('EIA Imports'!$D:$D,'EIA Imports'!$A:$A,Q$3,'EIA Imports'!$C:$C,$A14)</f>
        <v/>
      </c>
      <c r="R14">
        <f>SUMIFS('EIA Imports'!$D:$D,'EIA Imports'!$A:$A,R$3,'EIA Imports'!$C:$C,$A14)</f>
        <v/>
      </c>
      <c r="S14">
        <f>SUMIFS('EIA Imports'!$D:$D,'EIA Imports'!$A:$A,S$3,'EIA Imports'!$C:$C,$A14)</f>
        <v/>
      </c>
      <c r="T14">
        <f>SUMIFS('EIA Imports'!$D:$D,'EIA Imports'!$A:$A,T$3,'EIA Imports'!$C:$C,$A14)</f>
        <v/>
      </c>
      <c r="U14">
        <f>SUMIFS('EIA Imports'!$D:$D,'EIA Imports'!$A:$A,U$3,'EIA Imports'!$C:$C,$A14)</f>
        <v/>
      </c>
      <c r="V14">
        <f>SUMIFS('EIA Imports'!$D:$D,'EIA Imports'!$A:$A,V$3,'EIA Imports'!$C:$C,$A14)</f>
        <v/>
      </c>
      <c r="W14">
        <f>SUMIFS('EIA Imports'!$D:$D,'EIA Imports'!$A:$A,W$3,'EIA Imports'!$C:$C,$A14)</f>
        <v/>
      </c>
      <c r="X14">
        <f>SUMIFS('EIA Imports'!$D:$D,'EIA Imports'!$A:$A,X$3,'EIA Imports'!$C:$C,$A14)</f>
        <v/>
      </c>
      <c r="Y14">
        <f>SUMIFS('EIA Imports'!$D:$D,'EIA Imports'!$A:$A,Y$3,'EIA Imports'!$C:$C,$A14)</f>
        <v/>
      </c>
      <c r="Z14">
        <f>SUMIFS('EIA Imports'!$D:$D,'EIA Imports'!$A:$A,Z$3,'EIA Imports'!$C:$C,$A14)</f>
        <v/>
      </c>
      <c r="AA14">
        <f>SUMIFS('EIA Imports'!$D:$D,'EIA Imports'!$A:$A,AA$3,'EIA Imports'!$C:$C,$A14)</f>
        <v/>
      </c>
      <c r="AB14">
        <f>SUMIFS('EIA Imports'!$D:$D,'EIA Imports'!$A:$A,AB$3,'EIA Imports'!$C:$C,$A14)</f>
        <v/>
      </c>
      <c r="AC14">
        <f>SUMIFS('EIA Imports'!$D:$D,'EIA Imports'!$A:$A,AC$3,'EIA Imports'!$C:$C,$A14)</f>
        <v/>
      </c>
      <c r="AD14">
        <f>SUMIFS('EIA Imports'!$D:$D,'EIA Imports'!$A:$A,AD$3,'EIA Imports'!$C:$C,$A14)</f>
        <v/>
      </c>
      <c r="AE14">
        <f>SUMIFS('EIA Imports'!$D:$D,'EIA Imports'!$A:$A,AE$3,'EIA Imports'!$C:$C,$A14)</f>
        <v/>
      </c>
      <c r="AF14">
        <f>SUMIFS('EIA Imports'!$D:$D,'EIA Imports'!$A:$A,AF$3,'EIA Imports'!$C:$C,$A14)</f>
        <v/>
      </c>
      <c r="AG14">
        <f>SUMIFS('EIA Imports'!$D:$D,'EIA Imports'!$A:$A,AG$3,'EIA Imports'!$C:$C,$A14)</f>
        <v/>
      </c>
      <c r="AH14">
        <f>SUMIFS('EIA Imports'!$D:$D,'EIA Imports'!$A:$A,AH$3,'EIA Imports'!$C:$C,$A14)</f>
        <v/>
      </c>
      <c r="AI14">
        <f>SUMIFS('EIA Imports'!$D:$D,'EIA Imports'!$A:$A,AI$3,'EIA Imports'!$C:$C,$A14)</f>
        <v/>
      </c>
      <c r="AJ14">
        <f>SUMIFS('EIA Imports'!$D:$D,'EIA Imports'!$A:$A,AJ$3,'EIA Imports'!$C:$C,$A14)</f>
        <v/>
      </c>
      <c r="AK14">
        <f>SUMIFS('EIA Imports'!$D:$D,'EIA Imports'!$A:$A,AK$3,'EIA Imports'!$C:$C,$A14)</f>
        <v/>
      </c>
      <c r="AL14">
        <f>SUMIFS('EIA Imports'!$D:$D,'EIA Imports'!$A:$A,AL$3,'EIA Imports'!$C:$C,$A14)</f>
        <v/>
      </c>
      <c r="AM14">
        <f>SUMIFS('EIA Imports'!$D:$D,'EIA Imports'!$A:$A,AM$3,'EIA Imports'!$C:$C,$A14)</f>
        <v/>
      </c>
      <c r="AN14">
        <f>SUMIFS('EIA Imports'!$D:$D,'EIA Imports'!$A:$A,AN$3,'EIA Imports'!$C:$C,$A14)</f>
        <v/>
      </c>
      <c r="AO14">
        <f>SUMIFS('EIA Imports'!$D:$D,'EIA Imports'!$A:$A,AO$3,'EIA Imports'!$C:$C,$A14)</f>
        <v/>
      </c>
      <c r="AP14">
        <f>SUMIFS('EIA Imports'!$D:$D,'EIA Imports'!$A:$A,AP$3,'EIA Imports'!$C:$C,$A14)</f>
        <v/>
      </c>
      <c r="AQ14">
        <f>SUMIFS('EIA Imports'!$D:$D,'EIA Imports'!$A:$A,AQ$3,'EIA Imports'!$C:$C,$A14)</f>
        <v/>
      </c>
      <c r="AR14">
        <f>SUMIFS('EIA Imports'!$D:$D,'EIA Imports'!$A:$A,AR$3,'EIA Imports'!$C:$C,$A14)</f>
        <v/>
      </c>
      <c r="AS14">
        <f>SUMIFS('EIA Imports'!$D:$D,'EIA Imports'!$A:$A,AS$3,'EIA Imports'!$C:$C,$A14)</f>
        <v/>
      </c>
      <c r="AT14">
        <f>SUMIFS('EIA Imports'!$D:$D,'EIA Imports'!$A:$A,AT$3,'EIA Imports'!$C:$C,$A14)</f>
        <v/>
      </c>
      <c r="AU14">
        <f>SUMIFS('EIA Imports'!$D:$D,'EIA Imports'!$A:$A,AU$3,'EIA Imports'!$C:$C,$A14)</f>
        <v/>
      </c>
      <c r="AV14">
        <f>SUMIFS('EIA Imports'!$D:$D,'EIA Imports'!$A:$A,AV$3,'EIA Imports'!$C:$C,$A14)</f>
        <v/>
      </c>
      <c r="AW14" t="s">
        <v>266</v>
      </c>
      <c r="AX14">
        <f>MATCH(AW14,$A$4:$A$59,0)</f>
        <v/>
      </c>
    </row>
    <row r="15" spans="1:50">
      <c r="A15" t="s">
        <v>251</v>
      </c>
      <c r="B15" t="s">
        <v>1766</v>
      </c>
      <c r="C15" t="s">
        <v>1767</v>
      </c>
      <c r="E15">
        <f>SUMIFS('EIA Imports'!$D$2:$D$4999,'EIA Imports'!$A$2:$A$4999,E$3,'EIA Imports'!$C$2:$C$4999,$A15)</f>
        <v/>
      </c>
      <c r="F15">
        <f>SUMIFS('EIA Imports'!$D$2:$D$4999,'EIA Imports'!$A$2:$A$4999,F$3,'EIA Imports'!$C$2:$C$4999,$A15)</f>
        <v/>
      </c>
      <c r="G15">
        <f>SUMIFS('EIA Imports'!$D$2:$D$4999,'EIA Imports'!$A$2:$A$4999,G$3,'EIA Imports'!$C$2:$C$4999,$A15)</f>
        <v/>
      </c>
      <c r="H15">
        <f>SUMIFS('EIA Imports'!$D$2:$D$4999,'EIA Imports'!$A$2:$A$4999,H$3,'EIA Imports'!$C$2:$C$4999,$A15)</f>
        <v/>
      </c>
      <c r="I15">
        <f>SUMIFS('EIA Imports'!$D$2:$D$4999,'EIA Imports'!$A$2:$A$4999,I$3,'EIA Imports'!$C$2:$C$4999,$A15)</f>
        <v/>
      </c>
      <c r="J15">
        <f>SUMIFS('EIA Imports'!$D$2:$D$4999,'EIA Imports'!$A$2:$A$4999,J$3,'EIA Imports'!$C$2:$C$4999,$A15)</f>
        <v/>
      </c>
      <c r="K15">
        <f>SUMIFS('EIA Imports'!$D$2:$D$4999,'EIA Imports'!$A$2:$A$4999,K$3,'EIA Imports'!$C$2:$C$4999,$A15)</f>
        <v/>
      </c>
      <c r="L15">
        <f>SUMIFS('EIA Imports'!$D$2:$D$4999,'EIA Imports'!$A$2:$A$4999,L$3,'EIA Imports'!$C$2:$C$4999,$A15)</f>
        <v/>
      </c>
      <c r="M15">
        <f>SUMIFS('EIA Imports'!$D$2:$D$4999,'EIA Imports'!$A$2:$A$4999,M$3,'EIA Imports'!$C$2:$C$4999,$A15)</f>
        <v/>
      </c>
      <c r="N15">
        <f>SUMIFS('EIA Imports'!$D$2:$D$4999,'EIA Imports'!$A$2:$A$4999,N$3,'EIA Imports'!$C$2:$C$4999,$A15)</f>
        <v/>
      </c>
      <c r="O15">
        <f>SUMIFS('EIA Imports'!$D$2:$D$4999,'EIA Imports'!$A$2:$A$4999,O$3,'EIA Imports'!$C$2:$C$4999,$A15)</f>
        <v/>
      </c>
      <c r="P15">
        <f>SUMIFS('EIA Imports'!$D$2:$D$4999,'EIA Imports'!$A$2:$A$4999,P$3,'EIA Imports'!$C$2:$C$4999,$A15)</f>
        <v/>
      </c>
      <c r="Q15">
        <f>SUMIFS('EIA Imports'!$D$2:$D$4999,'EIA Imports'!$A$2:$A$4999,Q$3,'EIA Imports'!$C$2:$C$4999,$A15)</f>
        <v/>
      </c>
      <c r="R15">
        <f>SUMIFS('EIA Imports'!$D$2:$D$4999,'EIA Imports'!$A$2:$A$4999,R$3,'EIA Imports'!$C$2:$C$4999,$A15)</f>
        <v/>
      </c>
      <c r="S15">
        <f>SUMIFS('EIA Imports'!$D$2:$D$4999,'EIA Imports'!$A$2:$A$4999,S$3,'EIA Imports'!$C$2:$C$4999,$A15)</f>
        <v/>
      </c>
      <c r="T15">
        <f>SUMIFS('EIA Imports'!$D$2:$D$4999,'EIA Imports'!$A$2:$A$4999,T$3,'EIA Imports'!$C$2:$C$4999,$A15)</f>
        <v/>
      </c>
      <c r="U15">
        <f>SUMIFS('EIA Imports'!$D$2:$D$4999,'EIA Imports'!$A$2:$A$4999,U$3,'EIA Imports'!$C$2:$C$4999,$A15)</f>
        <v/>
      </c>
      <c r="V15">
        <f>SUMIFS('EIA Imports'!$D$2:$D$4999,'EIA Imports'!$A$2:$A$4999,V$3,'EIA Imports'!$C$2:$C$4999,$A15)</f>
        <v/>
      </c>
      <c r="W15">
        <f>SUMIFS('EIA Imports'!$D$2:$D$4999,'EIA Imports'!$A$2:$A$4999,W$3,'EIA Imports'!$C$2:$C$4999,$A15)</f>
        <v/>
      </c>
      <c r="X15">
        <f>SUMIFS('EIA Imports'!$D$2:$D$4999,'EIA Imports'!$A$2:$A$4999,X$3,'EIA Imports'!$C$2:$C$4999,$A15)</f>
        <v/>
      </c>
      <c r="Y15">
        <f>SUMIFS('EIA Imports'!$D$2:$D$4999,'EIA Imports'!$A$2:$A$4999,Y$3,'EIA Imports'!$C$2:$C$4999,$A15)</f>
        <v/>
      </c>
      <c r="Z15">
        <f>SUMIFS('EIA Imports'!$D$2:$D$4999,'EIA Imports'!$A$2:$A$4999,Z$3,'EIA Imports'!$C$2:$C$4999,$A15)</f>
        <v/>
      </c>
      <c r="AA15">
        <f>SUMIFS('EIA Imports'!$D$2:$D$4999,'EIA Imports'!$A$2:$A$4999,AA$3,'EIA Imports'!$C$2:$C$4999,$A15)</f>
        <v/>
      </c>
      <c r="AB15">
        <f>SUMIFS('EIA Imports'!$D$2:$D$4999,'EIA Imports'!$A$2:$A$4999,AB$3,'EIA Imports'!$C$2:$C$4999,$A15)</f>
        <v/>
      </c>
      <c r="AC15">
        <f>SUMIFS('EIA Imports'!$D$2:$D$4999,'EIA Imports'!$A$2:$A$4999,AC$3,'EIA Imports'!$C$2:$C$4999,$A15)</f>
        <v/>
      </c>
      <c r="AD15">
        <f>SUMIFS('EIA Imports'!$D$2:$D$4999,'EIA Imports'!$A$2:$A$4999,AD$3,'EIA Imports'!$C$2:$C$4999,$A15)</f>
        <v/>
      </c>
      <c r="AE15">
        <f>SUMIFS('EIA Imports'!$D$2:$D$4999,'EIA Imports'!$A$2:$A$4999,AE$3,'EIA Imports'!$C$2:$C$4999,$A15)</f>
        <v/>
      </c>
      <c r="AF15">
        <f>SUMIFS('EIA Imports'!$D$2:$D$4999,'EIA Imports'!$A$2:$A$4999,AF$3,'EIA Imports'!$C$2:$C$4999,$A15)</f>
        <v/>
      </c>
      <c r="AG15">
        <f>SUMIFS('EIA Imports'!$D$2:$D$4999,'EIA Imports'!$A$2:$A$4999,AG$3,'EIA Imports'!$C$2:$C$4999,$A15)</f>
        <v/>
      </c>
      <c r="AH15">
        <f>SUMIFS('EIA Imports'!$D$2:$D$4999,'EIA Imports'!$A$2:$A$4999,AH$3,'EIA Imports'!$C$2:$C$4999,$A15)</f>
        <v/>
      </c>
      <c r="AI15">
        <f>SUMIFS('EIA Imports'!$D$2:$D$4999,'EIA Imports'!$A$2:$A$4999,AI$3,'EIA Imports'!$C$2:$C$4999,$A15)</f>
        <v/>
      </c>
      <c r="AJ15">
        <f>SUMIFS('EIA Imports'!$D$2:$D$4999,'EIA Imports'!$A$2:$A$4999,AJ$3,'EIA Imports'!$C$2:$C$4999,$A15)</f>
        <v/>
      </c>
      <c r="AK15">
        <f>SUMIFS('EIA Imports'!$D$2:$D$4999,'EIA Imports'!$A$2:$A$4999,AK$3,'EIA Imports'!$C$2:$C$4999,$A15)</f>
        <v/>
      </c>
      <c r="AL15">
        <f>SUMIFS('EIA Imports'!$D$2:$D$4999,'EIA Imports'!$A$2:$A$4999,AL$3,'EIA Imports'!$C$2:$C$4999,$A15)</f>
        <v/>
      </c>
      <c r="AM15">
        <f>SUMIFS('EIA Imports'!$D$2:$D$4999,'EIA Imports'!$A$2:$A$4999,AM$3,'EIA Imports'!$C$2:$C$4999,$A15)</f>
        <v/>
      </c>
      <c r="AN15">
        <f>SUMIFS('EIA Imports'!$D$2:$D$4999,'EIA Imports'!$A$2:$A$4999,AN$3,'EIA Imports'!$C$2:$C$4999,$A15)</f>
        <v/>
      </c>
      <c r="AO15">
        <f>SUMIFS('EIA Imports'!$D$2:$D$4999,'EIA Imports'!$A$2:$A$4999,AO$3,'EIA Imports'!$C$2:$C$4999,$A15)</f>
        <v/>
      </c>
      <c r="AP15">
        <f>SUMIFS('EIA Imports'!$D$2:$D$4999,'EIA Imports'!$A$2:$A$4999,AP$3,'EIA Imports'!$C$2:$C$4999,$A15)</f>
        <v/>
      </c>
      <c r="AQ15">
        <f>SUMIFS('EIA Imports'!$D$2:$D$4999,'EIA Imports'!$A$2:$A$4999,AQ$3,'EIA Imports'!$C$2:$C$4999,$A15)</f>
        <v/>
      </c>
      <c r="AR15">
        <f>SUMIFS('EIA Imports'!$D$2:$D$4999,'EIA Imports'!$A$2:$A$4999,AR$3,'EIA Imports'!$C$2:$C$4999,$A15)</f>
        <v/>
      </c>
      <c r="AS15">
        <f>SUMIFS('EIA Imports'!$D$2:$D$4999,'EIA Imports'!$A$2:$A$4999,AS$3,'EIA Imports'!$C$2:$C$4999,$A15)</f>
        <v/>
      </c>
      <c r="AT15">
        <f>SUMIFS('EIA Imports'!$D$2:$D$4999,'EIA Imports'!$A$2:$A$4999,AT$3,'EIA Imports'!$C$2:$C$4999,$A15)</f>
        <v/>
      </c>
      <c r="AU15">
        <f>SUMIFS('EIA Imports'!$D$2:$D$4999,'EIA Imports'!$A$2:$A$4999,AU$3,'EIA Imports'!$C$2:$C$4999,$A15)</f>
        <v/>
      </c>
      <c r="AV15">
        <f>SUMIFS('EIA Imports'!$D$2:$D$4999,'EIA Imports'!$A$2:$A$4999,AV$3,'EIA Imports'!$C$2:$C$4999,$A15)</f>
        <v/>
      </c>
      <c r="AW15" t="s">
        <v>250</v>
      </c>
      <c r="AX15">
        <f>MATCH(AW15,$A$4:$A$59,0)</f>
        <v/>
      </c>
    </row>
    <row r="16" spans="1:50">
      <c r="A16" t="s">
        <v>310</v>
      </c>
      <c r="B16" t="s">
        <v>1766</v>
      </c>
      <c r="C16" t="s">
        <v>1767</v>
      </c>
      <c r="E16">
        <f>SUMIFS('EIA Imports'!$D$2:$D$4999,'EIA Imports'!$A$2:$A$4999,E$3,'EIA Imports'!$C$2:$C$4999,$A16)</f>
        <v/>
      </c>
      <c r="F16">
        <f>SUMIFS('EIA Imports'!$D$2:$D$4999,'EIA Imports'!$A$2:$A$4999,F$3,'EIA Imports'!$C$2:$C$4999,$A16)</f>
        <v/>
      </c>
      <c r="G16">
        <f>SUMIFS('EIA Imports'!$D$2:$D$4999,'EIA Imports'!$A$2:$A$4999,G$3,'EIA Imports'!$C$2:$C$4999,$A16)</f>
        <v/>
      </c>
      <c r="H16">
        <f>SUMIFS('EIA Imports'!$D$2:$D$4999,'EIA Imports'!$A$2:$A$4999,H$3,'EIA Imports'!$C$2:$C$4999,$A16)</f>
        <v/>
      </c>
      <c r="I16">
        <f>SUMIFS('EIA Imports'!$D$2:$D$4999,'EIA Imports'!$A$2:$A$4999,I$3,'EIA Imports'!$C$2:$C$4999,$A16)</f>
        <v/>
      </c>
      <c r="J16">
        <f>SUMIFS('EIA Imports'!$D$2:$D$4999,'EIA Imports'!$A$2:$A$4999,J$3,'EIA Imports'!$C$2:$C$4999,$A16)</f>
        <v/>
      </c>
      <c r="K16">
        <f>SUMIFS('EIA Imports'!$D$2:$D$4999,'EIA Imports'!$A$2:$A$4999,K$3,'EIA Imports'!$C$2:$C$4999,$A16)</f>
        <v/>
      </c>
      <c r="L16">
        <f>SUMIFS('EIA Imports'!$D$2:$D$4999,'EIA Imports'!$A$2:$A$4999,L$3,'EIA Imports'!$C$2:$C$4999,$A16)</f>
        <v/>
      </c>
      <c r="M16">
        <f>SUMIFS('EIA Imports'!$D$2:$D$4999,'EIA Imports'!$A$2:$A$4999,M$3,'EIA Imports'!$C$2:$C$4999,$A16)</f>
        <v/>
      </c>
      <c r="N16">
        <f>SUMIFS('EIA Imports'!$D$2:$D$4999,'EIA Imports'!$A$2:$A$4999,N$3,'EIA Imports'!$C$2:$C$4999,$A16)</f>
        <v/>
      </c>
      <c r="O16">
        <f>SUMIFS('EIA Imports'!$D$2:$D$4999,'EIA Imports'!$A$2:$A$4999,O$3,'EIA Imports'!$C$2:$C$4999,$A16)</f>
        <v/>
      </c>
      <c r="P16">
        <f>SUMIFS('EIA Imports'!$D$2:$D$4999,'EIA Imports'!$A$2:$A$4999,P$3,'EIA Imports'!$C$2:$C$4999,$A16)</f>
        <v/>
      </c>
      <c r="Q16">
        <f>SUMIFS('EIA Imports'!$D$2:$D$4999,'EIA Imports'!$A$2:$A$4999,Q$3,'EIA Imports'!$C$2:$C$4999,$A16)</f>
        <v/>
      </c>
      <c r="R16">
        <f>SUMIFS('EIA Imports'!$D$2:$D$4999,'EIA Imports'!$A$2:$A$4999,R$3,'EIA Imports'!$C$2:$C$4999,$A16)</f>
        <v/>
      </c>
      <c r="S16">
        <f>SUMIFS('EIA Imports'!$D$2:$D$4999,'EIA Imports'!$A$2:$A$4999,S$3,'EIA Imports'!$C$2:$C$4999,$A16)</f>
        <v/>
      </c>
      <c r="T16">
        <f>SUMIFS('EIA Imports'!$D$2:$D$4999,'EIA Imports'!$A$2:$A$4999,T$3,'EIA Imports'!$C$2:$C$4999,$A16)</f>
        <v/>
      </c>
      <c r="U16">
        <f>SUMIFS('EIA Imports'!$D$2:$D$4999,'EIA Imports'!$A$2:$A$4999,U$3,'EIA Imports'!$C$2:$C$4999,$A16)</f>
        <v/>
      </c>
      <c r="V16">
        <f>SUMIFS('EIA Imports'!$D$2:$D$4999,'EIA Imports'!$A$2:$A$4999,V$3,'EIA Imports'!$C$2:$C$4999,$A16)</f>
        <v/>
      </c>
      <c r="W16">
        <f>SUMIFS('EIA Imports'!$D$2:$D$4999,'EIA Imports'!$A$2:$A$4999,W$3,'EIA Imports'!$C$2:$C$4999,$A16)</f>
        <v/>
      </c>
      <c r="X16">
        <f>SUMIFS('EIA Imports'!$D$2:$D$4999,'EIA Imports'!$A$2:$A$4999,X$3,'EIA Imports'!$C$2:$C$4999,$A16)</f>
        <v/>
      </c>
      <c r="Y16">
        <f>SUMIFS('EIA Imports'!$D$2:$D$4999,'EIA Imports'!$A$2:$A$4999,Y$3,'EIA Imports'!$C$2:$C$4999,$A16)</f>
        <v/>
      </c>
      <c r="Z16">
        <f>SUMIFS('EIA Imports'!$D$2:$D$4999,'EIA Imports'!$A$2:$A$4999,Z$3,'EIA Imports'!$C$2:$C$4999,$A16)</f>
        <v/>
      </c>
      <c r="AA16">
        <f>SUMIFS('EIA Imports'!$D$2:$D$4999,'EIA Imports'!$A$2:$A$4999,AA$3,'EIA Imports'!$C$2:$C$4999,$A16)</f>
        <v/>
      </c>
      <c r="AB16">
        <f>SUMIFS('EIA Imports'!$D$2:$D$4999,'EIA Imports'!$A$2:$A$4999,AB$3,'EIA Imports'!$C$2:$C$4999,$A16)</f>
        <v/>
      </c>
      <c r="AC16">
        <f>SUMIFS('EIA Imports'!$D$2:$D$4999,'EIA Imports'!$A$2:$A$4999,AC$3,'EIA Imports'!$C$2:$C$4999,$A16)</f>
        <v/>
      </c>
      <c r="AD16">
        <f>SUMIFS('EIA Imports'!$D$2:$D$4999,'EIA Imports'!$A$2:$A$4999,AD$3,'EIA Imports'!$C$2:$C$4999,$A16)</f>
        <v/>
      </c>
      <c r="AE16">
        <f>SUMIFS('EIA Imports'!$D$2:$D$4999,'EIA Imports'!$A$2:$A$4999,AE$3,'EIA Imports'!$C$2:$C$4999,$A16)</f>
        <v/>
      </c>
      <c r="AF16">
        <f>SUMIFS('EIA Imports'!$D$2:$D$4999,'EIA Imports'!$A$2:$A$4999,AF$3,'EIA Imports'!$C$2:$C$4999,$A16)</f>
        <v/>
      </c>
      <c r="AG16">
        <f>SUMIFS('EIA Imports'!$D$2:$D$4999,'EIA Imports'!$A$2:$A$4999,AG$3,'EIA Imports'!$C$2:$C$4999,$A16)</f>
        <v/>
      </c>
      <c r="AH16">
        <f>SUMIFS('EIA Imports'!$D$2:$D$4999,'EIA Imports'!$A$2:$A$4999,AH$3,'EIA Imports'!$C$2:$C$4999,$A16)</f>
        <v/>
      </c>
      <c r="AI16">
        <f>SUMIFS('EIA Imports'!$D$2:$D$4999,'EIA Imports'!$A$2:$A$4999,AI$3,'EIA Imports'!$C$2:$C$4999,$A16)</f>
        <v/>
      </c>
      <c r="AJ16">
        <f>SUMIFS('EIA Imports'!$D$2:$D$4999,'EIA Imports'!$A$2:$A$4999,AJ$3,'EIA Imports'!$C$2:$C$4999,$A16)</f>
        <v/>
      </c>
      <c r="AK16">
        <f>SUMIFS('EIA Imports'!$D$2:$D$4999,'EIA Imports'!$A$2:$A$4999,AK$3,'EIA Imports'!$C$2:$C$4999,$A16)</f>
        <v/>
      </c>
      <c r="AL16">
        <f>SUMIFS('EIA Imports'!$D$2:$D$4999,'EIA Imports'!$A$2:$A$4999,AL$3,'EIA Imports'!$C$2:$C$4999,$A16)</f>
        <v/>
      </c>
      <c r="AM16">
        <f>SUMIFS('EIA Imports'!$D$2:$D$4999,'EIA Imports'!$A$2:$A$4999,AM$3,'EIA Imports'!$C$2:$C$4999,$A16)</f>
        <v/>
      </c>
      <c r="AN16">
        <f>SUMIFS('EIA Imports'!$D$2:$D$4999,'EIA Imports'!$A$2:$A$4999,AN$3,'EIA Imports'!$C$2:$C$4999,$A16)</f>
        <v/>
      </c>
      <c r="AO16">
        <f>SUMIFS('EIA Imports'!$D$2:$D$4999,'EIA Imports'!$A$2:$A$4999,AO$3,'EIA Imports'!$C$2:$C$4999,$A16)</f>
        <v/>
      </c>
      <c r="AP16">
        <f>SUMIFS('EIA Imports'!$D$2:$D$4999,'EIA Imports'!$A$2:$A$4999,AP$3,'EIA Imports'!$C$2:$C$4999,$A16)</f>
        <v/>
      </c>
      <c r="AQ16">
        <f>SUMIFS('EIA Imports'!$D$2:$D$4999,'EIA Imports'!$A$2:$A$4999,AQ$3,'EIA Imports'!$C$2:$C$4999,$A16)</f>
        <v/>
      </c>
      <c r="AR16">
        <f>SUMIFS('EIA Imports'!$D$2:$D$4999,'EIA Imports'!$A$2:$A$4999,AR$3,'EIA Imports'!$C$2:$C$4999,$A16)</f>
        <v/>
      </c>
      <c r="AS16">
        <f>SUMIFS('EIA Imports'!$D$2:$D$4999,'EIA Imports'!$A$2:$A$4999,AS$3,'EIA Imports'!$C$2:$C$4999,$A16)</f>
        <v/>
      </c>
      <c r="AT16">
        <f>SUMIFS('EIA Imports'!$D$2:$D$4999,'EIA Imports'!$A$2:$A$4999,AT$3,'EIA Imports'!$C$2:$C$4999,$A16)</f>
        <v/>
      </c>
      <c r="AU16">
        <f>SUMIFS('EIA Imports'!$D$2:$D$4999,'EIA Imports'!$A$2:$A$4999,AU$3,'EIA Imports'!$C$2:$C$4999,$A16)</f>
        <v/>
      </c>
      <c r="AV16">
        <f>SUMIFS('EIA Imports'!$D$2:$D$4999,'EIA Imports'!$A$2:$A$4999,AV$3,'EIA Imports'!$C$2:$C$4999,$A16)</f>
        <v/>
      </c>
      <c r="AW16" t="s">
        <v>391</v>
      </c>
      <c r="AX16">
        <f>MATCH(AW16,$A$4:$A$59,0)</f>
        <v/>
      </c>
    </row>
    <row r="17" spans="1:50">
      <c r="A17" t="s">
        <v>284</v>
      </c>
      <c r="B17" t="s">
        <v>1766</v>
      </c>
      <c r="C17" t="s">
        <v>1767</v>
      </c>
      <c r="E17">
        <f>SUMIFS('EIA Imports'!$D$2:$D$4999,'EIA Imports'!$A$2:$A$4999,E$3,'EIA Imports'!$C$2:$C$4999,$A17)</f>
        <v/>
      </c>
      <c r="F17">
        <f>SUMIFS('EIA Imports'!$D$2:$D$4999,'EIA Imports'!$A$2:$A$4999,F$3,'EIA Imports'!$C$2:$C$4999,$A17)</f>
        <v/>
      </c>
      <c r="G17">
        <f>SUMIFS('EIA Imports'!$D$2:$D$4999,'EIA Imports'!$A$2:$A$4999,G$3,'EIA Imports'!$C$2:$C$4999,$A17)</f>
        <v/>
      </c>
      <c r="H17">
        <f>SUMIFS('EIA Imports'!$D$2:$D$4999,'EIA Imports'!$A$2:$A$4999,H$3,'EIA Imports'!$C$2:$C$4999,$A17)</f>
        <v/>
      </c>
      <c r="I17">
        <f>SUMIFS('EIA Imports'!$D$2:$D$4999,'EIA Imports'!$A$2:$A$4999,I$3,'EIA Imports'!$C$2:$C$4999,$A17)</f>
        <v/>
      </c>
      <c r="J17">
        <f>SUMIFS('EIA Imports'!$D$2:$D$4999,'EIA Imports'!$A$2:$A$4999,J$3,'EIA Imports'!$C$2:$C$4999,$A17)</f>
        <v/>
      </c>
      <c r="K17">
        <f>SUMIFS('EIA Imports'!$D$2:$D$4999,'EIA Imports'!$A$2:$A$4999,K$3,'EIA Imports'!$C$2:$C$4999,$A17)</f>
        <v/>
      </c>
      <c r="L17">
        <f>SUMIFS('EIA Imports'!$D$2:$D$4999,'EIA Imports'!$A$2:$A$4999,L$3,'EIA Imports'!$C$2:$C$4999,$A17)</f>
        <v/>
      </c>
      <c r="M17">
        <f>SUMIFS('EIA Imports'!$D$2:$D$4999,'EIA Imports'!$A$2:$A$4999,M$3,'EIA Imports'!$C$2:$C$4999,$A17)</f>
        <v/>
      </c>
      <c r="N17">
        <f>SUMIFS('EIA Imports'!$D$2:$D$4999,'EIA Imports'!$A$2:$A$4999,N$3,'EIA Imports'!$C$2:$C$4999,$A17)</f>
        <v/>
      </c>
      <c r="O17">
        <f>SUMIFS('EIA Imports'!$D$2:$D$4999,'EIA Imports'!$A$2:$A$4999,O$3,'EIA Imports'!$C$2:$C$4999,$A17)</f>
        <v/>
      </c>
      <c r="P17">
        <f>SUMIFS('EIA Imports'!$D$2:$D$4999,'EIA Imports'!$A$2:$A$4999,P$3,'EIA Imports'!$C$2:$C$4999,$A17)</f>
        <v/>
      </c>
      <c r="Q17">
        <f>SUMIFS('EIA Imports'!$D$2:$D$4999,'EIA Imports'!$A$2:$A$4999,Q$3,'EIA Imports'!$C$2:$C$4999,$A17)</f>
        <v/>
      </c>
      <c r="R17">
        <f>SUMIFS('EIA Imports'!$D$2:$D$4999,'EIA Imports'!$A$2:$A$4999,R$3,'EIA Imports'!$C$2:$C$4999,$A17)</f>
        <v/>
      </c>
      <c r="S17">
        <f>SUMIFS('EIA Imports'!$D$2:$D$4999,'EIA Imports'!$A$2:$A$4999,S$3,'EIA Imports'!$C$2:$C$4999,$A17)</f>
        <v/>
      </c>
      <c r="T17">
        <f>SUMIFS('EIA Imports'!$D$2:$D$4999,'EIA Imports'!$A$2:$A$4999,T$3,'EIA Imports'!$C$2:$C$4999,$A17)</f>
        <v/>
      </c>
      <c r="U17">
        <f>SUMIFS('EIA Imports'!$D$2:$D$4999,'EIA Imports'!$A$2:$A$4999,U$3,'EIA Imports'!$C$2:$C$4999,$A17)</f>
        <v/>
      </c>
      <c r="V17">
        <f>SUMIFS('EIA Imports'!$D$2:$D$4999,'EIA Imports'!$A$2:$A$4999,V$3,'EIA Imports'!$C$2:$C$4999,$A17)</f>
        <v/>
      </c>
      <c r="W17">
        <f>SUMIFS('EIA Imports'!$D$2:$D$4999,'EIA Imports'!$A$2:$A$4999,W$3,'EIA Imports'!$C$2:$C$4999,$A17)</f>
        <v/>
      </c>
      <c r="X17">
        <f>SUMIFS('EIA Imports'!$D$2:$D$4999,'EIA Imports'!$A$2:$A$4999,X$3,'EIA Imports'!$C$2:$C$4999,$A17)</f>
        <v/>
      </c>
      <c r="Y17">
        <f>SUMIFS('EIA Imports'!$D$2:$D$4999,'EIA Imports'!$A$2:$A$4999,Y$3,'EIA Imports'!$C$2:$C$4999,$A17)</f>
        <v/>
      </c>
      <c r="Z17">
        <f>SUMIFS('EIA Imports'!$D$2:$D$4999,'EIA Imports'!$A$2:$A$4999,Z$3,'EIA Imports'!$C$2:$C$4999,$A17)</f>
        <v/>
      </c>
      <c r="AA17">
        <f>SUMIFS('EIA Imports'!$D$2:$D$4999,'EIA Imports'!$A$2:$A$4999,AA$3,'EIA Imports'!$C$2:$C$4999,$A17)</f>
        <v/>
      </c>
      <c r="AB17">
        <f>SUMIFS('EIA Imports'!$D$2:$D$4999,'EIA Imports'!$A$2:$A$4999,AB$3,'EIA Imports'!$C$2:$C$4999,$A17)</f>
        <v/>
      </c>
      <c r="AC17">
        <f>SUMIFS('EIA Imports'!$D$2:$D$4999,'EIA Imports'!$A$2:$A$4999,AC$3,'EIA Imports'!$C$2:$C$4999,$A17)</f>
        <v/>
      </c>
      <c r="AD17">
        <f>SUMIFS('EIA Imports'!$D$2:$D$4999,'EIA Imports'!$A$2:$A$4999,AD$3,'EIA Imports'!$C$2:$C$4999,$A17)</f>
        <v/>
      </c>
      <c r="AE17">
        <f>SUMIFS('EIA Imports'!$D$2:$D$4999,'EIA Imports'!$A$2:$A$4999,AE$3,'EIA Imports'!$C$2:$C$4999,$A17)</f>
        <v/>
      </c>
      <c r="AF17">
        <f>SUMIFS('EIA Imports'!$D$2:$D$4999,'EIA Imports'!$A$2:$A$4999,AF$3,'EIA Imports'!$C$2:$C$4999,$A17)</f>
        <v/>
      </c>
      <c r="AG17">
        <f>SUMIFS('EIA Imports'!$D$2:$D$4999,'EIA Imports'!$A$2:$A$4999,AG$3,'EIA Imports'!$C$2:$C$4999,$A17)</f>
        <v/>
      </c>
      <c r="AH17">
        <f>SUMIFS('EIA Imports'!$D$2:$D$4999,'EIA Imports'!$A$2:$A$4999,AH$3,'EIA Imports'!$C$2:$C$4999,$A17)</f>
        <v/>
      </c>
      <c r="AI17">
        <f>SUMIFS('EIA Imports'!$D$2:$D$4999,'EIA Imports'!$A$2:$A$4999,AI$3,'EIA Imports'!$C$2:$C$4999,$A17)</f>
        <v/>
      </c>
      <c r="AJ17">
        <f>SUMIFS('EIA Imports'!$D$2:$D$4999,'EIA Imports'!$A$2:$A$4999,AJ$3,'EIA Imports'!$C$2:$C$4999,$A17)</f>
        <v/>
      </c>
      <c r="AK17">
        <f>SUMIFS('EIA Imports'!$D$2:$D$4999,'EIA Imports'!$A$2:$A$4999,AK$3,'EIA Imports'!$C$2:$C$4999,$A17)</f>
        <v/>
      </c>
      <c r="AL17">
        <f>SUMIFS('EIA Imports'!$D$2:$D$4999,'EIA Imports'!$A$2:$A$4999,AL$3,'EIA Imports'!$C$2:$C$4999,$A17)</f>
        <v/>
      </c>
      <c r="AM17">
        <f>SUMIFS('EIA Imports'!$D$2:$D$4999,'EIA Imports'!$A$2:$A$4999,AM$3,'EIA Imports'!$C$2:$C$4999,$A17)</f>
        <v/>
      </c>
      <c r="AN17">
        <f>SUMIFS('EIA Imports'!$D$2:$D$4999,'EIA Imports'!$A$2:$A$4999,AN$3,'EIA Imports'!$C$2:$C$4999,$A17)</f>
        <v/>
      </c>
      <c r="AO17">
        <f>SUMIFS('EIA Imports'!$D$2:$D$4999,'EIA Imports'!$A$2:$A$4999,AO$3,'EIA Imports'!$C$2:$C$4999,$A17)</f>
        <v/>
      </c>
      <c r="AP17">
        <f>SUMIFS('EIA Imports'!$D$2:$D$4999,'EIA Imports'!$A$2:$A$4999,AP$3,'EIA Imports'!$C$2:$C$4999,$A17)</f>
        <v/>
      </c>
      <c r="AQ17">
        <f>SUMIFS('EIA Imports'!$D$2:$D$4999,'EIA Imports'!$A$2:$A$4999,AQ$3,'EIA Imports'!$C$2:$C$4999,$A17)</f>
        <v/>
      </c>
      <c r="AR17">
        <f>SUMIFS('EIA Imports'!$D$2:$D$4999,'EIA Imports'!$A$2:$A$4999,AR$3,'EIA Imports'!$C$2:$C$4999,$A17)</f>
        <v/>
      </c>
      <c r="AS17">
        <f>SUMIFS('EIA Imports'!$D$2:$D$4999,'EIA Imports'!$A$2:$A$4999,AS$3,'EIA Imports'!$C$2:$C$4999,$A17)</f>
        <v/>
      </c>
      <c r="AT17">
        <f>SUMIFS('EIA Imports'!$D$2:$D$4999,'EIA Imports'!$A$2:$A$4999,AT$3,'EIA Imports'!$C$2:$C$4999,$A17)</f>
        <v/>
      </c>
      <c r="AU17">
        <f>SUMIFS('EIA Imports'!$D$2:$D$4999,'EIA Imports'!$A$2:$A$4999,AU$3,'EIA Imports'!$C$2:$C$4999,$A17)</f>
        <v/>
      </c>
      <c r="AV17">
        <f>SUMIFS('EIA Imports'!$D$2:$D$4999,'EIA Imports'!$A$2:$A$4999,AV$3,'EIA Imports'!$C$2:$C$4999,$A17)</f>
        <v/>
      </c>
      <c r="AW17" t="s">
        <v>411</v>
      </c>
      <c r="AX17">
        <f>MATCH(AW17,$A$4:$A$59,0)</f>
        <v/>
      </c>
    </row>
    <row r="18" spans="1:50">
      <c r="A18" t="s">
        <v>394</v>
      </c>
      <c r="B18" t="s">
        <v>1766</v>
      </c>
      <c r="C18" t="s">
        <v>1767</v>
      </c>
      <c r="E18">
        <f>SUMIFS('EIA Imports'!$D$2:$D$4999,'EIA Imports'!$A$2:$A$4999,E$3,'EIA Imports'!$C$2:$C$4999,$A18)</f>
        <v/>
      </c>
      <c r="F18">
        <f>SUMIFS('EIA Imports'!$D$2:$D$4999,'EIA Imports'!$A$2:$A$4999,F$3,'EIA Imports'!$C$2:$C$4999,$A18)</f>
        <v/>
      </c>
      <c r="G18">
        <f>SUMIFS('EIA Imports'!$D$2:$D$4999,'EIA Imports'!$A$2:$A$4999,G$3,'EIA Imports'!$C$2:$C$4999,$A18)</f>
        <v/>
      </c>
      <c r="H18">
        <f>SUMIFS('EIA Imports'!$D$2:$D$4999,'EIA Imports'!$A$2:$A$4999,H$3,'EIA Imports'!$C$2:$C$4999,$A18)</f>
        <v/>
      </c>
      <c r="I18">
        <f>SUMIFS('EIA Imports'!$D$2:$D$4999,'EIA Imports'!$A$2:$A$4999,I$3,'EIA Imports'!$C$2:$C$4999,$A18)</f>
        <v/>
      </c>
      <c r="J18">
        <f>SUMIFS('EIA Imports'!$D$2:$D$4999,'EIA Imports'!$A$2:$A$4999,J$3,'EIA Imports'!$C$2:$C$4999,$A18)</f>
        <v/>
      </c>
      <c r="K18">
        <f>SUMIFS('EIA Imports'!$D$2:$D$4999,'EIA Imports'!$A$2:$A$4999,K$3,'EIA Imports'!$C$2:$C$4999,$A18)</f>
        <v/>
      </c>
      <c r="L18">
        <f>SUMIFS('EIA Imports'!$D$2:$D$4999,'EIA Imports'!$A$2:$A$4999,L$3,'EIA Imports'!$C$2:$C$4999,$A18)</f>
        <v/>
      </c>
      <c r="M18">
        <f>SUMIFS('EIA Imports'!$D$2:$D$4999,'EIA Imports'!$A$2:$A$4999,M$3,'EIA Imports'!$C$2:$C$4999,$A18)</f>
        <v/>
      </c>
      <c r="N18">
        <f>SUMIFS('EIA Imports'!$D$2:$D$4999,'EIA Imports'!$A$2:$A$4999,N$3,'EIA Imports'!$C$2:$C$4999,$A18)</f>
        <v/>
      </c>
      <c r="O18">
        <f>SUMIFS('EIA Imports'!$D$2:$D$4999,'EIA Imports'!$A$2:$A$4999,O$3,'EIA Imports'!$C$2:$C$4999,$A18)</f>
        <v/>
      </c>
      <c r="P18">
        <f>SUMIFS('EIA Imports'!$D$2:$D$4999,'EIA Imports'!$A$2:$A$4999,P$3,'EIA Imports'!$C$2:$C$4999,$A18)</f>
        <v/>
      </c>
      <c r="Q18">
        <f>SUMIFS('EIA Imports'!$D$2:$D$4999,'EIA Imports'!$A$2:$A$4999,Q$3,'EIA Imports'!$C$2:$C$4999,$A18)</f>
        <v/>
      </c>
      <c r="R18">
        <f>SUMIFS('EIA Imports'!$D$2:$D$4999,'EIA Imports'!$A$2:$A$4999,R$3,'EIA Imports'!$C$2:$C$4999,$A18)</f>
        <v/>
      </c>
      <c r="S18">
        <f>SUMIFS('EIA Imports'!$D$2:$D$4999,'EIA Imports'!$A$2:$A$4999,S$3,'EIA Imports'!$C$2:$C$4999,$A18)</f>
        <v/>
      </c>
      <c r="T18">
        <f>SUMIFS('EIA Imports'!$D$2:$D$4999,'EIA Imports'!$A$2:$A$4999,T$3,'EIA Imports'!$C$2:$C$4999,$A18)</f>
        <v/>
      </c>
      <c r="U18">
        <f>SUMIFS('EIA Imports'!$D$2:$D$4999,'EIA Imports'!$A$2:$A$4999,U$3,'EIA Imports'!$C$2:$C$4999,$A18)</f>
        <v/>
      </c>
      <c r="V18">
        <f>SUMIFS('EIA Imports'!$D$2:$D$4999,'EIA Imports'!$A$2:$A$4999,V$3,'EIA Imports'!$C$2:$C$4999,$A18)</f>
        <v/>
      </c>
      <c r="W18">
        <f>SUMIFS('EIA Imports'!$D$2:$D$4999,'EIA Imports'!$A$2:$A$4999,W$3,'EIA Imports'!$C$2:$C$4999,$A18)</f>
        <v/>
      </c>
      <c r="X18">
        <f>SUMIFS('EIA Imports'!$D$2:$D$4999,'EIA Imports'!$A$2:$A$4999,X$3,'EIA Imports'!$C$2:$C$4999,$A18)</f>
        <v/>
      </c>
      <c r="Y18">
        <f>SUMIFS('EIA Imports'!$D$2:$D$4999,'EIA Imports'!$A$2:$A$4999,Y$3,'EIA Imports'!$C$2:$C$4999,$A18)</f>
        <v/>
      </c>
      <c r="Z18">
        <f>SUMIFS('EIA Imports'!$D$2:$D$4999,'EIA Imports'!$A$2:$A$4999,Z$3,'EIA Imports'!$C$2:$C$4999,$A18)</f>
        <v/>
      </c>
      <c r="AA18">
        <f>SUMIFS('EIA Imports'!$D$2:$D$4999,'EIA Imports'!$A$2:$A$4999,AA$3,'EIA Imports'!$C$2:$C$4999,$A18)</f>
        <v/>
      </c>
      <c r="AB18">
        <f>SUMIFS('EIA Imports'!$D$2:$D$4999,'EIA Imports'!$A$2:$A$4999,AB$3,'EIA Imports'!$C$2:$C$4999,$A18)</f>
        <v/>
      </c>
      <c r="AC18">
        <f>SUMIFS('EIA Imports'!$D$2:$D$4999,'EIA Imports'!$A$2:$A$4999,AC$3,'EIA Imports'!$C$2:$C$4999,$A18)</f>
        <v/>
      </c>
      <c r="AD18">
        <f>SUMIFS('EIA Imports'!$D$2:$D$4999,'EIA Imports'!$A$2:$A$4999,AD$3,'EIA Imports'!$C$2:$C$4999,$A18)</f>
        <v/>
      </c>
      <c r="AE18">
        <f>SUMIFS('EIA Imports'!$D$2:$D$4999,'EIA Imports'!$A$2:$A$4999,AE$3,'EIA Imports'!$C$2:$C$4999,$A18)</f>
        <v/>
      </c>
      <c r="AF18">
        <f>SUMIFS('EIA Imports'!$D$2:$D$4999,'EIA Imports'!$A$2:$A$4999,AF$3,'EIA Imports'!$C$2:$C$4999,$A18)</f>
        <v/>
      </c>
      <c r="AG18">
        <f>SUMIFS('EIA Imports'!$D$2:$D$4999,'EIA Imports'!$A$2:$A$4999,AG$3,'EIA Imports'!$C$2:$C$4999,$A18)</f>
        <v/>
      </c>
      <c r="AH18">
        <f>SUMIFS('EIA Imports'!$D$2:$D$4999,'EIA Imports'!$A$2:$A$4999,AH$3,'EIA Imports'!$C$2:$C$4999,$A18)</f>
        <v/>
      </c>
      <c r="AI18">
        <f>SUMIFS('EIA Imports'!$D$2:$D$4999,'EIA Imports'!$A$2:$A$4999,AI$3,'EIA Imports'!$C$2:$C$4999,$A18)</f>
        <v/>
      </c>
      <c r="AJ18">
        <f>SUMIFS('EIA Imports'!$D$2:$D$4999,'EIA Imports'!$A$2:$A$4999,AJ$3,'EIA Imports'!$C$2:$C$4999,$A18)</f>
        <v/>
      </c>
      <c r="AK18">
        <f>SUMIFS('EIA Imports'!$D$2:$D$4999,'EIA Imports'!$A$2:$A$4999,AK$3,'EIA Imports'!$C$2:$C$4999,$A18)</f>
        <v/>
      </c>
      <c r="AL18">
        <f>SUMIFS('EIA Imports'!$D$2:$D$4999,'EIA Imports'!$A$2:$A$4999,AL$3,'EIA Imports'!$C$2:$C$4999,$A18)</f>
        <v/>
      </c>
      <c r="AM18">
        <f>SUMIFS('EIA Imports'!$D$2:$D$4999,'EIA Imports'!$A$2:$A$4999,AM$3,'EIA Imports'!$C$2:$C$4999,$A18)</f>
        <v/>
      </c>
      <c r="AN18">
        <f>SUMIFS('EIA Imports'!$D$2:$D$4999,'EIA Imports'!$A$2:$A$4999,AN$3,'EIA Imports'!$C$2:$C$4999,$A18)</f>
        <v/>
      </c>
      <c r="AO18">
        <f>SUMIFS('EIA Imports'!$D$2:$D$4999,'EIA Imports'!$A$2:$A$4999,AO$3,'EIA Imports'!$C$2:$C$4999,$A18)</f>
        <v/>
      </c>
      <c r="AP18">
        <f>SUMIFS('EIA Imports'!$D$2:$D$4999,'EIA Imports'!$A$2:$A$4999,AP$3,'EIA Imports'!$C$2:$C$4999,$A18)</f>
        <v/>
      </c>
      <c r="AQ18">
        <f>SUMIFS('EIA Imports'!$D$2:$D$4999,'EIA Imports'!$A$2:$A$4999,AQ$3,'EIA Imports'!$C$2:$C$4999,$A18)</f>
        <v/>
      </c>
      <c r="AR18">
        <f>SUMIFS('EIA Imports'!$D$2:$D$4999,'EIA Imports'!$A$2:$A$4999,AR$3,'EIA Imports'!$C$2:$C$4999,$A18)</f>
        <v/>
      </c>
      <c r="AS18">
        <f>SUMIFS('EIA Imports'!$D$2:$D$4999,'EIA Imports'!$A$2:$A$4999,AS$3,'EIA Imports'!$C$2:$C$4999,$A18)</f>
        <v/>
      </c>
      <c r="AT18">
        <f>SUMIFS('EIA Imports'!$D$2:$D$4999,'EIA Imports'!$A$2:$A$4999,AT$3,'EIA Imports'!$C$2:$C$4999,$A18)</f>
        <v/>
      </c>
      <c r="AU18">
        <f>SUMIFS('EIA Imports'!$D$2:$D$4999,'EIA Imports'!$A$2:$A$4999,AU$3,'EIA Imports'!$C$2:$C$4999,$A18)</f>
        <v/>
      </c>
      <c r="AV18">
        <f>SUMIFS('EIA Imports'!$D$2:$D$4999,'EIA Imports'!$A$2:$A$4999,AV$3,'EIA Imports'!$C$2:$C$4999,$A18)</f>
        <v/>
      </c>
      <c r="AW18" t="s">
        <v>251</v>
      </c>
      <c r="AX18">
        <f>MATCH(AW18,$A$4:$A$59,0)</f>
        <v/>
      </c>
    </row>
    <row r="19" spans="1:50">
      <c r="A19" t="s">
        <v>388</v>
      </c>
      <c r="B19" t="s">
        <v>1766</v>
      </c>
      <c r="C19" t="s">
        <v>1767</v>
      </c>
      <c r="E19">
        <f>SUMIFS('EIA Imports'!$D$2:$D$4999,'EIA Imports'!$A$2:$A$4999,E$3,'EIA Imports'!$C$2:$C$4999,$A19)</f>
        <v/>
      </c>
      <c r="F19">
        <f>SUMIFS('EIA Imports'!$D$2:$D$4999,'EIA Imports'!$A$2:$A$4999,F$3,'EIA Imports'!$C$2:$C$4999,$A19)</f>
        <v/>
      </c>
      <c r="G19">
        <f>SUMIFS('EIA Imports'!$D$2:$D$4999,'EIA Imports'!$A$2:$A$4999,G$3,'EIA Imports'!$C$2:$C$4999,$A19)</f>
        <v/>
      </c>
      <c r="H19">
        <f>SUMIFS('EIA Imports'!$D$2:$D$4999,'EIA Imports'!$A$2:$A$4999,H$3,'EIA Imports'!$C$2:$C$4999,$A19)</f>
        <v/>
      </c>
      <c r="I19">
        <f>SUMIFS('EIA Imports'!$D$2:$D$4999,'EIA Imports'!$A$2:$A$4999,I$3,'EIA Imports'!$C$2:$C$4999,$A19)</f>
        <v/>
      </c>
      <c r="J19">
        <f>SUMIFS('EIA Imports'!$D$2:$D$4999,'EIA Imports'!$A$2:$A$4999,J$3,'EIA Imports'!$C$2:$C$4999,$A19)</f>
        <v/>
      </c>
      <c r="K19">
        <f>SUMIFS('EIA Imports'!$D$2:$D$4999,'EIA Imports'!$A$2:$A$4999,K$3,'EIA Imports'!$C$2:$C$4999,$A19)</f>
        <v/>
      </c>
      <c r="L19">
        <f>SUMIFS('EIA Imports'!$D$2:$D$4999,'EIA Imports'!$A$2:$A$4999,L$3,'EIA Imports'!$C$2:$C$4999,$A19)</f>
        <v/>
      </c>
      <c r="M19">
        <f>SUMIFS('EIA Imports'!$D$2:$D$4999,'EIA Imports'!$A$2:$A$4999,M$3,'EIA Imports'!$C$2:$C$4999,$A19)</f>
        <v/>
      </c>
      <c r="N19">
        <f>SUMIFS('EIA Imports'!$D$2:$D$4999,'EIA Imports'!$A$2:$A$4999,N$3,'EIA Imports'!$C$2:$C$4999,$A19)</f>
        <v/>
      </c>
      <c r="O19">
        <f>SUMIFS('EIA Imports'!$D$2:$D$4999,'EIA Imports'!$A$2:$A$4999,O$3,'EIA Imports'!$C$2:$C$4999,$A19)</f>
        <v/>
      </c>
      <c r="P19">
        <f>SUMIFS('EIA Imports'!$D$2:$D$4999,'EIA Imports'!$A$2:$A$4999,P$3,'EIA Imports'!$C$2:$C$4999,$A19)</f>
        <v/>
      </c>
      <c r="Q19">
        <f>SUMIFS('EIA Imports'!$D$2:$D$4999,'EIA Imports'!$A$2:$A$4999,Q$3,'EIA Imports'!$C$2:$C$4999,$A19)</f>
        <v/>
      </c>
      <c r="R19">
        <f>SUMIFS('EIA Imports'!$D$2:$D$4999,'EIA Imports'!$A$2:$A$4999,R$3,'EIA Imports'!$C$2:$C$4999,$A19)</f>
        <v/>
      </c>
      <c r="S19">
        <f>SUMIFS('EIA Imports'!$D$2:$D$4999,'EIA Imports'!$A$2:$A$4999,S$3,'EIA Imports'!$C$2:$C$4999,$A19)</f>
        <v/>
      </c>
      <c r="T19">
        <f>SUMIFS('EIA Imports'!$D$2:$D$4999,'EIA Imports'!$A$2:$A$4999,T$3,'EIA Imports'!$C$2:$C$4999,$A19)</f>
        <v/>
      </c>
      <c r="U19">
        <f>SUMIFS('EIA Imports'!$D$2:$D$4999,'EIA Imports'!$A$2:$A$4999,U$3,'EIA Imports'!$C$2:$C$4999,$A19)</f>
        <v/>
      </c>
      <c r="V19">
        <f>SUMIFS('EIA Imports'!$D$2:$D$4999,'EIA Imports'!$A$2:$A$4999,V$3,'EIA Imports'!$C$2:$C$4999,$A19)</f>
        <v/>
      </c>
      <c r="W19">
        <f>SUMIFS('EIA Imports'!$D$2:$D$4999,'EIA Imports'!$A$2:$A$4999,W$3,'EIA Imports'!$C$2:$C$4999,$A19)</f>
        <v/>
      </c>
      <c r="X19">
        <f>SUMIFS('EIA Imports'!$D$2:$D$4999,'EIA Imports'!$A$2:$A$4999,X$3,'EIA Imports'!$C$2:$C$4999,$A19)</f>
        <v/>
      </c>
      <c r="Y19">
        <f>SUMIFS('EIA Imports'!$D$2:$D$4999,'EIA Imports'!$A$2:$A$4999,Y$3,'EIA Imports'!$C$2:$C$4999,$A19)</f>
        <v/>
      </c>
      <c r="Z19">
        <f>SUMIFS('EIA Imports'!$D$2:$D$4999,'EIA Imports'!$A$2:$A$4999,Z$3,'EIA Imports'!$C$2:$C$4999,$A19)</f>
        <v/>
      </c>
      <c r="AA19">
        <f>SUMIFS('EIA Imports'!$D$2:$D$4999,'EIA Imports'!$A$2:$A$4999,AA$3,'EIA Imports'!$C$2:$C$4999,$A19)</f>
        <v/>
      </c>
      <c r="AB19">
        <f>SUMIFS('EIA Imports'!$D$2:$D$4999,'EIA Imports'!$A$2:$A$4999,AB$3,'EIA Imports'!$C$2:$C$4999,$A19)</f>
        <v/>
      </c>
      <c r="AC19">
        <f>SUMIFS('EIA Imports'!$D$2:$D$4999,'EIA Imports'!$A$2:$A$4999,AC$3,'EIA Imports'!$C$2:$C$4999,$A19)</f>
        <v/>
      </c>
      <c r="AD19">
        <f>SUMIFS('EIA Imports'!$D$2:$D$4999,'EIA Imports'!$A$2:$A$4999,AD$3,'EIA Imports'!$C$2:$C$4999,$A19)</f>
        <v/>
      </c>
      <c r="AE19">
        <f>SUMIFS('EIA Imports'!$D$2:$D$4999,'EIA Imports'!$A$2:$A$4999,AE$3,'EIA Imports'!$C$2:$C$4999,$A19)</f>
        <v/>
      </c>
      <c r="AF19">
        <f>SUMIFS('EIA Imports'!$D$2:$D$4999,'EIA Imports'!$A$2:$A$4999,AF$3,'EIA Imports'!$C$2:$C$4999,$A19)</f>
        <v/>
      </c>
      <c r="AG19">
        <f>SUMIFS('EIA Imports'!$D$2:$D$4999,'EIA Imports'!$A$2:$A$4999,AG$3,'EIA Imports'!$C$2:$C$4999,$A19)</f>
        <v/>
      </c>
      <c r="AH19">
        <f>SUMIFS('EIA Imports'!$D$2:$D$4999,'EIA Imports'!$A$2:$A$4999,AH$3,'EIA Imports'!$C$2:$C$4999,$A19)</f>
        <v/>
      </c>
      <c r="AI19">
        <f>SUMIFS('EIA Imports'!$D$2:$D$4999,'EIA Imports'!$A$2:$A$4999,AI$3,'EIA Imports'!$C$2:$C$4999,$A19)</f>
        <v/>
      </c>
      <c r="AJ19">
        <f>SUMIFS('EIA Imports'!$D$2:$D$4999,'EIA Imports'!$A$2:$A$4999,AJ$3,'EIA Imports'!$C$2:$C$4999,$A19)</f>
        <v/>
      </c>
      <c r="AK19">
        <f>SUMIFS('EIA Imports'!$D$2:$D$4999,'EIA Imports'!$A$2:$A$4999,AK$3,'EIA Imports'!$C$2:$C$4999,$A19)</f>
        <v/>
      </c>
      <c r="AL19">
        <f>SUMIFS('EIA Imports'!$D$2:$D$4999,'EIA Imports'!$A$2:$A$4999,AL$3,'EIA Imports'!$C$2:$C$4999,$A19)</f>
        <v/>
      </c>
      <c r="AM19">
        <f>SUMIFS('EIA Imports'!$D$2:$D$4999,'EIA Imports'!$A$2:$A$4999,AM$3,'EIA Imports'!$C$2:$C$4999,$A19)</f>
        <v/>
      </c>
      <c r="AN19">
        <f>SUMIFS('EIA Imports'!$D$2:$D$4999,'EIA Imports'!$A$2:$A$4999,AN$3,'EIA Imports'!$C$2:$C$4999,$A19)</f>
        <v/>
      </c>
      <c r="AO19">
        <f>SUMIFS('EIA Imports'!$D$2:$D$4999,'EIA Imports'!$A$2:$A$4999,AO$3,'EIA Imports'!$C$2:$C$4999,$A19)</f>
        <v/>
      </c>
      <c r="AP19">
        <f>SUMIFS('EIA Imports'!$D$2:$D$4999,'EIA Imports'!$A$2:$A$4999,AP$3,'EIA Imports'!$C$2:$C$4999,$A19)</f>
        <v/>
      </c>
      <c r="AQ19">
        <f>SUMIFS('EIA Imports'!$D$2:$D$4999,'EIA Imports'!$A$2:$A$4999,AQ$3,'EIA Imports'!$C$2:$C$4999,$A19)</f>
        <v/>
      </c>
      <c r="AR19">
        <f>SUMIFS('EIA Imports'!$D$2:$D$4999,'EIA Imports'!$A$2:$A$4999,AR$3,'EIA Imports'!$C$2:$C$4999,$A19)</f>
        <v/>
      </c>
      <c r="AS19">
        <f>SUMIFS('EIA Imports'!$D$2:$D$4999,'EIA Imports'!$A$2:$A$4999,AS$3,'EIA Imports'!$C$2:$C$4999,$A19)</f>
        <v/>
      </c>
      <c r="AT19">
        <f>SUMIFS('EIA Imports'!$D$2:$D$4999,'EIA Imports'!$A$2:$A$4999,AT$3,'EIA Imports'!$C$2:$C$4999,$A19)</f>
        <v/>
      </c>
      <c r="AU19">
        <f>SUMIFS('EIA Imports'!$D$2:$D$4999,'EIA Imports'!$A$2:$A$4999,AU$3,'EIA Imports'!$C$2:$C$4999,$A19)</f>
        <v/>
      </c>
      <c r="AV19">
        <f>SUMIFS('EIA Imports'!$D$2:$D$4999,'EIA Imports'!$A$2:$A$4999,AV$3,'EIA Imports'!$C$2:$C$4999,$A19)</f>
        <v/>
      </c>
      <c r="AW19" t="s">
        <v>310</v>
      </c>
      <c r="AX19">
        <f>MATCH(AW19,$A$4:$A$59,0)</f>
        <v/>
      </c>
    </row>
    <row r="20" spans="1:50">
      <c r="A20" t="s">
        <v>265</v>
      </c>
      <c r="B20" t="s">
        <v>1766</v>
      </c>
      <c r="C20" t="s">
        <v>1767</v>
      </c>
      <c r="E20">
        <f>SUMIFS('EIA Imports'!$D$2:$D$4999,'EIA Imports'!$A$2:$A$4999,E$3,'EIA Imports'!$C$2:$C$4999,$A20)</f>
        <v/>
      </c>
      <c r="F20">
        <f>SUMIFS('EIA Imports'!$D$2:$D$4999,'EIA Imports'!$A$2:$A$4999,F$3,'EIA Imports'!$C$2:$C$4999,$A20)</f>
        <v/>
      </c>
      <c r="G20">
        <f>SUMIFS('EIA Imports'!$D$2:$D$4999,'EIA Imports'!$A$2:$A$4999,G$3,'EIA Imports'!$C$2:$C$4999,$A20)</f>
        <v/>
      </c>
      <c r="H20">
        <f>SUMIFS('EIA Imports'!$D$2:$D$4999,'EIA Imports'!$A$2:$A$4999,H$3,'EIA Imports'!$C$2:$C$4999,$A20)</f>
        <v/>
      </c>
      <c r="I20">
        <f>SUMIFS('EIA Imports'!$D$2:$D$4999,'EIA Imports'!$A$2:$A$4999,I$3,'EIA Imports'!$C$2:$C$4999,$A20)</f>
        <v/>
      </c>
      <c r="J20">
        <f>SUMIFS('EIA Imports'!$D$2:$D$4999,'EIA Imports'!$A$2:$A$4999,J$3,'EIA Imports'!$C$2:$C$4999,$A20)</f>
        <v/>
      </c>
      <c r="K20">
        <f>SUMIFS('EIA Imports'!$D$2:$D$4999,'EIA Imports'!$A$2:$A$4999,K$3,'EIA Imports'!$C$2:$C$4999,$A20)</f>
        <v/>
      </c>
      <c r="L20">
        <f>SUMIFS('EIA Imports'!$D$2:$D$4999,'EIA Imports'!$A$2:$A$4999,L$3,'EIA Imports'!$C$2:$C$4999,$A20)</f>
        <v/>
      </c>
      <c r="M20">
        <f>SUMIFS('EIA Imports'!$D$2:$D$4999,'EIA Imports'!$A$2:$A$4999,M$3,'EIA Imports'!$C$2:$C$4999,$A20)</f>
        <v/>
      </c>
      <c r="N20">
        <f>SUMIFS('EIA Imports'!$D$2:$D$4999,'EIA Imports'!$A$2:$A$4999,N$3,'EIA Imports'!$C$2:$C$4999,$A20)</f>
        <v/>
      </c>
      <c r="O20">
        <f>SUMIFS('EIA Imports'!$D$2:$D$4999,'EIA Imports'!$A$2:$A$4999,O$3,'EIA Imports'!$C$2:$C$4999,$A20)</f>
        <v/>
      </c>
      <c r="P20">
        <f>SUMIFS('EIA Imports'!$D$2:$D$4999,'EIA Imports'!$A$2:$A$4999,P$3,'EIA Imports'!$C$2:$C$4999,$A20)</f>
        <v/>
      </c>
      <c r="Q20">
        <f>SUMIFS('EIA Imports'!$D$2:$D$4999,'EIA Imports'!$A$2:$A$4999,Q$3,'EIA Imports'!$C$2:$C$4999,$A20)</f>
        <v/>
      </c>
      <c r="R20">
        <f>SUMIFS('EIA Imports'!$D$2:$D$4999,'EIA Imports'!$A$2:$A$4999,R$3,'EIA Imports'!$C$2:$C$4999,$A20)</f>
        <v/>
      </c>
      <c r="S20">
        <f>SUMIFS('EIA Imports'!$D$2:$D$4999,'EIA Imports'!$A$2:$A$4999,S$3,'EIA Imports'!$C$2:$C$4999,$A20)</f>
        <v/>
      </c>
      <c r="T20">
        <f>SUMIFS('EIA Imports'!$D$2:$D$4999,'EIA Imports'!$A$2:$A$4999,T$3,'EIA Imports'!$C$2:$C$4999,$A20)</f>
        <v/>
      </c>
      <c r="U20">
        <f>SUMIFS('EIA Imports'!$D$2:$D$4999,'EIA Imports'!$A$2:$A$4999,U$3,'EIA Imports'!$C$2:$C$4999,$A20)</f>
        <v/>
      </c>
      <c r="V20">
        <f>SUMIFS('EIA Imports'!$D$2:$D$4999,'EIA Imports'!$A$2:$A$4999,V$3,'EIA Imports'!$C$2:$C$4999,$A20)</f>
        <v/>
      </c>
      <c r="W20">
        <f>SUMIFS('EIA Imports'!$D$2:$D$4999,'EIA Imports'!$A$2:$A$4999,W$3,'EIA Imports'!$C$2:$C$4999,$A20)</f>
        <v/>
      </c>
      <c r="X20">
        <f>SUMIFS('EIA Imports'!$D$2:$D$4999,'EIA Imports'!$A$2:$A$4999,X$3,'EIA Imports'!$C$2:$C$4999,$A20)</f>
        <v/>
      </c>
      <c r="Y20">
        <f>SUMIFS('EIA Imports'!$D$2:$D$4999,'EIA Imports'!$A$2:$A$4999,Y$3,'EIA Imports'!$C$2:$C$4999,$A20)</f>
        <v/>
      </c>
      <c r="Z20">
        <f>SUMIFS('EIA Imports'!$D$2:$D$4999,'EIA Imports'!$A$2:$A$4999,Z$3,'EIA Imports'!$C$2:$C$4999,$A20)</f>
        <v/>
      </c>
      <c r="AA20">
        <f>SUMIFS('EIA Imports'!$D$2:$D$4999,'EIA Imports'!$A$2:$A$4999,AA$3,'EIA Imports'!$C$2:$C$4999,$A20)</f>
        <v/>
      </c>
      <c r="AB20">
        <f>SUMIFS('EIA Imports'!$D$2:$D$4999,'EIA Imports'!$A$2:$A$4999,AB$3,'EIA Imports'!$C$2:$C$4999,$A20)</f>
        <v/>
      </c>
      <c r="AC20">
        <f>SUMIFS('EIA Imports'!$D$2:$D$4999,'EIA Imports'!$A$2:$A$4999,AC$3,'EIA Imports'!$C$2:$C$4999,$A20)</f>
        <v/>
      </c>
      <c r="AD20">
        <f>SUMIFS('EIA Imports'!$D$2:$D$4999,'EIA Imports'!$A$2:$A$4999,AD$3,'EIA Imports'!$C$2:$C$4999,$A20)</f>
        <v/>
      </c>
      <c r="AE20">
        <f>SUMIFS('EIA Imports'!$D$2:$D$4999,'EIA Imports'!$A$2:$A$4999,AE$3,'EIA Imports'!$C$2:$C$4999,$A20)</f>
        <v/>
      </c>
      <c r="AF20">
        <f>SUMIFS('EIA Imports'!$D$2:$D$4999,'EIA Imports'!$A$2:$A$4999,AF$3,'EIA Imports'!$C$2:$C$4999,$A20)</f>
        <v/>
      </c>
      <c r="AG20">
        <f>SUMIFS('EIA Imports'!$D$2:$D$4999,'EIA Imports'!$A$2:$A$4999,AG$3,'EIA Imports'!$C$2:$C$4999,$A20)</f>
        <v/>
      </c>
      <c r="AH20">
        <f>SUMIFS('EIA Imports'!$D$2:$D$4999,'EIA Imports'!$A$2:$A$4999,AH$3,'EIA Imports'!$C$2:$C$4999,$A20)</f>
        <v/>
      </c>
      <c r="AI20">
        <f>SUMIFS('EIA Imports'!$D$2:$D$4999,'EIA Imports'!$A$2:$A$4999,AI$3,'EIA Imports'!$C$2:$C$4999,$A20)</f>
        <v/>
      </c>
      <c r="AJ20">
        <f>SUMIFS('EIA Imports'!$D$2:$D$4999,'EIA Imports'!$A$2:$A$4999,AJ$3,'EIA Imports'!$C$2:$C$4999,$A20)</f>
        <v/>
      </c>
      <c r="AK20">
        <f>SUMIFS('EIA Imports'!$D$2:$D$4999,'EIA Imports'!$A$2:$A$4999,AK$3,'EIA Imports'!$C$2:$C$4999,$A20)</f>
        <v/>
      </c>
      <c r="AL20">
        <f>SUMIFS('EIA Imports'!$D$2:$D$4999,'EIA Imports'!$A$2:$A$4999,AL$3,'EIA Imports'!$C$2:$C$4999,$A20)</f>
        <v/>
      </c>
      <c r="AM20">
        <f>SUMIFS('EIA Imports'!$D$2:$D$4999,'EIA Imports'!$A$2:$A$4999,AM$3,'EIA Imports'!$C$2:$C$4999,$A20)</f>
        <v/>
      </c>
      <c r="AN20">
        <f>SUMIFS('EIA Imports'!$D$2:$D$4999,'EIA Imports'!$A$2:$A$4999,AN$3,'EIA Imports'!$C$2:$C$4999,$A20)</f>
        <v/>
      </c>
      <c r="AO20">
        <f>SUMIFS('EIA Imports'!$D$2:$D$4999,'EIA Imports'!$A$2:$A$4999,AO$3,'EIA Imports'!$C$2:$C$4999,$A20)</f>
        <v/>
      </c>
      <c r="AP20">
        <f>SUMIFS('EIA Imports'!$D$2:$D$4999,'EIA Imports'!$A$2:$A$4999,AP$3,'EIA Imports'!$C$2:$C$4999,$A20)</f>
        <v/>
      </c>
      <c r="AQ20">
        <f>SUMIFS('EIA Imports'!$D$2:$D$4999,'EIA Imports'!$A$2:$A$4999,AQ$3,'EIA Imports'!$C$2:$C$4999,$A20)</f>
        <v/>
      </c>
      <c r="AR20">
        <f>SUMIFS('EIA Imports'!$D$2:$D$4999,'EIA Imports'!$A$2:$A$4999,AR$3,'EIA Imports'!$C$2:$C$4999,$A20)</f>
        <v/>
      </c>
      <c r="AS20">
        <f>SUMIFS('EIA Imports'!$D$2:$D$4999,'EIA Imports'!$A$2:$A$4999,AS$3,'EIA Imports'!$C$2:$C$4999,$A20)</f>
        <v/>
      </c>
      <c r="AT20">
        <f>SUMIFS('EIA Imports'!$D$2:$D$4999,'EIA Imports'!$A$2:$A$4999,AT$3,'EIA Imports'!$C$2:$C$4999,$A20)</f>
        <v/>
      </c>
      <c r="AU20">
        <f>SUMIFS('EIA Imports'!$D$2:$D$4999,'EIA Imports'!$A$2:$A$4999,AU$3,'EIA Imports'!$C$2:$C$4999,$A20)</f>
        <v/>
      </c>
      <c r="AV20">
        <f>SUMIFS('EIA Imports'!$D$2:$D$4999,'EIA Imports'!$A$2:$A$4999,AV$3,'EIA Imports'!$C$2:$C$4999,$A20)</f>
        <v/>
      </c>
      <c r="AW20" t="s">
        <v>284</v>
      </c>
      <c r="AX20">
        <f>MATCH(AW20,$A$4:$A$59,0)</f>
        <v/>
      </c>
    </row>
    <row r="21" spans="1:50">
      <c r="A21" t="s">
        <v>350</v>
      </c>
      <c r="B21" t="s">
        <v>1766</v>
      </c>
      <c r="C21" t="s">
        <v>1767</v>
      </c>
      <c r="E21">
        <f>SUMIFS('EIA Imports'!$D$2:$D$4999,'EIA Imports'!$A$2:$A$4999,E$3,'EIA Imports'!$C$2:$C$4999,$A21)</f>
        <v/>
      </c>
      <c r="F21">
        <f>SUMIFS('EIA Imports'!$D$2:$D$4999,'EIA Imports'!$A$2:$A$4999,F$3,'EIA Imports'!$C$2:$C$4999,$A21)</f>
        <v/>
      </c>
      <c r="G21">
        <f>SUMIFS('EIA Imports'!$D$2:$D$4999,'EIA Imports'!$A$2:$A$4999,G$3,'EIA Imports'!$C$2:$C$4999,$A21)</f>
        <v/>
      </c>
      <c r="H21">
        <f>SUMIFS('EIA Imports'!$D$2:$D$4999,'EIA Imports'!$A$2:$A$4999,H$3,'EIA Imports'!$C$2:$C$4999,$A21)</f>
        <v/>
      </c>
      <c r="I21">
        <f>SUMIFS('EIA Imports'!$D$2:$D$4999,'EIA Imports'!$A$2:$A$4999,I$3,'EIA Imports'!$C$2:$C$4999,$A21)</f>
        <v/>
      </c>
      <c r="J21">
        <f>SUMIFS('EIA Imports'!$D$2:$D$4999,'EIA Imports'!$A$2:$A$4999,J$3,'EIA Imports'!$C$2:$C$4999,$A21)</f>
        <v/>
      </c>
      <c r="K21">
        <f>SUMIFS('EIA Imports'!$D$2:$D$4999,'EIA Imports'!$A$2:$A$4999,K$3,'EIA Imports'!$C$2:$C$4999,$A21)</f>
        <v/>
      </c>
      <c r="L21">
        <f>SUMIFS('EIA Imports'!$D$2:$D$4999,'EIA Imports'!$A$2:$A$4999,L$3,'EIA Imports'!$C$2:$C$4999,$A21)</f>
        <v/>
      </c>
      <c r="M21">
        <f>SUMIFS('EIA Imports'!$D$2:$D$4999,'EIA Imports'!$A$2:$A$4999,M$3,'EIA Imports'!$C$2:$C$4999,$A21)</f>
        <v/>
      </c>
      <c r="N21">
        <f>SUMIFS('EIA Imports'!$D$2:$D$4999,'EIA Imports'!$A$2:$A$4999,N$3,'EIA Imports'!$C$2:$C$4999,$A21)</f>
        <v/>
      </c>
      <c r="O21">
        <f>SUMIFS('EIA Imports'!$D$2:$D$4999,'EIA Imports'!$A$2:$A$4999,O$3,'EIA Imports'!$C$2:$C$4999,$A21)</f>
        <v/>
      </c>
      <c r="P21">
        <f>SUMIFS('EIA Imports'!$D$2:$D$4999,'EIA Imports'!$A$2:$A$4999,P$3,'EIA Imports'!$C$2:$C$4999,$A21)</f>
        <v/>
      </c>
      <c r="Q21">
        <f>SUMIFS('EIA Imports'!$D$2:$D$4999,'EIA Imports'!$A$2:$A$4999,Q$3,'EIA Imports'!$C$2:$C$4999,$A21)</f>
        <v/>
      </c>
      <c r="R21">
        <f>SUMIFS('EIA Imports'!$D$2:$D$4999,'EIA Imports'!$A$2:$A$4999,R$3,'EIA Imports'!$C$2:$C$4999,$A21)</f>
        <v/>
      </c>
      <c r="S21">
        <f>SUMIFS('EIA Imports'!$D$2:$D$4999,'EIA Imports'!$A$2:$A$4999,S$3,'EIA Imports'!$C$2:$C$4999,$A21)</f>
        <v/>
      </c>
      <c r="T21">
        <f>SUMIFS('EIA Imports'!$D$2:$D$4999,'EIA Imports'!$A$2:$A$4999,T$3,'EIA Imports'!$C$2:$C$4999,$A21)</f>
        <v/>
      </c>
      <c r="U21">
        <f>SUMIFS('EIA Imports'!$D$2:$D$4999,'EIA Imports'!$A$2:$A$4999,U$3,'EIA Imports'!$C$2:$C$4999,$A21)</f>
        <v/>
      </c>
      <c r="V21">
        <f>SUMIFS('EIA Imports'!$D$2:$D$4999,'EIA Imports'!$A$2:$A$4999,V$3,'EIA Imports'!$C$2:$C$4999,$A21)</f>
        <v/>
      </c>
      <c r="W21">
        <f>SUMIFS('EIA Imports'!$D$2:$D$4999,'EIA Imports'!$A$2:$A$4999,W$3,'EIA Imports'!$C$2:$C$4999,$A21)</f>
        <v/>
      </c>
      <c r="X21">
        <f>SUMIFS('EIA Imports'!$D$2:$D$4999,'EIA Imports'!$A$2:$A$4999,X$3,'EIA Imports'!$C$2:$C$4999,$A21)</f>
        <v/>
      </c>
      <c r="Y21">
        <f>SUMIFS('EIA Imports'!$D$2:$D$4999,'EIA Imports'!$A$2:$A$4999,Y$3,'EIA Imports'!$C$2:$C$4999,$A21)</f>
        <v/>
      </c>
      <c r="Z21">
        <f>SUMIFS('EIA Imports'!$D$2:$D$4999,'EIA Imports'!$A$2:$A$4999,Z$3,'EIA Imports'!$C$2:$C$4999,$A21)</f>
        <v/>
      </c>
      <c r="AA21">
        <f>SUMIFS('EIA Imports'!$D$2:$D$4999,'EIA Imports'!$A$2:$A$4999,AA$3,'EIA Imports'!$C$2:$C$4999,$A21)</f>
        <v/>
      </c>
      <c r="AB21">
        <f>SUMIFS('EIA Imports'!$D$2:$D$4999,'EIA Imports'!$A$2:$A$4999,AB$3,'EIA Imports'!$C$2:$C$4999,$A21)</f>
        <v/>
      </c>
      <c r="AC21">
        <f>SUMIFS('EIA Imports'!$D$2:$D$4999,'EIA Imports'!$A$2:$A$4999,AC$3,'EIA Imports'!$C$2:$C$4999,$A21)</f>
        <v/>
      </c>
      <c r="AD21">
        <f>SUMIFS('EIA Imports'!$D$2:$D$4999,'EIA Imports'!$A$2:$A$4999,AD$3,'EIA Imports'!$C$2:$C$4999,$A21)</f>
        <v/>
      </c>
      <c r="AE21">
        <f>SUMIFS('EIA Imports'!$D$2:$D$4999,'EIA Imports'!$A$2:$A$4999,AE$3,'EIA Imports'!$C$2:$C$4999,$A21)</f>
        <v/>
      </c>
      <c r="AF21">
        <f>SUMIFS('EIA Imports'!$D$2:$D$4999,'EIA Imports'!$A$2:$A$4999,AF$3,'EIA Imports'!$C$2:$C$4999,$A21)</f>
        <v/>
      </c>
      <c r="AG21">
        <f>SUMIFS('EIA Imports'!$D$2:$D$4999,'EIA Imports'!$A$2:$A$4999,AG$3,'EIA Imports'!$C$2:$C$4999,$A21)</f>
        <v/>
      </c>
      <c r="AH21">
        <f>SUMIFS('EIA Imports'!$D$2:$D$4999,'EIA Imports'!$A$2:$A$4999,AH$3,'EIA Imports'!$C$2:$C$4999,$A21)</f>
        <v/>
      </c>
      <c r="AI21">
        <f>SUMIFS('EIA Imports'!$D$2:$D$4999,'EIA Imports'!$A$2:$A$4999,AI$3,'EIA Imports'!$C$2:$C$4999,$A21)</f>
        <v/>
      </c>
      <c r="AJ21">
        <f>SUMIFS('EIA Imports'!$D$2:$D$4999,'EIA Imports'!$A$2:$A$4999,AJ$3,'EIA Imports'!$C$2:$C$4999,$A21)</f>
        <v/>
      </c>
      <c r="AK21">
        <f>SUMIFS('EIA Imports'!$D$2:$D$4999,'EIA Imports'!$A$2:$A$4999,AK$3,'EIA Imports'!$C$2:$C$4999,$A21)</f>
        <v/>
      </c>
      <c r="AL21">
        <f>SUMIFS('EIA Imports'!$D$2:$D$4999,'EIA Imports'!$A$2:$A$4999,AL$3,'EIA Imports'!$C$2:$C$4999,$A21)</f>
        <v/>
      </c>
      <c r="AM21">
        <f>SUMIFS('EIA Imports'!$D$2:$D$4999,'EIA Imports'!$A$2:$A$4999,AM$3,'EIA Imports'!$C$2:$C$4999,$A21)</f>
        <v/>
      </c>
      <c r="AN21">
        <f>SUMIFS('EIA Imports'!$D$2:$D$4999,'EIA Imports'!$A$2:$A$4999,AN$3,'EIA Imports'!$C$2:$C$4999,$A21)</f>
        <v/>
      </c>
      <c r="AO21">
        <f>SUMIFS('EIA Imports'!$D$2:$D$4999,'EIA Imports'!$A$2:$A$4999,AO$3,'EIA Imports'!$C$2:$C$4999,$A21)</f>
        <v/>
      </c>
      <c r="AP21">
        <f>SUMIFS('EIA Imports'!$D$2:$D$4999,'EIA Imports'!$A$2:$A$4999,AP$3,'EIA Imports'!$C$2:$C$4999,$A21)</f>
        <v/>
      </c>
      <c r="AQ21">
        <f>SUMIFS('EIA Imports'!$D$2:$D$4999,'EIA Imports'!$A$2:$A$4999,AQ$3,'EIA Imports'!$C$2:$C$4999,$A21)</f>
        <v/>
      </c>
      <c r="AR21">
        <f>SUMIFS('EIA Imports'!$D$2:$D$4999,'EIA Imports'!$A$2:$A$4999,AR$3,'EIA Imports'!$C$2:$C$4999,$A21)</f>
        <v/>
      </c>
      <c r="AS21">
        <f>SUMIFS('EIA Imports'!$D$2:$D$4999,'EIA Imports'!$A$2:$A$4999,AS$3,'EIA Imports'!$C$2:$C$4999,$A21)</f>
        <v/>
      </c>
      <c r="AT21">
        <f>SUMIFS('EIA Imports'!$D$2:$D$4999,'EIA Imports'!$A$2:$A$4999,AT$3,'EIA Imports'!$C$2:$C$4999,$A21)</f>
        <v/>
      </c>
      <c r="AU21">
        <f>SUMIFS('EIA Imports'!$D$2:$D$4999,'EIA Imports'!$A$2:$A$4999,AU$3,'EIA Imports'!$C$2:$C$4999,$A21)</f>
        <v/>
      </c>
      <c r="AV21">
        <f>SUMIFS('EIA Imports'!$D$2:$D$4999,'EIA Imports'!$A$2:$A$4999,AV$3,'EIA Imports'!$C$2:$C$4999,$A21)</f>
        <v/>
      </c>
      <c r="AW21" t="s">
        <v>394</v>
      </c>
      <c r="AX21">
        <f>MATCH(AW21,$A$4:$A$59,0)</f>
        <v/>
      </c>
    </row>
    <row r="22" spans="1:50">
      <c r="A22" t="s">
        <v>348</v>
      </c>
      <c r="B22" t="s">
        <v>1766</v>
      </c>
      <c r="C22" t="s">
        <v>1767</v>
      </c>
      <c r="E22">
        <f>SUMIFS('EIA Imports'!$D$2:$D$4999,'EIA Imports'!$A$2:$A$4999,E$3,'EIA Imports'!$C$2:$C$4999,$A22)</f>
        <v/>
      </c>
      <c r="F22">
        <f>SUMIFS('EIA Imports'!$D$2:$D$4999,'EIA Imports'!$A$2:$A$4999,F$3,'EIA Imports'!$C$2:$C$4999,$A22)</f>
        <v/>
      </c>
      <c r="G22">
        <f>SUMIFS('EIA Imports'!$D$2:$D$4999,'EIA Imports'!$A$2:$A$4999,G$3,'EIA Imports'!$C$2:$C$4999,$A22)</f>
        <v/>
      </c>
      <c r="H22">
        <f>SUMIFS('EIA Imports'!$D$2:$D$4999,'EIA Imports'!$A$2:$A$4999,H$3,'EIA Imports'!$C$2:$C$4999,$A22)</f>
        <v/>
      </c>
      <c r="I22">
        <f>SUMIFS('EIA Imports'!$D$2:$D$4999,'EIA Imports'!$A$2:$A$4999,I$3,'EIA Imports'!$C$2:$C$4999,$A22)</f>
        <v/>
      </c>
      <c r="J22">
        <f>SUMIFS('EIA Imports'!$D$2:$D$4999,'EIA Imports'!$A$2:$A$4999,J$3,'EIA Imports'!$C$2:$C$4999,$A22)</f>
        <v/>
      </c>
      <c r="K22">
        <f>SUMIFS('EIA Imports'!$D$2:$D$4999,'EIA Imports'!$A$2:$A$4999,K$3,'EIA Imports'!$C$2:$C$4999,$A22)</f>
        <v/>
      </c>
      <c r="L22">
        <f>SUMIFS('EIA Imports'!$D$2:$D$4999,'EIA Imports'!$A$2:$A$4999,L$3,'EIA Imports'!$C$2:$C$4999,$A22)</f>
        <v/>
      </c>
      <c r="M22">
        <f>SUMIFS('EIA Imports'!$D$2:$D$4999,'EIA Imports'!$A$2:$A$4999,M$3,'EIA Imports'!$C$2:$C$4999,$A22)</f>
        <v/>
      </c>
      <c r="N22">
        <f>SUMIFS('EIA Imports'!$D$2:$D$4999,'EIA Imports'!$A$2:$A$4999,N$3,'EIA Imports'!$C$2:$C$4999,$A22)</f>
        <v/>
      </c>
      <c r="O22">
        <f>SUMIFS('EIA Imports'!$D$2:$D$4999,'EIA Imports'!$A$2:$A$4999,O$3,'EIA Imports'!$C$2:$C$4999,$A22)</f>
        <v/>
      </c>
      <c r="P22">
        <f>SUMIFS('EIA Imports'!$D$2:$D$4999,'EIA Imports'!$A$2:$A$4999,P$3,'EIA Imports'!$C$2:$C$4999,$A22)</f>
        <v/>
      </c>
      <c r="Q22">
        <f>SUMIFS('EIA Imports'!$D$2:$D$4999,'EIA Imports'!$A$2:$A$4999,Q$3,'EIA Imports'!$C$2:$C$4999,$A22)</f>
        <v/>
      </c>
      <c r="R22">
        <f>SUMIFS('EIA Imports'!$D$2:$D$4999,'EIA Imports'!$A$2:$A$4999,R$3,'EIA Imports'!$C$2:$C$4999,$A22)</f>
        <v/>
      </c>
      <c r="S22">
        <f>SUMIFS('EIA Imports'!$D$2:$D$4999,'EIA Imports'!$A$2:$A$4999,S$3,'EIA Imports'!$C$2:$C$4999,$A22)</f>
        <v/>
      </c>
      <c r="T22">
        <f>SUMIFS('EIA Imports'!$D$2:$D$4999,'EIA Imports'!$A$2:$A$4999,T$3,'EIA Imports'!$C$2:$C$4999,$A22)</f>
        <v/>
      </c>
      <c r="U22">
        <f>SUMIFS('EIA Imports'!$D$2:$D$4999,'EIA Imports'!$A$2:$A$4999,U$3,'EIA Imports'!$C$2:$C$4999,$A22)</f>
        <v/>
      </c>
      <c r="V22">
        <f>SUMIFS('EIA Imports'!$D$2:$D$4999,'EIA Imports'!$A$2:$A$4999,V$3,'EIA Imports'!$C$2:$C$4999,$A22)</f>
        <v/>
      </c>
      <c r="W22">
        <f>SUMIFS('EIA Imports'!$D$2:$D$4999,'EIA Imports'!$A$2:$A$4999,W$3,'EIA Imports'!$C$2:$C$4999,$A22)</f>
        <v/>
      </c>
      <c r="X22">
        <f>SUMIFS('EIA Imports'!$D$2:$D$4999,'EIA Imports'!$A$2:$A$4999,X$3,'EIA Imports'!$C$2:$C$4999,$A22)</f>
        <v/>
      </c>
      <c r="Y22">
        <f>SUMIFS('EIA Imports'!$D$2:$D$4999,'EIA Imports'!$A$2:$A$4999,Y$3,'EIA Imports'!$C$2:$C$4999,$A22)</f>
        <v/>
      </c>
      <c r="Z22">
        <f>SUMIFS('EIA Imports'!$D$2:$D$4999,'EIA Imports'!$A$2:$A$4999,Z$3,'EIA Imports'!$C$2:$C$4999,$A22)</f>
        <v/>
      </c>
      <c r="AA22">
        <f>SUMIFS('EIA Imports'!$D$2:$D$4999,'EIA Imports'!$A$2:$A$4999,AA$3,'EIA Imports'!$C$2:$C$4999,$A22)</f>
        <v/>
      </c>
      <c r="AB22">
        <f>SUMIFS('EIA Imports'!$D$2:$D$4999,'EIA Imports'!$A$2:$A$4999,AB$3,'EIA Imports'!$C$2:$C$4999,$A22)</f>
        <v/>
      </c>
      <c r="AC22">
        <f>SUMIFS('EIA Imports'!$D$2:$D$4999,'EIA Imports'!$A$2:$A$4999,AC$3,'EIA Imports'!$C$2:$C$4999,$A22)</f>
        <v/>
      </c>
      <c r="AD22">
        <f>SUMIFS('EIA Imports'!$D$2:$D$4999,'EIA Imports'!$A$2:$A$4999,AD$3,'EIA Imports'!$C$2:$C$4999,$A22)</f>
        <v/>
      </c>
      <c r="AE22">
        <f>SUMIFS('EIA Imports'!$D$2:$D$4999,'EIA Imports'!$A$2:$A$4999,AE$3,'EIA Imports'!$C$2:$C$4999,$A22)</f>
        <v/>
      </c>
      <c r="AF22">
        <f>SUMIFS('EIA Imports'!$D$2:$D$4999,'EIA Imports'!$A$2:$A$4999,AF$3,'EIA Imports'!$C$2:$C$4999,$A22)</f>
        <v/>
      </c>
      <c r="AG22">
        <f>SUMIFS('EIA Imports'!$D$2:$D$4999,'EIA Imports'!$A$2:$A$4999,AG$3,'EIA Imports'!$C$2:$C$4999,$A22)</f>
        <v/>
      </c>
      <c r="AH22">
        <f>SUMIFS('EIA Imports'!$D$2:$D$4999,'EIA Imports'!$A$2:$A$4999,AH$3,'EIA Imports'!$C$2:$C$4999,$A22)</f>
        <v/>
      </c>
      <c r="AI22">
        <f>SUMIFS('EIA Imports'!$D$2:$D$4999,'EIA Imports'!$A$2:$A$4999,AI$3,'EIA Imports'!$C$2:$C$4999,$A22)</f>
        <v/>
      </c>
      <c r="AJ22">
        <f>SUMIFS('EIA Imports'!$D$2:$D$4999,'EIA Imports'!$A$2:$A$4999,AJ$3,'EIA Imports'!$C$2:$C$4999,$A22)</f>
        <v/>
      </c>
      <c r="AK22">
        <f>SUMIFS('EIA Imports'!$D$2:$D$4999,'EIA Imports'!$A$2:$A$4999,AK$3,'EIA Imports'!$C$2:$C$4999,$A22)</f>
        <v/>
      </c>
      <c r="AL22">
        <f>SUMIFS('EIA Imports'!$D$2:$D$4999,'EIA Imports'!$A$2:$A$4999,AL$3,'EIA Imports'!$C$2:$C$4999,$A22)</f>
        <v/>
      </c>
      <c r="AM22">
        <f>SUMIFS('EIA Imports'!$D$2:$D$4999,'EIA Imports'!$A$2:$A$4999,AM$3,'EIA Imports'!$C$2:$C$4999,$A22)</f>
        <v/>
      </c>
      <c r="AN22">
        <f>SUMIFS('EIA Imports'!$D$2:$D$4999,'EIA Imports'!$A$2:$A$4999,AN$3,'EIA Imports'!$C$2:$C$4999,$A22)</f>
        <v/>
      </c>
      <c r="AO22">
        <f>SUMIFS('EIA Imports'!$D$2:$D$4999,'EIA Imports'!$A$2:$A$4999,AO$3,'EIA Imports'!$C$2:$C$4999,$A22)</f>
        <v/>
      </c>
      <c r="AP22">
        <f>SUMIFS('EIA Imports'!$D$2:$D$4999,'EIA Imports'!$A$2:$A$4999,AP$3,'EIA Imports'!$C$2:$C$4999,$A22)</f>
        <v/>
      </c>
      <c r="AQ22">
        <f>SUMIFS('EIA Imports'!$D$2:$D$4999,'EIA Imports'!$A$2:$A$4999,AQ$3,'EIA Imports'!$C$2:$C$4999,$A22)</f>
        <v/>
      </c>
      <c r="AR22">
        <f>SUMIFS('EIA Imports'!$D$2:$D$4999,'EIA Imports'!$A$2:$A$4999,AR$3,'EIA Imports'!$C$2:$C$4999,$A22)</f>
        <v/>
      </c>
      <c r="AS22">
        <f>SUMIFS('EIA Imports'!$D$2:$D$4999,'EIA Imports'!$A$2:$A$4999,AS$3,'EIA Imports'!$C$2:$C$4999,$A22)</f>
        <v/>
      </c>
      <c r="AT22">
        <f>SUMIFS('EIA Imports'!$D$2:$D$4999,'EIA Imports'!$A$2:$A$4999,AT$3,'EIA Imports'!$C$2:$C$4999,$A22)</f>
        <v/>
      </c>
      <c r="AU22">
        <f>SUMIFS('EIA Imports'!$D$2:$D$4999,'EIA Imports'!$A$2:$A$4999,AU$3,'EIA Imports'!$C$2:$C$4999,$A22)</f>
        <v/>
      </c>
      <c r="AV22">
        <f>SUMIFS('EIA Imports'!$D$2:$D$4999,'EIA Imports'!$A$2:$A$4999,AV$3,'EIA Imports'!$C$2:$C$4999,$A22)</f>
        <v/>
      </c>
      <c r="AW22" t="s">
        <v>402</v>
      </c>
      <c r="AX22">
        <f>MATCH(AW22,$A$4:$A$59,0)</f>
        <v/>
      </c>
    </row>
    <row r="23" spans="1:50">
      <c r="A23" t="s">
        <v>324</v>
      </c>
      <c r="B23" t="s">
        <v>1766</v>
      </c>
      <c r="C23" t="s">
        <v>1767</v>
      </c>
      <c r="E23">
        <f>SUMIFS('EIA Imports'!$D$2:$D$4999,'EIA Imports'!$A$2:$A$4999,E$3,'EIA Imports'!$C$2:$C$4999,$A23)</f>
        <v/>
      </c>
      <c r="F23">
        <f>SUMIFS('EIA Imports'!$D$2:$D$4999,'EIA Imports'!$A$2:$A$4999,F$3,'EIA Imports'!$C$2:$C$4999,$A23)</f>
        <v/>
      </c>
      <c r="G23">
        <f>SUMIFS('EIA Imports'!$D$2:$D$4999,'EIA Imports'!$A$2:$A$4999,G$3,'EIA Imports'!$C$2:$C$4999,$A23)</f>
        <v/>
      </c>
      <c r="H23">
        <f>SUMIFS('EIA Imports'!$D$2:$D$4999,'EIA Imports'!$A$2:$A$4999,H$3,'EIA Imports'!$C$2:$C$4999,$A23)</f>
        <v/>
      </c>
      <c r="I23">
        <f>SUMIFS('EIA Imports'!$D$2:$D$4999,'EIA Imports'!$A$2:$A$4999,I$3,'EIA Imports'!$C$2:$C$4999,$A23)</f>
        <v/>
      </c>
      <c r="J23">
        <f>SUMIFS('EIA Imports'!$D$2:$D$4999,'EIA Imports'!$A$2:$A$4999,J$3,'EIA Imports'!$C$2:$C$4999,$A23)</f>
        <v/>
      </c>
      <c r="K23">
        <f>SUMIFS('EIA Imports'!$D$2:$D$4999,'EIA Imports'!$A$2:$A$4999,K$3,'EIA Imports'!$C$2:$C$4999,$A23)</f>
        <v/>
      </c>
      <c r="L23">
        <f>SUMIFS('EIA Imports'!$D$2:$D$4999,'EIA Imports'!$A$2:$A$4999,L$3,'EIA Imports'!$C$2:$C$4999,$A23)</f>
        <v/>
      </c>
      <c r="M23">
        <f>SUMIFS('EIA Imports'!$D$2:$D$4999,'EIA Imports'!$A$2:$A$4999,M$3,'EIA Imports'!$C$2:$C$4999,$A23)</f>
        <v/>
      </c>
      <c r="N23">
        <f>SUMIFS('EIA Imports'!$D$2:$D$4999,'EIA Imports'!$A$2:$A$4999,N$3,'EIA Imports'!$C$2:$C$4999,$A23)</f>
        <v/>
      </c>
      <c r="O23">
        <f>SUMIFS('EIA Imports'!$D$2:$D$4999,'EIA Imports'!$A$2:$A$4999,O$3,'EIA Imports'!$C$2:$C$4999,$A23)</f>
        <v/>
      </c>
      <c r="P23">
        <f>SUMIFS('EIA Imports'!$D$2:$D$4999,'EIA Imports'!$A$2:$A$4999,P$3,'EIA Imports'!$C$2:$C$4999,$A23)</f>
        <v/>
      </c>
      <c r="Q23">
        <f>SUMIFS('EIA Imports'!$D$2:$D$4999,'EIA Imports'!$A$2:$A$4999,Q$3,'EIA Imports'!$C$2:$C$4999,$A23)</f>
        <v/>
      </c>
      <c r="R23">
        <f>SUMIFS('EIA Imports'!$D$2:$D$4999,'EIA Imports'!$A$2:$A$4999,R$3,'EIA Imports'!$C$2:$C$4999,$A23)</f>
        <v/>
      </c>
      <c r="S23">
        <f>SUMIFS('EIA Imports'!$D$2:$D$4999,'EIA Imports'!$A$2:$A$4999,S$3,'EIA Imports'!$C$2:$C$4999,$A23)</f>
        <v/>
      </c>
      <c r="T23">
        <f>SUMIFS('EIA Imports'!$D$2:$D$4999,'EIA Imports'!$A$2:$A$4999,T$3,'EIA Imports'!$C$2:$C$4999,$A23)</f>
        <v/>
      </c>
      <c r="U23">
        <f>SUMIFS('EIA Imports'!$D$2:$D$4999,'EIA Imports'!$A$2:$A$4999,U$3,'EIA Imports'!$C$2:$C$4999,$A23)</f>
        <v/>
      </c>
      <c r="V23">
        <f>SUMIFS('EIA Imports'!$D$2:$D$4999,'EIA Imports'!$A$2:$A$4999,V$3,'EIA Imports'!$C$2:$C$4999,$A23)</f>
        <v/>
      </c>
      <c r="W23">
        <f>SUMIFS('EIA Imports'!$D$2:$D$4999,'EIA Imports'!$A$2:$A$4999,W$3,'EIA Imports'!$C$2:$C$4999,$A23)</f>
        <v/>
      </c>
      <c r="X23">
        <f>SUMIFS('EIA Imports'!$D$2:$D$4999,'EIA Imports'!$A$2:$A$4999,X$3,'EIA Imports'!$C$2:$C$4999,$A23)</f>
        <v/>
      </c>
      <c r="Y23">
        <f>SUMIFS('EIA Imports'!$D$2:$D$4999,'EIA Imports'!$A$2:$A$4999,Y$3,'EIA Imports'!$C$2:$C$4999,$A23)</f>
        <v/>
      </c>
      <c r="Z23">
        <f>SUMIFS('EIA Imports'!$D$2:$D$4999,'EIA Imports'!$A$2:$A$4999,Z$3,'EIA Imports'!$C$2:$C$4999,$A23)</f>
        <v/>
      </c>
      <c r="AA23">
        <f>SUMIFS('EIA Imports'!$D$2:$D$4999,'EIA Imports'!$A$2:$A$4999,AA$3,'EIA Imports'!$C$2:$C$4999,$A23)</f>
        <v/>
      </c>
      <c r="AB23">
        <f>SUMIFS('EIA Imports'!$D$2:$D$4999,'EIA Imports'!$A$2:$A$4999,AB$3,'EIA Imports'!$C$2:$C$4999,$A23)</f>
        <v/>
      </c>
      <c r="AC23">
        <f>SUMIFS('EIA Imports'!$D$2:$D$4999,'EIA Imports'!$A$2:$A$4999,AC$3,'EIA Imports'!$C$2:$C$4999,$A23)</f>
        <v/>
      </c>
      <c r="AD23">
        <f>SUMIFS('EIA Imports'!$D$2:$D$4999,'EIA Imports'!$A$2:$A$4999,AD$3,'EIA Imports'!$C$2:$C$4999,$A23)</f>
        <v/>
      </c>
      <c r="AE23">
        <f>SUMIFS('EIA Imports'!$D$2:$D$4999,'EIA Imports'!$A$2:$A$4999,AE$3,'EIA Imports'!$C$2:$C$4999,$A23)</f>
        <v/>
      </c>
      <c r="AF23">
        <f>SUMIFS('EIA Imports'!$D$2:$D$4999,'EIA Imports'!$A$2:$A$4999,AF$3,'EIA Imports'!$C$2:$C$4999,$A23)</f>
        <v/>
      </c>
      <c r="AG23">
        <f>SUMIFS('EIA Imports'!$D$2:$D$4999,'EIA Imports'!$A$2:$A$4999,AG$3,'EIA Imports'!$C$2:$C$4999,$A23)</f>
        <v/>
      </c>
      <c r="AH23">
        <f>SUMIFS('EIA Imports'!$D$2:$D$4999,'EIA Imports'!$A$2:$A$4999,AH$3,'EIA Imports'!$C$2:$C$4999,$A23)</f>
        <v/>
      </c>
      <c r="AI23">
        <f>SUMIFS('EIA Imports'!$D$2:$D$4999,'EIA Imports'!$A$2:$A$4999,AI$3,'EIA Imports'!$C$2:$C$4999,$A23)</f>
        <v/>
      </c>
      <c r="AJ23">
        <f>SUMIFS('EIA Imports'!$D$2:$D$4999,'EIA Imports'!$A$2:$A$4999,AJ$3,'EIA Imports'!$C$2:$C$4999,$A23)</f>
        <v/>
      </c>
      <c r="AK23">
        <f>SUMIFS('EIA Imports'!$D$2:$D$4999,'EIA Imports'!$A$2:$A$4999,AK$3,'EIA Imports'!$C$2:$C$4999,$A23)</f>
        <v/>
      </c>
      <c r="AL23">
        <f>SUMIFS('EIA Imports'!$D$2:$D$4999,'EIA Imports'!$A$2:$A$4999,AL$3,'EIA Imports'!$C$2:$C$4999,$A23)</f>
        <v/>
      </c>
      <c r="AM23">
        <f>SUMIFS('EIA Imports'!$D$2:$D$4999,'EIA Imports'!$A$2:$A$4999,AM$3,'EIA Imports'!$C$2:$C$4999,$A23)</f>
        <v/>
      </c>
      <c r="AN23">
        <f>SUMIFS('EIA Imports'!$D$2:$D$4999,'EIA Imports'!$A$2:$A$4999,AN$3,'EIA Imports'!$C$2:$C$4999,$A23)</f>
        <v/>
      </c>
      <c r="AO23">
        <f>SUMIFS('EIA Imports'!$D$2:$D$4999,'EIA Imports'!$A$2:$A$4999,AO$3,'EIA Imports'!$C$2:$C$4999,$A23)</f>
        <v/>
      </c>
      <c r="AP23">
        <f>SUMIFS('EIA Imports'!$D$2:$D$4999,'EIA Imports'!$A$2:$A$4999,AP$3,'EIA Imports'!$C$2:$C$4999,$A23)</f>
        <v/>
      </c>
      <c r="AQ23">
        <f>SUMIFS('EIA Imports'!$D$2:$D$4999,'EIA Imports'!$A$2:$A$4999,AQ$3,'EIA Imports'!$C$2:$C$4999,$A23)</f>
        <v/>
      </c>
      <c r="AR23">
        <f>SUMIFS('EIA Imports'!$D$2:$D$4999,'EIA Imports'!$A$2:$A$4999,AR$3,'EIA Imports'!$C$2:$C$4999,$A23)</f>
        <v/>
      </c>
      <c r="AS23">
        <f>SUMIFS('EIA Imports'!$D$2:$D$4999,'EIA Imports'!$A$2:$A$4999,AS$3,'EIA Imports'!$C$2:$C$4999,$A23)</f>
        <v/>
      </c>
      <c r="AT23">
        <f>SUMIFS('EIA Imports'!$D$2:$D$4999,'EIA Imports'!$A$2:$A$4999,AT$3,'EIA Imports'!$C$2:$C$4999,$A23)</f>
        <v/>
      </c>
      <c r="AU23">
        <f>SUMIFS('EIA Imports'!$D$2:$D$4999,'EIA Imports'!$A$2:$A$4999,AU$3,'EIA Imports'!$C$2:$C$4999,$A23)</f>
        <v/>
      </c>
      <c r="AV23">
        <f>SUMIFS('EIA Imports'!$D$2:$D$4999,'EIA Imports'!$A$2:$A$4999,AV$3,'EIA Imports'!$C$2:$C$4999,$A23)</f>
        <v/>
      </c>
      <c r="AW23" t="s">
        <v>388</v>
      </c>
      <c r="AX23">
        <f>MATCH(AW23,$A$4:$A$59,0)</f>
        <v/>
      </c>
    </row>
    <row r="24" spans="1:50">
      <c r="A24" t="s">
        <v>257</v>
      </c>
      <c r="B24" t="s">
        <v>1766</v>
      </c>
      <c r="C24" t="s">
        <v>1767</v>
      </c>
      <c r="E24">
        <f>SUMIFS('EIA Imports'!$D$2:$D$4999,'EIA Imports'!$A$2:$A$4999,E$3,'EIA Imports'!$C$2:$C$4999,$A24)</f>
        <v/>
      </c>
      <c r="F24">
        <f>SUMIFS('EIA Imports'!$D$2:$D$4999,'EIA Imports'!$A$2:$A$4999,F$3,'EIA Imports'!$C$2:$C$4999,$A24)</f>
        <v/>
      </c>
      <c r="G24">
        <f>SUMIFS('EIA Imports'!$D$2:$D$4999,'EIA Imports'!$A$2:$A$4999,G$3,'EIA Imports'!$C$2:$C$4999,$A24)</f>
        <v/>
      </c>
      <c r="H24">
        <f>SUMIFS('EIA Imports'!$D$2:$D$4999,'EIA Imports'!$A$2:$A$4999,H$3,'EIA Imports'!$C$2:$C$4999,$A24)</f>
        <v/>
      </c>
      <c r="I24">
        <f>SUMIFS('EIA Imports'!$D$2:$D$4999,'EIA Imports'!$A$2:$A$4999,I$3,'EIA Imports'!$C$2:$C$4999,$A24)</f>
        <v/>
      </c>
      <c r="J24">
        <f>SUMIFS('EIA Imports'!$D$2:$D$4999,'EIA Imports'!$A$2:$A$4999,J$3,'EIA Imports'!$C$2:$C$4999,$A24)</f>
        <v/>
      </c>
      <c r="K24">
        <f>SUMIFS('EIA Imports'!$D$2:$D$4999,'EIA Imports'!$A$2:$A$4999,K$3,'EIA Imports'!$C$2:$C$4999,$A24)</f>
        <v/>
      </c>
      <c r="L24">
        <f>SUMIFS('EIA Imports'!$D$2:$D$4999,'EIA Imports'!$A$2:$A$4999,L$3,'EIA Imports'!$C$2:$C$4999,$A24)</f>
        <v/>
      </c>
      <c r="M24">
        <f>SUMIFS('EIA Imports'!$D$2:$D$4999,'EIA Imports'!$A$2:$A$4999,M$3,'EIA Imports'!$C$2:$C$4999,$A24)</f>
        <v/>
      </c>
      <c r="N24">
        <f>SUMIFS('EIA Imports'!$D$2:$D$4999,'EIA Imports'!$A$2:$A$4999,N$3,'EIA Imports'!$C$2:$C$4999,$A24)</f>
        <v/>
      </c>
      <c r="O24">
        <f>SUMIFS('EIA Imports'!$D$2:$D$4999,'EIA Imports'!$A$2:$A$4999,O$3,'EIA Imports'!$C$2:$C$4999,$A24)</f>
        <v/>
      </c>
      <c r="P24">
        <f>SUMIFS('EIA Imports'!$D$2:$D$4999,'EIA Imports'!$A$2:$A$4999,P$3,'EIA Imports'!$C$2:$C$4999,$A24)</f>
        <v/>
      </c>
      <c r="Q24">
        <f>SUMIFS('EIA Imports'!$D$2:$D$4999,'EIA Imports'!$A$2:$A$4999,Q$3,'EIA Imports'!$C$2:$C$4999,$A24)</f>
        <v/>
      </c>
      <c r="R24">
        <f>SUMIFS('EIA Imports'!$D$2:$D$4999,'EIA Imports'!$A$2:$A$4999,R$3,'EIA Imports'!$C$2:$C$4999,$A24)</f>
        <v/>
      </c>
      <c r="S24">
        <f>SUMIFS('EIA Imports'!$D$2:$D$4999,'EIA Imports'!$A$2:$A$4999,S$3,'EIA Imports'!$C$2:$C$4999,$A24)</f>
        <v/>
      </c>
      <c r="T24">
        <f>SUMIFS('EIA Imports'!$D$2:$D$4999,'EIA Imports'!$A$2:$A$4999,T$3,'EIA Imports'!$C$2:$C$4999,$A24)</f>
        <v/>
      </c>
      <c r="U24">
        <f>SUMIFS('EIA Imports'!$D$2:$D$4999,'EIA Imports'!$A$2:$A$4999,U$3,'EIA Imports'!$C$2:$C$4999,$A24)</f>
        <v/>
      </c>
      <c r="V24">
        <f>SUMIFS('EIA Imports'!$D$2:$D$4999,'EIA Imports'!$A$2:$A$4999,V$3,'EIA Imports'!$C$2:$C$4999,$A24)</f>
        <v/>
      </c>
      <c r="W24">
        <f>SUMIFS('EIA Imports'!$D$2:$D$4999,'EIA Imports'!$A$2:$A$4999,W$3,'EIA Imports'!$C$2:$C$4999,$A24)</f>
        <v/>
      </c>
      <c r="X24">
        <f>SUMIFS('EIA Imports'!$D$2:$D$4999,'EIA Imports'!$A$2:$A$4999,X$3,'EIA Imports'!$C$2:$C$4999,$A24)</f>
        <v/>
      </c>
      <c r="Y24">
        <f>SUMIFS('EIA Imports'!$D$2:$D$4999,'EIA Imports'!$A$2:$A$4999,Y$3,'EIA Imports'!$C$2:$C$4999,$A24)</f>
        <v/>
      </c>
      <c r="Z24">
        <f>SUMIFS('EIA Imports'!$D$2:$D$4999,'EIA Imports'!$A$2:$A$4999,Z$3,'EIA Imports'!$C$2:$C$4999,$A24)</f>
        <v/>
      </c>
      <c r="AA24">
        <f>SUMIFS('EIA Imports'!$D$2:$D$4999,'EIA Imports'!$A$2:$A$4999,AA$3,'EIA Imports'!$C$2:$C$4999,$A24)</f>
        <v/>
      </c>
      <c r="AB24">
        <f>SUMIFS('EIA Imports'!$D$2:$D$4999,'EIA Imports'!$A$2:$A$4999,AB$3,'EIA Imports'!$C$2:$C$4999,$A24)</f>
        <v/>
      </c>
      <c r="AC24">
        <f>SUMIFS('EIA Imports'!$D$2:$D$4999,'EIA Imports'!$A$2:$A$4999,AC$3,'EIA Imports'!$C$2:$C$4999,$A24)</f>
        <v/>
      </c>
      <c r="AD24">
        <f>SUMIFS('EIA Imports'!$D$2:$D$4999,'EIA Imports'!$A$2:$A$4999,AD$3,'EIA Imports'!$C$2:$C$4999,$A24)</f>
        <v/>
      </c>
      <c r="AE24">
        <f>SUMIFS('EIA Imports'!$D$2:$D$4999,'EIA Imports'!$A$2:$A$4999,AE$3,'EIA Imports'!$C$2:$C$4999,$A24)</f>
        <v/>
      </c>
      <c r="AF24">
        <f>SUMIFS('EIA Imports'!$D$2:$D$4999,'EIA Imports'!$A$2:$A$4999,AF$3,'EIA Imports'!$C$2:$C$4999,$A24)</f>
        <v/>
      </c>
      <c r="AG24">
        <f>SUMIFS('EIA Imports'!$D$2:$D$4999,'EIA Imports'!$A$2:$A$4999,AG$3,'EIA Imports'!$C$2:$C$4999,$A24)</f>
        <v/>
      </c>
      <c r="AH24">
        <f>SUMIFS('EIA Imports'!$D$2:$D$4999,'EIA Imports'!$A$2:$A$4999,AH$3,'EIA Imports'!$C$2:$C$4999,$A24)</f>
        <v/>
      </c>
      <c r="AI24">
        <f>SUMIFS('EIA Imports'!$D$2:$D$4999,'EIA Imports'!$A$2:$A$4999,AI$3,'EIA Imports'!$C$2:$C$4999,$A24)</f>
        <v/>
      </c>
      <c r="AJ24">
        <f>SUMIFS('EIA Imports'!$D$2:$D$4999,'EIA Imports'!$A$2:$A$4999,AJ$3,'EIA Imports'!$C$2:$C$4999,$A24)</f>
        <v/>
      </c>
      <c r="AK24">
        <f>SUMIFS('EIA Imports'!$D$2:$D$4999,'EIA Imports'!$A$2:$A$4999,AK$3,'EIA Imports'!$C$2:$C$4999,$A24)</f>
        <v/>
      </c>
      <c r="AL24">
        <f>SUMIFS('EIA Imports'!$D$2:$D$4999,'EIA Imports'!$A$2:$A$4999,AL$3,'EIA Imports'!$C$2:$C$4999,$A24)</f>
        <v/>
      </c>
      <c r="AM24">
        <f>SUMIFS('EIA Imports'!$D$2:$D$4999,'EIA Imports'!$A$2:$A$4999,AM$3,'EIA Imports'!$C$2:$C$4999,$A24)</f>
        <v/>
      </c>
      <c r="AN24">
        <f>SUMIFS('EIA Imports'!$D$2:$D$4999,'EIA Imports'!$A$2:$A$4999,AN$3,'EIA Imports'!$C$2:$C$4999,$A24)</f>
        <v/>
      </c>
      <c r="AO24">
        <f>SUMIFS('EIA Imports'!$D$2:$D$4999,'EIA Imports'!$A$2:$A$4999,AO$3,'EIA Imports'!$C$2:$C$4999,$A24)</f>
        <v/>
      </c>
      <c r="AP24">
        <f>SUMIFS('EIA Imports'!$D$2:$D$4999,'EIA Imports'!$A$2:$A$4999,AP$3,'EIA Imports'!$C$2:$C$4999,$A24)</f>
        <v/>
      </c>
      <c r="AQ24">
        <f>SUMIFS('EIA Imports'!$D$2:$D$4999,'EIA Imports'!$A$2:$A$4999,AQ$3,'EIA Imports'!$C$2:$C$4999,$A24)</f>
        <v/>
      </c>
      <c r="AR24">
        <f>SUMIFS('EIA Imports'!$D$2:$D$4999,'EIA Imports'!$A$2:$A$4999,AR$3,'EIA Imports'!$C$2:$C$4999,$A24)</f>
        <v/>
      </c>
      <c r="AS24">
        <f>SUMIFS('EIA Imports'!$D$2:$D$4999,'EIA Imports'!$A$2:$A$4999,AS$3,'EIA Imports'!$C$2:$C$4999,$A24)</f>
        <v/>
      </c>
      <c r="AT24">
        <f>SUMIFS('EIA Imports'!$D$2:$D$4999,'EIA Imports'!$A$2:$A$4999,AT$3,'EIA Imports'!$C$2:$C$4999,$A24)</f>
        <v/>
      </c>
      <c r="AU24">
        <f>SUMIFS('EIA Imports'!$D$2:$D$4999,'EIA Imports'!$A$2:$A$4999,AU$3,'EIA Imports'!$C$2:$C$4999,$A24)</f>
        <v/>
      </c>
      <c r="AV24">
        <f>SUMIFS('EIA Imports'!$D$2:$D$4999,'EIA Imports'!$A$2:$A$4999,AV$3,'EIA Imports'!$C$2:$C$4999,$A24)</f>
        <v/>
      </c>
      <c r="AW24" t="s">
        <v>265</v>
      </c>
      <c r="AX24">
        <f>MATCH(AW24,$A$4:$A$59,0)</f>
        <v/>
      </c>
    </row>
    <row r="25" spans="1:50">
      <c r="A25" t="s">
        <v>274</v>
      </c>
      <c r="B25" t="s">
        <v>1766</v>
      </c>
      <c r="C25" t="s">
        <v>1767</v>
      </c>
      <c r="E25">
        <f>SUMIFS('EIA Imports'!$D$2:$D$4999,'EIA Imports'!$A$2:$A$4999,E$3,'EIA Imports'!$C$2:$C$4999,$A25)</f>
        <v/>
      </c>
      <c r="F25">
        <f>SUMIFS('EIA Imports'!$D$2:$D$4999,'EIA Imports'!$A$2:$A$4999,F$3,'EIA Imports'!$C$2:$C$4999,$A25)</f>
        <v/>
      </c>
      <c r="G25">
        <f>SUMIFS('EIA Imports'!$D$2:$D$4999,'EIA Imports'!$A$2:$A$4999,G$3,'EIA Imports'!$C$2:$C$4999,$A25)</f>
        <v/>
      </c>
      <c r="H25">
        <f>SUMIFS('EIA Imports'!$D$2:$D$4999,'EIA Imports'!$A$2:$A$4999,H$3,'EIA Imports'!$C$2:$C$4999,$A25)</f>
        <v/>
      </c>
      <c r="I25">
        <f>SUMIFS('EIA Imports'!$D$2:$D$4999,'EIA Imports'!$A$2:$A$4999,I$3,'EIA Imports'!$C$2:$C$4999,$A25)</f>
        <v/>
      </c>
      <c r="J25">
        <f>SUMIFS('EIA Imports'!$D$2:$D$4999,'EIA Imports'!$A$2:$A$4999,J$3,'EIA Imports'!$C$2:$C$4999,$A25)</f>
        <v/>
      </c>
      <c r="K25">
        <f>SUMIFS('EIA Imports'!$D$2:$D$4999,'EIA Imports'!$A$2:$A$4999,K$3,'EIA Imports'!$C$2:$C$4999,$A25)</f>
        <v/>
      </c>
      <c r="L25">
        <f>SUMIFS('EIA Imports'!$D$2:$D$4999,'EIA Imports'!$A$2:$A$4999,L$3,'EIA Imports'!$C$2:$C$4999,$A25)</f>
        <v/>
      </c>
      <c r="M25">
        <f>SUMIFS('EIA Imports'!$D$2:$D$4999,'EIA Imports'!$A$2:$A$4999,M$3,'EIA Imports'!$C$2:$C$4999,$A25)</f>
        <v/>
      </c>
      <c r="N25">
        <f>SUMIFS('EIA Imports'!$D$2:$D$4999,'EIA Imports'!$A$2:$A$4999,N$3,'EIA Imports'!$C$2:$C$4999,$A25)</f>
        <v/>
      </c>
      <c r="O25">
        <f>SUMIFS('EIA Imports'!$D$2:$D$4999,'EIA Imports'!$A$2:$A$4999,O$3,'EIA Imports'!$C$2:$C$4999,$A25)</f>
        <v/>
      </c>
      <c r="P25">
        <f>SUMIFS('EIA Imports'!$D$2:$D$4999,'EIA Imports'!$A$2:$A$4999,P$3,'EIA Imports'!$C$2:$C$4999,$A25)</f>
        <v/>
      </c>
      <c r="Q25">
        <f>SUMIFS('EIA Imports'!$D$2:$D$4999,'EIA Imports'!$A$2:$A$4999,Q$3,'EIA Imports'!$C$2:$C$4999,$A25)</f>
        <v/>
      </c>
      <c r="R25">
        <f>SUMIFS('EIA Imports'!$D$2:$D$4999,'EIA Imports'!$A$2:$A$4999,R$3,'EIA Imports'!$C$2:$C$4999,$A25)</f>
        <v/>
      </c>
      <c r="S25">
        <f>SUMIFS('EIA Imports'!$D$2:$D$4999,'EIA Imports'!$A$2:$A$4999,S$3,'EIA Imports'!$C$2:$C$4999,$A25)</f>
        <v/>
      </c>
      <c r="T25">
        <f>SUMIFS('EIA Imports'!$D$2:$D$4999,'EIA Imports'!$A$2:$A$4999,T$3,'EIA Imports'!$C$2:$C$4999,$A25)</f>
        <v/>
      </c>
      <c r="U25">
        <f>SUMIFS('EIA Imports'!$D$2:$D$4999,'EIA Imports'!$A$2:$A$4999,U$3,'EIA Imports'!$C$2:$C$4999,$A25)</f>
        <v/>
      </c>
      <c r="V25">
        <f>SUMIFS('EIA Imports'!$D$2:$D$4999,'EIA Imports'!$A$2:$A$4999,V$3,'EIA Imports'!$C$2:$C$4999,$A25)</f>
        <v/>
      </c>
      <c r="W25">
        <f>SUMIFS('EIA Imports'!$D$2:$D$4999,'EIA Imports'!$A$2:$A$4999,W$3,'EIA Imports'!$C$2:$C$4999,$A25)</f>
        <v/>
      </c>
      <c r="X25">
        <f>SUMIFS('EIA Imports'!$D$2:$D$4999,'EIA Imports'!$A$2:$A$4999,X$3,'EIA Imports'!$C$2:$C$4999,$A25)</f>
        <v/>
      </c>
      <c r="Y25">
        <f>SUMIFS('EIA Imports'!$D$2:$D$4999,'EIA Imports'!$A$2:$A$4999,Y$3,'EIA Imports'!$C$2:$C$4999,$A25)</f>
        <v/>
      </c>
      <c r="Z25">
        <f>SUMIFS('EIA Imports'!$D$2:$D$4999,'EIA Imports'!$A$2:$A$4999,Z$3,'EIA Imports'!$C$2:$C$4999,$A25)</f>
        <v/>
      </c>
      <c r="AA25">
        <f>SUMIFS('EIA Imports'!$D$2:$D$4999,'EIA Imports'!$A$2:$A$4999,AA$3,'EIA Imports'!$C$2:$C$4999,$A25)</f>
        <v/>
      </c>
      <c r="AB25">
        <f>SUMIFS('EIA Imports'!$D$2:$D$4999,'EIA Imports'!$A$2:$A$4999,AB$3,'EIA Imports'!$C$2:$C$4999,$A25)</f>
        <v/>
      </c>
      <c r="AC25">
        <f>SUMIFS('EIA Imports'!$D$2:$D$4999,'EIA Imports'!$A$2:$A$4999,AC$3,'EIA Imports'!$C$2:$C$4999,$A25)</f>
        <v/>
      </c>
      <c r="AD25">
        <f>SUMIFS('EIA Imports'!$D$2:$D$4999,'EIA Imports'!$A$2:$A$4999,AD$3,'EIA Imports'!$C$2:$C$4999,$A25)</f>
        <v/>
      </c>
      <c r="AE25">
        <f>SUMIFS('EIA Imports'!$D$2:$D$4999,'EIA Imports'!$A$2:$A$4999,AE$3,'EIA Imports'!$C$2:$C$4999,$A25)</f>
        <v/>
      </c>
      <c r="AF25">
        <f>SUMIFS('EIA Imports'!$D$2:$D$4999,'EIA Imports'!$A$2:$A$4999,AF$3,'EIA Imports'!$C$2:$C$4999,$A25)</f>
        <v/>
      </c>
      <c r="AG25">
        <f>SUMIFS('EIA Imports'!$D$2:$D$4999,'EIA Imports'!$A$2:$A$4999,AG$3,'EIA Imports'!$C$2:$C$4999,$A25)</f>
        <v/>
      </c>
      <c r="AH25">
        <f>SUMIFS('EIA Imports'!$D$2:$D$4999,'EIA Imports'!$A$2:$A$4999,AH$3,'EIA Imports'!$C$2:$C$4999,$A25)</f>
        <v/>
      </c>
      <c r="AI25">
        <f>SUMIFS('EIA Imports'!$D$2:$D$4999,'EIA Imports'!$A$2:$A$4999,AI$3,'EIA Imports'!$C$2:$C$4999,$A25)</f>
        <v/>
      </c>
      <c r="AJ25">
        <f>SUMIFS('EIA Imports'!$D$2:$D$4999,'EIA Imports'!$A$2:$A$4999,AJ$3,'EIA Imports'!$C$2:$C$4999,$A25)</f>
        <v/>
      </c>
      <c r="AK25">
        <f>SUMIFS('EIA Imports'!$D$2:$D$4999,'EIA Imports'!$A$2:$A$4999,AK$3,'EIA Imports'!$C$2:$C$4999,$A25)</f>
        <v/>
      </c>
      <c r="AL25">
        <f>SUMIFS('EIA Imports'!$D$2:$D$4999,'EIA Imports'!$A$2:$A$4999,AL$3,'EIA Imports'!$C$2:$C$4999,$A25)</f>
        <v/>
      </c>
      <c r="AM25">
        <f>SUMIFS('EIA Imports'!$D$2:$D$4999,'EIA Imports'!$A$2:$A$4999,AM$3,'EIA Imports'!$C$2:$C$4999,$A25)</f>
        <v/>
      </c>
      <c r="AN25">
        <f>SUMIFS('EIA Imports'!$D$2:$D$4999,'EIA Imports'!$A$2:$A$4999,AN$3,'EIA Imports'!$C$2:$C$4999,$A25)</f>
        <v/>
      </c>
      <c r="AO25">
        <f>SUMIFS('EIA Imports'!$D$2:$D$4999,'EIA Imports'!$A$2:$A$4999,AO$3,'EIA Imports'!$C$2:$C$4999,$A25)</f>
        <v/>
      </c>
      <c r="AP25">
        <f>SUMIFS('EIA Imports'!$D$2:$D$4999,'EIA Imports'!$A$2:$A$4999,AP$3,'EIA Imports'!$C$2:$C$4999,$A25)</f>
        <v/>
      </c>
      <c r="AQ25">
        <f>SUMIFS('EIA Imports'!$D$2:$D$4999,'EIA Imports'!$A$2:$A$4999,AQ$3,'EIA Imports'!$C$2:$C$4999,$A25)</f>
        <v/>
      </c>
      <c r="AR25">
        <f>SUMIFS('EIA Imports'!$D$2:$D$4999,'EIA Imports'!$A$2:$A$4999,AR$3,'EIA Imports'!$C$2:$C$4999,$A25)</f>
        <v/>
      </c>
      <c r="AS25">
        <f>SUMIFS('EIA Imports'!$D$2:$D$4999,'EIA Imports'!$A$2:$A$4999,AS$3,'EIA Imports'!$C$2:$C$4999,$A25)</f>
        <v/>
      </c>
      <c r="AT25">
        <f>SUMIFS('EIA Imports'!$D$2:$D$4999,'EIA Imports'!$A$2:$A$4999,AT$3,'EIA Imports'!$C$2:$C$4999,$A25)</f>
        <v/>
      </c>
      <c r="AU25">
        <f>SUMIFS('EIA Imports'!$D$2:$D$4999,'EIA Imports'!$A$2:$A$4999,AU$3,'EIA Imports'!$C$2:$C$4999,$A25)</f>
        <v/>
      </c>
      <c r="AV25">
        <f>SUMIFS('EIA Imports'!$D$2:$D$4999,'EIA Imports'!$A$2:$A$4999,AV$3,'EIA Imports'!$C$2:$C$4999,$A25)</f>
        <v/>
      </c>
      <c r="AW25" t="s">
        <v>350</v>
      </c>
      <c r="AX25">
        <f>MATCH(AW25,$A$4:$A$59,0)</f>
        <v/>
      </c>
    </row>
    <row r="26" spans="1:50">
      <c r="A26" t="s">
        <v>312</v>
      </c>
      <c r="B26" t="s">
        <v>1766</v>
      </c>
      <c r="C26" t="s">
        <v>1767</v>
      </c>
      <c r="E26">
        <f>SUMIFS('EIA Imports'!$D$2:$D$4999,'EIA Imports'!$A$2:$A$4999,E$3,'EIA Imports'!$C$2:$C$4999,$A26)</f>
        <v/>
      </c>
      <c r="F26">
        <f>SUMIFS('EIA Imports'!$D$2:$D$4999,'EIA Imports'!$A$2:$A$4999,F$3,'EIA Imports'!$C$2:$C$4999,$A26)</f>
        <v/>
      </c>
      <c r="G26">
        <f>SUMIFS('EIA Imports'!$D$2:$D$4999,'EIA Imports'!$A$2:$A$4999,G$3,'EIA Imports'!$C$2:$C$4999,$A26)</f>
        <v/>
      </c>
      <c r="H26">
        <f>SUMIFS('EIA Imports'!$D$2:$D$4999,'EIA Imports'!$A$2:$A$4999,H$3,'EIA Imports'!$C$2:$C$4999,$A26)</f>
        <v/>
      </c>
      <c r="I26">
        <f>SUMIFS('EIA Imports'!$D$2:$D$4999,'EIA Imports'!$A$2:$A$4999,I$3,'EIA Imports'!$C$2:$C$4999,$A26)</f>
        <v/>
      </c>
      <c r="J26">
        <f>SUMIFS('EIA Imports'!$D$2:$D$4999,'EIA Imports'!$A$2:$A$4999,J$3,'EIA Imports'!$C$2:$C$4999,$A26)</f>
        <v/>
      </c>
      <c r="K26">
        <f>SUMIFS('EIA Imports'!$D$2:$D$4999,'EIA Imports'!$A$2:$A$4999,K$3,'EIA Imports'!$C$2:$C$4999,$A26)</f>
        <v/>
      </c>
      <c r="L26">
        <f>SUMIFS('EIA Imports'!$D$2:$D$4999,'EIA Imports'!$A$2:$A$4999,L$3,'EIA Imports'!$C$2:$C$4999,$A26)</f>
        <v/>
      </c>
      <c r="M26">
        <f>SUMIFS('EIA Imports'!$D$2:$D$4999,'EIA Imports'!$A$2:$A$4999,M$3,'EIA Imports'!$C$2:$C$4999,$A26)</f>
        <v/>
      </c>
      <c r="N26">
        <f>SUMIFS('EIA Imports'!$D$2:$D$4999,'EIA Imports'!$A$2:$A$4999,N$3,'EIA Imports'!$C$2:$C$4999,$A26)</f>
        <v/>
      </c>
      <c r="O26">
        <f>SUMIFS('EIA Imports'!$D$2:$D$4999,'EIA Imports'!$A$2:$A$4999,O$3,'EIA Imports'!$C$2:$C$4999,$A26)</f>
        <v/>
      </c>
      <c r="P26">
        <f>SUMIFS('EIA Imports'!$D$2:$D$4999,'EIA Imports'!$A$2:$A$4999,P$3,'EIA Imports'!$C$2:$C$4999,$A26)</f>
        <v/>
      </c>
      <c r="Q26">
        <f>SUMIFS('EIA Imports'!$D$2:$D$4999,'EIA Imports'!$A$2:$A$4999,Q$3,'EIA Imports'!$C$2:$C$4999,$A26)</f>
        <v/>
      </c>
      <c r="R26">
        <f>SUMIFS('EIA Imports'!$D$2:$D$4999,'EIA Imports'!$A$2:$A$4999,R$3,'EIA Imports'!$C$2:$C$4999,$A26)</f>
        <v/>
      </c>
      <c r="S26">
        <f>SUMIFS('EIA Imports'!$D$2:$D$4999,'EIA Imports'!$A$2:$A$4999,S$3,'EIA Imports'!$C$2:$C$4999,$A26)</f>
        <v/>
      </c>
      <c r="T26">
        <f>SUMIFS('EIA Imports'!$D$2:$D$4999,'EIA Imports'!$A$2:$A$4999,T$3,'EIA Imports'!$C$2:$C$4999,$A26)</f>
        <v/>
      </c>
      <c r="U26">
        <f>SUMIFS('EIA Imports'!$D$2:$D$4999,'EIA Imports'!$A$2:$A$4999,U$3,'EIA Imports'!$C$2:$C$4999,$A26)</f>
        <v/>
      </c>
      <c r="V26">
        <f>SUMIFS('EIA Imports'!$D$2:$D$4999,'EIA Imports'!$A$2:$A$4999,V$3,'EIA Imports'!$C$2:$C$4999,$A26)</f>
        <v/>
      </c>
      <c r="W26">
        <f>SUMIFS('EIA Imports'!$D$2:$D$4999,'EIA Imports'!$A$2:$A$4999,W$3,'EIA Imports'!$C$2:$C$4999,$A26)</f>
        <v/>
      </c>
      <c r="X26">
        <f>SUMIFS('EIA Imports'!$D$2:$D$4999,'EIA Imports'!$A$2:$A$4999,X$3,'EIA Imports'!$C$2:$C$4999,$A26)</f>
        <v/>
      </c>
      <c r="Y26">
        <f>SUMIFS('EIA Imports'!$D$2:$D$4999,'EIA Imports'!$A$2:$A$4999,Y$3,'EIA Imports'!$C$2:$C$4999,$A26)</f>
        <v/>
      </c>
      <c r="Z26">
        <f>SUMIFS('EIA Imports'!$D$2:$D$4999,'EIA Imports'!$A$2:$A$4999,Z$3,'EIA Imports'!$C$2:$C$4999,$A26)</f>
        <v/>
      </c>
      <c r="AA26">
        <f>SUMIFS('EIA Imports'!$D$2:$D$4999,'EIA Imports'!$A$2:$A$4999,AA$3,'EIA Imports'!$C$2:$C$4999,$A26)</f>
        <v/>
      </c>
      <c r="AB26">
        <f>SUMIFS('EIA Imports'!$D$2:$D$4999,'EIA Imports'!$A$2:$A$4999,AB$3,'EIA Imports'!$C$2:$C$4999,$A26)</f>
        <v/>
      </c>
      <c r="AC26">
        <f>SUMIFS('EIA Imports'!$D$2:$D$4999,'EIA Imports'!$A$2:$A$4999,AC$3,'EIA Imports'!$C$2:$C$4999,$A26)</f>
        <v/>
      </c>
      <c r="AD26">
        <f>SUMIFS('EIA Imports'!$D$2:$D$4999,'EIA Imports'!$A$2:$A$4999,AD$3,'EIA Imports'!$C$2:$C$4999,$A26)</f>
        <v/>
      </c>
      <c r="AE26">
        <f>SUMIFS('EIA Imports'!$D$2:$D$4999,'EIA Imports'!$A$2:$A$4999,AE$3,'EIA Imports'!$C$2:$C$4999,$A26)</f>
        <v/>
      </c>
      <c r="AF26">
        <f>SUMIFS('EIA Imports'!$D$2:$D$4999,'EIA Imports'!$A$2:$A$4999,AF$3,'EIA Imports'!$C$2:$C$4999,$A26)</f>
        <v/>
      </c>
      <c r="AG26">
        <f>SUMIFS('EIA Imports'!$D$2:$D$4999,'EIA Imports'!$A$2:$A$4999,AG$3,'EIA Imports'!$C$2:$C$4999,$A26)</f>
        <v/>
      </c>
      <c r="AH26">
        <f>SUMIFS('EIA Imports'!$D$2:$D$4999,'EIA Imports'!$A$2:$A$4999,AH$3,'EIA Imports'!$C$2:$C$4999,$A26)</f>
        <v/>
      </c>
      <c r="AI26">
        <f>SUMIFS('EIA Imports'!$D$2:$D$4999,'EIA Imports'!$A$2:$A$4999,AI$3,'EIA Imports'!$C$2:$C$4999,$A26)</f>
        <v/>
      </c>
      <c r="AJ26">
        <f>SUMIFS('EIA Imports'!$D$2:$D$4999,'EIA Imports'!$A$2:$A$4999,AJ$3,'EIA Imports'!$C$2:$C$4999,$A26)</f>
        <v/>
      </c>
      <c r="AK26">
        <f>SUMIFS('EIA Imports'!$D$2:$D$4999,'EIA Imports'!$A$2:$A$4999,AK$3,'EIA Imports'!$C$2:$C$4999,$A26)</f>
        <v/>
      </c>
      <c r="AL26">
        <f>SUMIFS('EIA Imports'!$D$2:$D$4999,'EIA Imports'!$A$2:$A$4999,AL$3,'EIA Imports'!$C$2:$C$4999,$A26)</f>
        <v/>
      </c>
      <c r="AM26">
        <f>SUMIFS('EIA Imports'!$D$2:$D$4999,'EIA Imports'!$A$2:$A$4999,AM$3,'EIA Imports'!$C$2:$C$4999,$A26)</f>
        <v/>
      </c>
      <c r="AN26">
        <f>SUMIFS('EIA Imports'!$D$2:$D$4999,'EIA Imports'!$A$2:$A$4999,AN$3,'EIA Imports'!$C$2:$C$4999,$A26)</f>
        <v/>
      </c>
      <c r="AO26">
        <f>SUMIFS('EIA Imports'!$D$2:$D$4999,'EIA Imports'!$A$2:$A$4999,AO$3,'EIA Imports'!$C$2:$C$4999,$A26)</f>
        <v/>
      </c>
      <c r="AP26">
        <f>SUMIFS('EIA Imports'!$D$2:$D$4999,'EIA Imports'!$A$2:$A$4999,AP$3,'EIA Imports'!$C$2:$C$4999,$A26)</f>
        <v/>
      </c>
      <c r="AQ26">
        <f>SUMIFS('EIA Imports'!$D$2:$D$4999,'EIA Imports'!$A$2:$A$4999,AQ$3,'EIA Imports'!$C$2:$C$4999,$A26)</f>
        <v/>
      </c>
      <c r="AR26">
        <f>SUMIFS('EIA Imports'!$D$2:$D$4999,'EIA Imports'!$A$2:$A$4999,AR$3,'EIA Imports'!$C$2:$C$4999,$A26)</f>
        <v/>
      </c>
      <c r="AS26">
        <f>SUMIFS('EIA Imports'!$D$2:$D$4999,'EIA Imports'!$A$2:$A$4999,AS$3,'EIA Imports'!$C$2:$C$4999,$A26)</f>
        <v/>
      </c>
      <c r="AT26">
        <f>SUMIFS('EIA Imports'!$D$2:$D$4999,'EIA Imports'!$A$2:$A$4999,AT$3,'EIA Imports'!$C$2:$C$4999,$A26)</f>
        <v/>
      </c>
      <c r="AU26">
        <f>SUMIFS('EIA Imports'!$D$2:$D$4999,'EIA Imports'!$A$2:$A$4999,AU$3,'EIA Imports'!$C$2:$C$4999,$A26)</f>
        <v/>
      </c>
      <c r="AV26">
        <f>SUMIFS('EIA Imports'!$D$2:$D$4999,'EIA Imports'!$A$2:$A$4999,AV$3,'EIA Imports'!$C$2:$C$4999,$A26)</f>
        <v/>
      </c>
      <c r="AW26" t="s">
        <v>348</v>
      </c>
      <c r="AX26">
        <f>MATCH(AW26,$A$4:$A$59,0)</f>
        <v/>
      </c>
    </row>
    <row r="27" spans="1:50">
      <c r="A27" t="s">
        <v>230</v>
      </c>
      <c r="B27" t="s">
        <v>1766</v>
      </c>
      <c r="C27" t="s">
        <v>1767</v>
      </c>
      <c r="E27">
        <f>SUMIFS('EIA Imports'!$D$2:$D$4999,'EIA Imports'!$A$2:$A$4999,E$3,'EIA Imports'!$C$2:$C$4999,$A27)</f>
        <v/>
      </c>
      <c r="F27">
        <f>SUMIFS('EIA Imports'!$D$2:$D$4999,'EIA Imports'!$A$2:$A$4999,F$3,'EIA Imports'!$C$2:$C$4999,$A27)</f>
        <v/>
      </c>
      <c r="G27">
        <f>SUMIFS('EIA Imports'!$D$2:$D$4999,'EIA Imports'!$A$2:$A$4999,G$3,'EIA Imports'!$C$2:$C$4999,$A27)</f>
        <v/>
      </c>
      <c r="H27">
        <f>SUMIFS('EIA Imports'!$D$2:$D$4999,'EIA Imports'!$A$2:$A$4999,H$3,'EIA Imports'!$C$2:$C$4999,$A27)</f>
        <v/>
      </c>
      <c r="I27">
        <f>SUMIFS('EIA Imports'!$D$2:$D$4999,'EIA Imports'!$A$2:$A$4999,I$3,'EIA Imports'!$C$2:$C$4999,$A27)</f>
        <v/>
      </c>
      <c r="J27">
        <f>SUMIFS('EIA Imports'!$D$2:$D$4999,'EIA Imports'!$A$2:$A$4999,J$3,'EIA Imports'!$C$2:$C$4999,$A27)</f>
        <v/>
      </c>
      <c r="K27">
        <f>SUMIFS('EIA Imports'!$D$2:$D$4999,'EIA Imports'!$A$2:$A$4999,K$3,'EIA Imports'!$C$2:$C$4999,$A27)</f>
        <v/>
      </c>
      <c r="L27">
        <f>SUMIFS('EIA Imports'!$D$2:$D$4999,'EIA Imports'!$A$2:$A$4999,L$3,'EIA Imports'!$C$2:$C$4999,$A27)</f>
        <v/>
      </c>
      <c r="M27">
        <f>SUMIFS('EIA Imports'!$D$2:$D$4999,'EIA Imports'!$A$2:$A$4999,M$3,'EIA Imports'!$C$2:$C$4999,$A27)</f>
        <v/>
      </c>
      <c r="N27">
        <f>SUMIFS('EIA Imports'!$D$2:$D$4999,'EIA Imports'!$A$2:$A$4999,N$3,'EIA Imports'!$C$2:$C$4999,$A27)</f>
        <v/>
      </c>
      <c r="O27">
        <f>SUMIFS('EIA Imports'!$D$2:$D$4999,'EIA Imports'!$A$2:$A$4999,O$3,'EIA Imports'!$C$2:$C$4999,$A27)</f>
        <v/>
      </c>
      <c r="P27">
        <f>SUMIFS('EIA Imports'!$D$2:$D$4999,'EIA Imports'!$A$2:$A$4999,P$3,'EIA Imports'!$C$2:$C$4999,$A27)</f>
        <v/>
      </c>
      <c r="Q27">
        <f>SUMIFS('EIA Imports'!$D$2:$D$4999,'EIA Imports'!$A$2:$A$4999,Q$3,'EIA Imports'!$C$2:$C$4999,$A27)</f>
        <v/>
      </c>
      <c r="R27">
        <f>SUMIFS('EIA Imports'!$D$2:$D$4999,'EIA Imports'!$A$2:$A$4999,R$3,'EIA Imports'!$C$2:$C$4999,$A27)</f>
        <v/>
      </c>
      <c r="S27">
        <f>SUMIFS('EIA Imports'!$D$2:$D$4999,'EIA Imports'!$A$2:$A$4999,S$3,'EIA Imports'!$C$2:$C$4999,$A27)</f>
        <v/>
      </c>
      <c r="T27">
        <f>SUMIFS('EIA Imports'!$D$2:$D$4999,'EIA Imports'!$A$2:$A$4999,T$3,'EIA Imports'!$C$2:$C$4999,$A27)</f>
        <v/>
      </c>
      <c r="U27">
        <f>SUMIFS('EIA Imports'!$D$2:$D$4999,'EIA Imports'!$A$2:$A$4999,U$3,'EIA Imports'!$C$2:$C$4999,$A27)</f>
        <v/>
      </c>
      <c r="V27">
        <f>SUMIFS('EIA Imports'!$D$2:$D$4999,'EIA Imports'!$A$2:$A$4999,V$3,'EIA Imports'!$C$2:$C$4999,$A27)</f>
        <v/>
      </c>
      <c r="W27">
        <f>SUMIFS('EIA Imports'!$D$2:$D$4999,'EIA Imports'!$A$2:$A$4999,W$3,'EIA Imports'!$C$2:$C$4999,$A27)</f>
        <v/>
      </c>
      <c r="X27">
        <f>SUMIFS('EIA Imports'!$D$2:$D$4999,'EIA Imports'!$A$2:$A$4999,X$3,'EIA Imports'!$C$2:$C$4999,$A27)</f>
        <v/>
      </c>
      <c r="Y27">
        <f>SUMIFS('EIA Imports'!$D$2:$D$4999,'EIA Imports'!$A$2:$A$4999,Y$3,'EIA Imports'!$C$2:$C$4999,$A27)</f>
        <v/>
      </c>
      <c r="Z27">
        <f>SUMIFS('EIA Imports'!$D$2:$D$4999,'EIA Imports'!$A$2:$A$4999,Z$3,'EIA Imports'!$C$2:$C$4999,$A27)</f>
        <v/>
      </c>
      <c r="AA27">
        <f>SUMIFS('EIA Imports'!$D$2:$D$4999,'EIA Imports'!$A$2:$A$4999,AA$3,'EIA Imports'!$C$2:$C$4999,$A27)</f>
        <v/>
      </c>
      <c r="AB27">
        <f>SUMIFS('EIA Imports'!$D$2:$D$4999,'EIA Imports'!$A$2:$A$4999,AB$3,'EIA Imports'!$C$2:$C$4999,$A27)</f>
        <v/>
      </c>
      <c r="AC27">
        <f>SUMIFS('EIA Imports'!$D$2:$D$4999,'EIA Imports'!$A$2:$A$4999,AC$3,'EIA Imports'!$C$2:$C$4999,$A27)</f>
        <v/>
      </c>
      <c r="AD27">
        <f>SUMIFS('EIA Imports'!$D$2:$D$4999,'EIA Imports'!$A$2:$A$4999,AD$3,'EIA Imports'!$C$2:$C$4999,$A27)</f>
        <v/>
      </c>
      <c r="AE27">
        <f>SUMIFS('EIA Imports'!$D$2:$D$4999,'EIA Imports'!$A$2:$A$4999,AE$3,'EIA Imports'!$C$2:$C$4999,$A27)</f>
        <v/>
      </c>
      <c r="AF27">
        <f>SUMIFS('EIA Imports'!$D$2:$D$4999,'EIA Imports'!$A$2:$A$4999,AF$3,'EIA Imports'!$C$2:$C$4999,$A27)</f>
        <v/>
      </c>
      <c r="AG27">
        <f>SUMIFS('EIA Imports'!$D$2:$D$4999,'EIA Imports'!$A$2:$A$4999,AG$3,'EIA Imports'!$C$2:$C$4999,$A27)</f>
        <v/>
      </c>
      <c r="AH27">
        <f>SUMIFS('EIA Imports'!$D$2:$D$4999,'EIA Imports'!$A$2:$A$4999,AH$3,'EIA Imports'!$C$2:$C$4999,$A27)</f>
        <v/>
      </c>
      <c r="AI27">
        <f>SUMIFS('EIA Imports'!$D$2:$D$4999,'EIA Imports'!$A$2:$A$4999,AI$3,'EIA Imports'!$C$2:$C$4999,$A27)</f>
        <v/>
      </c>
      <c r="AJ27">
        <f>SUMIFS('EIA Imports'!$D$2:$D$4999,'EIA Imports'!$A$2:$A$4999,AJ$3,'EIA Imports'!$C$2:$C$4999,$A27)</f>
        <v/>
      </c>
      <c r="AK27">
        <f>SUMIFS('EIA Imports'!$D$2:$D$4999,'EIA Imports'!$A$2:$A$4999,AK$3,'EIA Imports'!$C$2:$C$4999,$A27)</f>
        <v/>
      </c>
      <c r="AL27">
        <f>SUMIFS('EIA Imports'!$D$2:$D$4999,'EIA Imports'!$A$2:$A$4999,AL$3,'EIA Imports'!$C$2:$C$4999,$A27)</f>
        <v/>
      </c>
      <c r="AM27">
        <f>SUMIFS('EIA Imports'!$D$2:$D$4999,'EIA Imports'!$A$2:$A$4999,AM$3,'EIA Imports'!$C$2:$C$4999,$A27)</f>
        <v/>
      </c>
      <c r="AN27">
        <f>SUMIFS('EIA Imports'!$D$2:$D$4999,'EIA Imports'!$A$2:$A$4999,AN$3,'EIA Imports'!$C$2:$C$4999,$A27)</f>
        <v/>
      </c>
      <c r="AO27">
        <f>SUMIFS('EIA Imports'!$D$2:$D$4999,'EIA Imports'!$A$2:$A$4999,AO$3,'EIA Imports'!$C$2:$C$4999,$A27)</f>
        <v/>
      </c>
      <c r="AP27">
        <f>SUMIFS('EIA Imports'!$D$2:$D$4999,'EIA Imports'!$A$2:$A$4999,AP$3,'EIA Imports'!$C$2:$C$4999,$A27)</f>
        <v/>
      </c>
      <c r="AQ27">
        <f>SUMIFS('EIA Imports'!$D$2:$D$4999,'EIA Imports'!$A$2:$A$4999,AQ$3,'EIA Imports'!$C$2:$C$4999,$A27)</f>
        <v/>
      </c>
      <c r="AR27">
        <f>SUMIFS('EIA Imports'!$D$2:$D$4999,'EIA Imports'!$A$2:$A$4999,AR$3,'EIA Imports'!$C$2:$C$4999,$A27)</f>
        <v/>
      </c>
      <c r="AS27">
        <f>SUMIFS('EIA Imports'!$D$2:$D$4999,'EIA Imports'!$A$2:$A$4999,AS$3,'EIA Imports'!$C$2:$C$4999,$A27)</f>
        <v/>
      </c>
      <c r="AT27">
        <f>SUMIFS('EIA Imports'!$D$2:$D$4999,'EIA Imports'!$A$2:$A$4999,AT$3,'EIA Imports'!$C$2:$C$4999,$A27)</f>
        <v/>
      </c>
      <c r="AU27">
        <f>SUMIFS('EIA Imports'!$D$2:$D$4999,'EIA Imports'!$A$2:$A$4999,AU$3,'EIA Imports'!$C$2:$C$4999,$A27)</f>
        <v/>
      </c>
      <c r="AV27">
        <f>SUMIFS('EIA Imports'!$D$2:$D$4999,'EIA Imports'!$A$2:$A$4999,AV$3,'EIA Imports'!$C$2:$C$4999,$A27)</f>
        <v/>
      </c>
      <c r="AW27" t="s">
        <v>324</v>
      </c>
      <c r="AX27">
        <f>MATCH(AW27,$A$4:$A$59,0)</f>
        <v/>
      </c>
    </row>
    <row r="28" spans="1:50">
      <c r="A28" t="s">
        <v>396</v>
      </c>
      <c r="B28" t="s">
        <v>1766</v>
      </c>
      <c r="C28" t="s">
        <v>1767</v>
      </c>
      <c r="E28">
        <f>SUMIFS('EIA Imports'!$D$2:$D$4999,'EIA Imports'!$A$2:$A$4999,E$3,'EIA Imports'!$C$2:$C$4999,$A28)</f>
        <v/>
      </c>
      <c r="F28">
        <f>SUMIFS('EIA Imports'!$D$2:$D$4999,'EIA Imports'!$A$2:$A$4999,F$3,'EIA Imports'!$C$2:$C$4999,$A28)</f>
        <v/>
      </c>
      <c r="G28">
        <f>SUMIFS('EIA Imports'!$D$2:$D$4999,'EIA Imports'!$A$2:$A$4999,G$3,'EIA Imports'!$C$2:$C$4999,$A28)</f>
        <v/>
      </c>
      <c r="H28">
        <f>SUMIFS('EIA Imports'!$D$2:$D$4999,'EIA Imports'!$A$2:$A$4999,H$3,'EIA Imports'!$C$2:$C$4999,$A28)</f>
        <v/>
      </c>
      <c r="I28">
        <f>SUMIFS('EIA Imports'!$D$2:$D$4999,'EIA Imports'!$A$2:$A$4999,I$3,'EIA Imports'!$C$2:$C$4999,$A28)</f>
        <v/>
      </c>
      <c r="J28">
        <f>SUMIFS('EIA Imports'!$D$2:$D$4999,'EIA Imports'!$A$2:$A$4999,J$3,'EIA Imports'!$C$2:$C$4999,$A28)</f>
        <v/>
      </c>
      <c r="K28">
        <f>SUMIFS('EIA Imports'!$D$2:$D$4999,'EIA Imports'!$A$2:$A$4999,K$3,'EIA Imports'!$C$2:$C$4999,$A28)</f>
        <v/>
      </c>
      <c r="L28">
        <f>SUMIFS('EIA Imports'!$D$2:$D$4999,'EIA Imports'!$A$2:$A$4999,L$3,'EIA Imports'!$C$2:$C$4999,$A28)</f>
        <v/>
      </c>
      <c r="M28">
        <f>SUMIFS('EIA Imports'!$D$2:$D$4999,'EIA Imports'!$A$2:$A$4999,M$3,'EIA Imports'!$C$2:$C$4999,$A28)</f>
        <v/>
      </c>
      <c r="N28">
        <f>SUMIFS('EIA Imports'!$D$2:$D$4999,'EIA Imports'!$A$2:$A$4999,N$3,'EIA Imports'!$C$2:$C$4999,$A28)</f>
        <v/>
      </c>
      <c r="O28">
        <f>SUMIFS('EIA Imports'!$D$2:$D$4999,'EIA Imports'!$A$2:$A$4999,O$3,'EIA Imports'!$C$2:$C$4999,$A28)</f>
        <v/>
      </c>
      <c r="P28">
        <f>SUMIFS('EIA Imports'!$D$2:$D$4999,'EIA Imports'!$A$2:$A$4999,P$3,'EIA Imports'!$C$2:$C$4999,$A28)</f>
        <v/>
      </c>
      <c r="Q28">
        <f>SUMIFS('EIA Imports'!$D$2:$D$4999,'EIA Imports'!$A$2:$A$4999,Q$3,'EIA Imports'!$C$2:$C$4999,$A28)</f>
        <v/>
      </c>
      <c r="R28">
        <f>SUMIFS('EIA Imports'!$D$2:$D$4999,'EIA Imports'!$A$2:$A$4999,R$3,'EIA Imports'!$C$2:$C$4999,$A28)</f>
        <v/>
      </c>
      <c r="S28">
        <f>SUMIFS('EIA Imports'!$D$2:$D$4999,'EIA Imports'!$A$2:$A$4999,S$3,'EIA Imports'!$C$2:$C$4999,$A28)</f>
        <v/>
      </c>
      <c r="T28">
        <f>SUMIFS('EIA Imports'!$D$2:$D$4999,'EIA Imports'!$A$2:$A$4999,T$3,'EIA Imports'!$C$2:$C$4999,$A28)</f>
        <v/>
      </c>
      <c r="U28">
        <f>SUMIFS('EIA Imports'!$D$2:$D$4999,'EIA Imports'!$A$2:$A$4999,U$3,'EIA Imports'!$C$2:$C$4999,$A28)</f>
        <v/>
      </c>
      <c r="V28">
        <f>SUMIFS('EIA Imports'!$D$2:$D$4999,'EIA Imports'!$A$2:$A$4999,V$3,'EIA Imports'!$C$2:$C$4999,$A28)</f>
        <v/>
      </c>
      <c r="W28">
        <f>SUMIFS('EIA Imports'!$D$2:$D$4999,'EIA Imports'!$A$2:$A$4999,W$3,'EIA Imports'!$C$2:$C$4999,$A28)</f>
        <v/>
      </c>
      <c r="X28">
        <f>SUMIFS('EIA Imports'!$D$2:$D$4999,'EIA Imports'!$A$2:$A$4999,X$3,'EIA Imports'!$C$2:$C$4999,$A28)</f>
        <v/>
      </c>
      <c r="Y28">
        <f>SUMIFS('EIA Imports'!$D$2:$D$4999,'EIA Imports'!$A$2:$A$4999,Y$3,'EIA Imports'!$C$2:$C$4999,$A28)</f>
        <v/>
      </c>
      <c r="Z28">
        <f>SUMIFS('EIA Imports'!$D$2:$D$4999,'EIA Imports'!$A$2:$A$4999,Z$3,'EIA Imports'!$C$2:$C$4999,$A28)</f>
        <v/>
      </c>
      <c r="AA28">
        <f>SUMIFS('EIA Imports'!$D$2:$D$4999,'EIA Imports'!$A$2:$A$4999,AA$3,'EIA Imports'!$C$2:$C$4999,$A28)</f>
        <v/>
      </c>
      <c r="AB28">
        <f>SUMIFS('EIA Imports'!$D$2:$D$4999,'EIA Imports'!$A$2:$A$4999,AB$3,'EIA Imports'!$C$2:$C$4999,$A28)</f>
        <v/>
      </c>
      <c r="AC28">
        <f>SUMIFS('EIA Imports'!$D$2:$D$4999,'EIA Imports'!$A$2:$A$4999,AC$3,'EIA Imports'!$C$2:$C$4999,$A28)</f>
        <v/>
      </c>
      <c r="AD28">
        <f>SUMIFS('EIA Imports'!$D$2:$D$4999,'EIA Imports'!$A$2:$A$4999,AD$3,'EIA Imports'!$C$2:$C$4999,$A28)</f>
        <v/>
      </c>
      <c r="AE28">
        <f>SUMIFS('EIA Imports'!$D$2:$D$4999,'EIA Imports'!$A$2:$A$4999,AE$3,'EIA Imports'!$C$2:$C$4999,$A28)</f>
        <v/>
      </c>
      <c r="AF28">
        <f>SUMIFS('EIA Imports'!$D$2:$D$4999,'EIA Imports'!$A$2:$A$4999,AF$3,'EIA Imports'!$C$2:$C$4999,$A28)</f>
        <v/>
      </c>
      <c r="AG28">
        <f>SUMIFS('EIA Imports'!$D$2:$D$4999,'EIA Imports'!$A$2:$A$4999,AG$3,'EIA Imports'!$C$2:$C$4999,$A28)</f>
        <v/>
      </c>
      <c r="AH28">
        <f>SUMIFS('EIA Imports'!$D$2:$D$4999,'EIA Imports'!$A$2:$A$4999,AH$3,'EIA Imports'!$C$2:$C$4999,$A28)</f>
        <v/>
      </c>
      <c r="AI28">
        <f>SUMIFS('EIA Imports'!$D$2:$D$4999,'EIA Imports'!$A$2:$A$4999,AI$3,'EIA Imports'!$C$2:$C$4999,$A28)</f>
        <v/>
      </c>
      <c r="AJ28">
        <f>SUMIFS('EIA Imports'!$D$2:$D$4999,'EIA Imports'!$A$2:$A$4999,AJ$3,'EIA Imports'!$C$2:$C$4999,$A28)</f>
        <v/>
      </c>
      <c r="AK28">
        <f>SUMIFS('EIA Imports'!$D$2:$D$4999,'EIA Imports'!$A$2:$A$4999,AK$3,'EIA Imports'!$C$2:$C$4999,$A28)</f>
        <v/>
      </c>
      <c r="AL28">
        <f>SUMIFS('EIA Imports'!$D$2:$D$4999,'EIA Imports'!$A$2:$A$4999,AL$3,'EIA Imports'!$C$2:$C$4999,$A28)</f>
        <v/>
      </c>
      <c r="AM28">
        <f>SUMIFS('EIA Imports'!$D$2:$D$4999,'EIA Imports'!$A$2:$A$4999,AM$3,'EIA Imports'!$C$2:$C$4999,$A28)</f>
        <v/>
      </c>
      <c r="AN28">
        <f>SUMIFS('EIA Imports'!$D$2:$D$4999,'EIA Imports'!$A$2:$A$4999,AN$3,'EIA Imports'!$C$2:$C$4999,$A28)</f>
        <v/>
      </c>
      <c r="AO28">
        <f>SUMIFS('EIA Imports'!$D$2:$D$4999,'EIA Imports'!$A$2:$A$4999,AO$3,'EIA Imports'!$C$2:$C$4999,$A28)</f>
        <v/>
      </c>
      <c r="AP28">
        <f>SUMIFS('EIA Imports'!$D$2:$D$4999,'EIA Imports'!$A$2:$A$4999,AP$3,'EIA Imports'!$C$2:$C$4999,$A28)</f>
        <v/>
      </c>
      <c r="AQ28">
        <f>SUMIFS('EIA Imports'!$D$2:$D$4999,'EIA Imports'!$A$2:$A$4999,AQ$3,'EIA Imports'!$C$2:$C$4999,$A28)</f>
        <v/>
      </c>
      <c r="AR28">
        <f>SUMIFS('EIA Imports'!$D$2:$D$4999,'EIA Imports'!$A$2:$A$4999,AR$3,'EIA Imports'!$C$2:$C$4999,$A28)</f>
        <v/>
      </c>
      <c r="AS28">
        <f>SUMIFS('EIA Imports'!$D$2:$D$4999,'EIA Imports'!$A$2:$A$4999,AS$3,'EIA Imports'!$C$2:$C$4999,$A28)</f>
        <v/>
      </c>
      <c r="AT28">
        <f>SUMIFS('EIA Imports'!$D$2:$D$4999,'EIA Imports'!$A$2:$A$4999,AT$3,'EIA Imports'!$C$2:$C$4999,$A28)</f>
        <v/>
      </c>
      <c r="AU28">
        <f>SUMIFS('EIA Imports'!$D$2:$D$4999,'EIA Imports'!$A$2:$A$4999,AU$3,'EIA Imports'!$C$2:$C$4999,$A28)</f>
        <v/>
      </c>
      <c r="AV28">
        <f>SUMIFS('EIA Imports'!$D$2:$D$4999,'EIA Imports'!$A$2:$A$4999,AV$3,'EIA Imports'!$C$2:$C$4999,$A28)</f>
        <v/>
      </c>
      <c r="AW28" t="s">
        <v>257</v>
      </c>
      <c r="AX28">
        <f>MATCH(AW28,$A$4:$A$59,0)</f>
        <v/>
      </c>
    </row>
    <row r="29" spans="1:50">
      <c r="A29" t="s">
        <v>362</v>
      </c>
      <c r="B29" t="s">
        <v>1766</v>
      </c>
      <c r="C29" t="s">
        <v>1767</v>
      </c>
      <c r="E29">
        <f>SUMIFS('EIA Imports'!$D$2:$D$4999,'EIA Imports'!$A$2:$A$4999,E$3,'EIA Imports'!$C$2:$C$4999,$A29)</f>
        <v/>
      </c>
      <c r="F29">
        <f>SUMIFS('EIA Imports'!$D$2:$D$4999,'EIA Imports'!$A$2:$A$4999,F$3,'EIA Imports'!$C$2:$C$4999,$A29)</f>
        <v/>
      </c>
      <c r="G29">
        <f>SUMIFS('EIA Imports'!$D$2:$D$4999,'EIA Imports'!$A$2:$A$4999,G$3,'EIA Imports'!$C$2:$C$4999,$A29)</f>
        <v/>
      </c>
      <c r="H29">
        <f>SUMIFS('EIA Imports'!$D$2:$D$4999,'EIA Imports'!$A$2:$A$4999,H$3,'EIA Imports'!$C$2:$C$4999,$A29)</f>
        <v/>
      </c>
      <c r="I29">
        <f>SUMIFS('EIA Imports'!$D$2:$D$4999,'EIA Imports'!$A$2:$A$4999,I$3,'EIA Imports'!$C$2:$C$4999,$A29)</f>
        <v/>
      </c>
      <c r="J29">
        <f>SUMIFS('EIA Imports'!$D$2:$D$4999,'EIA Imports'!$A$2:$A$4999,J$3,'EIA Imports'!$C$2:$C$4999,$A29)</f>
        <v/>
      </c>
      <c r="K29">
        <f>SUMIFS('EIA Imports'!$D$2:$D$4999,'EIA Imports'!$A$2:$A$4999,K$3,'EIA Imports'!$C$2:$C$4999,$A29)</f>
        <v/>
      </c>
      <c r="L29">
        <f>SUMIFS('EIA Imports'!$D$2:$D$4999,'EIA Imports'!$A$2:$A$4999,L$3,'EIA Imports'!$C$2:$C$4999,$A29)</f>
        <v/>
      </c>
      <c r="M29">
        <f>SUMIFS('EIA Imports'!$D$2:$D$4999,'EIA Imports'!$A$2:$A$4999,M$3,'EIA Imports'!$C$2:$C$4999,$A29)</f>
        <v/>
      </c>
      <c r="N29">
        <f>SUMIFS('EIA Imports'!$D$2:$D$4999,'EIA Imports'!$A$2:$A$4999,N$3,'EIA Imports'!$C$2:$C$4999,$A29)</f>
        <v/>
      </c>
      <c r="O29">
        <f>SUMIFS('EIA Imports'!$D$2:$D$4999,'EIA Imports'!$A$2:$A$4999,O$3,'EIA Imports'!$C$2:$C$4999,$A29)</f>
        <v/>
      </c>
      <c r="P29">
        <f>SUMIFS('EIA Imports'!$D$2:$D$4999,'EIA Imports'!$A$2:$A$4999,P$3,'EIA Imports'!$C$2:$C$4999,$A29)</f>
        <v/>
      </c>
      <c r="Q29">
        <f>SUMIFS('EIA Imports'!$D$2:$D$4999,'EIA Imports'!$A$2:$A$4999,Q$3,'EIA Imports'!$C$2:$C$4999,$A29)</f>
        <v/>
      </c>
      <c r="R29">
        <f>SUMIFS('EIA Imports'!$D$2:$D$4999,'EIA Imports'!$A$2:$A$4999,R$3,'EIA Imports'!$C$2:$C$4999,$A29)</f>
        <v/>
      </c>
      <c r="S29">
        <f>SUMIFS('EIA Imports'!$D$2:$D$4999,'EIA Imports'!$A$2:$A$4999,S$3,'EIA Imports'!$C$2:$C$4999,$A29)</f>
        <v/>
      </c>
      <c r="T29">
        <f>SUMIFS('EIA Imports'!$D$2:$D$4999,'EIA Imports'!$A$2:$A$4999,T$3,'EIA Imports'!$C$2:$C$4999,$A29)</f>
        <v/>
      </c>
      <c r="U29">
        <f>SUMIFS('EIA Imports'!$D$2:$D$4999,'EIA Imports'!$A$2:$A$4999,U$3,'EIA Imports'!$C$2:$C$4999,$A29)</f>
        <v/>
      </c>
      <c r="V29">
        <f>SUMIFS('EIA Imports'!$D$2:$D$4999,'EIA Imports'!$A$2:$A$4999,V$3,'EIA Imports'!$C$2:$C$4999,$A29)</f>
        <v/>
      </c>
      <c r="W29">
        <f>SUMIFS('EIA Imports'!$D$2:$D$4999,'EIA Imports'!$A$2:$A$4999,W$3,'EIA Imports'!$C$2:$C$4999,$A29)</f>
        <v/>
      </c>
      <c r="X29">
        <f>SUMIFS('EIA Imports'!$D$2:$D$4999,'EIA Imports'!$A$2:$A$4999,X$3,'EIA Imports'!$C$2:$C$4999,$A29)</f>
        <v/>
      </c>
      <c r="Y29">
        <f>SUMIFS('EIA Imports'!$D$2:$D$4999,'EIA Imports'!$A$2:$A$4999,Y$3,'EIA Imports'!$C$2:$C$4999,$A29)</f>
        <v/>
      </c>
      <c r="Z29">
        <f>SUMIFS('EIA Imports'!$D$2:$D$4999,'EIA Imports'!$A$2:$A$4999,Z$3,'EIA Imports'!$C$2:$C$4999,$A29)</f>
        <v/>
      </c>
      <c r="AA29">
        <f>SUMIFS('EIA Imports'!$D$2:$D$4999,'EIA Imports'!$A$2:$A$4999,AA$3,'EIA Imports'!$C$2:$C$4999,$A29)</f>
        <v/>
      </c>
      <c r="AB29">
        <f>SUMIFS('EIA Imports'!$D$2:$D$4999,'EIA Imports'!$A$2:$A$4999,AB$3,'EIA Imports'!$C$2:$C$4999,$A29)</f>
        <v/>
      </c>
      <c r="AC29">
        <f>SUMIFS('EIA Imports'!$D$2:$D$4999,'EIA Imports'!$A$2:$A$4999,AC$3,'EIA Imports'!$C$2:$C$4999,$A29)</f>
        <v/>
      </c>
      <c r="AD29">
        <f>SUMIFS('EIA Imports'!$D$2:$D$4999,'EIA Imports'!$A$2:$A$4999,AD$3,'EIA Imports'!$C$2:$C$4999,$A29)</f>
        <v/>
      </c>
      <c r="AE29">
        <f>SUMIFS('EIA Imports'!$D$2:$D$4999,'EIA Imports'!$A$2:$A$4999,AE$3,'EIA Imports'!$C$2:$C$4999,$A29)</f>
        <v/>
      </c>
      <c r="AF29">
        <f>SUMIFS('EIA Imports'!$D$2:$D$4999,'EIA Imports'!$A$2:$A$4999,AF$3,'EIA Imports'!$C$2:$C$4999,$A29)</f>
        <v/>
      </c>
      <c r="AG29">
        <f>SUMIFS('EIA Imports'!$D$2:$D$4999,'EIA Imports'!$A$2:$A$4999,AG$3,'EIA Imports'!$C$2:$C$4999,$A29)</f>
        <v/>
      </c>
      <c r="AH29">
        <f>SUMIFS('EIA Imports'!$D$2:$D$4999,'EIA Imports'!$A$2:$A$4999,AH$3,'EIA Imports'!$C$2:$C$4999,$A29)</f>
        <v/>
      </c>
      <c r="AI29">
        <f>SUMIFS('EIA Imports'!$D$2:$D$4999,'EIA Imports'!$A$2:$A$4999,AI$3,'EIA Imports'!$C$2:$C$4999,$A29)</f>
        <v/>
      </c>
      <c r="AJ29">
        <f>SUMIFS('EIA Imports'!$D$2:$D$4999,'EIA Imports'!$A$2:$A$4999,AJ$3,'EIA Imports'!$C$2:$C$4999,$A29)</f>
        <v/>
      </c>
      <c r="AK29">
        <f>SUMIFS('EIA Imports'!$D$2:$D$4999,'EIA Imports'!$A$2:$A$4999,AK$3,'EIA Imports'!$C$2:$C$4999,$A29)</f>
        <v/>
      </c>
      <c r="AL29">
        <f>SUMIFS('EIA Imports'!$D$2:$D$4999,'EIA Imports'!$A$2:$A$4999,AL$3,'EIA Imports'!$C$2:$C$4999,$A29)</f>
        <v/>
      </c>
      <c r="AM29">
        <f>SUMIFS('EIA Imports'!$D$2:$D$4999,'EIA Imports'!$A$2:$A$4999,AM$3,'EIA Imports'!$C$2:$C$4999,$A29)</f>
        <v/>
      </c>
      <c r="AN29">
        <f>SUMIFS('EIA Imports'!$D$2:$D$4999,'EIA Imports'!$A$2:$A$4999,AN$3,'EIA Imports'!$C$2:$C$4999,$A29)</f>
        <v/>
      </c>
      <c r="AO29">
        <f>SUMIFS('EIA Imports'!$D$2:$D$4999,'EIA Imports'!$A$2:$A$4999,AO$3,'EIA Imports'!$C$2:$C$4999,$A29)</f>
        <v/>
      </c>
      <c r="AP29">
        <f>SUMIFS('EIA Imports'!$D$2:$D$4999,'EIA Imports'!$A$2:$A$4999,AP$3,'EIA Imports'!$C$2:$C$4999,$A29)</f>
        <v/>
      </c>
      <c r="AQ29">
        <f>SUMIFS('EIA Imports'!$D$2:$D$4999,'EIA Imports'!$A$2:$A$4999,AQ$3,'EIA Imports'!$C$2:$C$4999,$A29)</f>
        <v/>
      </c>
      <c r="AR29">
        <f>SUMIFS('EIA Imports'!$D$2:$D$4999,'EIA Imports'!$A$2:$A$4999,AR$3,'EIA Imports'!$C$2:$C$4999,$A29)</f>
        <v/>
      </c>
      <c r="AS29">
        <f>SUMIFS('EIA Imports'!$D$2:$D$4999,'EIA Imports'!$A$2:$A$4999,AS$3,'EIA Imports'!$C$2:$C$4999,$A29)</f>
        <v/>
      </c>
      <c r="AT29">
        <f>SUMIFS('EIA Imports'!$D$2:$D$4999,'EIA Imports'!$A$2:$A$4999,AT$3,'EIA Imports'!$C$2:$C$4999,$A29)</f>
        <v/>
      </c>
      <c r="AU29">
        <f>SUMIFS('EIA Imports'!$D$2:$D$4999,'EIA Imports'!$A$2:$A$4999,AU$3,'EIA Imports'!$C$2:$C$4999,$A29)</f>
        <v/>
      </c>
      <c r="AV29">
        <f>SUMIFS('EIA Imports'!$D$2:$D$4999,'EIA Imports'!$A$2:$A$4999,AV$3,'EIA Imports'!$C$2:$C$4999,$A29)</f>
        <v/>
      </c>
      <c r="AW29" t="s">
        <v>274</v>
      </c>
      <c r="AX29">
        <f>MATCH(AW29,$A$4:$A$59,0)</f>
        <v/>
      </c>
    </row>
    <row r="30" spans="1:50">
      <c r="A30" t="s">
        <v>244</v>
      </c>
      <c r="B30" t="s">
        <v>1766</v>
      </c>
      <c r="C30" t="s">
        <v>1767</v>
      </c>
      <c r="E30">
        <f>SUMIFS('EIA Imports'!$D$2:$D$4999,'EIA Imports'!$A$2:$A$4999,E$3,'EIA Imports'!$C$2:$C$4999,$A30)</f>
        <v/>
      </c>
      <c r="F30">
        <f>SUMIFS('EIA Imports'!$D$2:$D$4999,'EIA Imports'!$A$2:$A$4999,F$3,'EIA Imports'!$C$2:$C$4999,$A30)</f>
        <v/>
      </c>
      <c r="G30">
        <f>SUMIFS('EIA Imports'!$D$2:$D$4999,'EIA Imports'!$A$2:$A$4999,G$3,'EIA Imports'!$C$2:$C$4999,$A30)</f>
        <v/>
      </c>
      <c r="H30">
        <f>SUMIFS('EIA Imports'!$D$2:$D$4999,'EIA Imports'!$A$2:$A$4999,H$3,'EIA Imports'!$C$2:$C$4999,$A30)</f>
        <v/>
      </c>
      <c r="I30">
        <f>SUMIFS('EIA Imports'!$D$2:$D$4999,'EIA Imports'!$A$2:$A$4999,I$3,'EIA Imports'!$C$2:$C$4999,$A30)</f>
        <v/>
      </c>
      <c r="J30">
        <f>SUMIFS('EIA Imports'!$D$2:$D$4999,'EIA Imports'!$A$2:$A$4999,J$3,'EIA Imports'!$C$2:$C$4999,$A30)</f>
        <v/>
      </c>
      <c r="K30">
        <f>SUMIFS('EIA Imports'!$D$2:$D$4999,'EIA Imports'!$A$2:$A$4999,K$3,'EIA Imports'!$C$2:$C$4999,$A30)</f>
        <v/>
      </c>
      <c r="L30">
        <f>SUMIFS('EIA Imports'!$D$2:$D$4999,'EIA Imports'!$A$2:$A$4999,L$3,'EIA Imports'!$C$2:$C$4999,$A30)</f>
        <v/>
      </c>
      <c r="M30">
        <f>SUMIFS('EIA Imports'!$D$2:$D$4999,'EIA Imports'!$A$2:$A$4999,M$3,'EIA Imports'!$C$2:$C$4999,$A30)</f>
        <v/>
      </c>
      <c r="N30">
        <f>SUMIFS('EIA Imports'!$D$2:$D$4999,'EIA Imports'!$A$2:$A$4999,N$3,'EIA Imports'!$C$2:$C$4999,$A30)</f>
        <v/>
      </c>
      <c r="O30">
        <f>SUMIFS('EIA Imports'!$D$2:$D$4999,'EIA Imports'!$A$2:$A$4999,O$3,'EIA Imports'!$C$2:$C$4999,$A30)</f>
        <v/>
      </c>
      <c r="P30">
        <f>SUMIFS('EIA Imports'!$D$2:$D$4999,'EIA Imports'!$A$2:$A$4999,P$3,'EIA Imports'!$C$2:$C$4999,$A30)</f>
        <v/>
      </c>
      <c r="Q30">
        <f>SUMIFS('EIA Imports'!$D$2:$D$4999,'EIA Imports'!$A$2:$A$4999,Q$3,'EIA Imports'!$C$2:$C$4999,$A30)</f>
        <v/>
      </c>
      <c r="R30">
        <f>SUMIFS('EIA Imports'!$D$2:$D$4999,'EIA Imports'!$A$2:$A$4999,R$3,'EIA Imports'!$C$2:$C$4999,$A30)</f>
        <v/>
      </c>
      <c r="S30">
        <f>SUMIFS('EIA Imports'!$D$2:$D$4999,'EIA Imports'!$A$2:$A$4999,S$3,'EIA Imports'!$C$2:$C$4999,$A30)</f>
        <v/>
      </c>
      <c r="T30">
        <f>SUMIFS('EIA Imports'!$D$2:$D$4999,'EIA Imports'!$A$2:$A$4999,T$3,'EIA Imports'!$C$2:$C$4999,$A30)</f>
        <v/>
      </c>
      <c r="U30">
        <f>SUMIFS('EIA Imports'!$D$2:$D$4999,'EIA Imports'!$A$2:$A$4999,U$3,'EIA Imports'!$C$2:$C$4999,$A30)</f>
        <v/>
      </c>
      <c r="V30">
        <f>SUMIFS('EIA Imports'!$D$2:$D$4999,'EIA Imports'!$A$2:$A$4999,V$3,'EIA Imports'!$C$2:$C$4999,$A30)</f>
        <v/>
      </c>
      <c r="W30">
        <f>SUMIFS('EIA Imports'!$D$2:$D$4999,'EIA Imports'!$A$2:$A$4999,W$3,'EIA Imports'!$C$2:$C$4999,$A30)</f>
        <v/>
      </c>
      <c r="X30">
        <f>SUMIFS('EIA Imports'!$D$2:$D$4999,'EIA Imports'!$A$2:$A$4999,X$3,'EIA Imports'!$C$2:$C$4999,$A30)</f>
        <v/>
      </c>
      <c r="Y30">
        <f>SUMIFS('EIA Imports'!$D$2:$D$4999,'EIA Imports'!$A$2:$A$4999,Y$3,'EIA Imports'!$C$2:$C$4999,$A30)</f>
        <v/>
      </c>
      <c r="Z30">
        <f>SUMIFS('EIA Imports'!$D$2:$D$4999,'EIA Imports'!$A$2:$A$4999,Z$3,'EIA Imports'!$C$2:$C$4999,$A30)</f>
        <v/>
      </c>
      <c r="AA30">
        <f>SUMIFS('EIA Imports'!$D$2:$D$4999,'EIA Imports'!$A$2:$A$4999,AA$3,'EIA Imports'!$C$2:$C$4999,$A30)</f>
        <v/>
      </c>
      <c r="AB30">
        <f>SUMIFS('EIA Imports'!$D$2:$D$4999,'EIA Imports'!$A$2:$A$4999,AB$3,'EIA Imports'!$C$2:$C$4999,$A30)</f>
        <v/>
      </c>
      <c r="AC30">
        <f>SUMIFS('EIA Imports'!$D$2:$D$4999,'EIA Imports'!$A$2:$A$4999,AC$3,'EIA Imports'!$C$2:$C$4999,$A30)</f>
        <v/>
      </c>
      <c r="AD30">
        <f>SUMIFS('EIA Imports'!$D$2:$D$4999,'EIA Imports'!$A$2:$A$4999,AD$3,'EIA Imports'!$C$2:$C$4999,$A30)</f>
        <v/>
      </c>
      <c r="AE30">
        <f>SUMIFS('EIA Imports'!$D$2:$D$4999,'EIA Imports'!$A$2:$A$4999,AE$3,'EIA Imports'!$C$2:$C$4999,$A30)</f>
        <v/>
      </c>
      <c r="AF30">
        <f>SUMIFS('EIA Imports'!$D$2:$D$4999,'EIA Imports'!$A$2:$A$4999,AF$3,'EIA Imports'!$C$2:$C$4999,$A30)</f>
        <v/>
      </c>
      <c r="AG30">
        <f>SUMIFS('EIA Imports'!$D$2:$D$4999,'EIA Imports'!$A$2:$A$4999,AG$3,'EIA Imports'!$C$2:$C$4999,$A30)</f>
        <v/>
      </c>
      <c r="AH30">
        <f>SUMIFS('EIA Imports'!$D$2:$D$4999,'EIA Imports'!$A$2:$A$4999,AH$3,'EIA Imports'!$C$2:$C$4999,$A30)</f>
        <v/>
      </c>
      <c r="AI30">
        <f>SUMIFS('EIA Imports'!$D$2:$D$4999,'EIA Imports'!$A$2:$A$4999,AI$3,'EIA Imports'!$C$2:$C$4999,$A30)</f>
        <v/>
      </c>
      <c r="AJ30">
        <f>SUMIFS('EIA Imports'!$D$2:$D$4999,'EIA Imports'!$A$2:$A$4999,AJ$3,'EIA Imports'!$C$2:$C$4999,$A30)</f>
        <v/>
      </c>
      <c r="AK30">
        <f>SUMIFS('EIA Imports'!$D$2:$D$4999,'EIA Imports'!$A$2:$A$4999,AK$3,'EIA Imports'!$C$2:$C$4999,$A30)</f>
        <v/>
      </c>
      <c r="AL30">
        <f>SUMIFS('EIA Imports'!$D$2:$D$4999,'EIA Imports'!$A$2:$A$4999,AL$3,'EIA Imports'!$C$2:$C$4999,$A30)</f>
        <v/>
      </c>
      <c r="AM30">
        <f>SUMIFS('EIA Imports'!$D$2:$D$4999,'EIA Imports'!$A$2:$A$4999,AM$3,'EIA Imports'!$C$2:$C$4999,$A30)</f>
        <v/>
      </c>
      <c r="AN30">
        <f>SUMIFS('EIA Imports'!$D$2:$D$4999,'EIA Imports'!$A$2:$A$4999,AN$3,'EIA Imports'!$C$2:$C$4999,$A30)</f>
        <v/>
      </c>
      <c r="AO30">
        <f>SUMIFS('EIA Imports'!$D$2:$D$4999,'EIA Imports'!$A$2:$A$4999,AO$3,'EIA Imports'!$C$2:$C$4999,$A30)</f>
        <v/>
      </c>
      <c r="AP30">
        <f>SUMIFS('EIA Imports'!$D$2:$D$4999,'EIA Imports'!$A$2:$A$4999,AP$3,'EIA Imports'!$C$2:$C$4999,$A30)</f>
        <v/>
      </c>
      <c r="AQ30">
        <f>SUMIFS('EIA Imports'!$D$2:$D$4999,'EIA Imports'!$A$2:$A$4999,AQ$3,'EIA Imports'!$C$2:$C$4999,$A30)</f>
        <v/>
      </c>
      <c r="AR30">
        <f>SUMIFS('EIA Imports'!$D$2:$D$4999,'EIA Imports'!$A$2:$A$4999,AR$3,'EIA Imports'!$C$2:$C$4999,$A30)</f>
        <v/>
      </c>
      <c r="AS30">
        <f>SUMIFS('EIA Imports'!$D$2:$D$4999,'EIA Imports'!$A$2:$A$4999,AS$3,'EIA Imports'!$C$2:$C$4999,$A30)</f>
        <v/>
      </c>
      <c r="AT30">
        <f>SUMIFS('EIA Imports'!$D$2:$D$4999,'EIA Imports'!$A$2:$A$4999,AT$3,'EIA Imports'!$C$2:$C$4999,$A30)</f>
        <v/>
      </c>
      <c r="AU30">
        <f>SUMIFS('EIA Imports'!$D$2:$D$4999,'EIA Imports'!$A$2:$A$4999,AU$3,'EIA Imports'!$C$2:$C$4999,$A30)</f>
        <v/>
      </c>
      <c r="AV30">
        <f>SUMIFS('EIA Imports'!$D$2:$D$4999,'EIA Imports'!$A$2:$A$4999,AV$3,'EIA Imports'!$C$2:$C$4999,$A30)</f>
        <v/>
      </c>
      <c r="AW30" t="s">
        <v>312</v>
      </c>
      <c r="AX30">
        <f>MATCH(AW30,$A$4:$A$59,0)</f>
        <v/>
      </c>
    </row>
    <row r="31" spans="1:50">
      <c r="A31" t="s">
        <v>239</v>
      </c>
      <c r="B31" t="s">
        <v>1766</v>
      </c>
      <c r="C31" t="s">
        <v>1767</v>
      </c>
      <c r="E31">
        <f>SUMIFS('EIA Imports'!$D$2:$D$4999,'EIA Imports'!$A$2:$A$4999,E$3,'EIA Imports'!$C$2:$C$4999,$A31)</f>
        <v/>
      </c>
      <c r="F31">
        <f>SUMIFS('EIA Imports'!$D$2:$D$4999,'EIA Imports'!$A$2:$A$4999,F$3,'EIA Imports'!$C$2:$C$4999,$A31)</f>
        <v/>
      </c>
      <c r="G31">
        <f>SUMIFS('EIA Imports'!$D$2:$D$4999,'EIA Imports'!$A$2:$A$4999,G$3,'EIA Imports'!$C$2:$C$4999,$A31)</f>
        <v/>
      </c>
      <c r="H31">
        <f>SUMIFS('EIA Imports'!$D$2:$D$4999,'EIA Imports'!$A$2:$A$4999,H$3,'EIA Imports'!$C$2:$C$4999,$A31)</f>
        <v/>
      </c>
      <c r="I31">
        <f>SUMIFS('EIA Imports'!$D$2:$D$4999,'EIA Imports'!$A$2:$A$4999,I$3,'EIA Imports'!$C$2:$C$4999,$A31)</f>
        <v/>
      </c>
      <c r="J31">
        <f>SUMIFS('EIA Imports'!$D$2:$D$4999,'EIA Imports'!$A$2:$A$4999,J$3,'EIA Imports'!$C$2:$C$4999,$A31)</f>
        <v/>
      </c>
      <c r="K31">
        <f>SUMIFS('EIA Imports'!$D$2:$D$4999,'EIA Imports'!$A$2:$A$4999,K$3,'EIA Imports'!$C$2:$C$4999,$A31)</f>
        <v/>
      </c>
      <c r="L31">
        <f>SUMIFS('EIA Imports'!$D$2:$D$4999,'EIA Imports'!$A$2:$A$4999,L$3,'EIA Imports'!$C$2:$C$4999,$A31)</f>
        <v/>
      </c>
      <c r="M31">
        <f>SUMIFS('EIA Imports'!$D$2:$D$4999,'EIA Imports'!$A$2:$A$4999,M$3,'EIA Imports'!$C$2:$C$4999,$A31)</f>
        <v/>
      </c>
      <c r="N31">
        <f>SUMIFS('EIA Imports'!$D$2:$D$4999,'EIA Imports'!$A$2:$A$4999,N$3,'EIA Imports'!$C$2:$C$4999,$A31)</f>
        <v/>
      </c>
      <c r="O31">
        <f>SUMIFS('EIA Imports'!$D$2:$D$4999,'EIA Imports'!$A$2:$A$4999,O$3,'EIA Imports'!$C$2:$C$4999,$A31)</f>
        <v/>
      </c>
      <c r="P31">
        <f>SUMIFS('EIA Imports'!$D$2:$D$4999,'EIA Imports'!$A$2:$A$4999,P$3,'EIA Imports'!$C$2:$C$4999,$A31)</f>
        <v/>
      </c>
      <c r="Q31">
        <f>SUMIFS('EIA Imports'!$D$2:$D$4999,'EIA Imports'!$A$2:$A$4999,Q$3,'EIA Imports'!$C$2:$C$4999,$A31)</f>
        <v/>
      </c>
      <c r="R31">
        <f>SUMIFS('EIA Imports'!$D$2:$D$4999,'EIA Imports'!$A$2:$A$4999,R$3,'EIA Imports'!$C$2:$C$4999,$A31)</f>
        <v/>
      </c>
      <c r="S31">
        <f>SUMIFS('EIA Imports'!$D$2:$D$4999,'EIA Imports'!$A$2:$A$4999,S$3,'EIA Imports'!$C$2:$C$4999,$A31)</f>
        <v/>
      </c>
      <c r="T31">
        <f>SUMIFS('EIA Imports'!$D$2:$D$4999,'EIA Imports'!$A$2:$A$4999,T$3,'EIA Imports'!$C$2:$C$4999,$A31)</f>
        <v/>
      </c>
      <c r="U31">
        <f>SUMIFS('EIA Imports'!$D$2:$D$4999,'EIA Imports'!$A$2:$A$4999,U$3,'EIA Imports'!$C$2:$C$4999,$A31)</f>
        <v/>
      </c>
      <c r="V31">
        <f>SUMIFS('EIA Imports'!$D$2:$D$4999,'EIA Imports'!$A$2:$A$4999,V$3,'EIA Imports'!$C$2:$C$4999,$A31)</f>
        <v/>
      </c>
      <c r="W31">
        <f>SUMIFS('EIA Imports'!$D$2:$D$4999,'EIA Imports'!$A$2:$A$4999,W$3,'EIA Imports'!$C$2:$C$4999,$A31)</f>
        <v/>
      </c>
      <c r="X31">
        <f>SUMIFS('EIA Imports'!$D$2:$D$4999,'EIA Imports'!$A$2:$A$4999,X$3,'EIA Imports'!$C$2:$C$4999,$A31)</f>
        <v/>
      </c>
      <c r="Y31">
        <f>SUMIFS('EIA Imports'!$D$2:$D$4999,'EIA Imports'!$A$2:$A$4999,Y$3,'EIA Imports'!$C$2:$C$4999,$A31)</f>
        <v/>
      </c>
      <c r="Z31">
        <f>SUMIFS('EIA Imports'!$D$2:$D$4999,'EIA Imports'!$A$2:$A$4999,Z$3,'EIA Imports'!$C$2:$C$4999,$A31)</f>
        <v/>
      </c>
      <c r="AA31">
        <f>SUMIFS('EIA Imports'!$D$2:$D$4999,'EIA Imports'!$A$2:$A$4999,AA$3,'EIA Imports'!$C$2:$C$4999,$A31)</f>
        <v/>
      </c>
      <c r="AB31">
        <f>SUMIFS('EIA Imports'!$D$2:$D$4999,'EIA Imports'!$A$2:$A$4999,AB$3,'EIA Imports'!$C$2:$C$4999,$A31)</f>
        <v/>
      </c>
      <c r="AC31">
        <f>SUMIFS('EIA Imports'!$D$2:$D$4999,'EIA Imports'!$A$2:$A$4999,AC$3,'EIA Imports'!$C$2:$C$4999,$A31)</f>
        <v/>
      </c>
      <c r="AD31">
        <f>SUMIFS('EIA Imports'!$D$2:$D$4999,'EIA Imports'!$A$2:$A$4999,AD$3,'EIA Imports'!$C$2:$C$4999,$A31)</f>
        <v/>
      </c>
      <c r="AE31">
        <f>SUMIFS('EIA Imports'!$D$2:$D$4999,'EIA Imports'!$A$2:$A$4999,AE$3,'EIA Imports'!$C$2:$C$4999,$A31)</f>
        <v/>
      </c>
      <c r="AF31">
        <f>SUMIFS('EIA Imports'!$D$2:$D$4999,'EIA Imports'!$A$2:$A$4999,AF$3,'EIA Imports'!$C$2:$C$4999,$A31)</f>
        <v/>
      </c>
      <c r="AG31">
        <f>SUMIFS('EIA Imports'!$D$2:$D$4999,'EIA Imports'!$A$2:$A$4999,AG$3,'EIA Imports'!$C$2:$C$4999,$A31)</f>
        <v/>
      </c>
      <c r="AH31">
        <f>SUMIFS('EIA Imports'!$D$2:$D$4999,'EIA Imports'!$A$2:$A$4999,AH$3,'EIA Imports'!$C$2:$C$4999,$A31)</f>
        <v/>
      </c>
      <c r="AI31">
        <f>SUMIFS('EIA Imports'!$D$2:$D$4999,'EIA Imports'!$A$2:$A$4999,AI$3,'EIA Imports'!$C$2:$C$4999,$A31)</f>
        <v/>
      </c>
      <c r="AJ31">
        <f>SUMIFS('EIA Imports'!$D$2:$D$4999,'EIA Imports'!$A$2:$A$4999,AJ$3,'EIA Imports'!$C$2:$C$4999,$A31)</f>
        <v/>
      </c>
      <c r="AK31">
        <f>SUMIFS('EIA Imports'!$D$2:$D$4999,'EIA Imports'!$A$2:$A$4999,AK$3,'EIA Imports'!$C$2:$C$4999,$A31)</f>
        <v/>
      </c>
      <c r="AL31">
        <f>SUMIFS('EIA Imports'!$D$2:$D$4999,'EIA Imports'!$A$2:$A$4999,AL$3,'EIA Imports'!$C$2:$C$4999,$A31)</f>
        <v/>
      </c>
      <c r="AM31">
        <f>SUMIFS('EIA Imports'!$D$2:$D$4999,'EIA Imports'!$A$2:$A$4999,AM$3,'EIA Imports'!$C$2:$C$4999,$A31)</f>
        <v/>
      </c>
      <c r="AN31">
        <f>SUMIFS('EIA Imports'!$D$2:$D$4999,'EIA Imports'!$A$2:$A$4999,AN$3,'EIA Imports'!$C$2:$C$4999,$A31)</f>
        <v/>
      </c>
      <c r="AO31">
        <f>SUMIFS('EIA Imports'!$D$2:$D$4999,'EIA Imports'!$A$2:$A$4999,AO$3,'EIA Imports'!$C$2:$C$4999,$A31)</f>
        <v/>
      </c>
      <c r="AP31">
        <f>SUMIFS('EIA Imports'!$D$2:$D$4999,'EIA Imports'!$A$2:$A$4999,AP$3,'EIA Imports'!$C$2:$C$4999,$A31)</f>
        <v/>
      </c>
      <c r="AQ31">
        <f>SUMIFS('EIA Imports'!$D$2:$D$4999,'EIA Imports'!$A$2:$A$4999,AQ$3,'EIA Imports'!$C$2:$C$4999,$A31)</f>
        <v/>
      </c>
      <c r="AR31">
        <f>SUMIFS('EIA Imports'!$D$2:$D$4999,'EIA Imports'!$A$2:$A$4999,AR$3,'EIA Imports'!$C$2:$C$4999,$A31)</f>
        <v/>
      </c>
      <c r="AS31">
        <f>SUMIFS('EIA Imports'!$D$2:$D$4999,'EIA Imports'!$A$2:$A$4999,AS$3,'EIA Imports'!$C$2:$C$4999,$A31)</f>
        <v/>
      </c>
      <c r="AT31">
        <f>SUMIFS('EIA Imports'!$D$2:$D$4999,'EIA Imports'!$A$2:$A$4999,AT$3,'EIA Imports'!$C$2:$C$4999,$A31)</f>
        <v/>
      </c>
      <c r="AU31">
        <f>SUMIFS('EIA Imports'!$D$2:$D$4999,'EIA Imports'!$A$2:$A$4999,AU$3,'EIA Imports'!$C$2:$C$4999,$A31)</f>
        <v/>
      </c>
      <c r="AV31">
        <f>SUMIFS('EIA Imports'!$D$2:$D$4999,'EIA Imports'!$A$2:$A$4999,AV$3,'EIA Imports'!$C$2:$C$4999,$A31)</f>
        <v/>
      </c>
      <c r="AW31" t="s">
        <v>230</v>
      </c>
      <c r="AX31">
        <f>MATCH(AW31,$A$4:$A$59,0)</f>
        <v/>
      </c>
    </row>
    <row r="32" spans="1:50">
      <c r="A32" t="s">
        <v>338</v>
      </c>
      <c r="B32" t="s">
        <v>1766</v>
      </c>
      <c r="C32" t="s">
        <v>1767</v>
      </c>
      <c r="E32">
        <f>SUMIFS('EIA Imports'!$D$2:$D$4999,'EIA Imports'!$A$2:$A$4999,E$3,'EIA Imports'!$C$2:$C$4999,$A32)</f>
        <v/>
      </c>
      <c r="F32">
        <f>SUMIFS('EIA Imports'!$D$2:$D$4999,'EIA Imports'!$A$2:$A$4999,F$3,'EIA Imports'!$C$2:$C$4999,$A32)</f>
        <v/>
      </c>
      <c r="G32">
        <f>SUMIFS('EIA Imports'!$D$2:$D$4999,'EIA Imports'!$A$2:$A$4999,G$3,'EIA Imports'!$C$2:$C$4999,$A32)</f>
        <v/>
      </c>
      <c r="H32">
        <f>SUMIFS('EIA Imports'!$D$2:$D$4999,'EIA Imports'!$A$2:$A$4999,H$3,'EIA Imports'!$C$2:$C$4999,$A32)</f>
        <v/>
      </c>
      <c r="I32">
        <f>SUMIFS('EIA Imports'!$D$2:$D$4999,'EIA Imports'!$A$2:$A$4999,I$3,'EIA Imports'!$C$2:$C$4999,$A32)</f>
        <v/>
      </c>
      <c r="J32">
        <f>SUMIFS('EIA Imports'!$D$2:$D$4999,'EIA Imports'!$A$2:$A$4999,J$3,'EIA Imports'!$C$2:$C$4999,$A32)</f>
        <v/>
      </c>
      <c r="K32">
        <f>SUMIFS('EIA Imports'!$D$2:$D$4999,'EIA Imports'!$A$2:$A$4999,K$3,'EIA Imports'!$C$2:$C$4999,$A32)</f>
        <v/>
      </c>
      <c r="L32">
        <f>SUMIFS('EIA Imports'!$D$2:$D$4999,'EIA Imports'!$A$2:$A$4999,L$3,'EIA Imports'!$C$2:$C$4999,$A32)</f>
        <v/>
      </c>
      <c r="M32">
        <f>SUMIFS('EIA Imports'!$D$2:$D$4999,'EIA Imports'!$A$2:$A$4999,M$3,'EIA Imports'!$C$2:$C$4999,$A32)</f>
        <v/>
      </c>
      <c r="N32">
        <f>SUMIFS('EIA Imports'!$D$2:$D$4999,'EIA Imports'!$A$2:$A$4999,N$3,'EIA Imports'!$C$2:$C$4999,$A32)</f>
        <v/>
      </c>
      <c r="O32">
        <f>SUMIFS('EIA Imports'!$D$2:$D$4999,'EIA Imports'!$A$2:$A$4999,O$3,'EIA Imports'!$C$2:$C$4999,$A32)</f>
        <v/>
      </c>
      <c r="P32">
        <f>SUMIFS('EIA Imports'!$D$2:$D$4999,'EIA Imports'!$A$2:$A$4999,P$3,'EIA Imports'!$C$2:$C$4999,$A32)</f>
        <v/>
      </c>
      <c r="Q32">
        <f>SUMIFS('EIA Imports'!$D$2:$D$4999,'EIA Imports'!$A$2:$A$4999,Q$3,'EIA Imports'!$C$2:$C$4999,$A32)</f>
        <v/>
      </c>
      <c r="R32">
        <f>SUMIFS('EIA Imports'!$D$2:$D$4999,'EIA Imports'!$A$2:$A$4999,R$3,'EIA Imports'!$C$2:$C$4999,$A32)</f>
        <v/>
      </c>
      <c r="S32">
        <f>SUMIFS('EIA Imports'!$D$2:$D$4999,'EIA Imports'!$A$2:$A$4999,S$3,'EIA Imports'!$C$2:$C$4999,$A32)</f>
        <v/>
      </c>
      <c r="T32">
        <f>SUMIFS('EIA Imports'!$D$2:$D$4999,'EIA Imports'!$A$2:$A$4999,T$3,'EIA Imports'!$C$2:$C$4999,$A32)</f>
        <v/>
      </c>
      <c r="U32">
        <f>SUMIFS('EIA Imports'!$D$2:$D$4999,'EIA Imports'!$A$2:$A$4999,U$3,'EIA Imports'!$C$2:$C$4999,$A32)</f>
        <v/>
      </c>
      <c r="V32">
        <f>SUMIFS('EIA Imports'!$D$2:$D$4999,'EIA Imports'!$A$2:$A$4999,V$3,'EIA Imports'!$C$2:$C$4999,$A32)</f>
        <v/>
      </c>
      <c r="W32">
        <f>SUMIFS('EIA Imports'!$D$2:$D$4999,'EIA Imports'!$A$2:$A$4999,W$3,'EIA Imports'!$C$2:$C$4999,$A32)</f>
        <v/>
      </c>
      <c r="X32">
        <f>SUMIFS('EIA Imports'!$D$2:$D$4999,'EIA Imports'!$A$2:$A$4999,X$3,'EIA Imports'!$C$2:$C$4999,$A32)</f>
        <v/>
      </c>
      <c r="Y32">
        <f>SUMIFS('EIA Imports'!$D$2:$D$4999,'EIA Imports'!$A$2:$A$4999,Y$3,'EIA Imports'!$C$2:$C$4999,$A32)</f>
        <v/>
      </c>
      <c r="Z32">
        <f>SUMIFS('EIA Imports'!$D$2:$D$4999,'EIA Imports'!$A$2:$A$4999,Z$3,'EIA Imports'!$C$2:$C$4999,$A32)</f>
        <v/>
      </c>
      <c r="AA32">
        <f>SUMIFS('EIA Imports'!$D$2:$D$4999,'EIA Imports'!$A$2:$A$4999,AA$3,'EIA Imports'!$C$2:$C$4999,$A32)</f>
        <v/>
      </c>
      <c r="AB32">
        <f>SUMIFS('EIA Imports'!$D$2:$D$4999,'EIA Imports'!$A$2:$A$4999,AB$3,'EIA Imports'!$C$2:$C$4999,$A32)</f>
        <v/>
      </c>
      <c r="AC32">
        <f>SUMIFS('EIA Imports'!$D$2:$D$4999,'EIA Imports'!$A$2:$A$4999,AC$3,'EIA Imports'!$C$2:$C$4999,$A32)</f>
        <v/>
      </c>
      <c r="AD32">
        <f>SUMIFS('EIA Imports'!$D$2:$D$4999,'EIA Imports'!$A$2:$A$4999,AD$3,'EIA Imports'!$C$2:$C$4999,$A32)</f>
        <v/>
      </c>
      <c r="AE32">
        <f>SUMIFS('EIA Imports'!$D$2:$D$4999,'EIA Imports'!$A$2:$A$4999,AE$3,'EIA Imports'!$C$2:$C$4999,$A32)</f>
        <v/>
      </c>
      <c r="AF32">
        <f>SUMIFS('EIA Imports'!$D$2:$D$4999,'EIA Imports'!$A$2:$A$4999,AF$3,'EIA Imports'!$C$2:$C$4999,$A32)</f>
        <v/>
      </c>
      <c r="AG32">
        <f>SUMIFS('EIA Imports'!$D$2:$D$4999,'EIA Imports'!$A$2:$A$4999,AG$3,'EIA Imports'!$C$2:$C$4999,$A32)</f>
        <v/>
      </c>
      <c r="AH32">
        <f>SUMIFS('EIA Imports'!$D$2:$D$4999,'EIA Imports'!$A$2:$A$4999,AH$3,'EIA Imports'!$C$2:$C$4999,$A32)</f>
        <v/>
      </c>
      <c r="AI32">
        <f>SUMIFS('EIA Imports'!$D$2:$D$4999,'EIA Imports'!$A$2:$A$4999,AI$3,'EIA Imports'!$C$2:$C$4999,$A32)</f>
        <v/>
      </c>
      <c r="AJ32">
        <f>SUMIFS('EIA Imports'!$D$2:$D$4999,'EIA Imports'!$A$2:$A$4999,AJ$3,'EIA Imports'!$C$2:$C$4999,$A32)</f>
        <v/>
      </c>
      <c r="AK32">
        <f>SUMIFS('EIA Imports'!$D$2:$D$4999,'EIA Imports'!$A$2:$A$4999,AK$3,'EIA Imports'!$C$2:$C$4999,$A32)</f>
        <v/>
      </c>
      <c r="AL32">
        <f>SUMIFS('EIA Imports'!$D$2:$D$4999,'EIA Imports'!$A$2:$A$4999,AL$3,'EIA Imports'!$C$2:$C$4999,$A32)</f>
        <v/>
      </c>
      <c r="AM32">
        <f>SUMIFS('EIA Imports'!$D$2:$D$4999,'EIA Imports'!$A$2:$A$4999,AM$3,'EIA Imports'!$C$2:$C$4999,$A32)</f>
        <v/>
      </c>
      <c r="AN32">
        <f>SUMIFS('EIA Imports'!$D$2:$D$4999,'EIA Imports'!$A$2:$A$4999,AN$3,'EIA Imports'!$C$2:$C$4999,$A32)</f>
        <v/>
      </c>
      <c r="AO32">
        <f>SUMIFS('EIA Imports'!$D$2:$D$4999,'EIA Imports'!$A$2:$A$4999,AO$3,'EIA Imports'!$C$2:$C$4999,$A32)</f>
        <v/>
      </c>
      <c r="AP32">
        <f>SUMIFS('EIA Imports'!$D$2:$D$4999,'EIA Imports'!$A$2:$A$4999,AP$3,'EIA Imports'!$C$2:$C$4999,$A32)</f>
        <v/>
      </c>
      <c r="AQ32">
        <f>SUMIFS('EIA Imports'!$D$2:$D$4999,'EIA Imports'!$A$2:$A$4999,AQ$3,'EIA Imports'!$C$2:$C$4999,$A32)</f>
        <v/>
      </c>
      <c r="AR32">
        <f>SUMIFS('EIA Imports'!$D$2:$D$4999,'EIA Imports'!$A$2:$A$4999,AR$3,'EIA Imports'!$C$2:$C$4999,$A32)</f>
        <v/>
      </c>
      <c r="AS32">
        <f>SUMIFS('EIA Imports'!$D$2:$D$4999,'EIA Imports'!$A$2:$A$4999,AS$3,'EIA Imports'!$C$2:$C$4999,$A32)</f>
        <v/>
      </c>
      <c r="AT32">
        <f>SUMIFS('EIA Imports'!$D$2:$D$4999,'EIA Imports'!$A$2:$A$4999,AT$3,'EIA Imports'!$C$2:$C$4999,$A32)</f>
        <v/>
      </c>
      <c r="AU32">
        <f>SUMIFS('EIA Imports'!$D$2:$D$4999,'EIA Imports'!$A$2:$A$4999,AU$3,'EIA Imports'!$C$2:$C$4999,$A32)</f>
        <v/>
      </c>
      <c r="AV32">
        <f>SUMIFS('EIA Imports'!$D$2:$D$4999,'EIA Imports'!$A$2:$A$4999,AV$3,'EIA Imports'!$C$2:$C$4999,$A32)</f>
        <v/>
      </c>
      <c r="AW32" t="s">
        <v>230</v>
      </c>
      <c r="AX32">
        <f>MATCH(AW32,$A$4:$A$59,0)</f>
        <v/>
      </c>
    </row>
    <row r="33" spans="1:50">
      <c r="A33" t="s">
        <v>261</v>
      </c>
      <c r="B33" t="s">
        <v>1766</v>
      </c>
      <c r="C33" t="s">
        <v>1767</v>
      </c>
      <c r="E33">
        <f>SUMIFS('EIA Imports'!$D$2:$D$4999,'EIA Imports'!$A$2:$A$4999,E$3,'EIA Imports'!$C$2:$C$4999,$A33)</f>
        <v/>
      </c>
      <c r="F33">
        <f>SUMIFS('EIA Imports'!$D$2:$D$4999,'EIA Imports'!$A$2:$A$4999,F$3,'EIA Imports'!$C$2:$C$4999,$A33)</f>
        <v/>
      </c>
      <c r="G33">
        <f>SUMIFS('EIA Imports'!$D$2:$D$4999,'EIA Imports'!$A$2:$A$4999,G$3,'EIA Imports'!$C$2:$C$4999,$A33)</f>
        <v/>
      </c>
      <c r="H33">
        <f>SUMIFS('EIA Imports'!$D$2:$D$4999,'EIA Imports'!$A$2:$A$4999,H$3,'EIA Imports'!$C$2:$C$4999,$A33)</f>
        <v/>
      </c>
      <c r="I33">
        <f>SUMIFS('EIA Imports'!$D$2:$D$4999,'EIA Imports'!$A$2:$A$4999,I$3,'EIA Imports'!$C$2:$C$4999,$A33)</f>
        <v/>
      </c>
      <c r="J33">
        <f>SUMIFS('EIA Imports'!$D$2:$D$4999,'EIA Imports'!$A$2:$A$4999,J$3,'EIA Imports'!$C$2:$C$4999,$A33)</f>
        <v/>
      </c>
      <c r="K33">
        <f>SUMIFS('EIA Imports'!$D$2:$D$4999,'EIA Imports'!$A$2:$A$4999,K$3,'EIA Imports'!$C$2:$C$4999,$A33)</f>
        <v/>
      </c>
      <c r="L33">
        <f>SUMIFS('EIA Imports'!$D$2:$D$4999,'EIA Imports'!$A$2:$A$4999,L$3,'EIA Imports'!$C$2:$C$4999,$A33)</f>
        <v/>
      </c>
      <c r="M33">
        <f>SUMIFS('EIA Imports'!$D$2:$D$4999,'EIA Imports'!$A$2:$A$4999,M$3,'EIA Imports'!$C$2:$C$4999,$A33)</f>
        <v/>
      </c>
      <c r="N33">
        <f>SUMIFS('EIA Imports'!$D$2:$D$4999,'EIA Imports'!$A$2:$A$4999,N$3,'EIA Imports'!$C$2:$C$4999,$A33)</f>
        <v/>
      </c>
      <c r="O33">
        <f>SUMIFS('EIA Imports'!$D$2:$D$4999,'EIA Imports'!$A$2:$A$4999,O$3,'EIA Imports'!$C$2:$C$4999,$A33)</f>
        <v/>
      </c>
      <c r="P33">
        <f>SUMIFS('EIA Imports'!$D$2:$D$4999,'EIA Imports'!$A$2:$A$4999,P$3,'EIA Imports'!$C$2:$C$4999,$A33)</f>
        <v/>
      </c>
      <c r="Q33">
        <f>SUMIFS('EIA Imports'!$D$2:$D$4999,'EIA Imports'!$A$2:$A$4999,Q$3,'EIA Imports'!$C$2:$C$4999,$A33)</f>
        <v/>
      </c>
      <c r="R33">
        <f>SUMIFS('EIA Imports'!$D$2:$D$4999,'EIA Imports'!$A$2:$A$4999,R$3,'EIA Imports'!$C$2:$C$4999,$A33)</f>
        <v/>
      </c>
      <c r="S33">
        <f>SUMIFS('EIA Imports'!$D$2:$D$4999,'EIA Imports'!$A$2:$A$4999,S$3,'EIA Imports'!$C$2:$C$4999,$A33)</f>
        <v/>
      </c>
      <c r="T33">
        <f>SUMIFS('EIA Imports'!$D$2:$D$4999,'EIA Imports'!$A$2:$A$4999,T$3,'EIA Imports'!$C$2:$C$4999,$A33)</f>
        <v/>
      </c>
      <c r="U33">
        <f>SUMIFS('EIA Imports'!$D$2:$D$4999,'EIA Imports'!$A$2:$A$4999,U$3,'EIA Imports'!$C$2:$C$4999,$A33)</f>
        <v/>
      </c>
      <c r="V33">
        <f>SUMIFS('EIA Imports'!$D$2:$D$4999,'EIA Imports'!$A$2:$A$4999,V$3,'EIA Imports'!$C$2:$C$4999,$A33)</f>
        <v/>
      </c>
      <c r="W33">
        <f>SUMIFS('EIA Imports'!$D$2:$D$4999,'EIA Imports'!$A$2:$A$4999,W$3,'EIA Imports'!$C$2:$C$4999,$A33)</f>
        <v/>
      </c>
      <c r="X33">
        <f>SUMIFS('EIA Imports'!$D$2:$D$4999,'EIA Imports'!$A$2:$A$4999,X$3,'EIA Imports'!$C$2:$C$4999,$A33)</f>
        <v/>
      </c>
      <c r="Y33">
        <f>SUMIFS('EIA Imports'!$D$2:$D$4999,'EIA Imports'!$A$2:$A$4999,Y$3,'EIA Imports'!$C$2:$C$4999,$A33)</f>
        <v/>
      </c>
      <c r="Z33">
        <f>SUMIFS('EIA Imports'!$D$2:$D$4999,'EIA Imports'!$A$2:$A$4999,Z$3,'EIA Imports'!$C$2:$C$4999,$A33)</f>
        <v/>
      </c>
      <c r="AA33">
        <f>SUMIFS('EIA Imports'!$D$2:$D$4999,'EIA Imports'!$A$2:$A$4999,AA$3,'EIA Imports'!$C$2:$C$4999,$A33)</f>
        <v/>
      </c>
      <c r="AB33">
        <f>SUMIFS('EIA Imports'!$D$2:$D$4999,'EIA Imports'!$A$2:$A$4999,AB$3,'EIA Imports'!$C$2:$C$4999,$A33)</f>
        <v/>
      </c>
      <c r="AC33">
        <f>SUMIFS('EIA Imports'!$D$2:$D$4999,'EIA Imports'!$A$2:$A$4999,AC$3,'EIA Imports'!$C$2:$C$4999,$A33)</f>
        <v/>
      </c>
      <c r="AD33">
        <f>SUMIFS('EIA Imports'!$D$2:$D$4999,'EIA Imports'!$A$2:$A$4999,AD$3,'EIA Imports'!$C$2:$C$4999,$A33)</f>
        <v/>
      </c>
      <c r="AE33">
        <f>SUMIFS('EIA Imports'!$D$2:$D$4999,'EIA Imports'!$A$2:$A$4999,AE$3,'EIA Imports'!$C$2:$C$4999,$A33)</f>
        <v/>
      </c>
      <c r="AF33">
        <f>SUMIFS('EIA Imports'!$D$2:$D$4999,'EIA Imports'!$A$2:$A$4999,AF$3,'EIA Imports'!$C$2:$C$4999,$A33)</f>
        <v/>
      </c>
      <c r="AG33">
        <f>SUMIFS('EIA Imports'!$D$2:$D$4999,'EIA Imports'!$A$2:$A$4999,AG$3,'EIA Imports'!$C$2:$C$4999,$A33)</f>
        <v/>
      </c>
      <c r="AH33">
        <f>SUMIFS('EIA Imports'!$D$2:$D$4999,'EIA Imports'!$A$2:$A$4999,AH$3,'EIA Imports'!$C$2:$C$4999,$A33)</f>
        <v/>
      </c>
      <c r="AI33">
        <f>SUMIFS('EIA Imports'!$D$2:$D$4999,'EIA Imports'!$A$2:$A$4999,AI$3,'EIA Imports'!$C$2:$C$4999,$A33)</f>
        <v/>
      </c>
      <c r="AJ33">
        <f>SUMIFS('EIA Imports'!$D$2:$D$4999,'EIA Imports'!$A$2:$A$4999,AJ$3,'EIA Imports'!$C$2:$C$4999,$A33)</f>
        <v/>
      </c>
      <c r="AK33">
        <f>SUMIFS('EIA Imports'!$D$2:$D$4999,'EIA Imports'!$A$2:$A$4999,AK$3,'EIA Imports'!$C$2:$C$4999,$A33)</f>
        <v/>
      </c>
      <c r="AL33">
        <f>SUMIFS('EIA Imports'!$D$2:$D$4999,'EIA Imports'!$A$2:$A$4999,AL$3,'EIA Imports'!$C$2:$C$4999,$A33)</f>
        <v/>
      </c>
      <c r="AM33">
        <f>SUMIFS('EIA Imports'!$D$2:$D$4999,'EIA Imports'!$A$2:$A$4999,AM$3,'EIA Imports'!$C$2:$C$4999,$A33)</f>
        <v/>
      </c>
      <c r="AN33">
        <f>SUMIFS('EIA Imports'!$D$2:$D$4999,'EIA Imports'!$A$2:$A$4999,AN$3,'EIA Imports'!$C$2:$C$4999,$A33)</f>
        <v/>
      </c>
      <c r="AO33">
        <f>SUMIFS('EIA Imports'!$D$2:$D$4999,'EIA Imports'!$A$2:$A$4999,AO$3,'EIA Imports'!$C$2:$C$4999,$A33)</f>
        <v/>
      </c>
      <c r="AP33">
        <f>SUMIFS('EIA Imports'!$D$2:$D$4999,'EIA Imports'!$A$2:$A$4999,AP$3,'EIA Imports'!$C$2:$C$4999,$A33)</f>
        <v/>
      </c>
      <c r="AQ33">
        <f>SUMIFS('EIA Imports'!$D$2:$D$4999,'EIA Imports'!$A$2:$A$4999,AQ$3,'EIA Imports'!$C$2:$C$4999,$A33)</f>
        <v/>
      </c>
      <c r="AR33">
        <f>SUMIFS('EIA Imports'!$D$2:$D$4999,'EIA Imports'!$A$2:$A$4999,AR$3,'EIA Imports'!$C$2:$C$4999,$A33)</f>
        <v/>
      </c>
      <c r="AS33">
        <f>SUMIFS('EIA Imports'!$D$2:$D$4999,'EIA Imports'!$A$2:$A$4999,AS$3,'EIA Imports'!$C$2:$C$4999,$A33)</f>
        <v/>
      </c>
      <c r="AT33">
        <f>SUMIFS('EIA Imports'!$D$2:$D$4999,'EIA Imports'!$A$2:$A$4999,AT$3,'EIA Imports'!$C$2:$C$4999,$A33)</f>
        <v/>
      </c>
      <c r="AU33">
        <f>SUMIFS('EIA Imports'!$D$2:$D$4999,'EIA Imports'!$A$2:$A$4999,AU$3,'EIA Imports'!$C$2:$C$4999,$A33)</f>
        <v/>
      </c>
      <c r="AV33">
        <f>SUMIFS('EIA Imports'!$D$2:$D$4999,'EIA Imports'!$A$2:$A$4999,AV$3,'EIA Imports'!$C$2:$C$4999,$A33)</f>
        <v/>
      </c>
      <c r="AW33" t="s">
        <v>396</v>
      </c>
      <c r="AX33">
        <f>MATCH(AW33,$A$4:$A$59,0)</f>
        <v/>
      </c>
    </row>
    <row r="34" spans="1:50">
      <c r="A34" t="s">
        <v>346</v>
      </c>
      <c r="B34" t="s">
        <v>1766</v>
      </c>
      <c r="C34" t="s">
        <v>1767</v>
      </c>
      <c r="E34">
        <f>SUMIFS('EIA Imports'!$D$2:$D$4999,'EIA Imports'!$A$2:$A$4999,E$3,'EIA Imports'!$C$2:$C$4999,$A34)</f>
        <v/>
      </c>
      <c r="F34">
        <f>SUMIFS('EIA Imports'!$D$2:$D$4999,'EIA Imports'!$A$2:$A$4999,F$3,'EIA Imports'!$C$2:$C$4999,$A34)</f>
        <v/>
      </c>
      <c r="G34">
        <f>SUMIFS('EIA Imports'!$D$2:$D$4999,'EIA Imports'!$A$2:$A$4999,G$3,'EIA Imports'!$C$2:$C$4999,$A34)</f>
        <v/>
      </c>
      <c r="H34">
        <f>SUMIFS('EIA Imports'!$D$2:$D$4999,'EIA Imports'!$A$2:$A$4999,H$3,'EIA Imports'!$C$2:$C$4999,$A34)</f>
        <v/>
      </c>
      <c r="I34">
        <f>SUMIFS('EIA Imports'!$D$2:$D$4999,'EIA Imports'!$A$2:$A$4999,I$3,'EIA Imports'!$C$2:$C$4999,$A34)</f>
        <v/>
      </c>
      <c r="J34">
        <f>SUMIFS('EIA Imports'!$D$2:$D$4999,'EIA Imports'!$A$2:$A$4999,J$3,'EIA Imports'!$C$2:$C$4999,$A34)</f>
        <v/>
      </c>
      <c r="K34">
        <f>SUMIFS('EIA Imports'!$D$2:$D$4999,'EIA Imports'!$A$2:$A$4999,K$3,'EIA Imports'!$C$2:$C$4999,$A34)</f>
        <v/>
      </c>
      <c r="L34">
        <f>SUMIFS('EIA Imports'!$D$2:$D$4999,'EIA Imports'!$A$2:$A$4999,L$3,'EIA Imports'!$C$2:$C$4999,$A34)</f>
        <v/>
      </c>
      <c r="M34">
        <f>SUMIFS('EIA Imports'!$D$2:$D$4999,'EIA Imports'!$A$2:$A$4999,M$3,'EIA Imports'!$C$2:$C$4999,$A34)</f>
        <v/>
      </c>
      <c r="N34">
        <f>SUMIFS('EIA Imports'!$D$2:$D$4999,'EIA Imports'!$A$2:$A$4999,N$3,'EIA Imports'!$C$2:$C$4999,$A34)</f>
        <v/>
      </c>
      <c r="O34">
        <f>SUMIFS('EIA Imports'!$D$2:$D$4999,'EIA Imports'!$A$2:$A$4999,O$3,'EIA Imports'!$C$2:$C$4999,$A34)</f>
        <v/>
      </c>
      <c r="P34">
        <f>SUMIFS('EIA Imports'!$D$2:$D$4999,'EIA Imports'!$A$2:$A$4999,P$3,'EIA Imports'!$C$2:$C$4999,$A34)</f>
        <v/>
      </c>
      <c r="Q34">
        <f>SUMIFS('EIA Imports'!$D$2:$D$4999,'EIA Imports'!$A$2:$A$4999,Q$3,'EIA Imports'!$C$2:$C$4999,$A34)</f>
        <v/>
      </c>
      <c r="R34">
        <f>SUMIFS('EIA Imports'!$D$2:$D$4999,'EIA Imports'!$A$2:$A$4999,R$3,'EIA Imports'!$C$2:$C$4999,$A34)</f>
        <v/>
      </c>
      <c r="S34">
        <f>SUMIFS('EIA Imports'!$D$2:$D$4999,'EIA Imports'!$A$2:$A$4999,S$3,'EIA Imports'!$C$2:$C$4999,$A34)</f>
        <v/>
      </c>
      <c r="T34">
        <f>SUMIFS('EIA Imports'!$D$2:$D$4999,'EIA Imports'!$A$2:$A$4999,T$3,'EIA Imports'!$C$2:$C$4999,$A34)</f>
        <v/>
      </c>
      <c r="U34">
        <f>SUMIFS('EIA Imports'!$D$2:$D$4999,'EIA Imports'!$A$2:$A$4999,U$3,'EIA Imports'!$C$2:$C$4999,$A34)</f>
        <v/>
      </c>
      <c r="V34">
        <f>SUMIFS('EIA Imports'!$D$2:$D$4999,'EIA Imports'!$A$2:$A$4999,V$3,'EIA Imports'!$C$2:$C$4999,$A34)</f>
        <v/>
      </c>
      <c r="W34">
        <f>SUMIFS('EIA Imports'!$D$2:$D$4999,'EIA Imports'!$A$2:$A$4999,W$3,'EIA Imports'!$C$2:$C$4999,$A34)</f>
        <v/>
      </c>
      <c r="X34">
        <f>SUMIFS('EIA Imports'!$D$2:$D$4999,'EIA Imports'!$A$2:$A$4999,X$3,'EIA Imports'!$C$2:$C$4999,$A34)</f>
        <v/>
      </c>
      <c r="Y34">
        <f>SUMIFS('EIA Imports'!$D$2:$D$4999,'EIA Imports'!$A$2:$A$4999,Y$3,'EIA Imports'!$C$2:$C$4999,$A34)</f>
        <v/>
      </c>
      <c r="Z34">
        <f>SUMIFS('EIA Imports'!$D$2:$D$4999,'EIA Imports'!$A$2:$A$4999,Z$3,'EIA Imports'!$C$2:$C$4999,$A34)</f>
        <v/>
      </c>
      <c r="AA34">
        <f>SUMIFS('EIA Imports'!$D$2:$D$4999,'EIA Imports'!$A$2:$A$4999,AA$3,'EIA Imports'!$C$2:$C$4999,$A34)</f>
        <v/>
      </c>
      <c r="AB34">
        <f>SUMIFS('EIA Imports'!$D$2:$D$4999,'EIA Imports'!$A$2:$A$4999,AB$3,'EIA Imports'!$C$2:$C$4999,$A34)</f>
        <v/>
      </c>
      <c r="AC34">
        <f>SUMIFS('EIA Imports'!$D$2:$D$4999,'EIA Imports'!$A$2:$A$4999,AC$3,'EIA Imports'!$C$2:$C$4999,$A34)</f>
        <v/>
      </c>
      <c r="AD34">
        <f>SUMIFS('EIA Imports'!$D$2:$D$4999,'EIA Imports'!$A$2:$A$4999,AD$3,'EIA Imports'!$C$2:$C$4999,$A34)</f>
        <v/>
      </c>
      <c r="AE34">
        <f>SUMIFS('EIA Imports'!$D$2:$D$4999,'EIA Imports'!$A$2:$A$4999,AE$3,'EIA Imports'!$C$2:$C$4999,$A34)</f>
        <v/>
      </c>
      <c r="AF34">
        <f>SUMIFS('EIA Imports'!$D$2:$D$4999,'EIA Imports'!$A$2:$A$4999,AF$3,'EIA Imports'!$C$2:$C$4999,$A34)</f>
        <v/>
      </c>
      <c r="AG34">
        <f>SUMIFS('EIA Imports'!$D$2:$D$4999,'EIA Imports'!$A$2:$A$4999,AG$3,'EIA Imports'!$C$2:$C$4999,$A34)</f>
        <v/>
      </c>
      <c r="AH34">
        <f>SUMIFS('EIA Imports'!$D$2:$D$4999,'EIA Imports'!$A$2:$A$4999,AH$3,'EIA Imports'!$C$2:$C$4999,$A34)</f>
        <v/>
      </c>
      <c r="AI34">
        <f>SUMIFS('EIA Imports'!$D$2:$D$4999,'EIA Imports'!$A$2:$A$4999,AI$3,'EIA Imports'!$C$2:$C$4999,$A34)</f>
        <v/>
      </c>
      <c r="AJ34">
        <f>SUMIFS('EIA Imports'!$D$2:$D$4999,'EIA Imports'!$A$2:$A$4999,AJ$3,'EIA Imports'!$C$2:$C$4999,$A34)</f>
        <v/>
      </c>
      <c r="AK34">
        <f>SUMIFS('EIA Imports'!$D$2:$D$4999,'EIA Imports'!$A$2:$A$4999,AK$3,'EIA Imports'!$C$2:$C$4999,$A34)</f>
        <v/>
      </c>
      <c r="AL34">
        <f>SUMIFS('EIA Imports'!$D$2:$D$4999,'EIA Imports'!$A$2:$A$4999,AL$3,'EIA Imports'!$C$2:$C$4999,$A34)</f>
        <v/>
      </c>
      <c r="AM34">
        <f>SUMIFS('EIA Imports'!$D$2:$D$4999,'EIA Imports'!$A$2:$A$4999,AM$3,'EIA Imports'!$C$2:$C$4999,$A34)</f>
        <v/>
      </c>
      <c r="AN34">
        <f>SUMIFS('EIA Imports'!$D$2:$D$4999,'EIA Imports'!$A$2:$A$4999,AN$3,'EIA Imports'!$C$2:$C$4999,$A34)</f>
        <v/>
      </c>
      <c r="AO34">
        <f>SUMIFS('EIA Imports'!$D$2:$D$4999,'EIA Imports'!$A$2:$A$4999,AO$3,'EIA Imports'!$C$2:$C$4999,$A34)</f>
        <v/>
      </c>
      <c r="AP34">
        <f>SUMIFS('EIA Imports'!$D$2:$D$4999,'EIA Imports'!$A$2:$A$4999,AP$3,'EIA Imports'!$C$2:$C$4999,$A34)</f>
        <v/>
      </c>
      <c r="AQ34">
        <f>SUMIFS('EIA Imports'!$D$2:$D$4999,'EIA Imports'!$A$2:$A$4999,AQ$3,'EIA Imports'!$C$2:$C$4999,$A34)</f>
        <v/>
      </c>
      <c r="AR34">
        <f>SUMIFS('EIA Imports'!$D$2:$D$4999,'EIA Imports'!$A$2:$A$4999,AR$3,'EIA Imports'!$C$2:$C$4999,$A34)</f>
        <v/>
      </c>
      <c r="AS34">
        <f>SUMIFS('EIA Imports'!$D$2:$D$4999,'EIA Imports'!$A$2:$A$4999,AS$3,'EIA Imports'!$C$2:$C$4999,$A34)</f>
        <v/>
      </c>
      <c r="AT34">
        <f>SUMIFS('EIA Imports'!$D$2:$D$4999,'EIA Imports'!$A$2:$A$4999,AT$3,'EIA Imports'!$C$2:$C$4999,$A34)</f>
        <v/>
      </c>
      <c r="AU34">
        <f>SUMIFS('EIA Imports'!$D$2:$D$4999,'EIA Imports'!$A$2:$A$4999,AU$3,'EIA Imports'!$C$2:$C$4999,$A34)</f>
        <v/>
      </c>
      <c r="AV34">
        <f>SUMIFS('EIA Imports'!$D$2:$D$4999,'EIA Imports'!$A$2:$A$4999,AV$3,'EIA Imports'!$C$2:$C$4999,$A34)</f>
        <v/>
      </c>
      <c r="AW34" t="s">
        <v>362</v>
      </c>
      <c r="AX34">
        <f>MATCH(AW34,$A$4:$A$59,0)</f>
        <v/>
      </c>
    </row>
    <row r="35" spans="1:50">
      <c r="A35" t="s">
        <v>248</v>
      </c>
      <c r="B35" t="s">
        <v>1766</v>
      </c>
      <c r="C35" t="s">
        <v>1767</v>
      </c>
      <c r="E35">
        <f>SUMIFS('EIA Imports'!$D$2:$D$4999,'EIA Imports'!$A$2:$A$4999,E$3,'EIA Imports'!$C$2:$C$4999,$A35)</f>
        <v/>
      </c>
      <c r="F35">
        <f>SUMIFS('EIA Imports'!$D$2:$D$4999,'EIA Imports'!$A$2:$A$4999,F$3,'EIA Imports'!$C$2:$C$4999,$A35)</f>
        <v/>
      </c>
      <c r="G35">
        <f>SUMIFS('EIA Imports'!$D$2:$D$4999,'EIA Imports'!$A$2:$A$4999,G$3,'EIA Imports'!$C$2:$C$4999,$A35)</f>
        <v/>
      </c>
      <c r="H35">
        <f>SUMIFS('EIA Imports'!$D$2:$D$4999,'EIA Imports'!$A$2:$A$4999,H$3,'EIA Imports'!$C$2:$C$4999,$A35)</f>
        <v/>
      </c>
      <c r="I35">
        <f>SUMIFS('EIA Imports'!$D$2:$D$4999,'EIA Imports'!$A$2:$A$4999,I$3,'EIA Imports'!$C$2:$C$4999,$A35)</f>
        <v/>
      </c>
      <c r="J35">
        <f>SUMIFS('EIA Imports'!$D$2:$D$4999,'EIA Imports'!$A$2:$A$4999,J$3,'EIA Imports'!$C$2:$C$4999,$A35)</f>
        <v/>
      </c>
      <c r="K35">
        <f>SUMIFS('EIA Imports'!$D$2:$D$4999,'EIA Imports'!$A$2:$A$4999,K$3,'EIA Imports'!$C$2:$C$4999,$A35)</f>
        <v/>
      </c>
      <c r="L35">
        <f>SUMIFS('EIA Imports'!$D$2:$D$4999,'EIA Imports'!$A$2:$A$4999,L$3,'EIA Imports'!$C$2:$C$4999,$A35)</f>
        <v/>
      </c>
      <c r="M35">
        <f>SUMIFS('EIA Imports'!$D$2:$D$4999,'EIA Imports'!$A$2:$A$4999,M$3,'EIA Imports'!$C$2:$C$4999,$A35)</f>
        <v/>
      </c>
      <c r="N35">
        <f>SUMIFS('EIA Imports'!$D$2:$D$4999,'EIA Imports'!$A$2:$A$4999,N$3,'EIA Imports'!$C$2:$C$4999,$A35)</f>
        <v/>
      </c>
      <c r="O35">
        <f>SUMIFS('EIA Imports'!$D$2:$D$4999,'EIA Imports'!$A$2:$A$4999,O$3,'EIA Imports'!$C$2:$C$4999,$A35)</f>
        <v/>
      </c>
      <c r="P35">
        <f>SUMIFS('EIA Imports'!$D$2:$D$4999,'EIA Imports'!$A$2:$A$4999,P$3,'EIA Imports'!$C$2:$C$4999,$A35)</f>
        <v/>
      </c>
      <c r="Q35">
        <f>SUMIFS('EIA Imports'!$D$2:$D$4999,'EIA Imports'!$A$2:$A$4999,Q$3,'EIA Imports'!$C$2:$C$4999,$A35)</f>
        <v/>
      </c>
      <c r="R35">
        <f>SUMIFS('EIA Imports'!$D$2:$D$4999,'EIA Imports'!$A$2:$A$4999,R$3,'EIA Imports'!$C$2:$C$4999,$A35)</f>
        <v/>
      </c>
      <c r="S35">
        <f>SUMIFS('EIA Imports'!$D$2:$D$4999,'EIA Imports'!$A$2:$A$4999,S$3,'EIA Imports'!$C$2:$C$4999,$A35)</f>
        <v/>
      </c>
      <c r="T35">
        <f>SUMIFS('EIA Imports'!$D$2:$D$4999,'EIA Imports'!$A$2:$A$4999,T$3,'EIA Imports'!$C$2:$C$4999,$A35)</f>
        <v/>
      </c>
      <c r="U35">
        <f>SUMIFS('EIA Imports'!$D$2:$D$4999,'EIA Imports'!$A$2:$A$4999,U$3,'EIA Imports'!$C$2:$C$4999,$A35)</f>
        <v/>
      </c>
      <c r="V35">
        <f>SUMIFS('EIA Imports'!$D$2:$D$4999,'EIA Imports'!$A$2:$A$4999,V$3,'EIA Imports'!$C$2:$C$4999,$A35)</f>
        <v/>
      </c>
      <c r="W35">
        <f>SUMIFS('EIA Imports'!$D$2:$D$4999,'EIA Imports'!$A$2:$A$4999,W$3,'EIA Imports'!$C$2:$C$4999,$A35)</f>
        <v/>
      </c>
      <c r="X35">
        <f>SUMIFS('EIA Imports'!$D$2:$D$4999,'EIA Imports'!$A$2:$A$4999,X$3,'EIA Imports'!$C$2:$C$4999,$A35)</f>
        <v/>
      </c>
      <c r="Y35">
        <f>SUMIFS('EIA Imports'!$D$2:$D$4999,'EIA Imports'!$A$2:$A$4999,Y$3,'EIA Imports'!$C$2:$C$4999,$A35)</f>
        <v/>
      </c>
      <c r="Z35">
        <f>SUMIFS('EIA Imports'!$D$2:$D$4999,'EIA Imports'!$A$2:$A$4999,Z$3,'EIA Imports'!$C$2:$C$4999,$A35)</f>
        <v/>
      </c>
      <c r="AA35">
        <f>SUMIFS('EIA Imports'!$D$2:$D$4999,'EIA Imports'!$A$2:$A$4999,AA$3,'EIA Imports'!$C$2:$C$4999,$A35)</f>
        <v/>
      </c>
      <c r="AB35">
        <f>SUMIFS('EIA Imports'!$D$2:$D$4999,'EIA Imports'!$A$2:$A$4999,AB$3,'EIA Imports'!$C$2:$C$4999,$A35)</f>
        <v/>
      </c>
      <c r="AC35">
        <f>SUMIFS('EIA Imports'!$D$2:$D$4999,'EIA Imports'!$A$2:$A$4999,AC$3,'EIA Imports'!$C$2:$C$4999,$A35)</f>
        <v/>
      </c>
      <c r="AD35">
        <f>SUMIFS('EIA Imports'!$D$2:$D$4999,'EIA Imports'!$A$2:$A$4999,AD$3,'EIA Imports'!$C$2:$C$4999,$A35)</f>
        <v/>
      </c>
      <c r="AE35">
        <f>SUMIFS('EIA Imports'!$D$2:$D$4999,'EIA Imports'!$A$2:$A$4999,AE$3,'EIA Imports'!$C$2:$C$4999,$A35)</f>
        <v/>
      </c>
      <c r="AF35">
        <f>SUMIFS('EIA Imports'!$D$2:$D$4999,'EIA Imports'!$A$2:$A$4999,AF$3,'EIA Imports'!$C$2:$C$4999,$A35)</f>
        <v/>
      </c>
      <c r="AG35">
        <f>SUMIFS('EIA Imports'!$D$2:$D$4999,'EIA Imports'!$A$2:$A$4999,AG$3,'EIA Imports'!$C$2:$C$4999,$A35)</f>
        <v/>
      </c>
      <c r="AH35">
        <f>SUMIFS('EIA Imports'!$D$2:$D$4999,'EIA Imports'!$A$2:$A$4999,AH$3,'EIA Imports'!$C$2:$C$4999,$A35)</f>
        <v/>
      </c>
      <c r="AI35">
        <f>SUMIFS('EIA Imports'!$D$2:$D$4999,'EIA Imports'!$A$2:$A$4999,AI$3,'EIA Imports'!$C$2:$C$4999,$A35)</f>
        <v/>
      </c>
      <c r="AJ35">
        <f>SUMIFS('EIA Imports'!$D$2:$D$4999,'EIA Imports'!$A$2:$A$4999,AJ$3,'EIA Imports'!$C$2:$C$4999,$A35)</f>
        <v/>
      </c>
      <c r="AK35">
        <f>SUMIFS('EIA Imports'!$D$2:$D$4999,'EIA Imports'!$A$2:$A$4999,AK$3,'EIA Imports'!$C$2:$C$4999,$A35)</f>
        <v/>
      </c>
      <c r="AL35">
        <f>SUMIFS('EIA Imports'!$D$2:$D$4999,'EIA Imports'!$A$2:$A$4999,AL$3,'EIA Imports'!$C$2:$C$4999,$A35)</f>
        <v/>
      </c>
      <c r="AM35">
        <f>SUMIFS('EIA Imports'!$D$2:$D$4999,'EIA Imports'!$A$2:$A$4999,AM$3,'EIA Imports'!$C$2:$C$4999,$A35)</f>
        <v/>
      </c>
      <c r="AN35">
        <f>SUMIFS('EIA Imports'!$D$2:$D$4999,'EIA Imports'!$A$2:$A$4999,AN$3,'EIA Imports'!$C$2:$C$4999,$A35)</f>
        <v/>
      </c>
      <c r="AO35">
        <f>SUMIFS('EIA Imports'!$D$2:$D$4999,'EIA Imports'!$A$2:$A$4999,AO$3,'EIA Imports'!$C$2:$C$4999,$A35)</f>
        <v/>
      </c>
      <c r="AP35">
        <f>SUMIFS('EIA Imports'!$D$2:$D$4999,'EIA Imports'!$A$2:$A$4999,AP$3,'EIA Imports'!$C$2:$C$4999,$A35)</f>
        <v/>
      </c>
      <c r="AQ35">
        <f>SUMIFS('EIA Imports'!$D$2:$D$4999,'EIA Imports'!$A$2:$A$4999,AQ$3,'EIA Imports'!$C$2:$C$4999,$A35)</f>
        <v/>
      </c>
      <c r="AR35">
        <f>SUMIFS('EIA Imports'!$D$2:$D$4999,'EIA Imports'!$A$2:$A$4999,AR$3,'EIA Imports'!$C$2:$C$4999,$A35)</f>
        <v/>
      </c>
      <c r="AS35">
        <f>SUMIFS('EIA Imports'!$D$2:$D$4999,'EIA Imports'!$A$2:$A$4999,AS$3,'EIA Imports'!$C$2:$C$4999,$A35)</f>
        <v/>
      </c>
      <c r="AT35">
        <f>SUMIFS('EIA Imports'!$D$2:$D$4999,'EIA Imports'!$A$2:$A$4999,AT$3,'EIA Imports'!$C$2:$C$4999,$A35)</f>
        <v/>
      </c>
      <c r="AU35">
        <f>SUMIFS('EIA Imports'!$D$2:$D$4999,'EIA Imports'!$A$2:$A$4999,AU$3,'EIA Imports'!$C$2:$C$4999,$A35)</f>
        <v/>
      </c>
      <c r="AV35">
        <f>SUMIFS('EIA Imports'!$D$2:$D$4999,'EIA Imports'!$A$2:$A$4999,AV$3,'EIA Imports'!$C$2:$C$4999,$A35)</f>
        <v/>
      </c>
      <c r="AW35" t="s">
        <v>244</v>
      </c>
      <c r="AX35">
        <f>MATCH(AW35,$A$4:$A$59,0)</f>
        <v/>
      </c>
    </row>
    <row r="36" spans="1:50">
      <c r="A36" t="s">
        <v>306</v>
      </c>
      <c r="B36" t="s">
        <v>1766</v>
      </c>
      <c r="C36" t="s">
        <v>1767</v>
      </c>
      <c r="E36">
        <f>SUMIFS('EIA Imports'!$D$2:$D$4999,'EIA Imports'!$A$2:$A$4999,E$3,'EIA Imports'!$C$2:$C$4999,$A36)</f>
        <v/>
      </c>
      <c r="F36">
        <f>SUMIFS('EIA Imports'!$D$2:$D$4999,'EIA Imports'!$A$2:$A$4999,F$3,'EIA Imports'!$C$2:$C$4999,$A36)</f>
        <v/>
      </c>
      <c r="G36">
        <f>SUMIFS('EIA Imports'!$D$2:$D$4999,'EIA Imports'!$A$2:$A$4999,G$3,'EIA Imports'!$C$2:$C$4999,$A36)</f>
        <v/>
      </c>
      <c r="H36">
        <f>SUMIFS('EIA Imports'!$D$2:$D$4999,'EIA Imports'!$A$2:$A$4999,H$3,'EIA Imports'!$C$2:$C$4999,$A36)</f>
        <v/>
      </c>
      <c r="I36">
        <f>SUMIFS('EIA Imports'!$D$2:$D$4999,'EIA Imports'!$A$2:$A$4999,I$3,'EIA Imports'!$C$2:$C$4999,$A36)</f>
        <v/>
      </c>
      <c r="J36">
        <f>SUMIFS('EIA Imports'!$D$2:$D$4999,'EIA Imports'!$A$2:$A$4999,J$3,'EIA Imports'!$C$2:$C$4999,$A36)</f>
        <v/>
      </c>
      <c r="K36">
        <f>SUMIFS('EIA Imports'!$D$2:$D$4999,'EIA Imports'!$A$2:$A$4999,K$3,'EIA Imports'!$C$2:$C$4999,$A36)</f>
        <v/>
      </c>
      <c r="L36">
        <f>SUMIFS('EIA Imports'!$D$2:$D$4999,'EIA Imports'!$A$2:$A$4999,L$3,'EIA Imports'!$C$2:$C$4999,$A36)</f>
        <v/>
      </c>
      <c r="M36">
        <f>SUMIFS('EIA Imports'!$D$2:$D$4999,'EIA Imports'!$A$2:$A$4999,M$3,'EIA Imports'!$C$2:$C$4999,$A36)</f>
        <v/>
      </c>
      <c r="N36">
        <f>SUMIFS('EIA Imports'!$D$2:$D$4999,'EIA Imports'!$A$2:$A$4999,N$3,'EIA Imports'!$C$2:$C$4999,$A36)</f>
        <v/>
      </c>
      <c r="O36">
        <f>SUMIFS('EIA Imports'!$D$2:$D$4999,'EIA Imports'!$A$2:$A$4999,O$3,'EIA Imports'!$C$2:$C$4999,$A36)</f>
        <v/>
      </c>
      <c r="P36">
        <f>SUMIFS('EIA Imports'!$D$2:$D$4999,'EIA Imports'!$A$2:$A$4999,P$3,'EIA Imports'!$C$2:$C$4999,$A36)</f>
        <v/>
      </c>
      <c r="Q36">
        <f>SUMIFS('EIA Imports'!$D$2:$D$4999,'EIA Imports'!$A$2:$A$4999,Q$3,'EIA Imports'!$C$2:$C$4999,$A36)</f>
        <v/>
      </c>
      <c r="R36">
        <f>SUMIFS('EIA Imports'!$D$2:$D$4999,'EIA Imports'!$A$2:$A$4999,R$3,'EIA Imports'!$C$2:$C$4999,$A36)</f>
        <v/>
      </c>
      <c r="S36">
        <f>SUMIFS('EIA Imports'!$D$2:$D$4999,'EIA Imports'!$A$2:$A$4999,S$3,'EIA Imports'!$C$2:$C$4999,$A36)</f>
        <v/>
      </c>
      <c r="T36">
        <f>SUMIFS('EIA Imports'!$D$2:$D$4999,'EIA Imports'!$A$2:$A$4999,T$3,'EIA Imports'!$C$2:$C$4999,$A36)</f>
        <v/>
      </c>
      <c r="U36">
        <f>SUMIFS('EIA Imports'!$D$2:$D$4999,'EIA Imports'!$A$2:$A$4999,U$3,'EIA Imports'!$C$2:$C$4999,$A36)</f>
        <v/>
      </c>
      <c r="V36">
        <f>SUMIFS('EIA Imports'!$D$2:$D$4999,'EIA Imports'!$A$2:$A$4999,V$3,'EIA Imports'!$C$2:$C$4999,$A36)</f>
        <v/>
      </c>
      <c r="W36">
        <f>SUMIFS('EIA Imports'!$D$2:$D$4999,'EIA Imports'!$A$2:$A$4999,W$3,'EIA Imports'!$C$2:$C$4999,$A36)</f>
        <v/>
      </c>
      <c r="X36">
        <f>SUMIFS('EIA Imports'!$D$2:$D$4999,'EIA Imports'!$A$2:$A$4999,X$3,'EIA Imports'!$C$2:$C$4999,$A36)</f>
        <v/>
      </c>
      <c r="Y36">
        <f>SUMIFS('EIA Imports'!$D$2:$D$4999,'EIA Imports'!$A$2:$A$4999,Y$3,'EIA Imports'!$C$2:$C$4999,$A36)</f>
        <v/>
      </c>
      <c r="Z36">
        <f>SUMIFS('EIA Imports'!$D$2:$D$4999,'EIA Imports'!$A$2:$A$4999,Z$3,'EIA Imports'!$C$2:$C$4999,$A36)</f>
        <v/>
      </c>
      <c r="AA36">
        <f>SUMIFS('EIA Imports'!$D$2:$D$4999,'EIA Imports'!$A$2:$A$4999,AA$3,'EIA Imports'!$C$2:$C$4999,$A36)</f>
        <v/>
      </c>
      <c r="AB36">
        <f>SUMIFS('EIA Imports'!$D$2:$D$4999,'EIA Imports'!$A$2:$A$4999,AB$3,'EIA Imports'!$C$2:$C$4999,$A36)</f>
        <v/>
      </c>
      <c r="AC36">
        <f>SUMIFS('EIA Imports'!$D$2:$D$4999,'EIA Imports'!$A$2:$A$4999,AC$3,'EIA Imports'!$C$2:$C$4999,$A36)</f>
        <v/>
      </c>
      <c r="AD36">
        <f>SUMIFS('EIA Imports'!$D$2:$D$4999,'EIA Imports'!$A$2:$A$4999,AD$3,'EIA Imports'!$C$2:$C$4999,$A36)</f>
        <v/>
      </c>
      <c r="AE36">
        <f>SUMIFS('EIA Imports'!$D$2:$D$4999,'EIA Imports'!$A$2:$A$4999,AE$3,'EIA Imports'!$C$2:$C$4999,$A36)</f>
        <v/>
      </c>
      <c r="AF36">
        <f>SUMIFS('EIA Imports'!$D$2:$D$4999,'EIA Imports'!$A$2:$A$4999,AF$3,'EIA Imports'!$C$2:$C$4999,$A36)</f>
        <v/>
      </c>
      <c r="AG36">
        <f>SUMIFS('EIA Imports'!$D$2:$D$4999,'EIA Imports'!$A$2:$A$4999,AG$3,'EIA Imports'!$C$2:$C$4999,$A36)</f>
        <v/>
      </c>
      <c r="AH36">
        <f>SUMIFS('EIA Imports'!$D$2:$D$4999,'EIA Imports'!$A$2:$A$4999,AH$3,'EIA Imports'!$C$2:$C$4999,$A36)</f>
        <v/>
      </c>
      <c r="AI36">
        <f>SUMIFS('EIA Imports'!$D$2:$D$4999,'EIA Imports'!$A$2:$A$4999,AI$3,'EIA Imports'!$C$2:$C$4999,$A36)</f>
        <v/>
      </c>
      <c r="AJ36">
        <f>SUMIFS('EIA Imports'!$D$2:$D$4999,'EIA Imports'!$A$2:$A$4999,AJ$3,'EIA Imports'!$C$2:$C$4999,$A36)</f>
        <v/>
      </c>
      <c r="AK36">
        <f>SUMIFS('EIA Imports'!$D$2:$D$4999,'EIA Imports'!$A$2:$A$4999,AK$3,'EIA Imports'!$C$2:$C$4999,$A36)</f>
        <v/>
      </c>
      <c r="AL36">
        <f>SUMIFS('EIA Imports'!$D$2:$D$4999,'EIA Imports'!$A$2:$A$4999,AL$3,'EIA Imports'!$C$2:$C$4999,$A36)</f>
        <v/>
      </c>
      <c r="AM36">
        <f>SUMIFS('EIA Imports'!$D$2:$D$4999,'EIA Imports'!$A$2:$A$4999,AM$3,'EIA Imports'!$C$2:$C$4999,$A36)</f>
        <v/>
      </c>
      <c r="AN36">
        <f>SUMIFS('EIA Imports'!$D$2:$D$4999,'EIA Imports'!$A$2:$A$4999,AN$3,'EIA Imports'!$C$2:$C$4999,$A36)</f>
        <v/>
      </c>
      <c r="AO36">
        <f>SUMIFS('EIA Imports'!$D$2:$D$4999,'EIA Imports'!$A$2:$A$4999,AO$3,'EIA Imports'!$C$2:$C$4999,$A36)</f>
        <v/>
      </c>
      <c r="AP36">
        <f>SUMIFS('EIA Imports'!$D$2:$D$4999,'EIA Imports'!$A$2:$A$4999,AP$3,'EIA Imports'!$C$2:$C$4999,$A36)</f>
        <v/>
      </c>
      <c r="AQ36">
        <f>SUMIFS('EIA Imports'!$D$2:$D$4999,'EIA Imports'!$A$2:$A$4999,AQ$3,'EIA Imports'!$C$2:$C$4999,$A36)</f>
        <v/>
      </c>
      <c r="AR36">
        <f>SUMIFS('EIA Imports'!$D$2:$D$4999,'EIA Imports'!$A$2:$A$4999,AR$3,'EIA Imports'!$C$2:$C$4999,$A36)</f>
        <v/>
      </c>
      <c r="AS36">
        <f>SUMIFS('EIA Imports'!$D$2:$D$4999,'EIA Imports'!$A$2:$A$4999,AS$3,'EIA Imports'!$C$2:$C$4999,$A36)</f>
        <v/>
      </c>
      <c r="AT36">
        <f>SUMIFS('EIA Imports'!$D$2:$D$4999,'EIA Imports'!$A$2:$A$4999,AT$3,'EIA Imports'!$C$2:$C$4999,$A36)</f>
        <v/>
      </c>
      <c r="AU36">
        <f>SUMIFS('EIA Imports'!$D$2:$D$4999,'EIA Imports'!$A$2:$A$4999,AU$3,'EIA Imports'!$C$2:$C$4999,$A36)</f>
        <v/>
      </c>
      <c r="AV36">
        <f>SUMIFS('EIA Imports'!$D$2:$D$4999,'EIA Imports'!$A$2:$A$4999,AV$3,'EIA Imports'!$C$2:$C$4999,$A36)</f>
        <v/>
      </c>
      <c r="AW36" t="s">
        <v>239</v>
      </c>
      <c r="AX36">
        <f>MATCH(AW36,$A$4:$A$59,0)</f>
        <v/>
      </c>
    </row>
    <row r="37" spans="1:50">
      <c r="A37" t="s">
        <v>268</v>
      </c>
      <c r="B37" t="s">
        <v>1766</v>
      </c>
      <c r="C37" t="s">
        <v>1767</v>
      </c>
      <c r="E37">
        <f>SUMIFS('EIA Imports'!$D$2:$D$4999,'EIA Imports'!$A$2:$A$4999,E$3,'EIA Imports'!$C$2:$C$4999,$A37)</f>
        <v/>
      </c>
      <c r="F37">
        <f>SUMIFS('EIA Imports'!$D$2:$D$4999,'EIA Imports'!$A$2:$A$4999,F$3,'EIA Imports'!$C$2:$C$4999,$A37)</f>
        <v/>
      </c>
      <c r="G37">
        <f>SUMIFS('EIA Imports'!$D$2:$D$4999,'EIA Imports'!$A$2:$A$4999,G$3,'EIA Imports'!$C$2:$C$4999,$A37)</f>
        <v/>
      </c>
      <c r="H37">
        <f>SUMIFS('EIA Imports'!$D$2:$D$4999,'EIA Imports'!$A$2:$A$4999,H$3,'EIA Imports'!$C$2:$C$4999,$A37)</f>
        <v/>
      </c>
      <c r="I37">
        <f>SUMIFS('EIA Imports'!$D$2:$D$4999,'EIA Imports'!$A$2:$A$4999,I$3,'EIA Imports'!$C$2:$C$4999,$A37)</f>
        <v/>
      </c>
      <c r="J37">
        <f>SUMIFS('EIA Imports'!$D$2:$D$4999,'EIA Imports'!$A$2:$A$4999,J$3,'EIA Imports'!$C$2:$C$4999,$A37)</f>
        <v/>
      </c>
      <c r="K37">
        <f>SUMIFS('EIA Imports'!$D$2:$D$4999,'EIA Imports'!$A$2:$A$4999,K$3,'EIA Imports'!$C$2:$C$4999,$A37)</f>
        <v/>
      </c>
      <c r="L37">
        <f>SUMIFS('EIA Imports'!$D$2:$D$4999,'EIA Imports'!$A$2:$A$4999,L$3,'EIA Imports'!$C$2:$C$4999,$A37)</f>
        <v/>
      </c>
      <c r="M37">
        <f>SUMIFS('EIA Imports'!$D$2:$D$4999,'EIA Imports'!$A$2:$A$4999,M$3,'EIA Imports'!$C$2:$C$4999,$A37)</f>
        <v/>
      </c>
      <c r="N37">
        <f>SUMIFS('EIA Imports'!$D$2:$D$4999,'EIA Imports'!$A$2:$A$4999,N$3,'EIA Imports'!$C$2:$C$4999,$A37)</f>
        <v/>
      </c>
      <c r="O37">
        <f>SUMIFS('EIA Imports'!$D$2:$D$4999,'EIA Imports'!$A$2:$A$4999,O$3,'EIA Imports'!$C$2:$C$4999,$A37)</f>
        <v/>
      </c>
      <c r="P37">
        <f>SUMIFS('EIA Imports'!$D$2:$D$4999,'EIA Imports'!$A$2:$A$4999,P$3,'EIA Imports'!$C$2:$C$4999,$A37)</f>
        <v/>
      </c>
      <c r="Q37">
        <f>SUMIFS('EIA Imports'!$D$2:$D$4999,'EIA Imports'!$A$2:$A$4999,Q$3,'EIA Imports'!$C$2:$C$4999,$A37)</f>
        <v/>
      </c>
      <c r="R37">
        <f>SUMIFS('EIA Imports'!$D$2:$D$4999,'EIA Imports'!$A$2:$A$4999,R$3,'EIA Imports'!$C$2:$C$4999,$A37)</f>
        <v/>
      </c>
      <c r="S37">
        <f>SUMIFS('EIA Imports'!$D$2:$D$4999,'EIA Imports'!$A$2:$A$4999,S$3,'EIA Imports'!$C$2:$C$4999,$A37)</f>
        <v/>
      </c>
      <c r="T37">
        <f>SUMIFS('EIA Imports'!$D$2:$D$4999,'EIA Imports'!$A$2:$A$4999,T$3,'EIA Imports'!$C$2:$C$4999,$A37)</f>
        <v/>
      </c>
      <c r="U37">
        <f>SUMIFS('EIA Imports'!$D$2:$D$4999,'EIA Imports'!$A$2:$A$4999,U$3,'EIA Imports'!$C$2:$C$4999,$A37)</f>
        <v/>
      </c>
      <c r="V37">
        <f>SUMIFS('EIA Imports'!$D$2:$D$4999,'EIA Imports'!$A$2:$A$4999,V$3,'EIA Imports'!$C$2:$C$4999,$A37)</f>
        <v/>
      </c>
      <c r="W37">
        <f>SUMIFS('EIA Imports'!$D$2:$D$4999,'EIA Imports'!$A$2:$A$4999,W$3,'EIA Imports'!$C$2:$C$4999,$A37)</f>
        <v/>
      </c>
      <c r="X37">
        <f>SUMIFS('EIA Imports'!$D$2:$D$4999,'EIA Imports'!$A$2:$A$4999,X$3,'EIA Imports'!$C$2:$C$4999,$A37)</f>
        <v/>
      </c>
      <c r="Y37">
        <f>SUMIFS('EIA Imports'!$D$2:$D$4999,'EIA Imports'!$A$2:$A$4999,Y$3,'EIA Imports'!$C$2:$C$4999,$A37)</f>
        <v/>
      </c>
      <c r="Z37">
        <f>SUMIFS('EIA Imports'!$D$2:$D$4999,'EIA Imports'!$A$2:$A$4999,Z$3,'EIA Imports'!$C$2:$C$4999,$A37)</f>
        <v/>
      </c>
      <c r="AA37">
        <f>SUMIFS('EIA Imports'!$D$2:$D$4999,'EIA Imports'!$A$2:$A$4999,AA$3,'EIA Imports'!$C$2:$C$4999,$A37)</f>
        <v/>
      </c>
      <c r="AB37">
        <f>SUMIFS('EIA Imports'!$D$2:$D$4999,'EIA Imports'!$A$2:$A$4999,AB$3,'EIA Imports'!$C$2:$C$4999,$A37)</f>
        <v/>
      </c>
      <c r="AC37">
        <f>SUMIFS('EIA Imports'!$D$2:$D$4999,'EIA Imports'!$A$2:$A$4999,AC$3,'EIA Imports'!$C$2:$C$4999,$A37)</f>
        <v/>
      </c>
      <c r="AD37">
        <f>SUMIFS('EIA Imports'!$D$2:$D$4999,'EIA Imports'!$A$2:$A$4999,AD$3,'EIA Imports'!$C$2:$C$4999,$A37)</f>
        <v/>
      </c>
      <c r="AE37">
        <f>SUMIFS('EIA Imports'!$D$2:$D$4999,'EIA Imports'!$A$2:$A$4999,AE$3,'EIA Imports'!$C$2:$C$4999,$A37)</f>
        <v/>
      </c>
      <c r="AF37">
        <f>SUMIFS('EIA Imports'!$D$2:$D$4999,'EIA Imports'!$A$2:$A$4999,AF$3,'EIA Imports'!$C$2:$C$4999,$A37)</f>
        <v/>
      </c>
      <c r="AG37">
        <f>SUMIFS('EIA Imports'!$D$2:$D$4999,'EIA Imports'!$A$2:$A$4999,AG$3,'EIA Imports'!$C$2:$C$4999,$A37)</f>
        <v/>
      </c>
      <c r="AH37">
        <f>SUMIFS('EIA Imports'!$D$2:$D$4999,'EIA Imports'!$A$2:$A$4999,AH$3,'EIA Imports'!$C$2:$C$4999,$A37)</f>
        <v/>
      </c>
      <c r="AI37">
        <f>SUMIFS('EIA Imports'!$D$2:$D$4999,'EIA Imports'!$A$2:$A$4999,AI$3,'EIA Imports'!$C$2:$C$4999,$A37)</f>
        <v/>
      </c>
      <c r="AJ37">
        <f>SUMIFS('EIA Imports'!$D$2:$D$4999,'EIA Imports'!$A$2:$A$4999,AJ$3,'EIA Imports'!$C$2:$C$4999,$A37)</f>
        <v/>
      </c>
      <c r="AK37">
        <f>SUMIFS('EIA Imports'!$D$2:$D$4999,'EIA Imports'!$A$2:$A$4999,AK$3,'EIA Imports'!$C$2:$C$4999,$A37)</f>
        <v/>
      </c>
      <c r="AL37">
        <f>SUMIFS('EIA Imports'!$D$2:$D$4999,'EIA Imports'!$A$2:$A$4999,AL$3,'EIA Imports'!$C$2:$C$4999,$A37)</f>
        <v/>
      </c>
      <c r="AM37">
        <f>SUMIFS('EIA Imports'!$D$2:$D$4999,'EIA Imports'!$A$2:$A$4999,AM$3,'EIA Imports'!$C$2:$C$4999,$A37)</f>
        <v/>
      </c>
      <c r="AN37">
        <f>SUMIFS('EIA Imports'!$D$2:$D$4999,'EIA Imports'!$A$2:$A$4999,AN$3,'EIA Imports'!$C$2:$C$4999,$A37)</f>
        <v/>
      </c>
      <c r="AO37">
        <f>SUMIFS('EIA Imports'!$D$2:$D$4999,'EIA Imports'!$A$2:$A$4999,AO$3,'EIA Imports'!$C$2:$C$4999,$A37)</f>
        <v/>
      </c>
      <c r="AP37">
        <f>SUMIFS('EIA Imports'!$D$2:$D$4999,'EIA Imports'!$A$2:$A$4999,AP$3,'EIA Imports'!$C$2:$C$4999,$A37)</f>
        <v/>
      </c>
      <c r="AQ37">
        <f>SUMIFS('EIA Imports'!$D$2:$D$4999,'EIA Imports'!$A$2:$A$4999,AQ$3,'EIA Imports'!$C$2:$C$4999,$A37)</f>
        <v/>
      </c>
      <c r="AR37">
        <f>SUMIFS('EIA Imports'!$D$2:$D$4999,'EIA Imports'!$A$2:$A$4999,AR$3,'EIA Imports'!$C$2:$C$4999,$A37)</f>
        <v/>
      </c>
      <c r="AS37">
        <f>SUMIFS('EIA Imports'!$D$2:$D$4999,'EIA Imports'!$A$2:$A$4999,AS$3,'EIA Imports'!$C$2:$C$4999,$A37)</f>
        <v/>
      </c>
      <c r="AT37">
        <f>SUMIFS('EIA Imports'!$D$2:$D$4999,'EIA Imports'!$A$2:$A$4999,AT$3,'EIA Imports'!$C$2:$C$4999,$A37)</f>
        <v/>
      </c>
      <c r="AU37">
        <f>SUMIFS('EIA Imports'!$D$2:$D$4999,'EIA Imports'!$A$2:$A$4999,AU$3,'EIA Imports'!$C$2:$C$4999,$A37)</f>
        <v/>
      </c>
      <c r="AV37">
        <f>SUMIFS('EIA Imports'!$D$2:$D$4999,'EIA Imports'!$A$2:$A$4999,AV$3,'EIA Imports'!$C$2:$C$4999,$A37)</f>
        <v/>
      </c>
      <c r="AW37" t="s">
        <v>338</v>
      </c>
      <c r="AX37">
        <f>MATCH(AW37,$A$4:$A$59,0)</f>
        <v/>
      </c>
    </row>
    <row r="38" spans="1:50">
      <c r="A38" t="s">
        <v>276</v>
      </c>
      <c r="B38" t="s">
        <v>1766</v>
      </c>
      <c r="C38" t="s">
        <v>1767</v>
      </c>
      <c r="E38">
        <f>SUMIFS('EIA Imports'!$D$2:$D$4999,'EIA Imports'!$A$2:$A$4999,E$3,'EIA Imports'!$C$2:$C$4999,$A38)</f>
        <v/>
      </c>
      <c r="F38">
        <f>SUMIFS('EIA Imports'!$D$2:$D$4999,'EIA Imports'!$A$2:$A$4999,F$3,'EIA Imports'!$C$2:$C$4999,$A38)</f>
        <v/>
      </c>
      <c r="G38">
        <f>SUMIFS('EIA Imports'!$D$2:$D$4999,'EIA Imports'!$A$2:$A$4999,G$3,'EIA Imports'!$C$2:$C$4999,$A38)</f>
        <v/>
      </c>
      <c r="H38">
        <f>SUMIFS('EIA Imports'!$D$2:$D$4999,'EIA Imports'!$A$2:$A$4999,H$3,'EIA Imports'!$C$2:$C$4999,$A38)</f>
        <v/>
      </c>
      <c r="I38">
        <f>SUMIFS('EIA Imports'!$D$2:$D$4999,'EIA Imports'!$A$2:$A$4999,I$3,'EIA Imports'!$C$2:$C$4999,$A38)</f>
        <v/>
      </c>
      <c r="J38">
        <f>SUMIFS('EIA Imports'!$D$2:$D$4999,'EIA Imports'!$A$2:$A$4999,J$3,'EIA Imports'!$C$2:$C$4999,$A38)</f>
        <v/>
      </c>
      <c r="K38">
        <f>SUMIFS('EIA Imports'!$D$2:$D$4999,'EIA Imports'!$A$2:$A$4999,K$3,'EIA Imports'!$C$2:$C$4999,$A38)</f>
        <v/>
      </c>
      <c r="L38">
        <f>SUMIFS('EIA Imports'!$D$2:$D$4999,'EIA Imports'!$A$2:$A$4999,L$3,'EIA Imports'!$C$2:$C$4999,$A38)</f>
        <v/>
      </c>
      <c r="M38">
        <f>SUMIFS('EIA Imports'!$D$2:$D$4999,'EIA Imports'!$A$2:$A$4999,M$3,'EIA Imports'!$C$2:$C$4999,$A38)</f>
        <v/>
      </c>
      <c r="N38">
        <f>SUMIFS('EIA Imports'!$D$2:$D$4999,'EIA Imports'!$A$2:$A$4999,N$3,'EIA Imports'!$C$2:$C$4999,$A38)</f>
        <v/>
      </c>
      <c r="O38">
        <f>SUMIFS('EIA Imports'!$D$2:$D$4999,'EIA Imports'!$A$2:$A$4999,O$3,'EIA Imports'!$C$2:$C$4999,$A38)</f>
        <v/>
      </c>
      <c r="P38">
        <f>SUMIFS('EIA Imports'!$D$2:$D$4999,'EIA Imports'!$A$2:$A$4999,P$3,'EIA Imports'!$C$2:$C$4999,$A38)</f>
        <v/>
      </c>
      <c r="Q38">
        <f>SUMIFS('EIA Imports'!$D$2:$D$4999,'EIA Imports'!$A$2:$A$4999,Q$3,'EIA Imports'!$C$2:$C$4999,$A38)</f>
        <v/>
      </c>
      <c r="R38">
        <f>SUMIFS('EIA Imports'!$D$2:$D$4999,'EIA Imports'!$A$2:$A$4999,R$3,'EIA Imports'!$C$2:$C$4999,$A38)</f>
        <v/>
      </c>
      <c r="S38">
        <f>SUMIFS('EIA Imports'!$D$2:$D$4999,'EIA Imports'!$A$2:$A$4999,S$3,'EIA Imports'!$C$2:$C$4999,$A38)</f>
        <v/>
      </c>
      <c r="T38">
        <f>SUMIFS('EIA Imports'!$D$2:$D$4999,'EIA Imports'!$A$2:$A$4999,T$3,'EIA Imports'!$C$2:$C$4999,$A38)</f>
        <v/>
      </c>
      <c r="U38">
        <f>SUMIFS('EIA Imports'!$D$2:$D$4999,'EIA Imports'!$A$2:$A$4999,U$3,'EIA Imports'!$C$2:$C$4999,$A38)</f>
        <v/>
      </c>
      <c r="V38">
        <f>SUMIFS('EIA Imports'!$D$2:$D$4999,'EIA Imports'!$A$2:$A$4999,V$3,'EIA Imports'!$C$2:$C$4999,$A38)</f>
        <v/>
      </c>
      <c r="W38">
        <f>SUMIFS('EIA Imports'!$D$2:$D$4999,'EIA Imports'!$A$2:$A$4999,W$3,'EIA Imports'!$C$2:$C$4999,$A38)</f>
        <v/>
      </c>
      <c r="X38">
        <f>SUMIFS('EIA Imports'!$D$2:$D$4999,'EIA Imports'!$A$2:$A$4999,X$3,'EIA Imports'!$C$2:$C$4999,$A38)</f>
        <v/>
      </c>
      <c r="Y38">
        <f>SUMIFS('EIA Imports'!$D$2:$D$4999,'EIA Imports'!$A$2:$A$4999,Y$3,'EIA Imports'!$C$2:$C$4999,$A38)</f>
        <v/>
      </c>
      <c r="Z38">
        <f>SUMIFS('EIA Imports'!$D$2:$D$4999,'EIA Imports'!$A$2:$A$4999,Z$3,'EIA Imports'!$C$2:$C$4999,$A38)</f>
        <v/>
      </c>
      <c r="AA38">
        <f>SUMIFS('EIA Imports'!$D$2:$D$4999,'EIA Imports'!$A$2:$A$4999,AA$3,'EIA Imports'!$C$2:$C$4999,$A38)</f>
        <v/>
      </c>
      <c r="AB38">
        <f>SUMIFS('EIA Imports'!$D$2:$D$4999,'EIA Imports'!$A$2:$A$4999,AB$3,'EIA Imports'!$C$2:$C$4999,$A38)</f>
        <v/>
      </c>
      <c r="AC38">
        <f>SUMIFS('EIA Imports'!$D$2:$D$4999,'EIA Imports'!$A$2:$A$4999,AC$3,'EIA Imports'!$C$2:$C$4999,$A38)</f>
        <v/>
      </c>
      <c r="AD38">
        <f>SUMIFS('EIA Imports'!$D$2:$D$4999,'EIA Imports'!$A$2:$A$4999,AD$3,'EIA Imports'!$C$2:$C$4999,$A38)</f>
        <v/>
      </c>
      <c r="AE38">
        <f>SUMIFS('EIA Imports'!$D$2:$D$4999,'EIA Imports'!$A$2:$A$4999,AE$3,'EIA Imports'!$C$2:$C$4999,$A38)</f>
        <v/>
      </c>
      <c r="AF38">
        <f>SUMIFS('EIA Imports'!$D$2:$D$4999,'EIA Imports'!$A$2:$A$4999,AF$3,'EIA Imports'!$C$2:$C$4999,$A38)</f>
        <v/>
      </c>
      <c r="AG38">
        <f>SUMIFS('EIA Imports'!$D$2:$D$4999,'EIA Imports'!$A$2:$A$4999,AG$3,'EIA Imports'!$C$2:$C$4999,$A38)</f>
        <v/>
      </c>
      <c r="AH38">
        <f>SUMIFS('EIA Imports'!$D$2:$D$4999,'EIA Imports'!$A$2:$A$4999,AH$3,'EIA Imports'!$C$2:$C$4999,$A38)</f>
        <v/>
      </c>
      <c r="AI38">
        <f>SUMIFS('EIA Imports'!$D$2:$D$4999,'EIA Imports'!$A$2:$A$4999,AI$3,'EIA Imports'!$C$2:$C$4999,$A38)</f>
        <v/>
      </c>
      <c r="AJ38">
        <f>SUMIFS('EIA Imports'!$D$2:$D$4999,'EIA Imports'!$A$2:$A$4999,AJ$3,'EIA Imports'!$C$2:$C$4999,$A38)</f>
        <v/>
      </c>
      <c r="AK38">
        <f>SUMIFS('EIA Imports'!$D$2:$D$4999,'EIA Imports'!$A$2:$A$4999,AK$3,'EIA Imports'!$C$2:$C$4999,$A38)</f>
        <v/>
      </c>
      <c r="AL38">
        <f>SUMIFS('EIA Imports'!$D$2:$D$4999,'EIA Imports'!$A$2:$A$4999,AL$3,'EIA Imports'!$C$2:$C$4999,$A38)</f>
        <v/>
      </c>
      <c r="AM38">
        <f>SUMIFS('EIA Imports'!$D$2:$D$4999,'EIA Imports'!$A$2:$A$4999,AM$3,'EIA Imports'!$C$2:$C$4999,$A38)</f>
        <v/>
      </c>
      <c r="AN38">
        <f>SUMIFS('EIA Imports'!$D$2:$D$4999,'EIA Imports'!$A$2:$A$4999,AN$3,'EIA Imports'!$C$2:$C$4999,$A38)</f>
        <v/>
      </c>
      <c r="AO38">
        <f>SUMIFS('EIA Imports'!$D$2:$D$4999,'EIA Imports'!$A$2:$A$4999,AO$3,'EIA Imports'!$C$2:$C$4999,$A38)</f>
        <v/>
      </c>
      <c r="AP38">
        <f>SUMIFS('EIA Imports'!$D$2:$D$4999,'EIA Imports'!$A$2:$A$4999,AP$3,'EIA Imports'!$C$2:$C$4999,$A38)</f>
        <v/>
      </c>
      <c r="AQ38">
        <f>SUMIFS('EIA Imports'!$D$2:$D$4999,'EIA Imports'!$A$2:$A$4999,AQ$3,'EIA Imports'!$C$2:$C$4999,$A38)</f>
        <v/>
      </c>
      <c r="AR38">
        <f>SUMIFS('EIA Imports'!$D$2:$D$4999,'EIA Imports'!$A$2:$A$4999,AR$3,'EIA Imports'!$C$2:$C$4999,$A38)</f>
        <v/>
      </c>
      <c r="AS38">
        <f>SUMIFS('EIA Imports'!$D$2:$D$4999,'EIA Imports'!$A$2:$A$4999,AS$3,'EIA Imports'!$C$2:$C$4999,$A38)</f>
        <v/>
      </c>
      <c r="AT38">
        <f>SUMIFS('EIA Imports'!$D$2:$D$4999,'EIA Imports'!$A$2:$A$4999,AT$3,'EIA Imports'!$C$2:$C$4999,$A38)</f>
        <v/>
      </c>
      <c r="AU38">
        <f>SUMIFS('EIA Imports'!$D$2:$D$4999,'EIA Imports'!$A$2:$A$4999,AU$3,'EIA Imports'!$C$2:$C$4999,$A38)</f>
        <v/>
      </c>
      <c r="AV38">
        <f>SUMIFS('EIA Imports'!$D$2:$D$4999,'EIA Imports'!$A$2:$A$4999,AV$3,'EIA Imports'!$C$2:$C$4999,$A38)</f>
        <v/>
      </c>
      <c r="AW38" t="s">
        <v>261</v>
      </c>
      <c r="AX38">
        <f>MATCH(AW38,$A$4:$A$59,0)</f>
        <v/>
      </c>
    </row>
    <row r="39" spans="1:50">
      <c r="A39" t="s">
        <v>285</v>
      </c>
      <c r="B39" t="s">
        <v>1766</v>
      </c>
      <c r="C39" t="s">
        <v>1767</v>
      </c>
      <c r="E39">
        <f>SUMIFS('EIA Imports'!$D$2:$D$4999,'EIA Imports'!$A$2:$A$4999,E$3,'EIA Imports'!$C$2:$C$4999,$A39)</f>
        <v/>
      </c>
      <c r="F39">
        <f>SUMIFS('EIA Imports'!$D$2:$D$4999,'EIA Imports'!$A$2:$A$4999,F$3,'EIA Imports'!$C$2:$C$4999,$A39)</f>
        <v/>
      </c>
      <c r="G39">
        <f>SUMIFS('EIA Imports'!$D$2:$D$4999,'EIA Imports'!$A$2:$A$4999,G$3,'EIA Imports'!$C$2:$C$4999,$A39)</f>
        <v/>
      </c>
      <c r="H39">
        <f>SUMIFS('EIA Imports'!$D$2:$D$4999,'EIA Imports'!$A$2:$A$4999,H$3,'EIA Imports'!$C$2:$C$4999,$A39)</f>
        <v/>
      </c>
      <c r="I39">
        <f>SUMIFS('EIA Imports'!$D$2:$D$4999,'EIA Imports'!$A$2:$A$4999,I$3,'EIA Imports'!$C$2:$C$4999,$A39)</f>
        <v/>
      </c>
      <c r="J39">
        <f>SUMIFS('EIA Imports'!$D$2:$D$4999,'EIA Imports'!$A$2:$A$4999,J$3,'EIA Imports'!$C$2:$C$4999,$A39)</f>
        <v/>
      </c>
      <c r="K39">
        <f>SUMIFS('EIA Imports'!$D$2:$D$4999,'EIA Imports'!$A$2:$A$4999,K$3,'EIA Imports'!$C$2:$C$4999,$A39)</f>
        <v/>
      </c>
      <c r="L39">
        <f>SUMIFS('EIA Imports'!$D$2:$D$4999,'EIA Imports'!$A$2:$A$4999,L$3,'EIA Imports'!$C$2:$C$4999,$A39)</f>
        <v/>
      </c>
      <c r="M39">
        <f>SUMIFS('EIA Imports'!$D$2:$D$4999,'EIA Imports'!$A$2:$A$4999,M$3,'EIA Imports'!$C$2:$C$4999,$A39)</f>
        <v/>
      </c>
      <c r="N39">
        <f>SUMIFS('EIA Imports'!$D$2:$D$4999,'EIA Imports'!$A$2:$A$4999,N$3,'EIA Imports'!$C$2:$C$4999,$A39)</f>
        <v/>
      </c>
      <c r="O39">
        <f>SUMIFS('EIA Imports'!$D$2:$D$4999,'EIA Imports'!$A$2:$A$4999,O$3,'EIA Imports'!$C$2:$C$4999,$A39)</f>
        <v/>
      </c>
      <c r="P39">
        <f>SUMIFS('EIA Imports'!$D$2:$D$4999,'EIA Imports'!$A$2:$A$4999,P$3,'EIA Imports'!$C$2:$C$4999,$A39)</f>
        <v/>
      </c>
      <c r="Q39">
        <f>SUMIFS('EIA Imports'!$D$2:$D$4999,'EIA Imports'!$A$2:$A$4999,Q$3,'EIA Imports'!$C$2:$C$4999,$A39)</f>
        <v/>
      </c>
      <c r="R39">
        <f>SUMIFS('EIA Imports'!$D$2:$D$4999,'EIA Imports'!$A$2:$A$4999,R$3,'EIA Imports'!$C$2:$C$4999,$A39)</f>
        <v/>
      </c>
      <c r="S39">
        <f>SUMIFS('EIA Imports'!$D$2:$D$4999,'EIA Imports'!$A$2:$A$4999,S$3,'EIA Imports'!$C$2:$C$4999,$A39)</f>
        <v/>
      </c>
      <c r="T39">
        <f>SUMIFS('EIA Imports'!$D$2:$D$4999,'EIA Imports'!$A$2:$A$4999,T$3,'EIA Imports'!$C$2:$C$4999,$A39)</f>
        <v/>
      </c>
      <c r="U39">
        <f>SUMIFS('EIA Imports'!$D$2:$D$4999,'EIA Imports'!$A$2:$A$4999,U$3,'EIA Imports'!$C$2:$C$4999,$A39)</f>
        <v/>
      </c>
      <c r="V39">
        <f>SUMIFS('EIA Imports'!$D$2:$D$4999,'EIA Imports'!$A$2:$A$4999,V$3,'EIA Imports'!$C$2:$C$4999,$A39)</f>
        <v/>
      </c>
      <c r="W39">
        <f>SUMIFS('EIA Imports'!$D$2:$D$4999,'EIA Imports'!$A$2:$A$4999,W$3,'EIA Imports'!$C$2:$C$4999,$A39)</f>
        <v/>
      </c>
      <c r="X39">
        <f>SUMIFS('EIA Imports'!$D$2:$D$4999,'EIA Imports'!$A$2:$A$4999,X$3,'EIA Imports'!$C$2:$C$4999,$A39)</f>
        <v/>
      </c>
      <c r="Y39">
        <f>SUMIFS('EIA Imports'!$D$2:$D$4999,'EIA Imports'!$A$2:$A$4999,Y$3,'EIA Imports'!$C$2:$C$4999,$A39)</f>
        <v/>
      </c>
      <c r="Z39">
        <f>SUMIFS('EIA Imports'!$D$2:$D$4999,'EIA Imports'!$A$2:$A$4999,Z$3,'EIA Imports'!$C$2:$C$4999,$A39)</f>
        <v/>
      </c>
      <c r="AA39">
        <f>SUMIFS('EIA Imports'!$D$2:$D$4999,'EIA Imports'!$A$2:$A$4999,AA$3,'EIA Imports'!$C$2:$C$4999,$A39)</f>
        <v/>
      </c>
      <c r="AB39">
        <f>SUMIFS('EIA Imports'!$D$2:$D$4999,'EIA Imports'!$A$2:$A$4999,AB$3,'EIA Imports'!$C$2:$C$4999,$A39)</f>
        <v/>
      </c>
      <c r="AC39">
        <f>SUMIFS('EIA Imports'!$D$2:$D$4999,'EIA Imports'!$A$2:$A$4999,AC$3,'EIA Imports'!$C$2:$C$4999,$A39)</f>
        <v/>
      </c>
      <c r="AD39">
        <f>SUMIFS('EIA Imports'!$D$2:$D$4999,'EIA Imports'!$A$2:$A$4999,AD$3,'EIA Imports'!$C$2:$C$4999,$A39)</f>
        <v/>
      </c>
      <c r="AE39">
        <f>SUMIFS('EIA Imports'!$D$2:$D$4999,'EIA Imports'!$A$2:$A$4999,AE$3,'EIA Imports'!$C$2:$C$4999,$A39)</f>
        <v/>
      </c>
      <c r="AF39">
        <f>SUMIFS('EIA Imports'!$D$2:$D$4999,'EIA Imports'!$A$2:$A$4999,AF$3,'EIA Imports'!$C$2:$C$4999,$A39)</f>
        <v/>
      </c>
      <c r="AG39">
        <f>SUMIFS('EIA Imports'!$D$2:$D$4999,'EIA Imports'!$A$2:$A$4999,AG$3,'EIA Imports'!$C$2:$C$4999,$A39)</f>
        <v/>
      </c>
      <c r="AH39">
        <f>SUMIFS('EIA Imports'!$D$2:$D$4999,'EIA Imports'!$A$2:$A$4999,AH$3,'EIA Imports'!$C$2:$C$4999,$A39)</f>
        <v/>
      </c>
      <c r="AI39">
        <f>SUMIFS('EIA Imports'!$D$2:$D$4999,'EIA Imports'!$A$2:$A$4999,AI$3,'EIA Imports'!$C$2:$C$4999,$A39)</f>
        <v/>
      </c>
      <c r="AJ39">
        <f>SUMIFS('EIA Imports'!$D$2:$D$4999,'EIA Imports'!$A$2:$A$4999,AJ$3,'EIA Imports'!$C$2:$C$4999,$A39)</f>
        <v/>
      </c>
      <c r="AK39">
        <f>SUMIFS('EIA Imports'!$D$2:$D$4999,'EIA Imports'!$A$2:$A$4999,AK$3,'EIA Imports'!$C$2:$C$4999,$A39)</f>
        <v/>
      </c>
      <c r="AL39">
        <f>SUMIFS('EIA Imports'!$D$2:$D$4999,'EIA Imports'!$A$2:$A$4999,AL$3,'EIA Imports'!$C$2:$C$4999,$A39)</f>
        <v/>
      </c>
      <c r="AM39">
        <f>SUMIFS('EIA Imports'!$D$2:$D$4999,'EIA Imports'!$A$2:$A$4999,AM$3,'EIA Imports'!$C$2:$C$4999,$A39)</f>
        <v/>
      </c>
      <c r="AN39">
        <f>SUMIFS('EIA Imports'!$D$2:$D$4999,'EIA Imports'!$A$2:$A$4999,AN$3,'EIA Imports'!$C$2:$C$4999,$A39)</f>
        <v/>
      </c>
      <c r="AO39">
        <f>SUMIFS('EIA Imports'!$D$2:$D$4999,'EIA Imports'!$A$2:$A$4999,AO$3,'EIA Imports'!$C$2:$C$4999,$A39)</f>
        <v/>
      </c>
      <c r="AP39">
        <f>SUMIFS('EIA Imports'!$D$2:$D$4999,'EIA Imports'!$A$2:$A$4999,AP$3,'EIA Imports'!$C$2:$C$4999,$A39)</f>
        <v/>
      </c>
      <c r="AQ39">
        <f>SUMIFS('EIA Imports'!$D$2:$D$4999,'EIA Imports'!$A$2:$A$4999,AQ$3,'EIA Imports'!$C$2:$C$4999,$A39)</f>
        <v/>
      </c>
      <c r="AR39">
        <f>SUMIFS('EIA Imports'!$D$2:$D$4999,'EIA Imports'!$A$2:$A$4999,AR$3,'EIA Imports'!$C$2:$C$4999,$A39)</f>
        <v/>
      </c>
      <c r="AS39">
        <f>SUMIFS('EIA Imports'!$D$2:$D$4999,'EIA Imports'!$A$2:$A$4999,AS$3,'EIA Imports'!$C$2:$C$4999,$A39)</f>
        <v/>
      </c>
      <c r="AT39">
        <f>SUMIFS('EIA Imports'!$D$2:$D$4999,'EIA Imports'!$A$2:$A$4999,AT$3,'EIA Imports'!$C$2:$C$4999,$A39)</f>
        <v/>
      </c>
      <c r="AU39">
        <f>SUMIFS('EIA Imports'!$D$2:$D$4999,'EIA Imports'!$A$2:$A$4999,AU$3,'EIA Imports'!$C$2:$C$4999,$A39)</f>
        <v/>
      </c>
      <c r="AV39">
        <f>SUMIFS('EIA Imports'!$D$2:$D$4999,'EIA Imports'!$A$2:$A$4999,AV$3,'EIA Imports'!$C$2:$C$4999,$A39)</f>
        <v/>
      </c>
      <c r="AW39" t="s">
        <v>346</v>
      </c>
      <c r="AX39">
        <f>MATCH(AW39,$A$4:$A$59,0)</f>
        <v/>
      </c>
    </row>
    <row r="40" spans="1:50">
      <c r="A40" t="s">
        <v>336</v>
      </c>
      <c r="B40" t="s">
        <v>1766</v>
      </c>
      <c r="C40" t="s">
        <v>1767</v>
      </c>
      <c r="E40">
        <f>SUMIFS('EIA Imports'!$D$2:$D$4999,'EIA Imports'!$A$2:$A$4999,E$3,'EIA Imports'!$C$2:$C$4999,$A40)</f>
        <v/>
      </c>
      <c r="F40">
        <f>SUMIFS('EIA Imports'!$D$2:$D$4999,'EIA Imports'!$A$2:$A$4999,F$3,'EIA Imports'!$C$2:$C$4999,$A40)</f>
        <v/>
      </c>
      <c r="G40">
        <f>SUMIFS('EIA Imports'!$D$2:$D$4999,'EIA Imports'!$A$2:$A$4999,G$3,'EIA Imports'!$C$2:$C$4999,$A40)</f>
        <v/>
      </c>
      <c r="H40">
        <f>SUMIFS('EIA Imports'!$D$2:$D$4999,'EIA Imports'!$A$2:$A$4999,H$3,'EIA Imports'!$C$2:$C$4999,$A40)</f>
        <v/>
      </c>
      <c r="I40">
        <f>SUMIFS('EIA Imports'!$D$2:$D$4999,'EIA Imports'!$A$2:$A$4999,I$3,'EIA Imports'!$C$2:$C$4999,$A40)</f>
        <v/>
      </c>
      <c r="J40">
        <f>SUMIFS('EIA Imports'!$D$2:$D$4999,'EIA Imports'!$A$2:$A$4999,J$3,'EIA Imports'!$C$2:$C$4999,$A40)</f>
        <v/>
      </c>
      <c r="K40">
        <f>SUMIFS('EIA Imports'!$D$2:$D$4999,'EIA Imports'!$A$2:$A$4999,K$3,'EIA Imports'!$C$2:$C$4999,$A40)</f>
        <v/>
      </c>
      <c r="L40">
        <f>SUMIFS('EIA Imports'!$D$2:$D$4999,'EIA Imports'!$A$2:$A$4999,L$3,'EIA Imports'!$C$2:$C$4999,$A40)</f>
        <v/>
      </c>
      <c r="M40">
        <f>SUMIFS('EIA Imports'!$D$2:$D$4999,'EIA Imports'!$A$2:$A$4999,M$3,'EIA Imports'!$C$2:$C$4999,$A40)</f>
        <v/>
      </c>
      <c r="N40">
        <f>SUMIFS('EIA Imports'!$D$2:$D$4999,'EIA Imports'!$A$2:$A$4999,N$3,'EIA Imports'!$C$2:$C$4999,$A40)</f>
        <v/>
      </c>
      <c r="O40">
        <f>SUMIFS('EIA Imports'!$D$2:$D$4999,'EIA Imports'!$A$2:$A$4999,O$3,'EIA Imports'!$C$2:$C$4999,$A40)</f>
        <v/>
      </c>
      <c r="P40">
        <f>SUMIFS('EIA Imports'!$D$2:$D$4999,'EIA Imports'!$A$2:$A$4999,P$3,'EIA Imports'!$C$2:$C$4999,$A40)</f>
        <v/>
      </c>
      <c r="Q40">
        <f>SUMIFS('EIA Imports'!$D$2:$D$4999,'EIA Imports'!$A$2:$A$4999,Q$3,'EIA Imports'!$C$2:$C$4999,$A40)</f>
        <v/>
      </c>
      <c r="R40">
        <f>SUMIFS('EIA Imports'!$D$2:$D$4999,'EIA Imports'!$A$2:$A$4999,R$3,'EIA Imports'!$C$2:$C$4999,$A40)</f>
        <v/>
      </c>
      <c r="S40">
        <f>SUMIFS('EIA Imports'!$D$2:$D$4999,'EIA Imports'!$A$2:$A$4999,S$3,'EIA Imports'!$C$2:$C$4999,$A40)</f>
        <v/>
      </c>
      <c r="T40">
        <f>SUMIFS('EIA Imports'!$D$2:$D$4999,'EIA Imports'!$A$2:$A$4999,T$3,'EIA Imports'!$C$2:$C$4999,$A40)</f>
        <v/>
      </c>
      <c r="U40">
        <f>SUMIFS('EIA Imports'!$D$2:$D$4999,'EIA Imports'!$A$2:$A$4999,U$3,'EIA Imports'!$C$2:$C$4999,$A40)</f>
        <v/>
      </c>
      <c r="V40">
        <f>SUMIFS('EIA Imports'!$D$2:$D$4999,'EIA Imports'!$A$2:$A$4999,V$3,'EIA Imports'!$C$2:$C$4999,$A40)</f>
        <v/>
      </c>
      <c r="W40">
        <f>SUMIFS('EIA Imports'!$D$2:$D$4999,'EIA Imports'!$A$2:$A$4999,W$3,'EIA Imports'!$C$2:$C$4999,$A40)</f>
        <v/>
      </c>
      <c r="X40">
        <f>SUMIFS('EIA Imports'!$D$2:$D$4999,'EIA Imports'!$A$2:$A$4999,X$3,'EIA Imports'!$C$2:$C$4999,$A40)</f>
        <v/>
      </c>
      <c r="Y40">
        <f>SUMIFS('EIA Imports'!$D$2:$D$4999,'EIA Imports'!$A$2:$A$4999,Y$3,'EIA Imports'!$C$2:$C$4999,$A40)</f>
        <v/>
      </c>
      <c r="Z40">
        <f>SUMIFS('EIA Imports'!$D$2:$D$4999,'EIA Imports'!$A$2:$A$4999,Z$3,'EIA Imports'!$C$2:$C$4999,$A40)</f>
        <v/>
      </c>
      <c r="AA40">
        <f>SUMIFS('EIA Imports'!$D$2:$D$4999,'EIA Imports'!$A$2:$A$4999,AA$3,'EIA Imports'!$C$2:$C$4999,$A40)</f>
        <v/>
      </c>
      <c r="AB40">
        <f>SUMIFS('EIA Imports'!$D$2:$D$4999,'EIA Imports'!$A$2:$A$4999,AB$3,'EIA Imports'!$C$2:$C$4999,$A40)</f>
        <v/>
      </c>
      <c r="AC40">
        <f>SUMIFS('EIA Imports'!$D$2:$D$4999,'EIA Imports'!$A$2:$A$4999,AC$3,'EIA Imports'!$C$2:$C$4999,$A40)</f>
        <v/>
      </c>
      <c r="AD40">
        <f>SUMIFS('EIA Imports'!$D$2:$D$4999,'EIA Imports'!$A$2:$A$4999,AD$3,'EIA Imports'!$C$2:$C$4999,$A40)</f>
        <v/>
      </c>
      <c r="AE40">
        <f>SUMIFS('EIA Imports'!$D$2:$D$4999,'EIA Imports'!$A$2:$A$4999,AE$3,'EIA Imports'!$C$2:$C$4999,$A40)</f>
        <v/>
      </c>
      <c r="AF40">
        <f>SUMIFS('EIA Imports'!$D$2:$D$4999,'EIA Imports'!$A$2:$A$4999,AF$3,'EIA Imports'!$C$2:$C$4999,$A40)</f>
        <v/>
      </c>
      <c r="AG40">
        <f>SUMIFS('EIA Imports'!$D$2:$D$4999,'EIA Imports'!$A$2:$A$4999,AG$3,'EIA Imports'!$C$2:$C$4999,$A40)</f>
        <v/>
      </c>
      <c r="AH40">
        <f>SUMIFS('EIA Imports'!$D$2:$D$4999,'EIA Imports'!$A$2:$A$4999,AH$3,'EIA Imports'!$C$2:$C$4999,$A40)</f>
        <v/>
      </c>
      <c r="AI40">
        <f>SUMIFS('EIA Imports'!$D$2:$D$4999,'EIA Imports'!$A$2:$A$4999,AI$3,'EIA Imports'!$C$2:$C$4999,$A40)</f>
        <v/>
      </c>
      <c r="AJ40">
        <f>SUMIFS('EIA Imports'!$D$2:$D$4999,'EIA Imports'!$A$2:$A$4999,AJ$3,'EIA Imports'!$C$2:$C$4999,$A40)</f>
        <v/>
      </c>
      <c r="AK40">
        <f>SUMIFS('EIA Imports'!$D$2:$D$4999,'EIA Imports'!$A$2:$A$4999,AK$3,'EIA Imports'!$C$2:$C$4999,$A40)</f>
        <v/>
      </c>
      <c r="AL40">
        <f>SUMIFS('EIA Imports'!$D$2:$D$4999,'EIA Imports'!$A$2:$A$4999,AL$3,'EIA Imports'!$C$2:$C$4999,$A40)</f>
        <v/>
      </c>
      <c r="AM40">
        <f>SUMIFS('EIA Imports'!$D$2:$D$4999,'EIA Imports'!$A$2:$A$4999,AM$3,'EIA Imports'!$C$2:$C$4999,$A40)</f>
        <v/>
      </c>
      <c r="AN40">
        <f>SUMIFS('EIA Imports'!$D$2:$D$4999,'EIA Imports'!$A$2:$A$4999,AN$3,'EIA Imports'!$C$2:$C$4999,$A40)</f>
        <v/>
      </c>
      <c r="AO40">
        <f>SUMIFS('EIA Imports'!$D$2:$D$4999,'EIA Imports'!$A$2:$A$4999,AO$3,'EIA Imports'!$C$2:$C$4999,$A40)</f>
        <v/>
      </c>
      <c r="AP40">
        <f>SUMIFS('EIA Imports'!$D$2:$D$4999,'EIA Imports'!$A$2:$A$4999,AP$3,'EIA Imports'!$C$2:$C$4999,$A40)</f>
        <v/>
      </c>
      <c r="AQ40">
        <f>SUMIFS('EIA Imports'!$D$2:$D$4999,'EIA Imports'!$A$2:$A$4999,AQ$3,'EIA Imports'!$C$2:$C$4999,$A40)</f>
        <v/>
      </c>
      <c r="AR40">
        <f>SUMIFS('EIA Imports'!$D$2:$D$4999,'EIA Imports'!$A$2:$A$4999,AR$3,'EIA Imports'!$C$2:$C$4999,$A40)</f>
        <v/>
      </c>
      <c r="AS40">
        <f>SUMIFS('EIA Imports'!$D$2:$D$4999,'EIA Imports'!$A$2:$A$4999,AS$3,'EIA Imports'!$C$2:$C$4999,$A40)</f>
        <v/>
      </c>
      <c r="AT40">
        <f>SUMIFS('EIA Imports'!$D$2:$D$4999,'EIA Imports'!$A$2:$A$4999,AT$3,'EIA Imports'!$C$2:$C$4999,$A40)</f>
        <v/>
      </c>
      <c r="AU40">
        <f>SUMIFS('EIA Imports'!$D$2:$D$4999,'EIA Imports'!$A$2:$A$4999,AU$3,'EIA Imports'!$C$2:$C$4999,$A40)</f>
        <v/>
      </c>
      <c r="AV40">
        <f>SUMIFS('EIA Imports'!$D$2:$D$4999,'EIA Imports'!$A$2:$A$4999,AV$3,'EIA Imports'!$C$2:$C$4999,$A40)</f>
        <v/>
      </c>
      <c r="AW40" t="s">
        <v>248</v>
      </c>
      <c r="AX40">
        <f>MATCH(AW40,$A$4:$A$59,0)</f>
        <v/>
      </c>
    </row>
    <row r="41" spans="1:50">
      <c r="A41" t="s">
        <v>321</v>
      </c>
      <c r="B41" t="s">
        <v>1766</v>
      </c>
      <c r="C41" t="s">
        <v>1767</v>
      </c>
      <c r="E41">
        <f>SUMIFS('EIA Imports'!$D$2:$D$4999,'EIA Imports'!$A$2:$A$4999,E$3,'EIA Imports'!$C$2:$C$4999,$A41)</f>
        <v/>
      </c>
      <c r="F41">
        <f>SUMIFS('EIA Imports'!$D$2:$D$4999,'EIA Imports'!$A$2:$A$4999,F$3,'EIA Imports'!$C$2:$C$4999,$A41)</f>
        <v/>
      </c>
      <c r="G41">
        <f>SUMIFS('EIA Imports'!$D$2:$D$4999,'EIA Imports'!$A$2:$A$4999,G$3,'EIA Imports'!$C$2:$C$4999,$A41)</f>
        <v/>
      </c>
      <c r="H41">
        <f>SUMIFS('EIA Imports'!$D$2:$D$4999,'EIA Imports'!$A$2:$A$4999,H$3,'EIA Imports'!$C$2:$C$4999,$A41)</f>
        <v/>
      </c>
      <c r="I41">
        <f>SUMIFS('EIA Imports'!$D$2:$D$4999,'EIA Imports'!$A$2:$A$4999,I$3,'EIA Imports'!$C$2:$C$4999,$A41)</f>
        <v/>
      </c>
      <c r="J41">
        <f>SUMIFS('EIA Imports'!$D$2:$D$4999,'EIA Imports'!$A$2:$A$4999,J$3,'EIA Imports'!$C$2:$C$4999,$A41)</f>
        <v/>
      </c>
      <c r="K41">
        <f>SUMIFS('EIA Imports'!$D$2:$D$4999,'EIA Imports'!$A$2:$A$4999,K$3,'EIA Imports'!$C$2:$C$4999,$A41)</f>
        <v/>
      </c>
      <c r="L41">
        <f>SUMIFS('EIA Imports'!$D$2:$D$4999,'EIA Imports'!$A$2:$A$4999,L$3,'EIA Imports'!$C$2:$C$4999,$A41)</f>
        <v/>
      </c>
      <c r="M41">
        <f>SUMIFS('EIA Imports'!$D$2:$D$4999,'EIA Imports'!$A$2:$A$4999,M$3,'EIA Imports'!$C$2:$C$4999,$A41)</f>
        <v/>
      </c>
      <c r="N41">
        <f>SUMIFS('EIA Imports'!$D$2:$D$4999,'EIA Imports'!$A$2:$A$4999,N$3,'EIA Imports'!$C$2:$C$4999,$A41)</f>
        <v/>
      </c>
      <c r="O41">
        <f>SUMIFS('EIA Imports'!$D$2:$D$4999,'EIA Imports'!$A$2:$A$4999,O$3,'EIA Imports'!$C$2:$C$4999,$A41)</f>
        <v/>
      </c>
      <c r="P41">
        <f>SUMIFS('EIA Imports'!$D$2:$D$4999,'EIA Imports'!$A$2:$A$4999,P$3,'EIA Imports'!$C$2:$C$4999,$A41)</f>
        <v/>
      </c>
      <c r="Q41">
        <f>SUMIFS('EIA Imports'!$D$2:$D$4999,'EIA Imports'!$A$2:$A$4999,Q$3,'EIA Imports'!$C$2:$C$4999,$A41)</f>
        <v/>
      </c>
      <c r="R41">
        <f>SUMIFS('EIA Imports'!$D$2:$D$4999,'EIA Imports'!$A$2:$A$4999,R$3,'EIA Imports'!$C$2:$C$4999,$A41)</f>
        <v/>
      </c>
      <c r="S41">
        <f>SUMIFS('EIA Imports'!$D$2:$D$4999,'EIA Imports'!$A$2:$A$4999,S$3,'EIA Imports'!$C$2:$C$4999,$A41)</f>
        <v/>
      </c>
      <c r="T41">
        <f>SUMIFS('EIA Imports'!$D$2:$D$4999,'EIA Imports'!$A$2:$A$4999,T$3,'EIA Imports'!$C$2:$C$4999,$A41)</f>
        <v/>
      </c>
      <c r="U41">
        <f>SUMIFS('EIA Imports'!$D$2:$D$4999,'EIA Imports'!$A$2:$A$4999,U$3,'EIA Imports'!$C$2:$C$4999,$A41)</f>
        <v/>
      </c>
      <c r="V41">
        <f>SUMIFS('EIA Imports'!$D$2:$D$4999,'EIA Imports'!$A$2:$A$4999,V$3,'EIA Imports'!$C$2:$C$4999,$A41)</f>
        <v/>
      </c>
      <c r="W41">
        <f>SUMIFS('EIA Imports'!$D$2:$D$4999,'EIA Imports'!$A$2:$A$4999,W$3,'EIA Imports'!$C$2:$C$4999,$A41)</f>
        <v/>
      </c>
      <c r="X41">
        <f>SUMIFS('EIA Imports'!$D$2:$D$4999,'EIA Imports'!$A$2:$A$4999,X$3,'EIA Imports'!$C$2:$C$4999,$A41)</f>
        <v/>
      </c>
      <c r="Y41">
        <f>SUMIFS('EIA Imports'!$D$2:$D$4999,'EIA Imports'!$A$2:$A$4999,Y$3,'EIA Imports'!$C$2:$C$4999,$A41)</f>
        <v/>
      </c>
      <c r="Z41">
        <f>SUMIFS('EIA Imports'!$D$2:$D$4999,'EIA Imports'!$A$2:$A$4999,Z$3,'EIA Imports'!$C$2:$C$4999,$A41)</f>
        <v/>
      </c>
      <c r="AA41">
        <f>SUMIFS('EIA Imports'!$D$2:$D$4999,'EIA Imports'!$A$2:$A$4999,AA$3,'EIA Imports'!$C$2:$C$4999,$A41)</f>
        <v/>
      </c>
      <c r="AB41">
        <f>SUMIFS('EIA Imports'!$D$2:$D$4999,'EIA Imports'!$A$2:$A$4999,AB$3,'EIA Imports'!$C$2:$C$4999,$A41)</f>
        <v/>
      </c>
      <c r="AC41">
        <f>SUMIFS('EIA Imports'!$D$2:$D$4999,'EIA Imports'!$A$2:$A$4999,AC$3,'EIA Imports'!$C$2:$C$4999,$A41)</f>
        <v/>
      </c>
      <c r="AD41">
        <f>SUMIFS('EIA Imports'!$D$2:$D$4999,'EIA Imports'!$A$2:$A$4999,AD$3,'EIA Imports'!$C$2:$C$4999,$A41)</f>
        <v/>
      </c>
      <c r="AE41">
        <f>SUMIFS('EIA Imports'!$D$2:$D$4999,'EIA Imports'!$A$2:$A$4999,AE$3,'EIA Imports'!$C$2:$C$4999,$A41)</f>
        <v/>
      </c>
      <c r="AF41">
        <f>SUMIFS('EIA Imports'!$D$2:$D$4999,'EIA Imports'!$A$2:$A$4999,AF$3,'EIA Imports'!$C$2:$C$4999,$A41)</f>
        <v/>
      </c>
      <c r="AG41">
        <f>SUMIFS('EIA Imports'!$D$2:$D$4999,'EIA Imports'!$A$2:$A$4999,AG$3,'EIA Imports'!$C$2:$C$4999,$A41)</f>
        <v/>
      </c>
      <c r="AH41">
        <f>SUMIFS('EIA Imports'!$D$2:$D$4999,'EIA Imports'!$A$2:$A$4999,AH$3,'EIA Imports'!$C$2:$C$4999,$A41)</f>
        <v/>
      </c>
      <c r="AI41">
        <f>SUMIFS('EIA Imports'!$D$2:$D$4999,'EIA Imports'!$A$2:$A$4999,AI$3,'EIA Imports'!$C$2:$C$4999,$A41)</f>
        <v/>
      </c>
      <c r="AJ41">
        <f>SUMIFS('EIA Imports'!$D$2:$D$4999,'EIA Imports'!$A$2:$A$4999,AJ$3,'EIA Imports'!$C$2:$C$4999,$A41)</f>
        <v/>
      </c>
      <c r="AK41">
        <f>SUMIFS('EIA Imports'!$D$2:$D$4999,'EIA Imports'!$A$2:$A$4999,AK$3,'EIA Imports'!$C$2:$C$4999,$A41)</f>
        <v/>
      </c>
      <c r="AL41">
        <f>SUMIFS('EIA Imports'!$D$2:$D$4999,'EIA Imports'!$A$2:$A$4999,AL$3,'EIA Imports'!$C$2:$C$4999,$A41)</f>
        <v/>
      </c>
      <c r="AM41">
        <f>SUMIFS('EIA Imports'!$D$2:$D$4999,'EIA Imports'!$A$2:$A$4999,AM$3,'EIA Imports'!$C$2:$C$4999,$A41)</f>
        <v/>
      </c>
      <c r="AN41">
        <f>SUMIFS('EIA Imports'!$D$2:$D$4999,'EIA Imports'!$A$2:$A$4999,AN$3,'EIA Imports'!$C$2:$C$4999,$A41)</f>
        <v/>
      </c>
      <c r="AO41">
        <f>SUMIFS('EIA Imports'!$D$2:$D$4999,'EIA Imports'!$A$2:$A$4999,AO$3,'EIA Imports'!$C$2:$C$4999,$A41)</f>
        <v/>
      </c>
      <c r="AP41">
        <f>SUMIFS('EIA Imports'!$D$2:$D$4999,'EIA Imports'!$A$2:$A$4999,AP$3,'EIA Imports'!$C$2:$C$4999,$A41)</f>
        <v/>
      </c>
      <c r="AQ41">
        <f>SUMIFS('EIA Imports'!$D$2:$D$4999,'EIA Imports'!$A$2:$A$4999,AQ$3,'EIA Imports'!$C$2:$C$4999,$A41)</f>
        <v/>
      </c>
      <c r="AR41">
        <f>SUMIFS('EIA Imports'!$D$2:$D$4999,'EIA Imports'!$A$2:$A$4999,AR$3,'EIA Imports'!$C$2:$C$4999,$A41)</f>
        <v/>
      </c>
      <c r="AS41">
        <f>SUMIFS('EIA Imports'!$D$2:$D$4999,'EIA Imports'!$A$2:$A$4999,AS$3,'EIA Imports'!$C$2:$C$4999,$A41)</f>
        <v/>
      </c>
      <c r="AT41">
        <f>SUMIFS('EIA Imports'!$D$2:$D$4999,'EIA Imports'!$A$2:$A$4999,AT$3,'EIA Imports'!$C$2:$C$4999,$A41)</f>
        <v/>
      </c>
      <c r="AU41">
        <f>SUMIFS('EIA Imports'!$D$2:$D$4999,'EIA Imports'!$A$2:$A$4999,AU$3,'EIA Imports'!$C$2:$C$4999,$A41)</f>
        <v/>
      </c>
      <c r="AV41">
        <f>SUMIFS('EIA Imports'!$D$2:$D$4999,'EIA Imports'!$A$2:$A$4999,AV$3,'EIA Imports'!$C$2:$C$4999,$A41)</f>
        <v/>
      </c>
      <c r="AW41" t="s">
        <v>306</v>
      </c>
      <c r="AX41">
        <f>MATCH(AW41,$A$4:$A$59,0)</f>
        <v/>
      </c>
    </row>
    <row r="42" spans="1:50">
      <c r="A42" t="s">
        <v>273</v>
      </c>
      <c r="B42" t="s">
        <v>1766</v>
      </c>
      <c r="C42" t="s">
        <v>1767</v>
      </c>
      <c r="E42">
        <f>SUMIFS('EIA Imports'!$D$2:$D$4999,'EIA Imports'!$A$2:$A$4999,E$3,'EIA Imports'!$C$2:$C$4999,$A42)</f>
        <v/>
      </c>
      <c r="F42">
        <f>SUMIFS('EIA Imports'!$D$2:$D$4999,'EIA Imports'!$A$2:$A$4999,F$3,'EIA Imports'!$C$2:$C$4999,$A42)</f>
        <v/>
      </c>
      <c r="G42">
        <f>SUMIFS('EIA Imports'!$D$2:$D$4999,'EIA Imports'!$A$2:$A$4999,G$3,'EIA Imports'!$C$2:$C$4999,$A42)</f>
        <v/>
      </c>
      <c r="H42">
        <f>SUMIFS('EIA Imports'!$D$2:$D$4999,'EIA Imports'!$A$2:$A$4999,H$3,'EIA Imports'!$C$2:$C$4999,$A42)</f>
        <v/>
      </c>
      <c r="I42">
        <f>SUMIFS('EIA Imports'!$D$2:$D$4999,'EIA Imports'!$A$2:$A$4999,I$3,'EIA Imports'!$C$2:$C$4999,$A42)</f>
        <v/>
      </c>
      <c r="J42">
        <f>SUMIFS('EIA Imports'!$D$2:$D$4999,'EIA Imports'!$A$2:$A$4999,J$3,'EIA Imports'!$C$2:$C$4999,$A42)</f>
        <v/>
      </c>
      <c r="K42">
        <f>SUMIFS('EIA Imports'!$D$2:$D$4999,'EIA Imports'!$A$2:$A$4999,K$3,'EIA Imports'!$C$2:$C$4999,$A42)</f>
        <v/>
      </c>
      <c r="L42">
        <f>SUMIFS('EIA Imports'!$D$2:$D$4999,'EIA Imports'!$A$2:$A$4999,L$3,'EIA Imports'!$C$2:$C$4999,$A42)</f>
        <v/>
      </c>
      <c r="M42">
        <f>SUMIFS('EIA Imports'!$D$2:$D$4999,'EIA Imports'!$A$2:$A$4999,M$3,'EIA Imports'!$C$2:$C$4999,$A42)</f>
        <v/>
      </c>
      <c r="N42">
        <f>SUMIFS('EIA Imports'!$D$2:$D$4999,'EIA Imports'!$A$2:$A$4999,N$3,'EIA Imports'!$C$2:$C$4999,$A42)</f>
        <v/>
      </c>
      <c r="O42">
        <f>SUMIFS('EIA Imports'!$D$2:$D$4999,'EIA Imports'!$A$2:$A$4999,O$3,'EIA Imports'!$C$2:$C$4999,$A42)</f>
        <v/>
      </c>
      <c r="P42">
        <f>SUMIFS('EIA Imports'!$D$2:$D$4999,'EIA Imports'!$A$2:$A$4999,P$3,'EIA Imports'!$C$2:$C$4999,$A42)</f>
        <v/>
      </c>
      <c r="Q42">
        <f>SUMIFS('EIA Imports'!$D$2:$D$4999,'EIA Imports'!$A$2:$A$4999,Q$3,'EIA Imports'!$C$2:$C$4999,$A42)</f>
        <v/>
      </c>
      <c r="R42">
        <f>SUMIFS('EIA Imports'!$D$2:$D$4999,'EIA Imports'!$A$2:$A$4999,R$3,'EIA Imports'!$C$2:$C$4999,$A42)</f>
        <v/>
      </c>
      <c r="S42">
        <f>SUMIFS('EIA Imports'!$D$2:$D$4999,'EIA Imports'!$A$2:$A$4999,S$3,'EIA Imports'!$C$2:$C$4999,$A42)</f>
        <v/>
      </c>
      <c r="T42">
        <f>SUMIFS('EIA Imports'!$D$2:$D$4999,'EIA Imports'!$A$2:$A$4999,T$3,'EIA Imports'!$C$2:$C$4999,$A42)</f>
        <v/>
      </c>
      <c r="U42">
        <f>SUMIFS('EIA Imports'!$D$2:$D$4999,'EIA Imports'!$A$2:$A$4999,U$3,'EIA Imports'!$C$2:$C$4999,$A42)</f>
        <v/>
      </c>
      <c r="V42">
        <f>SUMIFS('EIA Imports'!$D$2:$D$4999,'EIA Imports'!$A$2:$A$4999,V$3,'EIA Imports'!$C$2:$C$4999,$A42)</f>
        <v/>
      </c>
      <c r="W42">
        <f>SUMIFS('EIA Imports'!$D$2:$D$4999,'EIA Imports'!$A$2:$A$4999,W$3,'EIA Imports'!$C$2:$C$4999,$A42)</f>
        <v/>
      </c>
      <c r="X42">
        <f>SUMIFS('EIA Imports'!$D$2:$D$4999,'EIA Imports'!$A$2:$A$4999,X$3,'EIA Imports'!$C$2:$C$4999,$A42)</f>
        <v/>
      </c>
      <c r="Y42">
        <f>SUMIFS('EIA Imports'!$D$2:$D$4999,'EIA Imports'!$A$2:$A$4999,Y$3,'EIA Imports'!$C$2:$C$4999,$A42)</f>
        <v/>
      </c>
      <c r="Z42">
        <f>SUMIFS('EIA Imports'!$D$2:$D$4999,'EIA Imports'!$A$2:$A$4999,Z$3,'EIA Imports'!$C$2:$C$4999,$A42)</f>
        <v/>
      </c>
      <c r="AA42">
        <f>SUMIFS('EIA Imports'!$D$2:$D$4999,'EIA Imports'!$A$2:$A$4999,AA$3,'EIA Imports'!$C$2:$C$4999,$A42)</f>
        <v/>
      </c>
      <c r="AB42">
        <f>SUMIFS('EIA Imports'!$D$2:$D$4999,'EIA Imports'!$A$2:$A$4999,AB$3,'EIA Imports'!$C$2:$C$4999,$A42)</f>
        <v/>
      </c>
      <c r="AC42">
        <f>SUMIFS('EIA Imports'!$D$2:$D$4999,'EIA Imports'!$A$2:$A$4999,AC$3,'EIA Imports'!$C$2:$C$4999,$A42)</f>
        <v/>
      </c>
      <c r="AD42">
        <f>SUMIFS('EIA Imports'!$D$2:$D$4999,'EIA Imports'!$A$2:$A$4999,AD$3,'EIA Imports'!$C$2:$C$4999,$A42)</f>
        <v/>
      </c>
      <c r="AE42">
        <f>SUMIFS('EIA Imports'!$D$2:$D$4999,'EIA Imports'!$A$2:$A$4999,AE$3,'EIA Imports'!$C$2:$C$4999,$A42)</f>
        <v/>
      </c>
      <c r="AF42">
        <f>SUMIFS('EIA Imports'!$D$2:$D$4999,'EIA Imports'!$A$2:$A$4999,AF$3,'EIA Imports'!$C$2:$C$4999,$A42)</f>
        <v/>
      </c>
      <c r="AG42">
        <f>SUMIFS('EIA Imports'!$D$2:$D$4999,'EIA Imports'!$A$2:$A$4999,AG$3,'EIA Imports'!$C$2:$C$4999,$A42)</f>
        <v/>
      </c>
      <c r="AH42">
        <f>SUMIFS('EIA Imports'!$D$2:$D$4999,'EIA Imports'!$A$2:$A$4999,AH$3,'EIA Imports'!$C$2:$C$4999,$A42)</f>
        <v/>
      </c>
      <c r="AI42">
        <f>SUMIFS('EIA Imports'!$D$2:$D$4999,'EIA Imports'!$A$2:$A$4999,AI$3,'EIA Imports'!$C$2:$C$4999,$A42)</f>
        <v/>
      </c>
      <c r="AJ42">
        <f>SUMIFS('EIA Imports'!$D$2:$D$4999,'EIA Imports'!$A$2:$A$4999,AJ$3,'EIA Imports'!$C$2:$C$4999,$A42)</f>
        <v/>
      </c>
      <c r="AK42">
        <f>SUMIFS('EIA Imports'!$D$2:$D$4999,'EIA Imports'!$A$2:$A$4999,AK$3,'EIA Imports'!$C$2:$C$4999,$A42)</f>
        <v/>
      </c>
      <c r="AL42">
        <f>SUMIFS('EIA Imports'!$D$2:$D$4999,'EIA Imports'!$A$2:$A$4999,AL$3,'EIA Imports'!$C$2:$C$4999,$A42)</f>
        <v/>
      </c>
      <c r="AM42">
        <f>SUMIFS('EIA Imports'!$D$2:$D$4999,'EIA Imports'!$A$2:$A$4999,AM$3,'EIA Imports'!$C$2:$C$4999,$A42)</f>
        <v/>
      </c>
      <c r="AN42">
        <f>SUMIFS('EIA Imports'!$D$2:$D$4999,'EIA Imports'!$A$2:$A$4999,AN$3,'EIA Imports'!$C$2:$C$4999,$A42)</f>
        <v/>
      </c>
      <c r="AO42">
        <f>SUMIFS('EIA Imports'!$D$2:$D$4999,'EIA Imports'!$A$2:$A$4999,AO$3,'EIA Imports'!$C$2:$C$4999,$A42)</f>
        <v/>
      </c>
      <c r="AP42">
        <f>SUMIFS('EIA Imports'!$D$2:$D$4999,'EIA Imports'!$A$2:$A$4999,AP$3,'EIA Imports'!$C$2:$C$4999,$A42)</f>
        <v/>
      </c>
      <c r="AQ42">
        <f>SUMIFS('EIA Imports'!$D$2:$D$4999,'EIA Imports'!$A$2:$A$4999,AQ$3,'EIA Imports'!$C$2:$C$4999,$A42)</f>
        <v/>
      </c>
      <c r="AR42">
        <f>SUMIFS('EIA Imports'!$D$2:$D$4999,'EIA Imports'!$A$2:$A$4999,AR$3,'EIA Imports'!$C$2:$C$4999,$A42)</f>
        <v/>
      </c>
      <c r="AS42">
        <f>SUMIFS('EIA Imports'!$D$2:$D$4999,'EIA Imports'!$A$2:$A$4999,AS$3,'EIA Imports'!$C$2:$C$4999,$A42)</f>
        <v/>
      </c>
      <c r="AT42">
        <f>SUMIFS('EIA Imports'!$D$2:$D$4999,'EIA Imports'!$A$2:$A$4999,AT$3,'EIA Imports'!$C$2:$C$4999,$A42)</f>
        <v/>
      </c>
      <c r="AU42">
        <f>SUMIFS('EIA Imports'!$D$2:$D$4999,'EIA Imports'!$A$2:$A$4999,AU$3,'EIA Imports'!$C$2:$C$4999,$A42)</f>
        <v/>
      </c>
      <c r="AV42">
        <f>SUMIFS('EIA Imports'!$D$2:$D$4999,'EIA Imports'!$A$2:$A$4999,AV$3,'EIA Imports'!$C$2:$C$4999,$A42)</f>
        <v/>
      </c>
      <c r="AW42" t="s">
        <v>268</v>
      </c>
      <c r="AX42">
        <f>MATCH(AW42,$A$4:$A$59,0)</f>
        <v/>
      </c>
    </row>
    <row r="43" spans="1:50">
      <c r="A43" t="s">
        <v>278</v>
      </c>
      <c r="B43" t="s">
        <v>1766</v>
      </c>
      <c r="C43" t="s">
        <v>1767</v>
      </c>
      <c r="E43">
        <f>SUMIFS('EIA Imports'!$D$2:$D$4999,'EIA Imports'!$A$2:$A$4999,E$3,'EIA Imports'!$C$2:$C$4999,$A43)</f>
        <v/>
      </c>
      <c r="F43">
        <f>SUMIFS('EIA Imports'!$D$2:$D$4999,'EIA Imports'!$A$2:$A$4999,F$3,'EIA Imports'!$C$2:$C$4999,$A43)</f>
        <v/>
      </c>
      <c r="G43">
        <f>SUMIFS('EIA Imports'!$D$2:$D$4999,'EIA Imports'!$A$2:$A$4999,G$3,'EIA Imports'!$C$2:$C$4999,$A43)</f>
        <v/>
      </c>
      <c r="H43">
        <f>SUMIFS('EIA Imports'!$D$2:$D$4999,'EIA Imports'!$A$2:$A$4999,H$3,'EIA Imports'!$C$2:$C$4999,$A43)</f>
        <v/>
      </c>
      <c r="I43">
        <f>SUMIFS('EIA Imports'!$D$2:$D$4999,'EIA Imports'!$A$2:$A$4999,I$3,'EIA Imports'!$C$2:$C$4999,$A43)</f>
        <v/>
      </c>
      <c r="J43">
        <f>SUMIFS('EIA Imports'!$D$2:$D$4999,'EIA Imports'!$A$2:$A$4999,J$3,'EIA Imports'!$C$2:$C$4999,$A43)</f>
        <v/>
      </c>
      <c r="K43">
        <f>SUMIFS('EIA Imports'!$D$2:$D$4999,'EIA Imports'!$A$2:$A$4999,K$3,'EIA Imports'!$C$2:$C$4999,$A43)</f>
        <v/>
      </c>
      <c r="L43">
        <f>SUMIFS('EIA Imports'!$D$2:$D$4999,'EIA Imports'!$A$2:$A$4999,L$3,'EIA Imports'!$C$2:$C$4999,$A43)</f>
        <v/>
      </c>
      <c r="M43">
        <f>SUMIFS('EIA Imports'!$D$2:$D$4999,'EIA Imports'!$A$2:$A$4999,M$3,'EIA Imports'!$C$2:$C$4999,$A43)</f>
        <v/>
      </c>
      <c r="N43">
        <f>SUMIFS('EIA Imports'!$D$2:$D$4999,'EIA Imports'!$A$2:$A$4999,N$3,'EIA Imports'!$C$2:$C$4999,$A43)</f>
        <v/>
      </c>
      <c r="O43">
        <f>SUMIFS('EIA Imports'!$D$2:$D$4999,'EIA Imports'!$A$2:$A$4999,O$3,'EIA Imports'!$C$2:$C$4999,$A43)</f>
        <v/>
      </c>
      <c r="P43">
        <f>SUMIFS('EIA Imports'!$D$2:$D$4999,'EIA Imports'!$A$2:$A$4999,P$3,'EIA Imports'!$C$2:$C$4999,$A43)</f>
        <v/>
      </c>
      <c r="Q43">
        <f>SUMIFS('EIA Imports'!$D$2:$D$4999,'EIA Imports'!$A$2:$A$4999,Q$3,'EIA Imports'!$C$2:$C$4999,$A43)</f>
        <v/>
      </c>
      <c r="R43">
        <f>SUMIFS('EIA Imports'!$D$2:$D$4999,'EIA Imports'!$A$2:$A$4999,R$3,'EIA Imports'!$C$2:$C$4999,$A43)</f>
        <v/>
      </c>
      <c r="S43">
        <f>SUMIFS('EIA Imports'!$D$2:$D$4999,'EIA Imports'!$A$2:$A$4999,S$3,'EIA Imports'!$C$2:$C$4999,$A43)</f>
        <v/>
      </c>
      <c r="T43">
        <f>SUMIFS('EIA Imports'!$D$2:$D$4999,'EIA Imports'!$A$2:$A$4999,T$3,'EIA Imports'!$C$2:$C$4999,$A43)</f>
        <v/>
      </c>
      <c r="U43">
        <f>SUMIFS('EIA Imports'!$D$2:$D$4999,'EIA Imports'!$A$2:$A$4999,U$3,'EIA Imports'!$C$2:$C$4999,$A43)</f>
        <v/>
      </c>
      <c r="V43">
        <f>SUMIFS('EIA Imports'!$D$2:$D$4999,'EIA Imports'!$A$2:$A$4999,V$3,'EIA Imports'!$C$2:$C$4999,$A43)</f>
        <v/>
      </c>
      <c r="W43">
        <f>SUMIFS('EIA Imports'!$D$2:$D$4999,'EIA Imports'!$A$2:$A$4999,W$3,'EIA Imports'!$C$2:$C$4999,$A43)</f>
        <v/>
      </c>
      <c r="X43">
        <f>SUMIFS('EIA Imports'!$D$2:$D$4999,'EIA Imports'!$A$2:$A$4999,X$3,'EIA Imports'!$C$2:$C$4999,$A43)</f>
        <v/>
      </c>
      <c r="Y43">
        <f>SUMIFS('EIA Imports'!$D$2:$D$4999,'EIA Imports'!$A$2:$A$4999,Y$3,'EIA Imports'!$C$2:$C$4999,$A43)</f>
        <v/>
      </c>
      <c r="Z43">
        <f>SUMIFS('EIA Imports'!$D$2:$D$4999,'EIA Imports'!$A$2:$A$4999,Z$3,'EIA Imports'!$C$2:$C$4999,$A43)</f>
        <v/>
      </c>
      <c r="AA43">
        <f>SUMIFS('EIA Imports'!$D$2:$D$4999,'EIA Imports'!$A$2:$A$4999,AA$3,'EIA Imports'!$C$2:$C$4999,$A43)</f>
        <v/>
      </c>
      <c r="AB43">
        <f>SUMIFS('EIA Imports'!$D$2:$D$4999,'EIA Imports'!$A$2:$A$4999,AB$3,'EIA Imports'!$C$2:$C$4999,$A43)</f>
        <v/>
      </c>
      <c r="AC43">
        <f>SUMIFS('EIA Imports'!$D$2:$D$4999,'EIA Imports'!$A$2:$A$4999,AC$3,'EIA Imports'!$C$2:$C$4999,$A43)</f>
        <v/>
      </c>
      <c r="AD43">
        <f>SUMIFS('EIA Imports'!$D$2:$D$4999,'EIA Imports'!$A$2:$A$4999,AD$3,'EIA Imports'!$C$2:$C$4999,$A43)</f>
        <v/>
      </c>
      <c r="AE43">
        <f>SUMIFS('EIA Imports'!$D$2:$D$4999,'EIA Imports'!$A$2:$A$4999,AE$3,'EIA Imports'!$C$2:$C$4999,$A43)</f>
        <v/>
      </c>
      <c r="AF43">
        <f>SUMIFS('EIA Imports'!$D$2:$D$4999,'EIA Imports'!$A$2:$A$4999,AF$3,'EIA Imports'!$C$2:$C$4999,$A43)</f>
        <v/>
      </c>
      <c r="AG43">
        <f>SUMIFS('EIA Imports'!$D$2:$D$4999,'EIA Imports'!$A$2:$A$4999,AG$3,'EIA Imports'!$C$2:$C$4999,$A43)</f>
        <v/>
      </c>
      <c r="AH43">
        <f>SUMIFS('EIA Imports'!$D$2:$D$4999,'EIA Imports'!$A$2:$A$4999,AH$3,'EIA Imports'!$C$2:$C$4999,$A43)</f>
        <v/>
      </c>
      <c r="AI43">
        <f>SUMIFS('EIA Imports'!$D$2:$D$4999,'EIA Imports'!$A$2:$A$4999,AI$3,'EIA Imports'!$C$2:$C$4999,$A43)</f>
        <v/>
      </c>
      <c r="AJ43">
        <f>SUMIFS('EIA Imports'!$D$2:$D$4999,'EIA Imports'!$A$2:$A$4999,AJ$3,'EIA Imports'!$C$2:$C$4999,$A43)</f>
        <v/>
      </c>
      <c r="AK43">
        <f>SUMIFS('EIA Imports'!$D$2:$D$4999,'EIA Imports'!$A$2:$A$4999,AK$3,'EIA Imports'!$C$2:$C$4999,$A43)</f>
        <v/>
      </c>
      <c r="AL43">
        <f>SUMIFS('EIA Imports'!$D$2:$D$4999,'EIA Imports'!$A$2:$A$4999,AL$3,'EIA Imports'!$C$2:$C$4999,$A43)</f>
        <v/>
      </c>
      <c r="AM43">
        <f>SUMIFS('EIA Imports'!$D$2:$D$4999,'EIA Imports'!$A$2:$A$4999,AM$3,'EIA Imports'!$C$2:$C$4999,$A43)</f>
        <v/>
      </c>
      <c r="AN43">
        <f>SUMIFS('EIA Imports'!$D$2:$D$4999,'EIA Imports'!$A$2:$A$4999,AN$3,'EIA Imports'!$C$2:$C$4999,$A43)</f>
        <v/>
      </c>
      <c r="AO43">
        <f>SUMIFS('EIA Imports'!$D$2:$D$4999,'EIA Imports'!$A$2:$A$4999,AO$3,'EIA Imports'!$C$2:$C$4999,$A43)</f>
        <v/>
      </c>
      <c r="AP43">
        <f>SUMIFS('EIA Imports'!$D$2:$D$4999,'EIA Imports'!$A$2:$A$4999,AP$3,'EIA Imports'!$C$2:$C$4999,$A43)</f>
        <v/>
      </c>
      <c r="AQ43">
        <f>SUMIFS('EIA Imports'!$D$2:$D$4999,'EIA Imports'!$A$2:$A$4999,AQ$3,'EIA Imports'!$C$2:$C$4999,$A43)</f>
        <v/>
      </c>
      <c r="AR43">
        <f>SUMIFS('EIA Imports'!$D$2:$D$4999,'EIA Imports'!$A$2:$A$4999,AR$3,'EIA Imports'!$C$2:$C$4999,$A43)</f>
        <v/>
      </c>
      <c r="AS43">
        <f>SUMIFS('EIA Imports'!$D$2:$D$4999,'EIA Imports'!$A$2:$A$4999,AS$3,'EIA Imports'!$C$2:$C$4999,$A43)</f>
        <v/>
      </c>
      <c r="AT43">
        <f>SUMIFS('EIA Imports'!$D$2:$D$4999,'EIA Imports'!$A$2:$A$4999,AT$3,'EIA Imports'!$C$2:$C$4999,$A43)</f>
        <v/>
      </c>
      <c r="AU43">
        <f>SUMIFS('EIA Imports'!$D$2:$D$4999,'EIA Imports'!$A$2:$A$4999,AU$3,'EIA Imports'!$C$2:$C$4999,$A43)</f>
        <v/>
      </c>
      <c r="AV43">
        <f>SUMIFS('EIA Imports'!$D$2:$D$4999,'EIA Imports'!$A$2:$A$4999,AV$3,'EIA Imports'!$C$2:$C$4999,$A43)</f>
        <v/>
      </c>
      <c r="AW43" t="s">
        <v>276</v>
      </c>
      <c r="AX43">
        <f>MATCH(AW43,$A$4:$A$59,0)</f>
        <v/>
      </c>
    </row>
    <row r="44" spans="1:50">
      <c r="A44" t="s">
        <v>353</v>
      </c>
      <c r="B44" t="s">
        <v>1766</v>
      </c>
      <c r="C44" t="s">
        <v>1767</v>
      </c>
      <c r="E44">
        <f>SUMIFS('EIA Imports'!$D$2:$D$4999,'EIA Imports'!$A$2:$A$4999,E$3,'EIA Imports'!$C$2:$C$4999,$A44)</f>
        <v/>
      </c>
      <c r="F44">
        <f>SUMIFS('EIA Imports'!$D$2:$D$4999,'EIA Imports'!$A$2:$A$4999,F$3,'EIA Imports'!$C$2:$C$4999,$A44)</f>
        <v/>
      </c>
      <c r="G44">
        <f>SUMIFS('EIA Imports'!$D$2:$D$4999,'EIA Imports'!$A$2:$A$4999,G$3,'EIA Imports'!$C$2:$C$4999,$A44)</f>
        <v/>
      </c>
      <c r="H44">
        <f>SUMIFS('EIA Imports'!$D$2:$D$4999,'EIA Imports'!$A$2:$A$4999,H$3,'EIA Imports'!$C$2:$C$4999,$A44)</f>
        <v/>
      </c>
      <c r="I44">
        <f>SUMIFS('EIA Imports'!$D$2:$D$4999,'EIA Imports'!$A$2:$A$4999,I$3,'EIA Imports'!$C$2:$C$4999,$A44)</f>
        <v/>
      </c>
      <c r="J44">
        <f>SUMIFS('EIA Imports'!$D$2:$D$4999,'EIA Imports'!$A$2:$A$4999,J$3,'EIA Imports'!$C$2:$C$4999,$A44)</f>
        <v/>
      </c>
      <c r="K44">
        <f>SUMIFS('EIA Imports'!$D$2:$D$4999,'EIA Imports'!$A$2:$A$4999,K$3,'EIA Imports'!$C$2:$C$4999,$A44)</f>
        <v/>
      </c>
      <c r="L44">
        <f>SUMIFS('EIA Imports'!$D$2:$D$4999,'EIA Imports'!$A$2:$A$4999,L$3,'EIA Imports'!$C$2:$C$4999,$A44)</f>
        <v/>
      </c>
      <c r="M44">
        <f>SUMIFS('EIA Imports'!$D$2:$D$4999,'EIA Imports'!$A$2:$A$4999,M$3,'EIA Imports'!$C$2:$C$4999,$A44)</f>
        <v/>
      </c>
      <c r="N44">
        <f>SUMIFS('EIA Imports'!$D$2:$D$4999,'EIA Imports'!$A$2:$A$4999,N$3,'EIA Imports'!$C$2:$C$4999,$A44)</f>
        <v/>
      </c>
      <c r="O44">
        <f>SUMIFS('EIA Imports'!$D$2:$D$4999,'EIA Imports'!$A$2:$A$4999,O$3,'EIA Imports'!$C$2:$C$4999,$A44)</f>
        <v/>
      </c>
      <c r="P44">
        <f>SUMIFS('EIA Imports'!$D$2:$D$4999,'EIA Imports'!$A$2:$A$4999,P$3,'EIA Imports'!$C$2:$C$4999,$A44)</f>
        <v/>
      </c>
      <c r="Q44">
        <f>SUMIFS('EIA Imports'!$D$2:$D$4999,'EIA Imports'!$A$2:$A$4999,Q$3,'EIA Imports'!$C$2:$C$4999,$A44)</f>
        <v/>
      </c>
      <c r="R44">
        <f>SUMIFS('EIA Imports'!$D$2:$D$4999,'EIA Imports'!$A$2:$A$4999,R$3,'EIA Imports'!$C$2:$C$4999,$A44)</f>
        <v/>
      </c>
      <c r="S44">
        <f>SUMIFS('EIA Imports'!$D$2:$D$4999,'EIA Imports'!$A$2:$A$4999,S$3,'EIA Imports'!$C$2:$C$4999,$A44)</f>
        <v/>
      </c>
      <c r="T44">
        <f>SUMIFS('EIA Imports'!$D$2:$D$4999,'EIA Imports'!$A$2:$A$4999,T$3,'EIA Imports'!$C$2:$C$4999,$A44)</f>
        <v/>
      </c>
      <c r="U44">
        <f>SUMIFS('EIA Imports'!$D$2:$D$4999,'EIA Imports'!$A$2:$A$4999,U$3,'EIA Imports'!$C$2:$C$4999,$A44)</f>
        <v/>
      </c>
      <c r="V44">
        <f>SUMIFS('EIA Imports'!$D$2:$D$4999,'EIA Imports'!$A$2:$A$4999,V$3,'EIA Imports'!$C$2:$C$4999,$A44)</f>
        <v/>
      </c>
      <c r="W44">
        <f>SUMIFS('EIA Imports'!$D$2:$D$4999,'EIA Imports'!$A$2:$A$4999,W$3,'EIA Imports'!$C$2:$C$4999,$A44)</f>
        <v/>
      </c>
      <c r="X44">
        <f>SUMIFS('EIA Imports'!$D$2:$D$4999,'EIA Imports'!$A$2:$A$4999,X$3,'EIA Imports'!$C$2:$C$4999,$A44)</f>
        <v/>
      </c>
      <c r="Y44">
        <f>SUMIFS('EIA Imports'!$D$2:$D$4999,'EIA Imports'!$A$2:$A$4999,Y$3,'EIA Imports'!$C$2:$C$4999,$A44)</f>
        <v/>
      </c>
      <c r="Z44">
        <f>SUMIFS('EIA Imports'!$D$2:$D$4999,'EIA Imports'!$A$2:$A$4999,Z$3,'EIA Imports'!$C$2:$C$4999,$A44)</f>
        <v/>
      </c>
      <c r="AA44">
        <f>SUMIFS('EIA Imports'!$D$2:$D$4999,'EIA Imports'!$A$2:$A$4999,AA$3,'EIA Imports'!$C$2:$C$4999,$A44)</f>
        <v/>
      </c>
      <c r="AB44">
        <f>SUMIFS('EIA Imports'!$D$2:$D$4999,'EIA Imports'!$A$2:$A$4999,AB$3,'EIA Imports'!$C$2:$C$4999,$A44)</f>
        <v/>
      </c>
      <c r="AC44">
        <f>SUMIFS('EIA Imports'!$D$2:$D$4999,'EIA Imports'!$A$2:$A$4999,AC$3,'EIA Imports'!$C$2:$C$4999,$A44)</f>
        <v/>
      </c>
      <c r="AD44">
        <f>SUMIFS('EIA Imports'!$D$2:$D$4999,'EIA Imports'!$A$2:$A$4999,AD$3,'EIA Imports'!$C$2:$C$4999,$A44)</f>
        <v/>
      </c>
      <c r="AE44">
        <f>SUMIFS('EIA Imports'!$D$2:$D$4999,'EIA Imports'!$A$2:$A$4999,AE$3,'EIA Imports'!$C$2:$C$4999,$A44)</f>
        <v/>
      </c>
      <c r="AF44">
        <f>SUMIFS('EIA Imports'!$D$2:$D$4999,'EIA Imports'!$A$2:$A$4999,AF$3,'EIA Imports'!$C$2:$C$4999,$A44)</f>
        <v/>
      </c>
      <c r="AG44">
        <f>SUMIFS('EIA Imports'!$D$2:$D$4999,'EIA Imports'!$A$2:$A$4999,AG$3,'EIA Imports'!$C$2:$C$4999,$A44)</f>
        <v/>
      </c>
      <c r="AH44">
        <f>SUMIFS('EIA Imports'!$D$2:$D$4999,'EIA Imports'!$A$2:$A$4999,AH$3,'EIA Imports'!$C$2:$C$4999,$A44)</f>
        <v/>
      </c>
      <c r="AI44">
        <f>SUMIFS('EIA Imports'!$D$2:$D$4999,'EIA Imports'!$A$2:$A$4999,AI$3,'EIA Imports'!$C$2:$C$4999,$A44)</f>
        <v/>
      </c>
      <c r="AJ44">
        <f>SUMIFS('EIA Imports'!$D$2:$D$4999,'EIA Imports'!$A$2:$A$4999,AJ$3,'EIA Imports'!$C$2:$C$4999,$A44)</f>
        <v/>
      </c>
      <c r="AK44">
        <f>SUMIFS('EIA Imports'!$D$2:$D$4999,'EIA Imports'!$A$2:$A$4999,AK$3,'EIA Imports'!$C$2:$C$4999,$A44)</f>
        <v/>
      </c>
      <c r="AL44">
        <f>SUMIFS('EIA Imports'!$D$2:$D$4999,'EIA Imports'!$A$2:$A$4999,AL$3,'EIA Imports'!$C$2:$C$4999,$A44)</f>
        <v/>
      </c>
      <c r="AM44">
        <f>SUMIFS('EIA Imports'!$D$2:$D$4999,'EIA Imports'!$A$2:$A$4999,AM$3,'EIA Imports'!$C$2:$C$4999,$A44)</f>
        <v/>
      </c>
      <c r="AN44">
        <f>SUMIFS('EIA Imports'!$D$2:$D$4999,'EIA Imports'!$A$2:$A$4999,AN$3,'EIA Imports'!$C$2:$C$4999,$A44)</f>
        <v/>
      </c>
      <c r="AO44">
        <f>SUMIFS('EIA Imports'!$D$2:$D$4999,'EIA Imports'!$A$2:$A$4999,AO$3,'EIA Imports'!$C$2:$C$4999,$A44)</f>
        <v/>
      </c>
      <c r="AP44">
        <f>SUMIFS('EIA Imports'!$D$2:$D$4999,'EIA Imports'!$A$2:$A$4999,AP$3,'EIA Imports'!$C$2:$C$4999,$A44)</f>
        <v/>
      </c>
      <c r="AQ44">
        <f>SUMIFS('EIA Imports'!$D$2:$D$4999,'EIA Imports'!$A$2:$A$4999,AQ$3,'EIA Imports'!$C$2:$C$4999,$A44)</f>
        <v/>
      </c>
      <c r="AR44">
        <f>SUMIFS('EIA Imports'!$D$2:$D$4999,'EIA Imports'!$A$2:$A$4999,AR$3,'EIA Imports'!$C$2:$C$4999,$A44)</f>
        <v/>
      </c>
      <c r="AS44">
        <f>SUMIFS('EIA Imports'!$D$2:$D$4999,'EIA Imports'!$A$2:$A$4999,AS$3,'EIA Imports'!$C$2:$C$4999,$A44)</f>
        <v/>
      </c>
      <c r="AT44">
        <f>SUMIFS('EIA Imports'!$D$2:$D$4999,'EIA Imports'!$A$2:$A$4999,AT$3,'EIA Imports'!$C$2:$C$4999,$A44)</f>
        <v/>
      </c>
      <c r="AU44">
        <f>SUMIFS('EIA Imports'!$D$2:$D$4999,'EIA Imports'!$A$2:$A$4999,AU$3,'EIA Imports'!$C$2:$C$4999,$A44)</f>
        <v/>
      </c>
      <c r="AV44">
        <f>SUMIFS('EIA Imports'!$D$2:$D$4999,'EIA Imports'!$A$2:$A$4999,AV$3,'EIA Imports'!$C$2:$C$4999,$A44)</f>
        <v/>
      </c>
      <c r="AW44" t="s">
        <v>285</v>
      </c>
      <c r="AX44">
        <f>MATCH(AW44,$A$4:$A$59,0)</f>
        <v/>
      </c>
    </row>
    <row r="45" spans="1:50">
      <c r="A45" t="s">
        <v>303</v>
      </c>
      <c r="B45" t="s">
        <v>1766</v>
      </c>
      <c r="C45" t="s">
        <v>1767</v>
      </c>
      <c r="E45">
        <f>SUMIFS('EIA Imports'!$D$2:$D$4999,'EIA Imports'!$A$2:$A$4999,E$3,'EIA Imports'!$C$2:$C$4999,$A45)</f>
        <v/>
      </c>
      <c r="F45">
        <f>SUMIFS('EIA Imports'!$D$2:$D$4999,'EIA Imports'!$A$2:$A$4999,F$3,'EIA Imports'!$C$2:$C$4999,$A45)</f>
        <v/>
      </c>
      <c r="G45">
        <f>SUMIFS('EIA Imports'!$D$2:$D$4999,'EIA Imports'!$A$2:$A$4999,G$3,'EIA Imports'!$C$2:$C$4999,$A45)</f>
        <v/>
      </c>
      <c r="H45">
        <f>SUMIFS('EIA Imports'!$D$2:$D$4999,'EIA Imports'!$A$2:$A$4999,H$3,'EIA Imports'!$C$2:$C$4999,$A45)</f>
        <v/>
      </c>
      <c r="I45">
        <f>SUMIFS('EIA Imports'!$D$2:$D$4999,'EIA Imports'!$A$2:$A$4999,I$3,'EIA Imports'!$C$2:$C$4999,$A45)</f>
        <v/>
      </c>
      <c r="J45">
        <f>SUMIFS('EIA Imports'!$D$2:$D$4999,'EIA Imports'!$A$2:$A$4999,J$3,'EIA Imports'!$C$2:$C$4999,$A45)</f>
        <v/>
      </c>
      <c r="K45">
        <f>SUMIFS('EIA Imports'!$D$2:$D$4999,'EIA Imports'!$A$2:$A$4999,K$3,'EIA Imports'!$C$2:$C$4999,$A45)</f>
        <v/>
      </c>
      <c r="L45">
        <f>SUMIFS('EIA Imports'!$D$2:$D$4999,'EIA Imports'!$A$2:$A$4999,L$3,'EIA Imports'!$C$2:$C$4999,$A45)</f>
        <v/>
      </c>
      <c r="M45">
        <f>SUMIFS('EIA Imports'!$D$2:$D$4999,'EIA Imports'!$A$2:$A$4999,M$3,'EIA Imports'!$C$2:$C$4999,$A45)</f>
        <v/>
      </c>
      <c r="N45">
        <f>SUMIFS('EIA Imports'!$D$2:$D$4999,'EIA Imports'!$A$2:$A$4999,N$3,'EIA Imports'!$C$2:$C$4999,$A45)</f>
        <v/>
      </c>
      <c r="O45">
        <f>SUMIFS('EIA Imports'!$D$2:$D$4999,'EIA Imports'!$A$2:$A$4999,O$3,'EIA Imports'!$C$2:$C$4999,$A45)</f>
        <v/>
      </c>
      <c r="P45">
        <f>SUMIFS('EIA Imports'!$D$2:$D$4999,'EIA Imports'!$A$2:$A$4999,P$3,'EIA Imports'!$C$2:$C$4999,$A45)</f>
        <v/>
      </c>
      <c r="Q45">
        <f>SUMIFS('EIA Imports'!$D$2:$D$4999,'EIA Imports'!$A$2:$A$4999,Q$3,'EIA Imports'!$C$2:$C$4999,$A45)</f>
        <v/>
      </c>
      <c r="R45">
        <f>SUMIFS('EIA Imports'!$D$2:$D$4999,'EIA Imports'!$A$2:$A$4999,R$3,'EIA Imports'!$C$2:$C$4999,$A45)</f>
        <v/>
      </c>
      <c r="S45">
        <f>SUMIFS('EIA Imports'!$D$2:$D$4999,'EIA Imports'!$A$2:$A$4999,S$3,'EIA Imports'!$C$2:$C$4999,$A45)</f>
        <v/>
      </c>
      <c r="T45">
        <f>SUMIFS('EIA Imports'!$D$2:$D$4999,'EIA Imports'!$A$2:$A$4999,T$3,'EIA Imports'!$C$2:$C$4999,$A45)</f>
        <v/>
      </c>
      <c r="U45">
        <f>SUMIFS('EIA Imports'!$D$2:$D$4999,'EIA Imports'!$A$2:$A$4999,U$3,'EIA Imports'!$C$2:$C$4999,$A45)</f>
        <v/>
      </c>
      <c r="V45">
        <f>SUMIFS('EIA Imports'!$D$2:$D$4999,'EIA Imports'!$A$2:$A$4999,V$3,'EIA Imports'!$C$2:$C$4999,$A45)</f>
        <v/>
      </c>
      <c r="W45">
        <f>SUMIFS('EIA Imports'!$D$2:$D$4999,'EIA Imports'!$A$2:$A$4999,W$3,'EIA Imports'!$C$2:$C$4999,$A45)</f>
        <v/>
      </c>
      <c r="X45">
        <f>SUMIFS('EIA Imports'!$D$2:$D$4999,'EIA Imports'!$A$2:$A$4999,X$3,'EIA Imports'!$C$2:$C$4999,$A45)</f>
        <v/>
      </c>
      <c r="Y45">
        <f>SUMIFS('EIA Imports'!$D$2:$D$4999,'EIA Imports'!$A$2:$A$4999,Y$3,'EIA Imports'!$C$2:$C$4999,$A45)</f>
        <v/>
      </c>
      <c r="Z45">
        <f>SUMIFS('EIA Imports'!$D$2:$D$4999,'EIA Imports'!$A$2:$A$4999,Z$3,'EIA Imports'!$C$2:$C$4999,$A45)</f>
        <v/>
      </c>
      <c r="AA45">
        <f>SUMIFS('EIA Imports'!$D$2:$D$4999,'EIA Imports'!$A$2:$A$4999,AA$3,'EIA Imports'!$C$2:$C$4999,$A45)</f>
        <v/>
      </c>
      <c r="AB45">
        <f>SUMIFS('EIA Imports'!$D$2:$D$4999,'EIA Imports'!$A$2:$A$4999,AB$3,'EIA Imports'!$C$2:$C$4999,$A45)</f>
        <v/>
      </c>
      <c r="AC45">
        <f>SUMIFS('EIA Imports'!$D$2:$D$4999,'EIA Imports'!$A$2:$A$4999,AC$3,'EIA Imports'!$C$2:$C$4999,$A45)</f>
        <v/>
      </c>
      <c r="AD45">
        <f>SUMIFS('EIA Imports'!$D$2:$D$4999,'EIA Imports'!$A$2:$A$4999,AD$3,'EIA Imports'!$C$2:$C$4999,$A45)</f>
        <v/>
      </c>
      <c r="AE45">
        <f>SUMIFS('EIA Imports'!$D$2:$D$4999,'EIA Imports'!$A$2:$A$4999,AE$3,'EIA Imports'!$C$2:$C$4999,$A45)</f>
        <v/>
      </c>
      <c r="AF45">
        <f>SUMIFS('EIA Imports'!$D$2:$D$4999,'EIA Imports'!$A$2:$A$4999,AF$3,'EIA Imports'!$C$2:$C$4999,$A45)</f>
        <v/>
      </c>
      <c r="AG45">
        <f>SUMIFS('EIA Imports'!$D$2:$D$4999,'EIA Imports'!$A$2:$A$4999,AG$3,'EIA Imports'!$C$2:$C$4999,$A45)</f>
        <v/>
      </c>
      <c r="AH45">
        <f>SUMIFS('EIA Imports'!$D$2:$D$4999,'EIA Imports'!$A$2:$A$4999,AH$3,'EIA Imports'!$C$2:$C$4999,$A45)</f>
        <v/>
      </c>
      <c r="AI45">
        <f>SUMIFS('EIA Imports'!$D$2:$D$4999,'EIA Imports'!$A$2:$A$4999,AI$3,'EIA Imports'!$C$2:$C$4999,$A45)</f>
        <v/>
      </c>
      <c r="AJ45">
        <f>SUMIFS('EIA Imports'!$D$2:$D$4999,'EIA Imports'!$A$2:$A$4999,AJ$3,'EIA Imports'!$C$2:$C$4999,$A45)</f>
        <v/>
      </c>
      <c r="AK45">
        <f>SUMIFS('EIA Imports'!$D$2:$D$4999,'EIA Imports'!$A$2:$A$4999,AK$3,'EIA Imports'!$C$2:$C$4999,$A45)</f>
        <v/>
      </c>
      <c r="AL45">
        <f>SUMIFS('EIA Imports'!$D$2:$D$4999,'EIA Imports'!$A$2:$A$4999,AL$3,'EIA Imports'!$C$2:$C$4999,$A45)</f>
        <v/>
      </c>
      <c r="AM45">
        <f>SUMIFS('EIA Imports'!$D$2:$D$4999,'EIA Imports'!$A$2:$A$4999,AM$3,'EIA Imports'!$C$2:$C$4999,$A45)</f>
        <v/>
      </c>
      <c r="AN45">
        <f>SUMIFS('EIA Imports'!$D$2:$D$4999,'EIA Imports'!$A$2:$A$4999,AN$3,'EIA Imports'!$C$2:$C$4999,$A45)</f>
        <v/>
      </c>
      <c r="AO45">
        <f>SUMIFS('EIA Imports'!$D$2:$D$4999,'EIA Imports'!$A$2:$A$4999,AO$3,'EIA Imports'!$C$2:$C$4999,$A45)</f>
        <v/>
      </c>
      <c r="AP45">
        <f>SUMIFS('EIA Imports'!$D$2:$D$4999,'EIA Imports'!$A$2:$A$4999,AP$3,'EIA Imports'!$C$2:$C$4999,$A45)</f>
        <v/>
      </c>
      <c r="AQ45">
        <f>SUMIFS('EIA Imports'!$D$2:$D$4999,'EIA Imports'!$A$2:$A$4999,AQ$3,'EIA Imports'!$C$2:$C$4999,$A45)</f>
        <v/>
      </c>
      <c r="AR45">
        <f>SUMIFS('EIA Imports'!$D$2:$D$4999,'EIA Imports'!$A$2:$A$4999,AR$3,'EIA Imports'!$C$2:$C$4999,$A45)</f>
        <v/>
      </c>
      <c r="AS45">
        <f>SUMIFS('EIA Imports'!$D$2:$D$4999,'EIA Imports'!$A$2:$A$4999,AS$3,'EIA Imports'!$C$2:$C$4999,$A45)</f>
        <v/>
      </c>
      <c r="AT45">
        <f>SUMIFS('EIA Imports'!$D$2:$D$4999,'EIA Imports'!$A$2:$A$4999,AT$3,'EIA Imports'!$C$2:$C$4999,$A45)</f>
        <v/>
      </c>
      <c r="AU45">
        <f>SUMIFS('EIA Imports'!$D$2:$D$4999,'EIA Imports'!$A$2:$A$4999,AU$3,'EIA Imports'!$C$2:$C$4999,$A45)</f>
        <v/>
      </c>
      <c r="AV45">
        <f>SUMIFS('EIA Imports'!$D$2:$D$4999,'EIA Imports'!$A$2:$A$4999,AV$3,'EIA Imports'!$C$2:$C$4999,$A45)</f>
        <v/>
      </c>
      <c r="AW45" t="s">
        <v>336</v>
      </c>
      <c r="AX45">
        <f>MATCH(AW45,$A$4:$A$59,0)</f>
        <v/>
      </c>
    </row>
    <row r="46" spans="1:50">
      <c r="A46" t="s">
        <v>295</v>
      </c>
      <c r="B46" t="s">
        <v>1766</v>
      </c>
      <c r="C46" t="s">
        <v>1767</v>
      </c>
      <c r="E46">
        <f>SUMIFS('EIA Imports'!$D$2:$D$4999,'EIA Imports'!$A$2:$A$4999,E$3,'EIA Imports'!$C$2:$C$4999,$A46)</f>
        <v/>
      </c>
      <c r="F46">
        <f>SUMIFS('EIA Imports'!$D$2:$D$4999,'EIA Imports'!$A$2:$A$4999,F$3,'EIA Imports'!$C$2:$C$4999,$A46)</f>
        <v/>
      </c>
      <c r="G46">
        <f>SUMIFS('EIA Imports'!$D$2:$D$4999,'EIA Imports'!$A$2:$A$4999,G$3,'EIA Imports'!$C$2:$C$4999,$A46)</f>
        <v/>
      </c>
      <c r="H46">
        <f>SUMIFS('EIA Imports'!$D$2:$D$4999,'EIA Imports'!$A$2:$A$4999,H$3,'EIA Imports'!$C$2:$C$4999,$A46)</f>
        <v/>
      </c>
      <c r="I46">
        <f>SUMIFS('EIA Imports'!$D$2:$D$4999,'EIA Imports'!$A$2:$A$4999,I$3,'EIA Imports'!$C$2:$C$4999,$A46)</f>
        <v/>
      </c>
      <c r="J46">
        <f>SUMIFS('EIA Imports'!$D$2:$D$4999,'EIA Imports'!$A$2:$A$4999,J$3,'EIA Imports'!$C$2:$C$4999,$A46)</f>
        <v/>
      </c>
      <c r="K46">
        <f>SUMIFS('EIA Imports'!$D$2:$D$4999,'EIA Imports'!$A$2:$A$4999,K$3,'EIA Imports'!$C$2:$C$4999,$A46)</f>
        <v/>
      </c>
      <c r="L46">
        <f>SUMIFS('EIA Imports'!$D$2:$D$4999,'EIA Imports'!$A$2:$A$4999,L$3,'EIA Imports'!$C$2:$C$4999,$A46)</f>
        <v/>
      </c>
      <c r="M46">
        <f>SUMIFS('EIA Imports'!$D$2:$D$4999,'EIA Imports'!$A$2:$A$4999,M$3,'EIA Imports'!$C$2:$C$4999,$A46)</f>
        <v/>
      </c>
      <c r="N46">
        <f>SUMIFS('EIA Imports'!$D$2:$D$4999,'EIA Imports'!$A$2:$A$4999,N$3,'EIA Imports'!$C$2:$C$4999,$A46)</f>
        <v/>
      </c>
      <c r="O46">
        <f>SUMIFS('EIA Imports'!$D$2:$D$4999,'EIA Imports'!$A$2:$A$4999,O$3,'EIA Imports'!$C$2:$C$4999,$A46)</f>
        <v/>
      </c>
      <c r="P46">
        <f>SUMIFS('EIA Imports'!$D$2:$D$4999,'EIA Imports'!$A$2:$A$4999,P$3,'EIA Imports'!$C$2:$C$4999,$A46)</f>
        <v/>
      </c>
      <c r="Q46">
        <f>SUMIFS('EIA Imports'!$D$2:$D$4999,'EIA Imports'!$A$2:$A$4999,Q$3,'EIA Imports'!$C$2:$C$4999,$A46)</f>
        <v/>
      </c>
      <c r="R46">
        <f>SUMIFS('EIA Imports'!$D$2:$D$4999,'EIA Imports'!$A$2:$A$4999,R$3,'EIA Imports'!$C$2:$C$4999,$A46)</f>
        <v/>
      </c>
      <c r="S46">
        <f>SUMIFS('EIA Imports'!$D$2:$D$4999,'EIA Imports'!$A$2:$A$4999,S$3,'EIA Imports'!$C$2:$C$4999,$A46)</f>
        <v/>
      </c>
      <c r="T46">
        <f>SUMIFS('EIA Imports'!$D$2:$D$4999,'EIA Imports'!$A$2:$A$4999,T$3,'EIA Imports'!$C$2:$C$4999,$A46)</f>
        <v/>
      </c>
      <c r="U46">
        <f>SUMIFS('EIA Imports'!$D$2:$D$4999,'EIA Imports'!$A$2:$A$4999,U$3,'EIA Imports'!$C$2:$C$4999,$A46)</f>
        <v/>
      </c>
      <c r="V46">
        <f>SUMIFS('EIA Imports'!$D$2:$D$4999,'EIA Imports'!$A$2:$A$4999,V$3,'EIA Imports'!$C$2:$C$4999,$A46)</f>
        <v/>
      </c>
      <c r="W46">
        <f>SUMIFS('EIA Imports'!$D$2:$D$4999,'EIA Imports'!$A$2:$A$4999,W$3,'EIA Imports'!$C$2:$C$4999,$A46)</f>
        <v/>
      </c>
      <c r="X46">
        <f>SUMIFS('EIA Imports'!$D$2:$D$4999,'EIA Imports'!$A$2:$A$4999,X$3,'EIA Imports'!$C$2:$C$4999,$A46)</f>
        <v/>
      </c>
      <c r="Y46">
        <f>SUMIFS('EIA Imports'!$D$2:$D$4999,'EIA Imports'!$A$2:$A$4999,Y$3,'EIA Imports'!$C$2:$C$4999,$A46)</f>
        <v/>
      </c>
      <c r="Z46">
        <f>SUMIFS('EIA Imports'!$D$2:$D$4999,'EIA Imports'!$A$2:$A$4999,Z$3,'EIA Imports'!$C$2:$C$4999,$A46)</f>
        <v/>
      </c>
      <c r="AA46">
        <f>SUMIFS('EIA Imports'!$D$2:$D$4999,'EIA Imports'!$A$2:$A$4999,AA$3,'EIA Imports'!$C$2:$C$4999,$A46)</f>
        <v/>
      </c>
      <c r="AB46">
        <f>SUMIFS('EIA Imports'!$D$2:$D$4999,'EIA Imports'!$A$2:$A$4999,AB$3,'EIA Imports'!$C$2:$C$4999,$A46)</f>
        <v/>
      </c>
      <c r="AC46">
        <f>SUMIFS('EIA Imports'!$D$2:$D$4999,'EIA Imports'!$A$2:$A$4999,AC$3,'EIA Imports'!$C$2:$C$4999,$A46)</f>
        <v/>
      </c>
      <c r="AD46">
        <f>SUMIFS('EIA Imports'!$D$2:$D$4999,'EIA Imports'!$A$2:$A$4999,AD$3,'EIA Imports'!$C$2:$C$4999,$A46)</f>
        <v/>
      </c>
      <c r="AE46">
        <f>SUMIFS('EIA Imports'!$D$2:$D$4999,'EIA Imports'!$A$2:$A$4999,AE$3,'EIA Imports'!$C$2:$C$4999,$A46)</f>
        <v/>
      </c>
      <c r="AF46">
        <f>SUMIFS('EIA Imports'!$D$2:$D$4999,'EIA Imports'!$A$2:$A$4999,AF$3,'EIA Imports'!$C$2:$C$4999,$A46)</f>
        <v/>
      </c>
      <c r="AG46">
        <f>SUMIFS('EIA Imports'!$D$2:$D$4999,'EIA Imports'!$A$2:$A$4999,AG$3,'EIA Imports'!$C$2:$C$4999,$A46)</f>
        <v/>
      </c>
      <c r="AH46">
        <f>SUMIFS('EIA Imports'!$D$2:$D$4999,'EIA Imports'!$A$2:$A$4999,AH$3,'EIA Imports'!$C$2:$C$4999,$A46)</f>
        <v/>
      </c>
      <c r="AI46">
        <f>SUMIFS('EIA Imports'!$D$2:$D$4999,'EIA Imports'!$A$2:$A$4999,AI$3,'EIA Imports'!$C$2:$C$4999,$A46)</f>
        <v/>
      </c>
      <c r="AJ46">
        <f>SUMIFS('EIA Imports'!$D$2:$D$4999,'EIA Imports'!$A$2:$A$4999,AJ$3,'EIA Imports'!$C$2:$C$4999,$A46)</f>
        <v/>
      </c>
      <c r="AK46">
        <f>SUMIFS('EIA Imports'!$D$2:$D$4999,'EIA Imports'!$A$2:$A$4999,AK$3,'EIA Imports'!$C$2:$C$4999,$A46)</f>
        <v/>
      </c>
      <c r="AL46">
        <f>SUMIFS('EIA Imports'!$D$2:$D$4999,'EIA Imports'!$A$2:$A$4999,AL$3,'EIA Imports'!$C$2:$C$4999,$A46)</f>
        <v/>
      </c>
      <c r="AM46">
        <f>SUMIFS('EIA Imports'!$D$2:$D$4999,'EIA Imports'!$A$2:$A$4999,AM$3,'EIA Imports'!$C$2:$C$4999,$A46)</f>
        <v/>
      </c>
      <c r="AN46">
        <f>SUMIFS('EIA Imports'!$D$2:$D$4999,'EIA Imports'!$A$2:$A$4999,AN$3,'EIA Imports'!$C$2:$C$4999,$A46)</f>
        <v/>
      </c>
      <c r="AO46">
        <f>SUMIFS('EIA Imports'!$D$2:$D$4999,'EIA Imports'!$A$2:$A$4999,AO$3,'EIA Imports'!$C$2:$C$4999,$A46)</f>
        <v/>
      </c>
      <c r="AP46">
        <f>SUMIFS('EIA Imports'!$D$2:$D$4999,'EIA Imports'!$A$2:$A$4999,AP$3,'EIA Imports'!$C$2:$C$4999,$A46)</f>
        <v/>
      </c>
      <c r="AQ46">
        <f>SUMIFS('EIA Imports'!$D$2:$D$4999,'EIA Imports'!$A$2:$A$4999,AQ$3,'EIA Imports'!$C$2:$C$4999,$A46)</f>
        <v/>
      </c>
      <c r="AR46">
        <f>SUMIFS('EIA Imports'!$D$2:$D$4999,'EIA Imports'!$A$2:$A$4999,AR$3,'EIA Imports'!$C$2:$C$4999,$A46)</f>
        <v/>
      </c>
      <c r="AS46">
        <f>SUMIFS('EIA Imports'!$D$2:$D$4999,'EIA Imports'!$A$2:$A$4999,AS$3,'EIA Imports'!$C$2:$C$4999,$A46)</f>
        <v/>
      </c>
      <c r="AT46">
        <f>SUMIFS('EIA Imports'!$D$2:$D$4999,'EIA Imports'!$A$2:$A$4999,AT$3,'EIA Imports'!$C$2:$C$4999,$A46)</f>
        <v/>
      </c>
      <c r="AU46">
        <f>SUMIFS('EIA Imports'!$D$2:$D$4999,'EIA Imports'!$A$2:$A$4999,AU$3,'EIA Imports'!$C$2:$C$4999,$A46)</f>
        <v/>
      </c>
      <c r="AV46">
        <f>SUMIFS('EIA Imports'!$D$2:$D$4999,'EIA Imports'!$A$2:$A$4999,AV$3,'EIA Imports'!$C$2:$C$4999,$A46)</f>
        <v/>
      </c>
      <c r="AW46" t="s">
        <v>321</v>
      </c>
      <c r="AX46">
        <f>MATCH(AW46,$A$4:$A$59,0)</f>
        <v/>
      </c>
    </row>
    <row r="47" spans="1:50">
      <c r="A47" t="s">
        <v>259</v>
      </c>
      <c r="B47" t="s">
        <v>1766</v>
      </c>
      <c r="C47" t="s">
        <v>1767</v>
      </c>
      <c r="E47">
        <f>SUMIFS('EIA Imports'!$D$2:$D$4999,'EIA Imports'!$A$2:$A$4999,E$3,'EIA Imports'!$C$2:$C$4999,$A47)</f>
        <v/>
      </c>
      <c r="F47">
        <f>SUMIFS('EIA Imports'!$D$2:$D$4999,'EIA Imports'!$A$2:$A$4999,F$3,'EIA Imports'!$C$2:$C$4999,$A47)</f>
        <v/>
      </c>
      <c r="G47">
        <f>SUMIFS('EIA Imports'!$D$2:$D$4999,'EIA Imports'!$A$2:$A$4999,G$3,'EIA Imports'!$C$2:$C$4999,$A47)</f>
        <v/>
      </c>
      <c r="H47">
        <f>SUMIFS('EIA Imports'!$D$2:$D$4999,'EIA Imports'!$A$2:$A$4999,H$3,'EIA Imports'!$C$2:$C$4999,$A47)</f>
        <v/>
      </c>
      <c r="I47">
        <f>SUMIFS('EIA Imports'!$D$2:$D$4999,'EIA Imports'!$A$2:$A$4999,I$3,'EIA Imports'!$C$2:$C$4999,$A47)</f>
        <v/>
      </c>
      <c r="J47">
        <f>SUMIFS('EIA Imports'!$D$2:$D$4999,'EIA Imports'!$A$2:$A$4999,J$3,'EIA Imports'!$C$2:$C$4999,$A47)</f>
        <v/>
      </c>
      <c r="K47">
        <f>SUMIFS('EIA Imports'!$D$2:$D$4999,'EIA Imports'!$A$2:$A$4999,K$3,'EIA Imports'!$C$2:$C$4999,$A47)</f>
        <v/>
      </c>
      <c r="L47">
        <f>SUMIFS('EIA Imports'!$D$2:$D$4999,'EIA Imports'!$A$2:$A$4999,L$3,'EIA Imports'!$C$2:$C$4999,$A47)</f>
        <v/>
      </c>
      <c r="M47">
        <f>SUMIFS('EIA Imports'!$D$2:$D$4999,'EIA Imports'!$A$2:$A$4999,M$3,'EIA Imports'!$C$2:$C$4999,$A47)</f>
        <v/>
      </c>
      <c r="N47">
        <f>SUMIFS('EIA Imports'!$D$2:$D$4999,'EIA Imports'!$A$2:$A$4999,N$3,'EIA Imports'!$C$2:$C$4999,$A47)</f>
        <v/>
      </c>
      <c r="O47">
        <f>SUMIFS('EIA Imports'!$D$2:$D$4999,'EIA Imports'!$A$2:$A$4999,O$3,'EIA Imports'!$C$2:$C$4999,$A47)</f>
        <v/>
      </c>
      <c r="P47">
        <f>SUMIFS('EIA Imports'!$D$2:$D$4999,'EIA Imports'!$A$2:$A$4999,P$3,'EIA Imports'!$C$2:$C$4999,$A47)</f>
        <v/>
      </c>
      <c r="Q47">
        <f>SUMIFS('EIA Imports'!$D$2:$D$4999,'EIA Imports'!$A$2:$A$4999,Q$3,'EIA Imports'!$C$2:$C$4999,$A47)</f>
        <v/>
      </c>
      <c r="R47">
        <f>SUMIFS('EIA Imports'!$D$2:$D$4999,'EIA Imports'!$A$2:$A$4999,R$3,'EIA Imports'!$C$2:$C$4999,$A47)</f>
        <v/>
      </c>
      <c r="S47">
        <f>SUMIFS('EIA Imports'!$D$2:$D$4999,'EIA Imports'!$A$2:$A$4999,S$3,'EIA Imports'!$C$2:$C$4999,$A47)</f>
        <v/>
      </c>
      <c r="T47">
        <f>SUMIFS('EIA Imports'!$D$2:$D$4999,'EIA Imports'!$A$2:$A$4999,T$3,'EIA Imports'!$C$2:$C$4999,$A47)</f>
        <v/>
      </c>
      <c r="U47">
        <f>SUMIFS('EIA Imports'!$D$2:$D$4999,'EIA Imports'!$A$2:$A$4999,U$3,'EIA Imports'!$C$2:$C$4999,$A47)</f>
        <v/>
      </c>
      <c r="V47">
        <f>SUMIFS('EIA Imports'!$D$2:$D$4999,'EIA Imports'!$A$2:$A$4999,V$3,'EIA Imports'!$C$2:$C$4999,$A47)</f>
        <v/>
      </c>
      <c r="W47">
        <f>SUMIFS('EIA Imports'!$D$2:$D$4999,'EIA Imports'!$A$2:$A$4999,W$3,'EIA Imports'!$C$2:$C$4999,$A47)</f>
        <v/>
      </c>
      <c r="X47">
        <f>SUMIFS('EIA Imports'!$D$2:$D$4999,'EIA Imports'!$A$2:$A$4999,X$3,'EIA Imports'!$C$2:$C$4999,$A47)</f>
        <v/>
      </c>
      <c r="Y47">
        <f>SUMIFS('EIA Imports'!$D$2:$D$4999,'EIA Imports'!$A$2:$A$4999,Y$3,'EIA Imports'!$C$2:$C$4999,$A47)</f>
        <v/>
      </c>
      <c r="Z47">
        <f>SUMIFS('EIA Imports'!$D$2:$D$4999,'EIA Imports'!$A$2:$A$4999,Z$3,'EIA Imports'!$C$2:$C$4999,$A47)</f>
        <v/>
      </c>
      <c r="AA47">
        <f>SUMIFS('EIA Imports'!$D$2:$D$4999,'EIA Imports'!$A$2:$A$4999,AA$3,'EIA Imports'!$C$2:$C$4999,$A47)</f>
        <v/>
      </c>
      <c r="AB47">
        <f>SUMIFS('EIA Imports'!$D$2:$D$4999,'EIA Imports'!$A$2:$A$4999,AB$3,'EIA Imports'!$C$2:$C$4999,$A47)</f>
        <v/>
      </c>
      <c r="AC47">
        <f>SUMIFS('EIA Imports'!$D$2:$D$4999,'EIA Imports'!$A$2:$A$4999,AC$3,'EIA Imports'!$C$2:$C$4999,$A47)</f>
        <v/>
      </c>
      <c r="AD47">
        <f>SUMIFS('EIA Imports'!$D$2:$D$4999,'EIA Imports'!$A$2:$A$4999,AD$3,'EIA Imports'!$C$2:$C$4999,$A47)</f>
        <v/>
      </c>
      <c r="AE47">
        <f>SUMIFS('EIA Imports'!$D$2:$D$4999,'EIA Imports'!$A$2:$A$4999,AE$3,'EIA Imports'!$C$2:$C$4999,$A47)</f>
        <v/>
      </c>
      <c r="AF47">
        <f>SUMIFS('EIA Imports'!$D$2:$D$4999,'EIA Imports'!$A$2:$A$4999,AF$3,'EIA Imports'!$C$2:$C$4999,$A47)</f>
        <v/>
      </c>
      <c r="AG47">
        <f>SUMIFS('EIA Imports'!$D$2:$D$4999,'EIA Imports'!$A$2:$A$4999,AG$3,'EIA Imports'!$C$2:$C$4999,$A47)</f>
        <v/>
      </c>
      <c r="AH47">
        <f>SUMIFS('EIA Imports'!$D$2:$D$4999,'EIA Imports'!$A$2:$A$4999,AH$3,'EIA Imports'!$C$2:$C$4999,$A47)</f>
        <v/>
      </c>
      <c r="AI47">
        <f>SUMIFS('EIA Imports'!$D$2:$D$4999,'EIA Imports'!$A$2:$A$4999,AI$3,'EIA Imports'!$C$2:$C$4999,$A47)</f>
        <v/>
      </c>
      <c r="AJ47">
        <f>SUMIFS('EIA Imports'!$D$2:$D$4999,'EIA Imports'!$A$2:$A$4999,AJ$3,'EIA Imports'!$C$2:$C$4999,$A47)</f>
        <v/>
      </c>
      <c r="AK47">
        <f>SUMIFS('EIA Imports'!$D$2:$D$4999,'EIA Imports'!$A$2:$A$4999,AK$3,'EIA Imports'!$C$2:$C$4999,$A47)</f>
        <v/>
      </c>
      <c r="AL47">
        <f>SUMIFS('EIA Imports'!$D$2:$D$4999,'EIA Imports'!$A$2:$A$4999,AL$3,'EIA Imports'!$C$2:$C$4999,$A47)</f>
        <v/>
      </c>
      <c r="AM47">
        <f>SUMIFS('EIA Imports'!$D$2:$D$4999,'EIA Imports'!$A$2:$A$4999,AM$3,'EIA Imports'!$C$2:$C$4999,$A47)</f>
        <v/>
      </c>
      <c r="AN47">
        <f>SUMIFS('EIA Imports'!$D$2:$D$4999,'EIA Imports'!$A$2:$A$4999,AN$3,'EIA Imports'!$C$2:$C$4999,$A47)</f>
        <v/>
      </c>
      <c r="AO47">
        <f>SUMIFS('EIA Imports'!$D$2:$D$4999,'EIA Imports'!$A$2:$A$4999,AO$3,'EIA Imports'!$C$2:$C$4999,$A47)</f>
        <v/>
      </c>
      <c r="AP47">
        <f>SUMIFS('EIA Imports'!$D$2:$D$4999,'EIA Imports'!$A$2:$A$4999,AP$3,'EIA Imports'!$C$2:$C$4999,$A47)</f>
        <v/>
      </c>
      <c r="AQ47">
        <f>SUMIFS('EIA Imports'!$D$2:$D$4999,'EIA Imports'!$A$2:$A$4999,AQ$3,'EIA Imports'!$C$2:$C$4999,$A47)</f>
        <v/>
      </c>
      <c r="AR47">
        <f>SUMIFS('EIA Imports'!$D$2:$D$4999,'EIA Imports'!$A$2:$A$4999,AR$3,'EIA Imports'!$C$2:$C$4999,$A47)</f>
        <v/>
      </c>
      <c r="AS47">
        <f>SUMIFS('EIA Imports'!$D$2:$D$4999,'EIA Imports'!$A$2:$A$4999,AS$3,'EIA Imports'!$C$2:$C$4999,$A47)</f>
        <v/>
      </c>
      <c r="AT47">
        <f>SUMIFS('EIA Imports'!$D$2:$D$4999,'EIA Imports'!$A$2:$A$4999,AT$3,'EIA Imports'!$C$2:$C$4999,$A47)</f>
        <v/>
      </c>
      <c r="AU47">
        <f>SUMIFS('EIA Imports'!$D$2:$D$4999,'EIA Imports'!$A$2:$A$4999,AU$3,'EIA Imports'!$C$2:$C$4999,$A47)</f>
        <v/>
      </c>
      <c r="AV47">
        <f>SUMIFS('EIA Imports'!$D$2:$D$4999,'EIA Imports'!$A$2:$A$4999,AV$3,'EIA Imports'!$C$2:$C$4999,$A47)</f>
        <v/>
      </c>
      <c r="AW47" t="s">
        <v>273</v>
      </c>
      <c r="AX47">
        <f>MATCH(AW47,$A$4:$A$59,0)</f>
        <v/>
      </c>
    </row>
    <row r="48" spans="1:50">
      <c r="A48" t="s">
        <v>240</v>
      </c>
      <c r="B48" t="s">
        <v>1766</v>
      </c>
      <c r="C48" t="s">
        <v>1767</v>
      </c>
      <c r="E48">
        <f>SUMIFS('EIA Imports'!$D$2:$D$4999,'EIA Imports'!$A$2:$A$4999,E$3,'EIA Imports'!$C$2:$C$4999,$A48)</f>
        <v/>
      </c>
      <c r="F48">
        <f>SUMIFS('EIA Imports'!$D$2:$D$4999,'EIA Imports'!$A$2:$A$4999,F$3,'EIA Imports'!$C$2:$C$4999,$A48)</f>
        <v/>
      </c>
      <c r="G48">
        <f>SUMIFS('EIA Imports'!$D$2:$D$4999,'EIA Imports'!$A$2:$A$4999,G$3,'EIA Imports'!$C$2:$C$4999,$A48)</f>
        <v/>
      </c>
      <c r="H48">
        <f>SUMIFS('EIA Imports'!$D$2:$D$4999,'EIA Imports'!$A$2:$A$4999,H$3,'EIA Imports'!$C$2:$C$4999,$A48)</f>
        <v/>
      </c>
      <c r="I48">
        <f>SUMIFS('EIA Imports'!$D$2:$D$4999,'EIA Imports'!$A$2:$A$4999,I$3,'EIA Imports'!$C$2:$C$4999,$A48)</f>
        <v/>
      </c>
      <c r="J48">
        <f>SUMIFS('EIA Imports'!$D$2:$D$4999,'EIA Imports'!$A$2:$A$4999,J$3,'EIA Imports'!$C$2:$C$4999,$A48)</f>
        <v/>
      </c>
      <c r="K48">
        <f>SUMIFS('EIA Imports'!$D$2:$D$4999,'EIA Imports'!$A$2:$A$4999,K$3,'EIA Imports'!$C$2:$C$4999,$A48)</f>
        <v/>
      </c>
      <c r="L48">
        <f>SUMIFS('EIA Imports'!$D$2:$D$4999,'EIA Imports'!$A$2:$A$4999,L$3,'EIA Imports'!$C$2:$C$4999,$A48)</f>
        <v/>
      </c>
      <c r="M48">
        <f>SUMIFS('EIA Imports'!$D$2:$D$4999,'EIA Imports'!$A$2:$A$4999,M$3,'EIA Imports'!$C$2:$C$4999,$A48)</f>
        <v/>
      </c>
      <c r="N48">
        <f>SUMIFS('EIA Imports'!$D$2:$D$4999,'EIA Imports'!$A$2:$A$4999,N$3,'EIA Imports'!$C$2:$C$4999,$A48)</f>
        <v/>
      </c>
      <c r="O48">
        <f>SUMIFS('EIA Imports'!$D$2:$D$4999,'EIA Imports'!$A$2:$A$4999,O$3,'EIA Imports'!$C$2:$C$4999,$A48)</f>
        <v/>
      </c>
      <c r="P48">
        <f>SUMIFS('EIA Imports'!$D$2:$D$4999,'EIA Imports'!$A$2:$A$4999,P$3,'EIA Imports'!$C$2:$C$4999,$A48)</f>
        <v/>
      </c>
      <c r="Q48">
        <f>SUMIFS('EIA Imports'!$D$2:$D$4999,'EIA Imports'!$A$2:$A$4999,Q$3,'EIA Imports'!$C$2:$C$4999,$A48)</f>
        <v/>
      </c>
      <c r="R48">
        <f>SUMIFS('EIA Imports'!$D$2:$D$4999,'EIA Imports'!$A$2:$A$4999,R$3,'EIA Imports'!$C$2:$C$4999,$A48)</f>
        <v/>
      </c>
      <c r="S48">
        <f>SUMIFS('EIA Imports'!$D$2:$D$4999,'EIA Imports'!$A$2:$A$4999,S$3,'EIA Imports'!$C$2:$C$4999,$A48)</f>
        <v/>
      </c>
      <c r="T48">
        <f>SUMIFS('EIA Imports'!$D$2:$D$4999,'EIA Imports'!$A$2:$A$4999,T$3,'EIA Imports'!$C$2:$C$4999,$A48)</f>
        <v/>
      </c>
      <c r="U48">
        <f>SUMIFS('EIA Imports'!$D$2:$D$4999,'EIA Imports'!$A$2:$A$4999,U$3,'EIA Imports'!$C$2:$C$4999,$A48)</f>
        <v/>
      </c>
      <c r="V48">
        <f>SUMIFS('EIA Imports'!$D$2:$D$4999,'EIA Imports'!$A$2:$A$4999,V$3,'EIA Imports'!$C$2:$C$4999,$A48)</f>
        <v/>
      </c>
      <c r="W48">
        <f>SUMIFS('EIA Imports'!$D$2:$D$4999,'EIA Imports'!$A$2:$A$4999,W$3,'EIA Imports'!$C$2:$C$4999,$A48)</f>
        <v/>
      </c>
      <c r="X48">
        <f>SUMIFS('EIA Imports'!$D$2:$D$4999,'EIA Imports'!$A$2:$A$4999,X$3,'EIA Imports'!$C$2:$C$4999,$A48)</f>
        <v/>
      </c>
      <c r="Y48">
        <f>SUMIFS('EIA Imports'!$D$2:$D$4999,'EIA Imports'!$A$2:$A$4999,Y$3,'EIA Imports'!$C$2:$C$4999,$A48)</f>
        <v/>
      </c>
      <c r="Z48">
        <f>SUMIFS('EIA Imports'!$D$2:$D$4999,'EIA Imports'!$A$2:$A$4999,Z$3,'EIA Imports'!$C$2:$C$4999,$A48)</f>
        <v/>
      </c>
      <c r="AA48">
        <f>SUMIFS('EIA Imports'!$D$2:$D$4999,'EIA Imports'!$A$2:$A$4999,AA$3,'EIA Imports'!$C$2:$C$4999,$A48)</f>
        <v/>
      </c>
      <c r="AB48">
        <f>SUMIFS('EIA Imports'!$D$2:$D$4999,'EIA Imports'!$A$2:$A$4999,AB$3,'EIA Imports'!$C$2:$C$4999,$A48)</f>
        <v/>
      </c>
      <c r="AC48">
        <f>SUMIFS('EIA Imports'!$D$2:$D$4999,'EIA Imports'!$A$2:$A$4999,AC$3,'EIA Imports'!$C$2:$C$4999,$A48)</f>
        <v/>
      </c>
      <c r="AD48">
        <f>SUMIFS('EIA Imports'!$D$2:$D$4999,'EIA Imports'!$A$2:$A$4999,AD$3,'EIA Imports'!$C$2:$C$4999,$A48)</f>
        <v/>
      </c>
      <c r="AE48">
        <f>SUMIFS('EIA Imports'!$D$2:$D$4999,'EIA Imports'!$A$2:$A$4999,AE$3,'EIA Imports'!$C$2:$C$4999,$A48)</f>
        <v/>
      </c>
      <c r="AF48">
        <f>SUMIFS('EIA Imports'!$D$2:$D$4999,'EIA Imports'!$A$2:$A$4999,AF$3,'EIA Imports'!$C$2:$C$4999,$A48)</f>
        <v/>
      </c>
      <c r="AG48">
        <f>SUMIFS('EIA Imports'!$D$2:$D$4999,'EIA Imports'!$A$2:$A$4999,AG$3,'EIA Imports'!$C$2:$C$4999,$A48)</f>
        <v/>
      </c>
      <c r="AH48">
        <f>SUMIFS('EIA Imports'!$D$2:$D$4999,'EIA Imports'!$A$2:$A$4999,AH$3,'EIA Imports'!$C$2:$C$4999,$A48)</f>
        <v/>
      </c>
      <c r="AI48">
        <f>SUMIFS('EIA Imports'!$D$2:$D$4999,'EIA Imports'!$A$2:$A$4999,AI$3,'EIA Imports'!$C$2:$C$4999,$A48)</f>
        <v/>
      </c>
      <c r="AJ48">
        <f>SUMIFS('EIA Imports'!$D$2:$D$4999,'EIA Imports'!$A$2:$A$4999,AJ$3,'EIA Imports'!$C$2:$C$4999,$A48)</f>
        <v/>
      </c>
      <c r="AK48">
        <f>SUMIFS('EIA Imports'!$D$2:$D$4999,'EIA Imports'!$A$2:$A$4999,AK$3,'EIA Imports'!$C$2:$C$4999,$A48)</f>
        <v/>
      </c>
      <c r="AL48">
        <f>SUMIFS('EIA Imports'!$D$2:$D$4999,'EIA Imports'!$A$2:$A$4999,AL$3,'EIA Imports'!$C$2:$C$4999,$A48)</f>
        <v/>
      </c>
      <c r="AM48">
        <f>SUMIFS('EIA Imports'!$D$2:$D$4999,'EIA Imports'!$A$2:$A$4999,AM$3,'EIA Imports'!$C$2:$C$4999,$A48)</f>
        <v/>
      </c>
      <c r="AN48">
        <f>SUMIFS('EIA Imports'!$D$2:$D$4999,'EIA Imports'!$A$2:$A$4999,AN$3,'EIA Imports'!$C$2:$C$4999,$A48)</f>
        <v/>
      </c>
      <c r="AO48">
        <f>SUMIFS('EIA Imports'!$D$2:$D$4999,'EIA Imports'!$A$2:$A$4999,AO$3,'EIA Imports'!$C$2:$C$4999,$A48)</f>
        <v/>
      </c>
      <c r="AP48">
        <f>SUMIFS('EIA Imports'!$D$2:$D$4999,'EIA Imports'!$A$2:$A$4999,AP$3,'EIA Imports'!$C$2:$C$4999,$A48)</f>
        <v/>
      </c>
      <c r="AQ48">
        <f>SUMIFS('EIA Imports'!$D$2:$D$4999,'EIA Imports'!$A$2:$A$4999,AQ$3,'EIA Imports'!$C$2:$C$4999,$A48)</f>
        <v/>
      </c>
      <c r="AR48">
        <f>SUMIFS('EIA Imports'!$D$2:$D$4999,'EIA Imports'!$A$2:$A$4999,AR$3,'EIA Imports'!$C$2:$C$4999,$A48)</f>
        <v/>
      </c>
      <c r="AS48">
        <f>SUMIFS('EIA Imports'!$D$2:$D$4999,'EIA Imports'!$A$2:$A$4999,AS$3,'EIA Imports'!$C$2:$C$4999,$A48)</f>
        <v/>
      </c>
      <c r="AT48">
        <f>SUMIFS('EIA Imports'!$D$2:$D$4999,'EIA Imports'!$A$2:$A$4999,AT$3,'EIA Imports'!$C$2:$C$4999,$A48)</f>
        <v/>
      </c>
      <c r="AU48">
        <f>SUMIFS('EIA Imports'!$D$2:$D$4999,'EIA Imports'!$A$2:$A$4999,AU$3,'EIA Imports'!$C$2:$C$4999,$A48)</f>
        <v/>
      </c>
      <c r="AV48">
        <f>SUMIFS('EIA Imports'!$D$2:$D$4999,'EIA Imports'!$A$2:$A$4999,AV$3,'EIA Imports'!$C$2:$C$4999,$A48)</f>
        <v/>
      </c>
      <c r="AW48" t="s">
        <v>278</v>
      </c>
      <c r="AX48">
        <f>MATCH(AW48,$A$4:$A$59,0)</f>
        <v/>
      </c>
    </row>
    <row r="49" spans="1:50">
      <c r="A49" t="s">
        <v>315</v>
      </c>
      <c r="B49" t="s">
        <v>1766</v>
      </c>
      <c r="C49" t="s">
        <v>1767</v>
      </c>
      <c r="E49">
        <f>SUMIFS('EIA Imports'!$D$2:$D$4999,'EIA Imports'!$A$2:$A$4999,E$3,'EIA Imports'!$C$2:$C$4999,$A49)</f>
        <v/>
      </c>
      <c r="F49">
        <f>SUMIFS('EIA Imports'!$D$2:$D$4999,'EIA Imports'!$A$2:$A$4999,F$3,'EIA Imports'!$C$2:$C$4999,$A49)</f>
        <v/>
      </c>
      <c r="G49">
        <f>SUMIFS('EIA Imports'!$D$2:$D$4999,'EIA Imports'!$A$2:$A$4999,G$3,'EIA Imports'!$C$2:$C$4999,$A49)</f>
        <v/>
      </c>
      <c r="H49">
        <f>SUMIFS('EIA Imports'!$D$2:$D$4999,'EIA Imports'!$A$2:$A$4999,H$3,'EIA Imports'!$C$2:$C$4999,$A49)</f>
        <v/>
      </c>
      <c r="I49">
        <f>SUMIFS('EIA Imports'!$D$2:$D$4999,'EIA Imports'!$A$2:$A$4999,I$3,'EIA Imports'!$C$2:$C$4999,$A49)</f>
        <v/>
      </c>
      <c r="J49">
        <f>SUMIFS('EIA Imports'!$D$2:$D$4999,'EIA Imports'!$A$2:$A$4999,J$3,'EIA Imports'!$C$2:$C$4999,$A49)</f>
        <v/>
      </c>
      <c r="K49">
        <f>SUMIFS('EIA Imports'!$D$2:$D$4999,'EIA Imports'!$A$2:$A$4999,K$3,'EIA Imports'!$C$2:$C$4999,$A49)</f>
        <v/>
      </c>
      <c r="L49">
        <f>SUMIFS('EIA Imports'!$D$2:$D$4999,'EIA Imports'!$A$2:$A$4999,L$3,'EIA Imports'!$C$2:$C$4999,$A49)</f>
        <v/>
      </c>
      <c r="M49">
        <f>SUMIFS('EIA Imports'!$D$2:$D$4999,'EIA Imports'!$A$2:$A$4999,M$3,'EIA Imports'!$C$2:$C$4999,$A49)</f>
        <v/>
      </c>
      <c r="N49">
        <f>SUMIFS('EIA Imports'!$D$2:$D$4999,'EIA Imports'!$A$2:$A$4999,N$3,'EIA Imports'!$C$2:$C$4999,$A49)</f>
        <v/>
      </c>
      <c r="O49">
        <f>SUMIFS('EIA Imports'!$D$2:$D$4999,'EIA Imports'!$A$2:$A$4999,O$3,'EIA Imports'!$C$2:$C$4999,$A49)</f>
        <v/>
      </c>
      <c r="P49">
        <f>SUMIFS('EIA Imports'!$D$2:$D$4999,'EIA Imports'!$A$2:$A$4999,P$3,'EIA Imports'!$C$2:$C$4999,$A49)</f>
        <v/>
      </c>
      <c r="Q49">
        <f>SUMIFS('EIA Imports'!$D$2:$D$4999,'EIA Imports'!$A$2:$A$4999,Q$3,'EIA Imports'!$C$2:$C$4999,$A49)</f>
        <v/>
      </c>
      <c r="R49">
        <f>SUMIFS('EIA Imports'!$D$2:$D$4999,'EIA Imports'!$A$2:$A$4999,R$3,'EIA Imports'!$C$2:$C$4999,$A49)</f>
        <v/>
      </c>
      <c r="S49">
        <f>SUMIFS('EIA Imports'!$D$2:$D$4999,'EIA Imports'!$A$2:$A$4999,S$3,'EIA Imports'!$C$2:$C$4999,$A49)</f>
        <v/>
      </c>
      <c r="T49">
        <f>SUMIFS('EIA Imports'!$D$2:$D$4999,'EIA Imports'!$A$2:$A$4999,T$3,'EIA Imports'!$C$2:$C$4999,$A49)</f>
        <v/>
      </c>
      <c r="U49">
        <f>SUMIFS('EIA Imports'!$D$2:$D$4999,'EIA Imports'!$A$2:$A$4999,U$3,'EIA Imports'!$C$2:$C$4999,$A49)</f>
        <v/>
      </c>
      <c r="V49">
        <f>SUMIFS('EIA Imports'!$D$2:$D$4999,'EIA Imports'!$A$2:$A$4999,V$3,'EIA Imports'!$C$2:$C$4999,$A49)</f>
        <v/>
      </c>
      <c r="W49">
        <f>SUMIFS('EIA Imports'!$D$2:$D$4999,'EIA Imports'!$A$2:$A$4999,W$3,'EIA Imports'!$C$2:$C$4999,$A49)</f>
        <v/>
      </c>
      <c r="X49">
        <f>SUMIFS('EIA Imports'!$D$2:$D$4999,'EIA Imports'!$A$2:$A$4999,X$3,'EIA Imports'!$C$2:$C$4999,$A49)</f>
        <v/>
      </c>
      <c r="Y49">
        <f>SUMIFS('EIA Imports'!$D$2:$D$4999,'EIA Imports'!$A$2:$A$4999,Y$3,'EIA Imports'!$C$2:$C$4999,$A49)</f>
        <v/>
      </c>
      <c r="Z49">
        <f>SUMIFS('EIA Imports'!$D$2:$D$4999,'EIA Imports'!$A$2:$A$4999,Z$3,'EIA Imports'!$C$2:$C$4999,$A49)</f>
        <v/>
      </c>
      <c r="AA49">
        <f>SUMIFS('EIA Imports'!$D$2:$D$4999,'EIA Imports'!$A$2:$A$4999,AA$3,'EIA Imports'!$C$2:$C$4999,$A49)</f>
        <v/>
      </c>
      <c r="AB49">
        <f>SUMIFS('EIA Imports'!$D$2:$D$4999,'EIA Imports'!$A$2:$A$4999,AB$3,'EIA Imports'!$C$2:$C$4999,$A49)</f>
        <v/>
      </c>
      <c r="AC49">
        <f>SUMIFS('EIA Imports'!$D$2:$D$4999,'EIA Imports'!$A$2:$A$4999,AC$3,'EIA Imports'!$C$2:$C$4999,$A49)</f>
        <v/>
      </c>
      <c r="AD49">
        <f>SUMIFS('EIA Imports'!$D$2:$D$4999,'EIA Imports'!$A$2:$A$4999,AD$3,'EIA Imports'!$C$2:$C$4999,$A49)</f>
        <v/>
      </c>
      <c r="AE49">
        <f>SUMIFS('EIA Imports'!$D$2:$D$4999,'EIA Imports'!$A$2:$A$4999,AE$3,'EIA Imports'!$C$2:$C$4999,$A49)</f>
        <v/>
      </c>
      <c r="AF49">
        <f>SUMIFS('EIA Imports'!$D$2:$D$4999,'EIA Imports'!$A$2:$A$4999,AF$3,'EIA Imports'!$C$2:$C$4999,$A49)</f>
        <v/>
      </c>
      <c r="AG49">
        <f>SUMIFS('EIA Imports'!$D$2:$D$4999,'EIA Imports'!$A$2:$A$4999,AG$3,'EIA Imports'!$C$2:$C$4999,$A49)</f>
        <v/>
      </c>
      <c r="AH49">
        <f>SUMIFS('EIA Imports'!$D$2:$D$4999,'EIA Imports'!$A$2:$A$4999,AH$3,'EIA Imports'!$C$2:$C$4999,$A49)</f>
        <v/>
      </c>
      <c r="AI49">
        <f>SUMIFS('EIA Imports'!$D$2:$D$4999,'EIA Imports'!$A$2:$A$4999,AI$3,'EIA Imports'!$C$2:$C$4999,$A49)</f>
        <v/>
      </c>
      <c r="AJ49">
        <f>SUMIFS('EIA Imports'!$D$2:$D$4999,'EIA Imports'!$A$2:$A$4999,AJ$3,'EIA Imports'!$C$2:$C$4999,$A49)</f>
        <v/>
      </c>
      <c r="AK49">
        <f>SUMIFS('EIA Imports'!$D$2:$D$4999,'EIA Imports'!$A$2:$A$4999,AK$3,'EIA Imports'!$C$2:$C$4999,$A49)</f>
        <v/>
      </c>
      <c r="AL49">
        <f>SUMIFS('EIA Imports'!$D$2:$D$4999,'EIA Imports'!$A$2:$A$4999,AL$3,'EIA Imports'!$C$2:$C$4999,$A49)</f>
        <v/>
      </c>
      <c r="AM49">
        <f>SUMIFS('EIA Imports'!$D$2:$D$4999,'EIA Imports'!$A$2:$A$4999,AM$3,'EIA Imports'!$C$2:$C$4999,$A49)</f>
        <v/>
      </c>
      <c r="AN49">
        <f>SUMIFS('EIA Imports'!$D$2:$D$4999,'EIA Imports'!$A$2:$A$4999,AN$3,'EIA Imports'!$C$2:$C$4999,$A49)</f>
        <v/>
      </c>
      <c r="AO49">
        <f>SUMIFS('EIA Imports'!$D$2:$D$4999,'EIA Imports'!$A$2:$A$4999,AO$3,'EIA Imports'!$C$2:$C$4999,$A49)</f>
        <v/>
      </c>
      <c r="AP49">
        <f>SUMIFS('EIA Imports'!$D$2:$D$4999,'EIA Imports'!$A$2:$A$4999,AP$3,'EIA Imports'!$C$2:$C$4999,$A49)</f>
        <v/>
      </c>
      <c r="AQ49">
        <f>SUMIFS('EIA Imports'!$D$2:$D$4999,'EIA Imports'!$A$2:$A$4999,AQ$3,'EIA Imports'!$C$2:$C$4999,$A49)</f>
        <v/>
      </c>
      <c r="AR49">
        <f>SUMIFS('EIA Imports'!$D$2:$D$4999,'EIA Imports'!$A$2:$A$4999,AR$3,'EIA Imports'!$C$2:$C$4999,$A49)</f>
        <v/>
      </c>
      <c r="AS49">
        <f>SUMIFS('EIA Imports'!$D$2:$D$4999,'EIA Imports'!$A$2:$A$4999,AS$3,'EIA Imports'!$C$2:$C$4999,$A49)</f>
        <v/>
      </c>
      <c r="AT49">
        <f>SUMIFS('EIA Imports'!$D$2:$D$4999,'EIA Imports'!$A$2:$A$4999,AT$3,'EIA Imports'!$C$2:$C$4999,$A49)</f>
        <v/>
      </c>
      <c r="AU49">
        <f>SUMIFS('EIA Imports'!$D$2:$D$4999,'EIA Imports'!$A$2:$A$4999,AU$3,'EIA Imports'!$C$2:$C$4999,$A49)</f>
        <v/>
      </c>
      <c r="AV49">
        <f>SUMIFS('EIA Imports'!$D$2:$D$4999,'EIA Imports'!$A$2:$A$4999,AV$3,'EIA Imports'!$C$2:$C$4999,$A49)</f>
        <v/>
      </c>
      <c r="AW49" t="s">
        <v>353</v>
      </c>
      <c r="AX49">
        <f>MATCH(AW49,$A$4:$A$59,0)</f>
        <v/>
      </c>
    </row>
    <row r="50" spans="1:50">
      <c r="A50" t="s">
        <v>320</v>
      </c>
      <c r="B50" t="s">
        <v>1766</v>
      </c>
      <c r="C50" t="s">
        <v>1767</v>
      </c>
      <c r="E50">
        <f>SUMIFS('EIA Imports'!$D$2:$D$4999,'EIA Imports'!$A$2:$A$4999,E$3,'EIA Imports'!$C$2:$C$4999,$A50)</f>
        <v/>
      </c>
      <c r="F50">
        <f>SUMIFS('EIA Imports'!$D$2:$D$4999,'EIA Imports'!$A$2:$A$4999,F$3,'EIA Imports'!$C$2:$C$4999,$A50)</f>
        <v/>
      </c>
      <c r="G50">
        <f>SUMIFS('EIA Imports'!$D$2:$D$4999,'EIA Imports'!$A$2:$A$4999,G$3,'EIA Imports'!$C$2:$C$4999,$A50)</f>
        <v/>
      </c>
      <c r="H50">
        <f>SUMIFS('EIA Imports'!$D$2:$D$4999,'EIA Imports'!$A$2:$A$4999,H$3,'EIA Imports'!$C$2:$C$4999,$A50)</f>
        <v/>
      </c>
      <c r="I50">
        <f>SUMIFS('EIA Imports'!$D$2:$D$4999,'EIA Imports'!$A$2:$A$4999,I$3,'EIA Imports'!$C$2:$C$4999,$A50)</f>
        <v/>
      </c>
      <c r="J50">
        <f>SUMIFS('EIA Imports'!$D$2:$D$4999,'EIA Imports'!$A$2:$A$4999,J$3,'EIA Imports'!$C$2:$C$4999,$A50)</f>
        <v/>
      </c>
      <c r="K50">
        <f>SUMIFS('EIA Imports'!$D$2:$D$4999,'EIA Imports'!$A$2:$A$4999,K$3,'EIA Imports'!$C$2:$C$4999,$A50)</f>
        <v/>
      </c>
      <c r="L50">
        <f>SUMIFS('EIA Imports'!$D$2:$D$4999,'EIA Imports'!$A$2:$A$4999,L$3,'EIA Imports'!$C$2:$C$4999,$A50)</f>
        <v/>
      </c>
      <c r="M50">
        <f>SUMIFS('EIA Imports'!$D$2:$D$4999,'EIA Imports'!$A$2:$A$4999,M$3,'EIA Imports'!$C$2:$C$4999,$A50)</f>
        <v/>
      </c>
      <c r="N50">
        <f>SUMIFS('EIA Imports'!$D$2:$D$4999,'EIA Imports'!$A$2:$A$4999,N$3,'EIA Imports'!$C$2:$C$4999,$A50)</f>
        <v/>
      </c>
      <c r="O50">
        <f>SUMIFS('EIA Imports'!$D$2:$D$4999,'EIA Imports'!$A$2:$A$4999,O$3,'EIA Imports'!$C$2:$C$4999,$A50)</f>
        <v/>
      </c>
      <c r="P50">
        <f>SUMIFS('EIA Imports'!$D$2:$D$4999,'EIA Imports'!$A$2:$A$4999,P$3,'EIA Imports'!$C$2:$C$4999,$A50)</f>
        <v/>
      </c>
      <c r="Q50">
        <f>SUMIFS('EIA Imports'!$D$2:$D$4999,'EIA Imports'!$A$2:$A$4999,Q$3,'EIA Imports'!$C$2:$C$4999,$A50)</f>
        <v/>
      </c>
      <c r="R50">
        <f>SUMIFS('EIA Imports'!$D$2:$D$4999,'EIA Imports'!$A$2:$A$4999,R$3,'EIA Imports'!$C$2:$C$4999,$A50)</f>
        <v/>
      </c>
      <c r="S50">
        <f>SUMIFS('EIA Imports'!$D$2:$D$4999,'EIA Imports'!$A$2:$A$4999,S$3,'EIA Imports'!$C$2:$C$4999,$A50)</f>
        <v/>
      </c>
      <c r="T50">
        <f>SUMIFS('EIA Imports'!$D$2:$D$4999,'EIA Imports'!$A$2:$A$4999,T$3,'EIA Imports'!$C$2:$C$4999,$A50)</f>
        <v/>
      </c>
      <c r="U50">
        <f>SUMIFS('EIA Imports'!$D$2:$D$4999,'EIA Imports'!$A$2:$A$4999,U$3,'EIA Imports'!$C$2:$C$4999,$A50)</f>
        <v/>
      </c>
      <c r="V50">
        <f>SUMIFS('EIA Imports'!$D$2:$D$4999,'EIA Imports'!$A$2:$A$4999,V$3,'EIA Imports'!$C$2:$C$4999,$A50)</f>
        <v/>
      </c>
      <c r="W50">
        <f>SUMIFS('EIA Imports'!$D$2:$D$4999,'EIA Imports'!$A$2:$A$4999,W$3,'EIA Imports'!$C$2:$C$4999,$A50)</f>
        <v/>
      </c>
      <c r="X50">
        <f>SUMIFS('EIA Imports'!$D$2:$D$4999,'EIA Imports'!$A$2:$A$4999,X$3,'EIA Imports'!$C$2:$C$4999,$A50)</f>
        <v/>
      </c>
      <c r="Y50">
        <f>SUMIFS('EIA Imports'!$D$2:$D$4999,'EIA Imports'!$A$2:$A$4999,Y$3,'EIA Imports'!$C$2:$C$4999,$A50)</f>
        <v/>
      </c>
      <c r="Z50">
        <f>SUMIFS('EIA Imports'!$D$2:$D$4999,'EIA Imports'!$A$2:$A$4999,Z$3,'EIA Imports'!$C$2:$C$4999,$A50)</f>
        <v/>
      </c>
      <c r="AA50">
        <f>SUMIFS('EIA Imports'!$D$2:$D$4999,'EIA Imports'!$A$2:$A$4999,AA$3,'EIA Imports'!$C$2:$C$4999,$A50)</f>
        <v/>
      </c>
      <c r="AB50">
        <f>SUMIFS('EIA Imports'!$D$2:$D$4999,'EIA Imports'!$A$2:$A$4999,AB$3,'EIA Imports'!$C$2:$C$4999,$A50)</f>
        <v/>
      </c>
      <c r="AC50">
        <f>SUMIFS('EIA Imports'!$D$2:$D$4999,'EIA Imports'!$A$2:$A$4999,AC$3,'EIA Imports'!$C$2:$C$4999,$A50)</f>
        <v/>
      </c>
      <c r="AD50">
        <f>SUMIFS('EIA Imports'!$D$2:$D$4999,'EIA Imports'!$A$2:$A$4999,AD$3,'EIA Imports'!$C$2:$C$4999,$A50)</f>
        <v/>
      </c>
      <c r="AE50">
        <f>SUMIFS('EIA Imports'!$D$2:$D$4999,'EIA Imports'!$A$2:$A$4999,AE$3,'EIA Imports'!$C$2:$C$4999,$A50)</f>
        <v/>
      </c>
      <c r="AF50">
        <f>SUMIFS('EIA Imports'!$D$2:$D$4999,'EIA Imports'!$A$2:$A$4999,AF$3,'EIA Imports'!$C$2:$C$4999,$A50)</f>
        <v/>
      </c>
      <c r="AG50">
        <f>SUMIFS('EIA Imports'!$D$2:$D$4999,'EIA Imports'!$A$2:$A$4999,AG$3,'EIA Imports'!$C$2:$C$4999,$A50)</f>
        <v/>
      </c>
      <c r="AH50">
        <f>SUMIFS('EIA Imports'!$D$2:$D$4999,'EIA Imports'!$A$2:$A$4999,AH$3,'EIA Imports'!$C$2:$C$4999,$A50)</f>
        <v/>
      </c>
      <c r="AI50">
        <f>SUMIFS('EIA Imports'!$D$2:$D$4999,'EIA Imports'!$A$2:$A$4999,AI$3,'EIA Imports'!$C$2:$C$4999,$A50)</f>
        <v/>
      </c>
      <c r="AJ50">
        <f>SUMIFS('EIA Imports'!$D$2:$D$4999,'EIA Imports'!$A$2:$A$4999,AJ$3,'EIA Imports'!$C$2:$C$4999,$A50)</f>
        <v/>
      </c>
      <c r="AK50">
        <f>SUMIFS('EIA Imports'!$D$2:$D$4999,'EIA Imports'!$A$2:$A$4999,AK$3,'EIA Imports'!$C$2:$C$4999,$A50)</f>
        <v/>
      </c>
      <c r="AL50">
        <f>SUMIFS('EIA Imports'!$D$2:$D$4999,'EIA Imports'!$A$2:$A$4999,AL$3,'EIA Imports'!$C$2:$C$4999,$A50)</f>
        <v/>
      </c>
      <c r="AM50">
        <f>SUMIFS('EIA Imports'!$D$2:$D$4999,'EIA Imports'!$A$2:$A$4999,AM$3,'EIA Imports'!$C$2:$C$4999,$A50)</f>
        <v/>
      </c>
      <c r="AN50">
        <f>SUMIFS('EIA Imports'!$D$2:$D$4999,'EIA Imports'!$A$2:$A$4999,AN$3,'EIA Imports'!$C$2:$C$4999,$A50)</f>
        <v/>
      </c>
      <c r="AO50">
        <f>SUMIFS('EIA Imports'!$D$2:$D$4999,'EIA Imports'!$A$2:$A$4999,AO$3,'EIA Imports'!$C$2:$C$4999,$A50)</f>
        <v/>
      </c>
      <c r="AP50">
        <f>SUMIFS('EIA Imports'!$D$2:$D$4999,'EIA Imports'!$A$2:$A$4999,AP$3,'EIA Imports'!$C$2:$C$4999,$A50)</f>
        <v/>
      </c>
      <c r="AQ50">
        <f>SUMIFS('EIA Imports'!$D$2:$D$4999,'EIA Imports'!$A$2:$A$4999,AQ$3,'EIA Imports'!$C$2:$C$4999,$A50)</f>
        <v/>
      </c>
      <c r="AR50">
        <f>SUMIFS('EIA Imports'!$D$2:$D$4999,'EIA Imports'!$A$2:$A$4999,AR$3,'EIA Imports'!$C$2:$C$4999,$A50)</f>
        <v/>
      </c>
      <c r="AS50">
        <f>SUMIFS('EIA Imports'!$D$2:$D$4999,'EIA Imports'!$A$2:$A$4999,AS$3,'EIA Imports'!$C$2:$C$4999,$A50)</f>
        <v/>
      </c>
      <c r="AT50">
        <f>SUMIFS('EIA Imports'!$D$2:$D$4999,'EIA Imports'!$A$2:$A$4999,AT$3,'EIA Imports'!$C$2:$C$4999,$A50)</f>
        <v/>
      </c>
      <c r="AU50">
        <f>SUMIFS('EIA Imports'!$D$2:$D$4999,'EIA Imports'!$A$2:$A$4999,AU$3,'EIA Imports'!$C$2:$C$4999,$A50)</f>
        <v/>
      </c>
      <c r="AV50">
        <f>SUMIFS('EIA Imports'!$D$2:$D$4999,'EIA Imports'!$A$2:$A$4999,AV$3,'EIA Imports'!$C$2:$C$4999,$A50)</f>
        <v/>
      </c>
      <c r="AW50" t="s">
        <v>303</v>
      </c>
      <c r="AX50">
        <f>MATCH(AW50,$A$4:$A$59,0)</f>
        <v/>
      </c>
    </row>
    <row r="51" spans="1:50">
      <c r="A51" t="s">
        <v>305</v>
      </c>
      <c r="B51" t="s">
        <v>1766</v>
      </c>
      <c r="C51" t="s">
        <v>1767</v>
      </c>
      <c r="E51">
        <f>SUMIFS('EIA Imports'!$D$2:$D$4999,'EIA Imports'!$A$2:$A$4999,E$3,'EIA Imports'!$C$2:$C$4999,$A51)</f>
        <v/>
      </c>
      <c r="F51">
        <f>SUMIFS('EIA Imports'!$D$2:$D$4999,'EIA Imports'!$A$2:$A$4999,F$3,'EIA Imports'!$C$2:$C$4999,$A51)</f>
        <v/>
      </c>
      <c r="G51">
        <f>SUMIFS('EIA Imports'!$D$2:$D$4999,'EIA Imports'!$A$2:$A$4999,G$3,'EIA Imports'!$C$2:$C$4999,$A51)</f>
        <v/>
      </c>
      <c r="H51">
        <f>SUMIFS('EIA Imports'!$D$2:$D$4999,'EIA Imports'!$A$2:$A$4999,H$3,'EIA Imports'!$C$2:$C$4999,$A51)</f>
        <v/>
      </c>
      <c r="I51">
        <f>SUMIFS('EIA Imports'!$D$2:$D$4999,'EIA Imports'!$A$2:$A$4999,I$3,'EIA Imports'!$C$2:$C$4999,$A51)</f>
        <v/>
      </c>
      <c r="J51">
        <f>SUMIFS('EIA Imports'!$D$2:$D$4999,'EIA Imports'!$A$2:$A$4999,J$3,'EIA Imports'!$C$2:$C$4999,$A51)</f>
        <v/>
      </c>
      <c r="K51">
        <f>SUMIFS('EIA Imports'!$D$2:$D$4999,'EIA Imports'!$A$2:$A$4999,K$3,'EIA Imports'!$C$2:$C$4999,$A51)</f>
        <v/>
      </c>
      <c r="L51">
        <f>SUMIFS('EIA Imports'!$D$2:$D$4999,'EIA Imports'!$A$2:$A$4999,L$3,'EIA Imports'!$C$2:$C$4999,$A51)</f>
        <v/>
      </c>
      <c r="M51">
        <f>SUMIFS('EIA Imports'!$D$2:$D$4999,'EIA Imports'!$A$2:$A$4999,M$3,'EIA Imports'!$C$2:$C$4999,$A51)</f>
        <v/>
      </c>
      <c r="N51">
        <f>SUMIFS('EIA Imports'!$D$2:$D$4999,'EIA Imports'!$A$2:$A$4999,N$3,'EIA Imports'!$C$2:$C$4999,$A51)</f>
        <v/>
      </c>
      <c r="O51">
        <f>SUMIFS('EIA Imports'!$D$2:$D$4999,'EIA Imports'!$A$2:$A$4999,O$3,'EIA Imports'!$C$2:$C$4999,$A51)</f>
        <v/>
      </c>
      <c r="P51">
        <f>SUMIFS('EIA Imports'!$D$2:$D$4999,'EIA Imports'!$A$2:$A$4999,P$3,'EIA Imports'!$C$2:$C$4999,$A51)</f>
        <v/>
      </c>
      <c r="Q51">
        <f>SUMIFS('EIA Imports'!$D$2:$D$4999,'EIA Imports'!$A$2:$A$4999,Q$3,'EIA Imports'!$C$2:$C$4999,$A51)</f>
        <v/>
      </c>
      <c r="R51">
        <f>SUMIFS('EIA Imports'!$D$2:$D$4999,'EIA Imports'!$A$2:$A$4999,R$3,'EIA Imports'!$C$2:$C$4999,$A51)</f>
        <v/>
      </c>
      <c r="S51">
        <f>SUMIFS('EIA Imports'!$D$2:$D$4999,'EIA Imports'!$A$2:$A$4999,S$3,'EIA Imports'!$C$2:$C$4999,$A51)</f>
        <v/>
      </c>
      <c r="T51">
        <f>SUMIFS('EIA Imports'!$D$2:$D$4999,'EIA Imports'!$A$2:$A$4999,T$3,'EIA Imports'!$C$2:$C$4999,$A51)</f>
        <v/>
      </c>
      <c r="U51">
        <f>SUMIFS('EIA Imports'!$D$2:$D$4999,'EIA Imports'!$A$2:$A$4999,U$3,'EIA Imports'!$C$2:$C$4999,$A51)</f>
        <v/>
      </c>
      <c r="V51">
        <f>SUMIFS('EIA Imports'!$D$2:$D$4999,'EIA Imports'!$A$2:$A$4999,V$3,'EIA Imports'!$C$2:$C$4999,$A51)</f>
        <v/>
      </c>
      <c r="W51">
        <f>SUMIFS('EIA Imports'!$D$2:$D$4999,'EIA Imports'!$A$2:$A$4999,W$3,'EIA Imports'!$C$2:$C$4999,$A51)</f>
        <v/>
      </c>
      <c r="X51">
        <f>SUMIFS('EIA Imports'!$D$2:$D$4999,'EIA Imports'!$A$2:$A$4999,X$3,'EIA Imports'!$C$2:$C$4999,$A51)</f>
        <v/>
      </c>
      <c r="Y51">
        <f>SUMIFS('EIA Imports'!$D$2:$D$4999,'EIA Imports'!$A$2:$A$4999,Y$3,'EIA Imports'!$C$2:$C$4999,$A51)</f>
        <v/>
      </c>
      <c r="Z51">
        <f>SUMIFS('EIA Imports'!$D$2:$D$4999,'EIA Imports'!$A$2:$A$4999,Z$3,'EIA Imports'!$C$2:$C$4999,$A51)</f>
        <v/>
      </c>
      <c r="AA51">
        <f>SUMIFS('EIA Imports'!$D$2:$D$4999,'EIA Imports'!$A$2:$A$4999,AA$3,'EIA Imports'!$C$2:$C$4999,$A51)</f>
        <v/>
      </c>
      <c r="AB51">
        <f>SUMIFS('EIA Imports'!$D$2:$D$4999,'EIA Imports'!$A$2:$A$4999,AB$3,'EIA Imports'!$C$2:$C$4999,$A51)</f>
        <v/>
      </c>
      <c r="AC51">
        <f>SUMIFS('EIA Imports'!$D$2:$D$4999,'EIA Imports'!$A$2:$A$4999,AC$3,'EIA Imports'!$C$2:$C$4999,$A51)</f>
        <v/>
      </c>
      <c r="AD51">
        <f>SUMIFS('EIA Imports'!$D$2:$D$4999,'EIA Imports'!$A$2:$A$4999,AD$3,'EIA Imports'!$C$2:$C$4999,$A51)</f>
        <v/>
      </c>
      <c r="AE51">
        <f>SUMIFS('EIA Imports'!$D$2:$D$4999,'EIA Imports'!$A$2:$A$4999,AE$3,'EIA Imports'!$C$2:$C$4999,$A51)</f>
        <v/>
      </c>
      <c r="AF51">
        <f>SUMIFS('EIA Imports'!$D$2:$D$4999,'EIA Imports'!$A$2:$A$4999,AF$3,'EIA Imports'!$C$2:$C$4999,$A51)</f>
        <v/>
      </c>
      <c r="AG51">
        <f>SUMIFS('EIA Imports'!$D$2:$D$4999,'EIA Imports'!$A$2:$A$4999,AG$3,'EIA Imports'!$C$2:$C$4999,$A51)</f>
        <v/>
      </c>
      <c r="AH51">
        <f>SUMIFS('EIA Imports'!$D$2:$D$4999,'EIA Imports'!$A$2:$A$4999,AH$3,'EIA Imports'!$C$2:$C$4999,$A51)</f>
        <v/>
      </c>
      <c r="AI51">
        <f>SUMIFS('EIA Imports'!$D$2:$D$4999,'EIA Imports'!$A$2:$A$4999,AI$3,'EIA Imports'!$C$2:$C$4999,$A51)</f>
        <v/>
      </c>
      <c r="AJ51">
        <f>SUMIFS('EIA Imports'!$D$2:$D$4999,'EIA Imports'!$A$2:$A$4999,AJ$3,'EIA Imports'!$C$2:$C$4999,$A51)</f>
        <v/>
      </c>
      <c r="AK51">
        <f>SUMIFS('EIA Imports'!$D$2:$D$4999,'EIA Imports'!$A$2:$A$4999,AK$3,'EIA Imports'!$C$2:$C$4999,$A51)</f>
        <v/>
      </c>
      <c r="AL51">
        <f>SUMIFS('EIA Imports'!$D$2:$D$4999,'EIA Imports'!$A$2:$A$4999,AL$3,'EIA Imports'!$C$2:$C$4999,$A51)</f>
        <v/>
      </c>
      <c r="AM51">
        <f>SUMIFS('EIA Imports'!$D$2:$D$4999,'EIA Imports'!$A$2:$A$4999,AM$3,'EIA Imports'!$C$2:$C$4999,$A51)</f>
        <v/>
      </c>
      <c r="AN51">
        <f>SUMIFS('EIA Imports'!$D$2:$D$4999,'EIA Imports'!$A$2:$A$4999,AN$3,'EIA Imports'!$C$2:$C$4999,$A51)</f>
        <v/>
      </c>
      <c r="AO51">
        <f>SUMIFS('EIA Imports'!$D$2:$D$4999,'EIA Imports'!$A$2:$A$4999,AO$3,'EIA Imports'!$C$2:$C$4999,$A51)</f>
        <v/>
      </c>
      <c r="AP51">
        <f>SUMIFS('EIA Imports'!$D$2:$D$4999,'EIA Imports'!$A$2:$A$4999,AP$3,'EIA Imports'!$C$2:$C$4999,$A51)</f>
        <v/>
      </c>
      <c r="AQ51">
        <f>SUMIFS('EIA Imports'!$D$2:$D$4999,'EIA Imports'!$A$2:$A$4999,AQ$3,'EIA Imports'!$C$2:$C$4999,$A51)</f>
        <v/>
      </c>
      <c r="AR51">
        <f>SUMIFS('EIA Imports'!$D$2:$D$4999,'EIA Imports'!$A$2:$A$4999,AR$3,'EIA Imports'!$C$2:$C$4999,$A51)</f>
        <v/>
      </c>
      <c r="AS51">
        <f>SUMIFS('EIA Imports'!$D$2:$D$4999,'EIA Imports'!$A$2:$A$4999,AS$3,'EIA Imports'!$C$2:$C$4999,$A51)</f>
        <v/>
      </c>
      <c r="AT51">
        <f>SUMIFS('EIA Imports'!$D$2:$D$4999,'EIA Imports'!$A$2:$A$4999,AT$3,'EIA Imports'!$C$2:$C$4999,$A51)</f>
        <v/>
      </c>
      <c r="AU51">
        <f>SUMIFS('EIA Imports'!$D$2:$D$4999,'EIA Imports'!$A$2:$A$4999,AU$3,'EIA Imports'!$C$2:$C$4999,$A51)</f>
        <v/>
      </c>
      <c r="AV51">
        <f>SUMIFS('EIA Imports'!$D$2:$D$4999,'EIA Imports'!$A$2:$A$4999,AV$3,'EIA Imports'!$C$2:$C$4999,$A51)</f>
        <v/>
      </c>
      <c r="AW51" t="s">
        <v>295</v>
      </c>
      <c r="AX51">
        <f>MATCH(AW51,$A$4:$A$59,0)</f>
        <v/>
      </c>
    </row>
    <row r="52" spans="1:50">
      <c r="A52" t="s">
        <v>272</v>
      </c>
      <c r="B52" t="s">
        <v>1766</v>
      </c>
      <c r="C52" t="s">
        <v>1767</v>
      </c>
      <c r="E52">
        <f>SUMIFS('EIA Imports'!$D$2:$D$4999,'EIA Imports'!$A$2:$A$4999,E$3,'EIA Imports'!$C$2:$C$4999,$A52)</f>
        <v/>
      </c>
      <c r="F52">
        <f>SUMIFS('EIA Imports'!$D$2:$D$4999,'EIA Imports'!$A$2:$A$4999,F$3,'EIA Imports'!$C$2:$C$4999,$A52)</f>
        <v/>
      </c>
      <c r="G52">
        <f>SUMIFS('EIA Imports'!$D$2:$D$4999,'EIA Imports'!$A$2:$A$4999,G$3,'EIA Imports'!$C$2:$C$4999,$A52)</f>
        <v/>
      </c>
      <c r="H52">
        <f>SUMIFS('EIA Imports'!$D$2:$D$4999,'EIA Imports'!$A$2:$A$4999,H$3,'EIA Imports'!$C$2:$C$4999,$A52)</f>
        <v/>
      </c>
      <c r="I52">
        <f>SUMIFS('EIA Imports'!$D$2:$D$4999,'EIA Imports'!$A$2:$A$4999,I$3,'EIA Imports'!$C$2:$C$4999,$A52)</f>
        <v/>
      </c>
      <c r="J52">
        <f>SUMIFS('EIA Imports'!$D$2:$D$4999,'EIA Imports'!$A$2:$A$4999,J$3,'EIA Imports'!$C$2:$C$4999,$A52)</f>
        <v/>
      </c>
      <c r="K52">
        <f>SUMIFS('EIA Imports'!$D$2:$D$4999,'EIA Imports'!$A$2:$A$4999,K$3,'EIA Imports'!$C$2:$C$4999,$A52)</f>
        <v/>
      </c>
      <c r="L52">
        <f>SUMIFS('EIA Imports'!$D$2:$D$4999,'EIA Imports'!$A$2:$A$4999,L$3,'EIA Imports'!$C$2:$C$4999,$A52)</f>
        <v/>
      </c>
      <c r="M52">
        <f>SUMIFS('EIA Imports'!$D$2:$D$4999,'EIA Imports'!$A$2:$A$4999,M$3,'EIA Imports'!$C$2:$C$4999,$A52)</f>
        <v/>
      </c>
      <c r="N52">
        <f>SUMIFS('EIA Imports'!$D$2:$D$4999,'EIA Imports'!$A$2:$A$4999,N$3,'EIA Imports'!$C$2:$C$4999,$A52)</f>
        <v/>
      </c>
      <c r="O52">
        <f>SUMIFS('EIA Imports'!$D$2:$D$4999,'EIA Imports'!$A$2:$A$4999,O$3,'EIA Imports'!$C$2:$C$4999,$A52)</f>
        <v/>
      </c>
      <c r="P52">
        <f>SUMIFS('EIA Imports'!$D$2:$D$4999,'EIA Imports'!$A$2:$A$4999,P$3,'EIA Imports'!$C$2:$C$4999,$A52)</f>
        <v/>
      </c>
      <c r="Q52">
        <f>SUMIFS('EIA Imports'!$D$2:$D$4999,'EIA Imports'!$A$2:$A$4999,Q$3,'EIA Imports'!$C$2:$C$4999,$A52)</f>
        <v/>
      </c>
      <c r="R52">
        <f>SUMIFS('EIA Imports'!$D$2:$D$4999,'EIA Imports'!$A$2:$A$4999,R$3,'EIA Imports'!$C$2:$C$4999,$A52)</f>
        <v/>
      </c>
      <c r="S52">
        <f>SUMIFS('EIA Imports'!$D$2:$D$4999,'EIA Imports'!$A$2:$A$4999,S$3,'EIA Imports'!$C$2:$C$4999,$A52)</f>
        <v/>
      </c>
      <c r="T52">
        <f>SUMIFS('EIA Imports'!$D$2:$D$4999,'EIA Imports'!$A$2:$A$4999,T$3,'EIA Imports'!$C$2:$C$4999,$A52)</f>
        <v/>
      </c>
      <c r="U52">
        <f>SUMIFS('EIA Imports'!$D$2:$D$4999,'EIA Imports'!$A$2:$A$4999,U$3,'EIA Imports'!$C$2:$C$4999,$A52)</f>
        <v/>
      </c>
      <c r="V52">
        <f>SUMIFS('EIA Imports'!$D$2:$D$4999,'EIA Imports'!$A$2:$A$4999,V$3,'EIA Imports'!$C$2:$C$4999,$A52)</f>
        <v/>
      </c>
      <c r="W52">
        <f>SUMIFS('EIA Imports'!$D$2:$D$4999,'EIA Imports'!$A$2:$A$4999,W$3,'EIA Imports'!$C$2:$C$4999,$A52)</f>
        <v/>
      </c>
      <c r="X52">
        <f>SUMIFS('EIA Imports'!$D$2:$D$4999,'EIA Imports'!$A$2:$A$4999,X$3,'EIA Imports'!$C$2:$C$4999,$A52)</f>
        <v/>
      </c>
      <c r="Y52">
        <f>SUMIFS('EIA Imports'!$D$2:$D$4999,'EIA Imports'!$A$2:$A$4999,Y$3,'EIA Imports'!$C$2:$C$4999,$A52)</f>
        <v/>
      </c>
      <c r="Z52">
        <f>SUMIFS('EIA Imports'!$D$2:$D$4999,'EIA Imports'!$A$2:$A$4999,Z$3,'EIA Imports'!$C$2:$C$4999,$A52)</f>
        <v/>
      </c>
      <c r="AA52">
        <f>SUMIFS('EIA Imports'!$D$2:$D$4999,'EIA Imports'!$A$2:$A$4999,AA$3,'EIA Imports'!$C$2:$C$4999,$A52)</f>
        <v/>
      </c>
      <c r="AB52">
        <f>SUMIFS('EIA Imports'!$D$2:$D$4999,'EIA Imports'!$A$2:$A$4999,AB$3,'EIA Imports'!$C$2:$C$4999,$A52)</f>
        <v/>
      </c>
      <c r="AC52">
        <f>SUMIFS('EIA Imports'!$D$2:$D$4999,'EIA Imports'!$A$2:$A$4999,AC$3,'EIA Imports'!$C$2:$C$4999,$A52)</f>
        <v/>
      </c>
      <c r="AD52">
        <f>SUMIFS('EIA Imports'!$D$2:$D$4999,'EIA Imports'!$A$2:$A$4999,AD$3,'EIA Imports'!$C$2:$C$4999,$A52)</f>
        <v/>
      </c>
      <c r="AE52">
        <f>SUMIFS('EIA Imports'!$D$2:$D$4999,'EIA Imports'!$A$2:$A$4999,AE$3,'EIA Imports'!$C$2:$C$4999,$A52)</f>
        <v/>
      </c>
      <c r="AF52">
        <f>SUMIFS('EIA Imports'!$D$2:$D$4999,'EIA Imports'!$A$2:$A$4999,AF$3,'EIA Imports'!$C$2:$C$4999,$A52)</f>
        <v/>
      </c>
      <c r="AG52">
        <f>SUMIFS('EIA Imports'!$D$2:$D$4999,'EIA Imports'!$A$2:$A$4999,AG$3,'EIA Imports'!$C$2:$C$4999,$A52)</f>
        <v/>
      </c>
      <c r="AH52">
        <f>SUMIFS('EIA Imports'!$D$2:$D$4999,'EIA Imports'!$A$2:$A$4999,AH$3,'EIA Imports'!$C$2:$C$4999,$A52)</f>
        <v/>
      </c>
      <c r="AI52">
        <f>SUMIFS('EIA Imports'!$D$2:$D$4999,'EIA Imports'!$A$2:$A$4999,AI$3,'EIA Imports'!$C$2:$C$4999,$A52)</f>
        <v/>
      </c>
      <c r="AJ52">
        <f>SUMIFS('EIA Imports'!$D$2:$D$4999,'EIA Imports'!$A$2:$A$4999,AJ$3,'EIA Imports'!$C$2:$C$4999,$A52)</f>
        <v/>
      </c>
      <c r="AK52">
        <f>SUMIFS('EIA Imports'!$D$2:$D$4999,'EIA Imports'!$A$2:$A$4999,AK$3,'EIA Imports'!$C$2:$C$4999,$A52)</f>
        <v/>
      </c>
      <c r="AL52">
        <f>SUMIFS('EIA Imports'!$D$2:$D$4999,'EIA Imports'!$A$2:$A$4999,AL$3,'EIA Imports'!$C$2:$C$4999,$A52)</f>
        <v/>
      </c>
      <c r="AM52">
        <f>SUMIFS('EIA Imports'!$D$2:$D$4999,'EIA Imports'!$A$2:$A$4999,AM$3,'EIA Imports'!$C$2:$C$4999,$A52)</f>
        <v/>
      </c>
      <c r="AN52">
        <f>SUMIFS('EIA Imports'!$D$2:$D$4999,'EIA Imports'!$A$2:$A$4999,AN$3,'EIA Imports'!$C$2:$C$4999,$A52)</f>
        <v/>
      </c>
      <c r="AO52">
        <f>SUMIFS('EIA Imports'!$D$2:$D$4999,'EIA Imports'!$A$2:$A$4999,AO$3,'EIA Imports'!$C$2:$C$4999,$A52)</f>
        <v/>
      </c>
      <c r="AP52">
        <f>SUMIFS('EIA Imports'!$D$2:$D$4999,'EIA Imports'!$A$2:$A$4999,AP$3,'EIA Imports'!$C$2:$C$4999,$A52)</f>
        <v/>
      </c>
      <c r="AQ52">
        <f>SUMIFS('EIA Imports'!$D$2:$D$4999,'EIA Imports'!$A$2:$A$4999,AQ$3,'EIA Imports'!$C$2:$C$4999,$A52)</f>
        <v/>
      </c>
      <c r="AR52">
        <f>SUMIFS('EIA Imports'!$D$2:$D$4999,'EIA Imports'!$A$2:$A$4999,AR$3,'EIA Imports'!$C$2:$C$4999,$A52)</f>
        <v/>
      </c>
      <c r="AS52">
        <f>SUMIFS('EIA Imports'!$D$2:$D$4999,'EIA Imports'!$A$2:$A$4999,AS$3,'EIA Imports'!$C$2:$C$4999,$A52)</f>
        <v/>
      </c>
      <c r="AT52">
        <f>SUMIFS('EIA Imports'!$D$2:$D$4999,'EIA Imports'!$A$2:$A$4999,AT$3,'EIA Imports'!$C$2:$C$4999,$A52)</f>
        <v/>
      </c>
      <c r="AU52">
        <f>SUMIFS('EIA Imports'!$D$2:$D$4999,'EIA Imports'!$A$2:$A$4999,AU$3,'EIA Imports'!$C$2:$C$4999,$A52)</f>
        <v/>
      </c>
      <c r="AV52">
        <f>SUMIFS('EIA Imports'!$D$2:$D$4999,'EIA Imports'!$A$2:$A$4999,AV$3,'EIA Imports'!$C$2:$C$4999,$A52)</f>
        <v/>
      </c>
      <c r="AW52" t="s">
        <v>259</v>
      </c>
      <c r="AX52">
        <f>MATCH(AW52,$A$4:$A$59,0)</f>
        <v/>
      </c>
    </row>
    <row r="53" spans="1:50">
      <c r="A53" t="s">
        <v>318</v>
      </c>
      <c r="B53" t="s">
        <v>1766</v>
      </c>
      <c r="C53" t="s">
        <v>1767</v>
      </c>
      <c r="E53">
        <f>SUMIFS('EIA Imports'!$D$2:$D$4999,'EIA Imports'!$A$2:$A$4999,E$3,'EIA Imports'!$C$2:$C$4999,$A53)</f>
        <v/>
      </c>
      <c r="F53">
        <f>SUMIFS('EIA Imports'!$D$2:$D$4999,'EIA Imports'!$A$2:$A$4999,F$3,'EIA Imports'!$C$2:$C$4999,$A53)</f>
        <v/>
      </c>
      <c r="G53">
        <f>SUMIFS('EIA Imports'!$D$2:$D$4999,'EIA Imports'!$A$2:$A$4999,G$3,'EIA Imports'!$C$2:$C$4999,$A53)</f>
        <v/>
      </c>
      <c r="H53">
        <f>SUMIFS('EIA Imports'!$D$2:$D$4999,'EIA Imports'!$A$2:$A$4999,H$3,'EIA Imports'!$C$2:$C$4999,$A53)</f>
        <v/>
      </c>
      <c r="I53">
        <f>SUMIFS('EIA Imports'!$D$2:$D$4999,'EIA Imports'!$A$2:$A$4999,I$3,'EIA Imports'!$C$2:$C$4999,$A53)</f>
        <v/>
      </c>
      <c r="J53">
        <f>SUMIFS('EIA Imports'!$D$2:$D$4999,'EIA Imports'!$A$2:$A$4999,J$3,'EIA Imports'!$C$2:$C$4999,$A53)</f>
        <v/>
      </c>
      <c r="K53">
        <f>SUMIFS('EIA Imports'!$D$2:$D$4999,'EIA Imports'!$A$2:$A$4999,K$3,'EIA Imports'!$C$2:$C$4999,$A53)</f>
        <v/>
      </c>
      <c r="L53">
        <f>SUMIFS('EIA Imports'!$D$2:$D$4999,'EIA Imports'!$A$2:$A$4999,L$3,'EIA Imports'!$C$2:$C$4999,$A53)</f>
        <v/>
      </c>
      <c r="M53">
        <f>SUMIFS('EIA Imports'!$D$2:$D$4999,'EIA Imports'!$A$2:$A$4999,M$3,'EIA Imports'!$C$2:$C$4999,$A53)</f>
        <v/>
      </c>
      <c r="N53">
        <f>SUMIFS('EIA Imports'!$D$2:$D$4999,'EIA Imports'!$A$2:$A$4999,N$3,'EIA Imports'!$C$2:$C$4999,$A53)</f>
        <v/>
      </c>
      <c r="O53">
        <f>SUMIFS('EIA Imports'!$D$2:$D$4999,'EIA Imports'!$A$2:$A$4999,O$3,'EIA Imports'!$C$2:$C$4999,$A53)</f>
        <v/>
      </c>
      <c r="P53">
        <f>SUMIFS('EIA Imports'!$D$2:$D$4999,'EIA Imports'!$A$2:$A$4999,P$3,'EIA Imports'!$C$2:$C$4999,$A53)</f>
        <v/>
      </c>
      <c r="Q53">
        <f>SUMIFS('EIA Imports'!$D$2:$D$4999,'EIA Imports'!$A$2:$A$4999,Q$3,'EIA Imports'!$C$2:$C$4999,$A53)</f>
        <v/>
      </c>
      <c r="R53">
        <f>SUMIFS('EIA Imports'!$D$2:$D$4999,'EIA Imports'!$A$2:$A$4999,R$3,'EIA Imports'!$C$2:$C$4999,$A53)</f>
        <v/>
      </c>
      <c r="S53">
        <f>SUMIFS('EIA Imports'!$D$2:$D$4999,'EIA Imports'!$A$2:$A$4999,S$3,'EIA Imports'!$C$2:$C$4999,$A53)</f>
        <v/>
      </c>
      <c r="T53">
        <f>SUMIFS('EIA Imports'!$D$2:$D$4999,'EIA Imports'!$A$2:$A$4999,T$3,'EIA Imports'!$C$2:$C$4999,$A53)</f>
        <v/>
      </c>
      <c r="U53">
        <f>SUMIFS('EIA Imports'!$D$2:$D$4999,'EIA Imports'!$A$2:$A$4999,U$3,'EIA Imports'!$C$2:$C$4999,$A53)</f>
        <v/>
      </c>
      <c r="V53">
        <f>SUMIFS('EIA Imports'!$D$2:$D$4999,'EIA Imports'!$A$2:$A$4999,V$3,'EIA Imports'!$C$2:$C$4999,$A53)</f>
        <v/>
      </c>
      <c r="W53">
        <f>SUMIFS('EIA Imports'!$D$2:$D$4999,'EIA Imports'!$A$2:$A$4999,W$3,'EIA Imports'!$C$2:$C$4999,$A53)</f>
        <v/>
      </c>
      <c r="X53">
        <f>SUMIFS('EIA Imports'!$D$2:$D$4999,'EIA Imports'!$A$2:$A$4999,X$3,'EIA Imports'!$C$2:$C$4999,$A53)</f>
        <v/>
      </c>
      <c r="Y53">
        <f>SUMIFS('EIA Imports'!$D$2:$D$4999,'EIA Imports'!$A$2:$A$4999,Y$3,'EIA Imports'!$C$2:$C$4999,$A53)</f>
        <v/>
      </c>
      <c r="Z53">
        <f>SUMIFS('EIA Imports'!$D$2:$D$4999,'EIA Imports'!$A$2:$A$4999,Z$3,'EIA Imports'!$C$2:$C$4999,$A53)</f>
        <v/>
      </c>
      <c r="AA53">
        <f>SUMIFS('EIA Imports'!$D$2:$D$4999,'EIA Imports'!$A$2:$A$4999,AA$3,'EIA Imports'!$C$2:$C$4999,$A53)</f>
        <v/>
      </c>
      <c r="AB53">
        <f>SUMIFS('EIA Imports'!$D$2:$D$4999,'EIA Imports'!$A$2:$A$4999,AB$3,'EIA Imports'!$C$2:$C$4999,$A53)</f>
        <v/>
      </c>
      <c r="AC53">
        <f>SUMIFS('EIA Imports'!$D$2:$D$4999,'EIA Imports'!$A$2:$A$4999,AC$3,'EIA Imports'!$C$2:$C$4999,$A53)</f>
        <v/>
      </c>
      <c r="AD53">
        <f>SUMIFS('EIA Imports'!$D$2:$D$4999,'EIA Imports'!$A$2:$A$4999,AD$3,'EIA Imports'!$C$2:$C$4999,$A53)</f>
        <v/>
      </c>
      <c r="AE53">
        <f>SUMIFS('EIA Imports'!$D$2:$D$4999,'EIA Imports'!$A$2:$A$4999,AE$3,'EIA Imports'!$C$2:$C$4999,$A53)</f>
        <v/>
      </c>
      <c r="AF53">
        <f>SUMIFS('EIA Imports'!$D$2:$D$4999,'EIA Imports'!$A$2:$A$4999,AF$3,'EIA Imports'!$C$2:$C$4999,$A53)</f>
        <v/>
      </c>
      <c r="AG53">
        <f>SUMIFS('EIA Imports'!$D$2:$D$4999,'EIA Imports'!$A$2:$A$4999,AG$3,'EIA Imports'!$C$2:$C$4999,$A53)</f>
        <v/>
      </c>
      <c r="AH53">
        <f>SUMIFS('EIA Imports'!$D$2:$D$4999,'EIA Imports'!$A$2:$A$4999,AH$3,'EIA Imports'!$C$2:$C$4999,$A53)</f>
        <v/>
      </c>
      <c r="AI53">
        <f>SUMIFS('EIA Imports'!$D$2:$D$4999,'EIA Imports'!$A$2:$A$4999,AI$3,'EIA Imports'!$C$2:$C$4999,$A53)</f>
        <v/>
      </c>
      <c r="AJ53">
        <f>SUMIFS('EIA Imports'!$D$2:$D$4999,'EIA Imports'!$A$2:$A$4999,AJ$3,'EIA Imports'!$C$2:$C$4999,$A53)</f>
        <v/>
      </c>
      <c r="AK53">
        <f>SUMIFS('EIA Imports'!$D$2:$D$4999,'EIA Imports'!$A$2:$A$4999,AK$3,'EIA Imports'!$C$2:$C$4999,$A53)</f>
        <v/>
      </c>
      <c r="AL53">
        <f>SUMIFS('EIA Imports'!$D$2:$D$4999,'EIA Imports'!$A$2:$A$4999,AL$3,'EIA Imports'!$C$2:$C$4999,$A53)</f>
        <v/>
      </c>
      <c r="AM53">
        <f>SUMIFS('EIA Imports'!$D$2:$D$4999,'EIA Imports'!$A$2:$A$4999,AM$3,'EIA Imports'!$C$2:$C$4999,$A53)</f>
        <v/>
      </c>
      <c r="AN53">
        <f>SUMIFS('EIA Imports'!$D$2:$D$4999,'EIA Imports'!$A$2:$A$4999,AN$3,'EIA Imports'!$C$2:$C$4999,$A53)</f>
        <v/>
      </c>
      <c r="AO53">
        <f>SUMIFS('EIA Imports'!$D$2:$D$4999,'EIA Imports'!$A$2:$A$4999,AO$3,'EIA Imports'!$C$2:$C$4999,$A53)</f>
        <v/>
      </c>
      <c r="AP53">
        <f>SUMIFS('EIA Imports'!$D$2:$D$4999,'EIA Imports'!$A$2:$A$4999,AP$3,'EIA Imports'!$C$2:$C$4999,$A53)</f>
        <v/>
      </c>
      <c r="AQ53">
        <f>SUMIFS('EIA Imports'!$D$2:$D$4999,'EIA Imports'!$A$2:$A$4999,AQ$3,'EIA Imports'!$C$2:$C$4999,$A53)</f>
        <v/>
      </c>
      <c r="AR53">
        <f>SUMIFS('EIA Imports'!$D$2:$D$4999,'EIA Imports'!$A$2:$A$4999,AR$3,'EIA Imports'!$C$2:$C$4999,$A53)</f>
        <v/>
      </c>
      <c r="AS53">
        <f>SUMIFS('EIA Imports'!$D$2:$D$4999,'EIA Imports'!$A$2:$A$4999,AS$3,'EIA Imports'!$C$2:$C$4999,$A53)</f>
        <v/>
      </c>
      <c r="AT53">
        <f>SUMIFS('EIA Imports'!$D$2:$D$4999,'EIA Imports'!$A$2:$A$4999,AT$3,'EIA Imports'!$C$2:$C$4999,$A53)</f>
        <v/>
      </c>
      <c r="AU53">
        <f>SUMIFS('EIA Imports'!$D$2:$D$4999,'EIA Imports'!$A$2:$A$4999,AU$3,'EIA Imports'!$C$2:$C$4999,$A53)</f>
        <v/>
      </c>
      <c r="AV53">
        <f>SUMIFS('EIA Imports'!$D$2:$D$4999,'EIA Imports'!$A$2:$A$4999,AV$3,'EIA Imports'!$C$2:$C$4999,$A53)</f>
        <v/>
      </c>
      <c r="AW53" t="s">
        <v>240</v>
      </c>
      <c r="AX53">
        <f>MATCH(AW53,$A$4:$A$59,0)</f>
        <v/>
      </c>
    </row>
    <row r="54" spans="1:50">
      <c r="A54" t="s">
        <v>328</v>
      </c>
      <c r="B54" t="s">
        <v>1766</v>
      </c>
      <c r="C54" t="s">
        <v>1767</v>
      </c>
      <c r="E54">
        <f>SUMIFS('EIA Imports'!$D$2:$D$4999,'EIA Imports'!$A$2:$A$4999,E$3,'EIA Imports'!$C$2:$C$4999,$A54)</f>
        <v/>
      </c>
      <c r="F54">
        <f>SUMIFS('EIA Imports'!$D$2:$D$4999,'EIA Imports'!$A$2:$A$4999,F$3,'EIA Imports'!$C$2:$C$4999,$A54)</f>
        <v/>
      </c>
      <c r="G54">
        <f>SUMIFS('EIA Imports'!$D$2:$D$4999,'EIA Imports'!$A$2:$A$4999,G$3,'EIA Imports'!$C$2:$C$4999,$A54)</f>
        <v/>
      </c>
      <c r="H54">
        <f>SUMIFS('EIA Imports'!$D$2:$D$4999,'EIA Imports'!$A$2:$A$4999,H$3,'EIA Imports'!$C$2:$C$4999,$A54)</f>
        <v/>
      </c>
      <c r="I54">
        <f>SUMIFS('EIA Imports'!$D$2:$D$4999,'EIA Imports'!$A$2:$A$4999,I$3,'EIA Imports'!$C$2:$C$4999,$A54)</f>
        <v/>
      </c>
      <c r="J54">
        <f>SUMIFS('EIA Imports'!$D$2:$D$4999,'EIA Imports'!$A$2:$A$4999,J$3,'EIA Imports'!$C$2:$C$4999,$A54)</f>
        <v/>
      </c>
      <c r="K54">
        <f>SUMIFS('EIA Imports'!$D$2:$D$4999,'EIA Imports'!$A$2:$A$4999,K$3,'EIA Imports'!$C$2:$C$4999,$A54)</f>
        <v/>
      </c>
      <c r="L54">
        <f>SUMIFS('EIA Imports'!$D$2:$D$4999,'EIA Imports'!$A$2:$A$4999,L$3,'EIA Imports'!$C$2:$C$4999,$A54)</f>
        <v/>
      </c>
      <c r="M54">
        <f>SUMIFS('EIA Imports'!$D$2:$D$4999,'EIA Imports'!$A$2:$A$4999,M$3,'EIA Imports'!$C$2:$C$4999,$A54)</f>
        <v/>
      </c>
      <c r="N54">
        <f>SUMIFS('EIA Imports'!$D$2:$D$4999,'EIA Imports'!$A$2:$A$4999,N$3,'EIA Imports'!$C$2:$C$4999,$A54)</f>
        <v/>
      </c>
      <c r="O54">
        <f>SUMIFS('EIA Imports'!$D$2:$D$4999,'EIA Imports'!$A$2:$A$4999,O$3,'EIA Imports'!$C$2:$C$4999,$A54)</f>
        <v/>
      </c>
      <c r="P54">
        <f>SUMIFS('EIA Imports'!$D$2:$D$4999,'EIA Imports'!$A$2:$A$4999,P$3,'EIA Imports'!$C$2:$C$4999,$A54)</f>
        <v/>
      </c>
      <c r="Q54">
        <f>SUMIFS('EIA Imports'!$D$2:$D$4999,'EIA Imports'!$A$2:$A$4999,Q$3,'EIA Imports'!$C$2:$C$4999,$A54)</f>
        <v/>
      </c>
      <c r="R54">
        <f>SUMIFS('EIA Imports'!$D$2:$D$4999,'EIA Imports'!$A$2:$A$4999,R$3,'EIA Imports'!$C$2:$C$4999,$A54)</f>
        <v/>
      </c>
      <c r="S54">
        <f>SUMIFS('EIA Imports'!$D$2:$D$4999,'EIA Imports'!$A$2:$A$4999,S$3,'EIA Imports'!$C$2:$C$4999,$A54)</f>
        <v/>
      </c>
      <c r="T54">
        <f>SUMIFS('EIA Imports'!$D$2:$D$4999,'EIA Imports'!$A$2:$A$4999,T$3,'EIA Imports'!$C$2:$C$4999,$A54)</f>
        <v/>
      </c>
      <c r="U54">
        <f>SUMIFS('EIA Imports'!$D$2:$D$4999,'EIA Imports'!$A$2:$A$4999,U$3,'EIA Imports'!$C$2:$C$4999,$A54)</f>
        <v/>
      </c>
      <c r="V54">
        <f>SUMIFS('EIA Imports'!$D$2:$D$4999,'EIA Imports'!$A$2:$A$4999,V$3,'EIA Imports'!$C$2:$C$4999,$A54)</f>
        <v/>
      </c>
      <c r="W54">
        <f>SUMIFS('EIA Imports'!$D$2:$D$4999,'EIA Imports'!$A$2:$A$4999,W$3,'EIA Imports'!$C$2:$C$4999,$A54)</f>
        <v/>
      </c>
      <c r="X54">
        <f>SUMIFS('EIA Imports'!$D$2:$D$4999,'EIA Imports'!$A$2:$A$4999,X$3,'EIA Imports'!$C$2:$C$4999,$A54)</f>
        <v/>
      </c>
      <c r="Y54">
        <f>SUMIFS('EIA Imports'!$D$2:$D$4999,'EIA Imports'!$A$2:$A$4999,Y$3,'EIA Imports'!$C$2:$C$4999,$A54)</f>
        <v/>
      </c>
      <c r="Z54">
        <f>SUMIFS('EIA Imports'!$D$2:$D$4999,'EIA Imports'!$A$2:$A$4999,Z$3,'EIA Imports'!$C$2:$C$4999,$A54)</f>
        <v/>
      </c>
      <c r="AA54">
        <f>SUMIFS('EIA Imports'!$D$2:$D$4999,'EIA Imports'!$A$2:$A$4999,AA$3,'EIA Imports'!$C$2:$C$4999,$A54)</f>
        <v/>
      </c>
      <c r="AB54">
        <f>SUMIFS('EIA Imports'!$D$2:$D$4999,'EIA Imports'!$A$2:$A$4999,AB$3,'EIA Imports'!$C$2:$C$4999,$A54)</f>
        <v/>
      </c>
      <c r="AC54">
        <f>SUMIFS('EIA Imports'!$D$2:$D$4999,'EIA Imports'!$A$2:$A$4999,AC$3,'EIA Imports'!$C$2:$C$4999,$A54)</f>
        <v/>
      </c>
      <c r="AD54">
        <f>SUMIFS('EIA Imports'!$D$2:$D$4999,'EIA Imports'!$A$2:$A$4999,AD$3,'EIA Imports'!$C$2:$C$4999,$A54)</f>
        <v/>
      </c>
      <c r="AE54">
        <f>SUMIFS('EIA Imports'!$D$2:$D$4999,'EIA Imports'!$A$2:$A$4999,AE$3,'EIA Imports'!$C$2:$C$4999,$A54)</f>
        <v/>
      </c>
      <c r="AF54">
        <f>SUMIFS('EIA Imports'!$D$2:$D$4999,'EIA Imports'!$A$2:$A$4999,AF$3,'EIA Imports'!$C$2:$C$4999,$A54)</f>
        <v/>
      </c>
      <c r="AG54">
        <f>SUMIFS('EIA Imports'!$D$2:$D$4999,'EIA Imports'!$A$2:$A$4999,AG$3,'EIA Imports'!$C$2:$C$4999,$A54)</f>
        <v/>
      </c>
      <c r="AH54">
        <f>SUMIFS('EIA Imports'!$D$2:$D$4999,'EIA Imports'!$A$2:$A$4999,AH$3,'EIA Imports'!$C$2:$C$4999,$A54)</f>
        <v/>
      </c>
      <c r="AI54">
        <f>SUMIFS('EIA Imports'!$D$2:$D$4999,'EIA Imports'!$A$2:$A$4999,AI$3,'EIA Imports'!$C$2:$C$4999,$A54)</f>
        <v/>
      </c>
      <c r="AJ54">
        <f>SUMIFS('EIA Imports'!$D$2:$D$4999,'EIA Imports'!$A$2:$A$4999,AJ$3,'EIA Imports'!$C$2:$C$4999,$A54)</f>
        <v/>
      </c>
      <c r="AK54">
        <f>SUMIFS('EIA Imports'!$D$2:$D$4999,'EIA Imports'!$A$2:$A$4999,AK$3,'EIA Imports'!$C$2:$C$4999,$A54)</f>
        <v/>
      </c>
      <c r="AL54">
        <f>SUMIFS('EIA Imports'!$D$2:$D$4999,'EIA Imports'!$A$2:$A$4999,AL$3,'EIA Imports'!$C$2:$C$4999,$A54)</f>
        <v/>
      </c>
      <c r="AM54">
        <f>SUMIFS('EIA Imports'!$D$2:$D$4999,'EIA Imports'!$A$2:$A$4999,AM$3,'EIA Imports'!$C$2:$C$4999,$A54)</f>
        <v/>
      </c>
      <c r="AN54">
        <f>SUMIFS('EIA Imports'!$D$2:$D$4999,'EIA Imports'!$A$2:$A$4999,AN$3,'EIA Imports'!$C$2:$C$4999,$A54)</f>
        <v/>
      </c>
      <c r="AO54">
        <f>SUMIFS('EIA Imports'!$D$2:$D$4999,'EIA Imports'!$A$2:$A$4999,AO$3,'EIA Imports'!$C$2:$C$4999,$A54)</f>
        <v/>
      </c>
      <c r="AP54">
        <f>SUMIFS('EIA Imports'!$D$2:$D$4999,'EIA Imports'!$A$2:$A$4999,AP$3,'EIA Imports'!$C$2:$C$4999,$A54)</f>
        <v/>
      </c>
      <c r="AQ54">
        <f>SUMIFS('EIA Imports'!$D$2:$D$4999,'EIA Imports'!$A$2:$A$4999,AQ$3,'EIA Imports'!$C$2:$C$4999,$A54)</f>
        <v/>
      </c>
      <c r="AR54">
        <f>SUMIFS('EIA Imports'!$D$2:$D$4999,'EIA Imports'!$A$2:$A$4999,AR$3,'EIA Imports'!$C$2:$C$4999,$A54)</f>
        <v/>
      </c>
      <c r="AS54">
        <f>SUMIFS('EIA Imports'!$D$2:$D$4999,'EIA Imports'!$A$2:$A$4999,AS$3,'EIA Imports'!$C$2:$C$4999,$A54)</f>
        <v/>
      </c>
      <c r="AT54">
        <f>SUMIFS('EIA Imports'!$D$2:$D$4999,'EIA Imports'!$A$2:$A$4999,AT$3,'EIA Imports'!$C$2:$C$4999,$A54)</f>
        <v/>
      </c>
      <c r="AU54">
        <f>SUMIFS('EIA Imports'!$D$2:$D$4999,'EIA Imports'!$A$2:$A$4999,AU$3,'EIA Imports'!$C$2:$C$4999,$A54)</f>
        <v/>
      </c>
      <c r="AV54">
        <f>SUMIFS('EIA Imports'!$D$2:$D$4999,'EIA Imports'!$A$2:$A$4999,AV$3,'EIA Imports'!$C$2:$C$4999,$A54)</f>
        <v/>
      </c>
      <c r="AW54" t="s">
        <v>315</v>
      </c>
      <c r="AX54">
        <f>MATCH(AW54,$A$4:$A$59,0)</f>
        <v/>
      </c>
    </row>
    <row r="55" spans="1:50">
      <c r="A55" t="s">
        <v>235</v>
      </c>
      <c r="B55" t="s">
        <v>1766</v>
      </c>
      <c r="C55" t="s">
        <v>1767</v>
      </c>
      <c r="E55">
        <f>SUMIFS('EIA Imports'!$D$2:$D$4999,'EIA Imports'!$A$2:$A$4999,E$3,'EIA Imports'!$C$2:$C$4999,$A55)</f>
        <v/>
      </c>
      <c r="F55">
        <f>SUMIFS('EIA Imports'!$D$2:$D$4999,'EIA Imports'!$A$2:$A$4999,F$3,'EIA Imports'!$C$2:$C$4999,$A55)</f>
        <v/>
      </c>
      <c r="G55">
        <f>SUMIFS('EIA Imports'!$D$2:$D$4999,'EIA Imports'!$A$2:$A$4999,G$3,'EIA Imports'!$C$2:$C$4999,$A55)</f>
        <v/>
      </c>
      <c r="H55">
        <f>SUMIFS('EIA Imports'!$D$2:$D$4999,'EIA Imports'!$A$2:$A$4999,H$3,'EIA Imports'!$C$2:$C$4999,$A55)</f>
        <v/>
      </c>
      <c r="I55">
        <f>SUMIFS('EIA Imports'!$D$2:$D$4999,'EIA Imports'!$A$2:$A$4999,I$3,'EIA Imports'!$C$2:$C$4999,$A55)</f>
        <v/>
      </c>
      <c r="J55">
        <f>SUMIFS('EIA Imports'!$D$2:$D$4999,'EIA Imports'!$A$2:$A$4999,J$3,'EIA Imports'!$C$2:$C$4999,$A55)</f>
        <v/>
      </c>
      <c r="K55">
        <f>SUMIFS('EIA Imports'!$D$2:$D$4999,'EIA Imports'!$A$2:$A$4999,K$3,'EIA Imports'!$C$2:$C$4999,$A55)</f>
        <v/>
      </c>
      <c r="L55">
        <f>SUMIFS('EIA Imports'!$D$2:$D$4999,'EIA Imports'!$A$2:$A$4999,L$3,'EIA Imports'!$C$2:$C$4999,$A55)</f>
        <v/>
      </c>
      <c r="M55">
        <f>SUMIFS('EIA Imports'!$D$2:$D$4999,'EIA Imports'!$A$2:$A$4999,M$3,'EIA Imports'!$C$2:$C$4999,$A55)</f>
        <v/>
      </c>
      <c r="N55">
        <f>SUMIFS('EIA Imports'!$D$2:$D$4999,'EIA Imports'!$A$2:$A$4999,N$3,'EIA Imports'!$C$2:$C$4999,$A55)</f>
        <v/>
      </c>
      <c r="O55">
        <f>SUMIFS('EIA Imports'!$D$2:$D$4999,'EIA Imports'!$A$2:$A$4999,O$3,'EIA Imports'!$C$2:$C$4999,$A55)</f>
        <v/>
      </c>
      <c r="P55">
        <f>SUMIFS('EIA Imports'!$D$2:$D$4999,'EIA Imports'!$A$2:$A$4999,P$3,'EIA Imports'!$C$2:$C$4999,$A55)</f>
        <v/>
      </c>
      <c r="Q55">
        <f>SUMIFS('EIA Imports'!$D$2:$D$4999,'EIA Imports'!$A$2:$A$4999,Q$3,'EIA Imports'!$C$2:$C$4999,$A55)</f>
        <v/>
      </c>
      <c r="R55">
        <f>SUMIFS('EIA Imports'!$D$2:$D$4999,'EIA Imports'!$A$2:$A$4999,R$3,'EIA Imports'!$C$2:$C$4999,$A55)</f>
        <v/>
      </c>
      <c r="S55">
        <f>SUMIFS('EIA Imports'!$D$2:$D$4999,'EIA Imports'!$A$2:$A$4999,S$3,'EIA Imports'!$C$2:$C$4999,$A55)</f>
        <v/>
      </c>
      <c r="T55">
        <f>SUMIFS('EIA Imports'!$D$2:$D$4999,'EIA Imports'!$A$2:$A$4999,T$3,'EIA Imports'!$C$2:$C$4999,$A55)</f>
        <v/>
      </c>
      <c r="U55">
        <f>SUMIFS('EIA Imports'!$D$2:$D$4999,'EIA Imports'!$A$2:$A$4999,U$3,'EIA Imports'!$C$2:$C$4999,$A55)</f>
        <v/>
      </c>
      <c r="V55">
        <f>SUMIFS('EIA Imports'!$D$2:$D$4999,'EIA Imports'!$A$2:$A$4999,V$3,'EIA Imports'!$C$2:$C$4999,$A55)</f>
        <v/>
      </c>
      <c r="W55">
        <f>SUMIFS('EIA Imports'!$D$2:$D$4999,'EIA Imports'!$A$2:$A$4999,W$3,'EIA Imports'!$C$2:$C$4999,$A55)</f>
        <v/>
      </c>
      <c r="X55">
        <f>SUMIFS('EIA Imports'!$D$2:$D$4999,'EIA Imports'!$A$2:$A$4999,X$3,'EIA Imports'!$C$2:$C$4999,$A55)</f>
        <v/>
      </c>
      <c r="Y55">
        <f>SUMIFS('EIA Imports'!$D$2:$D$4999,'EIA Imports'!$A$2:$A$4999,Y$3,'EIA Imports'!$C$2:$C$4999,$A55)</f>
        <v/>
      </c>
      <c r="Z55">
        <f>SUMIFS('EIA Imports'!$D$2:$D$4999,'EIA Imports'!$A$2:$A$4999,Z$3,'EIA Imports'!$C$2:$C$4999,$A55)</f>
        <v/>
      </c>
      <c r="AA55">
        <f>SUMIFS('EIA Imports'!$D$2:$D$4999,'EIA Imports'!$A$2:$A$4999,AA$3,'EIA Imports'!$C$2:$C$4999,$A55)</f>
        <v/>
      </c>
      <c r="AB55">
        <f>SUMIFS('EIA Imports'!$D$2:$D$4999,'EIA Imports'!$A$2:$A$4999,AB$3,'EIA Imports'!$C$2:$C$4999,$A55)</f>
        <v/>
      </c>
      <c r="AC55">
        <f>SUMIFS('EIA Imports'!$D$2:$D$4999,'EIA Imports'!$A$2:$A$4999,AC$3,'EIA Imports'!$C$2:$C$4999,$A55)</f>
        <v/>
      </c>
      <c r="AD55">
        <f>SUMIFS('EIA Imports'!$D$2:$D$4999,'EIA Imports'!$A$2:$A$4999,AD$3,'EIA Imports'!$C$2:$C$4999,$A55)</f>
        <v/>
      </c>
      <c r="AE55">
        <f>SUMIFS('EIA Imports'!$D$2:$D$4999,'EIA Imports'!$A$2:$A$4999,AE$3,'EIA Imports'!$C$2:$C$4999,$A55)</f>
        <v/>
      </c>
      <c r="AF55">
        <f>SUMIFS('EIA Imports'!$D$2:$D$4999,'EIA Imports'!$A$2:$A$4999,AF$3,'EIA Imports'!$C$2:$C$4999,$A55)</f>
        <v/>
      </c>
      <c r="AG55">
        <f>SUMIFS('EIA Imports'!$D$2:$D$4999,'EIA Imports'!$A$2:$A$4999,AG$3,'EIA Imports'!$C$2:$C$4999,$A55)</f>
        <v/>
      </c>
      <c r="AH55">
        <f>SUMIFS('EIA Imports'!$D$2:$D$4999,'EIA Imports'!$A$2:$A$4999,AH$3,'EIA Imports'!$C$2:$C$4999,$A55)</f>
        <v/>
      </c>
      <c r="AI55">
        <f>SUMIFS('EIA Imports'!$D$2:$D$4999,'EIA Imports'!$A$2:$A$4999,AI$3,'EIA Imports'!$C$2:$C$4999,$A55)</f>
        <v/>
      </c>
      <c r="AJ55">
        <f>SUMIFS('EIA Imports'!$D$2:$D$4999,'EIA Imports'!$A$2:$A$4999,AJ$3,'EIA Imports'!$C$2:$C$4999,$A55)</f>
        <v/>
      </c>
      <c r="AK55">
        <f>SUMIFS('EIA Imports'!$D$2:$D$4999,'EIA Imports'!$A$2:$A$4999,AK$3,'EIA Imports'!$C$2:$C$4999,$A55)</f>
        <v/>
      </c>
      <c r="AL55">
        <f>SUMIFS('EIA Imports'!$D$2:$D$4999,'EIA Imports'!$A$2:$A$4999,AL$3,'EIA Imports'!$C$2:$C$4999,$A55)</f>
        <v/>
      </c>
      <c r="AM55">
        <f>SUMIFS('EIA Imports'!$D$2:$D$4999,'EIA Imports'!$A$2:$A$4999,AM$3,'EIA Imports'!$C$2:$C$4999,$A55)</f>
        <v/>
      </c>
      <c r="AN55">
        <f>SUMIFS('EIA Imports'!$D$2:$D$4999,'EIA Imports'!$A$2:$A$4999,AN$3,'EIA Imports'!$C$2:$C$4999,$A55)</f>
        <v/>
      </c>
      <c r="AO55">
        <f>SUMIFS('EIA Imports'!$D$2:$D$4999,'EIA Imports'!$A$2:$A$4999,AO$3,'EIA Imports'!$C$2:$C$4999,$A55)</f>
        <v/>
      </c>
      <c r="AP55">
        <f>SUMIFS('EIA Imports'!$D$2:$D$4999,'EIA Imports'!$A$2:$A$4999,AP$3,'EIA Imports'!$C$2:$C$4999,$A55)</f>
        <v/>
      </c>
      <c r="AQ55">
        <f>SUMIFS('EIA Imports'!$D$2:$D$4999,'EIA Imports'!$A$2:$A$4999,AQ$3,'EIA Imports'!$C$2:$C$4999,$A55)</f>
        <v/>
      </c>
      <c r="AR55">
        <f>SUMIFS('EIA Imports'!$D$2:$D$4999,'EIA Imports'!$A$2:$A$4999,AR$3,'EIA Imports'!$C$2:$C$4999,$A55)</f>
        <v/>
      </c>
      <c r="AS55">
        <f>SUMIFS('EIA Imports'!$D$2:$D$4999,'EIA Imports'!$A$2:$A$4999,AS$3,'EIA Imports'!$C$2:$C$4999,$A55)</f>
        <v/>
      </c>
      <c r="AT55">
        <f>SUMIFS('EIA Imports'!$D$2:$D$4999,'EIA Imports'!$A$2:$A$4999,AT$3,'EIA Imports'!$C$2:$C$4999,$A55)</f>
        <v/>
      </c>
      <c r="AU55">
        <f>SUMIFS('EIA Imports'!$D$2:$D$4999,'EIA Imports'!$A$2:$A$4999,AU$3,'EIA Imports'!$C$2:$C$4999,$A55)</f>
        <v/>
      </c>
      <c r="AV55">
        <f>SUMIFS('EIA Imports'!$D$2:$D$4999,'EIA Imports'!$A$2:$A$4999,AV$3,'EIA Imports'!$C$2:$C$4999,$A55)</f>
        <v/>
      </c>
      <c r="AW55" t="s">
        <v>320</v>
      </c>
      <c r="AX55">
        <f>MATCH(AW55,$A$4:$A$59,0)</f>
        <v/>
      </c>
    </row>
    <row r="56" spans="1:50">
      <c r="A56" t="s">
        <v>282</v>
      </c>
      <c r="B56" t="s">
        <v>1766</v>
      </c>
      <c r="C56" t="s">
        <v>1767</v>
      </c>
      <c r="E56">
        <f>SUMIFS('EIA Imports'!$D$2:$D$4999,'EIA Imports'!$A$2:$A$4999,E$3,'EIA Imports'!$C$2:$C$4999,$A56)</f>
        <v/>
      </c>
      <c r="F56">
        <f>SUMIFS('EIA Imports'!$D$2:$D$4999,'EIA Imports'!$A$2:$A$4999,F$3,'EIA Imports'!$C$2:$C$4999,$A56)</f>
        <v/>
      </c>
      <c r="G56">
        <f>SUMIFS('EIA Imports'!$D$2:$D$4999,'EIA Imports'!$A$2:$A$4999,G$3,'EIA Imports'!$C$2:$C$4999,$A56)</f>
        <v/>
      </c>
      <c r="H56">
        <f>SUMIFS('EIA Imports'!$D$2:$D$4999,'EIA Imports'!$A$2:$A$4999,H$3,'EIA Imports'!$C$2:$C$4999,$A56)</f>
        <v/>
      </c>
      <c r="I56">
        <f>SUMIFS('EIA Imports'!$D$2:$D$4999,'EIA Imports'!$A$2:$A$4999,I$3,'EIA Imports'!$C$2:$C$4999,$A56)</f>
        <v/>
      </c>
      <c r="J56">
        <f>SUMIFS('EIA Imports'!$D$2:$D$4999,'EIA Imports'!$A$2:$A$4999,J$3,'EIA Imports'!$C$2:$C$4999,$A56)</f>
        <v/>
      </c>
      <c r="K56">
        <f>SUMIFS('EIA Imports'!$D$2:$D$4999,'EIA Imports'!$A$2:$A$4999,K$3,'EIA Imports'!$C$2:$C$4999,$A56)</f>
        <v/>
      </c>
      <c r="L56">
        <f>SUMIFS('EIA Imports'!$D$2:$D$4999,'EIA Imports'!$A$2:$A$4999,L$3,'EIA Imports'!$C$2:$C$4999,$A56)</f>
        <v/>
      </c>
      <c r="M56">
        <f>SUMIFS('EIA Imports'!$D$2:$D$4999,'EIA Imports'!$A$2:$A$4999,M$3,'EIA Imports'!$C$2:$C$4999,$A56)</f>
        <v/>
      </c>
      <c r="N56">
        <f>SUMIFS('EIA Imports'!$D$2:$D$4999,'EIA Imports'!$A$2:$A$4999,N$3,'EIA Imports'!$C$2:$C$4999,$A56)</f>
        <v/>
      </c>
      <c r="O56">
        <f>SUMIFS('EIA Imports'!$D$2:$D$4999,'EIA Imports'!$A$2:$A$4999,O$3,'EIA Imports'!$C$2:$C$4999,$A56)</f>
        <v/>
      </c>
      <c r="P56">
        <f>SUMIFS('EIA Imports'!$D$2:$D$4999,'EIA Imports'!$A$2:$A$4999,P$3,'EIA Imports'!$C$2:$C$4999,$A56)</f>
        <v/>
      </c>
      <c r="Q56">
        <f>SUMIFS('EIA Imports'!$D$2:$D$4999,'EIA Imports'!$A$2:$A$4999,Q$3,'EIA Imports'!$C$2:$C$4999,$A56)</f>
        <v/>
      </c>
      <c r="R56">
        <f>SUMIFS('EIA Imports'!$D$2:$D$4999,'EIA Imports'!$A$2:$A$4999,R$3,'EIA Imports'!$C$2:$C$4999,$A56)</f>
        <v/>
      </c>
      <c r="S56">
        <f>SUMIFS('EIA Imports'!$D$2:$D$4999,'EIA Imports'!$A$2:$A$4999,S$3,'EIA Imports'!$C$2:$C$4999,$A56)</f>
        <v/>
      </c>
      <c r="T56">
        <f>SUMIFS('EIA Imports'!$D$2:$D$4999,'EIA Imports'!$A$2:$A$4999,T$3,'EIA Imports'!$C$2:$C$4999,$A56)</f>
        <v/>
      </c>
      <c r="U56">
        <f>SUMIFS('EIA Imports'!$D$2:$D$4999,'EIA Imports'!$A$2:$A$4999,U$3,'EIA Imports'!$C$2:$C$4999,$A56)</f>
        <v/>
      </c>
      <c r="V56">
        <f>SUMIFS('EIA Imports'!$D$2:$D$4999,'EIA Imports'!$A$2:$A$4999,V$3,'EIA Imports'!$C$2:$C$4999,$A56)</f>
        <v/>
      </c>
      <c r="W56">
        <f>SUMIFS('EIA Imports'!$D$2:$D$4999,'EIA Imports'!$A$2:$A$4999,W$3,'EIA Imports'!$C$2:$C$4999,$A56)</f>
        <v/>
      </c>
      <c r="X56">
        <f>SUMIFS('EIA Imports'!$D$2:$D$4999,'EIA Imports'!$A$2:$A$4999,X$3,'EIA Imports'!$C$2:$C$4999,$A56)</f>
        <v/>
      </c>
      <c r="Y56">
        <f>SUMIFS('EIA Imports'!$D$2:$D$4999,'EIA Imports'!$A$2:$A$4999,Y$3,'EIA Imports'!$C$2:$C$4999,$A56)</f>
        <v/>
      </c>
      <c r="Z56">
        <f>SUMIFS('EIA Imports'!$D$2:$D$4999,'EIA Imports'!$A$2:$A$4999,Z$3,'EIA Imports'!$C$2:$C$4999,$A56)</f>
        <v/>
      </c>
      <c r="AA56">
        <f>SUMIFS('EIA Imports'!$D$2:$D$4999,'EIA Imports'!$A$2:$A$4999,AA$3,'EIA Imports'!$C$2:$C$4999,$A56)</f>
        <v/>
      </c>
      <c r="AB56">
        <f>SUMIFS('EIA Imports'!$D$2:$D$4999,'EIA Imports'!$A$2:$A$4999,AB$3,'EIA Imports'!$C$2:$C$4999,$A56)</f>
        <v/>
      </c>
      <c r="AC56">
        <f>SUMIFS('EIA Imports'!$D$2:$D$4999,'EIA Imports'!$A$2:$A$4999,AC$3,'EIA Imports'!$C$2:$C$4999,$A56)</f>
        <v/>
      </c>
      <c r="AD56">
        <f>SUMIFS('EIA Imports'!$D$2:$D$4999,'EIA Imports'!$A$2:$A$4999,AD$3,'EIA Imports'!$C$2:$C$4999,$A56)</f>
        <v/>
      </c>
      <c r="AE56">
        <f>SUMIFS('EIA Imports'!$D$2:$D$4999,'EIA Imports'!$A$2:$A$4999,AE$3,'EIA Imports'!$C$2:$C$4999,$A56)</f>
        <v/>
      </c>
      <c r="AF56">
        <f>SUMIFS('EIA Imports'!$D$2:$D$4999,'EIA Imports'!$A$2:$A$4999,AF$3,'EIA Imports'!$C$2:$C$4999,$A56)</f>
        <v/>
      </c>
      <c r="AG56">
        <f>SUMIFS('EIA Imports'!$D$2:$D$4999,'EIA Imports'!$A$2:$A$4999,AG$3,'EIA Imports'!$C$2:$C$4999,$A56)</f>
        <v/>
      </c>
      <c r="AH56">
        <f>SUMIFS('EIA Imports'!$D$2:$D$4999,'EIA Imports'!$A$2:$A$4999,AH$3,'EIA Imports'!$C$2:$C$4999,$A56)</f>
        <v/>
      </c>
      <c r="AI56">
        <f>SUMIFS('EIA Imports'!$D$2:$D$4999,'EIA Imports'!$A$2:$A$4999,AI$3,'EIA Imports'!$C$2:$C$4999,$A56)</f>
        <v/>
      </c>
      <c r="AJ56">
        <f>SUMIFS('EIA Imports'!$D$2:$D$4999,'EIA Imports'!$A$2:$A$4999,AJ$3,'EIA Imports'!$C$2:$C$4999,$A56)</f>
        <v/>
      </c>
      <c r="AK56">
        <f>SUMIFS('EIA Imports'!$D$2:$D$4999,'EIA Imports'!$A$2:$A$4999,AK$3,'EIA Imports'!$C$2:$C$4999,$A56)</f>
        <v/>
      </c>
      <c r="AL56">
        <f>SUMIFS('EIA Imports'!$D$2:$D$4999,'EIA Imports'!$A$2:$A$4999,AL$3,'EIA Imports'!$C$2:$C$4999,$A56)</f>
        <v/>
      </c>
      <c r="AM56">
        <f>SUMIFS('EIA Imports'!$D$2:$D$4999,'EIA Imports'!$A$2:$A$4999,AM$3,'EIA Imports'!$C$2:$C$4999,$A56)</f>
        <v/>
      </c>
      <c r="AN56">
        <f>SUMIFS('EIA Imports'!$D$2:$D$4999,'EIA Imports'!$A$2:$A$4999,AN$3,'EIA Imports'!$C$2:$C$4999,$A56)</f>
        <v/>
      </c>
      <c r="AO56">
        <f>SUMIFS('EIA Imports'!$D$2:$D$4999,'EIA Imports'!$A$2:$A$4999,AO$3,'EIA Imports'!$C$2:$C$4999,$A56)</f>
        <v/>
      </c>
      <c r="AP56">
        <f>SUMIFS('EIA Imports'!$D$2:$D$4999,'EIA Imports'!$A$2:$A$4999,AP$3,'EIA Imports'!$C$2:$C$4999,$A56)</f>
        <v/>
      </c>
      <c r="AQ56">
        <f>SUMIFS('EIA Imports'!$D$2:$D$4999,'EIA Imports'!$A$2:$A$4999,AQ$3,'EIA Imports'!$C$2:$C$4999,$A56)</f>
        <v/>
      </c>
      <c r="AR56">
        <f>SUMIFS('EIA Imports'!$D$2:$D$4999,'EIA Imports'!$A$2:$A$4999,AR$3,'EIA Imports'!$C$2:$C$4999,$A56)</f>
        <v/>
      </c>
      <c r="AS56">
        <f>SUMIFS('EIA Imports'!$D$2:$D$4999,'EIA Imports'!$A$2:$A$4999,AS$3,'EIA Imports'!$C$2:$C$4999,$A56)</f>
        <v/>
      </c>
      <c r="AT56">
        <f>SUMIFS('EIA Imports'!$D$2:$D$4999,'EIA Imports'!$A$2:$A$4999,AT$3,'EIA Imports'!$C$2:$C$4999,$A56)</f>
        <v/>
      </c>
      <c r="AU56">
        <f>SUMIFS('EIA Imports'!$D$2:$D$4999,'EIA Imports'!$A$2:$A$4999,AU$3,'EIA Imports'!$C$2:$C$4999,$A56)</f>
        <v/>
      </c>
      <c r="AV56">
        <f>SUMIFS('EIA Imports'!$D$2:$D$4999,'EIA Imports'!$A$2:$A$4999,AV$3,'EIA Imports'!$C$2:$C$4999,$A56)</f>
        <v/>
      </c>
      <c r="AW56" t="s">
        <v>305</v>
      </c>
      <c r="AX56">
        <f>MATCH(AW56,$A$4:$A$59,0)</f>
        <v/>
      </c>
    </row>
    <row r="57" spans="1:50">
      <c r="A57" t="s">
        <v>249</v>
      </c>
      <c r="B57" t="s">
        <v>1766</v>
      </c>
      <c r="C57" t="s">
        <v>1767</v>
      </c>
      <c r="E57">
        <f>SUMIFS('EIA Imports'!$D$2:$D$4999,'EIA Imports'!$A$2:$A$4999,E$3,'EIA Imports'!$C$2:$C$4999,$A57)</f>
        <v/>
      </c>
      <c r="F57">
        <f>SUMIFS('EIA Imports'!$D$2:$D$4999,'EIA Imports'!$A$2:$A$4999,F$3,'EIA Imports'!$C$2:$C$4999,$A57)</f>
        <v/>
      </c>
      <c r="G57">
        <f>SUMIFS('EIA Imports'!$D$2:$D$4999,'EIA Imports'!$A$2:$A$4999,G$3,'EIA Imports'!$C$2:$C$4999,$A57)</f>
        <v/>
      </c>
      <c r="H57">
        <f>SUMIFS('EIA Imports'!$D$2:$D$4999,'EIA Imports'!$A$2:$A$4999,H$3,'EIA Imports'!$C$2:$C$4999,$A57)</f>
        <v/>
      </c>
      <c r="I57">
        <f>SUMIFS('EIA Imports'!$D$2:$D$4999,'EIA Imports'!$A$2:$A$4999,I$3,'EIA Imports'!$C$2:$C$4999,$A57)</f>
        <v/>
      </c>
      <c r="J57">
        <f>SUMIFS('EIA Imports'!$D$2:$D$4999,'EIA Imports'!$A$2:$A$4999,J$3,'EIA Imports'!$C$2:$C$4999,$A57)</f>
        <v/>
      </c>
      <c r="K57">
        <f>SUMIFS('EIA Imports'!$D$2:$D$4999,'EIA Imports'!$A$2:$A$4999,K$3,'EIA Imports'!$C$2:$C$4999,$A57)</f>
        <v/>
      </c>
      <c r="L57">
        <f>SUMIFS('EIA Imports'!$D$2:$D$4999,'EIA Imports'!$A$2:$A$4999,L$3,'EIA Imports'!$C$2:$C$4999,$A57)</f>
        <v/>
      </c>
      <c r="M57">
        <f>SUMIFS('EIA Imports'!$D$2:$D$4999,'EIA Imports'!$A$2:$A$4999,M$3,'EIA Imports'!$C$2:$C$4999,$A57)</f>
        <v/>
      </c>
      <c r="N57">
        <f>SUMIFS('EIA Imports'!$D$2:$D$4999,'EIA Imports'!$A$2:$A$4999,N$3,'EIA Imports'!$C$2:$C$4999,$A57)</f>
        <v/>
      </c>
      <c r="O57">
        <f>SUMIFS('EIA Imports'!$D$2:$D$4999,'EIA Imports'!$A$2:$A$4999,O$3,'EIA Imports'!$C$2:$C$4999,$A57)</f>
        <v/>
      </c>
      <c r="P57">
        <f>SUMIFS('EIA Imports'!$D$2:$D$4999,'EIA Imports'!$A$2:$A$4999,P$3,'EIA Imports'!$C$2:$C$4999,$A57)</f>
        <v/>
      </c>
      <c r="Q57">
        <f>SUMIFS('EIA Imports'!$D$2:$D$4999,'EIA Imports'!$A$2:$A$4999,Q$3,'EIA Imports'!$C$2:$C$4999,$A57)</f>
        <v/>
      </c>
      <c r="R57">
        <f>SUMIFS('EIA Imports'!$D$2:$D$4999,'EIA Imports'!$A$2:$A$4999,R$3,'EIA Imports'!$C$2:$C$4999,$A57)</f>
        <v/>
      </c>
      <c r="S57">
        <f>SUMIFS('EIA Imports'!$D$2:$D$4999,'EIA Imports'!$A$2:$A$4999,S$3,'EIA Imports'!$C$2:$C$4999,$A57)</f>
        <v/>
      </c>
      <c r="T57">
        <f>SUMIFS('EIA Imports'!$D$2:$D$4999,'EIA Imports'!$A$2:$A$4999,T$3,'EIA Imports'!$C$2:$C$4999,$A57)</f>
        <v/>
      </c>
      <c r="U57">
        <f>SUMIFS('EIA Imports'!$D$2:$D$4999,'EIA Imports'!$A$2:$A$4999,U$3,'EIA Imports'!$C$2:$C$4999,$A57)</f>
        <v/>
      </c>
      <c r="V57">
        <f>SUMIFS('EIA Imports'!$D$2:$D$4999,'EIA Imports'!$A$2:$A$4999,V$3,'EIA Imports'!$C$2:$C$4999,$A57)</f>
        <v/>
      </c>
      <c r="W57">
        <f>SUMIFS('EIA Imports'!$D$2:$D$4999,'EIA Imports'!$A$2:$A$4999,W$3,'EIA Imports'!$C$2:$C$4999,$A57)</f>
        <v/>
      </c>
      <c r="X57">
        <f>SUMIFS('EIA Imports'!$D$2:$D$4999,'EIA Imports'!$A$2:$A$4999,X$3,'EIA Imports'!$C$2:$C$4999,$A57)</f>
        <v/>
      </c>
      <c r="Y57">
        <f>SUMIFS('EIA Imports'!$D$2:$D$4999,'EIA Imports'!$A$2:$A$4999,Y$3,'EIA Imports'!$C$2:$C$4999,$A57)</f>
        <v/>
      </c>
      <c r="Z57">
        <f>SUMIFS('EIA Imports'!$D$2:$D$4999,'EIA Imports'!$A$2:$A$4999,Z$3,'EIA Imports'!$C$2:$C$4999,$A57)</f>
        <v/>
      </c>
      <c r="AA57">
        <f>SUMIFS('EIA Imports'!$D$2:$D$4999,'EIA Imports'!$A$2:$A$4999,AA$3,'EIA Imports'!$C$2:$C$4999,$A57)</f>
        <v/>
      </c>
      <c r="AB57">
        <f>SUMIFS('EIA Imports'!$D$2:$D$4999,'EIA Imports'!$A$2:$A$4999,AB$3,'EIA Imports'!$C$2:$C$4999,$A57)</f>
        <v/>
      </c>
      <c r="AC57">
        <f>SUMIFS('EIA Imports'!$D$2:$D$4999,'EIA Imports'!$A$2:$A$4999,AC$3,'EIA Imports'!$C$2:$C$4999,$A57)</f>
        <v/>
      </c>
      <c r="AD57">
        <f>SUMIFS('EIA Imports'!$D$2:$D$4999,'EIA Imports'!$A$2:$A$4999,AD$3,'EIA Imports'!$C$2:$C$4999,$A57)</f>
        <v/>
      </c>
      <c r="AE57">
        <f>SUMIFS('EIA Imports'!$D$2:$D$4999,'EIA Imports'!$A$2:$A$4999,AE$3,'EIA Imports'!$C$2:$C$4999,$A57)</f>
        <v/>
      </c>
      <c r="AF57">
        <f>SUMIFS('EIA Imports'!$D$2:$D$4999,'EIA Imports'!$A$2:$A$4999,AF$3,'EIA Imports'!$C$2:$C$4999,$A57)</f>
        <v/>
      </c>
      <c r="AG57">
        <f>SUMIFS('EIA Imports'!$D$2:$D$4999,'EIA Imports'!$A$2:$A$4999,AG$3,'EIA Imports'!$C$2:$C$4999,$A57)</f>
        <v/>
      </c>
      <c r="AH57">
        <f>SUMIFS('EIA Imports'!$D$2:$D$4999,'EIA Imports'!$A$2:$A$4999,AH$3,'EIA Imports'!$C$2:$C$4999,$A57)</f>
        <v/>
      </c>
      <c r="AI57">
        <f>SUMIFS('EIA Imports'!$D$2:$D$4999,'EIA Imports'!$A$2:$A$4999,AI$3,'EIA Imports'!$C$2:$C$4999,$A57)</f>
        <v/>
      </c>
      <c r="AJ57">
        <f>SUMIFS('EIA Imports'!$D$2:$D$4999,'EIA Imports'!$A$2:$A$4999,AJ$3,'EIA Imports'!$C$2:$C$4999,$A57)</f>
        <v/>
      </c>
      <c r="AK57">
        <f>SUMIFS('EIA Imports'!$D$2:$D$4999,'EIA Imports'!$A$2:$A$4999,AK$3,'EIA Imports'!$C$2:$C$4999,$A57)</f>
        <v/>
      </c>
      <c r="AL57">
        <f>SUMIFS('EIA Imports'!$D$2:$D$4999,'EIA Imports'!$A$2:$A$4999,AL$3,'EIA Imports'!$C$2:$C$4999,$A57)</f>
        <v/>
      </c>
      <c r="AM57">
        <f>SUMIFS('EIA Imports'!$D$2:$D$4999,'EIA Imports'!$A$2:$A$4999,AM$3,'EIA Imports'!$C$2:$C$4999,$A57)</f>
        <v/>
      </c>
      <c r="AN57">
        <f>SUMIFS('EIA Imports'!$D$2:$D$4999,'EIA Imports'!$A$2:$A$4999,AN$3,'EIA Imports'!$C$2:$C$4999,$A57)</f>
        <v/>
      </c>
      <c r="AO57">
        <f>SUMIFS('EIA Imports'!$D$2:$D$4999,'EIA Imports'!$A$2:$A$4999,AO$3,'EIA Imports'!$C$2:$C$4999,$A57)</f>
        <v/>
      </c>
      <c r="AP57">
        <f>SUMIFS('EIA Imports'!$D$2:$D$4999,'EIA Imports'!$A$2:$A$4999,AP$3,'EIA Imports'!$C$2:$C$4999,$A57)</f>
        <v/>
      </c>
      <c r="AQ57">
        <f>SUMIFS('EIA Imports'!$D$2:$D$4999,'EIA Imports'!$A$2:$A$4999,AQ$3,'EIA Imports'!$C$2:$C$4999,$A57)</f>
        <v/>
      </c>
      <c r="AR57">
        <f>SUMIFS('EIA Imports'!$D$2:$D$4999,'EIA Imports'!$A$2:$A$4999,AR$3,'EIA Imports'!$C$2:$C$4999,$A57)</f>
        <v/>
      </c>
      <c r="AS57">
        <f>SUMIFS('EIA Imports'!$D$2:$D$4999,'EIA Imports'!$A$2:$A$4999,AS$3,'EIA Imports'!$C$2:$C$4999,$A57)</f>
        <v/>
      </c>
      <c r="AT57">
        <f>SUMIFS('EIA Imports'!$D$2:$D$4999,'EIA Imports'!$A$2:$A$4999,AT$3,'EIA Imports'!$C$2:$C$4999,$A57)</f>
        <v/>
      </c>
      <c r="AU57">
        <f>SUMIFS('EIA Imports'!$D$2:$D$4999,'EIA Imports'!$A$2:$A$4999,AU$3,'EIA Imports'!$C$2:$C$4999,$A57)</f>
        <v/>
      </c>
      <c r="AV57">
        <f>SUMIFS('EIA Imports'!$D$2:$D$4999,'EIA Imports'!$A$2:$A$4999,AV$3,'EIA Imports'!$C$2:$C$4999,$A57)</f>
        <v/>
      </c>
      <c r="AW57" t="s">
        <v>272</v>
      </c>
      <c r="AX57">
        <f>MATCH(AW57,$A$4:$A$59,0)</f>
        <v/>
      </c>
    </row>
    <row r="58" spans="1:50">
      <c r="A58" t="s">
        <v>335</v>
      </c>
      <c r="B58" t="s">
        <v>1766</v>
      </c>
      <c r="C58" t="s">
        <v>1767</v>
      </c>
      <c r="E58">
        <f>SUMIFS('EIA Imports'!$D$2:$D$4999,'EIA Imports'!$A$2:$A$4999,E$3,'EIA Imports'!$C$2:$C$4999,$A58)</f>
        <v/>
      </c>
      <c r="F58">
        <f>SUMIFS('EIA Imports'!$D$2:$D$4999,'EIA Imports'!$A$2:$A$4999,F$3,'EIA Imports'!$C$2:$C$4999,$A58)</f>
        <v/>
      </c>
      <c r="G58">
        <f>SUMIFS('EIA Imports'!$D$2:$D$4999,'EIA Imports'!$A$2:$A$4999,G$3,'EIA Imports'!$C$2:$C$4999,$A58)</f>
        <v/>
      </c>
      <c r="H58">
        <f>SUMIFS('EIA Imports'!$D$2:$D$4999,'EIA Imports'!$A$2:$A$4999,H$3,'EIA Imports'!$C$2:$C$4999,$A58)</f>
        <v/>
      </c>
      <c r="I58">
        <f>SUMIFS('EIA Imports'!$D$2:$D$4999,'EIA Imports'!$A$2:$A$4999,I$3,'EIA Imports'!$C$2:$C$4999,$A58)</f>
        <v/>
      </c>
      <c r="J58">
        <f>SUMIFS('EIA Imports'!$D$2:$D$4999,'EIA Imports'!$A$2:$A$4999,J$3,'EIA Imports'!$C$2:$C$4999,$A58)</f>
        <v/>
      </c>
      <c r="K58">
        <f>SUMIFS('EIA Imports'!$D$2:$D$4999,'EIA Imports'!$A$2:$A$4999,K$3,'EIA Imports'!$C$2:$C$4999,$A58)</f>
        <v/>
      </c>
      <c r="L58">
        <f>SUMIFS('EIA Imports'!$D$2:$D$4999,'EIA Imports'!$A$2:$A$4999,L$3,'EIA Imports'!$C$2:$C$4999,$A58)</f>
        <v/>
      </c>
      <c r="M58">
        <f>SUMIFS('EIA Imports'!$D$2:$D$4999,'EIA Imports'!$A$2:$A$4999,M$3,'EIA Imports'!$C$2:$C$4999,$A58)</f>
        <v/>
      </c>
      <c r="N58">
        <f>SUMIFS('EIA Imports'!$D$2:$D$4999,'EIA Imports'!$A$2:$A$4999,N$3,'EIA Imports'!$C$2:$C$4999,$A58)</f>
        <v/>
      </c>
      <c r="O58">
        <f>SUMIFS('EIA Imports'!$D$2:$D$4999,'EIA Imports'!$A$2:$A$4999,O$3,'EIA Imports'!$C$2:$C$4999,$A58)</f>
        <v/>
      </c>
      <c r="P58">
        <f>SUMIFS('EIA Imports'!$D$2:$D$4999,'EIA Imports'!$A$2:$A$4999,P$3,'EIA Imports'!$C$2:$C$4999,$A58)</f>
        <v/>
      </c>
      <c r="Q58">
        <f>SUMIFS('EIA Imports'!$D$2:$D$4999,'EIA Imports'!$A$2:$A$4999,Q$3,'EIA Imports'!$C$2:$C$4999,$A58)</f>
        <v/>
      </c>
      <c r="R58">
        <f>SUMIFS('EIA Imports'!$D$2:$D$4999,'EIA Imports'!$A$2:$A$4999,R$3,'EIA Imports'!$C$2:$C$4999,$A58)</f>
        <v/>
      </c>
      <c r="S58">
        <f>SUMIFS('EIA Imports'!$D$2:$D$4999,'EIA Imports'!$A$2:$A$4999,S$3,'EIA Imports'!$C$2:$C$4999,$A58)</f>
        <v/>
      </c>
      <c r="T58">
        <f>SUMIFS('EIA Imports'!$D$2:$D$4999,'EIA Imports'!$A$2:$A$4999,T$3,'EIA Imports'!$C$2:$C$4999,$A58)</f>
        <v/>
      </c>
      <c r="U58">
        <f>SUMIFS('EIA Imports'!$D$2:$D$4999,'EIA Imports'!$A$2:$A$4999,U$3,'EIA Imports'!$C$2:$C$4999,$A58)</f>
        <v/>
      </c>
      <c r="V58">
        <f>SUMIFS('EIA Imports'!$D$2:$D$4999,'EIA Imports'!$A$2:$A$4999,V$3,'EIA Imports'!$C$2:$C$4999,$A58)</f>
        <v/>
      </c>
      <c r="W58">
        <f>SUMIFS('EIA Imports'!$D$2:$D$4999,'EIA Imports'!$A$2:$A$4999,W$3,'EIA Imports'!$C$2:$C$4999,$A58)</f>
        <v/>
      </c>
      <c r="X58">
        <f>SUMIFS('EIA Imports'!$D$2:$D$4999,'EIA Imports'!$A$2:$A$4999,X$3,'EIA Imports'!$C$2:$C$4999,$A58)</f>
        <v/>
      </c>
      <c r="Y58">
        <f>SUMIFS('EIA Imports'!$D$2:$D$4999,'EIA Imports'!$A$2:$A$4999,Y$3,'EIA Imports'!$C$2:$C$4999,$A58)</f>
        <v/>
      </c>
      <c r="Z58">
        <f>SUMIFS('EIA Imports'!$D$2:$D$4999,'EIA Imports'!$A$2:$A$4999,Z$3,'EIA Imports'!$C$2:$C$4999,$A58)</f>
        <v/>
      </c>
      <c r="AA58">
        <f>SUMIFS('EIA Imports'!$D$2:$D$4999,'EIA Imports'!$A$2:$A$4999,AA$3,'EIA Imports'!$C$2:$C$4999,$A58)</f>
        <v/>
      </c>
      <c r="AB58">
        <f>SUMIFS('EIA Imports'!$D$2:$D$4999,'EIA Imports'!$A$2:$A$4999,AB$3,'EIA Imports'!$C$2:$C$4999,$A58)</f>
        <v/>
      </c>
      <c r="AC58">
        <f>SUMIFS('EIA Imports'!$D$2:$D$4999,'EIA Imports'!$A$2:$A$4999,AC$3,'EIA Imports'!$C$2:$C$4999,$A58)</f>
        <v/>
      </c>
      <c r="AD58">
        <f>SUMIFS('EIA Imports'!$D$2:$D$4999,'EIA Imports'!$A$2:$A$4999,AD$3,'EIA Imports'!$C$2:$C$4999,$A58)</f>
        <v/>
      </c>
      <c r="AE58">
        <f>SUMIFS('EIA Imports'!$D$2:$D$4999,'EIA Imports'!$A$2:$A$4999,AE$3,'EIA Imports'!$C$2:$C$4999,$A58)</f>
        <v/>
      </c>
      <c r="AF58">
        <f>SUMIFS('EIA Imports'!$D$2:$D$4999,'EIA Imports'!$A$2:$A$4999,AF$3,'EIA Imports'!$C$2:$C$4999,$A58)</f>
        <v/>
      </c>
      <c r="AG58">
        <f>SUMIFS('EIA Imports'!$D$2:$D$4999,'EIA Imports'!$A$2:$A$4999,AG$3,'EIA Imports'!$C$2:$C$4999,$A58)</f>
        <v/>
      </c>
      <c r="AH58">
        <f>SUMIFS('EIA Imports'!$D$2:$D$4999,'EIA Imports'!$A$2:$A$4999,AH$3,'EIA Imports'!$C$2:$C$4999,$A58)</f>
        <v/>
      </c>
      <c r="AI58">
        <f>SUMIFS('EIA Imports'!$D$2:$D$4999,'EIA Imports'!$A$2:$A$4999,AI$3,'EIA Imports'!$C$2:$C$4999,$A58)</f>
        <v/>
      </c>
      <c r="AJ58">
        <f>SUMIFS('EIA Imports'!$D$2:$D$4999,'EIA Imports'!$A$2:$A$4999,AJ$3,'EIA Imports'!$C$2:$C$4999,$A58)</f>
        <v/>
      </c>
      <c r="AK58">
        <f>SUMIFS('EIA Imports'!$D$2:$D$4999,'EIA Imports'!$A$2:$A$4999,AK$3,'EIA Imports'!$C$2:$C$4999,$A58)</f>
        <v/>
      </c>
      <c r="AL58">
        <f>SUMIFS('EIA Imports'!$D$2:$D$4999,'EIA Imports'!$A$2:$A$4999,AL$3,'EIA Imports'!$C$2:$C$4999,$A58)</f>
        <v/>
      </c>
      <c r="AM58">
        <f>SUMIFS('EIA Imports'!$D$2:$D$4999,'EIA Imports'!$A$2:$A$4999,AM$3,'EIA Imports'!$C$2:$C$4999,$A58)</f>
        <v/>
      </c>
      <c r="AN58">
        <f>SUMIFS('EIA Imports'!$D$2:$D$4999,'EIA Imports'!$A$2:$A$4999,AN$3,'EIA Imports'!$C$2:$C$4999,$A58)</f>
        <v/>
      </c>
      <c r="AO58">
        <f>SUMIFS('EIA Imports'!$D$2:$D$4999,'EIA Imports'!$A$2:$A$4999,AO$3,'EIA Imports'!$C$2:$C$4999,$A58)</f>
        <v/>
      </c>
      <c r="AP58">
        <f>SUMIFS('EIA Imports'!$D$2:$D$4999,'EIA Imports'!$A$2:$A$4999,AP$3,'EIA Imports'!$C$2:$C$4999,$A58)</f>
        <v/>
      </c>
      <c r="AQ58">
        <f>SUMIFS('EIA Imports'!$D$2:$D$4999,'EIA Imports'!$A$2:$A$4999,AQ$3,'EIA Imports'!$C$2:$C$4999,$A58)</f>
        <v/>
      </c>
      <c r="AR58">
        <f>SUMIFS('EIA Imports'!$D$2:$D$4999,'EIA Imports'!$A$2:$A$4999,AR$3,'EIA Imports'!$C$2:$C$4999,$A58)</f>
        <v/>
      </c>
      <c r="AS58">
        <f>SUMIFS('EIA Imports'!$D$2:$D$4999,'EIA Imports'!$A$2:$A$4999,AS$3,'EIA Imports'!$C$2:$C$4999,$A58)</f>
        <v/>
      </c>
      <c r="AT58">
        <f>SUMIFS('EIA Imports'!$D$2:$D$4999,'EIA Imports'!$A$2:$A$4999,AT$3,'EIA Imports'!$C$2:$C$4999,$A58)</f>
        <v/>
      </c>
      <c r="AU58">
        <f>SUMIFS('EIA Imports'!$D$2:$D$4999,'EIA Imports'!$A$2:$A$4999,AU$3,'EIA Imports'!$C$2:$C$4999,$A58)</f>
        <v/>
      </c>
      <c r="AV58">
        <f>SUMIFS('EIA Imports'!$D$2:$D$4999,'EIA Imports'!$A$2:$A$4999,AV$3,'EIA Imports'!$C$2:$C$4999,$A58)</f>
        <v/>
      </c>
      <c r="AW58" t="s">
        <v>406</v>
      </c>
      <c r="AX58">
        <f>MATCH(AW58,$A$4:$A$59,0)</f>
        <v/>
      </c>
    </row>
    <row r="59" spans="1:50">
      <c r="A59" t="s">
        <v>304</v>
      </c>
      <c r="B59" t="s">
        <v>1766</v>
      </c>
      <c r="C59" t="s">
        <v>1767</v>
      </c>
      <c r="E59">
        <f>SUMIFS('EIA Imports'!$D$2:$D$4999,'EIA Imports'!$A$2:$A$4999,E$3,'EIA Imports'!$C$2:$C$4999,$A59)</f>
        <v/>
      </c>
      <c r="F59">
        <f>SUMIFS('EIA Imports'!$D$2:$D$4999,'EIA Imports'!$A$2:$A$4999,F$3,'EIA Imports'!$C$2:$C$4999,$A59)</f>
        <v/>
      </c>
      <c r="G59">
        <f>SUMIFS('EIA Imports'!$D$2:$D$4999,'EIA Imports'!$A$2:$A$4999,G$3,'EIA Imports'!$C$2:$C$4999,$A59)</f>
        <v/>
      </c>
      <c r="H59">
        <f>SUMIFS('EIA Imports'!$D$2:$D$4999,'EIA Imports'!$A$2:$A$4999,H$3,'EIA Imports'!$C$2:$C$4999,$A59)</f>
        <v/>
      </c>
      <c r="I59">
        <f>SUMIFS('EIA Imports'!$D$2:$D$4999,'EIA Imports'!$A$2:$A$4999,I$3,'EIA Imports'!$C$2:$C$4999,$A59)</f>
        <v/>
      </c>
      <c r="J59">
        <f>SUMIFS('EIA Imports'!$D$2:$D$4999,'EIA Imports'!$A$2:$A$4999,J$3,'EIA Imports'!$C$2:$C$4999,$A59)</f>
        <v/>
      </c>
      <c r="K59">
        <f>SUMIFS('EIA Imports'!$D$2:$D$4999,'EIA Imports'!$A$2:$A$4999,K$3,'EIA Imports'!$C$2:$C$4999,$A59)</f>
        <v/>
      </c>
      <c r="L59">
        <f>SUMIFS('EIA Imports'!$D$2:$D$4999,'EIA Imports'!$A$2:$A$4999,L$3,'EIA Imports'!$C$2:$C$4999,$A59)</f>
        <v/>
      </c>
      <c r="M59">
        <f>SUMIFS('EIA Imports'!$D$2:$D$4999,'EIA Imports'!$A$2:$A$4999,M$3,'EIA Imports'!$C$2:$C$4999,$A59)</f>
        <v/>
      </c>
      <c r="N59">
        <f>SUMIFS('EIA Imports'!$D$2:$D$4999,'EIA Imports'!$A$2:$A$4999,N$3,'EIA Imports'!$C$2:$C$4999,$A59)</f>
        <v/>
      </c>
      <c r="O59">
        <f>SUMIFS('EIA Imports'!$D$2:$D$4999,'EIA Imports'!$A$2:$A$4999,O$3,'EIA Imports'!$C$2:$C$4999,$A59)</f>
        <v/>
      </c>
      <c r="P59">
        <f>SUMIFS('EIA Imports'!$D$2:$D$4999,'EIA Imports'!$A$2:$A$4999,P$3,'EIA Imports'!$C$2:$C$4999,$A59)</f>
        <v/>
      </c>
      <c r="Q59">
        <f>SUMIFS('EIA Imports'!$D$2:$D$4999,'EIA Imports'!$A$2:$A$4999,Q$3,'EIA Imports'!$C$2:$C$4999,$A59)</f>
        <v/>
      </c>
      <c r="R59">
        <f>SUMIFS('EIA Imports'!$D$2:$D$4999,'EIA Imports'!$A$2:$A$4999,R$3,'EIA Imports'!$C$2:$C$4999,$A59)</f>
        <v/>
      </c>
      <c r="S59">
        <f>SUMIFS('EIA Imports'!$D$2:$D$4999,'EIA Imports'!$A$2:$A$4999,S$3,'EIA Imports'!$C$2:$C$4999,$A59)</f>
        <v/>
      </c>
      <c r="T59">
        <f>SUMIFS('EIA Imports'!$D$2:$D$4999,'EIA Imports'!$A$2:$A$4999,T$3,'EIA Imports'!$C$2:$C$4999,$A59)</f>
        <v/>
      </c>
      <c r="U59">
        <f>SUMIFS('EIA Imports'!$D$2:$D$4999,'EIA Imports'!$A$2:$A$4999,U$3,'EIA Imports'!$C$2:$C$4999,$A59)</f>
        <v/>
      </c>
      <c r="V59">
        <f>SUMIFS('EIA Imports'!$D$2:$D$4999,'EIA Imports'!$A$2:$A$4999,V$3,'EIA Imports'!$C$2:$C$4999,$A59)</f>
        <v/>
      </c>
      <c r="W59">
        <f>SUMIFS('EIA Imports'!$D$2:$D$4999,'EIA Imports'!$A$2:$A$4999,W$3,'EIA Imports'!$C$2:$C$4999,$A59)</f>
        <v/>
      </c>
      <c r="X59">
        <f>SUMIFS('EIA Imports'!$D$2:$D$4999,'EIA Imports'!$A$2:$A$4999,X$3,'EIA Imports'!$C$2:$C$4999,$A59)</f>
        <v/>
      </c>
      <c r="Y59">
        <f>SUMIFS('EIA Imports'!$D$2:$D$4999,'EIA Imports'!$A$2:$A$4999,Y$3,'EIA Imports'!$C$2:$C$4999,$A59)</f>
        <v/>
      </c>
      <c r="Z59">
        <f>SUMIFS('EIA Imports'!$D$2:$D$4999,'EIA Imports'!$A$2:$A$4999,Z$3,'EIA Imports'!$C$2:$C$4999,$A59)</f>
        <v/>
      </c>
      <c r="AA59">
        <f>SUMIFS('EIA Imports'!$D$2:$D$4999,'EIA Imports'!$A$2:$A$4999,AA$3,'EIA Imports'!$C$2:$C$4999,$A59)</f>
        <v/>
      </c>
      <c r="AB59">
        <f>SUMIFS('EIA Imports'!$D$2:$D$4999,'EIA Imports'!$A$2:$A$4999,AB$3,'EIA Imports'!$C$2:$C$4999,$A59)</f>
        <v/>
      </c>
      <c r="AC59">
        <f>SUMIFS('EIA Imports'!$D$2:$D$4999,'EIA Imports'!$A$2:$A$4999,AC$3,'EIA Imports'!$C$2:$C$4999,$A59)</f>
        <v/>
      </c>
      <c r="AD59">
        <f>SUMIFS('EIA Imports'!$D$2:$D$4999,'EIA Imports'!$A$2:$A$4999,AD$3,'EIA Imports'!$C$2:$C$4999,$A59)</f>
        <v/>
      </c>
      <c r="AE59">
        <f>SUMIFS('EIA Imports'!$D$2:$D$4999,'EIA Imports'!$A$2:$A$4999,AE$3,'EIA Imports'!$C$2:$C$4999,$A59)</f>
        <v/>
      </c>
      <c r="AF59">
        <f>SUMIFS('EIA Imports'!$D$2:$D$4999,'EIA Imports'!$A$2:$A$4999,AF$3,'EIA Imports'!$C$2:$C$4999,$A59)</f>
        <v/>
      </c>
      <c r="AG59">
        <f>SUMIFS('EIA Imports'!$D$2:$D$4999,'EIA Imports'!$A$2:$A$4999,AG$3,'EIA Imports'!$C$2:$C$4999,$A59)</f>
        <v/>
      </c>
      <c r="AH59">
        <f>SUMIFS('EIA Imports'!$D$2:$D$4999,'EIA Imports'!$A$2:$A$4999,AH$3,'EIA Imports'!$C$2:$C$4999,$A59)</f>
        <v/>
      </c>
      <c r="AI59">
        <f>SUMIFS('EIA Imports'!$D$2:$D$4999,'EIA Imports'!$A$2:$A$4999,AI$3,'EIA Imports'!$C$2:$C$4999,$A59)</f>
        <v/>
      </c>
      <c r="AJ59">
        <f>SUMIFS('EIA Imports'!$D$2:$D$4999,'EIA Imports'!$A$2:$A$4999,AJ$3,'EIA Imports'!$C$2:$C$4999,$A59)</f>
        <v/>
      </c>
      <c r="AK59">
        <f>SUMIFS('EIA Imports'!$D$2:$D$4999,'EIA Imports'!$A$2:$A$4999,AK$3,'EIA Imports'!$C$2:$C$4999,$A59)</f>
        <v/>
      </c>
      <c r="AL59">
        <f>SUMIFS('EIA Imports'!$D$2:$D$4999,'EIA Imports'!$A$2:$A$4999,AL$3,'EIA Imports'!$C$2:$C$4999,$A59)</f>
        <v/>
      </c>
      <c r="AM59">
        <f>SUMIFS('EIA Imports'!$D$2:$D$4999,'EIA Imports'!$A$2:$A$4999,AM$3,'EIA Imports'!$C$2:$C$4999,$A59)</f>
        <v/>
      </c>
      <c r="AN59">
        <f>SUMIFS('EIA Imports'!$D$2:$D$4999,'EIA Imports'!$A$2:$A$4999,AN$3,'EIA Imports'!$C$2:$C$4999,$A59)</f>
        <v/>
      </c>
      <c r="AO59">
        <f>SUMIFS('EIA Imports'!$D$2:$D$4999,'EIA Imports'!$A$2:$A$4999,AO$3,'EIA Imports'!$C$2:$C$4999,$A59)</f>
        <v/>
      </c>
      <c r="AP59">
        <f>SUMIFS('EIA Imports'!$D$2:$D$4999,'EIA Imports'!$A$2:$A$4999,AP$3,'EIA Imports'!$C$2:$C$4999,$A59)</f>
        <v/>
      </c>
      <c r="AQ59">
        <f>SUMIFS('EIA Imports'!$D$2:$D$4999,'EIA Imports'!$A$2:$A$4999,AQ$3,'EIA Imports'!$C$2:$C$4999,$A59)</f>
        <v/>
      </c>
      <c r="AR59">
        <f>SUMIFS('EIA Imports'!$D$2:$D$4999,'EIA Imports'!$A$2:$A$4999,AR$3,'EIA Imports'!$C$2:$C$4999,$A59)</f>
        <v/>
      </c>
      <c r="AS59">
        <f>SUMIFS('EIA Imports'!$D$2:$D$4999,'EIA Imports'!$A$2:$A$4999,AS$3,'EIA Imports'!$C$2:$C$4999,$A59)</f>
        <v/>
      </c>
      <c r="AT59">
        <f>SUMIFS('EIA Imports'!$D$2:$D$4999,'EIA Imports'!$A$2:$A$4999,AT$3,'EIA Imports'!$C$2:$C$4999,$A59)</f>
        <v/>
      </c>
      <c r="AU59">
        <f>SUMIFS('EIA Imports'!$D$2:$D$4999,'EIA Imports'!$A$2:$A$4999,AU$3,'EIA Imports'!$C$2:$C$4999,$A59)</f>
        <v/>
      </c>
      <c r="AV59">
        <f>SUMIFS('EIA Imports'!$D$2:$D$4999,'EIA Imports'!$A$2:$A$4999,AV$3,'EIA Imports'!$C$2:$C$4999,$A59)</f>
        <v/>
      </c>
      <c r="AW59" t="s">
        <v>318</v>
      </c>
      <c r="AX59">
        <f>MATCH(AW59,$A$4:$A$59,0)</f>
        <v/>
      </c>
    </row>
    <row r="60" spans="1:50">
      <c r="A60" t="s">
        <v>1768</v>
      </c>
      <c r="B60" t="s">
        <v>1766</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c r="AV60">
        <f>SUM(AV4:AV59)</f>
        <v/>
      </c>
      <c r="AW60" t="s">
        <v>328</v>
      </c>
      <c r="AX60">
        <f>MATCH(AW60,$A$4:$A$59,0)</f>
        <v/>
      </c>
    </row>
    <row r="61" spans="1:50">
      <c r="A61" t="s">
        <v>1769</v>
      </c>
      <c r="B61" t="s">
        <v>1766</v>
      </c>
      <c r="C61" t="s">
        <v>91</v>
      </c>
      <c r="E61">
        <f>'EIA Consumption'!AF219</f>
        <v/>
      </c>
      <c r="F61">
        <f>'EIA Consumption'!AG219</f>
        <v/>
      </c>
      <c r="G61">
        <f>'EIA Consumption'!AH219</f>
        <v/>
      </c>
      <c r="H61">
        <f>'EIA Consumption'!AI219</f>
        <v/>
      </c>
      <c r="I61">
        <f>'EIA Consumption'!AJ219</f>
        <v/>
      </c>
      <c r="J61">
        <f>'EIA Consumption'!AK219</f>
        <v/>
      </c>
      <c r="K61">
        <f>'EIA Consumption'!AL219</f>
        <v/>
      </c>
      <c r="L61">
        <f>'EIA Consumption'!AM219</f>
        <v/>
      </c>
      <c r="M61">
        <f>'EIA Consumption'!AN219</f>
        <v/>
      </c>
      <c r="N61">
        <f>'EIA Consumption'!AO219</f>
        <v/>
      </c>
      <c r="O61">
        <f>'EIA Consumption'!AP219</f>
        <v/>
      </c>
      <c r="P61">
        <f>'EIA Consumption'!AQ219</f>
        <v/>
      </c>
      <c r="Q61">
        <f>'EIA Consumption'!AR219</f>
        <v/>
      </c>
      <c r="R61">
        <f>'EIA Consumption'!AS219</f>
        <v/>
      </c>
      <c r="S61">
        <f>'EIA Consumption'!AT219</f>
        <v/>
      </c>
      <c r="T61">
        <f>'EIA Consumption'!AU219</f>
        <v/>
      </c>
      <c r="U61">
        <f>'EIA Consumption'!AV219</f>
        <v/>
      </c>
      <c r="V61">
        <f>'EIA Consumption'!AW219</f>
        <v/>
      </c>
      <c r="W61">
        <f>'EIA Consumption'!AX219</f>
        <v/>
      </c>
      <c r="X61">
        <f>'EIA Consumption'!AY219</f>
        <v/>
      </c>
      <c r="Y61">
        <f>'EIA Consumption'!AZ219</f>
        <v/>
      </c>
      <c r="Z61">
        <f>'EIA Consumption'!BA219</f>
        <v/>
      </c>
      <c r="AA61">
        <f>'EIA Consumption'!BB219</f>
        <v/>
      </c>
      <c r="AB61">
        <f>'EIA Consumption'!BC219</f>
        <v/>
      </c>
      <c r="AC61">
        <f>'EIA Consumption'!BD219</f>
        <v/>
      </c>
      <c r="AD61">
        <f>'EIA Consumption'!BE219</f>
        <v/>
      </c>
      <c r="AE61">
        <f>'EIA Consumption'!BF219</f>
        <v/>
      </c>
      <c r="AF61">
        <f>'EIA Consumption'!BG219</f>
        <v/>
      </c>
      <c r="AG61">
        <f>'EIA Consumption'!BH219</f>
        <v/>
      </c>
      <c r="AH61">
        <f>'EIA Consumption'!BI219</f>
        <v/>
      </c>
      <c r="AI61">
        <f>'EIA Consumption'!BJ219</f>
        <v/>
      </c>
      <c r="AJ61">
        <f>'EIA Consumption'!BK219</f>
        <v/>
      </c>
      <c r="AK61">
        <f>'EIA Consumption'!BL219</f>
        <v/>
      </c>
      <c r="AL61">
        <f>'EIA Consumption'!BM219</f>
        <v/>
      </c>
      <c r="AM61">
        <f>'EIA Consumption'!BN219</f>
        <v/>
      </c>
      <c r="AN61">
        <f>'EIA Consumption'!BO219</f>
        <v/>
      </c>
      <c r="AO61">
        <f>'EIA Consumption'!BP219</f>
        <v/>
      </c>
      <c r="AP61">
        <f>'EIA Consumption'!BQ219</f>
        <v/>
      </c>
      <c r="AQ61">
        <f>'EIA Consumption'!BR219</f>
        <v/>
      </c>
      <c r="AR61">
        <f>'EIA Consumption'!BS219</f>
        <v/>
      </c>
      <c r="AS61">
        <f>'EIA Consumption'!BT219</f>
        <v/>
      </c>
      <c r="AT61">
        <f>'EIA Consumption'!BU219</f>
        <v/>
      </c>
      <c r="AU61">
        <f>'EIA Consumption'!BV219</f>
        <v/>
      </c>
      <c r="AV61">
        <f>'EIA Consumption'!BW219</f>
        <v/>
      </c>
      <c r="AW61" t="s">
        <v>235</v>
      </c>
      <c r="AX61">
        <f>MATCH(AW61,$A$4:$A$59,0)</f>
        <v/>
      </c>
    </row>
    <row r="62" spans="1:50">
      <c r="A62" t="s">
        <v>1770</v>
      </c>
      <c r="B62" t="s">
        <v>1766</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c r="AV62">
        <f>IF((AV61-AV60)&lt;0,0,AV61-AV60)</f>
        <v/>
      </c>
      <c r="AW62" t="s">
        <v>282</v>
      </c>
      <c r="AX62">
        <f>MATCH(AW62,$A$4:$A$59,0)</f>
        <v/>
      </c>
    </row>
    <row r="63" spans="1:50">
      <c r="A63" t="s">
        <v>1771</v>
      </c>
      <c r="B63" t="s">
        <v>1766</v>
      </c>
      <c r="C63" t="s">
        <v>91</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c r="AV63">
        <f>MAX(AV61,AV60)</f>
        <v/>
      </c>
      <c r="AW63" t="s">
        <v>249</v>
      </c>
      <c r="AX63">
        <f>MATCH(AW63,$A$4:$A$59,0)</f>
        <v/>
      </c>
    </row>
    <row r="64" spans="1:50">
      <c r="AW64" t="s">
        <v>335</v>
      </c>
      <c r="AX64">
        <f>MATCH(AW64,$A$4:$A$59,0)</f>
        <v/>
      </c>
    </row>
    <row r="65" spans="1:50">
      <c r="AW65" t="s">
        <v>304</v>
      </c>
      <c r="AX65">
        <f>MATCH(AW65,$A$4:$A$59,0)</f>
        <v/>
      </c>
    </row>
    <row r="66" spans="1:50">
      <c r="A66" t="s">
        <v>1772</v>
      </c>
    </row>
    <row r="67" spans="1:50">
      <c r="A67" t="s">
        <v>281</v>
      </c>
      <c r="B67" t="s">
        <v>1773</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c r="AV67">
        <f>AV$2*(AV4*1000)</f>
        <v/>
      </c>
    </row>
    <row r="68" spans="1:50">
      <c r="A68" t="s">
        <v>390</v>
      </c>
      <c r="B68" t="s">
        <v>1773</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c r="AV68">
        <f>AV$2*(AV5*1000)</f>
        <v/>
      </c>
    </row>
    <row r="69" spans="1:50">
      <c r="A69" t="s">
        <v>301</v>
      </c>
      <c r="B69" t="s">
        <v>1773</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c r="AV69">
        <f>AV$2*(AV6*1000)</f>
        <v/>
      </c>
    </row>
    <row r="70" spans="1:50">
      <c r="A70" t="s">
        <v>269</v>
      </c>
      <c r="B70" t="s">
        <v>1773</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c r="AV70">
        <f>AV$2*(AV7*1000)</f>
        <v/>
      </c>
    </row>
    <row r="71" spans="1:50">
      <c r="A71" t="s">
        <v>258</v>
      </c>
      <c r="B71" t="s">
        <v>1773</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c r="AV71">
        <f>AV$2*(AV8*1000)</f>
        <v/>
      </c>
    </row>
    <row r="72" spans="1:50">
      <c r="A72" t="s">
        <v>289</v>
      </c>
      <c r="B72" t="s">
        <v>1773</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c r="AV72">
        <f>AV$2*(AV9*1000)</f>
        <v/>
      </c>
    </row>
    <row r="73" spans="1:50">
      <c r="A73" t="s">
        <v>327</v>
      </c>
      <c r="B73" t="s">
        <v>1773</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c r="AV73">
        <f>AV$2*(AV10*1000)</f>
        <v/>
      </c>
    </row>
    <row r="74" spans="1:50">
      <c r="A74" t="s">
        <v>375</v>
      </c>
      <c r="B74" t="s">
        <v>1773</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c r="AV74">
        <f>AV$2*(AV11*1000)</f>
        <v/>
      </c>
    </row>
    <row r="75" spans="1:50">
      <c r="A75" t="s">
        <v>266</v>
      </c>
      <c r="B75" t="s">
        <v>1773</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c r="AV75">
        <f>AV$2*(AV12*1000)</f>
        <v/>
      </c>
    </row>
    <row r="76" spans="1:50">
      <c r="A76" t="s">
        <v>250</v>
      </c>
      <c r="B76" t="s">
        <v>1773</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c r="AV76">
        <f>AV$2*(AV13*1000)</f>
        <v/>
      </c>
    </row>
    <row r="77" spans="1:50">
      <c r="A77" t="s">
        <v>391</v>
      </c>
      <c r="B77" t="s">
        <v>1773</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c r="AV77">
        <f>AV$2*(AV14*1000)</f>
        <v/>
      </c>
    </row>
    <row r="78" spans="1:50">
      <c r="A78" t="s">
        <v>251</v>
      </c>
      <c r="B78" t="s">
        <v>1773</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c r="AV78">
        <f>AV$2*(AV15*1000)</f>
        <v/>
      </c>
    </row>
    <row r="79" spans="1:50">
      <c r="A79" t="s">
        <v>310</v>
      </c>
      <c r="B79" t="s">
        <v>1773</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c r="AV79">
        <f>AV$2*(AV16*1000)</f>
        <v/>
      </c>
    </row>
    <row r="80" spans="1:50">
      <c r="A80" t="s">
        <v>284</v>
      </c>
      <c r="B80" t="s">
        <v>1773</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c r="AV80">
        <f>AV$2*(AV17*1000)</f>
        <v/>
      </c>
    </row>
    <row r="81" spans="1:50">
      <c r="A81" t="s">
        <v>394</v>
      </c>
      <c r="B81" t="s">
        <v>1773</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c r="AV81">
        <f>AV$2*(AV18*1000)</f>
        <v/>
      </c>
    </row>
    <row r="82" spans="1:50">
      <c r="A82" t="s">
        <v>388</v>
      </c>
      <c r="B82" t="s">
        <v>1773</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c r="AV82">
        <f>AV$2*(AV19*1000)</f>
        <v/>
      </c>
    </row>
    <row r="83" spans="1:50">
      <c r="A83" t="s">
        <v>265</v>
      </c>
      <c r="B83" t="s">
        <v>1773</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c r="AV83">
        <f>AV$2*(AV20*1000)</f>
        <v/>
      </c>
    </row>
    <row r="84" spans="1:50">
      <c r="A84" t="s">
        <v>350</v>
      </c>
      <c r="B84" t="s">
        <v>1773</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c r="AV84">
        <f>AV$2*(AV21*1000)</f>
        <v/>
      </c>
    </row>
    <row r="85" spans="1:50">
      <c r="A85" t="s">
        <v>348</v>
      </c>
      <c r="B85" t="s">
        <v>1773</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c r="AV85">
        <f>AV$2*(AV22*1000)</f>
        <v/>
      </c>
    </row>
    <row r="86" spans="1:50">
      <c r="A86" t="s">
        <v>324</v>
      </c>
      <c r="B86" t="s">
        <v>1773</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c r="AV86">
        <f>AV$2*(AV23*1000)</f>
        <v/>
      </c>
    </row>
    <row r="87" spans="1:50">
      <c r="A87" t="s">
        <v>257</v>
      </c>
      <c r="B87" t="s">
        <v>1773</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c r="AV87">
        <f>AV$2*(AV24*1000)</f>
        <v/>
      </c>
    </row>
    <row r="88" spans="1:50">
      <c r="A88" t="s">
        <v>274</v>
      </c>
      <c r="B88" t="s">
        <v>1773</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c r="AV88">
        <f>AV$2*(AV25*1000)</f>
        <v/>
      </c>
    </row>
    <row r="89" spans="1:50">
      <c r="A89" t="s">
        <v>312</v>
      </c>
      <c r="B89" t="s">
        <v>1773</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c r="AV89">
        <f>AV$2*(AV26*1000)</f>
        <v/>
      </c>
    </row>
    <row r="90" spans="1:50">
      <c r="A90" t="s">
        <v>230</v>
      </c>
      <c r="B90" t="s">
        <v>1773</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c r="AV90">
        <f>AV$2*(AV27*1000)</f>
        <v/>
      </c>
    </row>
    <row r="91" spans="1:50">
      <c r="A91" t="s">
        <v>396</v>
      </c>
      <c r="B91" t="s">
        <v>1773</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c r="AV91">
        <f>AV$2*(AV28*1000)</f>
        <v/>
      </c>
    </row>
    <row r="92" spans="1:50">
      <c r="A92" t="s">
        <v>362</v>
      </c>
      <c r="B92" t="s">
        <v>1773</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c r="AV92">
        <f>AV$2*(AV29*1000)</f>
        <v/>
      </c>
    </row>
    <row r="93" spans="1:50">
      <c r="A93" t="s">
        <v>244</v>
      </c>
      <c r="B93" t="s">
        <v>1773</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c r="AV93">
        <f>AV$2*(AV30*1000)</f>
        <v/>
      </c>
    </row>
    <row r="94" spans="1:50">
      <c r="A94" t="s">
        <v>239</v>
      </c>
      <c r="B94" t="s">
        <v>1773</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c r="AV94">
        <f>AV$2*(AV31*1000)</f>
        <v/>
      </c>
    </row>
    <row r="95" spans="1:50">
      <c r="A95" t="s">
        <v>338</v>
      </c>
      <c r="B95" t="s">
        <v>1773</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c r="AV95">
        <f>AV$2*(AV32*1000)</f>
        <v/>
      </c>
    </row>
    <row r="96" spans="1:50">
      <c r="A96" t="s">
        <v>261</v>
      </c>
      <c r="B96" t="s">
        <v>1773</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c r="AV96">
        <f>AV$2*(AV33*1000)</f>
        <v/>
      </c>
    </row>
    <row r="97" spans="1:50">
      <c r="A97" t="s">
        <v>346</v>
      </c>
      <c r="B97" t="s">
        <v>1773</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c r="AV97">
        <f>AV$2*(AV34*1000)</f>
        <v/>
      </c>
    </row>
    <row r="98" spans="1:50">
      <c r="A98" t="s">
        <v>248</v>
      </c>
      <c r="B98" t="s">
        <v>1773</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c r="AV98">
        <f>AV$2*(AV35*1000)</f>
        <v/>
      </c>
    </row>
    <row r="99" spans="1:50">
      <c r="A99" t="s">
        <v>306</v>
      </c>
      <c r="B99" t="s">
        <v>1773</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c r="AV99">
        <f>AV$2*(AV36*1000)</f>
        <v/>
      </c>
    </row>
    <row r="100" spans="1:50">
      <c r="A100" t="s">
        <v>268</v>
      </c>
      <c r="B100" t="s">
        <v>1773</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c r="AV100">
        <f>AV$2*(AV37*1000)</f>
        <v/>
      </c>
    </row>
    <row r="101" spans="1:50">
      <c r="A101" t="s">
        <v>276</v>
      </c>
      <c r="B101" t="s">
        <v>1773</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c r="AV101">
        <f>AV$2*(AV38*1000)</f>
        <v/>
      </c>
    </row>
    <row r="102" spans="1:50">
      <c r="A102" t="s">
        <v>285</v>
      </c>
      <c r="B102" t="s">
        <v>1773</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c r="AV102">
        <f>AV$2*(AV39*1000)</f>
        <v/>
      </c>
    </row>
    <row r="103" spans="1:50">
      <c r="A103" t="s">
        <v>336</v>
      </c>
      <c r="B103" t="s">
        <v>1773</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c r="AV103">
        <f>AV$2*(AV40*1000)</f>
        <v/>
      </c>
    </row>
    <row r="104" spans="1:50">
      <c r="A104" t="s">
        <v>321</v>
      </c>
      <c r="B104" t="s">
        <v>1773</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c r="AV104">
        <f>AV$2*(AV41*1000)</f>
        <v/>
      </c>
    </row>
    <row r="105" spans="1:50">
      <c r="A105" t="s">
        <v>273</v>
      </c>
      <c r="B105" t="s">
        <v>1773</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c r="AV105">
        <f>AV$2*(AV42*1000)</f>
        <v/>
      </c>
    </row>
    <row r="106" spans="1:50">
      <c r="A106" t="s">
        <v>278</v>
      </c>
      <c r="B106" t="s">
        <v>1773</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c r="AV106">
        <f>AV$2*(AV43*1000)</f>
        <v/>
      </c>
    </row>
    <row r="107" spans="1:50">
      <c r="A107" t="s">
        <v>353</v>
      </c>
      <c r="B107" t="s">
        <v>1773</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c r="AV107">
        <f>AV$2*(AV44*1000)</f>
        <v/>
      </c>
    </row>
    <row r="108" spans="1:50">
      <c r="A108" t="s">
        <v>303</v>
      </c>
      <c r="B108" t="s">
        <v>1773</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c r="AV108">
        <f>AV$2*(AV45*1000)</f>
        <v/>
      </c>
    </row>
    <row r="109" spans="1:50">
      <c r="A109" t="s">
        <v>295</v>
      </c>
      <c r="B109" t="s">
        <v>1773</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c r="AV109">
        <f>AV$2*(AV46*1000)</f>
        <v/>
      </c>
    </row>
    <row r="110" spans="1:50">
      <c r="A110" t="s">
        <v>259</v>
      </c>
      <c r="B110" t="s">
        <v>1773</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c r="AV110">
        <f>AV$2*(AV47*1000)</f>
        <v/>
      </c>
    </row>
    <row r="111" spans="1:50">
      <c r="A111" t="s">
        <v>240</v>
      </c>
      <c r="B111" t="s">
        <v>1773</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c r="AV111">
        <f>AV$2*(AV48*1000)</f>
        <v/>
      </c>
    </row>
    <row r="112" spans="1:50">
      <c r="A112" t="s">
        <v>315</v>
      </c>
      <c r="B112" t="s">
        <v>1773</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c r="AV112">
        <f>AV$2*(AV49*1000)</f>
        <v/>
      </c>
    </row>
    <row r="113" spans="1:50">
      <c r="A113" t="s">
        <v>320</v>
      </c>
      <c r="B113" t="s">
        <v>1773</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c r="AV113">
        <f>AV$2*(AV50*1000)</f>
        <v/>
      </c>
    </row>
    <row r="114" spans="1:50">
      <c r="A114" t="s">
        <v>305</v>
      </c>
      <c r="B114" t="s">
        <v>1773</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c r="AV114">
        <f>AV$2*(AV51*1000)</f>
        <v/>
      </c>
    </row>
    <row r="115" spans="1:50">
      <c r="A115" t="s">
        <v>272</v>
      </c>
      <c r="B115" t="s">
        <v>1773</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c r="AV115">
        <f>AV$2*(AV52*1000)</f>
        <v/>
      </c>
    </row>
    <row r="116" spans="1:50">
      <c r="A116" t="s">
        <v>318</v>
      </c>
      <c r="B116" t="s">
        <v>1773</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c r="AV116">
        <f>AV$2*(AV53*1000)</f>
        <v/>
      </c>
    </row>
    <row r="117" spans="1:50">
      <c r="A117" t="s">
        <v>328</v>
      </c>
      <c r="B117" t="s">
        <v>1773</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c r="AV117">
        <f>AV$2*(AV54*1000)</f>
        <v/>
      </c>
    </row>
    <row r="118" spans="1:50">
      <c r="A118" t="s">
        <v>235</v>
      </c>
      <c r="B118" t="s">
        <v>1773</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c r="AV118">
        <f>AV$2*(AV55*1000)</f>
        <v/>
      </c>
    </row>
    <row r="119" spans="1:50">
      <c r="A119" t="s">
        <v>282</v>
      </c>
      <c r="B119" t="s">
        <v>1773</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c r="AV119">
        <f>AV$2*(AV56*1000)</f>
        <v/>
      </c>
    </row>
    <row r="120" spans="1:50">
      <c r="A120" t="s">
        <v>249</v>
      </c>
      <c r="B120" t="s">
        <v>1773</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c r="AV120">
        <f>AV$2*(AV57*1000)</f>
        <v/>
      </c>
    </row>
    <row r="121" spans="1:50">
      <c r="A121" t="s">
        <v>335</v>
      </c>
      <c r="B121" t="s">
        <v>1773</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c r="AV121">
        <f>AV$2*(AV58*1000)</f>
        <v/>
      </c>
    </row>
    <row r="122" spans="1:50">
      <c r="A122" t="s">
        <v>304</v>
      </c>
      <c r="B122" t="s">
        <v>1773</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c r="AV122">
        <f>AV$2*(AV59*1000)</f>
        <v/>
      </c>
    </row>
    <row r="123" spans="1:50">
      <c r="A123" t="s">
        <v>1768</v>
      </c>
      <c r="B123" t="s">
        <v>1773</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c r="AV123">
        <f>AV$2*(AV60*1000)</f>
        <v/>
      </c>
    </row>
    <row r="124" spans="1:50">
      <c r="A124" t="s">
        <v>1769</v>
      </c>
      <c r="B124" t="s">
        <v>1773</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c r="AV124">
        <f>AV$2*(AV63*1000)</f>
        <v/>
      </c>
    </row>
    <row r="125" spans="1:50">
      <c r="A125" t="s">
        <v>1774</v>
      </c>
      <c r="B125" t="s">
        <v>1773</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c r="AV125">
        <f>AV$2*(AV62*1000)</f>
        <v/>
      </c>
    </row>
    <row r="126" spans="1:50">
      <c r="A126" t="s">
        <v>1769</v>
      </c>
      <c r="B126" t="s">
        <v>1775</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c r="AV126">
        <f>AV124/1000</f>
        <v/>
      </c>
    </row>
    <row r="128" spans="1:50">
      <c r="A128" t="s">
        <v>1776</v>
      </c>
      <c r="B128" t="s">
        <v>1775</v>
      </c>
      <c r="E128">
        <f>'EIA Consumption'!AF218</f>
        <v/>
      </c>
      <c r="F128">
        <f>'EIA Consumption'!AG218</f>
        <v/>
      </c>
      <c r="G128">
        <f>'EIA Consumption'!AH218</f>
        <v/>
      </c>
      <c r="H128">
        <f>'EIA Consumption'!AI218</f>
        <v/>
      </c>
      <c r="I128">
        <f>'EIA Consumption'!AJ218</f>
        <v/>
      </c>
      <c r="J128">
        <f>'EIA Consumption'!AK218</f>
        <v/>
      </c>
      <c r="K128">
        <f>'EIA Consumption'!AL218</f>
        <v/>
      </c>
      <c r="L128">
        <f>'EIA Consumption'!AM218</f>
        <v/>
      </c>
      <c r="M128">
        <f>'EIA Consumption'!AN218</f>
        <v/>
      </c>
      <c r="N128">
        <f>'EIA Consumption'!AO218</f>
        <v/>
      </c>
      <c r="O128">
        <f>'EIA Consumption'!AP218</f>
        <v/>
      </c>
      <c r="P128">
        <f>'EIA Consumption'!AQ218</f>
        <v/>
      </c>
      <c r="Q128">
        <f>'EIA Consumption'!AR218</f>
        <v/>
      </c>
      <c r="R128">
        <f>'EIA Consumption'!AS218</f>
        <v/>
      </c>
      <c r="S128">
        <f>'EIA Consumption'!AT218</f>
        <v/>
      </c>
      <c r="T128">
        <f>'EIA Consumption'!AU218</f>
        <v/>
      </c>
      <c r="U128">
        <f>'EIA Consumption'!AV218</f>
        <v/>
      </c>
      <c r="V128">
        <f>'EIA Consumption'!AW218</f>
        <v/>
      </c>
      <c r="W128">
        <f>'EIA Consumption'!AX218</f>
        <v/>
      </c>
      <c r="X128">
        <f>'EIA Consumption'!AY218</f>
        <v/>
      </c>
      <c r="Y128">
        <f>'EIA Consumption'!AZ218</f>
        <v/>
      </c>
      <c r="Z128">
        <f>'EIA Consumption'!BA218</f>
        <v/>
      </c>
      <c r="AA128">
        <f>'EIA Consumption'!BB218</f>
        <v/>
      </c>
      <c r="AB128">
        <f>'EIA Consumption'!BC218</f>
        <v/>
      </c>
    </row>
    <row r="129" spans="1:50">
      <c r="A129" t="s">
        <v>1777</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c r="Z129">
        <f>Z128-Z126</f>
        <v/>
      </c>
    </row>
    <row r="131" spans="1:50">
      <c r="A131" t="s">
        <v>1778</v>
      </c>
      <c r="C131" t="s">
        <v>1779</v>
      </c>
    </row>
    <row r="133" spans="1:50">
      <c r="A133" t="s">
        <v>281</v>
      </c>
      <c r="B133" t="s">
        <v>1780</v>
      </c>
      <c r="C133">
        <f>'LCEF by Country'!M4</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c r="AV133">
        <f>$C133*AV67</f>
        <v/>
      </c>
    </row>
    <row r="134" spans="1:50">
      <c r="A134" t="s">
        <v>390</v>
      </c>
      <c r="B134" t="s">
        <v>1780</v>
      </c>
      <c r="C134">
        <f>'LCEF by Country'!M5</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c r="AV134">
        <f>$C134*AV68</f>
        <v/>
      </c>
    </row>
    <row r="135" spans="1:50">
      <c r="A135" t="s">
        <v>301</v>
      </c>
      <c r="B135" t="s">
        <v>1780</v>
      </c>
      <c r="C135">
        <f>'LCEF by Country'!M6</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c r="AV135">
        <f>$C135*AV69</f>
        <v/>
      </c>
    </row>
    <row r="136" spans="1:50">
      <c r="A136" t="s">
        <v>269</v>
      </c>
      <c r="B136" t="s">
        <v>1780</v>
      </c>
      <c r="C136">
        <f>'LCEF by Country'!M7</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c r="AV136">
        <f>$C136*AV70</f>
        <v/>
      </c>
    </row>
    <row r="137" spans="1:50">
      <c r="A137" t="s">
        <v>258</v>
      </c>
      <c r="B137" t="s">
        <v>1780</v>
      </c>
      <c r="C137">
        <f>'LCEF by Country'!M8</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c r="AV137">
        <f>$C137*AV71</f>
        <v/>
      </c>
    </row>
    <row r="138" spans="1:50">
      <c r="A138" t="s">
        <v>289</v>
      </c>
      <c r="B138" t="s">
        <v>1780</v>
      </c>
      <c r="C138">
        <f>'LCEF by Country'!M9</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c r="AV138">
        <f>$C138*AV72</f>
        <v/>
      </c>
    </row>
    <row r="139" spans="1:50">
      <c r="A139" t="s">
        <v>327</v>
      </c>
      <c r="B139" t="s">
        <v>1780</v>
      </c>
      <c r="C139">
        <f>'LCEF by Country'!M10</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c r="AV139">
        <f>$C139*AV73</f>
        <v/>
      </c>
    </row>
    <row r="140" spans="1:50">
      <c r="A140" t="s">
        <v>375</v>
      </c>
      <c r="B140" t="s">
        <v>1780</v>
      </c>
      <c r="C140">
        <f>'LCEF by Country'!M11</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c r="AV140">
        <f>$C140*AV74</f>
        <v/>
      </c>
    </row>
    <row r="141" spans="1:50">
      <c r="A141" t="s">
        <v>266</v>
      </c>
      <c r="B141" t="s">
        <v>1780</v>
      </c>
      <c r="C141">
        <f>'LCEF by Country'!M12</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c r="AV141">
        <f>$C141*AV75</f>
        <v/>
      </c>
    </row>
    <row r="142" spans="1:50">
      <c r="A142" t="s">
        <v>250</v>
      </c>
      <c r="B142" t="s">
        <v>1780</v>
      </c>
      <c r="C142">
        <f>'LCEF by Country'!M13</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c r="AV142">
        <f>$C142*AV76</f>
        <v/>
      </c>
    </row>
    <row r="143" spans="1:50">
      <c r="A143" t="s">
        <v>391</v>
      </c>
      <c r="B143" t="s">
        <v>1780</v>
      </c>
      <c r="C143">
        <f>'LCEF by Country'!M14</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c r="AV143">
        <f>$C143*AV77</f>
        <v/>
      </c>
    </row>
    <row r="144" spans="1:50">
      <c r="A144" t="s">
        <v>251</v>
      </c>
      <c r="B144" t="s">
        <v>1780</v>
      </c>
      <c r="C144">
        <f>'LCEF by Country'!M15</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c r="AV144">
        <f>$C144*AV78</f>
        <v/>
      </c>
    </row>
    <row r="145" spans="1:50">
      <c r="A145" t="s">
        <v>310</v>
      </c>
      <c r="B145" t="s">
        <v>1780</v>
      </c>
      <c r="C145">
        <f>'LCEF by Country'!M16</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c r="AV145">
        <f>$C145*AV79</f>
        <v/>
      </c>
    </row>
    <row r="146" spans="1:50">
      <c r="A146" t="s">
        <v>284</v>
      </c>
      <c r="B146" t="s">
        <v>1780</v>
      </c>
      <c r="C146">
        <f>'LCEF by Country'!M17</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c r="AV146">
        <f>$C146*AV80</f>
        <v/>
      </c>
    </row>
    <row r="147" spans="1:50">
      <c r="A147" t="s">
        <v>394</v>
      </c>
      <c r="B147" t="s">
        <v>1780</v>
      </c>
      <c r="C147">
        <f>'LCEF by Country'!M18</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c r="AV147">
        <f>$C147*AV81</f>
        <v/>
      </c>
    </row>
    <row r="148" spans="1:50">
      <c r="A148" t="s">
        <v>388</v>
      </c>
      <c r="B148" t="s">
        <v>1780</v>
      </c>
      <c r="C148">
        <f>'LCEF by Country'!M19</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c r="AV148">
        <f>$C148*AV82</f>
        <v/>
      </c>
    </row>
    <row r="149" spans="1:50">
      <c r="A149" t="s">
        <v>265</v>
      </c>
      <c r="B149" t="s">
        <v>1780</v>
      </c>
      <c r="C149">
        <f>'LCEF by Country'!M20</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c r="AV149">
        <f>$C149*AV83</f>
        <v/>
      </c>
    </row>
    <row r="150" spans="1:50">
      <c r="A150" t="s">
        <v>350</v>
      </c>
      <c r="B150" t="s">
        <v>1780</v>
      </c>
      <c r="C150">
        <f>'LCEF by Country'!M21</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c r="AV150">
        <f>$C150*AV84</f>
        <v/>
      </c>
    </row>
    <row r="151" spans="1:50">
      <c r="A151" t="s">
        <v>348</v>
      </c>
      <c r="B151" t="s">
        <v>1780</v>
      </c>
      <c r="C151">
        <f>'LCEF by Country'!M22</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c r="AV151">
        <f>$C151*AV85</f>
        <v/>
      </c>
    </row>
    <row r="152" spans="1:50">
      <c r="A152" t="s">
        <v>324</v>
      </c>
      <c r="B152" t="s">
        <v>1780</v>
      </c>
      <c r="C152">
        <f>'LCEF by Country'!M23</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c r="AV152">
        <f>$C152*AV86</f>
        <v/>
      </c>
    </row>
    <row r="153" spans="1:50">
      <c r="A153" t="s">
        <v>257</v>
      </c>
      <c r="B153" t="s">
        <v>1780</v>
      </c>
      <c r="C153">
        <f>'LCEF by Country'!M24</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c r="AV153">
        <f>$C153*AV87</f>
        <v/>
      </c>
    </row>
    <row r="154" spans="1:50">
      <c r="A154" t="s">
        <v>274</v>
      </c>
      <c r="B154" t="s">
        <v>1780</v>
      </c>
      <c r="C154">
        <f>'LCEF by Country'!M25</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c r="AV154">
        <f>$C154*AV88</f>
        <v/>
      </c>
    </row>
    <row r="155" spans="1:50">
      <c r="A155" t="s">
        <v>312</v>
      </c>
      <c r="B155" t="s">
        <v>1780</v>
      </c>
      <c r="C155">
        <f>'LCEF by Country'!M26</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c r="AV155">
        <f>$C155*AV89</f>
        <v/>
      </c>
    </row>
    <row r="156" spans="1:50">
      <c r="A156" t="s">
        <v>230</v>
      </c>
      <c r="B156" t="s">
        <v>1780</v>
      </c>
      <c r="C156">
        <f>'LCEF by Country'!M27</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c r="AV156">
        <f>$C156*AV90</f>
        <v/>
      </c>
    </row>
    <row r="157" spans="1:50">
      <c r="A157" t="s">
        <v>396</v>
      </c>
      <c r="B157" t="s">
        <v>1780</v>
      </c>
      <c r="C157">
        <f>'LCEF by Country'!M28</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c r="AV157">
        <f>$C157*AV91</f>
        <v/>
      </c>
    </row>
    <row r="158" spans="1:50">
      <c r="A158" t="s">
        <v>362</v>
      </c>
      <c r="B158" t="s">
        <v>1780</v>
      </c>
      <c r="C158">
        <f>'LCEF by Country'!M29</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c r="AV158">
        <f>$C158*AV92</f>
        <v/>
      </c>
    </row>
    <row r="159" spans="1:50">
      <c r="A159" t="s">
        <v>244</v>
      </c>
      <c r="B159" t="s">
        <v>1780</v>
      </c>
      <c r="C159">
        <f>'LCEF by Country'!M30</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c r="AV159">
        <f>$C159*AV93</f>
        <v/>
      </c>
    </row>
    <row r="160" spans="1:50">
      <c r="A160" t="s">
        <v>239</v>
      </c>
      <c r="B160" t="s">
        <v>1780</v>
      </c>
      <c r="C160">
        <f>'LCEF by Country'!M31</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c r="AV160">
        <f>$C160*AV94</f>
        <v/>
      </c>
    </row>
    <row r="161" spans="1:50">
      <c r="A161" t="s">
        <v>338</v>
      </c>
      <c r="B161" t="s">
        <v>1780</v>
      </c>
      <c r="C161">
        <f>'LCEF by Country'!M32</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c r="AV161">
        <f>$C161*AV95</f>
        <v/>
      </c>
    </row>
    <row r="162" spans="1:50">
      <c r="A162" t="s">
        <v>261</v>
      </c>
      <c r="B162" t="s">
        <v>1780</v>
      </c>
      <c r="C162">
        <f>'LCEF by Country'!M33</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c r="AV162">
        <f>$C162*AV96</f>
        <v/>
      </c>
    </row>
    <row r="163" spans="1:50">
      <c r="A163" t="s">
        <v>346</v>
      </c>
      <c r="B163" t="s">
        <v>1780</v>
      </c>
      <c r="C163">
        <f>'LCEF by Country'!M34</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c r="AV163">
        <f>$C163*AV97</f>
        <v/>
      </c>
    </row>
    <row r="164" spans="1:50">
      <c r="A164" t="s">
        <v>248</v>
      </c>
      <c r="B164" t="s">
        <v>1780</v>
      </c>
      <c r="C164">
        <f>'LCEF by Country'!M35</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c r="AV164">
        <f>$C164*AV98</f>
        <v/>
      </c>
    </row>
    <row r="165" spans="1:50">
      <c r="A165" t="s">
        <v>306</v>
      </c>
      <c r="B165" t="s">
        <v>1780</v>
      </c>
      <c r="C165">
        <f>'LCEF by Country'!M36</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c r="AV165">
        <f>$C165*AV99</f>
        <v/>
      </c>
    </row>
    <row r="166" spans="1:50">
      <c r="A166" t="s">
        <v>268</v>
      </c>
      <c r="B166" t="s">
        <v>1780</v>
      </c>
      <c r="C166">
        <f>'LCEF by Country'!M37</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c r="AV166">
        <f>$C166*AV100</f>
        <v/>
      </c>
    </row>
    <row r="167" spans="1:50">
      <c r="A167" t="s">
        <v>276</v>
      </c>
      <c r="B167" t="s">
        <v>1780</v>
      </c>
      <c r="C167">
        <f>'LCEF by Country'!M38</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c r="AV167">
        <f>$C167*AV101</f>
        <v/>
      </c>
    </row>
    <row r="168" spans="1:50">
      <c r="A168" t="s">
        <v>285</v>
      </c>
      <c r="B168" t="s">
        <v>1780</v>
      </c>
      <c r="C168">
        <f>'LCEF by Country'!M39</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c r="AV168">
        <f>$C168*AV102</f>
        <v/>
      </c>
    </row>
    <row r="169" spans="1:50">
      <c r="A169" t="s">
        <v>336</v>
      </c>
      <c r="B169" t="s">
        <v>1780</v>
      </c>
      <c r="C169">
        <f>'LCEF by Country'!M40</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c r="AV169">
        <f>$C169*AV103</f>
        <v/>
      </c>
    </row>
    <row r="170" spans="1:50">
      <c r="A170" t="s">
        <v>321</v>
      </c>
      <c r="B170" t="s">
        <v>1780</v>
      </c>
      <c r="C170">
        <f>'LCEF by Country'!M41</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c r="AV170">
        <f>$C170*AV104</f>
        <v/>
      </c>
    </row>
    <row r="171" spans="1:50">
      <c r="A171" t="s">
        <v>273</v>
      </c>
      <c r="B171" t="s">
        <v>1780</v>
      </c>
      <c r="C171">
        <f>'LCEF by Country'!M42</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c r="AV171">
        <f>$C171*AV105</f>
        <v/>
      </c>
    </row>
    <row r="172" spans="1:50">
      <c r="A172" t="s">
        <v>278</v>
      </c>
      <c r="B172" t="s">
        <v>1780</v>
      </c>
      <c r="C172">
        <f>'LCEF by Country'!M43</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c r="AV172">
        <f>$C172*AV106</f>
        <v/>
      </c>
    </row>
    <row r="173" spans="1:50">
      <c r="A173" t="s">
        <v>353</v>
      </c>
      <c r="B173" t="s">
        <v>1780</v>
      </c>
      <c r="C173">
        <f>'LCEF by Country'!M44</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c r="AV173">
        <f>$C173*AV107</f>
        <v/>
      </c>
    </row>
    <row r="174" spans="1:50">
      <c r="A174" t="s">
        <v>303</v>
      </c>
      <c r="B174" t="s">
        <v>1780</v>
      </c>
      <c r="C174">
        <f>'LCEF by Country'!M45</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c r="AV174">
        <f>$C174*AV108</f>
        <v/>
      </c>
    </row>
    <row r="175" spans="1:50">
      <c r="A175" t="s">
        <v>295</v>
      </c>
      <c r="B175" t="s">
        <v>1780</v>
      </c>
      <c r="C175">
        <f>'LCEF by Country'!M46</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c r="AV175">
        <f>$C175*AV109</f>
        <v/>
      </c>
    </row>
    <row r="176" spans="1:50">
      <c r="A176" t="s">
        <v>259</v>
      </c>
      <c r="B176" t="s">
        <v>1780</v>
      </c>
      <c r="C176">
        <f>'LCEF by Country'!M47</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c r="AV176">
        <f>$C176*AV110</f>
        <v/>
      </c>
    </row>
    <row r="177" spans="1:50">
      <c r="A177" t="s">
        <v>240</v>
      </c>
      <c r="B177" t="s">
        <v>1780</v>
      </c>
      <c r="C177">
        <f>'LCEF by Country'!M48</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c r="AV177">
        <f>$C177*AV111</f>
        <v/>
      </c>
    </row>
    <row r="178" spans="1:50">
      <c r="A178" t="s">
        <v>315</v>
      </c>
      <c r="B178" t="s">
        <v>1780</v>
      </c>
      <c r="C178">
        <f>'LCEF by Country'!M49</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c r="AV178">
        <f>$C178*AV112</f>
        <v/>
      </c>
    </row>
    <row r="179" spans="1:50">
      <c r="A179" t="s">
        <v>320</v>
      </c>
      <c r="B179" t="s">
        <v>1780</v>
      </c>
      <c r="C179">
        <f>'LCEF by Country'!M50</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c r="AV179">
        <f>$C179*AV113</f>
        <v/>
      </c>
    </row>
    <row r="180" spans="1:50">
      <c r="A180" t="s">
        <v>305</v>
      </c>
      <c r="B180" t="s">
        <v>1780</v>
      </c>
      <c r="C180">
        <f>'LCEF by Country'!M51</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c r="AV180">
        <f>$C180*AV114</f>
        <v/>
      </c>
    </row>
    <row r="181" spans="1:50">
      <c r="A181" t="s">
        <v>272</v>
      </c>
      <c r="B181" t="s">
        <v>1780</v>
      </c>
      <c r="C181">
        <f>'LCEF by Country'!M52</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c r="AV181">
        <f>$C181*AV115</f>
        <v/>
      </c>
    </row>
    <row r="182" spans="1:50">
      <c r="A182" t="s">
        <v>318</v>
      </c>
      <c r="B182" t="s">
        <v>1780</v>
      </c>
      <c r="C182">
        <f>'LCEF by Country'!M53</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c r="AV182">
        <f>$C182*AV116</f>
        <v/>
      </c>
    </row>
    <row r="183" spans="1:50">
      <c r="A183" t="s">
        <v>328</v>
      </c>
      <c r="B183" t="s">
        <v>1780</v>
      </c>
      <c r="C183">
        <f>'LCEF by Country'!M54</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c r="AV183">
        <f>$C183*AV117</f>
        <v/>
      </c>
    </row>
    <row r="184" spans="1:50">
      <c r="A184" t="s">
        <v>235</v>
      </c>
      <c r="B184" t="s">
        <v>1780</v>
      </c>
      <c r="C184">
        <f>'LCEF by Country'!M55</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c r="AV184">
        <f>$C184*AV118</f>
        <v/>
      </c>
    </row>
    <row r="185" spans="1:50">
      <c r="A185" t="s">
        <v>282</v>
      </c>
      <c r="B185" t="s">
        <v>1780</v>
      </c>
      <c r="C185">
        <f>'LCEF by Country'!M56</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c r="AV185">
        <f>$C185*AV119</f>
        <v/>
      </c>
    </row>
    <row r="186" spans="1:50">
      <c r="A186" t="s">
        <v>249</v>
      </c>
      <c r="B186" t="s">
        <v>1780</v>
      </c>
      <c r="C186">
        <f>'LCEF by Country'!M57</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c r="AV186">
        <f>$C186*AV120</f>
        <v/>
      </c>
    </row>
    <row r="187" spans="1:50">
      <c r="A187" t="s">
        <v>335</v>
      </c>
      <c r="B187" t="s">
        <v>1780</v>
      </c>
      <c r="C187">
        <f>'LCEF by Country'!M58</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c r="AV187">
        <f>$C187*AV121</f>
        <v/>
      </c>
    </row>
    <row r="188" spans="1:50">
      <c r="A188" t="s">
        <v>304</v>
      </c>
      <c r="B188" t="s">
        <v>1780</v>
      </c>
      <c r="C188">
        <f>'LCEF by Country'!M59</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c r="AV188">
        <f>$C188*AV122</f>
        <v/>
      </c>
    </row>
    <row r="189" spans="1:50">
      <c r="A189" t="s">
        <v>1781</v>
      </c>
      <c r="B189" t="s">
        <v>1780</v>
      </c>
      <c r="C189">
        <f>'LCEF by Country'!M60</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c r="AV189">
        <f>$C189*AV125</f>
        <v/>
      </c>
    </row>
    <row r="191" spans="1:50">
      <c r="A191" t="s">
        <v>1782</v>
      </c>
      <c r="B191" t="s">
        <v>1783</v>
      </c>
      <c r="C191" t="s">
        <v>1784</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c r="AV191">
        <f>SUM(AV133:AV189)</f>
        <v/>
      </c>
    </row>
    <row r="192" spans="1:50">
      <c r="A192" t="s">
        <v>1785</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c r="AV192">
        <f>AV191/AV126/1000</f>
        <v/>
      </c>
    </row>
    <row r="193" spans="1:50">
      <c r="A193" t="s">
        <v>1786</v>
      </c>
      <c r="E193">
        <f>'Carbon Coefficients'!E99</f>
        <v/>
      </c>
      <c r="F193">
        <f>'Carbon Coefficients'!F99</f>
        <v/>
      </c>
      <c r="G193">
        <f>'Carbon Coefficients'!G99</f>
        <v/>
      </c>
      <c r="H193">
        <f>'Carbon Coefficients'!H99</f>
        <v/>
      </c>
      <c r="I193">
        <f>'Carbon Coefficients'!I99</f>
        <v/>
      </c>
      <c r="J193">
        <f>'Carbon Coefficients'!J99</f>
        <v/>
      </c>
      <c r="K193">
        <f>'Carbon Coefficients'!K99</f>
        <v/>
      </c>
      <c r="L193">
        <f>'Carbon Coefficients'!L99</f>
        <v/>
      </c>
      <c r="M193">
        <f>'Carbon Coefficients'!M99</f>
        <v/>
      </c>
      <c r="N193">
        <f>'Carbon Coefficients'!N99</f>
        <v/>
      </c>
      <c r="O193">
        <f>'Carbon Coefficients'!O99</f>
        <v/>
      </c>
      <c r="P193">
        <f>'Carbon Coefficients'!P99</f>
        <v/>
      </c>
      <c r="Q193">
        <f>'Carbon Coefficients'!Q99</f>
        <v/>
      </c>
      <c r="R193">
        <f>'Carbon Coefficients'!R99</f>
        <v/>
      </c>
      <c r="S193">
        <f>'Carbon Coefficients'!S99</f>
        <v/>
      </c>
      <c r="T193">
        <f>'Carbon Coefficients'!T99</f>
        <v/>
      </c>
      <c r="U193">
        <f>'Carbon Coefficients'!U99</f>
        <v/>
      </c>
      <c r="V193">
        <f>'Carbon Coefficients'!V99</f>
        <v/>
      </c>
      <c r="W193">
        <f>'Carbon Coefficients'!W99</f>
        <v/>
      </c>
      <c r="X193">
        <f>'Carbon Coefficients'!X99</f>
        <v/>
      </c>
      <c r="Y193">
        <f>'Carbon Coefficients'!Y99</f>
        <v/>
      </c>
      <c r="Z193">
        <f>'Carbon Coefficients'!Z99</f>
        <v/>
      </c>
      <c r="AA193">
        <f>'Carbon Coefficients'!AA99</f>
        <v/>
      </c>
      <c r="AB193">
        <f>'Carbon Coefficients'!AB99</f>
        <v/>
      </c>
      <c r="AC193">
        <f>'Carbon Coefficients'!AC99</f>
        <v/>
      </c>
      <c r="AD193">
        <f>'Carbon Coefficients'!AD99</f>
        <v/>
      </c>
      <c r="AE193">
        <f>'Carbon Coefficients'!AE99</f>
        <v/>
      </c>
      <c r="AF193">
        <f>'Carbon Coefficients'!AF99</f>
        <v/>
      </c>
      <c r="AG193">
        <f>'Carbon Coefficients'!AG99</f>
        <v/>
      </c>
      <c r="AH193">
        <f>'Carbon Coefficients'!AH99</f>
        <v/>
      </c>
      <c r="AI193">
        <f>'Carbon Coefficients'!AI99</f>
        <v/>
      </c>
      <c r="AJ193">
        <f>'Carbon Coefficients'!AJ99</f>
        <v/>
      </c>
      <c r="AK193">
        <f>'Carbon Coefficients'!AK99</f>
        <v/>
      </c>
      <c r="AL193">
        <f>'Carbon Coefficients'!AL99</f>
        <v/>
      </c>
      <c r="AM193">
        <f>'Carbon Coefficients'!AM99</f>
        <v/>
      </c>
      <c r="AN193">
        <f>'Carbon Coefficients'!AN99</f>
        <v/>
      </c>
      <c r="AO193">
        <f>'Carbon Coefficients'!AO99</f>
        <v/>
      </c>
      <c r="AP193">
        <f>'Carbon Coefficients'!AP99</f>
        <v/>
      </c>
      <c r="AQ193">
        <f>'Carbon Coefficients'!AQ99</f>
        <v/>
      </c>
      <c r="AR193">
        <f>'Carbon Coefficients'!AR99</f>
        <v/>
      </c>
      <c r="AS193">
        <f>'Carbon Coefficients'!AS99</f>
        <v/>
      </c>
      <c r="AT193">
        <f>'Carbon Coefficients'!AT99</f>
        <v/>
      </c>
      <c r="AU193">
        <f>'Carbon Coefficients'!AU99</f>
        <v/>
      </c>
      <c r="AV193">
        <f>'Carbon Coefficients'!AV99</f>
        <v/>
      </c>
    </row>
    <row r="194" spans="1:50">
      <c r="A194" t="s">
        <v>1787</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c r="AV194">
        <f>AV193+AV192</f>
        <v/>
      </c>
    </row>
    <row r="196" spans="1:50">
      <c r="A196" t="s">
        <v>1788</v>
      </c>
      <c r="C196" t="s">
        <v>1789</v>
      </c>
    </row>
    <row r="197" spans="1:50">
      <c r="A197" t="s">
        <v>1790</v>
      </c>
    </row>
    <row r="199" spans="1:50">
      <c r="A199" t="s">
        <v>281</v>
      </c>
      <c r="B199" t="s">
        <v>1791</v>
      </c>
      <c r="E199">
        <f>E133/'Carbon Coefficients'!E$99</f>
        <v/>
      </c>
      <c r="F199">
        <f>F133/'Carbon Coefficients'!F$99</f>
        <v/>
      </c>
      <c r="G199">
        <f>G133/'Carbon Coefficients'!G$99</f>
        <v/>
      </c>
      <c r="H199">
        <f>H133/'Carbon Coefficients'!H$99</f>
        <v/>
      </c>
      <c r="I199">
        <f>I133/'Carbon Coefficients'!I$99</f>
        <v/>
      </c>
      <c r="J199">
        <f>J133/'Carbon Coefficients'!J$99</f>
        <v/>
      </c>
      <c r="K199">
        <f>K133/'Carbon Coefficients'!K$99</f>
        <v/>
      </c>
      <c r="L199">
        <f>L133/'Carbon Coefficients'!L$99</f>
        <v/>
      </c>
      <c r="M199">
        <f>M133/'Carbon Coefficients'!M$99</f>
        <v/>
      </c>
      <c r="N199">
        <f>N133/'Carbon Coefficients'!N$99</f>
        <v/>
      </c>
      <c r="O199">
        <f>O133/'Carbon Coefficients'!O$99</f>
        <v/>
      </c>
      <c r="P199">
        <f>P133/'Carbon Coefficients'!P$99</f>
        <v/>
      </c>
      <c r="Q199">
        <f>Q133/'Carbon Coefficients'!Q$99</f>
        <v/>
      </c>
      <c r="R199">
        <f>R133/'Carbon Coefficients'!R$99</f>
        <v/>
      </c>
      <c r="S199">
        <f>S133/'Carbon Coefficients'!S$99</f>
        <v/>
      </c>
      <c r="T199">
        <f>T133/'Carbon Coefficients'!T$99</f>
        <v/>
      </c>
      <c r="U199">
        <f>U133/'Carbon Coefficients'!U$99</f>
        <v/>
      </c>
      <c r="V199">
        <f>V133/'Carbon Coefficients'!V$99</f>
        <v/>
      </c>
      <c r="W199">
        <f>W133/'Carbon Coefficients'!W$99</f>
        <v/>
      </c>
      <c r="X199">
        <f>X133/'Carbon Coefficients'!X$99</f>
        <v/>
      </c>
      <c r="Y199">
        <f>Y133/'Carbon Coefficients'!Y$99</f>
        <v/>
      </c>
      <c r="Z199">
        <f>Z133/'Carbon Coefficients'!Z$99</f>
        <v/>
      </c>
      <c r="AA199">
        <f>AA133/'Carbon Coefficients'!AA$99</f>
        <v/>
      </c>
      <c r="AB199">
        <f>AB133/'Carbon Coefficients'!AB$99</f>
        <v/>
      </c>
      <c r="AC199">
        <f>AC133/'Carbon Coefficients'!AC$99</f>
        <v/>
      </c>
      <c r="AD199">
        <f>AD133/'Carbon Coefficients'!AD$99</f>
        <v/>
      </c>
      <c r="AE199">
        <f>AE133/'Carbon Coefficients'!AE$99</f>
        <v/>
      </c>
      <c r="AF199">
        <f>AF133/'Carbon Coefficients'!AF$99</f>
        <v/>
      </c>
      <c r="AG199">
        <f>AG133/'Carbon Coefficients'!AG$99</f>
        <v/>
      </c>
      <c r="AH199">
        <f>AH133/'Carbon Coefficients'!AH$99</f>
        <v/>
      </c>
      <c r="AI199">
        <f>AI133/'Carbon Coefficients'!AI$99</f>
        <v/>
      </c>
      <c r="AJ199">
        <f>AJ133/'Carbon Coefficients'!AJ$99</f>
        <v/>
      </c>
      <c r="AK199">
        <f>AK133/'Carbon Coefficients'!AK$99</f>
        <v/>
      </c>
      <c r="AL199">
        <f>AL133/'Carbon Coefficients'!AL$99</f>
        <v/>
      </c>
      <c r="AM199">
        <f>AM133/'Carbon Coefficients'!AM$99</f>
        <v/>
      </c>
      <c r="AN199">
        <f>AN133/'Carbon Coefficients'!AN$99</f>
        <v/>
      </c>
      <c r="AO199">
        <f>AO133/'Carbon Coefficients'!AO$99</f>
        <v/>
      </c>
      <c r="AP199">
        <f>AP133/'Carbon Coefficients'!AP$99</f>
        <v/>
      </c>
      <c r="AQ199">
        <f>AQ133/'Carbon Coefficients'!AQ$99</f>
        <v/>
      </c>
      <c r="AR199">
        <f>AR133/'Carbon Coefficients'!AR$99</f>
        <v/>
      </c>
      <c r="AS199">
        <f>AS133/'Carbon Coefficients'!AS$99</f>
        <v/>
      </c>
      <c r="AT199">
        <f>AT133/'Carbon Coefficients'!AT$99</f>
        <v/>
      </c>
      <c r="AU199">
        <f>AU133/'Carbon Coefficients'!AU$99</f>
        <v/>
      </c>
      <c r="AV199">
        <f>AV133/'Carbon Coefficients'!AV$99</f>
        <v/>
      </c>
    </row>
    <row r="200" spans="1:50">
      <c r="A200" t="s">
        <v>390</v>
      </c>
      <c r="B200" t="s">
        <v>1791</v>
      </c>
      <c r="E200">
        <f>E134/'Carbon Coefficients'!E$99</f>
        <v/>
      </c>
      <c r="F200">
        <f>F134/'Carbon Coefficients'!F$99</f>
        <v/>
      </c>
      <c r="G200">
        <f>G134/'Carbon Coefficients'!G$99</f>
        <v/>
      </c>
      <c r="H200">
        <f>H134/'Carbon Coefficients'!H$99</f>
        <v/>
      </c>
      <c r="I200">
        <f>I134/'Carbon Coefficients'!I$99</f>
        <v/>
      </c>
      <c r="J200">
        <f>J134/'Carbon Coefficients'!J$99</f>
        <v/>
      </c>
      <c r="K200">
        <f>K134/'Carbon Coefficients'!K$99</f>
        <v/>
      </c>
      <c r="L200">
        <f>L134/'Carbon Coefficients'!L$99</f>
        <v/>
      </c>
      <c r="M200">
        <f>M134/'Carbon Coefficients'!M$99</f>
        <v/>
      </c>
      <c r="N200">
        <f>N134/'Carbon Coefficients'!N$99</f>
        <v/>
      </c>
      <c r="O200">
        <f>O134/'Carbon Coefficients'!O$99</f>
        <v/>
      </c>
      <c r="P200">
        <f>P134/'Carbon Coefficients'!P$99</f>
        <v/>
      </c>
      <c r="Q200">
        <f>Q134/'Carbon Coefficients'!Q$99</f>
        <v/>
      </c>
      <c r="R200">
        <f>R134/'Carbon Coefficients'!R$99</f>
        <v/>
      </c>
      <c r="S200">
        <f>S134/'Carbon Coefficients'!S$99</f>
        <v/>
      </c>
      <c r="T200">
        <f>T134/'Carbon Coefficients'!T$99</f>
        <v/>
      </c>
      <c r="U200">
        <f>U134/'Carbon Coefficients'!U$99</f>
        <v/>
      </c>
      <c r="V200">
        <f>V134/'Carbon Coefficients'!V$99</f>
        <v/>
      </c>
      <c r="W200">
        <f>W134/'Carbon Coefficients'!W$99</f>
        <v/>
      </c>
      <c r="X200">
        <f>X134/'Carbon Coefficients'!X$99</f>
        <v/>
      </c>
      <c r="Y200">
        <f>Y134/'Carbon Coefficients'!Y$99</f>
        <v/>
      </c>
      <c r="Z200">
        <f>Z134/'Carbon Coefficients'!Z$99</f>
        <v/>
      </c>
      <c r="AA200">
        <f>AA134/'Carbon Coefficients'!AA$99</f>
        <v/>
      </c>
      <c r="AB200">
        <f>AB134/'Carbon Coefficients'!AB$99</f>
        <v/>
      </c>
      <c r="AC200">
        <f>AC134/'Carbon Coefficients'!AC$99</f>
        <v/>
      </c>
      <c r="AD200">
        <f>AD134/'Carbon Coefficients'!AD$99</f>
        <v/>
      </c>
      <c r="AE200">
        <f>AE134/'Carbon Coefficients'!AE$99</f>
        <v/>
      </c>
      <c r="AF200">
        <f>AF134/'Carbon Coefficients'!AF$99</f>
        <v/>
      </c>
      <c r="AG200">
        <f>AG134/'Carbon Coefficients'!AG$99</f>
        <v/>
      </c>
      <c r="AH200">
        <f>AH134/'Carbon Coefficients'!AH$99</f>
        <v/>
      </c>
      <c r="AI200">
        <f>AI134/'Carbon Coefficients'!AI$99</f>
        <v/>
      </c>
      <c r="AJ200">
        <f>AJ134/'Carbon Coefficients'!AJ$99</f>
        <v/>
      </c>
      <c r="AK200">
        <f>AK134/'Carbon Coefficients'!AK$99</f>
        <v/>
      </c>
      <c r="AL200">
        <f>AL134/'Carbon Coefficients'!AL$99</f>
        <v/>
      </c>
      <c r="AM200">
        <f>AM134/'Carbon Coefficients'!AM$99</f>
        <v/>
      </c>
      <c r="AN200">
        <f>AN134/'Carbon Coefficients'!AN$99</f>
        <v/>
      </c>
      <c r="AO200">
        <f>AO134/'Carbon Coefficients'!AO$99</f>
        <v/>
      </c>
      <c r="AP200">
        <f>AP134/'Carbon Coefficients'!AP$99</f>
        <v/>
      </c>
      <c r="AQ200">
        <f>AQ134/'Carbon Coefficients'!AQ$99</f>
        <v/>
      </c>
      <c r="AR200">
        <f>AR134/'Carbon Coefficients'!AR$99</f>
        <v/>
      </c>
      <c r="AS200">
        <f>AS134/'Carbon Coefficients'!AS$99</f>
        <v/>
      </c>
      <c r="AT200">
        <f>AT134/'Carbon Coefficients'!AT$99</f>
        <v/>
      </c>
      <c r="AU200">
        <f>AU134/'Carbon Coefficients'!AU$99</f>
        <v/>
      </c>
      <c r="AV200">
        <f>AV134/'Carbon Coefficients'!AV$99</f>
        <v/>
      </c>
    </row>
    <row r="201" spans="1:50">
      <c r="A201" t="s">
        <v>301</v>
      </c>
      <c r="B201" t="s">
        <v>1791</v>
      </c>
      <c r="E201">
        <f>E135/'Carbon Coefficients'!E$99</f>
        <v/>
      </c>
      <c r="F201">
        <f>F135/'Carbon Coefficients'!F$99</f>
        <v/>
      </c>
      <c r="G201">
        <f>G135/'Carbon Coefficients'!G$99</f>
        <v/>
      </c>
      <c r="H201">
        <f>H135/'Carbon Coefficients'!H$99</f>
        <v/>
      </c>
      <c r="I201">
        <f>I135/'Carbon Coefficients'!I$99</f>
        <v/>
      </c>
      <c r="J201">
        <f>J135/'Carbon Coefficients'!J$99</f>
        <v/>
      </c>
      <c r="K201">
        <f>K135/'Carbon Coefficients'!K$99</f>
        <v/>
      </c>
      <c r="L201">
        <f>L135/'Carbon Coefficients'!L$99</f>
        <v/>
      </c>
      <c r="M201">
        <f>M135/'Carbon Coefficients'!M$99</f>
        <v/>
      </c>
      <c r="N201">
        <f>N135/'Carbon Coefficients'!N$99</f>
        <v/>
      </c>
      <c r="O201">
        <f>O135/'Carbon Coefficients'!O$99</f>
        <v/>
      </c>
      <c r="P201">
        <f>P135/'Carbon Coefficients'!P$99</f>
        <v/>
      </c>
      <c r="Q201">
        <f>Q135/'Carbon Coefficients'!Q$99</f>
        <v/>
      </c>
      <c r="R201">
        <f>R135/'Carbon Coefficients'!R$99</f>
        <v/>
      </c>
      <c r="S201">
        <f>S135/'Carbon Coefficients'!S$99</f>
        <v/>
      </c>
      <c r="T201">
        <f>T135/'Carbon Coefficients'!T$99</f>
        <v/>
      </c>
      <c r="U201">
        <f>U135/'Carbon Coefficients'!U$99</f>
        <v/>
      </c>
      <c r="V201">
        <f>V135/'Carbon Coefficients'!V$99</f>
        <v/>
      </c>
      <c r="W201">
        <f>W135/'Carbon Coefficients'!W$99</f>
        <v/>
      </c>
      <c r="X201">
        <f>X135/'Carbon Coefficients'!X$99</f>
        <v/>
      </c>
      <c r="Y201">
        <f>Y135/'Carbon Coefficients'!Y$99</f>
        <v/>
      </c>
      <c r="Z201">
        <f>Z135/'Carbon Coefficients'!Z$99</f>
        <v/>
      </c>
      <c r="AA201">
        <f>AA135/'Carbon Coefficients'!AA$99</f>
        <v/>
      </c>
      <c r="AB201">
        <f>AB135/'Carbon Coefficients'!AB$99</f>
        <v/>
      </c>
      <c r="AC201">
        <f>AC135/'Carbon Coefficients'!AC$99</f>
        <v/>
      </c>
      <c r="AD201">
        <f>AD135/'Carbon Coefficients'!AD$99</f>
        <v/>
      </c>
      <c r="AE201">
        <f>AE135/'Carbon Coefficients'!AE$99</f>
        <v/>
      </c>
      <c r="AF201">
        <f>AF135/'Carbon Coefficients'!AF$99</f>
        <v/>
      </c>
      <c r="AG201">
        <f>AG135/'Carbon Coefficients'!AG$99</f>
        <v/>
      </c>
      <c r="AH201">
        <f>AH135/'Carbon Coefficients'!AH$99</f>
        <v/>
      </c>
      <c r="AI201">
        <f>AI135/'Carbon Coefficients'!AI$99</f>
        <v/>
      </c>
      <c r="AJ201">
        <f>AJ135/'Carbon Coefficients'!AJ$99</f>
        <v/>
      </c>
      <c r="AK201">
        <f>AK135/'Carbon Coefficients'!AK$99</f>
        <v/>
      </c>
      <c r="AL201">
        <f>AL135/'Carbon Coefficients'!AL$99</f>
        <v/>
      </c>
      <c r="AM201">
        <f>AM135/'Carbon Coefficients'!AM$99</f>
        <v/>
      </c>
      <c r="AN201">
        <f>AN135/'Carbon Coefficients'!AN$99</f>
        <v/>
      </c>
      <c r="AO201">
        <f>AO135/'Carbon Coefficients'!AO$99</f>
        <v/>
      </c>
      <c r="AP201">
        <f>AP135/'Carbon Coefficients'!AP$99</f>
        <v/>
      </c>
      <c r="AQ201">
        <f>AQ135/'Carbon Coefficients'!AQ$99</f>
        <v/>
      </c>
      <c r="AR201">
        <f>AR135/'Carbon Coefficients'!AR$99</f>
        <v/>
      </c>
      <c r="AS201">
        <f>AS135/'Carbon Coefficients'!AS$99</f>
        <v/>
      </c>
      <c r="AT201">
        <f>AT135/'Carbon Coefficients'!AT$99</f>
        <v/>
      </c>
      <c r="AU201">
        <f>AU135/'Carbon Coefficients'!AU$99</f>
        <v/>
      </c>
      <c r="AV201">
        <f>AV135/'Carbon Coefficients'!AV$99</f>
        <v/>
      </c>
    </row>
    <row r="202" spans="1:50">
      <c r="A202" t="s">
        <v>269</v>
      </c>
      <c r="B202" t="s">
        <v>1791</v>
      </c>
      <c r="E202">
        <f>E136/'Carbon Coefficients'!E$99</f>
        <v/>
      </c>
      <c r="F202">
        <f>F136/'Carbon Coefficients'!F$99</f>
        <v/>
      </c>
      <c r="G202">
        <f>G136/'Carbon Coefficients'!G$99</f>
        <v/>
      </c>
      <c r="H202">
        <f>H136/'Carbon Coefficients'!H$99</f>
        <v/>
      </c>
      <c r="I202">
        <f>I136/'Carbon Coefficients'!I$99</f>
        <v/>
      </c>
      <c r="J202">
        <f>J136/'Carbon Coefficients'!J$99</f>
        <v/>
      </c>
      <c r="K202">
        <f>K136/'Carbon Coefficients'!K$99</f>
        <v/>
      </c>
      <c r="L202">
        <f>L136/'Carbon Coefficients'!L$99</f>
        <v/>
      </c>
      <c r="M202">
        <f>M136/'Carbon Coefficients'!M$99</f>
        <v/>
      </c>
      <c r="N202">
        <f>N136/'Carbon Coefficients'!N$99</f>
        <v/>
      </c>
      <c r="O202">
        <f>O136/'Carbon Coefficients'!O$99</f>
        <v/>
      </c>
      <c r="P202">
        <f>P136/'Carbon Coefficients'!P$99</f>
        <v/>
      </c>
      <c r="Q202">
        <f>Q136/'Carbon Coefficients'!Q$99</f>
        <v/>
      </c>
      <c r="R202">
        <f>R136/'Carbon Coefficients'!R$99</f>
        <v/>
      </c>
      <c r="S202">
        <f>S136/'Carbon Coefficients'!S$99</f>
        <v/>
      </c>
      <c r="T202">
        <f>T136/'Carbon Coefficients'!T$99</f>
        <v/>
      </c>
      <c r="U202">
        <f>U136/'Carbon Coefficients'!U$99</f>
        <v/>
      </c>
      <c r="V202">
        <f>V136/'Carbon Coefficients'!V$99</f>
        <v/>
      </c>
      <c r="W202">
        <f>W136/'Carbon Coefficients'!W$99</f>
        <v/>
      </c>
      <c r="X202">
        <f>X136/'Carbon Coefficients'!X$99</f>
        <v/>
      </c>
      <c r="Y202">
        <f>Y136/'Carbon Coefficients'!Y$99</f>
        <v/>
      </c>
      <c r="Z202">
        <f>Z136/'Carbon Coefficients'!Z$99</f>
        <v/>
      </c>
      <c r="AA202">
        <f>AA136/'Carbon Coefficients'!AA$99</f>
        <v/>
      </c>
      <c r="AB202">
        <f>AB136/'Carbon Coefficients'!AB$99</f>
        <v/>
      </c>
      <c r="AC202">
        <f>AC136/'Carbon Coefficients'!AC$99</f>
        <v/>
      </c>
      <c r="AD202">
        <f>AD136/'Carbon Coefficients'!AD$99</f>
        <v/>
      </c>
      <c r="AE202">
        <f>AE136/'Carbon Coefficients'!AE$99</f>
        <v/>
      </c>
      <c r="AF202">
        <f>AF136/'Carbon Coefficients'!AF$99</f>
        <v/>
      </c>
      <c r="AG202">
        <f>AG136/'Carbon Coefficients'!AG$99</f>
        <v/>
      </c>
      <c r="AH202">
        <f>AH136/'Carbon Coefficients'!AH$99</f>
        <v/>
      </c>
      <c r="AI202">
        <f>AI136/'Carbon Coefficients'!AI$99</f>
        <v/>
      </c>
      <c r="AJ202">
        <f>AJ136/'Carbon Coefficients'!AJ$99</f>
        <v/>
      </c>
      <c r="AK202">
        <f>AK136/'Carbon Coefficients'!AK$99</f>
        <v/>
      </c>
      <c r="AL202">
        <f>AL136/'Carbon Coefficients'!AL$99</f>
        <v/>
      </c>
      <c r="AM202">
        <f>AM136/'Carbon Coefficients'!AM$99</f>
        <v/>
      </c>
      <c r="AN202">
        <f>AN136/'Carbon Coefficients'!AN$99</f>
        <v/>
      </c>
      <c r="AO202">
        <f>AO136/'Carbon Coefficients'!AO$99</f>
        <v/>
      </c>
      <c r="AP202">
        <f>AP136/'Carbon Coefficients'!AP$99</f>
        <v/>
      </c>
      <c r="AQ202">
        <f>AQ136/'Carbon Coefficients'!AQ$99</f>
        <v/>
      </c>
      <c r="AR202">
        <f>AR136/'Carbon Coefficients'!AR$99</f>
        <v/>
      </c>
      <c r="AS202">
        <f>AS136/'Carbon Coefficients'!AS$99</f>
        <v/>
      </c>
      <c r="AT202">
        <f>AT136/'Carbon Coefficients'!AT$99</f>
        <v/>
      </c>
      <c r="AU202">
        <f>AU136/'Carbon Coefficients'!AU$99</f>
        <v/>
      </c>
      <c r="AV202">
        <f>AV136/'Carbon Coefficients'!AV$99</f>
        <v/>
      </c>
    </row>
    <row r="203" spans="1:50">
      <c r="A203" t="s">
        <v>258</v>
      </c>
      <c r="B203" t="s">
        <v>1791</v>
      </c>
      <c r="E203">
        <f>E137/'Carbon Coefficients'!E$99</f>
        <v/>
      </c>
      <c r="F203">
        <f>F137/'Carbon Coefficients'!F$99</f>
        <v/>
      </c>
      <c r="G203">
        <f>G137/'Carbon Coefficients'!G$99</f>
        <v/>
      </c>
      <c r="H203">
        <f>H137/'Carbon Coefficients'!H$99</f>
        <v/>
      </c>
      <c r="I203">
        <f>I137/'Carbon Coefficients'!I$99</f>
        <v/>
      </c>
      <c r="J203">
        <f>J137/'Carbon Coefficients'!J$99</f>
        <v/>
      </c>
      <c r="K203">
        <f>K137/'Carbon Coefficients'!K$99</f>
        <v/>
      </c>
      <c r="L203">
        <f>L137/'Carbon Coefficients'!L$99</f>
        <v/>
      </c>
      <c r="M203">
        <f>M137/'Carbon Coefficients'!M$99</f>
        <v/>
      </c>
      <c r="N203">
        <f>N137/'Carbon Coefficients'!N$99</f>
        <v/>
      </c>
      <c r="O203">
        <f>O137/'Carbon Coefficients'!O$99</f>
        <v/>
      </c>
      <c r="P203">
        <f>P137/'Carbon Coefficients'!P$99</f>
        <v/>
      </c>
      <c r="Q203">
        <f>Q137/'Carbon Coefficients'!Q$99</f>
        <v/>
      </c>
      <c r="R203">
        <f>R137/'Carbon Coefficients'!R$99</f>
        <v/>
      </c>
      <c r="S203">
        <f>S137/'Carbon Coefficients'!S$99</f>
        <v/>
      </c>
      <c r="T203">
        <f>T137/'Carbon Coefficients'!T$99</f>
        <v/>
      </c>
      <c r="U203">
        <f>U137/'Carbon Coefficients'!U$99</f>
        <v/>
      </c>
      <c r="V203">
        <f>V137/'Carbon Coefficients'!V$99</f>
        <v/>
      </c>
      <c r="W203">
        <f>W137/'Carbon Coefficients'!W$99</f>
        <v/>
      </c>
      <c r="X203">
        <f>X137/'Carbon Coefficients'!X$99</f>
        <v/>
      </c>
      <c r="Y203">
        <f>Y137/'Carbon Coefficients'!Y$99</f>
        <v/>
      </c>
      <c r="Z203">
        <f>Z137/'Carbon Coefficients'!Z$99</f>
        <v/>
      </c>
      <c r="AA203">
        <f>AA137/'Carbon Coefficients'!AA$99</f>
        <v/>
      </c>
      <c r="AB203">
        <f>AB137/'Carbon Coefficients'!AB$99</f>
        <v/>
      </c>
      <c r="AC203">
        <f>AC137/'Carbon Coefficients'!AC$99</f>
        <v/>
      </c>
      <c r="AD203">
        <f>AD137/'Carbon Coefficients'!AD$99</f>
        <v/>
      </c>
      <c r="AE203">
        <f>AE137/'Carbon Coefficients'!AE$99</f>
        <v/>
      </c>
      <c r="AF203">
        <f>AF137/'Carbon Coefficients'!AF$99</f>
        <v/>
      </c>
      <c r="AG203">
        <f>AG137/'Carbon Coefficients'!AG$99</f>
        <v/>
      </c>
      <c r="AH203">
        <f>AH137/'Carbon Coefficients'!AH$99</f>
        <v/>
      </c>
      <c r="AI203">
        <f>AI137/'Carbon Coefficients'!AI$99</f>
        <v/>
      </c>
      <c r="AJ203">
        <f>AJ137/'Carbon Coefficients'!AJ$99</f>
        <v/>
      </c>
      <c r="AK203">
        <f>AK137/'Carbon Coefficients'!AK$99</f>
        <v/>
      </c>
      <c r="AL203">
        <f>AL137/'Carbon Coefficients'!AL$99</f>
        <v/>
      </c>
      <c r="AM203">
        <f>AM137/'Carbon Coefficients'!AM$99</f>
        <v/>
      </c>
      <c r="AN203">
        <f>AN137/'Carbon Coefficients'!AN$99</f>
        <v/>
      </c>
      <c r="AO203">
        <f>AO137/'Carbon Coefficients'!AO$99</f>
        <v/>
      </c>
      <c r="AP203">
        <f>AP137/'Carbon Coefficients'!AP$99</f>
        <v/>
      </c>
      <c r="AQ203">
        <f>AQ137/'Carbon Coefficients'!AQ$99</f>
        <v/>
      </c>
      <c r="AR203">
        <f>AR137/'Carbon Coefficients'!AR$99</f>
        <v/>
      </c>
      <c r="AS203">
        <f>AS137/'Carbon Coefficients'!AS$99</f>
        <v/>
      </c>
      <c r="AT203">
        <f>AT137/'Carbon Coefficients'!AT$99</f>
        <v/>
      </c>
      <c r="AU203">
        <f>AU137/'Carbon Coefficients'!AU$99</f>
        <v/>
      </c>
      <c r="AV203">
        <f>AV137/'Carbon Coefficients'!AV$99</f>
        <v/>
      </c>
    </row>
    <row r="204" spans="1:50">
      <c r="A204" t="s">
        <v>289</v>
      </c>
      <c r="B204" t="s">
        <v>1791</v>
      </c>
      <c r="E204">
        <f>E138/'Carbon Coefficients'!E$99</f>
        <v/>
      </c>
      <c r="F204">
        <f>F138/'Carbon Coefficients'!F$99</f>
        <v/>
      </c>
      <c r="G204">
        <f>G138/'Carbon Coefficients'!G$99</f>
        <v/>
      </c>
      <c r="H204">
        <f>H138/'Carbon Coefficients'!H$99</f>
        <v/>
      </c>
      <c r="I204">
        <f>I138/'Carbon Coefficients'!I$99</f>
        <v/>
      </c>
      <c r="J204">
        <f>J138/'Carbon Coefficients'!J$99</f>
        <v/>
      </c>
      <c r="K204">
        <f>K138/'Carbon Coefficients'!K$99</f>
        <v/>
      </c>
      <c r="L204">
        <f>L138/'Carbon Coefficients'!L$99</f>
        <v/>
      </c>
      <c r="M204">
        <f>M138/'Carbon Coefficients'!M$99</f>
        <v/>
      </c>
      <c r="N204">
        <f>N138/'Carbon Coefficients'!N$99</f>
        <v/>
      </c>
      <c r="O204">
        <f>O138/'Carbon Coefficients'!O$99</f>
        <v/>
      </c>
      <c r="P204">
        <f>P138/'Carbon Coefficients'!P$99</f>
        <v/>
      </c>
      <c r="Q204">
        <f>Q138/'Carbon Coefficients'!Q$99</f>
        <v/>
      </c>
      <c r="R204">
        <f>R138/'Carbon Coefficients'!R$99</f>
        <v/>
      </c>
      <c r="S204">
        <f>S138/'Carbon Coefficients'!S$99</f>
        <v/>
      </c>
      <c r="T204">
        <f>T138/'Carbon Coefficients'!T$99</f>
        <v/>
      </c>
      <c r="U204">
        <f>U138/'Carbon Coefficients'!U$99</f>
        <v/>
      </c>
      <c r="V204">
        <f>V138/'Carbon Coefficients'!V$99</f>
        <v/>
      </c>
      <c r="W204">
        <f>W138/'Carbon Coefficients'!W$99</f>
        <v/>
      </c>
      <c r="X204">
        <f>X138/'Carbon Coefficients'!X$99</f>
        <v/>
      </c>
      <c r="Y204">
        <f>Y138/'Carbon Coefficients'!Y$99</f>
        <v/>
      </c>
      <c r="Z204">
        <f>Z138/'Carbon Coefficients'!Z$99</f>
        <v/>
      </c>
      <c r="AA204">
        <f>AA138/'Carbon Coefficients'!AA$99</f>
        <v/>
      </c>
      <c r="AB204">
        <f>AB138/'Carbon Coefficients'!AB$99</f>
        <v/>
      </c>
      <c r="AC204">
        <f>AC138/'Carbon Coefficients'!AC$99</f>
        <v/>
      </c>
      <c r="AD204">
        <f>AD138/'Carbon Coefficients'!AD$99</f>
        <v/>
      </c>
      <c r="AE204">
        <f>AE138/'Carbon Coefficients'!AE$99</f>
        <v/>
      </c>
      <c r="AF204">
        <f>AF138/'Carbon Coefficients'!AF$99</f>
        <v/>
      </c>
      <c r="AG204">
        <f>AG138/'Carbon Coefficients'!AG$99</f>
        <v/>
      </c>
      <c r="AH204">
        <f>AH138/'Carbon Coefficients'!AH$99</f>
        <v/>
      </c>
      <c r="AI204">
        <f>AI138/'Carbon Coefficients'!AI$99</f>
        <v/>
      </c>
      <c r="AJ204">
        <f>AJ138/'Carbon Coefficients'!AJ$99</f>
        <v/>
      </c>
      <c r="AK204">
        <f>AK138/'Carbon Coefficients'!AK$99</f>
        <v/>
      </c>
      <c r="AL204">
        <f>AL138/'Carbon Coefficients'!AL$99</f>
        <v/>
      </c>
      <c r="AM204">
        <f>AM138/'Carbon Coefficients'!AM$99</f>
        <v/>
      </c>
      <c r="AN204">
        <f>AN138/'Carbon Coefficients'!AN$99</f>
        <v/>
      </c>
      <c r="AO204">
        <f>AO138/'Carbon Coefficients'!AO$99</f>
        <v/>
      </c>
      <c r="AP204">
        <f>AP138/'Carbon Coefficients'!AP$99</f>
        <v/>
      </c>
      <c r="AQ204">
        <f>AQ138/'Carbon Coefficients'!AQ$99</f>
        <v/>
      </c>
      <c r="AR204">
        <f>AR138/'Carbon Coefficients'!AR$99</f>
        <v/>
      </c>
      <c r="AS204">
        <f>AS138/'Carbon Coefficients'!AS$99</f>
        <v/>
      </c>
      <c r="AT204">
        <f>AT138/'Carbon Coefficients'!AT$99</f>
        <v/>
      </c>
      <c r="AU204">
        <f>AU138/'Carbon Coefficients'!AU$99</f>
        <v/>
      </c>
      <c r="AV204">
        <f>AV138/'Carbon Coefficients'!AV$99</f>
        <v/>
      </c>
    </row>
    <row r="205" spans="1:50">
      <c r="A205" t="s">
        <v>327</v>
      </c>
      <c r="B205" t="s">
        <v>1791</v>
      </c>
      <c r="E205">
        <f>E139/'Carbon Coefficients'!E$99</f>
        <v/>
      </c>
      <c r="F205">
        <f>F139/'Carbon Coefficients'!F$99</f>
        <v/>
      </c>
      <c r="G205">
        <f>G139/'Carbon Coefficients'!G$99</f>
        <v/>
      </c>
      <c r="H205">
        <f>H139/'Carbon Coefficients'!H$99</f>
        <v/>
      </c>
      <c r="I205">
        <f>I139/'Carbon Coefficients'!I$99</f>
        <v/>
      </c>
      <c r="J205">
        <f>J139/'Carbon Coefficients'!J$99</f>
        <v/>
      </c>
      <c r="K205">
        <f>K139/'Carbon Coefficients'!K$99</f>
        <v/>
      </c>
      <c r="L205">
        <f>L139/'Carbon Coefficients'!L$99</f>
        <v/>
      </c>
      <c r="M205">
        <f>M139/'Carbon Coefficients'!M$99</f>
        <v/>
      </c>
      <c r="N205">
        <f>N139/'Carbon Coefficients'!N$99</f>
        <v/>
      </c>
      <c r="O205">
        <f>O139/'Carbon Coefficients'!O$99</f>
        <v/>
      </c>
      <c r="P205">
        <f>P139/'Carbon Coefficients'!P$99</f>
        <v/>
      </c>
      <c r="Q205">
        <f>Q139/'Carbon Coefficients'!Q$99</f>
        <v/>
      </c>
      <c r="R205">
        <f>R139/'Carbon Coefficients'!R$99</f>
        <v/>
      </c>
      <c r="S205">
        <f>S139/'Carbon Coefficients'!S$99</f>
        <v/>
      </c>
      <c r="T205">
        <f>T139/'Carbon Coefficients'!T$99</f>
        <v/>
      </c>
      <c r="U205">
        <f>U139/'Carbon Coefficients'!U$99</f>
        <v/>
      </c>
      <c r="V205">
        <f>V139/'Carbon Coefficients'!V$99</f>
        <v/>
      </c>
      <c r="W205">
        <f>W139/'Carbon Coefficients'!W$99</f>
        <v/>
      </c>
      <c r="X205">
        <f>X139/'Carbon Coefficients'!X$99</f>
        <v/>
      </c>
      <c r="Y205">
        <f>Y139/'Carbon Coefficients'!Y$99</f>
        <v/>
      </c>
      <c r="Z205">
        <f>Z139/'Carbon Coefficients'!Z$99</f>
        <v/>
      </c>
      <c r="AA205">
        <f>AA139/'Carbon Coefficients'!AA$99</f>
        <v/>
      </c>
      <c r="AB205">
        <f>AB139/'Carbon Coefficients'!AB$99</f>
        <v/>
      </c>
      <c r="AC205">
        <f>AC139/'Carbon Coefficients'!AC$99</f>
        <v/>
      </c>
      <c r="AD205">
        <f>AD139/'Carbon Coefficients'!AD$99</f>
        <v/>
      </c>
      <c r="AE205">
        <f>AE139/'Carbon Coefficients'!AE$99</f>
        <v/>
      </c>
      <c r="AF205">
        <f>AF139/'Carbon Coefficients'!AF$99</f>
        <v/>
      </c>
      <c r="AG205">
        <f>AG139/'Carbon Coefficients'!AG$99</f>
        <v/>
      </c>
      <c r="AH205">
        <f>AH139/'Carbon Coefficients'!AH$99</f>
        <v/>
      </c>
      <c r="AI205">
        <f>AI139/'Carbon Coefficients'!AI$99</f>
        <v/>
      </c>
      <c r="AJ205">
        <f>AJ139/'Carbon Coefficients'!AJ$99</f>
        <v/>
      </c>
      <c r="AK205">
        <f>AK139/'Carbon Coefficients'!AK$99</f>
        <v/>
      </c>
      <c r="AL205">
        <f>AL139/'Carbon Coefficients'!AL$99</f>
        <v/>
      </c>
      <c r="AM205">
        <f>AM139/'Carbon Coefficients'!AM$99</f>
        <v/>
      </c>
      <c r="AN205">
        <f>AN139/'Carbon Coefficients'!AN$99</f>
        <v/>
      </c>
      <c r="AO205">
        <f>AO139/'Carbon Coefficients'!AO$99</f>
        <v/>
      </c>
      <c r="AP205">
        <f>AP139/'Carbon Coefficients'!AP$99</f>
        <v/>
      </c>
      <c r="AQ205">
        <f>AQ139/'Carbon Coefficients'!AQ$99</f>
        <v/>
      </c>
      <c r="AR205">
        <f>AR139/'Carbon Coefficients'!AR$99</f>
        <v/>
      </c>
      <c r="AS205">
        <f>AS139/'Carbon Coefficients'!AS$99</f>
        <v/>
      </c>
      <c r="AT205">
        <f>AT139/'Carbon Coefficients'!AT$99</f>
        <v/>
      </c>
      <c r="AU205">
        <f>AU139/'Carbon Coefficients'!AU$99</f>
        <v/>
      </c>
      <c r="AV205">
        <f>AV139/'Carbon Coefficients'!AV$99</f>
        <v/>
      </c>
    </row>
    <row r="206" spans="1:50">
      <c r="A206" t="s">
        <v>375</v>
      </c>
      <c r="B206" t="s">
        <v>1791</v>
      </c>
      <c r="E206">
        <f>E140/'Carbon Coefficients'!E$99</f>
        <v/>
      </c>
      <c r="F206">
        <f>F140/'Carbon Coefficients'!F$99</f>
        <v/>
      </c>
      <c r="G206">
        <f>G140/'Carbon Coefficients'!G$99</f>
        <v/>
      </c>
      <c r="H206">
        <f>H140/'Carbon Coefficients'!H$99</f>
        <v/>
      </c>
      <c r="I206">
        <f>I140/'Carbon Coefficients'!I$99</f>
        <v/>
      </c>
      <c r="J206">
        <f>J140/'Carbon Coefficients'!J$99</f>
        <v/>
      </c>
      <c r="K206">
        <f>K140/'Carbon Coefficients'!K$99</f>
        <v/>
      </c>
      <c r="L206">
        <f>L140/'Carbon Coefficients'!L$99</f>
        <v/>
      </c>
      <c r="M206">
        <f>M140/'Carbon Coefficients'!M$99</f>
        <v/>
      </c>
      <c r="N206">
        <f>N140/'Carbon Coefficients'!N$99</f>
        <v/>
      </c>
      <c r="O206">
        <f>O140/'Carbon Coefficients'!O$99</f>
        <v/>
      </c>
      <c r="P206">
        <f>P140/'Carbon Coefficients'!P$99</f>
        <v/>
      </c>
      <c r="Q206">
        <f>Q140/'Carbon Coefficients'!Q$99</f>
        <v/>
      </c>
      <c r="R206">
        <f>R140/'Carbon Coefficients'!R$99</f>
        <v/>
      </c>
      <c r="S206">
        <f>S140/'Carbon Coefficients'!S$99</f>
        <v/>
      </c>
      <c r="T206">
        <f>T140/'Carbon Coefficients'!T$99</f>
        <v/>
      </c>
      <c r="U206">
        <f>U140/'Carbon Coefficients'!U$99</f>
        <v/>
      </c>
      <c r="V206">
        <f>V140/'Carbon Coefficients'!V$99</f>
        <v/>
      </c>
      <c r="W206">
        <f>W140/'Carbon Coefficients'!W$99</f>
        <v/>
      </c>
      <c r="X206">
        <f>X140/'Carbon Coefficients'!X$99</f>
        <v/>
      </c>
      <c r="Y206">
        <f>Y140/'Carbon Coefficients'!Y$99</f>
        <v/>
      </c>
      <c r="Z206">
        <f>Z140/'Carbon Coefficients'!Z$99</f>
        <v/>
      </c>
      <c r="AA206">
        <f>AA140/'Carbon Coefficients'!AA$99</f>
        <v/>
      </c>
      <c r="AB206">
        <f>AB140/'Carbon Coefficients'!AB$99</f>
        <v/>
      </c>
      <c r="AC206">
        <f>AC140/'Carbon Coefficients'!AC$99</f>
        <v/>
      </c>
      <c r="AD206">
        <f>AD140/'Carbon Coefficients'!AD$99</f>
        <v/>
      </c>
      <c r="AE206">
        <f>AE140/'Carbon Coefficients'!AE$99</f>
        <v/>
      </c>
      <c r="AF206">
        <f>AF140/'Carbon Coefficients'!AF$99</f>
        <v/>
      </c>
      <c r="AG206">
        <f>AG140/'Carbon Coefficients'!AG$99</f>
        <v/>
      </c>
      <c r="AH206">
        <f>AH140/'Carbon Coefficients'!AH$99</f>
        <v/>
      </c>
      <c r="AI206">
        <f>AI140/'Carbon Coefficients'!AI$99</f>
        <v/>
      </c>
      <c r="AJ206">
        <f>AJ140/'Carbon Coefficients'!AJ$99</f>
        <v/>
      </c>
      <c r="AK206">
        <f>AK140/'Carbon Coefficients'!AK$99</f>
        <v/>
      </c>
      <c r="AL206">
        <f>AL140/'Carbon Coefficients'!AL$99</f>
        <v/>
      </c>
      <c r="AM206">
        <f>AM140/'Carbon Coefficients'!AM$99</f>
        <v/>
      </c>
      <c r="AN206">
        <f>AN140/'Carbon Coefficients'!AN$99</f>
        <v/>
      </c>
      <c r="AO206">
        <f>AO140/'Carbon Coefficients'!AO$99</f>
        <v/>
      </c>
      <c r="AP206">
        <f>AP140/'Carbon Coefficients'!AP$99</f>
        <v/>
      </c>
      <c r="AQ206">
        <f>AQ140/'Carbon Coefficients'!AQ$99</f>
        <v/>
      </c>
      <c r="AR206">
        <f>AR140/'Carbon Coefficients'!AR$99</f>
        <v/>
      </c>
      <c r="AS206">
        <f>AS140/'Carbon Coefficients'!AS$99</f>
        <v/>
      </c>
      <c r="AT206">
        <f>AT140/'Carbon Coefficients'!AT$99</f>
        <v/>
      </c>
      <c r="AU206">
        <f>AU140/'Carbon Coefficients'!AU$99</f>
        <v/>
      </c>
      <c r="AV206">
        <f>AV140/'Carbon Coefficients'!AV$99</f>
        <v/>
      </c>
    </row>
    <row r="207" spans="1:50">
      <c r="A207" t="s">
        <v>266</v>
      </c>
      <c r="B207" t="s">
        <v>1791</v>
      </c>
      <c r="E207">
        <f>E141/'Carbon Coefficients'!E$99</f>
        <v/>
      </c>
      <c r="F207">
        <f>F141/'Carbon Coefficients'!F$99</f>
        <v/>
      </c>
      <c r="G207">
        <f>G141/'Carbon Coefficients'!G$99</f>
        <v/>
      </c>
      <c r="H207">
        <f>H141/'Carbon Coefficients'!H$99</f>
        <v/>
      </c>
      <c r="I207">
        <f>I141/'Carbon Coefficients'!I$99</f>
        <v/>
      </c>
      <c r="J207">
        <f>J141/'Carbon Coefficients'!J$99</f>
        <v/>
      </c>
      <c r="K207">
        <f>K141/'Carbon Coefficients'!K$99</f>
        <v/>
      </c>
      <c r="L207">
        <f>L141/'Carbon Coefficients'!L$99</f>
        <v/>
      </c>
      <c r="M207">
        <f>M141/'Carbon Coefficients'!M$99</f>
        <v/>
      </c>
      <c r="N207">
        <f>N141/'Carbon Coefficients'!N$99</f>
        <v/>
      </c>
      <c r="O207">
        <f>O141/'Carbon Coefficients'!O$99</f>
        <v/>
      </c>
      <c r="P207">
        <f>P141/'Carbon Coefficients'!P$99</f>
        <v/>
      </c>
      <c r="Q207">
        <f>Q141/'Carbon Coefficients'!Q$99</f>
        <v/>
      </c>
      <c r="R207">
        <f>R141/'Carbon Coefficients'!R$99</f>
        <v/>
      </c>
      <c r="S207">
        <f>S141/'Carbon Coefficients'!S$99</f>
        <v/>
      </c>
      <c r="T207">
        <f>T141/'Carbon Coefficients'!T$99</f>
        <v/>
      </c>
      <c r="U207">
        <f>U141/'Carbon Coefficients'!U$99</f>
        <v/>
      </c>
      <c r="V207">
        <f>V141/'Carbon Coefficients'!V$99</f>
        <v/>
      </c>
      <c r="W207">
        <f>W141/'Carbon Coefficients'!W$99</f>
        <v/>
      </c>
      <c r="X207">
        <f>X141/'Carbon Coefficients'!X$99</f>
        <v/>
      </c>
      <c r="Y207">
        <f>Y141/'Carbon Coefficients'!Y$99</f>
        <v/>
      </c>
      <c r="Z207">
        <f>Z141/'Carbon Coefficients'!Z$99</f>
        <v/>
      </c>
      <c r="AA207">
        <f>AA141/'Carbon Coefficients'!AA$99</f>
        <v/>
      </c>
      <c r="AB207">
        <f>AB141/'Carbon Coefficients'!AB$99</f>
        <v/>
      </c>
      <c r="AC207">
        <f>AC141/'Carbon Coefficients'!AC$99</f>
        <v/>
      </c>
      <c r="AD207">
        <f>AD141/'Carbon Coefficients'!AD$99</f>
        <v/>
      </c>
      <c r="AE207">
        <f>AE141/'Carbon Coefficients'!AE$99</f>
        <v/>
      </c>
      <c r="AF207">
        <f>AF141/'Carbon Coefficients'!AF$99</f>
        <v/>
      </c>
      <c r="AG207">
        <f>AG141/'Carbon Coefficients'!AG$99</f>
        <v/>
      </c>
      <c r="AH207">
        <f>AH141/'Carbon Coefficients'!AH$99</f>
        <v/>
      </c>
      <c r="AI207">
        <f>AI141/'Carbon Coefficients'!AI$99</f>
        <v/>
      </c>
      <c r="AJ207">
        <f>AJ141/'Carbon Coefficients'!AJ$99</f>
        <v/>
      </c>
      <c r="AK207">
        <f>AK141/'Carbon Coefficients'!AK$99</f>
        <v/>
      </c>
      <c r="AL207">
        <f>AL141/'Carbon Coefficients'!AL$99</f>
        <v/>
      </c>
      <c r="AM207">
        <f>AM141/'Carbon Coefficients'!AM$99</f>
        <v/>
      </c>
      <c r="AN207">
        <f>AN141/'Carbon Coefficients'!AN$99</f>
        <v/>
      </c>
      <c r="AO207">
        <f>AO141/'Carbon Coefficients'!AO$99</f>
        <v/>
      </c>
      <c r="AP207">
        <f>AP141/'Carbon Coefficients'!AP$99</f>
        <v/>
      </c>
      <c r="AQ207">
        <f>AQ141/'Carbon Coefficients'!AQ$99</f>
        <v/>
      </c>
      <c r="AR207">
        <f>AR141/'Carbon Coefficients'!AR$99</f>
        <v/>
      </c>
      <c r="AS207">
        <f>AS141/'Carbon Coefficients'!AS$99</f>
        <v/>
      </c>
      <c r="AT207">
        <f>AT141/'Carbon Coefficients'!AT$99</f>
        <v/>
      </c>
      <c r="AU207">
        <f>AU141/'Carbon Coefficients'!AU$99</f>
        <v/>
      </c>
      <c r="AV207">
        <f>AV141/'Carbon Coefficients'!AV$99</f>
        <v/>
      </c>
    </row>
    <row r="208" spans="1:50">
      <c r="A208" t="s">
        <v>250</v>
      </c>
      <c r="B208" t="s">
        <v>1791</v>
      </c>
      <c r="E208">
        <f>E142/'Carbon Coefficients'!E$99</f>
        <v/>
      </c>
      <c r="F208">
        <f>F142/'Carbon Coefficients'!F$99</f>
        <v/>
      </c>
      <c r="G208">
        <f>G142/'Carbon Coefficients'!G$99</f>
        <v/>
      </c>
      <c r="H208">
        <f>H142/'Carbon Coefficients'!H$99</f>
        <v/>
      </c>
      <c r="I208">
        <f>I142/'Carbon Coefficients'!I$99</f>
        <v/>
      </c>
      <c r="J208">
        <f>J142/'Carbon Coefficients'!J$99</f>
        <v/>
      </c>
      <c r="K208">
        <f>K142/'Carbon Coefficients'!K$99</f>
        <v/>
      </c>
      <c r="L208">
        <f>L142/'Carbon Coefficients'!L$99</f>
        <v/>
      </c>
      <c r="M208">
        <f>M142/'Carbon Coefficients'!M$99</f>
        <v/>
      </c>
      <c r="N208">
        <f>N142/'Carbon Coefficients'!N$99</f>
        <v/>
      </c>
      <c r="O208">
        <f>O142/'Carbon Coefficients'!O$99</f>
        <v/>
      </c>
      <c r="P208">
        <f>P142/'Carbon Coefficients'!P$99</f>
        <v/>
      </c>
      <c r="Q208">
        <f>Q142/'Carbon Coefficients'!Q$99</f>
        <v/>
      </c>
      <c r="R208">
        <f>R142/'Carbon Coefficients'!R$99</f>
        <v/>
      </c>
      <c r="S208">
        <f>S142/'Carbon Coefficients'!S$99</f>
        <v/>
      </c>
      <c r="T208">
        <f>T142/'Carbon Coefficients'!T$99</f>
        <v/>
      </c>
      <c r="U208">
        <f>U142/'Carbon Coefficients'!U$99</f>
        <v/>
      </c>
      <c r="V208">
        <f>V142/'Carbon Coefficients'!V$99</f>
        <v/>
      </c>
      <c r="W208">
        <f>W142/'Carbon Coefficients'!W$99</f>
        <v/>
      </c>
      <c r="X208">
        <f>X142/'Carbon Coefficients'!X$99</f>
        <v/>
      </c>
      <c r="Y208">
        <f>Y142/'Carbon Coefficients'!Y$99</f>
        <v/>
      </c>
      <c r="Z208">
        <f>Z142/'Carbon Coefficients'!Z$99</f>
        <v/>
      </c>
      <c r="AA208">
        <f>AA142/'Carbon Coefficients'!AA$99</f>
        <v/>
      </c>
      <c r="AB208">
        <f>AB142/'Carbon Coefficients'!AB$99</f>
        <v/>
      </c>
      <c r="AC208">
        <f>AC142/'Carbon Coefficients'!AC$99</f>
        <v/>
      </c>
      <c r="AD208">
        <f>AD142/'Carbon Coefficients'!AD$99</f>
        <v/>
      </c>
      <c r="AE208">
        <f>AE142/'Carbon Coefficients'!AE$99</f>
        <v/>
      </c>
      <c r="AF208">
        <f>AF142/'Carbon Coefficients'!AF$99</f>
        <v/>
      </c>
      <c r="AG208">
        <f>AG142/'Carbon Coefficients'!AG$99</f>
        <v/>
      </c>
      <c r="AH208">
        <f>AH142/'Carbon Coefficients'!AH$99</f>
        <v/>
      </c>
      <c r="AI208">
        <f>AI142/'Carbon Coefficients'!AI$99</f>
        <v/>
      </c>
      <c r="AJ208">
        <f>AJ142/'Carbon Coefficients'!AJ$99</f>
        <v/>
      </c>
      <c r="AK208">
        <f>AK142/'Carbon Coefficients'!AK$99</f>
        <v/>
      </c>
      <c r="AL208">
        <f>AL142/'Carbon Coefficients'!AL$99</f>
        <v/>
      </c>
      <c r="AM208">
        <f>AM142/'Carbon Coefficients'!AM$99</f>
        <v/>
      </c>
      <c r="AN208">
        <f>AN142/'Carbon Coefficients'!AN$99</f>
        <v/>
      </c>
      <c r="AO208">
        <f>AO142/'Carbon Coefficients'!AO$99</f>
        <v/>
      </c>
      <c r="AP208">
        <f>AP142/'Carbon Coefficients'!AP$99</f>
        <v/>
      </c>
      <c r="AQ208">
        <f>AQ142/'Carbon Coefficients'!AQ$99</f>
        <v/>
      </c>
      <c r="AR208">
        <f>AR142/'Carbon Coefficients'!AR$99</f>
        <v/>
      </c>
      <c r="AS208">
        <f>AS142/'Carbon Coefficients'!AS$99</f>
        <v/>
      </c>
      <c r="AT208">
        <f>AT142/'Carbon Coefficients'!AT$99</f>
        <v/>
      </c>
      <c r="AU208">
        <f>AU142/'Carbon Coefficients'!AU$99</f>
        <v/>
      </c>
      <c r="AV208">
        <f>AV142/'Carbon Coefficients'!AV$99</f>
        <v/>
      </c>
    </row>
    <row r="209" spans="1:50">
      <c r="A209" t="s">
        <v>391</v>
      </c>
      <c r="B209" t="s">
        <v>1791</v>
      </c>
      <c r="E209">
        <f>E143/'Carbon Coefficients'!E$99</f>
        <v/>
      </c>
      <c r="F209">
        <f>F143/'Carbon Coefficients'!F$99</f>
        <v/>
      </c>
      <c r="G209">
        <f>G143/'Carbon Coefficients'!G$99</f>
        <v/>
      </c>
      <c r="H209">
        <f>H143/'Carbon Coefficients'!H$99</f>
        <v/>
      </c>
      <c r="I209">
        <f>I143/'Carbon Coefficients'!I$99</f>
        <v/>
      </c>
      <c r="J209">
        <f>J143/'Carbon Coefficients'!J$99</f>
        <v/>
      </c>
      <c r="K209">
        <f>K143/'Carbon Coefficients'!K$99</f>
        <v/>
      </c>
      <c r="L209">
        <f>L143/'Carbon Coefficients'!L$99</f>
        <v/>
      </c>
      <c r="M209">
        <f>M143/'Carbon Coefficients'!M$99</f>
        <v/>
      </c>
      <c r="N209">
        <f>N143/'Carbon Coefficients'!N$99</f>
        <v/>
      </c>
      <c r="O209">
        <f>O143/'Carbon Coefficients'!O$99</f>
        <v/>
      </c>
      <c r="P209">
        <f>P143/'Carbon Coefficients'!P$99</f>
        <v/>
      </c>
      <c r="Q209">
        <f>Q143/'Carbon Coefficients'!Q$99</f>
        <v/>
      </c>
      <c r="R209">
        <f>R143/'Carbon Coefficients'!R$99</f>
        <v/>
      </c>
      <c r="S209">
        <f>S143/'Carbon Coefficients'!S$99</f>
        <v/>
      </c>
      <c r="T209">
        <f>T143/'Carbon Coefficients'!T$99</f>
        <v/>
      </c>
      <c r="U209">
        <f>U143/'Carbon Coefficients'!U$99</f>
        <v/>
      </c>
      <c r="V209">
        <f>V143/'Carbon Coefficients'!V$99</f>
        <v/>
      </c>
      <c r="W209">
        <f>W143/'Carbon Coefficients'!W$99</f>
        <v/>
      </c>
      <c r="X209">
        <f>X143/'Carbon Coefficients'!X$99</f>
        <v/>
      </c>
      <c r="Y209">
        <f>Y143/'Carbon Coefficients'!Y$99</f>
        <v/>
      </c>
      <c r="Z209">
        <f>Z143/'Carbon Coefficients'!Z$99</f>
        <v/>
      </c>
      <c r="AA209">
        <f>AA143/'Carbon Coefficients'!AA$99</f>
        <v/>
      </c>
      <c r="AB209">
        <f>AB143/'Carbon Coefficients'!AB$99</f>
        <v/>
      </c>
      <c r="AC209">
        <f>AC143/'Carbon Coefficients'!AC$99</f>
        <v/>
      </c>
      <c r="AD209">
        <f>AD143/'Carbon Coefficients'!AD$99</f>
        <v/>
      </c>
      <c r="AE209">
        <f>AE143/'Carbon Coefficients'!AE$99</f>
        <v/>
      </c>
      <c r="AF209">
        <f>AF143/'Carbon Coefficients'!AF$99</f>
        <v/>
      </c>
      <c r="AG209">
        <f>AG143/'Carbon Coefficients'!AG$99</f>
        <v/>
      </c>
      <c r="AH209">
        <f>AH143/'Carbon Coefficients'!AH$99</f>
        <v/>
      </c>
      <c r="AI209">
        <f>AI143/'Carbon Coefficients'!AI$99</f>
        <v/>
      </c>
      <c r="AJ209">
        <f>AJ143/'Carbon Coefficients'!AJ$99</f>
        <v/>
      </c>
      <c r="AK209">
        <f>AK143/'Carbon Coefficients'!AK$99</f>
        <v/>
      </c>
      <c r="AL209">
        <f>AL143/'Carbon Coefficients'!AL$99</f>
        <v/>
      </c>
      <c r="AM209">
        <f>AM143/'Carbon Coefficients'!AM$99</f>
        <v/>
      </c>
      <c r="AN209">
        <f>AN143/'Carbon Coefficients'!AN$99</f>
        <v/>
      </c>
      <c r="AO209">
        <f>AO143/'Carbon Coefficients'!AO$99</f>
        <v/>
      </c>
      <c r="AP209">
        <f>AP143/'Carbon Coefficients'!AP$99</f>
        <v/>
      </c>
      <c r="AQ209">
        <f>AQ143/'Carbon Coefficients'!AQ$99</f>
        <v/>
      </c>
      <c r="AR209">
        <f>AR143/'Carbon Coefficients'!AR$99</f>
        <v/>
      </c>
      <c r="AS209">
        <f>AS143/'Carbon Coefficients'!AS$99</f>
        <v/>
      </c>
      <c r="AT209">
        <f>AT143/'Carbon Coefficients'!AT$99</f>
        <v/>
      </c>
      <c r="AU209">
        <f>AU143/'Carbon Coefficients'!AU$99</f>
        <v/>
      </c>
      <c r="AV209">
        <f>AV143/'Carbon Coefficients'!AV$99</f>
        <v/>
      </c>
    </row>
    <row r="210" spans="1:50">
      <c r="A210" t="s">
        <v>251</v>
      </c>
      <c r="B210" t="s">
        <v>1791</v>
      </c>
      <c r="E210">
        <f>E144/'Carbon Coefficients'!E$99</f>
        <v/>
      </c>
      <c r="F210">
        <f>F144/'Carbon Coefficients'!F$99</f>
        <v/>
      </c>
      <c r="G210">
        <f>G144/'Carbon Coefficients'!G$99</f>
        <v/>
      </c>
      <c r="H210">
        <f>H144/'Carbon Coefficients'!H$99</f>
        <v/>
      </c>
      <c r="I210">
        <f>I144/'Carbon Coefficients'!I$99</f>
        <v/>
      </c>
      <c r="J210">
        <f>J144/'Carbon Coefficients'!J$99</f>
        <v/>
      </c>
      <c r="K210">
        <f>K144/'Carbon Coefficients'!K$99</f>
        <v/>
      </c>
      <c r="L210">
        <f>L144/'Carbon Coefficients'!L$99</f>
        <v/>
      </c>
      <c r="M210">
        <f>M144/'Carbon Coefficients'!M$99</f>
        <v/>
      </c>
      <c r="N210">
        <f>N144/'Carbon Coefficients'!N$99</f>
        <v/>
      </c>
      <c r="O210">
        <f>O144/'Carbon Coefficients'!O$99</f>
        <v/>
      </c>
      <c r="P210">
        <f>P144/'Carbon Coefficients'!P$99</f>
        <v/>
      </c>
      <c r="Q210">
        <f>Q144/'Carbon Coefficients'!Q$99</f>
        <v/>
      </c>
      <c r="R210">
        <f>R144/'Carbon Coefficients'!R$99</f>
        <v/>
      </c>
      <c r="S210">
        <f>S144/'Carbon Coefficients'!S$99</f>
        <v/>
      </c>
      <c r="T210">
        <f>T144/'Carbon Coefficients'!T$99</f>
        <v/>
      </c>
      <c r="U210">
        <f>U144/'Carbon Coefficients'!U$99</f>
        <v/>
      </c>
      <c r="V210">
        <f>V144/'Carbon Coefficients'!V$99</f>
        <v/>
      </c>
      <c r="W210">
        <f>W144/'Carbon Coefficients'!W$99</f>
        <v/>
      </c>
      <c r="X210">
        <f>X144/'Carbon Coefficients'!X$99</f>
        <v/>
      </c>
      <c r="Y210">
        <f>Y144/'Carbon Coefficients'!Y$99</f>
        <v/>
      </c>
      <c r="Z210">
        <f>Z144/'Carbon Coefficients'!Z$99</f>
        <v/>
      </c>
      <c r="AA210">
        <f>AA144/'Carbon Coefficients'!AA$99</f>
        <v/>
      </c>
      <c r="AB210">
        <f>AB144/'Carbon Coefficients'!AB$99</f>
        <v/>
      </c>
      <c r="AC210">
        <f>AC144/'Carbon Coefficients'!AC$99</f>
        <v/>
      </c>
      <c r="AD210">
        <f>AD144/'Carbon Coefficients'!AD$99</f>
        <v/>
      </c>
      <c r="AE210">
        <f>AE144/'Carbon Coefficients'!AE$99</f>
        <v/>
      </c>
      <c r="AF210">
        <f>AF144/'Carbon Coefficients'!AF$99</f>
        <v/>
      </c>
      <c r="AG210">
        <f>AG144/'Carbon Coefficients'!AG$99</f>
        <v/>
      </c>
      <c r="AH210">
        <f>AH144/'Carbon Coefficients'!AH$99</f>
        <v/>
      </c>
      <c r="AI210">
        <f>AI144/'Carbon Coefficients'!AI$99</f>
        <v/>
      </c>
      <c r="AJ210">
        <f>AJ144/'Carbon Coefficients'!AJ$99</f>
        <v/>
      </c>
      <c r="AK210">
        <f>AK144/'Carbon Coefficients'!AK$99</f>
        <v/>
      </c>
      <c r="AL210">
        <f>AL144/'Carbon Coefficients'!AL$99</f>
        <v/>
      </c>
      <c r="AM210">
        <f>AM144/'Carbon Coefficients'!AM$99</f>
        <v/>
      </c>
      <c r="AN210">
        <f>AN144/'Carbon Coefficients'!AN$99</f>
        <v/>
      </c>
      <c r="AO210">
        <f>AO144/'Carbon Coefficients'!AO$99</f>
        <v/>
      </c>
      <c r="AP210">
        <f>AP144/'Carbon Coefficients'!AP$99</f>
        <v/>
      </c>
      <c r="AQ210">
        <f>AQ144/'Carbon Coefficients'!AQ$99</f>
        <v/>
      </c>
      <c r="AR210">
        <f>AR144/'Carbon Coefficients'!AR$99</f>
        <v/>
      </c>
      <c r="AS210">
        <f>AS144/'Carbon Coefficients'!AS$99</f>
        <v/>
      </c>
      <c r="AT210">
        <f>AT144/'Carbon Coefficients'!AT$99</f>
        <v/>
      </c>
      <c r="AU210">
        <f>AU144/'Carbon Coefficients'!AU$99</f>
        <v/>
      </c>
      <c r="AV210">
        <f>AV144/'Carbon Coefficients'!AV$99</f>
        <v/>
      </c>
    </row>
    <row r="211" spans="1:50">
      <c r="A211" t="s">
        <v>310</v>
      </c>
      <c r="B211" t="s">
        <v>1791</v>
      </c>
      <c r="E211">
        <f>E145/'Carbon Coefficients'!E$99</f>
        <v/>
      </c>
      <c r="F211">
        <f>F145/'Carbon Coefficients'!F$99</f>
        <v/>
      </c>
      <c r="G211">
        <f>G145/'Carbon Coefficients'!G$99</f>
        <v/>
      </c>
      <c r="H211">
        <f>H145/'Carbon Coefficients'!H$99</f>
        <v/>
      </c>
      <c r="I211">
        <f>I145/'Carbon Coefficients'!I$99</f>
        <v/>
      </c>
      <c r="J211">
        <f>J145/'Carbon Coefficients'!J$99</f>
        <v/>
      </c>
      <c r="K211">
        <f>K145/'Carbon Coefficients'!K$99</f>
        <v/>
      </c>
      <c r="L211">
        <f>L145/'Carbon Coefficients'!L$99</f>
        <v/>
      </c>
      <c r="M211">
        <f>M145/'Carbon Coefficients'!M$99</f>
        <v/>
      </c>
      <c r="N211">
        <f>N145/'Carbon Coefficients'!N$99</f>
        <v/>
      </c>
      <c r="O211">
        <f>O145/'Carbon Coefficients'!O$99</f>
        <v/>
      </c>
      <c r="P211">
        <f>P145/'Carbon Coefficients'!P$99</f>
        <v/>
      </c>
      <c r="Q211">
        <f>Q145/'Carbon Coefficients'!Q$99</f>
        <v/>
      </c>
      <c r="R211">
        <f>R145/'Carbon Coefficients'!R$99</f>
        <v/>
      </c>
      <c r="S211">
        <f>S145/'Carbon Coefficients'!S$99</f>
        <v/>
      </c>
      <c r="T211">
        <f>T145/'Carbon Coefficients'!T$99</f>
        <v/>
      </c>
      <c r="U211">
        <f>U145/'Carbon Coefficients'!U$99</f>
        <v/>
      </c>
      <c r="V211">
        <f>V145/'Carbon Coefficients'!V$99</f>
        <v/>
      </c>
      <c r="W211">
        <f>W145/'Carbon Coefficients'!W$99</f>
        <v/>
      </c>
      <c r="X211">
        <f>X145/'Carbon Coefficients'!X$99</f>
        <v/>
      </c>
      <c r="Y211">
        <f>Y145/'Carbon Coefficients'!Y$99</f>
        <v/>
      </c>
      <c r="Z211">
        <f>Z145/'Carbon Coefficients'!Z$99</f>
        <v/>
      </c>
      <c r="AA211">
        <f>AA145/'Carbon Coefficients'!AA$99</f>
        <v/>
      </c>
      <c r="AB211">
        <f>AB145/'Carbon Coefficients'!AB$99</f>
        <v/>
      </c>
      <c r="AC211">
        <f>AC145/'Carbon Coefficients'!AC$99</f>
        <v/>
      </c>
      <c r="AD211">
        <f>AD145/'Carbon Coefficients'!AD$99</f>
        <v/>
      </c>
      <c r="AE211">
        <f>AE145/'Carbon Coefficients'!AE$99</f>
        <v/>
      </c>
      <c r="AF211">
        <f>AF145/'Carbon Coefficients'!AF$99</f>
        <v/>
      </c>
      <c r="AG211">
        <f>AG145/'Carbon Coefficients'!AG$99</f>
        <v/>
      </c>
      <c r="AH211">
        <f>AH145/'Carbon Coefficients'!AH$99</f>
        <v/>
      </c>
      <c r="AI211">
        <f>AI145/'Carbon Coefficients'!AI$99</f>
        <v/>
      </c>
      <c r="AJ211">
        <f>AJ145/'Carbon Coefficients'!AJ$99</f>
        <v/>
      </c>
      <c r="AK211">
        <f>AK145/'Carbon Coefficients'!AK$99</f>
        <v/>
      </c>
      <c r="AL211">
        <f>AL145/'Carbon Coefficients'!AL$99</f>
        <v/>
      </c>
      <c r="AM211">
        <f>AM145/'Carbon Coefficients'!AM$99</f>
        <v/>
      </c>
      <c r="AN211">
        <f>AN145/'Carbon Coefficients'!AN$99</f>
        <v/>
      </c>
      <c r="AO211">
        <f>AO145/'Carbon Coefficients'!AO$99</f>
        <v/>
      </c>
      <c r="AP211">
        <f>AP145/'Carbon Coefficients'!AP$99</f>
        <v/>
      </c>
      <c r="AQ211">
        <f>AQ145/'Carbon Coefficients'!AQ$99</f>
        <v/>
      </c>
      <c r="AR211">
        <f>AR145/'Carbon Coefficients'!AR$99</f>
        <v/>
      </c>
      <c r="AS211">
        <f>AS145/'Carbon Coefficients'!AS$99</f>
        <v/>
      </c>
      <c r="AT211">
        <f>AT145/'Carbon Coefficients'!AT$99</f>
        <v/>
      </c>
      <c r="AU211">
        <f>AU145/'Carbon Coefficients'!AU$99</f>
        <v/>
      </c>
      <c r="AV211">
        <f>AV145/'Carbon Coefficients'!AV$99</f>
        <v/>
      </c>
    </row>
    <row r="212" spans="1:50">
      <c r="A212" t="s">
        <v>284</v>
      </c>
      <c r="B212" t="s">
        <v>1791</v>
      </c>
      <c r="E212">
        <f>E146/'Carbon Coefficients'!E$99</f>
        <v/>
      </c>
      <c r="F212">
        <f>F146/'Carbon Coefficients'!F$99</f>
        <v/>
      </c>
      <c r="G212">
        <f>G146/'Carbon Coefficients'!G$99</f>
        <v/>
      </c>
      <c r="H212">
        <f>H146/'Carbon Coefficients'!H$99</f>
        <v/>
      </c>
      <c r="I212">
        <f>I146/'Carbon Coefficients'!I$99</f>
        <v/>
      </c>
      <c r="J212">
        <f>J146/'Carbon Coefficients'!J$99</f>
        <v/>
      </c>
      <c r="K212">
        <f>K146/'Carbon Coefficients'!K$99</f>
        <v/>
      </c>
      <c r="L212">
        <f>L146/'Carbon Coefficients'!L$99</f>
        <v/>
      </c>
      <c r="M212">
        <f>M146/'Carbon Coefficients'!M$99</f>
        <v/>
      </c>
      <c r="N212">
        <f>N146/'Carbon Coefficients'!N$99</f>
        <v/>
      </c>
      <c r="O212">
        <f>O146/'Carbon Coefficients'!O$99</f>
        <v/>
      </c>
      <c r="P212">
        <f>P146/'Carbon Coefficients'!P$99</f>
        <v/>
      </c>
      <c r="Q212">
        <f>Q146/'Carbon Coefficients'!Q$99</f>
        <v/>
      </c>
      <c r="R212">
        <f>R146/'Carbon Coefficients'!R$99</f>
        <v/>
      </c>
      <c r="S212">
        <f>S146/'Carbon Coefficients'!S$99</f>
        <v/>
      </c>
      <c r="T212">
        <f>T146/'Carbon Coefficients'!T$99</f>
        <v/>
      </c>
      <c r="U212">
        <f>U146/'Carbon Coefficients'!U$99</f>
        <v/>
      </c>
      <c r="V212">
        <f>V146/'Carbon Coefficients'!V$99</f>
        <v/>
      </c>
      <c r="W212">
        <f>W146/'Carbon Coefficients'!W$99</f>
        <v/>
      </c>
      <c r="X212">
        <f>X146/'Carbon Coefficients'!X$99</f>
        <v/>
      </c>
      <c r="Y212">
        <f>Y146/'Carbon Coefficients'!Y$99</f>
        <v/>
      </c>
      <c r="Z212">
        <f>Z146/'Carbon Coefficients'!Z$99</f>
        <v/>
      </c>
      <c r="AA212">
        <f>AA146/'Carbon Coefficients'!AA$99</f>
        <v/>
      </c>
      <c r="AB212">
        <f>AB146/'Carbon Coefficients'!AB$99</f>
        <v/>
      </c>
      <c r="AC212">
        <f>AC146/'Carbon Coefficients'!AC$99</f>
        <v/>
      </c>
      <c r="AD212">
        <f>AD146/'Carbon Coefficients'!AD$99</f>
        <v/>
      </c>
      <c r="AE212">
        <f>AE146/'Carbon Coefficients'!AE$99</f>
        <v/>
      </c>
      <c r="AF212">
        <f>AF146/'Carbon Coefficients'!AF$99</f>
        <v/>
      </c>
      <c r="AG212">
        <f>AG146/'Carbon Coefficients'!AG$99</f>
        <v/>
      </c>
      <c r="AH212">
        <f>AH146/'Carbon Coefficients'!AH$99</f>
        <v/>
      </c>
      <c r="AI212">
        <f>AI146/'Carbon Coefficients'!AI$99</f>
        <v/>
      </c>
      <c r="AJ212">
        <f>AJ146/'Carbon Coefficients'!AJ$99</f>
        <v/>
      </c>
      <c r="AK212">
        <f>AK146/'Carbon Coefficients'!AK$99</f>
        <v/>
      </c>
      <c r="AL212">
        <f>AL146/'Carbon Coefficients'!AL$99</f>
        <v/>
      </c>
      <c r="AM212">
        <f>AM146/'Carbon Coefficients'!AM$99</f>
        <v/>
      </c>
      <c r="AN212">
        <f>AN146/'Carbon Coefficients'!AN$99</f>
        <v/>
      </c>
      <c r="AO212">
        <f>AO146/'Carbon Coefficients'!AO$99</f>
        <v/>
      </c>
      <c r="AP212">
        <f>AP146/'Carbon Coefficients'!AP$99</f>
        <v/>
      </c>
      <c r="AQ212">
        <f>AQ146/'Carbon Coefficients'!AQ$99</f>
        <v/>
      </c>
      <c r="AR212">
        <f>AR146/'Carbon Coefficients'!AR$99</f>
        <v/>
      </c>
      <c r="AS212">
        <f>AS146/'Carbon Coefficients'!AS$99</f>
        <v/>
      </c>
      <c r="AT212">
        <f>AT146/'Carbon Coefficients'!AT$99</f>
        <v/>
      </c>
      <c r="AU212">
        <f>AU146/'Carbon Coefficients'!AU$99</f>
        <v/>
      </c>
      <c r="AV212">
        <f>AV146/'Carbon Coefficients'!AV$99</f>
        <v/>
      </c>
    </row>
    <row r="213" spans="1:50">
      <c r="A213" t="s">
        <v>394</v>
      </c>
      <c r="B213" t="s">
        <v>1791</v>
      </c>
      <c r="E213">
        <f>E147/'Carbon Coefficients'!E$99</f>
        <v/>
      </c>
      <c r="F213">
        <f>F147/'Carbon Coefficients'!F$99</f>
        <v/>
      </c>
      <c r="G213">
        <f>G147/'Carbon Coefficients'!G$99</f>
        <v/>
      </c>
      <c r="H213">
        <f>H147/'Carbon Coefficients'!H$99</f>
        <v/>
      </c>
      <c r="I213">
        <f>I147/'Carbon Coefficients'!I$99</f>
        <v/>
      </c>
      <c r="J213">
        <f>J147/'Carbon Coefficients'!J$99</f>
        <v/>
      </c>
      <c r="K213">
        <f>K147/'Carbon Coefficients'!K$99</f>
        <v/>
      </c>
      <c r="L213">
        <f>L147/'Carbon Coefficients'!L$99</f>
        <v/>
      </c>
      <c r="M213">
        <f>M147/'Carbon Coefficients'!M$99</f>
        <v/>
      </c>
      <c r="N213">
        <f>N147/'Carbon Coefficients'!N$99</f>
        <v/>
      </c>
      <c r="O213">
        <f>O147/'Carbon Coefficients'!O$99</f>
        <v/>
      </c>
      <c r="P213">
        <f>P147/'Carbon Coefficients'!P$99</f>
        <v/>
      </c>
      <c r="Q213">
        <f>Q147/'Carbon Coefficients'!Q$99</f>
        <v/>
      </c>
      <c r="R213">
        <f>R147/'Carbon Coefficients'!R$99</f>
        <v/>
      </c>
      <c r="S213">
        <f>S147/'Carbon Coefficients'!S$99</f>
        <v/>
      </c>
      <c r="T213">
        <f>T147/'Carbon Coefficients'!T$99</f>
        <v/>
      </c>
      <c r="U213">
        <f>U147/'Carbon Coefficients'!U$99</f>
        <v/>
      </c>
      <c r="V213">
        <f>V147/'Carbon Coefficients'!V$99</f>
        <v/>
      </c>
      <c r="W213">
        <f>W147/'Carbon Coefficients'!W$99</f>
        <v/>
      </c>
      <c r="X213">
        <f>X147/'Carbon Coefficients'!X$99</f>
        <v/>
      </c>
      <c r="Y213">
        <f>Y147/'Carbon Coefficients'!Y$99</f>
        <v/>
      </c>
      <c r="Z213">
        <f>Z147/'Carbon Coefficients'!Z$99</f>
        <v/>
      </c>
      <c r="AA213">
        <f>AA147/'Carbon Coefficients'!AA$99</f>
        <v/>
      </c>
      <c r="AB213">
        <f>AB147/'Carbon Coefficients'!AB$99</f>
        <v/>
      </c>
      <c r="AC213">
        <f>AC147/'Carbon Coefficients'!AC$99</f>
        <v/>
      </c>
      <c r="AD213">
        <f>AD147/'Carbon Coefficients'!AD$99</f>
        <v/>
      </c>
      <c r="AE213">
        <f>AE147/'Carbon Coefficients'!AE$99</f>
        <v/>
      </c>
      <c r="AF213">
        <f>AF147/'Carbon Coefficients'!AF$99</f>
        <v/>
      </c>
      <c r="AG213">
        <f>AG147/'Carbon Coefficients'!AG$99</f>
        <v/>
      </c>
      <c r="AH213">
        <f>AH147/'Carbon Coefficients'!AH$99</f>
        <v/>
      </c>
      <c r="AI213">
        <f>AI147/'Carbon Coefficients'!AI$99</f>
        <v/>
      </c>
      <c r="AJ213">
        <f>AJ147/'Carbon Coefficients'!AJ$99</f>
        <v/>
      </c>
      <c r="AK213">
        <f>AK147/'Carbon Coefficients'!AK$99</f>
        <v/>
      </c>
      <c r="AL213">
        <f>AL147/'Carbon Coefficients'!AL$99</f>
        <v/>
      </c>
      <c r="AM213">
        <f>AM147/'Carbon Coefficients'!AM$99</f>
        <v/>
      </c>
      <c r="AN213">
        <f>AN147/'Carbon Coefficients'!AN$99</f>
        <v/>
      </c>
      <c r="AO213">
        <f>AO147/'Carbon Coefficients'!AO$99</f>
        <v/>
      </c>
      <c r="AP213">
        <f>AP147/'Carbon Coefficients'!AP$99</f>
        <v/>
      </c>
      <c r="AQ213">
        <f>AQ147/'Carbon Coefficients'!AQ$99</f>
        <v/>
      </c>
      <c r="AR213">
        <f>AR147/'Carbon Coefficients'!AR$99</f>
        <v/>
      </c>
      <c r="AS213">
        <f>AS147/'Carbon Coefficients'!AS$99</f>
        <v/>
      </c>
      <c r="AT213">
        <f>AT147/'Carbon Coefficients'!AT$99</f>
        <v/>
      </c>
      <c r="AU213">
        <f>AU147/'Carbon Coefficients'!AU$99</f>
        <v/>
      </c>
      <c r="AV213">
        <f>AV147/'Carbon Coefficients'!AV$99</f>
        <v/>
      </c>
    </row>
    <row r="214" spans="1:50">
      <c r="A214" t="s">
        <v>388</v>
      </c>
      <c r="B214" t="s">
        <v>1791</v>
      </c>
      <c r="E214">
        <f>E148/'Carbon Coefficients'!E$99</f>
        <v/>
      </c>
      <c r="F214">
        <f>F148/'Carbon Coefficients'!F$99</f>
        <v/>
      </c>
      <c r="G214">
        <f>G148/'Carbon Coefficients'!G$99</f>
        <v/>
      </c>
      <c r="H214">
        <f>H148/'Carbon Coefficients'!H$99</f>
        <v/>
      </c>
      <c r="I214">
        <f>I148/'Carbon Coefficients'!I$99</f>
        <v/>
      </c>
      <c r="J214">
        <f>J148/'Carbon Coefficients'!J$99</f>
        <v/>
      </c>
      <c r="K214">
        <f>K148/'Carbon Coefficients'!K$99</f>
        <v/>
      </c>
      <c r="L214">
        <f>L148/'Carbon Coefficients'!L$99</f>
        <v/>
      </c>
      <c r="M214">
        <f>M148/'Carbon Coefficients'!M$99</f>
        <v/>
      </c>
      <c r="N214">
        <f>N148/'Carbon Coefficients'!N$99</f>
        <v/>
      </c>
      <c r="O214">
        <f>O148/'Carbon Coefficients'!O$99</f>
        <v/>
      </c>
      <c r="P214">
        <f>P148/'Carbon Coefficients'!P$99</f>
        <v/>
      </c>
      <c r="Q214">
        <f>Q148/'Carbon Coefficients'!Q$99</f>
        <v/>
      </c>
      <c r="R214">
        <f>R148/'Carbon Coefficients'!R$99</f>
        <v/>
      </c>
      <c r="S214">
        <f>S148/'Carbon Coefficients'!S$99</f>
        <v/>
      </c>
      <c r="T214">
        <f>T148/'Carbon Coefficients'!T$99</f>
        <v/>
      </c>
      <c r="U214">
        <f>U148/'Carbon Coefficients'!U$99</f>
        <v/>
      </c>
      <c r="V214">
        <f>V148/'Carbon Coefficients'!V$99</f>
        <v/>
      </c>
      <c r="W214">
        <f>W148/'Carbon Coefficients'!W$99</f>
        <v/>
      </c>
      <c r="X214">
        <f>X148/'Carbon Coefficients'!X$99</f>
        <v/>
      </c>
      <c r="Y214">
        <f>Y148/'Carbon Coefficients'!Y$99</f>
        <v/>
      </c>
      <c r="Z214">
        <f>Z148/'Carbon Coefficients'!Z$99</f>
        <v/>
      </c>
      <c r="AA214">
        <f>AA148/'Carbon Coefficients'!AA$99</f>
        <v/>
      </c>
      <c r="AB214">
        <f>AB148/'Carbon Coefficients'!AB$99</f>
        <v/>
      </c>
      <c r="AC214">
        <f>AC148/'Carbon Coefficients'!AC$99</f>
        <v/>
      </c>
      <c r="AD214">
        <f>AD148/'Carbon Coefficients'!AD$99</f>
        <v/>
      </c>
      <c r="AE214">
        <f>AE148/'Carbon Coefficients'!AE$99</f>
        <v/>
      </c>
      <c r="AF214">
        <f>AF148/'Carbon Coefficients'!AF$99</f>
        <v/>
      </c>
      <c r="AG214">
        <f>AG148/'Carbon Coefficients'!AG$99</f>
        <v/>
      </c>
      <c r="AH214">
        <f>AH148/'Carbon Coefficients'!AH$99</f>
        <v/>
      </c>
      <c r="AI214">
        <f>AI148/'Carbon Coefficients'!AI$99</f>
        <v/>
      </c>
      <c r="AJ214">
        <f>AJ148/'Carbon Coefficients'!AJ$99</f>
        <v/>
      </c>
      <c r="AK214">
        <f>AK148/'Carbon Coefficients'!AK$99</f>
        <v/>
      </c>
      <c r="AL214">
        <f>AL148/'Carbon Coefficients'!AL$99</f>
        <v/>
      </c>
      <c r="AM214">
        <f>AM148/'Carbon Coefficients'!AM$99</f>
        <v/>
      </c>
      <c r="AN214">
        <f>AN148/'Carbon Coefficients'!AN$99</f>
        <v/>
      </c>
      <c r="AO214">
        <f>AO148/'Carbon Coefficients'!AO$99</f>
        <v/>
      </c>
      <c r="AP214">
        <f>AP148/'Carbon Coefficients'!AP$99</f>
        <v/>
      </c>
      <c r="AQ214">
        <f>AQ148/'Carbon Coefficients'!AQ$99</f>
        <v/>
      </c>
      <c r="AR214">
        <f>AR148/'Carbon Coefficients'!AR$99</f>
        <v/>
      </c>
      <c r="AS214">
        <f>AS148/'Carbon Coefficients'!AS$99</f>
        <v/>
      </c>
      <c r="AT214">
        <f>AT148/'Carbon Coefficients'!AT$99</f>
        <v/>
      </c>
      <c r="AU214">
        <f>AU148/'Carbon Coefficients'!AU$99</f>
        <v/>
      </c>
      <c r="AV214">
        <f>AV148/'Carbon Coefficients'!AV$99</f>
        <v/>
      </c>
    </row>
    <row r="215" spans="1:50">
      <c r="A215" t="s">
        <v>265</v>
      </c>
      <c r="B215" t="s">
        <v>1791</v>
      </c>
      <c r="E215">
        <f>E149/'Carbon Coefficients'!E$99</f>
        <v/>
      </c>
      <c r="F215">
        <f>F149/'Carbon Coefficients'!F$99</f>
        <v/>
      </c>
      <c r="G215">
        <f>G149/'Carbon Coefficients'!G$99</f>
        <v/>
      </c>
      <c r="H215">
        <f>H149/'Carbon Coefficients'!H$99</f>
        <v/>
      </c>
      <c r="I215">
        <f>I149/'Carbon Coefficients'!I$99</f>
        <v/>
      </c>
      <c r="J215">
        <f>J149/'Carbon Coefficients'!J$99</f>
        <v/>
      </c>
      <c r="K215">
        <f>K149/'Carbon Coefficients'!K$99</f>
        <v/>
      </c>
      <c r="L215">
        <f>L149/'Carbon Coefficients'!L$99</f>
        <v/>
      </c>
      <c r="M215">
        <f>M149/'Carbon Coefficients'!M$99</f>
        <v/>
      </c>
      <c r="N215">
        <f>N149/'Carbon Coefficients'!N$99</f>
        <v/>
      </c>
      <c r="O215">
        <f>O149/'Carbon Coefficients'!O$99</f>
        <v/>
      </c>
      <c r="P215">
        <f>P149/'Carbon Coefficients'!P$99</f>
        <v/>
      </c>
      <c r="Q215">
        <f>Q149/'Carbon Coefficients'!Q$99</f>
        <v/>
      </c>
      <c r="R215">
        <f>R149/'Carbon Coefficients'!R$99</f>
        <v/>
      </c>
      <c r="S215">
        <f>S149/'Carbon Coefficients'!S$99</f>
        <v/>
      </c>
      <c r="T215">
        <f>T149/'Carbon Coefficients'!T$99</f>
        <v/>
      </c>
      <c r="U215">
        <f>U149/'Carbon Coefficients'!U$99</f>
        <v/>
      </c>
      <c r="V215">
        <f>V149/'Carbon Coefficients'!V$99</f>
        <v/>
      </c>
      <c r="W215">
        <f>W149/'Carbon Coefficients'!W$99</f>
        <v/>
      </c>
      <c r="X215">
        <f>X149/'Carbon Coefficients'!X$99</f>
        <v/>
      </c>
      <c r="Y215">
        <f>Y149/'Carbon Coefficients'!Y$99</f>
        <v/>
      </c>
      <c r="Z215">
        <f>Z149/'Carbon Coefficients'!Z$99</f>
        <v/>
      </c>
      <c r="AA215">
        <f>AA149/'Carbon Coefficients'!AA$99</f>
        <v/>
      </c>
      <c r="AB215">
        <f>AB149/'Carbon Coefficients'!AB$99</f>
        <v/>
      </c>
      <c r="AC215">
        <f>AC149/'Carbon Coefficients'!AC$99</f>
        <v/>
      </c>
      <c r="AD215">
        <f>AD149/'Carbon Coefficients'!AD$99</f>
        <v/>
      </c>
      <c r="AE215">
        <f>AE149/'Carbon Coefficients'!AE$99</f>
        <v/>
      </c>
      <c r="AF215">
        <f>AF149/'Carbon Coefficients'!AF$99</f>
        <v/>
      </c>
      <c r="AG215">
        <f>AG149/'Carbon Coefficients'!AG$99</f>
        <v/>
      </c>
      <c r="AH215">
        <f>AH149/'Carbon Coefficients'!AH$99</f>
        <v/>
      </c>
      <c r="AI215">
        <f>AI149/'Carbon Coefficients'!AI$99</f>
        <v/>
      </c>
      <c r="AJ215">
        <f>AJ149/'Carbon Coefficients'!AJ$99</f>
        <v/>
      </c>
      <c r="AK215">
        <f>AK149/'Carbon Coefficients'!AK$99</f>
        <v/>
      </c>
      <c r="AL215">
        <f>AL149/'Carbon Coefficients'!AL$99</f>
        <v/>
      </c>
      <c r="AM215">
        <f>AM149/'Carbon Coefficients'!AM$99</f>
        <v/>
      </c>
      <c r="AN215">
        <f>AN149/'Carbon Coefficients'!AN$99</f>
        <v/>
      </c>
      <c r="AO215">
        <f>AO149/'Carbon Coefficients'!AO$99</f>
        <v/>
      </c>
      <c r="AP215">
        <f>AP149/'Carbon Coefficients'!AP$99</f>
        <v/>
      </c>
      <c r="AQ215">
        <f>AQ149/'Carbon Coefficients'!AQ$99</f>
        <v/>
      </c>
      <c r="AR215">
        <f>AR149/'Carbon Coefficients'!AR$99</f>
        <v/>
      </c>
      <c r="AS215">
        <f>AS149/'Carbon Coefficients'!AS$99</f>
        <v/>
      </c>
      <c r="AT215">
        <f>AT149/'Carbon Coefficients'!AT$99</f>
        <v/>
      </c>
      <c r="AU215">
        <f>AU149/'Carbon Coefficients'!AU$99</f>
        <v/>
      </c>
      <c r="AV215">
        <f>AV149/'Carbon Coefficients'!AV$99</f>
        <v/>
      </c>
    </row>
    <row r="216" spans="1:50">
      <c r="A216" t="s">
        <v>350</v>
      </c>
      <c r="B216" t="s">
        <v>1791</v>
      </c>
      <c r="E216">
        <f>E150/'Carbon Coefficients'!E$99</f>
        <v/>
      </c>
      <c r="F216">
        <f>F150/'Carbon Coefficients'!F$99</f>
        <v/>
      </c>
      <c r="G216">
        <f>G150/'Carbon Coefficients'!G$99</f>
        <v/>
      </c>
      <c r="H216">
        <f>H150/'Carbon Coefficients'!H$99</f>
        <v/>
      </c>
      <c r="I216">
        <f>I150/'Carbon Coefficients'!I$99</f>
        <v/>
      </c>
      <c r="J216">
        <f>J150/'Carbon Coefficients'!J$99</f>
        <v/>
      </c>
      <c r="K216">
        <f>K150/'Carbon Coefficients'!K$99</f>
        <v/>
      </c>
      <c r="L216">
        <f>L150/'Carbon Coefficients'!L$99</f>
        <v/>
      </c>
      <c r="M216">
        <f>M150/'Carbon Coefficients'!M$99</f>
        <v/>
      </c>
      <c r="N216">
        <f>N150/'Carbon Coefficients'!N$99</f>
        <v/>
      </c>
      <c r="O216">
        <f>O150/'Carbon Coefficients'!O$99</f>
        <v/>
      </c>
      <c r="P216">
        <f>P150/'Carbon Coefficients'!P$99</f>
        <v/>
      </c>
      <c r="Q216">
        <f>Q150/'Carbon Coefficients'!Q$99</f>
        <v/>
      </c>
      <c r="R216">
        <f>R150/'Carbon Coefficients'!R$99</f>
        <v/>
      </c>
      <c r="S216">
        <f>S150/'Carbon Coefficients'!S$99</f>
        <v/>
      </c>
      <c r="T216">
        <f>T150/'Carbon Coefficients'!T$99</f>
        <v/>
      </c>
      <c r="U216">
        <f>U150/'Carbon Coefficients'!U$99</f>
        <v/>
      </c>
      <c r="V216">
        <f>V150/'Carbon Coefficients'!V$99</f>
        <v/>
      </c>
      <c r="W216">
        <f>W150/'Carbon Coefficients'!W$99</f>
        <v/>
      </c>
      <c r="X216">
        <f>X150/'Carbon Coefficients'!X$99</f>
        <v/>
      </c>
      <c r="Y216">
        <f>Y150/'Carbon Coefficients'!Y$99</f>
        <v/>
      </c>
      <c r="Z216">
        <f>Z150/'Carbon Coefficients'!Z$99</f>
        <v/>
      </c>
      <c r="AA216">
        <f>AA150/'Carbon Coefficients'!AA$99</f>
        <v/>
      </c>
      <c r="AB216">
        <f>AB150/'Carbon Coefficients'!AB$99</f>
        <v/>
      </c>
      <c r="AC216">
        <f>AC150/'Carbon Coefficients'!AC$99</f>
        <v/>
      </c>
      <c r="AD216">
        <f>AD150/'Carbon Coefficients'!AD$99</f>
        <v/>
      </c>
      <c r="AE216">
        <f>AE150/'Carbon Coefficients'!AE$99</f>
        <v/>
      </c>
      <c r="AF216">
        <f>AF150/'Carbon Coefficients'!AF$99</f>
        <v/>
      </c>
      <c r="AG216">
        <f>AG150/'Carbon Coefficients'!AG$99</f>
        <v/>
      </c>
      <c r="AH216">
        <f>AH150/'Carbon Coefficients'!AH$99</f>
        <v/>
      </c>
      <c r="AI216">
        <f>AI150/'Carbon Coefficients'!AI$99</f>
        <v/>
      </c>
      <c r="AJ216">
        <f>AJ150/'Carbon Coefficients'!AJ$99</f>
        <v/>
      </c>
      <c r="AK216">
        <f>AK150/'Carbon Coefficients'!AK$99</f>
        <v/>
      </c>
      <c r="AL216">
        <f>AL150/'Carbon Coefficients'!AL$99</f>
        <v/>
      </c>
      <c r="AM216">
        <f>AM150/'Carbon Coefficients'!AM$99</f>
        <v/>
      </c>
      <c r="AN216">
        <f>AN150/'Carbon Coefficients'!AN$99</f>
        <v/>
      </c>
      <c r="AO216">
        <f>AO150/'Carbon Coefficients'!AO$99</f>
        <v/>
      </c>
      <c r="AP216">
        <f>AP150/'Carbon Coefficients'!AP$99</f>
        <v/>
      </c>
      <c r="AQ216">
        <f>AQ150/'Carbon Coefficients'!AQ$99</f>
        <v/>
      </c>
      <c r="AR216">
        <f>AR150/'Carbon Coefficients'!AR$99</f>
        <v/>
      </c>
      <c r="AS216">
        <f>AS150/'Carbon Coefficients'!AS$99</f>
        <v/>
      </c>
      <c r="AT216">
        <f>AT150/'Carbon Coefficients'!AT$99</f>
        <v/>
      </c>
      <c r="AU216">
        <f>AU150/'Carbon Coefficients'!AU$99</f>
        <v/>
      </c>
      <c r="AV216">
        <f>AV150/'Carbon Coefficients'!AV$99</f>
        <v/>
      </c>
    </row>
    <row r="217" spans="1:50">
      <c r="A217" t="s">
        <v>348</v>
      </c>
      <c r="B217" t="s">
        <v>1791</v>
      </c>
      <c r="E217">
        <f>E151/'Carbon Coefficients'!E$99</f>
        <v/>
      </c>
      <c r="F217">
        <f>F151/'Carbon Coefficients'!F$99</f>
        <v/>
      </c>
      <c r="G217">
        <f>G151/'Carbon Coefficients'!G$99</f>
        <v/>
      </c>
      <c r="H217">
        <f>H151/'Carbon Coefficients'!H$99</f>
        <v/>
      </c>
      <c r="I217">
        <f>I151/'Carbon Coefficients'!I$99</f>
        <v/>
      </c>
      <c r="J217">
        <f>J151/'Carbon Coefficients'!J$99</f>
        <v/>
      </c>
      <c r="K217">
        <f>K151/'Carbon Coefficients'!K$99</f>
        <v/>
      </c>
      <c r="L217">
        <f>L151/'Carbon Coefficients'!L$99</f>
        <v/>
      </c>
      <c r="M217">
        <f>M151/'Carbon Coefficients'!M$99</f>
        <v/>
      </c>
      <c r="N217">
        <f>N151/'Carbon Coefficients'!N$99</f>
        <v/>
      </c>
      <c r="O217">
        <f>O151/'Carbon Coefficients'!O$99</f>
        <v/>
      </c>
      <c r="P217">
        <f>P151/'Carbon Coefficients'!P$99</f>
        <v/>
      </c>
      <c r="Q217">
        <f>Q151/'Carbon Coefficients'!Q$99</f>
        <v/>
      </c>
      <c r="R217">
        <f>R151/'Carbon Coefficients'!R$99</f>
        <v/>
      </c>
      <c r="S217">
        <f>S151/'Carbon Coefficients'!S$99</f>
        <v/>
      </c>
      <c r="T217">
        <f>T151/'Carbon Coefficients'!T$99</f>
        <v/>
      </c>
      <c r="U217">
        <f>U151/'Carbon Coefficients'!U$99</f>
        <v/>
      </c>
      <c r="V217">
        <f>V151/'Carbon Coefficients'!V$99</f>
        <v/>
      </c>
      <c r="W217">
        <f>W151/'Carbon Coefficients'!W$99</f>
        <v/>
      </c>
      <c r="X217">
        <f>X151/'Carbon Coefficients'!X$99</f>
        <v/>
      </c>
      <c r="Y217">
        <f>Y151/'Carbon Coefficients'!Y$99</f>
        <v/>
      </c>
      <c r="Z217">
        <f>Z151/'Carbon Coefficients'!Z$99</f>
        <v/>
      </c>
      <c r="AA217">
        <f>AA151/'Carbon Coefficients'!AA$99</f>
        <v/>
      </c>
      <c r="AB217">
        <f>AB151/'Carbon Coefficients'!AB$99</f>
        <v/>
      </c>
      <c r="AC217">
        <f>AC151/'Carbon Coefficients'!AC$99</f>
        <v/>
      </c>
      <c r="AD217">
        <f>AD151/'Carbon Coefficients'!AD$99</f>
        <v/>
      </c>
      <c r="AE217">
        <f>AE151/'Carbon Coefficients'!AE$99</f>
        <v/>
      </c>
      <c r="AF217">
        <f>AF151/'Carbon Coefficients'!AF$99</f>
        <v/>
      </c>
      <c r="AG217">
        <f>AG151/'Carbon Coefficients'!AG$99</f>
        <v/>
      </c>
      <c r="AH217">
        <f>AH151/'Carbon Coefficients'!AH$99</f>
        <v/>
      </c>
      <c r="AI217">
        <f>AI151/'Carbon Coefficients'!AI$99</f>
        <v/>
      </c>
      <c r="AJ217">
        <f>AJ151/'Carbon Coefficients'!AJ$99</f>
        <v/>
      </c>
      <c r="AK217">
        <f>AK151/'Carbon Coefficients'!AK$99</f>
        <v/>
      </c>
      <c r="AL217">
        <f>AL151/'Carbon Coefficients'!AL$99</f>
        <v/>
      </c>
      <c r="AM217">
        <f>AM151/'Carbon Coefficients'!AM$99</f>
        <v/>
      </c>
      <c r="AN217">
        <f>AN151/'Carbon Coefficients'!AN$99</f>
        <v/>
      </c>
      <c r="AO217">
        <f>AO151/'Carbon Coefficients'!AO$99</f>
        <v/>
      </c>
      <c r="AP217">
        <f>AP151/'Carbon Coefficients'!AP$99</f>
        <v/>
      </c>
      <c r="AQ217">
        <f>AQ151/'Carbon Coefficients'!AQ$99</f>
        <v/>
      </c>
      <c r="AR217">
        <f>AR151/'Carbon Coefficients'!AR$99</f>
        <v/>
      </c>
      <c r="AS217">
        <f>AS151/'Carbon Coefficients'!AS$99</f>
        <v/>
      </c>
      <c r="AT217">
        <f>AT151/'Carbon Coefficients'!AT$99</f>
        <v/>
      </c>
      <c r="AU217">
        <f>AU151/'Carbon Coefficients'!AU$99</f>
        <v/>
      </c>
      <c r="AV217">
        <f>AV151/'Carbon Coefficients'!AV$99</f>
        <v/>
      </c>
    </row>
    <row r="218" spans="1:50">
      <c r="A218" t="s">
        <v>324</v>
      </c>
      <c r="B218" t="s">
        <v>1791</v>
      </c>
      <c r="E218">
        <f>E152/'Carbon Coefficients'!E$99</f>
        <v/>
      </c>
      <c r="F218">
        <f>F152/'Carbon Coefficients'!F$99</f>
        <v/>
      </c>
      <c r="G218">
        <f>G152/'Carbon Coefficients'!G$99</f>
        <v/>
      </c>
      <c r="H218">
        <f>H152/'Carbon Coefficients'!H$99</f>
        <v/>
      </c>
      <c r="I218">
        <f>I152/'Carbon Coefficients'!I$99</f>
        <v/>
      </c>
      <c r="J218">
        <f>J152/'Carbon Coefficients'!J$99</f>
        <v/>
      </c>
      <c r="K218">
        <f>K152/'Carbon Coefficients'!K$99</f>
        <v/>
      </c>
      <c r="L218">
        <f>L152/'Carbon Coefficients'!L$99</f>
        <v/>
      </c>
      <c r="M218">
        <f>M152/'Carbon Coefficients'!M$99</f>
        <v/>
      </c>
      <c r="N218">
        <f>N152/'Carbon Coefficients'!N$99</f>
        <v/>
      </c>
      <c r="O218">
        <f>O152/'Carbon Coefficients'!O$99</f>
        <v/>
      </c>
      <c r="P218">
        <f>P152/'Carbon Coefficients'!P$99</f>
        <v/>
      </c>
      <c r="Q218">
        <f>Q152/'Carbon Coefficients'!Q$99</f>
        <v/>
      </c>
      <c r="R218">
        <f>R152/'Carbon Coefficients'!R$99</f>
        <v/>
      </c>
      <c r="S218">
        <f>S152/'Carbon Coefficients'!S$99</f>
        <v/>
      </c>
      <c r="T218">
        <f>T152/'Carbon Coefficients'!T$99</f>
        <v/>
      </c>
      <c r="U218">
        <f>U152/'Carbon Coefficients'!U$99</f>
        <v/>
      </c>
      <c r="V218">
        <f>V152/'Carbon Coefficients'!V$99</f>
        <v/>
      </c>
      <c r="W218">
        <f>W152/'Carbon Coefficients'!W$99</f>
        <v/>
      </c>
      <c r="X218">
        <f>X152/'Carbon Coefficients'!X$99</f>
        <v/>
      </c>
      <c r="Y218">
        <f>Y152/'Carbon Coefficients'!Y$99</f>
        <v/>
      </c>
      <c r="Z218">
        <f>Z152/'Carbon Coefficients'!Z$99</f>
        <v/>
      </c>
      <c r="AA218">
        <f>AA152/'Carbon Coefficients'!AA$99</f>
        <v/>
      </c>
      <c r="AB218">
        <f>AB152/'Carbon Coefficients'!AB$99</f>
        <v/>
      </c>
      <c r="AC218">
        <f>AC152/'Carbon Coefficients'!AC$99</f>
        <v/>
      </c>
      <c r="AD218">
        <f>AD152/'Carbon Coefficients'!AD$99</f>
        <v/>
      </c>
      <c r="AE218">
        <f>AE152/'Carbon Coefficients'!AE$99</f>
        <v/>
      </c>
      <c r="AF218">
        <f>AF152/'Carbon Coefficients'!AF$99</f>
        <v/>
      </c>
      <c r="AG218">
        <f>AG152/'Carbon Coefficients'!AG$99</f>
        <v/>
      </c>
      <c r="AH218">
        <f>AH152/'Carbon Coefficients'!AH$99</f>
        <v/>
      </c>
      <c r="AI218">
        <f>AI152/'Carbon Coefficients'!AI$99</f>
        <v/>
      </c>
      <c r="AJ218">
        <f>AJ152/'Carbon Coefficients'!AJ$99</f>
        <v/>
      </c>
      <c r="AK218">
        <f>AK152/'Carbon Coefficients'!AK$99</f>
        <v/>
      </c>
      <c r="AL218">
        <f>AL152/'Carbon Coefficients'!AL$99</f>
        <v/>
      </c>
      <c r="AM218">
        <f>AM152/'Carbon Coefficients'!AM$99</f>
        <v/>
      </c>
      <c r="AN218">
        <f>AN152/'Carbon Coefficients'!AN$99</f>
        <v/>
      </c>
      <c r="AO218">
        <f>AO152/'Carbon Coefficients'!AO$99</f>
        <v/>
      </c>
      <c r="AP218">
        <f>AP152/'Carbon Coefficients'!AP$99</f>
        <v/>
      </c>
      <c r="AQ218">
        <f>AQ152/'Carbon Coefficients'!AQ$99</f>
        <v/>
      </c>
      <c r="AR218">
        <f>AR152/'Carbon Coefficients'!AR$99</f>
        <v/>
      </c>
      <c r="AS218">
        <f>AS152/'Carbon Coefficients'!AS$99</f>
        <v/>
      </c>
      <c r="AT218">
        <f>AT152/'Carbon Coefficients'!AT$99</f>
        <v/>
      </c>
      <c r="AU218">
        <f>AU152/'Carbon Coefficients'!AU$99</f>
        <v/>
      </c>
      <c r="AV218">
        <f>AV152/'Carbon Coefficients'!AV$99</f>
        <v/>
      </c>
    </row>
    <row r="219" spans="1:50">
      <c r="A219" t="s">
        <v>257</v>
      </c>
      <c r="B219" t="s">
        <v>1791</v>
      </c>
      <c r="E219">
        <f>E153/'Carbon Coefficients'!E$99</f>
        <v/>
      </c>
      <c r="F219">
        <f>F153/'Carbon Coefficients'!F$99</f>
        <v/>
      </c>
      <c r="G219">
        <f>G153/'Carbon Coefficients'!G$99</f>
        <v/>
      </c>
      <c r="H219">
        <f>H153/'Carbon Coefficients'!H$99</f>
        <v/>
      </c>
      <c r="I219">
        <f>I153/'Carbon Coefficients'!I$99</f>
        <v/>
      </c>
      <c r="J219">
        <f>J153/'Carbon Coefficients'!J$99</f>
        <v/>
      </c>
      <c r="K219">
        <f>K153/'Carbon Coefficients'!K$99</f>
        <v/>
      </c>
      <c r="L219">
        <f>L153/'Carbon Coefficients'!L$99</f>
        <v/>
      </c>
      <c r="M219">
        <f>M153/'Carbon Coefficients'!M$99</f>
        <v/>
      </c>
      <c r="N219">
        <f>N153/'Carbon Coefficients'!N$99</f>
        <v/>
      </c>
      <c r="O219">
        <f>O153/'Carbon Coefficients'!O$99</f>
        <v/>
      </c>
      <c r="P219">
        <f>P153/'Carbon Coefficients'!P$99</f>
        <v/>
      </c>
      <c r="Q219">
        <f>Q153/'Carbon Coefficients'!Q$99</f>
        <v/>
      </c>
      <c r="R219">
        <f>R153/'Carbon Coefficients'!R$99</f>
        <v/>
      </c>
      <c r="S219">
        <f>S153/'Carbon Coefficients'!S$99</f>
        <v/>
      </c>
      <c r="T219">
        <f>T153/'Carbon Coefficients'!T$99</f>
        <v/>
      </c>
      <c r="U219">
        <f>U153/'Carbon Coefficients'!U$99</f>
        <v/>
      </c>
      <c r="V219">
        <f>V153/'Carbon Coefficients'!V$99</f>
        <v/>
      </c>
      <c r="W219">
        <f>W153/'Carbon Coefficients'!W$99</f>
        <v/>
      </c>
      <c r="X219">
        <f>X153/'Carbon Coefficients'!X$99</f>
        <v/>
      </c>
      <c r="Y219">
        <f>Y153/'Carbon Coefficients'!Y$99</f>
        <v/>
      </c>
      <c r="Z219">
        <f>Z153/'Carbon Coefficients'!Z$99</f>
        <v/>
      </c>
      <c r="AA219">
        <f>AA153/'Carbon Coefficients'!AA$99</f>
        <v/>
      </c>
      <c r="AB219">
        <f>AB153/'Carbon Coefficients'!AB$99</f>
        <v/>
      </c>
      <c r="AC219">
        <f>AC153/'Carbon Coefficients'!AC$99</f>
        <v/>
      </c>
      <c r="AD219">
        <f>AD153/'Carbon Coefficients'!AD$99</f>
        <v/>
      </c>
      <c r="AE219">
        <f>AE153/'Carbon Coefficients'!AE$99</f>
        <v/>
      </c>
      <c r="AF219">
        <f>AF153/'Carbon Coefficients'!AF$99</f>
        <v/>
      </c>
      <c r="AG219">
        <f>AG153/'Carbon Coefficients'!AG$99</f>
        <v/>
      </c>
      <c r="AH219">
        <f>AH153/'Carbon Coefficients'!AH$99</f>
        <v/>
      </c>
      <c r="AI219">
        <f>AI153/'Carbon Coefficients'!AI$99</f>
        <v/>
      </c>
      <c r="AJ219">
        <f>AJ153/'Carbon Coefficients'!AJ$99</f>
        <v/>
      </c>
      <c r="AK219">
        <f>AK153/'Carbon Coefficients'!AK$99</f>
        <v/>
      </c>
      <c r="AL219">
        <f>AL153/'Carbon Coefficients'!AL$99</f>
        <v/>
      </c>
      <c r="AM219">
        <f>AM153/'Carbon Coefficients'!AM$99</f>
        <v/>
      </c>
      <c r="AN219">
        <f>AN153/'Carbon Coefficients'!AN$99</f>
        <v/>
      </c>
      <c r="AO219">
        <f>AO153/'Carbon Coefficients'!AO$99</f>
        <v/>
      </c>
      <c r="AP219">
        <f>AP153/'Carbon Coefficients'!AP$99</f>
        <v/>
      </c>
      <c r="AQ219">
        <f>AQ153/'Carbon Coefficients'!AQ$99</f>
        <v/>
      </c>
      <c r="AR219">
        <f>AR153/'Carbon Coefficients'!AR$99</f>
        <v/>
      </c>
      <c r="AS219">
        <f>AS153/'Carbon Coefficients'!AS$99</f>
        <v/>
      </c>
      <c r="AT219">
        <f>AT153/'Carbon Coefficients'!AT$99</f>
        <v/>
      </c>
      <c r="AU219">
        <f>AU153/'Carbon Coefficients'!AU$99</f>
        <v/>
      </c>
      <c r="AV219">
        <f>AV153/'Carbon Coefficients'!AV$99</f>
        <v/>
      </c>
    </row>
    <row r="220" spans="1:50">
      <c r="A220" t="s">
        <v>274</v>
      </c>
      <c r="B220" t="s">
        <v>1791</v>
      </c>
      <c r="E220">
        <f>E154/'Carbon Coefficients'!E$99</f>
        <v/>
      </c>
      <c r="F220">
        <f>F154/'Carbon Coefficients'!F$99</f>
        <v/>
      </c>
      <c r="G220">
        <f>G154/'Carbon Coefficients'!G$99</f>
        <v/>
      </c>
      <c r="H220">
        <f>H154/'Carbon Coefficients'!H$99</f>
        <v/>
      </c>
      <c r="I220">
        <f>I154/'Carbon Coefficients'!I$99</f>
        <v/>
      </c>
      <c r="J220">
        <f>J154/'Carbon Coefficients'!J$99</f>
        <v/>
      </c>
      <c r="K220">
        <f>K154/'Carbon Coefficients'!K$99</f>
        <v/>
      </c>
      <c r="L220">
        <f>L154/'Carbon Coefficients'!L$99</f>
        <v/>
      </c>
      <c r="M220">
        <f>M154/'Carbon Coefficients'!M$99</f>
        <v/>
      </c>
      <c r="N220">
        <f>N154/'Carbon Coefficients'!N$99</f>
        <v/>
      </c>
      <c r="O220">
        <f>O154/'Carbon Coefficients'!O$99</f>
        <v/>
      </c>
      <c r="P220">
        <f>P154/'Carbon Coefficients'!P$99</f>
        <v/>
      </c>
      <c r="Q220">
        <f>Q154/'Carbon Coefficients'!Q$99</f>
        <v/>
      </c>
      <c r="R220">
        <f>R154/'Carbon Coefficients'!R$99</f>
        <v/>
      </c>
      <c r="S220">
        <f>S154/'Carbon Coefficients'!S$99</f>
        <v/>
      </c>
      <c r="T220">
        <f>T154/'Carbon Coefficients'!T$99</f>
        <v/>
      </c>
      <c r="U220">
        <f>U154/'Carbon Coefficients'!U$99</f>
        <v/>
      </c>
      <c r="V220">
        <f>V154/'Carbon Coefficients'!V$99</f>
        <v/>
      </c>
      <c r="W220">
        <f>W154/'Carbon Coefficients'!W$99</f>
        <v/>
      </c>
      <c r="X220">
        <f>X154/'Carbon Coefficients'!X$99</f>
        <v/>
      </c>
      <c r="Y220">
        <f>Y154/'Carbon Coefficients'!Y$99</f>
        <v/>
      </c>
      <c r="Z220">
        <f>Z154/'Carbon Coefficients'!Z$99</f>
        <v/>
      </c>
      <c r="AA220">
        <f>AA154/'Carbon Coefficients'!AA$99</f>
        <v/>
      </c>
      <c r="AB220">
        <f>AB154/'Carbon Coefficients'!AB$99</f>
        <v/>
      </c>
      <c r="AC220">
        <f>AC154/'Carbon Coefficients'!AC$99</f>
        <v/>
      </c>
      <c r="AD220">
        <f>AD154/'Carbon Coefficients'!AD$99</f>
        <v/>
      </c>
      <c r="AE220">
        <f>AE154/'Carbon Coefficients'!AE$99</f>
        <v/>
      </c>
      <c r="AF220">
        <f>AF154/'Carbon Coefficients'!AF$99</f>
        <v/>
      </c>
      <c r="AG220">
        <f>AG154/'Carbon Coefficients'!AG$99</f>
        <v/>
      </c>
      <c r="AH220">
        <f>AH154/'Carbon Coefficients'!AH$99</f>
        <v/>
      </c>
      <c r="AI220">
        <f>AI154/'Carbon Coefficients'!AI$99</f>
        <v/>
      </c>
      <c r="AJ220">
        <f>AJ154/'Carbon Coefficients'!AJ$99</f>
        <v/>
      </c>
      <c r="AK220">
        <f>AK154/'Carbon Coefficients'!AK$99</f>
        <v/>
      </c>
      <c r="AL220">
        <f>AL154/'Carbon Coefficients'!AL$99</f>
        <v/>
      </c>
      <c r="AM220">
        <f>AM154/'Carbon Coefficients'!AM$99</f>
        <v/>
      </c>
      <c r="AN220">
        <f>AN154/'Carbon Coefficients'!AN$99</f>
        <v/>
      </c>
      <c r="AO220">
        <f>AO154/'Carbon Coefficients'!AO$99</f>
        <v/>
      </c>
      <c r="AP220">
        <f>AP154/'Carbon Coefficients'!AP$99</f>
        <v/>
      </c>
      <c r="AQ220">
        <f>AQ154/'Carbon Coefficients'!AQ$99</f>
        <v/>
      </c>
      <c r="AR220">
        <f>AR154/'Carbon Coefficients'!AR$99</f>
        <v/>
      </c>
      <c r="AS220">
        <f>AS154/'Carbon Coefficients'!AS$99</f>
        <v/>
      </c>
      <c r="AT220">
        <f>AT154/'Carbon Coefficients'!AT$99</f>
        <v/>
      </c>
      <c r="AU220">
        <f>AU154/'Carbon Coefficients'!AU$99</f>
        <v/>
      </c>
      <c r="AV220">
        <f>AV154/'Carbon Coefficients'!AV$99</f>
        <v/>
      </c>
    </row>
    <row r="221" spans="1:50">
      <c r="A221" t="s">
        <v>312</v>
      </c>
      <c r="B221" t="s">
        <v>1791</v>
      </c>
      <c r="E221">
        <f>E155/'Carbon Coefficients'!E$99</f>
        <v/>
      </c>
      <c r="F221">
        <f>F155/'Carbon Coefficients'!F$99</f>
        <v/>
      </c>
      <c r="G221">
        <f>G155/'Carbon Coefficients'!G$99</f>
        <v/>
      </c>
      <c r="H221">
        <f>H155/'Carbon Coefficients'!H$99</f>
        <v/>
      </c>
      <c r="I221">
        <f>I155/'Carbon Coefficients'!I$99</f>
        <v/>
      </c>
      <c r="J221">
        <f>J155/'Carbon Coefficients'!J$99</f>
        <v/>
      </c>
      <c r="K221">
        <f>K155/'Carbon Coefficients'!K$99</f>
        <v/>
      </c>
      <c r="L221">
        <f>L155/'Carbon Coefficients'!L$99</f>
        <v/>
      </c>
      <c r="M221">
        <f>M155/'Carbon Coefficients'!M$99</f>
        <v/>
      </c>
      <c r="N221">
        <f>N155/'Carbon Coefficients'!N$99</f>
        <v/>
      </c>
      <c r="O221">
        <f>O155/'Carbon Coefficients'!O$99</f>
        <v/>
      </c>
      <c r="P221">
        <f>P155/'Carbon Coefficients'!P$99</f>
        <v/>
      </c>
      <c r="Q221">
        <f>Q155/'Carbon Coefficients'!Q$99</f>
        <v/>
      </c>
      <c r="R221">
        <f>R155/'Carbon Coefficients'!R$99</f>
        <v/>
      </c>
      <c r="S221">
        <f>S155/'Carbon Coefficients'!S$99</f>
        <v/>
      </c>
      <c r="T221">
        <f>T155/'Carbon Coefficients'!T$99</f>
        <v/>
      </c>
      <c r="U221">
        <f>U155/'Carbon Coefficients'!U$99</f>
        <v/>
      </c>
      <c r="V221">
        <f>V155/'Carbon Coefficients'!V$99</f>
        <v/>
      </c>
      <c r="W221">
        <f>W155/'Carbon Coefficients'!W$99</f>
        <v/>
      </c>
      <c r="X221">
        <f>X155/'Carbon Coefficients'!X$99</f>
        <v/>
      </c>
      <c r="Y221">
        <f>Y155/'Carbon Coefficients'!Y$99</f>
        <v/>
      </c>
      <c r="Z221">
        <f>Z155/'Carbon Coefficients'!Z$99</f>
        <v/>
      </c>
      <c r="AA221">
        <f>AA155/'Carbon Coefficients'!AA$99</f>
        <v/>
      </c>
      <c r="AB221">
        <f>AB155/'Carbon Coefficients'!AB$99</f>
        <v/>
      </c>
      <c r="AC221">
        <f>AC155/'Carbon Coefficients'!AC$99</f>
        <v/>
      </c>
      <c r="AD221">
        <f>AD155/'Carbon Coefficients'!AD$99</f>
        <v/>
      </c>
      <c r="AE221">
        <f>AE155/'Carbon Coefficients'!AE$99</f>
        <v/>
      </c>
      <c r="AF221">
        <f>AF155/'Carbon Coefficients'!AF$99</f>
        <v/>
      </c>
      <c r="AG221">
        <f>AG155/'Carbon Coefficients'!AG$99</f>
        <v/>
      </c>
      <c r="AH221">
        <f>AH155/'Carbon Coefficients'!AH$99</f>
        <v/>
      </c>
      <c r="AI221">
        <f>AI155/'Carbon Coefficients'!AI$99</f>
        <v/>
      </c>
      <c r="AJ221">
        <f>AJ155/'Carbon Coefficients'!AJ$99</f>
        <v/>
      </c>
      <c r="AK221">
        <f>AK155/'Carbon Coefficients'!AK$99</f>
        <v/>
      </c>
      <c r="AL221">
        <f>AL155/'Carbon Coefficients'!AL$99</f>
        <v/>
      </c>
      <c r="AM221">
        <f>AM155/'Carbon Coefficients'!AM$99</f>
        <v/>
      </c>
      <c r="AN221">
        <f>AN155/'Carbon Coefficients'!AN$99</f>
        <v/>
      </c>
      <c r="AO221">
        <f>AO155/'Carbon Coefficients'!AO$99</f>
        <v/>
      </c>
      <c r="AP221">
        <f>AP155/'Carbon Coefficients'!AP$99</f>
        <v/>
      </c>
      <c r="AQ221">
        <f>AQ155/'Carbon Coefficients'!AQ$99</f>
        <v/>
      </c>
      <c r="AR221">
        <f>AR155/'Carbon Coefficients'!AR$99</f>
        <v/>
      </c>
      <c r="AS221">
        <f>AS155/'Carbon Coefficients'!AS$99</f>
        <v/>
      </c>
      <c r="AT221">
        <f>AT155/'Carbon Coefficients'!AT$99</f>
        <v/>
      </c>
      <c r="AU221">
        <f>AU155/'Carbon Coefficients'!AU$99</f>
        <v/>
      </c>
      <c r="AV221">
        <f>AV155/'Carbon Coefficients'!AV$99</f>
        <v/>
      </c>
    </row>
    <row r="222" spans="1:50">
      <c r="A222" t="s">
        <v>230</v>
      </c>
      <c r="B222" t="s">
        <v>1791</v>
      </c>
      <c r="E222">
        <f>E156/'Carbon Coefficients'!E$99</f>
        <v/>
      </c>
      <c r="F222">
        <f>F156/'Carbon Coefficients'!F$99</f>
        <v/>
      </c>
      <c r="G222">
        <f>G156/'Carbon Coefficients'!G$99</f>
        <v/>
      </c>
      <c r="H222">
        <f>H156/'Carbon Coefficients'!H$99</f>
        <v/>
      </c>
      <c r="I222">
        <f>I156/'Carbon Coefficients'!I$99</f>
        <v/>
      </c>
      <c r="J222">
        <f>J156/'Carbon Coefficients'!J$99</f>
        <v/>
      </c>
      <c r="K222">
        <f>K156/'Carbon Coefficients'!K$99</f>
        <v/>
      </c>
      <c r="L222">
        <f>L156/'Carbon Coefficients'!L$99</f>
        <v/>
      </c>
      <c r="M222">
        <f>M156/'Carbon Coefficients'!M$99</f>
        <v/>
      </c>
      <c r="N222">
        <f>N156/'Carbon Coefficients'!N$99</f>
        <v/>
      </c>
      <c r="O222">
        <f>O156/'Carbon Coefficients'!O$99</f>
        <v/>
      </c>
      <c r="P222">
        <f>P156/'Carbon Coefficients'!P$99</f>
        <v/>
      </c>
      <c r="Q222">
        <f>Q156/'Carbon Coefficients'!Q$99</f>
        <v/>
      </c>
      <c r="R222">
        <f>R156/'Carbon Coefficients'!R$99</f>
        <v/>
      </c>
      <c r="S222">
        <f>S156/'Carbon Coefficients'!S$99</f>
        <v/>
      </c>
      <c r="T222">
        <f>T156/'Carbon Coefficients'!T$99</f>
        <v/>
      </c>
      <c r="U222">
        <f>U156/'Carbon Coefficients'!U$99</f>
        <v/>
      </c>
      <c r="V222">
        <f>V156/'Carbon Coefficients'!V$99</f>
        <v/>
      </c>
      <c r="W222">
        <f>W156/'Carbon Coefficients'!W$99</f>
        <v/>
      </c>
      <c r="X222">
        <f>X156/'Carbon Coefficients'!X$99</f>
        <v/>
      </c>
      <c r="Y222">
        <f>Y156/'Carbon Coefficients'!Y$99</f>
        <v/>
      </c>
      <c r="Z222">
        <f>Z156/'Carbon Coefficients'!Z$99</f>
        <v/>
      </c>
      <c r="AA222">
        <f>AA156/'Carbon Coefficients'!AA$99</f>
        <v/>
      </c>
      <c r="AB222">
        <f>AB156/'Carbon Coefficients'!AB$99</f>
        <v/>
      </c>
      <c r="AC222">
        <f>AC156/'Carbon Coefficients'!AC$99</f>
        <v/>
      </c>
      <c r="AD222">
        <f>AD156/'Carbon Coefficients'!AD$99</f>
        <v/>
      </c>
      <c r="AE222">
        <f>AE156/'Carbon Coefficients'!AE$99</f>
        <v/>
      </c>
      <c r="AF222">
        <f>AF156/'Carbon Coefficients'!AF$99</f>
        <v/>
      </c>
      <c r="AG222">
        <f>AG156/'Carbon Coefficients'!AG$99</f>
        <v/>
      </c>
      <c r="AH222">
        <f>AH156/'Carbon Coefficients'!AH$99</f>
        <v/>
      </c>
      <c r="AI222">
        <f>AI156/'Carbon Coefficients'!AI$99</f>
        <v/>
      </c>
      <c r="AJ222">
        <f>AJ156/'Carbon Coefficients'!AJ$99</f>
        <v/>
      </c>
      <c r="AK222">
        <f>AK156/'Carbon Coefficients'!AK$99</f>
        <v/>
      </c>
      <c r="AL222">
        <f>AL156/'Carbon Coefficients'!AL$99</f>
        <v/>
      </c>
      <c r="AM222">
        <f>AM156/'Carbon Coefficients'!AM$99</f>
        <v/>
      </c>
      <c r="AN222">
        <f>AN156/'Carbon Coefficients'!AN$99</f>
        <v/>
      </c>
      <c r="AO222">
        <f>AO156/'Carbon Coefficients'!AO$99</f>
        <v/>
      </c>
      <c r="AP222">
        <f>AP156/'Carbon Coefficients'!AP$99</f>
        <v/>
      </c>
      <c r="AQ222">
        <f>AQ156/'Carbon Coefficients'!AQ$99</f>
        <v/>
      </c>
      <c r="AR222">
        <f>AR156/'Carbon Coefficients'!AR$99</f>
        <v/>
      </c>
      <c r="AS222">
        <f>AS156/'Carbon Coefficients'!AS$99</f>
        <v/>
      </c>
      <c r="AT222">
        <f>AT156/'Carbon Coefficients'!AT$99</f>
        <v/>
      </c>
      <c r="AU222">
        <f>AU156/'Carbon Coefficients'!AU$99</f>
        <v/>
      </c>
      <c r="AV222">
        <f>AV156/'Carbon Coefficients'!AV$99</f>
        <v/>
      </c>
    </row>
    <row r="223" spans="1:50">
      <c r="A223" t="s">
        <v>396</v>
      </c>
      <c r="B223" t="s">
        <v>1791</v>
      </c>
      <c r="E223">
        <f>E157/'Carbon Coefficients'!E$99</f>
        <v/>
      </c>
      <c r="F223">
        <f>F157/'Carbon Coefficients'!F$99</f>
        <v/>
      </c>
      <c r="G223">
        <f>G157/'Carbon Coefficients'!G$99</f>
        <v/>
      </c>
      <c r="H223">
        <f>H157/'Carbon Coefficients'!H$99</f>
        <v/>
      </c>
      <c r="I223">
        <f>I157/'Carbon Coefficients'!I$99</f>
        <v/>
      </c>
      <c r="J223">
        <f>J157/'Carbon Coefficients'!J$99</f>
        <v/>
      </c>
      <c r="K223">
        <f>K157/'Carbon Coefficients'!K$99</f>
        <v/>
      </c>
      <c r="L223">
        <f>L157/'Carbon Coefficients'!L$99</f>
        <v/>
      </c>
      <c r="M223">
        <f>M157/'Carbon Coefficients'!M$99</f>
        <v/>
      </c>
      <c r="N223">
        <f>N157/'Carbon Coefficients'!N$99</f>
        <v/>
      </c>
      <c r="O223">
        <f>O157/'Carbon Coefficients'!O$99</f>
        <v/>
      </c>
      <c r="P223">
        <f>P157/'Carbon Coefficients'!P$99</f>
        <v/>
      </c>
      <c r="Q223">
        <f>Q157/'Carbon Coefficients'!Q$99</f>
        <v/>
      </c>
      <c r="R223">
        <f>R157/'Carbon Coefficients'!R$99</f>
        <v/>
      </c>
      <c r="S223">
        <f>S157/'Carbon Coefficients'!S$99</f>
        <v/>
      </c>
      <c r="T223">
        <f>T157/'Carbon Coefficients'!T$99</f>
        <v/>
      </c>
      <c r="U223">
        <f>U157/'Carbon Coefficients'!U$99</f>
        <v/>
      </c>
      <c r="V223">
        <f>V157/'Carbon Coefficients'!V$99</f>
        <v/>
      </c>
      <c r="W223">
        <f>W157/'Carbon Coefficients'!W$99</f>
        <v/>
      </c>
      <c r="X223">
        <f>X157/'Carbon Coefficients'!X$99</f>
        <v/>
      </c>
      <c r="Y223">
        <f>Y157/'Carbon Coefficients'!Y$99</f>
        <v/>
      </c>
      <c r="Z223">
        <f>Z157/'Carbon Coefficients'!Z$99</f>
        <v/>
      </c>
      <c r="AA223">
        <f>AA157/'Carbon Coefficients'!AA$99</f>
        <v/>
      </c>
      <c r="AB223">
        <f>AB157/'Carbon Coefficients'!AB$99</f>
        <v/>
      </c>
      <c r="AC223">
        <f>AC157/'Carbon Coefficients'!AC$99</f>
        <v/>
      </c>
      <c r="AD223">
        <f>AD157/'Carbon Coefficients'!AD$99</f>
        <v/>
      </c>
      <c r="AE223">
        <f>AE157/'Carbon Coefficients'!AE$99</f>
        <v/>
      </c>
      <c r="AF223">
        <f>AF157/'Carbon Coefficients'!AF$99</f>
        <v/>
      </c>
      <c r="AG223">
        <f>AG157/'Carbon Coefficients'!AG$99</f>
        <v/>
      </c>
      <c r="AH223">
        <f>AH157/'Carbon Coefficients'!AH$99</f>
        <v/>
      </c>
      <c r="AI223">
        <f>AI157/'Carbon Coefficients'!AI$99</f>
        <v/>
      </c>
      <c r="AJ223">
        <f>AJ157/'Carbon Coefficients'!AJ$99</f>
        <v/>
      </c>
      <c r="AK223">
        <f>AK157/'Carbon Coefficients'!AK$99</f>
        <v/>
      </c>
      <c r="AL223">
        <f>AL157/'Carbon Coefficients'!AL$99</f>
        <v/>
      </c>
      <c r="AM223">
        <f>AM157/'Carbon Coefficients'!AM$99</f>
        <v/>
      </c>
      <c r="AN223">
        <f>AN157/'Carbon Coefficients'!AN$99</f>
        <v/>
      </c>
      <c r="AO223">
        <f>AO157/'Carbon Coefficients'!AO$99</f>
        <v/>
      </c>
      <c r="AP223">
        <f>AP157/'Carbon Coefficients'!AP$99</f>
        <v/>
      </c>
      <c r="AQ223">
        <f>AQ157/'Carbon Coefficients'!AQ$99</f>
        <v/>
      </c>
      <c r="AR223">
        <f>AR157/'Carbon Coefficients'!AR$99</f>
        <v/>
      </c>
      <c r="AS223">
        <f>AS157/'Carbon Coefficients'!AS$99</f>
        <v/>
      </c>
      <c r="AT223">
        <f>AT157/'Carbon Coefficients'!AT$99</f>
        <v/>
      </c>
      <c r="AU223">
        <f>AU157/'Carbon Coefficients'!AU$99</f>
        <v/>
      </c>
      <c r="AV223">
        <f>AV157/'Carbon Coefficients'!AV$99</f>
        <v/>
      </c>
    </row>
    <row r="224" spans="1:50">
      <c r="A224" t="s">
        <v>362</v>
      </c>
      <c r="B224" t="s">
        <v>1791</v>
      </c>
      <c r="E224">
        <f>E158/'Carbon Coefficients'!E$99</f>
        <v/>
      </c>
      <c r="F224">
        <f>F158/'Carbon Coefficients'!F$99</f>
        <v/>
      </c>
      <c r="G224">
        <f>G158/'Carbon Coefficients'!G$99</f>
        <v/>
      </c>
      <c r="H224">
        <f>H158/'Carbon Coefficients'!H$99</f>
        <v/>
      </c>
      <c r="I224">
        <f>I158/'Carbon Coefficients'!I$99</f>
        <v/>
      </c>
      <c r="J224">
        <f>J158/'Carbon Coefficients'!J$99</f>
        <v/>
      </c>
      <c r="K224">
        <f>K158/'Carbon Coefficients'!K$99</f>
        <v/>
      </c>
      <c r="L224">
        <f>L158/'Carbon Coefficients'!L$99</f>
        <v/>
      </c>
      <c r="M224">
        <f>M158/'Carbon Coefficients'!M$99</f>
        <v/>
      </c>
      <c r="N224">
        <f>N158/'Carbon Coefficients'!N$99</f>
        <v/>
      </c>
      <c r="O224">
        <f>O158/'Carbon Coefficients'!O$99</f>
        <v/>
      </c>
      <c r="P224">
        <f>P158/'Carbon Coefficients'!P$99</f>
        <v/>
      </c>
      <c r="Q224">
        <f>Q158/'Carbon Coefficients'!Q$99</f>
        <v/>
      </c>
      <c r="R224">
        <f>R158/'Carbon Coefficients'!R$99</f>
        <v/>
      </c>
      <c r="S224">
        <f>S158/'Carbon Coefficients'!S$99</f>
        <v/>
      </c>
      <c r="T224">
        <f>T158/'Carbon Coefficients'!T$99</f>
        <v/>
      </c>
      <c r="U224">
        <f>U158/'Carbon Coefficients'!U$99</f>
        <v/>
      </c>
      <c r="V224">
        <f>V158/'Carbon Coefficients'!V$99</f>
        <v/>
      </c>
      <c r="W224">
        <f>W158/'Carbon Coefficients'!W$99</f>
        <v/>
      </c>
      <c r="X224">
        <f>X158/'Carbon Coefficients'!X$99</f>
        <v/>
      </c>
      <c r="Y224">
        <f>Y158/'Carbon Coefficients'!Y$99</f>
        <v/>
      </c>
      <c r="Z224">
        <f>Z158/'Carbon Coefficients'!Z$99</f>
        <v/>
      </c>
      <c r="AA224">
        <f>AA158/'Carbon Coefficients'!AA$99</f>
        <v/>
      </c>
      <c r="AB224">
        <f>AB158/'Carbon Coefficients'!AB$99</f>
        <v/>
      </c>
      <c r="AC224">
        <f>AC158/'Carbon Coefficients'!AC$99</f>
        <v/>
      </c>
      <c r="AD224">
        <f>AD158/'Carbon Coefficients'!AD$99</f>
        <v/>
      </c>
      <c r="AE224">
        <f>AE158/'Carbon Coefficients'!AE$99</f>
        <v/>
      </c>
      <c r="AF224">
        <f>AF158/'Carbon Coefficients'!AF$99</f>
        <v/>
      </c>
      <c r="AG224">
        <f>AG158/'Carbon Coefficients'!AG$99</f>
        <v/>
      </c>
      <c r="AH224">
        <f>AH158/'Carbon Coefficients'!AH$99</f>
        <v/>
      </c>
      <c r="AI224">
        <f>AI158/'Carbon Coefficients'!AI$99</f>
        <v/>
      </c>
      <c r="AJ224">
        <f>AJ158/'Carbon Coefficients'!AJ$99</f>
        <v/>
      </c>
      <c r="AK224">
        <f>AK158/'Carbon Coefficients'!AK$99</f>
        <v/>
      </c>
      <c r="AL224">
        <f>AL158/'Carbon Coefficients'!AL$99</f>
        <v/>
      </c>
      <c r="AM224">
        <f>AM158/'Carbon Coefficients'!AM$99</f>
        <v/>
      </c>
      <c r="AN224">
        <f>AN158/'Carbon Coefficients'!AN$99</f>
        <v/>
      </c>
      <c r="AO224">
        <f>AO158/'Carbon Coefficients'!AO$99</f>
        <v/>
      </c>
      <c r="AP224">
        <f>AP158/'Carbon Coefficients'!AP$99</f>
        <v/>
      </c>
      <c r="AQ224">
        <f>AQ158/'Carbon Coefficients'!AQ$99</f>
        <v/>
      </c>
      <c r="AR224">
        <f>AR158/'Carbon Coefficients'!AR$99</f>
        <v/>
      </c>
      <c r="AS224">
        <f>AS158/'Carbon Coefficients'!AS$99</f>
        <v/>
      </c>
      <c r="AT224">
        <f>AT158/'Carbon Coefficients'!AT$99</f>
        <v/>
      </c>
      <c r="AU224">
        <f>AU158/'Carbon Coefficients'!AU$99</f>
        <v/>
      </c>
      <c r="AV224">
        <f>AV158/'Carbon Coefficients'!AV$99</f>
        <v/>
      </c>
    </row>
    <row r="225" spans="1:50">
      <c r="A225" t="s">
        <v>244</v>
      </c>
      <c r="B225" t="s">
        <v>1791</v>
      </c>
      <c r="E225">
        <f>E159/'Carbon Coefficients'!E$99</f>
        <v/>
      </c>
      <c r="F225">
        <f>F159/'Carbon Coefficients'!F$99</f>
        <v/>
      </c>
      <c r="G225">
        <f>G159/'Carbon Coefficients'!G$99</f>
        <v/>
      </c>
      <c r="H225">
        <f>H159/'Carbon Coefficients'!H$99</f>
        <v/>
      </c>
      <c r="I225">
        <f>I159/'Carbon Coefficients'!I$99</f>
        <v/>
      </c>
      <c r="J225">
        <f>J159/'Carbon Coefficients'!J$99</f>
        <v/>
      </c>
      <c r="K225">
        <f>K159/'Carbon Coefficients'!K$99</f>
        <v/>
      </c>
      <c r="L225">
        <f>L159/'Carbon Coefficients'!L$99</f>
        <v/>
      </c>
      <c r="M225">
        <f>M159/'Carbon Coefficients'!M$99</f>
        <v/>
      </c>
      <c r="N225">
        <f>N159/'Carbon Coefficients'!N$99</f>
        <v/>
      </c>
      <c r="O225">
        <f>O159/'Carbon Coefficients'!O$99</f>
        <v/>
      </c>
      <c r="P225">
        <f>P159/'Carbon Coefficients'!P$99</f>
        <v/>
      </c>
      <c r="Q225">
        <f>Q159/'Carbon Coefficients'!Q$99</f>
        <v/>
      </c>
      <c r="R225">
        <f>R159/'Carbon Coefficients'!R$99</f>
        <v/>
      </c>
      <c r="S225">
        <f>S159/'Carbon Coefficients'!S$99</f>
        <v/>
      </c>
      <c r="T225">
        <f>T159/'Carbon Coefficients'!T$99</f>
        <v/>
      </c>
      <c r="U225">
        <f>U159/'Carbon Coefficients'!U$99</f>
        <v/>
      </c>
      <c r="V225">
        <f>V159/'Carbon Coefficients'!V$99</f>
        <v/>
      </c>
      <c r="W225">
        <f>W159/'Carbon Coefficients'!W$99</f>
        <v/>
      </c>
      <c r="X225">
        <f>X159/'Carbon Coefficients'!X$99</f>
        <v/>
      </c>
      <c r="Y225">
        <f>Y159/'Carbon Coefficients'!Y$99</f>
        <v/>
      </c>
      <c r="Z225">
        <f>Z159/'Carbon Coefficients'!Z$99</f>
        <v/>
      </c>
      <c r="AA225">
        <f>AA159/'Carbon Coefficients'!AA$99</f>
        <v/>
      </c>
      <c r="AB225">
        <f>AB159/'Carbon Coefficients'!AB$99</f>
        <v/>
      </c>
      <c r="AC225">
        <f>AC159/'Carbon Coefficients'!AC$99</f>
        <v/>
      </c>
      <c r="AD225">
        <f>AD159/'Carbon Coefficients'!AD$99</f>
        <v/>
      </c>
      <c r="AE225">
        <f>AE159/'Carbon Coefficients'!AE$99</f>
        <v/>
      </c>
      <c r="AF225">
        <f>AF159/'Carbon Coefficients'!AF$99</f>
        <v/>
      </c>
      <c r="AG225">
        <f>AG159/'Carbon Coefficients'!AG$99</f>
        <v/>
      </c>
      <c r="AH225">
        <f>AH159/'Carbon Coefficients'!AH$99</f>
        <v/>
      </c>
      <c r="AI225">
        <f>AI159/'Carbon Coefficients'!AI$99</f>
        <v/>
      </c>
      <c r="AJ225">
        <f>AJ159/'Carbon Coefficients'!AJ$99</f>
        <v/>
      </c>
      <c r="AK225">
        <f>AK159/'Carbon Coefficients'!AK$99</f>
        <v/>
      </c>
      <c r="AL225">
        <f>AL159/'Carbon Coefficients'!AL$99</f>
        <v/>
      </c>
      <c r="AM225">
        <f>AM159/'Carbon Coefficients'!AM$99</f>
        <v/>
      </c>
      <c r="AN225">
        <f>AN159/'Carbon Coefficients'!AN$99</f>
        <v/>
      </c>
      <c r="AO225">
        <f>AO159/'Carbon Coefficients'!AO$99</f>
        <v/>
      </c>
      <c r="AP225">
        <f>AP159/'Carbon Coefficients'!AP$99</f>
        <v/>
      </c>
      <c r="AQ225">
        <f>AQ159/'Carbon Coefficients'!AQ$99</f>
        <v/>
      </c>
      <c r="AR225">
        <f>AR159/'Carbon Coefficients'!AR$99</f>
        <v/>
      </c>
      <c r="AS225">
        <f>AS159/'Carbon Coefficients'!AS$99</f>
        <v/>
      </c>
      <c r="AT225">
        <f>AT159/'Carbon Coefficients'!AT$99</f>
        <v/>
      </c>
      <c r="AU225">
        <f>AU159/'Carbon Coefficients'!AU$99</f>
        <v/>
      </c>
      <c r="AV225">
        <f>AV159/'Carbon Coefficients'!AV$99</f>
        <v/>
      </c>
    </row>
    <row r="226" spans="1:50">
      <c r="A226" t="s">
        <v>239</v>
      </c>
      <c r="B226" t="s">
        <v>1791</v>
      </c>
      <c r="E226">
        <f>E160/'Carbon Coefficients'!E$99</f>
        <v/>
      </c>
      <c r="F226">
        <f>F160/'Carbon Coefficients'!F$99</f>
        <v/>
      </c>
      <c r="G226">
        <f>G160/'Carbon Coefficients'!G$99</f>
        <v/>
      </c>
      <c r="H226">
        <f>H160/'Carbon Coefficients'!H$99</f>
        <v/>
      </c>
      <c r="I226">
        <f>I160/'Carbon Coefficients'!I$99</f>
        <v/>
      </c>
      <c r="J226">
        <f>J160/'Carbon Coefficients'!J$99</f>
        <v/>
      </c>
      <c r="K226">
        <f>K160/'Carbon Coefficients'!K$99</f>
        <v/>
      </c>
      <c r="L226">
        <f>L160/'Carbon Coefficients'!L$99</f>
        <v/>
      </c>
      <c r="M226">
        <f>M160/'Carbon Coefficients'!M$99</f>
        <v/>
      </c>
      <c r="N226">
        <f>N160/'Carbon Coefficients'!N$99</f>
        <v/>
      </c>
      <c r="O226">
        <f>O160/'Carbon Coefficients'!O$99</f>
        <v/>
      </c>
      <c r="P226">
        <f>P160/'Carbon Coefficients'!P$99</f>
        <v/>
      </c>
      <c r="Q226">
        <f>Q160/'Carbon Coefficients'!Q$99</f>
        <v/>
      </c>
      <c r="R226">
        <f>R160/'Carbon Coefficients'!R$99</f>
        <v/>
      </c>
      <c r="S226">
        <f>S160/'Carbon Coefficients'!S$99</f>
        <v/>
      </c>
      <c r="T226">
        <f>T160/'Carbon Coefficients'!T$99</f>
        <v/>
      </c>
      <c r="U226">
        <f>U160/'Carbon Coefficients'!U$99</f>
        <v/>
      </c>
      <c r="V226">
        <f>V160/'Carbon Coefficients'!V$99</f>
        <v/>
      </c>
      <c r="W226">
        <f>W160/'Carbon Coefficients'!W$99</f>
        <v/>
      </c>
      <c r="X226">
        <f>X160/'Carbon Coefficients'!X$99</f>
        <v/>
      </c>
      <c r="Y226">
        <f>Y160/'Carbon Coefficients'!Y$99</f>
        <v/>
      </c>
      <c r="Z226">
        <f>Z160/'Carbon Coefficients'!Z$99</f>
        <v/>
      </c>
      <c r="AA226">
        <f>AA160/'Carbon Coefficients'!AA$99</f>
        <v/>
      </c>
      <c r="AB226">
        <f>AB160/'Carbon Coefficients'!AB$99</f>
        <v/>
      </c>
      <c r="AC226">
        <f>AC160/'Carbon Coefficients'!AC$99</f>
        <v/>
      </c>
      <c r="AD226">
        <f>AD160/'Carbon Coefficients'!AD$99</f>
        <v/>
      </c>
      <c r="AE226">
        <f>AE160/'Carbon Coefficients'!AE$99</f>
        <v/>
      </c>
      <c r="AF226">
        <f>AF160/'Carbon Coefficients'!AF$99</f>
        <v/>
      </c>
      <c r="AG226">
        <f>AG160/'Carbon Coefficients'!AG$99</f>
        <v/>
      </c>
      <c r="AH226">
        <f>AH160/'Carbon Coefficients'!AH$99</f>
        <v/>
      </c>
      <c r="AI226">
        <f>AI160/'Carbon Coefficients'!AI$99</f>
        <v/>
      </c>
      <c r="AJ226">
        <f>AJ160/'Carbon Coefficients'!AJ$99</f>
        <v/>
      </c>
      <c r="AK226">
        <f>AK160/'Carbon Coefficients'!AK$99</f>
        <v/>
      </c>
      <c r="AL226">
        <f>AL160/'Carbon Coefficients'!AL$99</f>
        <v/>
      </c>
      <c r="AM226">
        <f>AM160/'Carbon Coefficients'!AM$99</f>
        <v/>
      </c>
      <c r="AN226">
        <f>AN160/'Carbon Coefficients'!AN$99</f>
        <v/>
      </c>
      <c r="AO226">
        <f>AO160/'Carbon Coefficients'!AO$99</f>
        <v/>
      </c>
      <c r="AP226">
        <f>AP160/'Carbon Coefficients'!AP$99</f>
        <v/>
      </c>
      <c r="AQ226">
        <f>AQ160/'Carbon Coefficients'!AQ$99</f>
        <v/>
      </c>
      <c r="AR226">
        <f>AR160/'Carbon Coefficients'!AR$99</f>
        <v/>
      </c>
      <c r="AS226">
        <f>AS160/'Carbon Coefficients'!AS$99</f>
        <v/>
      </c>
      <c r="AT226">
        <f>AT160/'Carbon Coefficients'!AT$99</f>
        <v/>
      </c>
      <c r="AU226">
        <f>AU160/'Carbon Coefficients'!AU$99</f>
        <v/>
      </c>
      <c r="AV226">
        <f>AV160/'Carbon Coefficients'!AV$99</f>
        <v/>
      </c>
    </row>
    <row r="227" spans="1:50">
      <c r="A227" t="s">
        <v>338</v>
      </c>
      <c r="B227" t="s">
        <v>1791</v>
      </c>
      <c r="E227">
        <f>E161/'Carbon Coefficients'!E$99</f>
        <v/>
      </c>
      <c r="F227">
        <f>F161/'Carbon Coefficients'!F$99</f>
        <v/>
      </c>
      <c r="G227">
        <f>G161/'Carbon Coefficients'!G$99</f>
        <v/>
      </c>
      <c r="H227">
        <f>H161/'Carbon Coefficients'!H$99</f>
        <v/>
      </c>
      <c r="I227">
        <f>I161/'Carbon Coefficients'!I$99</f>
        <v/>
      </c>
      <c r="J227">
        <f>J161/'Carbon Coefficients'!J$99</f>
        <v/>
      </c>
      <c r="K227">
        <f>K161/'Carbon Coefficients'!K$99</f>
        <v/>
      </c>
      <c r="L227">
        <f>L161/'Carbon Coefficients'!L$99</f>
        <v/>
      </c>
      <c r="M227">
        <f>M161/'Carbon Coefficients'!M$99</f>
        <v/>
      </c>
      <c r="N227">
        <f>N161/'Carbon Coefficients'!N$99</f>
        <v/>
      </c>
      <c r="O227">
        <f>O161/'Carbon Coefficients'!O$99</f>
        <v/>
      </c>
      <c r="P227">
        <f>P161/'Carbon Coefficients'!P$99</f>
        <v/>
      </c>
      <c r="Q227">
        <f>Q161/'Carbon Coefficients'!Q$99</f>
        <v/>
      </c>
      <c r="R227">
        <f>R161/'Carbon Coefficients'!R$99</f>
        <v/>
      </c>
      <c r="S227">
        <f>S161/'Carbon Coefficients'!S$99</f>
        <v/>
      </c>
      <c r="T227">
        <f>T161/'Carbon Coefficients'!T$99</f>
        <v/>
      </c>
      <c r="U227">
        <f>U161/'Carbon Coefficients'!U$99</f>
        <v/>
      </c>
      <c r="V227">
        <f>V161/'Carbon Coefficients'!V$99</f>
        <v/>
      </c>
      <c r="W227">
        <f>W161/'Carbon Coefficients'!W$99</f>
        <v/>
      </c>
      <c r="X227">
        <f>X161/'Carbon Coefficients'!X$99</f>
        <v/>
      </c>
      <c r="Y227">
        <f>Y161/'Carbon Coefficients'!Y$99</f>
        <v/>
      </c>
      <c r="Z227">
        <f>Z161/'Carbon Coefficients'!Z$99</f>
        <v/>
      </c>
      <c r="AA227">
        <f>AA161/'Carbon Coefficients'!AA$99</f>
        <v/>
      </c>
      <c r="AB227">
        <f>AB161/'Carbon Coefficients'!AB$99</f>
        <v/>
      </c>
      <c r="AC227">
        <f>AC161/'Carbon Coefficients'!AC$99</f>
        <v/>
      </c>
      <c r="AD227">
        <f>AD161/'Carbon Coefficients'!AD$99</f>
        <v/>
      </c>
      <c r="AE227">
        <f>AE161/'Carbon Coefficients'!AE$99</f>
        <v/>
      </c>
      <c r="AF227">
        <f>AF161/'Carbon Coefficients'!AF$99</f>
        <v/>
      </c>
      <c r="AG227">
        <f>AG161/'Carbon Coefficients'!AG$99</f>
        <v/>
      </c>
      <c r="AH227">
        <f>AH161/'Carbon Coefficients'!AH$99</f>
        <v/>
      </c>
      <c r="AI227">
        <f>AI161/'Carbon Coefficients'!AI$99</f>
        <v/>
      </c>
      <c r="AJ227">
        <f>AJ161/'Carbon Coefficients'!AJ$99</f>
        <v/>
      </c>
      <c r="AK227">
        <f>AK161/'Carbon Coefficients'!AK$99</f>
        <v/>
      </c>
      <c r="AL227">
        <f>AL161/'Carbon Coefficients'!AL$99</f>
        <v/>
      </c>
      <c r="AM227">
        <f>AM161/'Carbon Coefficients'!AM$99</f>
        <v/>
      </c>
      <c r="AN227">
        <f>AN161/'Carbon Coefficients'!AN$99</f>
        <v/>
      </c>
      <c r="AO227">
        <f>AO161/'Carbon Coefficients'!AO$99</f>
        <v/>
      </c>
      <c r="AP227">
        <f>AP161/'Carbon Coefficients'!AP$99</f>
        <v/>
      </c>
      <c r="AQ227">
        <f>AQ161/'Carbon Coefficients'!AQ$99</f>
        <v/>
      </c>
      <c r="AR227">
        <f>AR161/'Carbon Coefficients'!AR$99</f>
        <v/>
      </c>
      <c r="AS227">
        <f>AS161/'Carbon Coefficients'!AS$99</f>
        <v/>
      </c>
      <c r="AT227">
        <f>AT161/'Carbon Coefficients'!AT$99</f>
        <v/>
      </c>
      <c r="AU227">
        <f>AU161/'Carbon Coefficients'!AU$99</f>
        <v/>
      </c>
      <c r="AV227">
        <f>AV161/'Carbon Coefficients'!AV$99</f>
        <v/>
      </c>
    </row>
    <row r="228" spans="1:50">
      <c r="A228" t="s">
        <v>261</v>
      </c>
      <c r="B228" t="s">
        <v>1791</v>
      </c>
      <c r="E228">
        <f>E162/'Carbon Coefficients'!E$99</f>
        <v/>
      </c>
      <c r="F228">
        <f>F162/'Carbon Coefficients'!F$99</f>
        <v/>
      </c>
      <c r="G228">
        <f>G162/'Carbon Coefficients'!G$99</f>
        <v/>
      </c>
      <c r="H228">
        <f>H162/'Carbon Coefficients'!H$99</f>
        <v/>
      </c>
      <c r="I228">
        <f>I162/'Carbon Coefficients'!I$99</f>
        <v/>
      </c>
      <c r="J228">
        <f>J162/'Carbon Coefficients'!J$99</f>
        <v/>
      </c>
      <c r="K228">
        <f>K162/'Carbon Coefficients'!K$99</f>
        <v/>
      </c>
      <c r="L228">
        <f>L162/'Carbon Coefficients'!L$99</f>
        <v/>
      </c>
      <c r="M228">
        <f>M162/'Carbon Coefficients'!M$99</f>
        <v/>
      </c>
      <c r="N228">
        <f>N162/'Carbon Coefficients'!N$99</f>
        <v/>
      </c>
      <c r="O228">
        <f>O162/'Carbon Coefficients'!O$99</f>
        <v/>
      </c>
      <c r="P228">
        <f>P162/'Carbon Coefficients'!P$99</f>
        <v/>
      </c>
      <c r="Q228">
        <f>Q162/'Carbon Coefficients'!Q$99</f>
        <v/>
      </c>
      <c r="R228">
        <f>R162/'Carbon Coefficients'!R$99</f>
        <v/>
      </c>
      <c r="S228">
        <f>S162/'Carbon Coefficients'!S$99</f>
        <v/>
      </c>
      <c r="T228">
        <f>T162/'Carbon Coefficients'!T$99</f>
        <v/>
      </c>
      <c r="U228">
        <f>U162/'Carbon Coefficients'!U$99</f>
        <v/>
      </c>
      <c r="V228">
        <f>V162/'Carbon Coefficients'!V$99</f>
        <v/>
      </c>
      <c r="W228">
        <f>W162/'Carbon Coefficients'!W$99</f>
        <v/>
      </c>
      <c r="X228">
        <f>X162/'Carbon Coefficients'!X$99</f>
        <v/>
      </c>
      <c r="Y228">
        <f>Y162/'Carbon Coefficients'!Y$99</f>
        <v/>
      </c>
      <c r="Z228">
        <f>Z162/'Carbon Coefficients'!Z$99</f>
        <v/>
      </c>
      <c r="AA228">
        <f>AA162/'Carbon Coefficients'!AA$99</f>
        <v/>
      </c>
      <c r="AB228">
        <f>AB162/'Carbon Coefficients'!AB$99</f>
        <v/>
      </c>
      <c r="AC228">
        <f>AC162/'Carbon Coefficients'!AC$99</f>
        <v/>
      </c>
      <c r="AD228">
        <f>AD162/'Carbon Coefficients'!AD$99</f>
        <v/>
      </c>
      <c r="AE228">
        <f>AE162/'Carbon Coefficients'!AE$99</f>
        <v/>
      </c>
      <c r="AF228">
        <f>AF162/'Carbon Coefficients'!AF$99</f>
        <v/>
      </c>
      <c r="AG228">
        <f>AG162/'Carbon Coefficients'!AG$99</f>
        <v/>
      </c>
      <c r="AH228">
        <f>AH162/'Carbon Coefficients'!AH$99</f>
        <v/>
      </c>
      <c r="AI228">
        <f>AI162/'Carbon Coefficients'!AI$99</f>
        <v/>
      </c>
      <c r="AJ228">
        <f>AJ162/'Carbon Coefficients'!AJ$99</f>
        <v/>
      </c>
      <c r="AK228">
        <f>AK162/'Carbon Coefficients'!AK$99</f>
        <v/>
      </c>
      <c r="AL228">
        <f>AL162/'Carbon Coefficients'!AL$99</f>
        <v/>
      </c>
      <c r="AM228">
        <f>AM162/'Carbon Coefficients'!AM$99</f>
        <v/>
      </c>
      <c r="AN228">
        <f>AN162/'Carbon Coefficients'!AN$99</f>
        <v/>
      </c>
      <c r="AO228">
        <f>AO162/'Carbon Coefficients'!AO$99</f>
        <v/>
      </c>
      <c r="AP228">
        <f>AP162/'Carbon Coefficients'!AP$99</f>
        <v/>
      </c>
      <c r="AQ228">
        <f>AQ162/'Carbon Coefficients'!AQ$99</f>
        <v/>
      </c>
      <c r="AR228">
        <f>AR162/'Carbon Coefficients'!AR$99</f>
        <v/>
      </c>
      <c r="AS228">
        <f>AS162/'Carbon Coefficients'!AS$99</f>
        <v/>
      </c>
      <c r="AT228">
        <f>AT162/'Carbon Coefficients'!AT$99</f>
        <v/>
      </c>
      <c r="AU228">
        <f>AU162/'Carbon Coefficients'!AU$99</f>
        <v/>
      </c>
      <c r="AV228">
        <f>AV162/'Carbon Coefficients'!AV$99</f>
        <v/>
      </c>
    </row>
    <row r="229" spans="1:50">
      <c r="A229" t="s">
        <v>346</v>
      </c>
      <c r="B229" t="s">
        <v>1791</v>
      </c>
      <c r="E229">
        <f>E163/'Carbon Coefficients'!E$99</f>
        <v/>
      </c>
      <c r="F229">
        <f>F163/'Carbon Coefficients'!F$99</f>
        <v/>
      </c>
      <c r="G229">
        <f>G163/'Carbon Coefficients'!G$99</f>
        <v/>
      </c>
      <c r="H229">
        <f>H163/'Carbon Coefficients'!H$99</f>
        <v/>
      </c>
      <c r="I229">
        <f>I163/'Carbon Coefficients'!I$99</f>
        <v/>
      </c>
      <c r="J229">
        <f>J163/'Carbon Coefficients'!J$99</f>
        <v/>
      </c>
      <c r="K229">
        <f>K163/'Carbon Coefficients'!K$99</f>
        <v/>
      </c>
      <c r="L229">
        <f>L163/'Carbon Coefficients'!L$99</f>
        <v/>
      </c>
      <c r="M229">
        <f>M163/'Carbon Coefficients'!M$99</f>
        <v/>
      </c>
      <c r="N229">
        <f>N163/'Carbon Coefficients'!N$99</f>
        <v/>
      </c>
      <c r="O229">
        <f>O163/'Carbon Coefficients'!O$99</f>
        <v/>
      </c>
      <c r="P229">
        <f>P163/'Carbon Coefficients'!P$99</f>
        <v/>
      </c>
      <c r="Q229">
        <f>Q163/'Carbon Coefficients'!Q$99</f>
        <v/>
      </c>
      <c r="R229">
        <f>R163/'Carbon Coefficients'!R$99</f>
        <v/>
      </c>
      <c r="S229">
        <f>S163/'Carbon Coefficients'!S$99</f>
        <v/>
      </c>
      <c r="T229">
        <f>T163/'Carbon Coefficients'!T$99</f>
        <v/>
      </c>
      <c r="U229">
        <f>U163/'Carbon Coefficients'!U$99</f>
        <v/>
      </c>
      <c r="V229">
        <f>V163/'Carbon Coefficients'!V$99</f>
        <v/>
      </c>
      <c r="W229">
        <f>W163/'Carbon Coefficients'!W$99</f>
        <v/>
      </c>
      <c r="X229">
        <f>X163/'Carbon Coefficients'!X$99</f>
        <v/>
      </c>
      <c r="Y229">
        <f>Y163/'Carbon Coefficients'!Y$99</f>
        <v/>
      </c>
      <c r="Z229">
        <f>Z163/'Carbon Coefficients'!Z$99</f>
        <v/>
      </c>
      <c r="AA229">
        <f>AA163/'Carbon Coefficients'!AA$99</f>
        <v/>
      </c>
      <c r="AB229">
        <f>AB163/'Carbon Coefficients'!AB$99</f>
        <v/>
      </c>
      <c r="AC229">
        <f>AC163/'Carbon Coefficients'!AC$99</f>
        <v/>
      </c>
      <c r="AD229">
        <f>AD163/'Carbon Coefficients'!AD$99</f>
        <v/>
      </c>
      <c r="AE229">
        <f>AE163/'Carbon Coefficients'!AE$99</f>
        <v/>
      </c>
      <c r="AF229">
        <f>AF163/'Carbon Coefficients'!AF$99</f>
        <v/>
      </c>
      <c r="AG229">
        <f>AG163/'Carbon Coefficients'!AG$99</f>
        <v/>
      </c>
      <c r="AH229">
        <f>AH163/'Carbon Coefficients'!AH$99</f>
        <v/>
      </c>
      <c r="AI229">
        <f>AI163/'Carbon Coefficients'!AI$99</f>
        <v/>
      </c>
      <c r="AJ229">
        <f>AJ163/'Carbon Coefficients'!AJ$99</f>
        <v/>
      </c>
      <c r="AK229">
        <f>AK163/'Carbon Coefficients'!AK$99</f>
        <v/>
      </c>
      <c r="AL229">
        <f>AL163/'Carbon Coefficients'!AL$99</f>
        <v/>
      </c>
      <c r="AM229">
        <f>AM163/'Carbon Coefficients'!AM$99</f>
        <v/>
      </c>
      <c r="AN229">
        <f>AN163/'Carbon Coefficients'!AN$99</f>
        <v/>
      </c>
      <c r="AO229">
        <f>AO163/'Carbon Coefficients'!AO$99</f>
        <v/>
      </c>
      <c r="AP229">
        <f>AP163/'Carbon Coefficients'!AP$99</f>
        <v/>
      </c>
      <c r="AQ229">
        <f>AQ163/'Carbon Coefficients'!AQ$99</f>
        <v/>
      </c>
      <c r="AR229">
        <f>AR163/'Carbon Coefficients'!AR$99</f>
        <v/>
      </c>
      <c r="AS229">
        <f>AS163/'Carbon Coefficients'!AS$99</f>
        <v/>
      </c>
      <c r="AT229">
        <f>AT163/'Carbon Coefficients'!AT$99</f>
        <v/>
      </c>
      <c r="AU229">
        <f>AU163/'Carbon Coefficients'!AU$99</f>
        <v/>
      </c>
      <c r="AV229">
        <f>AV163/'Carbon Coefficients'!AV$99</f>
        <v/>
      </c>
    </row>
    <row r="230" spans="1:50">
      <c r="A230" t="s">
        <v>248</v>
      </c>
      <c r="B230" t="s">
        <v>1791</v>
      </c>
      <c r="E230">
        <f>E164/'Carbon Coefficients'!E$99</f>
        <v/>
      </c>
      <c r="F230">
        <f>F164/'Carbon Coefficients'!F$99</f>
        <v/>
      </c>
      <c r="G230">
        <f>G164/'Carbon Coefficients'!G$99</f>
        <v/>
      </c>
      <c r="H230">
        <f>H164/'Carbon Coefficients'!H$99</f>
        <v/>
      </c>
      <c r="I230">
        <f>I164/'Carbon Coefficients'!I$99</f>
        <v/>
      </c>
      <c r="J230">
        <f>J164/'Carbon Coefficients'!J$99</f>
        <v/>
      </c>
      <c r="K230">
        <f>K164/'Carbon Coefficients'!K$99</f>
        <v/>
      </c>
      <c r="L230">
        <f>L164/'Carbon Coefficients'!L$99</f>
        <v/>
      </c>
      <c r="M230">
        <f>M164/'Carbon Coefficients'!M$99</f>
        <v/>
      </c>
      <c r="N230">
        <f>N164/'Carbon Coefficients'!N$99</f>
        <v/>
      </c>
      <c r="O230">
        <f>O164/'Carbon Coefficients'!O$99</f>
        <v/>
      </c>
      <c r="P230">
        <f>P164/'Carbon Coefficients'!P$99</f>
        <v/>
      </c>
      <c r="Q230">
        <f>Q164/'Carbon Coefficients'!Q$99</f>
        <v/>
      </c>
      <c r="R230">
        <f>R164/'Carbon Coefficients'!R$99</f>
        <v/>
      </c>
      <c r="S230">
        <f>S164/'Carbon Coefficients'!S$99</f>
        <v/>
      </c>
      <c r="T230">
        <f>T164/'Carbon Coefficients'!T$99</f>
        <v/>
      </c>
      <c r="U230">
        <f>U164/'Carbon Coefficients'!U$99</f>
        <v/>
      </c>
      <c r="V230">
        <f>V164/'Carbon Coefficients'!V$99</f>
        <v/>
      </c>
      <c r="W230">
        <f>W164/'Carbon Coefficients'!W$99</f>
        <v/>
      </c>
      <c r="X230">
        <f>X164/'Carbon Coefficients'!X$99</f>
        <v/>
      </c>
      <c r="Y230">
        <f>Y164/'Carbon Coefficients'!Y$99</f>
        <v/>
      </c>
      <c r="Z230">
        <f>Z164/'Carbon Coefficients'!Z$99</f>
        <v/>
      </c>
      <c r="AA230">
        <f>AA164/'Carbon Coefficients'!AA$99</f>
        <v/>
      </c>
      <c r="AB230">
        <f>AB164/'Carbon Coefficients'!AB$99</f>
        <v/>
      </c>
      <c r="AC230">
        <f>AC164/'Carbon Coefficients'!AC$99</f>
        <v/>
      </c>
      <c r="AD230">
        <f>AD164/'Carbon Coefficients'!AD$99</f>
        <v/>
      </c>
      <c r="AE230">
        <f>AE164/'Carbon Coefficients'!AE$99</f>
        <v/>
      </c>
      <c r="AF230">
        <f>AF164/'Carbon Coefficients'!AF$99</f>
        <v/>
      </c>
      <c r="AG230">
        <f>AG164/'Carbon Coefficients'!AG$99</f>
        <v/>
      </c>
      <c r="AH230">
        <f>AH164/'Carbon Coefficients'!AH$99</f>
        <v/>
      </c>
      <c r="AI230">
        <f>AI164/'Carbon Coefficients'!AI$99</f>
        <v/>
      </c>
      <c r="AJ230">
        <f>AJ164/'Carbon Coefficients'!AJ$99</f>
        <v/>
      </c>
      <c r="AK230">
        <f>AK164/'Carbon Coefficients'!AK$99</f>
        <v/>
      </c>
      <c r="AL230">
        <f>AL164/'Carbon Coefficients'!AL$99</f>
        <v/>
      </c>
      <c r="AM230">
        <f>AM164/'Carbon Coefficients'!AM$99</f>
        <v/>
      </c>
      <c r="AN230">
        <f>AN164/'Carbon Coefficients'!AN$99</f>
        <v/>
      </c>
      <c r="AO230">
        <f>AO164/'Carbon Coefficients'!AO$99</f>
        <v/>
      </c>
      <c r="AP230">
        <f>AP164/'Carbon Coefficients'!AP$99</f>
        <v/>
      </c>
      <c r="AQ230">
        <f>AQ164/'Carbon Coefficients'!AQ$99</f>
        <v/>
      </c>
      <c r="AR230">
        <f>AR164/'Carbon Coefficients'!AR$99</f>
        <v/>
      </c>
      <c r="AS230">
        <f>AS164/'Carbon Coefficients'!AS$99</f>
        <v/>
      </c>
      <c r="AT230">
        <f>AT164/'Carbon Coefficients'!AT$99</f>
        <v/>
      </c>
      <c r="AU230">
        <f>AU164/'Carbon Coefficients'!AU$99</f>
        <v/>
      </c>
      <c r="AV230">
        <f>AV164/'Carbon Coefficients'!AV$99</f>
        <v/>
      </c>
    </row>
    <row r="231" spans="1:50">
      <c r="A231" t="s">
        <v>306</v>
      </c>
      <c r="B231" t="s">
        <v>1791</v>
      </c>
      <c r="E231">
        <f>E165/'Carbon Coefficients'!E$99</f>
        <v/>
      </c>
      <c r="F231">
        <f>F165/'Carbon Coefficients'!F$99</f>
        <v/>
      </c>
      <c r="G231">
        <f>G165/'Carbon Coefficients'!G$99</f>
        <v/>
      </c>
      <c r="H231">
        <f>H165/'Carbon Coefficients'!H$99</f>
        <v/>
      </c>
      <c r="I231">
        <f>I165/'Carbon Coefficients'!I$99</f>
        <v/>
      </c>
      <c r="J231">
        <f>J165/'Carbon Coefficients'!J$99</f>
        <v/>
      </c>
      <c r="K231">
        <f>K165/'Carbon Coefficients'!K$99</f>
        <v/>
      </c>
      <c r="L231">
        <f>L165/'Carbon Coefficients'!L$99</f>
        <v/>
      </c>
      <c r="M231">
        <f>M165/'Carbon Coefficients'!M$99</f>
        <v/>
      </c>
      <c r="N231">
        <f>N165/'Carbon Coefficients'!N$99</f>
        <v/>
      </c>
      <c r="O231">
        <f>O165/'Carbon Coefficients'!O$99</f>
        <v/>
      </c>
      <c r="P231">
        <f>P165/'Carbon Coefficients'!P$99</f>
        <v/>
      </c>
      <c r="Q231">
        <f>Q165/'Carbon Coefficients'!Q$99</f>
        <v/>
      </c>
      <c r="R231">
        <f>R165/'Carbon Coefficients'!R$99</f>
        <v/>
      </c>
      <c r="S231">
        <f>S165/'Carbon Coefficients'!S$99</f>
        <v/>
      </c>
      <c r="T231">
        <f>T165/'Carbon Coefficients'!T$99</f>
        <v/>
      </c>
      <c r="U231">
        <f>U165/'Carbon Coefficients'!U$99</f>
        <v/>
      </c>
      <c r="V231">
        <f>V165/'Carbon Coefficients'!V$99</f>
        <v/>
      </c>
      <c r="W231">
        <f>W165/'Carbon Coefficients'!W$99</f>
        <v/>
      </c>
      <c r="X231">
        <f>X165/'Carbon Coefficients'!X$99</f>
        <v/>
      </c>
      <c r="Y231">
        <f>Y165/'Carbon Coefficients'!Y$99</f>
        <v/>
      </c>
      <c r="Z231">
        <f>Z165/'Carbon Coefficients'!Z$99</f>
        <v/>
      </c>
      <c r="AA231">
        <f>AA165/'Carbon Coefficients'!AA$99</f>
        <v/>
      </c>
      <c r="AB231">
        <f>AB165/'Carbon Coefficients'!AB$99</f>
        <v/>
      </c>
      <c r="AC231">
        <f>AC165/'Carbon Coefficients'!AC$99</f>
        <v/>
      </c>
      <c r="AD231">
        <f>AD165/'Carbon Coefficients'!AD$99</f>
        <v/>
      </c>
      <c r="AE231">
        <f>AE165/'Carbon Coefficients'!AE$99</f>
        <v/>
      </c>
      <c r="AF231">
        <f>AF165/'Carbon Coefficients'!AF$99</f>
        <v/>
      </c>
      <c r="AG231">
        <f>AG165/'Carbon Coefficients'!AG$99</f>
        <v/>
      </c>
      <c r="AH231">
        <f>AH165/'Carbon Coefficients'!AH$99</f>
        <v/>
      </c>
      <c r="AI231">
        <f>AI165/'Carbon Coefficients'!AI$99</f>
        <v/>
      </c>
      <c r="AJ231">
        <f>AJ165/'Carbon Coefficients'!AJ$99</f>
        <v/>
      </c>
      <c r="AK231">
        <f>AK165/'Carbon Coefficients'!AK$99</f>
        <v/>
      </c>
      <c r="AL231">
        <f>AL165/'Carbon Coefficients'!AL$99</f>
        <v/>
      </c>
      <c r="AM231">
        <f>AM165/'Carbon Coefficients'!AM$99</f>
        <v/>
      </c>
      <c r="AN231">
        <f>AN165/'Carbon Coefficients'!AN$99</f>
        <v/>
      </c>
      <c r="AO231">
        <f>AO165/'Carbon Coefficients'!AO$99</f>
        <v/>
      </c>
      <c r="AP231">
        <f>AP165/'Carbon Coefficients'!AP$99</f>
        <v/>
      </c>
      <c r="AQ231">
        <f>AQ165/'Carbon Coefficients'!AQ$99</f>
        <v/>
      </c>
      <c r="AR231">
        <f>AR165/'Carbon Coefficients'!AR$99</f>
        <v/>
      </c>
      <c r="AS231">
        <f>AS165/'Carbon Coefficients'!AS$99</f>
        <v/>
      </c>
      <c r="AT231">
        <f>AT165/'Carbon Coefficients'!AT$99</f>
        <v/>
      </c>
      <c r="AU231">
        <f>AU165/'Carbon Coefficients'!AU$99</f>
        <v/>
      </c>
      <c r="AV231">
        <f>AV165/'Carbon Coefficients'!AV$99</f>
        <v/>
      </c>
    </row>
    <row r="232" spans="1:50">
      <c r="A232" t="s">
        <v>268</v>
      </c>
      <c r="B232" t="s">
        <v>1791</v>
      </c>
      <c r="E232">
        <f>E166/'Carbon Coefficients'!E$99</f>
        <v/>
      </c>
      <c r="F232">
        <f>F166/'Carbon Coefficients'!F$99</f>
        <v/>
      </c>
      <c r="G232">
        <f>G166/'Carbon Coefficients'!G$99</f>
        <v/>
      </c>
      <c r="H232">
        <f>H166/'Carbon Coefficients'!H$99</f>
        <v/>
      </c>
      <c r="I232">
        <f>I166/'Carbon Coefficients'!I$99</f>
        <v/>
      </c>
      <c r="J232">
        <f>J166/'Carbon Coefficients'!J$99</f>
        <v/>
      </c>
      <c r="K232">
        <f>K166/'Carbon Coefficients'!K$99</f>
        <v/>
      </c>
      <c r="L232">
        <f>L166/'Carbon Coefficients'!L$99</f>
        <v/>
      </c>
      <c r="M232">
        <f>M166/'Carbon Coefficients'!M$99</f>
        <v/>
      </c>
      <c r="N232">
        <f>N166/'Carbon Coefficients'!N$99</f>
        <v/>
      </c>
      <c r="O232">
        <f>O166/'Carbon Coefficients'!O$99</f>
        <v/>
      </c>
      <c r="P232">
        <f>P166/'Carbon Coefficients'!P$99</f>
        <v/>
      </c>
      <c r="Q232">
        <f>Q166/'Carbon Coefficients'!Q$99</f>
        <v/>
      </c>
      <c r="R232">
        <f>R166/'Carbon Coefficients'!R$99</f>
        <v/>
      </c>
      <c r="S232">
        <f>S166/'Carbon Coefficients'!S$99</f>
        <v/>
      </c>
      <c r="T232">
        <f>T166/'Carbon Coefficients'!T$99</f>
        <v/>
      </c>
      <c r="U232">
        <f>U166/'Carbon Coefficients'!U$99</f>
        <v/>
      </c>
      <c r="V232">
        <f>V166/'Carbon Coefficients'!V$99</f>
        <v/>
      </c>
      <c r="W232">
        <f>W166/'Carbon Coefficients'!W$99</f>
        <v/>
      </c>
      <c r="X232">
        <f>X166/'Carbon Coefficients'!X$99</f>
        <v/>
      </c>
      <c r="Y232">
        <f>Y166/'Carbon Coefficients'!Y$99</f>
        <v/>
      </c>
      <c r="Z232">
        <f>Z166/'Carbon Coefficients'!Z$99</f>
        <v/>
      </c>
      <c r="AA232">
        <f>AA166/'Carbon Coefficients'!AA$99</f>
        <v/>
      </c>
      <c r="AB232">
        <f>AB166/'Carbon Coefficients'!AB$99</f>
        <v/>
      </c>
      <c r="AC232">
        <f>AC166/'Carbon Coefficients'!AC$99</f>
        <v/>
      </c>
      <c r="AD232">
        <f>AD166/'Carbon Coefficients'!AD$99</f>
        <v/>
      </c>
      <c r="AE232">
        <f>AE166/'Carbon Coefficients'!AE$99</f>
        <v/>
      </c>
      <c r="AF232">
        <f>AF166/'Carbon Coefficients'!AF$99</f>
        <v/>
      </c>
      <c r="AG232">
        <f>AG166/'Carbon Coefficients'!AG$99</f>
        <v/>
      </c>
      <c r="AH232">
        <f>AH166/'Carbon Coefficients'!AH$99</f>
        <v/>
      </c>
      <c r="AI232">
        <f>AI166/'Carbon Coefficients'!AI$99</f>
        <v/>
      </c>
      <c r="AJ232">
        <f>AJ166/'Carbon Coefficients'!AJ$99</f>
        <v/>
      </c>
      <c r="AK232">
        <f>AK166/'Carbon Coefficients'!AK$99</f>
        <v/>
      </c>
      <c r="AL232">
        <f>AL166/'Carbon Coefficients'!AL$99</f>
        <v/>
      </c>
      <c r="AM232">
        <f>AM166/'Carbon Coefficients'!AM$99</f>
        <v/>
      </c>
      <c r="AN232">
        <f>AN166/'Carbon Coefficients'!AN$99</f>
        <v/>
      </c>
      <c r="AO232">
        <f>AO166/'Carbon Coefficients'!AO$99</f>
        <v/>
      </c>
      <c r="AP232">
        <f>AP166/'Carbon Coefficients'!AP$99</f>
        <v/>
      </c>
      <c r="AQ232">
        <f>AQ166/'Carbon Coefficients'!AQ$99</f>
        <v/>
      </c>
      <c r="AR232">
        <f>AR166/'Carbon Coefficients'!AR$99</f>
        <v/>
      </c>
      <c r="AS232">
        <f>AS166/'Carbon Coefficients'!AS$99</f>
        <v/>
      </c>
      <c r="AT232">
        <f>AT166/'Carbon Coefficients'!AT$99</f>
        <v/>
      </c>
      <c r="AU232">
        <f>AU166/'Carbon Coefficients'!AU$99</f>
        <v/>
      </c>
      <c r="AV232">
        <f>AV166/'Carbon Coefficients'!AV$99</f>
        <v/>
      </c>
    </row>
    <row r="233" spans="1:50">
      <c r="A233" t="s">
        <v>276</v>
      </c>
      <c r="B233" t="s">
        <v>1791</v>
      </c>
      <c r="E233">
        <f>E167/'Carbon Coefficients'!E$99</f>
        <v/>
      </c>
      <c r="F233">
        <f>F167/'Carbon Coefficients'!F$99</f>
        <v/>
      </c>
      <c r="G233">
        <f>G167/'Carbon Coefficients'!G$99</f>
        <v/>
      </c>
      <c r="H233">
        <f>H167/'Carbon Coefficients'!H$99</f>
        <v/>
      </c>
      <c r="I233">
        <f>I167/'Carbon Coefficients'!I$99</f>
        <v/>
      </c>
      <c r="J233">
        <f>J167/'Carbon Coefficients'!J$99</f>
        <v/>
      </c>
      <c r="K233">
        <f>K167/'Carbon Coefficients'!K$99</f>
        <v/>
      </c>
      <c r="L233">
        <f>L167/'Carbon Coefficients'!L$99</f>
        <v/>
      </c>
      <c r="M233">
        <f>M167/'Carbon Coefficients'!M$99</f>
        <v/>
      </c>
      <c r="N233">
        <f>N167/'Carbon Coefficients'!N$99</f>
        <v/>
      </c>
      <c r="O233">
        <f>O167/'Carbon Coefficients'!O$99</f>
        <v/>
      </c>
      <c r="P233">
        <f>P167/'Carbon Coefficients'!P$99</f>
        <v/>
      </c>
      <c r="Q233">
        <f>Q167/'Carbon Coefficients'!Q$99</f>
        <v/>
      </c>
      <c r="R233">
        <f>R167/'Carbon Coefficients'!R$99</f>
        <v/>
      </c>
      <c r="S233">
        <f>S167/'Carbon Coefficients'!S$99</f>
        <v/>
      </c>
      <c r="T233">
        <f>T167/'Carbon Coefficients'!T$99</f>
        <v/>
      </c>
      <c r="U233">
        <f>U167/'Carbon Coefficients'!U$99</f>
        <v/>
      </c>
      <c r="V233">
        <f>V167/'Carbon Coefficients'!V$99</f>
        <v/>
      </c>
      <c r="W233">
        <f>W167/'Carbon Coefficients'!W$99</f>
        <v/>
      </c>
      <c r="X233">
        <f>X167/'Carbon Coefficients'!X$99</f>
        <v/>
      </c>
      <c r="Y233">
        <f>Y167/'Carbon Coefficients'!Y$99</f>
        <v/>
      </c>
      <c r="Z233">
        <f>Z167/'Carbon Coefficients'!Z$99</f>
        <v/>
      </c>
      <c r="AA233">
        <f>AA167/'Carbon Coefficients'!AA$99</f>
        <v/>
      </c>
      <c r="AB233">
        <f>AB167/'Carbon Coefficients'!AB$99</f>
        <v/>
      </c>
      <c r="AC233">
        <f>AC167/'Carbon Coefficients'!AC$99</f>
        <v/>
      </c>
      <c r="AD233">
        <f>AD167/'Carbon Coefficients'!AD$99</f>
        <v/>
      </c>
      <c r="AE233">
        <f>AE167/'Carbon Coefficients'!AE$99</f>
        <v/>
      </c>
      <c r="AF233">
        <f>AF167/'Carbon Coefficients'!AF$99</f>
        <v/>
      </c>
      <c r="AG233">
        <f>AG167/'Carbon Coefficients'!AG$99</f>
        <v/>
      </c>
      <c r="AH233">
        <f>AH167/'Carbon Coefficients'!AH$99</f>
        <v/>
      </c>
      <c r="AI233">
        <f>AI167/'Carbon Coefficients'!AI$99</f>
        <v/>
      </c>
      <c r="AJ233">
        <f>AJ167/'Carbon Coefficients'!AJ$99</f>
        <v/>
      </c>
      <c r="AK233">
        <f>AK167/'Carbon Coefficients'!AK$99</f>
        <v/>
      </c>
      <c r="AL233">
        <f>AL167/'Carbon Coefficients'!AL$99</f>
        <v/>
      </c>
      <c r="AM233">
        <f>AM167/'Carbon Coefficients'!AM$99</f>
        <v/>
      </c>
      <c r="AN233">
        <f>AN167/'Carbon Coefficients'!AN$99</f>
        <v/>
      </c>
      <c r="AO233">
        <f>AO167/'Carbon Coefficients'!AO$99</f>
        <v/>
      </c>
      <c r="AP233">
        <f>AP167/'Carbon Coefficients'!AP$99</f>
        <v/>
      </c>
      <c r="AQ233">
        <f>AQ167/'Carbon Coefficients'!AQ$99</f>
        <v/>
      </c>
      <c r="AR233">
        <f>AR167/'Carbon Coefficients'!AR$99</f>
        <v/>
      </c>
      <c r="AS233">
        <f>AS167/'Carbon Coefficients'!AS$99</f>
        <v/>
      </c>
      <c r="AT233">
        <f>AT167/'Carbon Coefficients'!AT$99</f>
        <v/>
      </c>
      <c r="AU233">
        <f>AU167/'Carbon Coefficients'!AU$99</f>
        <v/>
      </c>
      <c r="AV233">
        <f>AV167/'Carbon Coefficients'!AV$99</f>
        <v/>
      </c>
    </row>
    <row r="234" spans="1:50">
      <c r="A234" t="s">
        <v>285</v>
      </c>
      <c r="B234" t="s">
        <v>1791</v>
      </c>
      <c r="E234">
        <f>E168/'Carbon Coefficients'!E$99</f>
        <v/>
      </c>
      <c r="F234">
        <f>F168/'Carbon Coefficients'!F$99</f>
        <v/>
      </c>
      <c r="G234">
        <f>G168/'Carbon Coefficients'!G$99</f>
        <v/>
      </c>
      <c r="H234">
        <f>H168/'Carbon Coefficients'!H$99</f>
        <v/>
      </c>
      <c r="I234">
        <f>I168/'Carbon Coefficients'!I$99</f>
        <v/>
      </c>
      <c r="J234">
        <f>J168/'Carbon Coefficients'!J$99</f>
        <v/>
      </c>
      <c r="K234">
        <f>K168/'Carbon Coefficients'!K$99</f>
        <v/>
      </c>
      <c r="L234">
        <f>L168/'Carbon Coefficients'!L$99</f>
        <v/>
      </c>
      <c r="M234">
        <f>M168/'Carbon Coefficients'!M$99</f>
        <v/>
      </c>
      <c r="N234">
        <f>N168/'Carbon Coefficients'!N$99</f>
        <v/>
      </c>
      <c r="O234">
        <f>O168/'Carbon Coefficients'!O$99</f>
        <v/>
      </c>
      <c r="P234">
        <f>P168/'Carbon Coefficients'!P$99</f>
        <v/>
      </c>
      <c r="Q234">
        <f>Q168/'Carbon Coefficients'!Q$99</f>
        <v/>
      </c>
      <c r="R234">
        <f>R168/'Carbon Coefficients'!R$99</f>
        <v/>
      </c>
      <c r="S234">
        <f>S168/'Carbon Coefficients'!S$99</f>
        <v/>
      </c>
      <c r="T234">
        <f>T168/'Carbon Coefficients'!T$99</f>
        <v/>
      </c>
      <c r="U234">
        <f>U168/'Carbon Coefficients'!U$99</f>
        <v/>
      </c>
      <c r="V234">
        <f>V168/'Carbon Coefficients'!V$99</f>
        <v/>
      </c>
      <c r="W234">
        <f>W168/'Carbon Coefficients'!W$99</f>
        <v/>
      </c>
      <c r="X234">
        <f>X168/'Carbon Coefficients'!X$99</f>
        <v/>
      </c>
      <c r="Y234">
        <f>Y168/'Carbon Coefficients'!Y$99</f>
        <v/>
      </c>
      <c r="Z234">
        <f>Z168/'Carbon Coefficients'!Z$99</f>
        <v/>
      </c>
      <c r="AA234">
        <f>AA168/'Carbon Coefficients'!AA$99</f>
        <v/>
      </c>
      <c r="AB234">
        <f>AB168/'Carbon Coefficients'!AB$99</f>
        <v/>
      </c>
      <c r="AC234">
        <f>AC168/'Carbon Coefficients'!AC$99</f>
        <v/>
      </c>
      <c r="AD234">
        <f>AD168/'Carbon Coefficients'!AD$99</f>
        <v/>
      </c>
      <c r="AE234">
        <f>AE168/'Carbon Coefficients'!AE$99</f>
        <v/>
      </c>
      <c r="AF234">
        <f>AF168/'Carbon Coefficients'!AF$99</f>
        <v/>
      </c>
      <c r="AG234">
        <f>AG168/'Carbon Coefficients'!AG$99</f>
        <v/>
      </c>
      <c r="AH234">
        <f>AH168/'Carbon Coefficients'!AH$99</f>
        <v/>
      </c>
      <c r="AI234">
        <f>AI168/'Carbon Coefficients'!AI$99</f>
        <v/>
      </c>
      <c r="AJ234">
        <f>AJ168/'Carbon Coefficients'!AJ$99</f>
        <v/>
      </c>
      <c r="AK234">
        <f>AK168/'Carbon Coefficients'!AK$99</f>
        <v/>
      </c>
      <c r="AL234">
        <f>AL168/'Carbon Coefficients'!AL$99</f>
        <v/>
      </c>
      <c r="AM234">
        <f>AM168/'Carbon Coefficients'!AM$99</f>
        <v/>
      </c>
      <c r="AN234">
        <f>AN168/'Carbon Coefficients'!AN$99</f>
        <v/>
      </c>
      <c r="AO234">
        <f>AO168/'Carbon Coefficients'!AO$99</f>
        <v/>
      </c>
      <c r="AP234">
        <f>AP168/'Carbon Coefficients'!AP$99</f>
        <v/>
      </c>
      <c r="AQ234">
        <f>AQ168/'Carbon Coefficients'!AQ$99</f>
        <v/>
      </c>
      <c r="AR234">
        <f>AR168/'Carbon Coefficients'!AR$99</f>
        <v/>
      </c>
      <c r="AS234">
        <f>AS168/'Carbon Coefficients'!AS$99</f>
        <v/>
      </c>
      <c r="AT234">
        <f>AT168/'Carbon Coefficients'!AT$99</f>
        <v/>
      </c>
      <c r="AU234">
        <f>AU168/'Carbon Coefficients'!AU$99</f>
        <v/>
      </c>
      <c r="AV234">
        <f>AV168/'Carbon Coefficients'!AV$99</f>
        <v/>
      </c>
    </row>
    <row r="235" spans="1:50">
      <c r="A235" t="s">
        <v>336</v>
      </c>
      <c r="B235" t="s">
        <v>1791</v>
      </c>
      <c r="E235">
        <f>E169/'Carbon Coefficients'!E$99</f>
        <v/>
      </c>
      <c r="F235">
        <f>F169/'Carbon Coefficients'!F$99</f>
        <v/>
      </c>
      <c r="G235">
        <f>G169/'Carbon Coefficients'!G$99</f>
        <v/>
      </c>
      <c r="H235">
        <f>H169/'Carbon Coefficients'!H$99</f>
        <v/>
      </c>
      <c r="I235">
        <f>I169/'Carbon Coefficients'!I$99</f>
        <v/>
      </c>
      <c r="J235">
        <f>J169/'Carbon Coefficients'!J$99</f>
        <v/>
      </c>
      <c r="K235">
        <f>K169/'Carbon Coefficients'!K$99</f>
        <v/>
      </c>
      <c r="L235">
        <f>L169/'Carbon Coefficients'!L$99</f>
        <v/>
      </c>
      <c r="M235">
        <f>M169/'Carbon Coefficients'!M$99</f>
        <v/>
      </c>
      <c r="N235">
        <f>N169/'Carbon Coefficients'!N$99</f>
        <v/>
      </c>
      <c r="O235">
        <f>O169/'Carbon Coefficients'!O$99</f>
        <v/>
      </c>
      <c r="P235">
        <f>P169/'Carbon Coefficients'!P$99</f>
        <v/>
      </c>
      <c r="Q235">
        <f>Q169/'Carbon Coefficients'!Q$99</f>
        <v/>
      </c>
      <c r="R235">
        <f>R169/'Carbon Coefficients'!R$99</f>
        <v/>
      </c>
      <c r="S235">
        <f>S169/'Carbon Coefficients'!S$99</f>
        <v/>
      </c>
      <c r="T235">
        <f>T169/'Carbon Coefficients'!T$99</f>
        <v/>
      </c>
      <c r="U235">
        <f>U169/'Carbon Coefficients'!U$99</f>
        <v/>
      </c>
      <c r="V235">
        <f>V169/'Carbon Coefficients'!V$99</f>
        <v/>
      </c>
      <c r="W235">
        <f>W169/'Carbon Coefficients'!W$99</f>
        <v/>
      </c>
      <c r="X235">
        <f>X169/'Carbon Coefficients'!X$99</f>
        <v/>
      </c>
      <c r="Y235">
        <f>Y169/'Carbon Coefficients'!Y$99</f>
        <v/>
      </c>
      <c r="Z235">
        <f>Z169/'Carbon Coefficients'!Z$99</f>
        <v/>
      </c>
      <c r="AA235">
        <f>AA169/'Carbon Coefficients'!AA$99</f>
        <v/>
      </c>
      <c r="AB235">
        <f>AB169/'Carbon Coefficients'!AB$99</f>
        <v/>
      </c>
      <c r="AC235">
        <f>AC169/'Carbon Coefficients'!AC$99</f>
        <v/>
      </c>
      <c r="AD235">
        <f>AD169/'Carbon Coefficients'!AD$99</f>
        <v/>
      </c>
      <c r="AE235">
        <f>AE169/'Carbon Coefficients'!AE$99</f>
        <v/>
      </c>
      <c r="AF235">
        <f>AF169/'Carbon Coefficients'!AF$99</f>
        <v/>
      </c>
      <c r="AG235">
        <f>AG169/'Carbon Coefficients'!AG$99</f>
        <v/>
      </c>
      <c r="AH235">
        <f>AH169/'Carbon Coefficients'!AH$99</f>
        <v/>
      </c>
      <c r="AI235">
        <f>AI169/'Carbon Coefficients'!AI$99</f>
        <v/>
      </c>
      <c r="AJ235">
        <f>AJ169/'Carbon Coefficients'!AJ$99</f>
        <v/>
      </c>
      <c r="AK235">
        <f>AK169/'Carbon Coefficients'!AK$99</f>
        <v/>
      </c>
      <c r="AL235">
        <f>AL169/'Carbon Coefficients'!AL$99</f>
        <v/>
      </c>
      <c r="AM235">
        <f>AM169/'Carbon Coefficients'!AM$99</f>
        <v/>
      </c>
      <c r="AN235">
        <f>AN169/'Carbon Coefficients'!AN$99</f>
        <v/>
      </c>
      <c r="AO235">
        <f>AO169/'Carbon Coefficients'!AO$99</f>
        <v/>
      </c>
      <c r="AP235">
        <f>AP169/'Carbon Coefficients'!AP$99</f>
        <v/>
      </c>
      <c r="AQ235">
        <f>AQ169/'Carbon Coefficients'!AQ$99</f>
        <v/>
      </c>
      <c r="AR235">
        <f>AR169/'Carbon Coefficients'!AR$99</f>
        <v/>
      </c>
      <c r="AS235">
        <f>AS169/'Carbon Coefficients'!AS$99</f>
        <v/>
      </c>
      <c r="AT235">
        <f>AT169/'Carbon Coefficients'!AT$99</f>
        <v/>
      </c>
      <c r="AU235">
        <f>AU169/'Carbon Coefficients'!AU$99</f>
        <v/>
      </c>
      <c r="AV235">
        <f>AV169/'Carbon Coefficients'!AV$99</f>
        <v/>
      </c>
    </row>
    <row r="236" spans="1:50">
      <c r="A236" t="s">
        <v>321</v>
      </c>
      <c r="B236" t="s">
        <v>1791</v>
      </c>
      <c r="E236">
        <f>E170/'Carbon Coefficients'!E$99</f>
        <v/>
      </c>
      <c r="F236">
        <f>F170/'Carbon Coefficients'!F$99</f>
        <v/>
      </c>
      <c r="G236">
        <f>G170/'Carbon Coefficients'!G$99</f>
        <v/>
      </c>
      <c r="H236">
        <f>H170/'Carbon Coefficients'!H$99</f>
        <v/>
      </c>
      <c r="I236">
        <f>I170/'Carbon Coefficients'!I$99</f>
        <v/>
      </c>
      <c r="J236">
        <f>J170/'Carbon Coefficients'!J$99</f>
        <v/>
      </c>
      <c r="K236">
        <f>K170/'Carbon Coefficients'!K$99</f>
        <v/>
      </c>
      <c r="L236">
        <f>L170/'Carbon Coefficients'!L$99</f>
        <v/>
      </c>
      <c r="M236">
        <f>M170/'Carbon Coefficients'!M$99</f>
        <v/>
      </c>
      <c r="N236">
        <f>N170/'Carbon Coefficients'!N$99</f>
        <v/>
      </c>
      <c r="O236">
        <f>O170/'Carbon Coefficients'!O$99</f>
        <v/>
      </c>
      <c r="P236">
        <f>P170/'Carbon Coefficients'!P$99</f>
        <v/>
      </c>
      <c r="Q236">
        <f>Q170/'Carbon Coefficients'!Q$99</f>
        <v/>
      </c>
      <c r="R236">
        <f>R170/'Carbon Coefficients'!R$99</f>
        <v/>
      </c>
      <c r="S236">
        <f>S170/'Carbon Coefficients'!S$99</f>
        <v/>
      </c>
      <c r="T236">
        <f>T170/'Carbon Coefficients'!T$99</f>
        <v/>
      </c>
      <c r="U236">
        <f>U170/'Carbon Coefficients'!U$99</f>
        <v/>
      </c>
      <c r="V236">
        <f>V170/'Carbon Coefficients'!V$99</f>
        <v/>
      </c>
      <c r="W236">
        <f>W170/'Carbon Coefficients'!W$99</f>
        <v/>
      </c>
      <c r="X236">
        <f>X170/'Carbon Coefficients'!X$99</f>
        <v/>
      </c>
      <c r="Y236">
        <f>Y170/'Carbon Coefficients'!Y$99</f>
        <v/>
      </c>
      <c r="Z236">
        <f>Z170/'Carbon Coefficients'!Z$99</f>
        <v/>
      </c>
      <c r="AA236">
        <f>AA170/'Carbon Coefficients'!AA$99</f>
        <v/>
      </c>
      <c r="AB236">
        <f>AB170/'Carbon Coefficients'!AB$99</f>
        <v/>
      </c>
      <c r="AC236">
        <f>AC170/'Carbon Coefficients'!AC$99</f>
        <v/>
      </c>
      <c r="AD236">
        <f>AD170/'Carbon Coefficients'!AD$99</f>
        <v/>
      </c>
      <c r="AE236">
        <f>AE170/'Carbon Coefficients'!AE$99</f>
        <v/>
      </c>
      <c r="AF236">
        <f>AF170/'Carbon Coefficients'!AF$99</f>
        <v/>
      </c>
      <c r="AG236">
        <f>AG170/'Carbon Coefficients'!AG$99</f>
        <v/>
      </c>
      <c r="AH236">
        <f>AH170/'Carbon Coefficients'!AH$99</f>
        <v/>
      </c>
      <c r="AI236">
        <f>AI170/'Carbon Coefficients'!AI$99</f>
        <v/>
      </c>
      <c r="AJ236">
        <f>AJ170/'Carbon Coefficients'!AJ$99</f>
        <v/>
      </c>
      <c r="AK236">
        <f>AK170/'Carbon Coefficients'!AK$99</f>
        <v/>
      </c>
      <c r="AL236">
        <f>AL170/'Carbon Coefficients'!AL$99</f>
        <v/>
      </c>
      <c r="AM236">
        <f>AM170/'Carbon Coefficients'!AM$99</f>
        <v/>
      </c>
      <c r="AN236">
        <f>AN170/'Carbon Coefficients'!AN$99</f>
        <v/>
      </c>
      <c r="AO236">
        <f>AO170/'Carbon Coefficients'!AO$99</f>
        <v/>
      </c>
      <c r="AP236">
        <f>AP170/'Carbon Coefficients'!AP$99</f>
        <v/>
      </c>
      <c r="AQ236">
        <f>AQ170/'Carbon Coefficients'!AQ$99</f>
        <v/>
      </c>
      <c r="AR236">
        <f>AR170/'Carbon Coefficients'!AR$99</f>
        <v/>
      </c>
      <c r="AS236">
        <f>AS170/'Carbon Coefficients'!AS$99</f>
        <v/>
      </c>
      <c r="AT236">
        <f>AT170/'Carbon Coefficients'!AT$99</f>
        <v/>
      </c>
      <c r="AU236">
        <f>AU170/'Carbon Coefficients'!AU$99</f>
        <v/>
      </c>
      <c r="AV236">
        <f>AV170/'Carbon Coefficients'!AV$99</f>
        <v/>
      </c>
    </row>
    <row r="237" spans="1:50">
      <c r="A237" t="s">
        <v>273</v>
      </c>
      <c r="B237" t="s">
        <v>1791</v>
      </c>
      <c r="E237">
        <f>E171/'Carbon Coefficients'!E$99</f>
        <v/>
      </c>
      <c r="F237">
        <f>F171/'Carbon Coefficients'!F$99</f>
        <v/>
      </c>
      <c r="G237">
        <f>G171/'Carbon Coefficients'!G$99</f>
        <v/>
      </c>
      <c r="H237">
        <f>H171/'Carbon Coefficients'!H$99</f>
        <v/>
      </c>
      <c r="I237">
        <f>I171/'Carbon Coefficients'!I$99</f>
        <v/>
      </c>
      <c r="J237">
        <f>J171/'Carbon Coefficients'!J$99</f>
        <v/>
      </c>
      <c r="K237">
        <f>K171/'Carbon Coefficients'!K$99</f>
        <v/>
      </c>
      <c r="L237">
        <f>L171/'Carbon Coefficients'!L$99</f>
        <v/>
      </c>
      <c r="M237">
        <f>M171/'Carbon Coefficients'!M$99</f>
        <v/>
      </c>
      <c r="N237">
        <f>N171/'Carbon Coefficients'!N$99</f>
        <v/>
      </c>
      <c r="O237">
        <f>O171/'Carbon Coefficients'!O$99</f>
        <v/>
      </c>
      <c r="P237">
        <f>P171/'Carbon Coefficients'!P$99</f>
        <v/>
      </c>
      <c r="Q237">
        <f>Q171/'Carbon Coefficients'!Q$99</f>
        <v/>
      </c>
      <c r="R237">
        <f>R171/'Carbon Coefficients'!R$99</f>
        <v/>
      </c>
      <c r="S237">
        <f>S171/'Carbon Coefficients'!S$99</f>
        <v/>
      </c>
      <c r="T237">
        <f>T171/'Carbon Coefficients'!T$99</f>
        <v/>
      </c>
      <c r="U237">
        <f>U171/'Carbon Coefficients'!U$99</f>
        <v/>
      </c>
      <c r="V237">
        <f>V171/'Carbon Coefficients'!V$99</f>
        <v/>
      </c>
      <c r="W237">
        <f>W171/'Carbon Coefficients'!W$99</f>
        <v/>
      </c>
      <c r="X237">
        <f>X171/'Carbon Coefficients'!X$99</f>
        <v/>
      </c>
      <c r="Y237">
        <f>Y171/'Carbon Coefficients'!Y$99</f>
        <v/>
      </c>
      <c r="Z237">
        <f>Z171/'Carbon Coefficients'!Z$99</f>
        <v/>
      </c>
      <c r="AA237">
        <f>AA171/'Carbon Coefficients'!AA$99</f>
        <v/>
      </c>
      <c r="AB237">
        <f>AB171/'Carbon Coefficients'!AB$99</f>
        <v/>
      </c>
      <c r="AC237">
        <f>AC171/'Carbon Coefficients'!AC$99</f>
        <v/>
      </c>
      <c r="AD237">
        <f>AD171/'Carbon Coefficients'!AD$99</f>
        <v/>
      </c>
      <c r="AE237">
        <f>AE171/'Carbon Coefficients'!AE$99</f>
        <v/>
      </c>
      <c r="AF237">
        <f>AF171/'Carbon Coefficients'!AF$99</f>
        <v/>
      </c>
      <c r="AG237">
        <f>AG171/'Carbon Coefficients'!AG$99</f>
        <v/>
      </c>
      <c r="AH237">
        <f>AH171/'Carbon Coefficients'!AH$99</f>
        <v/>
      </c>
      <c r="AI237">
        <f>AI171/'Carbon Coefficients'!AI$99</f>
        <v/>
      </c>
      <c r="AJ237">
        <f>AJ171/'Carbon Coefficients'!AJ$99</f>
        <v/>
      </c>
      <c r="AK237">
        <f>AK171/'Carbon Coefficients'!AK$99</f>
        <v/>
      </c>
      <c r="AL237">
        <f>AL171/'Carbon Coefficients'!AL$99</f>
        <v/>
      </c>
      <c r="AM237">
        <f>AM171/'Carbon Coefficients'!AM$99</f>
        <v/>
      </c>
      <c r="AN237">
        <f>AN171/'Carbon Coefficients'!AN$99</f>
        <v/>
      </c>
      <c r="AO237">
        <f>AO171/'Carbon Coefficients'!AO$99</f>
        <v/>
      </c>
      <c r="AP237">
        <f>AP171/'Carbon Coefficients'!AP$99</f>
        <v/>
      </c>
      <c r="AQ237">
        <f>AQ171/'Carbon Coefficients'!AQ$99</f>
        <v/>
      </c>
      <c r="AR237">
        <f>AR171/'Carbon Coefficients'!AR$99</f>
        <v/>
      </c>
      <c r="AS237">
        <f>AS171/'Carbon Coefficients'!AS$99</f>
        <v/>
      </c>
      <c r="AT237">
        <f>AT171/'Carbon Coefficients'!AT$99</f>
        <v/>
      </c>
      <c r="AU237">
        <f>AU171/'Carbon Coefficients'!AU$99</f>
        <v/>
      </c>
      <c r="AV237">
        <f>AV171/'Carbon Coefficients'!AV$99</f>
        <v/>
      </c>
    </row>
    <row r="238" spans="1:50">
      <c r="A238" t="s">
        <v>278</v>
      </c>
      <c r="B238" t="s">
        <v>1791</v>
      </c>
      <c r="E238">
        <f>E172/'Carbon Coefficients'!E$99</f>
        <v/>
      </c>
      <c r="F238">
        <f>F172/'Carbon Coefficients'!F$99</f>
        <v/>
      </c>
      <c r="G238">
        <f>G172/'Carbon Coefficients'!G$99</f>
        <v/>
      </c>
      <c r="H238">
        <f>H172/'Carbon Coefficients'!H$99</f>
        <v/>
      </c>
      <c r="I238">
        <f>I172/'Carbon Coefficients'!I$99</f>
        <v/>
      </c>
      <c r="J238">
        <f>J172/'Carbon Coefficients'!J$99</f>
        <v/>
      </c>
      <c r="K238">
        <f>K172/'Carbon Coefficients'!K$99</f>
        <v/>
      </c>
      <c r="L238">
        <f>L172/'Carbon Coefficients'!L$99</f>
        <v/>
      </c>
      <c r="M238">
        <f>M172/'Carbon Coefficients'!M$99</f>
        <v/>
      </c>
      <c r="N238">
        <f>N172/'Carbon Coefficients'!N$99</f>
        <v/>
      </c>
      <c r="O238">
        <f>O172/'Carbon Coefficients'!O$99</f>
        <v/>
      </c>
      <c r="P238">
        <f>P172/'Carbon Coefficients'!P$99</f>
        <v/>
      </c>
      <c r="Q238">
        <f>Q172/'Carbon Coefficients'!Q$99</f>
        <v/>
      </c>
      <c r="R238">
        <f>R172/'Carbon Coefficients'!R$99</f>
        <v/>
      </c>
      <c r="S238">
        <f>S172/'Carbon Coefficients'!S$99</f>
        <v/>
      </c>
      <c r="T238">
        <f>T172/'Carbon Coefficients'!T$99</f>
        <v/>
      </c>
      <c r="U238">
        <f>U172/'Carbon Coefficients'!U$99</f>
        <v/>
      </c>
      <c r="V238">
        <f>V172/'Carbon Coefficients'!V$99</f>
        <v/>
      </c>
      <c r="W238">
        <f>W172/'Carbon Coefficients'!W$99</f>
        <v/>
      </c>
      <c r="X238">
        <f>X172/'Carbon Coefficients'!X$99</f>
        <v/>
      </c>
      <c r="Y238">
        <f>Y172/'Carbon Coefficients'!Y$99</f>
        <v/>
      </c>
      <c r="Z238">
        <f>Z172/'Carbon Coefficients'!Z$99</f>
        <v/>
      </c>
      <c r="AA238">
        <f>AA172/'Carbon Coefficients'!AA$99</f>
        <v/>
      </c>
      <c r="AB238">
        <f>AB172/'Carbon Coefficients'!AB$99</f>
        <v/>
      </c>
      <c r="AC238">
        <f>AC172/'Carbon Coefficients'!AC$99</f>
        <v/>
      </c>
      <c r="AD238">
        <f>AD172/'Carbon Coefficients'!AD$99</f>
        <v/>
      </c>
      <c r="AE238">
        <f>AE172/'Carbon Coefficients'!AE$99</f>
        <v/>
      </c>
      <c r="AF238">
        <f>AF172/'Carbon Coefficients'!AF$99</f>
        <v/>
      </c>
      <c r="AG238">
        <f>AG172/'Carbon Coefficients'!AG$99</f>
        <v/>
      </c>
      <c r="AH238">
        <f>AH172/'Carbon Coefficients'!AH$99</f>
        <v/>
      </c>
      <c r="AI238">
        <f>AI172/'Carbon Coefficients'!AI$99</f>
        <v/>
      </c>
      <c r="AJ238">
        <f>AJ172/'Carbon Coefficients'!AJ$99</f>
        <v/>
      </c>
      <c r="AK238">
        <f>AK172/'Carbon Coefficients'!AK$99</f>
        <v/>
      </c>
      <c r="AL238">
        <f>AL172/'Carbon Coefficients'!AL$99</f>
        <v/>
      </c>
      <c r="AM238">
        <f>AM172/'Carbon Coefficients'!AM$99</f>
        <v/>
      </c>
      <c r="AN238">
        <f>AN172/'Carbon Coefficients'!AN$99</f>
        <v/>
      </c>
      <c r="AO238">
        <f>AO172/'Carbon Coefficients'!AO$99</f>
        <v/>
      </c>
      <c r="AP238">
        <f>AP172/'Carbon Coefficients'!AP$99</f>
        <v/>
      </c>
      <c r="AQ238">
        <f>AQ172/'Carbon Coefficients'!AQ$99</f>
        <v/>
      </c>
      <c r="AR238">
        <f>AR172/'Carbon Coefficients'!AR$99</f>
        <v/>
      </c>
      <c r="AS238">
        <f>AS172/'Carbon Coefficients'!AS$99</f>
        <v/>
      </c>
      <c r="AT238">
        <f>AT172/'Carbon Coefficients'!AT$99</f>
        <v/>
      </c>
      <c r="AU238">
        <f>AU172/'Carbon Coefficients'!AU$99</f>
        <v/>
      </c>
      <c r="AV238">
        <f>AV172/'Carbon Coefficients'!AV$99</f>
        <v/>
      </c>
    </row>
    <row r="239" spans="1:50">
      <c r="A239" t="s">
        <v>353</v>
      </c>
      <c r="B239" t="s">
        <v>1791</v>
      </c>
      <c r="E239">
        <f>E173/'Carbon Coefficients'!E$99</f>
        <v/>
      </c>
      <c r="F239">
        <f>F173/'Carbon Coefficients'!F$99</f>
        <v/>
      </c>
      <c r="G239">
        <f>G173/'Carbon Coefficients'!G$99</f>
        <v/>
      </c>
      <c r="H239">
        <f>H173/'Carbon Coefficients'!H$99</f>
        <v/>
      </c>
      <c r="I239">
        <f>I173/'Carbon Coefficients'!I$99</f>
        <v/>
      </c>
      <c r="J239">
        <f>J173/'Carbon Coefficients'!J$99</f>
        <v/>
      </c>
      <c r="K239">
        <f>K173/'Carbon Coefficients'!K$99</f>
        <v/>
      </c>
      <c r="L239">
        <f>L173/'Carbon Coefficients'!L$99</f>
        <v/>
      </c>
      <c r="M239">
        <f>M173/'Carbon Coefficients'!M$99</f>
        <v/>
      </c>
      <c r="N239">
        <f>N173/'Carbon Coefficients'!N$99</f>
        <v/>
      </c>
      <c r="O239">
        <f>O173/'Carbon Coefficients'!O$99</f>
        <v/>
      </c>
      <c r="P239">
        <f>P173/'Carbon Coefficients'!P$99</f>
        <v/>
      </c>
      <c r="Q239">
        <f>Q173/'Carbon Coefficients'!Q$99</f>
        <v/>
      </c>
      <c r="R239">
        <f>R173/'Carbon Coefficients'!R$99</f>
        <v/>
      </c>
      <c r="S239">
        <f>S173/'Carbon Coefficients'!S$99</f>
        <v/>
      </c>
      <c r="T239">
        <f>T173/'Carbon Coefficients'!T$99</f>
        <v/>
      </c>
      <c r="U239">
        <f>U173/'Carbon Coefficients'!U$99</f>
        <v/>
      </c>
      <c r="V239">
        <f>V173/'Carbon Coefficients'!V$99</f>
        <v/>
      </c>
      <c r="W239">
        <f>W173/'Carbon Coefficients'!W$99</f>
        <v/>
      </c>
      <c r="X239">
        <f>X173/'Carbon Coefficients'!X$99</f>
        <v/>
      </c>
      <c r="Y239">
        <f>Y173/'Carbon Coefficients'!Y$99</f>
        <v/>
      </c>
      <c r="Z239">
        <f>Z173/'Carbon Coefficients'!Z$99</f>
        <v/>
      </c>
      <c r="AA239">
        <f>AA173/'Carbon Coefficients'!AA$99</f>
        <v/>
      </c>
      <c r="AB239">
        <f>AB173/'Carbon Coefficients'!AB$99</f>
        <v/>
      </c>
      <c r="AC239">
        <f>AC173/'Carbon Coefficients'!AC$99</f>
        <v/>
      </c>
      <c r="AD239">
        <f>AD173/'Carbon Coefficients'!AD$99</f>
        <v/>
      </c>
      <c r="AE239">
        <f>AE173/'Carbon Coefficients'!AE$99</f>
        <v/>
      </c>
      <c r="AF239">
        <f>AF173/'Carbon Coefficients'!AF$99</f>
        <v/>
      </c>
      <c r="AG239">
        <f>AG173/'Carbon Coefficients'!AG$99</f>
        <v/>
      </c>
      <c r="AH239">
        <f>AH173/'Carbon Coefficients'!AH$99</f>
        <v/>
      </c>
      <c r="AI239">
        <f>AI173/'Carbon Coefficients'!AI$99</f>
        <v/>
      </c>
      <c r="AJ239">
        <f>AJ173/'Carbon Coefficients'!AJ$99</f>
        <v/>
      </c>
      <c r="AK239">
        <f>AK173/'Carbon Coefficients'!AK$99</f>
        <v/>
      </c>
      <c r="AL239">
        <f>AL173/'Carbon Coefficients'!AL$99</f>
        <v/>
      </c>
      <c r="AM239">
        <f>AM173/'Carbon Coefficients'!AM$99</f>
        <v/>
      </c>
      <c r="AN239">
        <f>AN173/'Carbon Coefficients'!AN$99</f>
        <v/>
      </c>
      <c r="AO239">
        <f>AO173/'Carbon Coefficients'!AO$99</f>
        <v/>
      </c>
      <c r="AP239">
        <f>AP173/'Carbon Coefficients'!AP$99</f>
        <v/>
      </c>
      <c r="AQ239">
        <f>AQ173/'Carbon Coefficients'!AQ$99</f>
        <v/>
      </c>
      <c r="AR239">
        <f>AR173/'Carbon Coefficients'!AR$99</f>
        <v/>
      </c>
      <c r="AS239">
        <f>AS173/'Carbon Coefficients'!AS$99</f>
        <v/>
      </c>
      <c r="AT239">
        <f>AT173/'Carbon Coefficients'!AT$99</f>
        <v/>
      </c>
      <c r="AU239">
        <f>AU173/'Carbon Coefficients'!AU$99</f>
        <v/>
      </c>
      <c r="AV239">
        <f>AV173/'Carbon Coefficients'!AV$99</f>
        <v/>
      </c>
    </row>
    <row r="240" spans="1:50">
      <c r="A240" t="s">
        <v>303</v>
      </c>
      <c r="B240" t="s">
        <v>1791</v>
      </c>
      <c r="E240">
        <f>E174/'Carbon Coefficients'!E$99</f>
        <v/>
      </c>
      <c r="F240">
        <f>F174/'Carbon Coefficients'!F$99</f>
        <v/>
      </c>
      <c r="G240">
        <f>G174/'Carbon Coefficients'!G$99</f>
        <v/>
      </c>
      <c r="H240">
        <f>H174/'Carbon Coefficients'!H$99</f>
        <v/>
      </c>
      <c r="I240">
        <f>I174/'Carbon Coefficients'!I$99</f>
        <v/>
      </c>
      <c r="J240">
        <f>J174/'Carbon Coefficients'!J$99</f>
        <v/>
      </c>
      <c r="K240">
        <f>K174/'Carbon Coefficients'!K$99</f>
        <v/>
      </c>
      <c r="L240">
        <f>L174/'Carbon Coefficients'!L$99</f>
        <v/>
      </c>
      <c r="M240">
        <f>M174/'Carbon Coefficients'!M$99</f>
        <v/>
      </c>
      <c r="N240">
        <f>N174/'Carbon Coefficients'!N$99</f>
        <v/>
      </c>
      <c r="O240">
        <f>O174/'Carbon Coefficients'!O$99</f>
        <v/>
      </c>
      <c r="P240">
        <f>P174/'Carbon Coefficients'!P$99</f>
        <v/>
      </c>
      <c r="Q240">
        <f>Q174/'Carbon Coefficients'!Q$99</f>
        <v/>
      </c>
      <c r="R240">
        <f>R174/'Carbon Coefficients'!R$99</f>
        <v/>
      </c>
      <c r="S240">
        <f>S174/'Carbon Coefficients'!S$99</f>
        <v/>
      </c>
      <c r="T240">
        <f>T174/'Carbon Coefficients'!T$99</f>
        <v/>
      </c>
      <c r="U240">
        <f>U174/'Carbon Coefficients'!U$99</f>
        <v/>
      </c>
      <c r="V240">
        <f>V174/'Carbon Coefficients'!V$99</f>
        <v/>
      </c>
      <c r="W240">
        <f>W174/'Carbon Coefficients'!W$99</f>
        <v/>
      </c>
      <c r="X240">
        <f>X174/'Carbon Coefficients'!X$99</f>
        <v/>
      </c>
      <c r="Y240">
        <f>Y174/'Carbon Coefficients'!Y$99</f>
        <v/>
      </c>
      <c r="Z240">
        <f>Z174/'Carbon Coefficients'!Z$99</f>
        <v/>
      </c>
      <c r="AA240">
        <f>AA174/'Carbon Coefficients'!AA$99</f>
        <v/>
      </c>
      <c r="AB240">
        <f>AB174/'Carbon Coefficients'!AB$99</f>
        <v/>
      </c>
      <c r="AC240">
        <f>AC174/'Carbon Coefficients'!AC$99</f>
        <v/>
      </c>
      <c r="AD240">
        <f>AD174/'Carbon Coefficients'!AD$99</f>
        <v/>
      </c>
      <c r="AE240">
        <f>AE174/'Carbon Coefficients'!AE$99</f>
        <v/>
      </c>
      <c r="AF240">
        <f>AF174/'Carbon Coefficients'!AF$99</f>
        <v/>
      </c>
      <c r="AG240">
        <f>AG174/'Carbon Coefficients'!AG$99</f>
        <v/>
      </c>
      <c r="AH240">
        <f>AH174/'Carbon Coefficients'!AH$99</f>
        <v/>
      </c>
      <c r="AI240">
        <f>AI174/'Carbon Coefficients'!AI$99</f>
        <v/>
      </c>
      <c r="AJ240">
        <f>AJ174/'Carbon Coefficients'!AJ$99</f>
        <v/>
      </c>
      <c r="AK240">
        <f>AK174/'Carbon Coefficients'!AK$99</f>
        <v/>
      </c>
      <c r="AL240">
        <f>AL174/'Carbon Coefficients'!AL$99</f>
        <v/>
      </c>
      <c r="AM240">
        <f>AM174/'Carbon Coefficients'!AM$99</f>
        <v/>
      </c>
      <c r="AN240">
        <f>AN174/'Carbon Coefficients'!AN$99</f>
        <v/>
      </c>
      <c r="AO240">
        <f>AO174/'Carbon Coefficients'!AO$99</f>
        <v/>
      </c>
      <c r="AP240">
        <f>AP174/'Carbon Coefficients'!AP$99</f>
        <v/>
      </c>
      <c r="AQ240">
        <f>AQ174/'Carbon Coefficients'!AQ$99</f>
        <v/>
      </c>
      <c r="AR240">
        <f>AR174/'Carbon Coefficients'!AR$99</f>
        <v/>
      </c>
      <c r="AS240">
        <f>AS174/'Carbon Coefficients'!AS$99</f>
        <v/>
      </c>
      <c r="AT240">
        <f>AT174/'Carbon Coefficients'!AT$99</f>
        <v/>
      </c>
      <c r="AU240">
        <f>AU174/'Carbon Coefficients'!AU$99</f>
        <v/>
      </c>
      <c r="AV240">
        <f>AV174/'Carbon Coefficients'!AV$99</f>
        <v/>
      </c>
    </row>
    <row r="241" spans="1:50">
      <c r="A241" t="s">
        <v>295</v>
      </c>
      <c r="B241" t="s">
        <v>1791</v>
      </c>
      <c r="E241">
        <f>E175/'Carbon Coefficients'!E$99</f>
        <v/>
      </c>
      <c r="F241">
        <f>F175/'Carbon Coefficients'!F$99</f>
        <v/>
      </c>
      <c r="G241">
        <f>G175/'Carbon Coefficients'!G$99</f>
        <v/>
      </c>
      <c r="H241">
        <f>H175/'Carbon Coefficients'!H$99</f>
        <v/>
      </c>
      <c r="I241">
        <f>I175/'Carbon Coefficients'!I$99</f>
        <v/>
      </c>
      <c r="J241">
        <f>J175/'Carbon Coefficients'!J$99</f>
        <v/>
      </c>
      <c r="K241">
        <f>K175/'Carbon Coefficients'!K$99</f>
        <v/>
      </c>
      <c r="L241">
        <f>L175/'Carbon Coefficients'!L$99</f>
        <v/>
      </c>
      <c r="M241">
        <f>M175/'Carbon Coefficients'!M$99</f>
        <v/>
      </c>
      <c r="N241">
        <f>N175/'Carbon Coefficients'!N$99</f>
        <v/>
      </c>
      <c r="O241">
        <f>O175/'Carbon Coefficients'!O$99</f>
        <v/>
      </c>
      <c r="P241">
        <f>P175/'Carbon Coefficients'!P$99</f>
        <v/>
      </c>
      <c r="Q241">
        <f>Q175/'Carbon Coefficients'!Q$99</f>
        <v/>
      </c>
      <c r="R241">
        <f>R175/'Carbon Coefficients'!R$99</f>
        <v/>
      </c>
      <c r="S241">
        <f>S175/'Carbon Coefficients'!S$99</f>
        <v/>
      </c>
      <c r="T241">
        <f>T175/'Carbon Coefficients'!T$99</f>
        <v/>
      </c>
      <c r="U241">
        <f>U175/'Carbon Coefficients'!U$99</f>
        <v/>
      </c>
      <c r="V241">
        <f>V175/'Carbon Coefficients'!V$99</f>
        <v/>
      </c>
      <c r="W241">
        <f>W175/'Carbon Coefficients'!W$99</f>
        <v/>
      </c>
      <c r="X241">
        <f>X175/'Carbon Coefficients'!X$99</f>
        <v/>
      </c>
      <c r="Y241">
        <f>Y175/'Carbon Coefficients'!Y$99</f>
        <v/>
      </c>
      <c r="Z241">
        <f>Z175/'Carbon Coefficients'!Z$99</f>
        <v/>
      </c>
      <c r="AA241">
        <f>AA175/'Carbon Coefficients'!AA$99</f>
        <v/>
      </c>
      <c r="AB241">
        <f>AB175/'Carbon Coefficients'!AB$99</f>
        <v/>
      </c>
      <c r="AC241">
        <f>AC175/'Carbon Coefficients'!AC$99</f>
        <v/>
      </c>
      <c r="AD241">
        <f>AD175/'Carbon Coefficients'!AD$99</f>
        <v/>
      </c>
      <c r="AE241">
        <f>AE175/'Carbon Coefficients'!AE$99</f>
        <v/>
      </c>
      <c r="AF241">
        <f>AF175/'Carbon Coefficients'!AF$99</f>
        <v/>
      </c>
      <c r="AG241">
        <f>AG175/'Carbon Coefficients'!AG$99</f>
        <v/>
      </c>
      <c r="AH241">
        <f>AH175/'Carbon Coefficients'!AH$99</f>
        <v/>
      </c>
      <c r="AI241">
        <f>AI175/'Carbon Coefficients'!AI$99</f>
        <v/>
      </c>
      <c r="AJ241">
        <f>AJ175/'Carbon Coefficients'!AJ$99</f>
        <v/>
      </c>
      <c r="AK241">
        <f>AK175/'Carbon Coefficients'!AK$99</f>
        <v/>
      </c>
      <c r="AL241">
        <f>AL175/'Carbon Coefficients'!AL$99</f>
        <v/>
      </c>
      <c r="AM241">
        <f>AM175/'Carbon Coefficients'!AM$99</f>
        <v/>
      </c>
      <c r="AN241">
        <f>AN175/'Carbon Coefficients'!AN$99</f>
        <v/>
      </c>
      <c r="AO241">
        <f>AO175/'Carbon Coefficients'!AO$99</f>
        <v/>
      </c>
      <c r="AP241">
        <f>AP175/'Carbon Coefficients'!AP$99</f>
        <v/>
      </c>
      <c r="AQ241">
        <f>AQ175/'Carbon Coefficients'!AQ$99</f>
        <v/>
      </c>
      <c r="AR241">
        <f>AR175/'Carbon Coefficients'!AR$99</f>
        <v/>
      </c>
      <c r="AS241">
        <f>AS175/'Carbon Coefficients'!AS$99</f>
        <v/>
      </c>
      <c r="AT241">
        <f>AT175/'Carbon Coefficients'!AT$99</f>
        <v/>
      </c>
      <c r="AU241">
        <f>AU175/'Carbon Coefficients'!AU$99</f>
        <v/>
      </c>
      <c r="AV241">
        <f>AV175/'Carbon Coefficients'!AV$99</f>
        <v/>
      </c>
    </row>
    <row r="242" spans="1:50">
      <c r="A242" t="s">
        <v>259</v>
      </c>
      <c r="B242" t="s">
        <v>1791</v>
      </c>
      <c r="E242">
        <f>E176/'Carbon Coefficients'!E$99</f>
        <v/>
      </c>
      <c r="F242">
        <f>F176/'Carbon Coefficients'!F$99</f>
        <v/>
      </c>
      <c r="G242">
        <f>G176/'Carbon Coefficients'!G$99</f>
        <v/>
      </c>
      <c r="H242">
        <f>H176/'Carbon Coefficients'!H$99</f>
        <v/>
      </c>
      <c r="I242">
        <f>I176/'Carbon Coefficients'!I$99</f>
        <v/>
      </c>
      <c r="J242">
        <f>J176/'Carbon Coefficients'!J$99</f>
        <v/>
      </c>
      <c r="K242">
        <f>K176/'Carbon Coefficients'!K$99</f>
        <v/>
      </c>
      <c r="L242">
        <f>L176/'Carbon Coefficients'!L$99</f>
        <v/>
      </c>
      <c r="M242">
        <f>M176/'Carbon Coefficients'!M$99</f>
        <v/>
      </c>
      <c r="N242">
        <f>N176/'Carbon Coefficients'!N$99</f>
        <v/>
      </c>
      <c r="O242">
        <f>O176/'Carbon Coefficients'!O$99</f>
        <v/>
      </c>
      <c r="P242">
        <f>P176/'Carbon Coefficients'!P$99</f>
        <v/>
      </c>
      <c r="Q242">
        <f>Q176/'Carbon Coefficients'!Q$99</f>
        <v/>
      </c>
      <c r="R242">
        <f>R176/'Carbon Coefficients'!R$99</f>
        <v/>
      </c>
      <c r="S242">
        <f>S176/'Carbon Coefficients'!S$99</f>
        <v/>
      </c>
      <c r="T242">
        <f>T176/'Carbon Coefficients'!T$99</f>
        <v/>
      </c>
      <c r="U242">
        <f>U176/'Carbon Coefficients'!U$99</f>
        <v/>
      </c>
      <c r="V242">
        <f>V176/'Carbon Coefficients'!V$99</f>
        <v/>
      </c>
      <c r="W242">
        <f>W176/'Carbon Coefficients'!W$99</f>
        <v/>
      </c>
      <c r="X242">
        <f>X176/'Carbon Coefficients'!X$99</f>
        <v/>
      </c>
      <c r="Y242">
        <f>Y176/'Carbon Coefficients'!Y$99</f>
        <v/>
      </c>
      <c r="Z242">
        <f>Z176/'Carbon Coefficients'!Z$99</f>
        <v/>
      </c>
      <c r="AA242">
        <f>AA176/'Carbon Coefficients'!AA$99</f>
        <v/>
      </c>
      <c r="AB242">
        <f>AB176/'Carbon Coefficients'!AB$99</f>
        <v/>
      </c>
      <c r="AC242">
        <f>AC176/'Carbon Coefficients'!AC$99</f>
        <v/>
      </c>
      <c r="AD242">
        <f>AD176/'Carbon Coefficients'!AD$99</f>
        <v/>
      </c>
      <c r="AE242">
        <f>AE176/'Carbon Coefficients'!AE$99</f>
        <v/>
      </c>
      <c r="AF242">
        <f>AF176/'Carbon Coefficients'!AF$99</f>
        <v/>
      </c>
      <c r="AG242">
        <f>AG176/'Carbon Coefficients'!AG$99</f>
        <v/>
      </c>
      <c r="AH242">
        <f>AH176/'Carbon Coefficients'!AH$99</f>
        <v/>
      </c>
      <c r="AI242">
        <f>AI176/'Carbon Coefficients'!AI$99</f>
        <v/>
      </c>
      <c r="AJ242">
        <f>AJ176/'Carbon Coefficients'!AJ$99</f>
        <v/>
      </c>
      <c r="AK242">
        <f>AK176/'Carbon Coefficients'!AK$99</f>
        <v/>
      </c>
      <c r="AL242">
        <f>AL176/'Carbon Coefficients'!AL$99</f>
        <v/>
      </c>
      <c r="AM242">
        <f>AM176/'Carbon Coefficients'!AM$99</f>
        <v/>
      </c>
      <c r="AN242">
        <f>AN176/'Carbon Coefficients'!AN$99</f>
        <v/>
      </c>
      <c r="AO242">
        <f>AO176/'Carbon Coefficients'!AO$99</f>
        <v/>
      </c>
      <c r="AP242">
        <f>AP176/'Carbon Coefficients'!AP$99</f>
        <v/>
      </c>
      <c r="AQ242">
        <f>AQ176/'Carbon Coefficients'!AQ$99</f>
        <v/>
      </c>
      <c r="AR242">
        <f>AR176/'Carbon Coefficients'!AR$99</f>
        <v/>
      </c>
      <c r="AS242">
        <f>AS176/'Carbon Coefficients'!AS$99</f>
        <v/>
      </c>
      <c r="AT242">
        <f>AT176/'Carbon Coefficients'!AT$99</f>
        <v/>
      </c>
      <c r="AU242">
        <f>AU176/'Carbon Coefficients'!AU$99</f>
        <v/>
      </c>
      <c r="AV242">
        <f>AV176/'Carbon Coefficients'!AV$99</f>
        <v/>
      </c>
    </row>
    <row r="243" spans="1:50">
      <c r="A243" t="s">
        <v>240</v>
      </c>
      <c r="B243" t="s">
        <v>1791</v>
      </c>
      <c r="E243">
        <f>E177/'Carbon Coefficients'!E$99</f>
        <v/>
      </c>
      <c r="F243">
        <f>F177/'Carbon Coefficients'!F$99</f>
        <v/>
      </c>
      <c r="G243">
        <f>G177/'Carbon Coefficients'!G$99</f>
        <v/>
      </c>
      <c r="H243">
        <f>H177/'Carbon Coefficients'!H$99</f>
        <v/>
      </c>
      <c r="I243">
        <f>I177/'Carbon Coefficients'!I$99</f>
        <v/>
      </c>
      <c r="J243">
        <f>J177/'Carbon Coefficients'!J$99</f>
        <v/>
      </c>
      <c r="K243">
        <f>K177/'Carbon Coefficients'!K$99</f>
        <v/>
      </c>
      <c r="L243">
        <f>L177/'Carbon Coefficients'!L$99</f>
        <v/>
      </c>
      <c r="M243">
        <f>M177/'Carbon Coefficients'!M$99</f>
        <v/>
      </c>
      <c r="N243">
        <f>N177/'Carbon Coefficients'!N$99</f>
        <v/>
      </c>
      <c r="O243">
        <f>O177/'Carbon Coefficients'!O$99</f>
        <v/>
      </c>
      <c r="P243">
        <f>P177/'Carbon Coefficients'!P$99</f>
        <v/>
      </c>
      <c r="Q243">
        <f>Q177/'Carbon Coefficients'!Q$99</f>
        <v/>
      </c>
      <c r="R243">
        <f>R177/'Carbon Coefficients'!R$99</f>
        <v/>
      </c>
      <c r="S243">
        <f>S177/'Carbon Coefficients'!S$99</f>
        <v/>
      </c>
      <c r="T243">
        <f>T177/'Carbon Coefficients'!T$99</f>
        <v/>
      </c>
      <c r="U243">
        <f>U177/'Carbon Coefficients'!U$99</f>
        <v/>
      </c>
      <c r="V243">
        <f>V177/'Carbon Coefficients'!V$99</f>
        <v/>
      </c>
      <c r="W243">
        <f>W177/'Carbon Coefficients'!W$99</f>
        <v/>
      </c>
      <c r="X243">
        <f>X177/'Carbon Coefficients'!X$99</f>
        <v/>
      </c>
      <c r="Y243">
        <f>Y177/'Carbon Coefficients'!Y$99</f>
        <v/>
      </c>
      <c r="Z243">
        <f>Z177/'Carbon Coefficients'!Z$99</f>
        <v/>
      </c>
      <c r="AA243">
        <f>AA177/'Carbon Coefficients'!AA$99</f>
        <v/>
      </c>
      <c r="AB243">
        <f>AB177/'Carbon Coefficients'!AB$99</f>
        <v/>
      </c>
      <c r="AC243">
        <f>AC177/'Carbon Coefficients'!AC$99</f>
        <v/>
      </c>
      <c r="AD243">
        <f>AD177/'Carbon Coefficients'!AD$99</f>
        <v/>
      </c>
      <c r="AE243">
        <f>AE177/'Carbon Coefficients'!AE$99</f>
        <v/>
      </c>
      <c r="AF243">
        <f>AF177/'Carbon Coefficients'!AF$99</f>
        <v/>
      </c>
      <c r="AG243">
        <f>AG177/'Carbon Coefficients'!AG$99</f>
        <v/>
      </c>
      <c r="AH243">
        <f>AH177/'Carbon Coefficients'!AH$99</f>
        <v/>
      </c>
      <c r="AI243">
        <f>AI177/'Carbon Coefficients'!AI$99</f>
        <v/>
      </c>
      <c r="AJ243">
        <f>AJ177/'Carbon Coefficients'!AJ$99</f>
        <v/>
      </c>
      <c r="AK243">
        <f>AK177/'Carbon Coefficients'!AK$99</f>
        <v/>
      </c>
      <c r="AL243">
        <f>AL177/'Carbon Coefficients'!AL$99</f>
        <v/>
      </c>
      <c r="AM243">
        <f>AM177/'Carbon Coefficients'!AM$99</f>
        <v/>
      </c>
      <c r="AN243">
        <f>AN177/'Carbon Coefficients'!AN$99</f>
        <v/>
      </c>
      <c r="AO243">
        <f>AO177/'Carbon Coefficients'!AO$99</f>
        <v/>
      </c>
      <c r="AP243">
        <f>AP177/'Carbon Coefficients'!AP$99</f>
        <v/>
      </c>
      <c r="AQ243">
        <f>AQ177/'Carbon Coefficients'!AQ$99</f>
        <v/>
      </c>
      <c r="AR243">
        <f>AR177/'Carbon Coefficients'!AR$99</f>
        <v/>
      </c>
      <c r="AS243">
        <f>AS177/'Carbon Coefficients'!AS$99</f>
        <v/>
      </c>
      <c r="AT243">
        <f>AT177/'Carbon Coefficients'!AT$99</f>
        <v/>
      </c>
      <c r="AU243">
        <f>AU177/'Carbon Coefficients'!AU$99</f>
        <v/>
      </c>
      <c r="AV243">
        <f>AV177/'Carbon Coefficients'!AV$99</f>
        <v/>
      </c>
    </row>
    <row r="244" spans="1:50">
      <c r="A244" t="s">
        <v>315</v>
      </c>
      <c r="B244" t="s">
        <v>1791</v>
      </c>
      <c r="E244">
        <f>E178/'Carbon Coefficients'!E$99</f>
        <v/>
      </c>
      <c r="F244">
        <f>F178/'Carbon Coefficients'!F$99</f>
        <v/>
      </c>
      <c r="G244">
        <f>G178/'Carbon Coefficients'!G$99</f>
        <v/>
      </c>
      <c r="H244">
        <f>H178/'Carbon Coefficients'!H$99</f>
        <v/>
      </c>
      <c r="I244">
        <f>I178/'Carbon Coefficients'!I$99</f>
        <v/>
      </c>
      <c r="J244">
        <f>J178/'Carbon Coefficients'!J$99</f>
        <v/>
      </c>
      <c r="K244">
        <f>K178/'Carbon Coefficients'!K$99</f>
        <v/>
      </c>
      <c r="L244">
        <f>L178/'Carbon Coefficients'!L$99</f>
        <v/>
      </c>
      <c r="M244">
        <f>M178/'Carbon Coefficients'!M$99</f>
        <v/>
      </c>
      <c r="N244">
        <f>N178/'Carbon Coefficients'!N$99</f>
        <v/>
      </c>
      <c r="O244">
        <f>O178/'Carbon Coefficients'!O$99</f>
        <v/>
      </c>
      <c r="P244">
        <f>P178/'Carbon Coefficients'!P$99</f>
        <v/>
      </c>
      <c r="Q244">
        <f>Q178/'Carbon Coefficients'!Q$99</f>
        <v/>
      </c>
      <c r="R244">
        <f>R178/'Carbon Coefficients'!R$99</f>
        <v/>
      </c>
      <c r="S244">
        <f>S178/'Carbon Coefficients'!S$99</f>
        <v/>
      </c>
      <c r="T244">
        <f>T178/'Carbon Coefficients'!T$99</f>
        <v/>
      </c>
      <c r="U244">
        <f>U178/'Carbon Coefficients'!U$99</f>
        <v/>
      </c>
      <c r="V244">
        <f>V178/'Carbon Coefficients'!V$99</f>
        <v/>
      </c>
      <c r="W244">
        <f>W178/'Carbon Coefficients'!W$99</f>
        <v/>
      </c>
      <c r="X244">
        <f>X178/'Carbon Coefficients'!X$99</f>
        <v/>
      </c>
      <c r="Y244">
        <f>Y178/'Carbon Coefficients'!Y$99</f>
        <v/>
      </c>
      <c r="Z244">
        <f>Z178/'Carbon Coefficients'!Z$99</f>
        <v/>
      </c>
      <c r="AA244">
        <f>AA178/'Carbon Coefficients'!AA$99</f>
        <v/>
      </c>
      <c r="AB244">
        <f>AB178/'Carbon Coefficients'!AB$99</f>
        <v/>
      </c>
      <c r="AC244">
        <f>AC178/'Carbon Coefficients'!AC$99</f>
        <v/>
      </c>
      <c r="AD244">
        <f>AD178/'Carbon Coefficients'!AD$99</f>
        <v/>
      </c>
      <c r="AE244">
        <f>AE178/'Carbon Coefficients'!AE$99</f>
        <v/>
      </c>
      <c r="AF244">
        <f>AF178/'Carbon Coefficients'!AF$99</f>
        <v/>
      </c>
      <c r="AG244">
        <f>AG178/'Carbon Coefficients'!AG$99</f>
        <v/>
      </c>
      <c r="AH244">
        <f>AH178/'Carbon Coefficients'!AH$99</f>
        <v/>
      </c>
      <c r="AI244">
        <f>AI178/'Carbon Coefficients'!AI$99</f>
        <v/>
      </c>
      <c r="AJ244">
        <f>AJ178/'Carbon Coefficients'!AJ$99</f>
        <v/>
      </c>
      <c r="AK244">
        <f>AK178/'Carbon Coefficients'!AK$99</f>
        <v/>
      </c>
      <c r="AL244">
        <f>AL178/'Carbon Coefficients'!AL$99</f>
        <v/>
      </c>
      <c r="AM244">
        <f>AM178/'Carbon Coefficients'!AM$99</f>
        <v/>
      </c>
      <c r="AN244">
        <f>AN178/'Carbon Coefficients'!AN$99</f>
        <v/>
      </c>
      <c r="AO244">
        <f>AO178/'Carbon Coefficients'!AO$99</f>
        <v/>
      </c>
      <c r="AP244">
        <f>AP178/'Carbon Coefficients'!AP$99</f>
        <v/>
      </c>
      <c r="AQ244">
        <f>AQ178/'Carbon Coefficients'!AQ$99</f>
        <v/>
      </c>
      <c r="AR244">
        <f>AR178/'Carbon Coefficients'!AR$99</f>
        <v/>
      </c>
      <c r="AS244">
        <f>AS178/'Carbon Coefficients'!AS$99</f>
        <v/>
      </c>
      <c r="AT244">
        <f>AT178/'Carbon Coefficients'!AT$99</f>
        <v/>
      </c>
      <c r="AU244">
        <f>AU178/'Carbon Coefficients'!AU$99</f>
        <v/>
      </c>
      <c r="AV244">
        <f>AV178/'Carbon Coefficients'!AV$99</f>
        <v/>
      </c>
    </row>
    <row r="245" spans="1:50">
      <c r="A245" t="s">
        <v>320</v>
      </c>
      <c r="B245" t="s">
        <v>1791</v>
      </c>
      <c r="E245">
        <f>E179/'Carbon Coefficients'!E$99</f>
        <v/>
      </c>
      <c r="F245">
        <f>F179/'Carbon Coefficients'!F$99</f>
        <v/>
      </c>
      <c r="G245">
        <f>G179/'Carbon Coefficients'!G$99</f>
        <v/>
      </c>
      <c r="H245">
        <f>H179/'Carbon Coefficients'!H$99</f>
        <v/>
      </c>
      <c r="I245">
        <f>I179/'Carbon Coefficients'!I$99</f>
        <v/>
      </c>
      <c r="J245">
        <f>J179/'Carbon Coefficients'!J$99</f>
        <v/>
      </c>
      <c r="K245">
        <f>K179/'Carbon Coefficients'!K$99</f>
        <v/>
      </c>
      <c r="L245">
        <f>L179/'Carbon Coefficients'!L$99</f>
        <v/>
      </c>
      <c r="M245">
        <f>M179/'Carbon Coefficients'!M$99</f>
        <v/>
      </c>
      <c r="N245">
        <f>N179/'Carbon Coefficients'!N$99</f>
        <v/>
      </c>
      <c r="O245">
        <f>O179/'Carbon Coefficients'!O$99</f>
        <v/>
      </c>
      <c r="P245">
        <f>P179/'Carbon Coefficients'!P$99</f>
        <v/>
      </c>
      <c r="Q245">
        <f>Q179/'Carbon Coefficients'!Q$99</f>
        <v/>
      </c>
      <c r="R245">
        <f>R179/'Carbon Coefficients'!R$99</f>
        <v/>
      </c>
      <c r="S245">
        <f>S179/'Carbon Coefficients'!S$99</f>
        <v/>
      </c>
      <c r="T245">
        <f>T179/'Carbon Coefficients'!T$99</f>
        <v/>
      </c>
      <c r="U245">
        <f>U179/'Carbon Coefficients'!U$99</f>
        <v/>
      </c>
      <c r="V245">
        <f>V179/'Carbon Coefficients'!V$99</f>
        <v/>
      </c>
      <c r="W245">
        <f>W179/'Carbon Coefficients'!W$99</f>
        <v/>
      </c>
      <c r="X245">
        <f>X179/'Carbon Coefficients'!X$99</f>
        <v/>
      </c>
      <c r="Y245">
        <f>Y179/'Carbon Coefficients'!Y$99</f>
        <v/>
      </c>
      <c r="Z245">
        <f>Z179/'Carbon Coefficients'!Z$99</f>
        <v/>
      </c>
      <c r="AA245">
        <f>AA179/'Carbon Coefficients'!AA$99</f>
        <v/>
      </c>
      <c r="AB245">
        <f>AB179/'Carbon Coefficients'!AB$99</f>
        <v/>
      </c>
      <c r="AC245">
        <f>AC179/'Carbon Coefficients'!AC$99</f>
        <v/>
      </c>
      <c r="AD245">
        <f>AD179/'Carbon Coefficients'!AD$99</f>
        <v/>
      </c>
      <c r="AE245">
        <f>AE179/'Carbon Coefficients'!AE$99</f>
        <v/>
      </c>
      <c r="AF245">
        <f>AF179/'Carbon Coefficients'!AF$99</f>
        <v/>
      </c>
      <c r="AG245">
        <f>AG179/'Carbon Coefficients'!AG$99</f>
        <v/>
      </c>
      <c r="AH245">
        <f>AH179/'Carbon Coefficients'!AH$99</f>
        <v/>
      </c>
      <c r="AI245">
        <f>AI179/'Carbon Coefficients'!AI$99</f>
        <v/>
      </c>
      <c r="AJ245">
        <f>AJ179/'Carbon Coefficients'!AJ$99</f>
        <v/>
      </c>
      <c r="AK245">
        <f>AK179/'Carbon Coefficients'!AK$99</f>
        <v/>
      </c>
      <c r="AL245">
        <f>AL179/'Carbon Coefficients'!AL$99</f>
        <v/>
      </c>
      <c r="AM245">
        <f>AM179/'Carbon Coefficients'!AM$99</f>
        <v/>
      </c>
      <c r="AN245">
        <f>AN179/'Carbon Coefficients'!AN$99</f>
        <v/>
      </c>
      <c r="AO245">
        <f>AO179/'Carbon Coefficients'!AO$99</f>
        <v/>
      </c>
      <c r="AP245">
        <f>AP179/'Carbon Coefficients'!AP$99</f>
        <v/>
      </c>
      <c r="AQ245">
        <f>AQ179/'Carbon Coefficients'!AQ$99</f>
        <v/>
      </c>
      <c r="AR245">
        <f>AR179/'Carbon Coefficients'!AR$99</f>
        <v/>
      </c>
      <c r="AS245">
        <f>AS179/'Carbon Coefficients'!AS$99</f>
        <v/>
      </c>
      <c r="AT245">
        <f>AT179/'Carbon Coefficients'!AT$99</f>
        <v/>
      </c>
      <c r="AU245">
        <f>AU179/'Carbon Coefficients'!AU$99</f>
        <v/>
      </c>
      <c r="AV245">
        <f>AV179/'Carbon Coefficients'!AV$99</f>
        <v/>
      </c>
    </row>
    <row r="246" spans="1:50">
      <c r="A246" t="s">
        <v>305</v>
      </c>
      <c r="B246" t="s">
        <v>1791</v>
      </c>
      <c r="E246">
        <f>E180/'Carbon Coefficients'!E$99</f>
        <v/>
      </c>
      <c r="F246">
        <f>F180/'Carbon Coefficients'!F$99</f>
        <v/>
      </c>
      <c r="G246">
        <f>G180/'Carbon Coefficients'!G$99</f>
        <v/>
      </c>
      <c r="H246">
        <f>H180/'Carbon Coefficients'!H$99</f>
        <v/>
      </c>
      <c r="I246">
        <f>I180/'Carbon Coefficients'!I$99</f>
        <v/>
      </c>
      <c r="J246">
        <f>J180/'Carbon Coefficients'!J$99</f>
        <v/>
      </c>
      <c r="K246">
        <f>K180/'Carbon Coefficients'!K$99</f>
        <v/>
      </c>
      <c r="L246">
        <f>L180/'Carbon Coefficients'!L$99</f>
        <v/>
      </c>
      <c r="M246">
        <f>M180/'Carbon Coefficients'!M$99</f>
        <v/>
      </c>
      <c r="N246">
        <f>N180/'Carbon Coefficients'!N$99</f>
        <v/>
      </c>
      <c r="O246">
        <f>O180/'Carbon Coefficients'!O$99</f>
        <v/>
      </c>
      <c r="P246">
        <f>P180/'Carbon Coefficients'!P$99</f>
        <v/>
      </c>
      <c r="Q246">
        <f>Q180/'Carbon Coefficients'!Q$99</f>
        <v/>
      </c>
      <c r="R246">
        <f>R180/'Carbon Coefficients'!R$99</f>
        <v/>
      </c>
      <c r="S246">
        <f>S180/'Carbon Coefficients'!S$99</f>
        <v/>
      </c>
      <c r="T246">
        <f>T180/'Carbon Coefficients'!T$99</f>
        <v/>
      </c>
      <c r="U246">
        <f>U180/'Carbon Coefficients'!U$99</f>
        <v/>
      </c>
      <c r="V246">
        <f>V180/'Carbon Coefficients'!V$99</f>
        <v/>
      </c>
      <c r="W246">
        <f>W180/'Carbon Coefficients'!W$99</f>
        <v/>
      </c>
      <c r="X246">
        <f>X180/'Carbon Coefficients'!X$99</f>
        <v/>
      </c>
      <c r="Y246">
        <f>Y180/'Carbon Coefficients'!Y$99</f>
        <v/>
      </c>
      <c r="Z246">
        <f>Z180/'Carbon Coefficients'!Z$99</f>
        <v/>
      </c>
      <c r="AA246">
        <f>AA180/'Carbon Coefficients'!AA$99</f>
        <v/>
      </c>
      <c r="AB246">
        <f>AB180/'Carbon Coefficients'!AB$99</f>
        <v/>
      </c>
      <c r="AC246">
        <f>AC180/'Carbon Coefficients'!AC$99</f>
        <v/>
      </c>
      <c r="AD246">
        <f>AD180/'Carbon Coefficients'!AD$99</f>
        <v/>
      </c>
      <c r="AE246">
        <f>AE180/'Carbon Coefficients'!AE$99</f>
        <v/>
      </c>
      <c r="AF246">
        <f>AF180/'Carbon Coefficients'!AF$99</f>
        <v/>
      </c>
      <c r="AG246">
        <f>AG180/'Carbon Coefficients'!AG$99</f>
        <v/>
      </c>
      <c r="AH246">
        <f>AH180/'Carbon Coefficients'!AH$99</f>
        <v/>
      </c>
      <c r="AI246">
        <f>AI180/'Carbon Coefficients'!AI$99</f>
        <v/>
      </c>
      <c r="AJ246">
        <f>AJ180/'Carbon Coefficients'!AJ$99</f>
        <v/>
      </c>
      <c r="AK246">
        <f>AK180/'Carbon Coefficients'!AK$99</f>
        <v/>
      </c>
      <c r="AL246">
        <f>AL180/'Carbon Coefficients'!AL$99</f>
        <v/>
      </c>
      <c r="AM246">
        <f>AM180/'Carbon Coefficients'!AM$99</f>
        <v/>
      </c>
      <c r="AN246">
        <f>AN180/'Carbon Coefficients'!AN$99</f>
        <v/>
      </c>
      <c r="AO246">
        <f>AO180/'Carbon Coefficients'!AO$99</f>
        <v/>
      </c>
      <c r="AP246">
        <f>AP180/'Carbon Coefficients'!AP$99</f>
        <v/>
      </c>
      <c r="AQ246">
        <f>AQ180/'Carbon Coefficients'!AQ$99</f>
        <v/>
      </c>
      <c r="AR246">
        <f>AR180/'Carbon Coefficients'!AR$99</f>
        <v/>
      </c>
      <c r="AS246">
        <f>AS180/'Carbon Coefficients'!AS$99</f>
        <v/>
      </c>
      <c r="AT246">
        <f>AT180/'Carbon Coefficients'!AT$99</f>
        <v/>
      </c>
      <c r="AU246">
        <f>AU180/'Carbon Coefficients'!AU$99</f>
        <v/>
      </c>
      <c r="AV246">
        <f>AV180/'Carbon Coefficients'!AV$99</f>
        <v/>
      </c>
    </row>
    <row r="247" spans="1:50">
      <c r="A247" t="s">
        <v>272</v>
      </c>
      <c r="B247" t="s">
        <v>1791</v>
      </c>
      <c r="E247">
        <f>E181/'Carbon Coefficients'!E$99</f>
        <v/>
      </c>
      <c r="F247">
        <f>F181/'Carbon Coefficients'!F$99</f>
        <v/>
      </c>
      <c r="G247">
        <f>G181/'Carbon Coefficients'!G$99</f>
        <v/>
      </c>
      <c r="H247">
        <f>H181/'Carbon Coefficients'!H$99</f>
        <v/>
      </c>
      <c r="I247">
        <f>I181/'Carbon Coefficients'!I$99</f>
        <v/>
      </c>
      <c r="J247">
        <f>J181/'Carbon Coefficients'!J$99</f>
        <v/>
      </c>
      <c r="K247">
        <f>K181/'Carbon Coefficients'!K$99</f>
        <v/>
      </c>
      <c r="L247">
        <f>L181/'Carbon Coefficients'!L$99</f>
        <v/>
      </c>
      <c r="M247">
        <f>M181/'Carbon Coefficients'!M$99</f>
        <v/>
      </c>
      <c r="N247">
        <f>N181/'Carbon Coefficients'!N$99</f>
        <v/>
      </c>
      <c r="O247">
        <f>O181/'Carbon Coefficients'!O$99</f>
        <v/>
      </c>
      <c r="P247">
        <f>P181/'Carbon Coefficients'!P$99</f>
        <v/>
      </c>
      <c r="Q247">
        <f>Q181/'Carbon Coefficients'!Q$99</f>
        <v/>
      </c>
      <c r="R247">
        <f>R181/'Carbon Coefficients'!R$99</f>
        <v/>
      </c>
      <c r="S247">
        <f>S181/'Carbon Coefficients'!S$99</f>
        <v/>
      </c>
      <c r="T247">
        <f>T181/'Carbon Coefficients'!T$99</f>
        <v/>
      </c>
      <c r="U247">
        <f>U181/'Carbon Coefficients'!U$99</f>
        <v/>
      </c>
      <c r="V247">
        <f>V181/'Carbon Coefficients'!V$99</f>
        <v/>
      </c>
      <c r="W247">
        <f>W181/'Carbon Coefficients'!W$99</f>
        <v/>
      </c>
      <c r="X247">
        <f>X181/'Carbon Coefficients'!X$99</f>
        <v/>
      </c>
      <c r="Y247">
        <f>Y181/'Carbon Coefficients'!Y$99</f>
        <v/>
      </c>
      <c r="Z247">
        <f>Z181/'Carbon Coefficients'!Z$99</f>
        <v/>
      </c>
      <c r="AA247">
        <f>AA181/'Carbon Coefficients'!AA$99</f>
        <v/>
      </c>
      <c r="AB247">
        <f>AB181/'Carbon Coefficients'!AB$99</f>
        <v/>
      </c>
      <c r="AC247">
        <f>AC181/'Carbon Coefficients'!AC$99</f>
        <v/>
      </c>
      <c r="AD247">
        <f>AD181/'Carbon Coefficients'!AD$99</f>
        <v/>
      </c>
      <c r="AE247">
        <f>AE181/'Carbon Coefficients'!AE$99</f>
        <v/>
      </c>
      <c r="AF247">
        <f>AF181/'Carbon Coefficients'!AF$99</f>
        <v/>
      </c>
      <c r="AG247">
        <f>AG181/'Carbon Coefficients'!AG$99</f>
        <v/>
      </c>
      <c r="AH247">
        <f>AH181/'Carbon Coefficients'!AH$99</f>
        <v/>
      </c>
      <c r="AI247">
        <f>AI181/'Carbon Coefficients'!AI$99</f>
        <v/>
      </c>
      <c r="AJ247">
        <f>AJ181/'Carbon Coefficients'!AJ$99</f>
        <v/>
      </c>
      <c r="AK247">
        <f>AK181/'Carbon Coefficients'!AK$99</f>
        <v/>
      </c>
      <c r="AL247">
        <f>AL181/'Carbon Coefficients'!AL$99</f>
        <v/>
      </c>
      <c r="AM247">
        <f>AM181/'Carbon Coefficients'!AM$99</f>
        <v/>
      </c>
      <c r="AN247">
        <f>AN181/'Carbon Coefficients'!AN$99</f>
        <v/>
      </c>
      <c r="AO247">
        <f>AO181/'Carbon Coefficients'!AO$99</f>
        <v/>
      </c>
      <c r="AP247">
        <f>AP181/'Carbon Coefficients'!AP$99</f>
        <v/>
      </c>
      <c r="AQ247">
        <f>AQ181/'Carbon Coefficients'!AQ$99</f>
        <v/>
      </c>
      <c r="AR247">
        <f>AR181/'Carbon Coefficients'!AR$99</f>
        <v/>
      </c>
      <c r="AS247">
        <f>AS181/'Carbon Coefficients'!AS$99</f>
        <v/>
      </c>
      <c r="AT247">
        <f>AT181/'Carbon Coefficients'!AT$99</f>
        <v/>
      </c>
      <c r="AU247">
        <f>AU181/'Carbon Coefficients'!AU$99</f>
        <v/>
      </c>
      <c r="AV247">
        <f>AV181/'Carbon Coefficients'!AV$99</f>
        <v/>
      </c>
    </row>
    <row r="248" spans="1:50">
      <c r="A248" t="s">
        <v>318</v>
      </c>
      <c r="B248" t="s">
        <v>1791</v>
      </c>
      <c r="E248">
        <f>E182/'Carbon Coefficients'!E$99</f>
        <v/>
      </c>
      <c r="F248">
        <f>F182/'Carbon Coefficients'!F$99</f>
        <v/>
      </c>
      <c r="G248">
        <f>G182/'Carbon Coefficients'!G$99</f>
        <v/>
      </c>
      <c r="H248">
        <f>H182/'Carbon Coefficients'!H$99</f>
        <v/>
      </c>
      <c r="I248">
        <f>I182/'Carbon Coefficients'!I$99</f>
        <v/>
      </c>
      <c r="J248">
        <f>J182/'Carbon Coefficients'!J$99</f>
        <v/>
      </c>
      <c r="K248">
        <f>K182/'Carbon Coefficients'!K$99</f>
        <v/>
      </c>
      <c r="L248">
        <f>L182/'Carbon Coefficients'!L$99</f>
        <v/>
      </c>
      <c r="M248">
        <f>M182/'Carbon Coefficients'!M$99</f>
        <v/>
      </c>
      <c r="N248">
        <f>N182/'Carbon Coefficients'!N$99</f>
        <v/>
      </c>
      <c r="O248">
        <f>O182/'Carbon Coefficients'!O$99</f>
        <v/>
      </c>
      <c r="P248">
        <f>P182/'Carbon Coefficients'!P$99</f>
        <v/>
      </c>
      <c r="Q248">
        <f>Q182/'Carbon Coefficients'!Q$99</f>
        <v/>
      </c>
      <c r="R248">
        <f>R182/'Carbon Coefficients'!R$99</f>
        <v/>
      </c>
      <c r="S248">
        <f>S182/'Carbon Coefficients'!S$99</f>
        <v/>
      </c>
      <c r="T248">
        <f>T182/'Carbon Coefficients'!T$99</f>
        <v/>
      </c>
      <c r="U248">
        <f>U182/'Carbon Coefficients'!U$99</f>
        <v/>
      </c>
      <c r="V248">
        <f>V182/'Carbon Coefficients'!V$99</f>
        <v/>
      </c>
      <c r="W248">
        <f>W182/'Carbon Coefficients'!W$99</f>
        <v/>
      </c>
      <c r="X248">
        <f>X182/'Carbon Coefficients'!X$99</f>
        <v/>
      </c>
      <c r="Y248">
        <f>Y182/'Carbon Coefficients'!Y$99</f>
        <v/>
      </c>
      <c r="Z248">
        <f>Z182/'Carbon Coefficients'!Z$99</f>
        <v/>
      </c>
      <c r="AA248">
        <f>AA182/'Carbon Coefficients'!AA$99</f>
        <v/>
      </c>
      <c r="AB248">
        <f>AB182/'Carbon Coefficients'!AB$99</f>
        <v/>
      </c>
      <c r="AC248">
        <f>AC182/'Carbon Coefficients'!AC$99</f>
        <v/>
      </c>
      <c r="AD248">
        <f>AD182/'Carbon Coefficients'!AD$99</f>
        <v/>
      </c>
      <c r="AE248">
        <f>AE182/'Carbon Coefficients'!AE$99</f>
        <v/>
      </c>
      <c r="AF248">
        <f>AF182/'Carbon Coefficients'!AF$99</f>
        <v/>
      </c>
      <c r="AG248">
        <f>AG182/'Carbon Coefficients'!AG$99</f>
        <v/>
      </c>
      <c r="AH248">
        <f>AH182/'Carbon Coefficients'!AH$99</f>
        <v/>
      </c>
      <c r="AI248">
        <f>AI182/'Carbon Coefficients'!AI$99</f>
        <v/>
      </c>
      <c r="AJ248">
        <f>AJ182/'Carbon Coefficients'!AJ$99</f>
        <v/>
      </c>
      <c r="AK248">
        <f>AK182/'Carbon Coefficients'!AK$99</f>
        <v/>
      </c>
      <c r="AL248">
        <f>AL182/'Carbon Coefficients'!AL$99</f>
        <v/>
      </c>
      <c r="AM248">
        <f>AM182/'Carbon Coefficients'!AM$99</f>
        <v/>
      </c>
      <c r="AN248">
        <f>AN182/'Carbon Coefficients'!AN$99</f>
        <v/>
      </c>
      <c r="AO248">
        <f>AO182/'Carbon Coefficients'!AO$99</f>
        <v/>
      </c>
      <c r="AP248">
        <f>AP182/'Carbon Coefficients'!AP$99</f>
        <v/>
      </c>
      <c r="AQ248">
        <f>AQ182/'Carbon Coefficients'!AQ$99</f>
        <v/>
      </c>
      <c r="AR248">
        <f>AR182/'Carbon Coefficients'!AR$99</f>
        <v/>
      </c>
      <c r="AS248">
        <f>AS182/'Carbon Coefficients'!AS$99</f>
        <v/>
      </c>
      <c r="AT248">
        <f>AT182/'Carbon Coefficients'!AT$99</f>
        <v/>
      </c>
      <c r="AU248">
        <f>AU182/'Carbon Coefficients'!AU$99</f>
        <v/>
      </c>
      <c r="AV248">
        <f>AV182/'Carbon Coefficients'!AV$99</f>
        <v/>
      </c>
    </row>
    <row r="249" spans="1:50">
      <c r="A249" t="s">
        <v>328</v>
      </c>
      <c r="B249" t="s">
        <v>1791</v>
      </c>
      <c r="E249">
        <f>E183/'Carbon Coefficients'!E$99</f>
        <v/>
      </c>
      <c r="F249">
        <f>F183/'Carbon Coefficients'!F$99</f>
        <v/>
      </c>
      <c r="G249">
        <f>G183/'Carbon Coefficients'!G$99</f>
        <v/>
      </c>
      <c r="H249">
        <f>H183/'Carbon Coefficients'!H$99</f>
        <v/>
      </c>
      <c r="I249">
        <f>I183/'Carbon Coefficients'!I$99</f>
        <v/>
      </c>
      <c r="J249">
        <f>J183/'Carbon Coefficients'!J$99</f>
        <v/>
      </c>
      <c r="K249">
        <f>K183/'Carbon Coefficients'!K$99</f>
        <v/>
      </c>
      <c r="L249">
        <f>L183/'Carbon Coefficients'!L$99</f>
        <v/>
      </c>
      <c r="M249">
        <f>M183/'Carbon Coefficients'!M$99</f>
        <v/>
      </c>
      <c r="N249">
        <f>N183/'Carbon Coefficients'!N$99</f>
        <v/>
      </c>
      <c r="O249">
        <f>O183/'Carbon Coefficients'!O$99</f>
        <v/>
      </c>
      <c r="P249">
        <f>P183/'Carbon Coefficients'!P$99</f>
        <v/>
      </c>
      <c r="Q249">
        <f>Q183/'Carbon Coefficients'!Q$99</f>
        <v/>
      </c>
      <c r="R249">
        <f>R183/'Carbon Coefficients'!R$99</f>
        <v/>
      </c>
      <c r="S249">
        <f>S183/'Carbon Coefficients'!S$99</f>
        <v/>
      </c>
      <c r="T249">
        <f>T183/'Carbon Coefficients'!T$99</f>
        <v/>
      </c>
      <c r="U249">
        <f>U183/'Carbon Coefficients'!U$99</f>
        <v/>
      </c>
      <c r="V249">
        <f>V183/'Carbon Coefficients'!V$99</f>
        <v/>
      </c>
      <c r="W249">
        <f>W183/'Carbon Coefficients'!W$99</f>
        <v/>
      </c>
      <c r="X249">
        <f>X183/'Carbon Coefficients'!X$99</f>
        <v/>
      </c>
      <c r="Y249">
        <f>Y183/'Carbon Coefficients'!Y$99</f>
        <v/>
      </c>
      <c r="Z249">
        <f>Z183/'Carbon Coefficients'!Z$99</f>
        <v/>
      </c>
      <c r="AA249">
        <f>AA183/'Carbon Coefficients'!AA$99</f>
        <v/>
      </c>
      <c r="AB249">
        <f>AB183/'Carbon Coefficients'!AB$99</f>
        <v/>
      </c>
      <c r="AC249">
        <f>AC183/'Carbon Coefficients'!AC$99</f>
        <v/>
      </c>
      <c r="AD249">
        <f>AD183/'Carbon Coefficients'!AD$99</f>
        <v/>
      </c>
      <c r="AE249">
        <f>AE183/'Carbon Coefficients'!AE$99</f>
        <v/>
      </c>
      <c r="AF249">
        <f>AF183/'Carbon Coefficients'!AF$99</f>
        <v/>
      </c>
      <c r="AG249">
        <f>AG183/'Carbon Coefficients'!AG$99</f>
        <v/>
      </c>
      <c r="AH249">
        <f>AH183/'Carbon Coefficients'!AH$99</f>
        <v/>
      </c>
      <c r="AI249">
        <f>AI183/'Carbon Coefficients'!AI$99</f>
        <v/>
      </c>
      <c r="AJ249">
        <f>AJ183/'Carbon Coefficients'!AJ$99</f>
        <v/>
      </c>
      <c r="AK249">
        <f>AK183/'Carbon Coefficients'!AK$99</f>
        <v/>
      </c>
      <c r="AL249">
        <f>AL183/'Carbon Coefficients'!AL$99</f>
        <v/>
      </c>
      <c r="AM249">
        <f>AM183/'Carbon Coefficients'!AM$99</f>
        <v/>
      </c>
      <c r="AN249">
        <f>AN183/'Carbon Coefficients'!AN$99</f>
        <v/>
      </c>
      <c r="AO249">
        <f>AO183/'Carbon Coefficients'!AO$99</f>
        <v/>
      </c>
      <c r="AP249">
        <f>AP183/'Carbon Coefficients'!AP$99</f>
        <v/>
      </c>
      <c r="AQ249">
        <f>AQ183/'Carbon Coefficients'!AQ$99</f>
        <v/>
      </c>
      <c r="AR249">
        <f>AR183/'Carbon Coefficients'!AR$99</f>
        <v/>
      </c>
      <c r="AS249">
        <f>AS183/'Carbon Coefficients'!AS$99</f>
        <v/>
      </c>
      <c r="AT249">
        <f>AT183/'Carbon Coefficients'!AT$99</f>
        <v/>
      </c>
      <c r="AU249">
        <f>AU183/'Carbon Coefficients'!AU$99</f>
        <v/>
      </c>
      <c r="AV249">
        <f>AV183/'Carbon Coefficients'!AV$99</f>
        <v/>
      </c>
    </row>
    <row r="250" spans="1:50">
      <c r="A250" t="s">
        <v>235</v>
      </c>
      <c r="B250" t="s">
        <v>1791</v>
      </c>
      <c r="E250">
        <f>E184/'Carbon Coefficients'!E$99</f>
        <v/>
      </c>
      <c r="F250">
        <f>F184/'Carbon Coefficients'!F$99</f>
        <v/>
      </c>
      <c r="G250">
        <f>G184/'Carbon Coefficients'!G$99</f>
        <v/>
      </c>
      <c r="H250">
        <f>H184/'Carbon Coefficients'!H$99</f>
        <v/>
      </c>
      <c r="I250">
        <f>I184/'Carbon Coefficients'!I$99</f>
        <v/>
      </c>
      <c r="J250">
        <f>J184/'Carbon Coefficients'!J$99</f>
        <v/>
      </c>
      <c r="K250">
        <f>K184/'Carbon Coefficients'!K$99</f>
        <v/>
      </c>
      <c r="L250">
        <f>L184/'Carbon Coefficients'!L$99</f>
        <v/>
      </c>
      <c r="M250">
        <f>M184/'Carbon Coefficients'!M$99</f>
        <v/>
      </c>
      <c r="N250">
        <f>N184/'Carbon Coefficients'!N$99</f>
        <v/>
      </c>
      <c r="O250">
        <f>O184/'Carbon Coefficients'!O$99</f>
        <v/>
      </c>
      <c r="P250">
        <f>P184/'Carbon Coefficients'!P$99</f>
        <v/>
      </c>
      <c r="Q250">
        <f>Q184/'Carbon Coefficients'!Q$99</f>
        <v/>
      </c>
      <c r="R250">
        <f>R184/'Carbon Coefficients'!R$99</f>
        <v/>
      </c>
      <c r="S250">
        <f>S184/'Carbon Coefficients'!S$99</f>
        <v/>
      </c>
      <c r="T250">
        <f>T184/'Carbon Coefficients'!T$99</f>
        <v/>
      </c>
      <c r="U250">
        <f>U184/'Carbon Coefficients'!U$99</f>
        <v/>
      </c>
      <c r="V250">
        <f>V184/'Carbon Coefficients'!V$99</f>
        <v/>
      </c>
      <c r="W250">
        <f>W184/'Carbon Coefficients'!W$99</f>
        <v/>
      </c>
      <c r="X250">
        <f>X184/'Carbon Coefficients'!X$99</f>
        <v/>
      </c>
      <c r="Y250">
        <f>Y184/'Carbon Coefficients'!Y$99</f>
        <v/>
      </c>
      <c r="Z250">
        <f>Z184/'Carbon Coefficients'!Z$99</f>
        <v/>
      </c>
      <c r="AA250">
        <f>AA184/'Carbon Coefficients'!AA$99</f>
        <v/>
      </c>
      <c r="AB250">
        <f>AB184/'Carbon Coefficients'!AB$99</f>
        <v/>
      </c>
      <c r="AC250">
        <f>AC184/'Carbon Coefficients'!AC$99</f>
        <v/>
      </c>
      <c r="AD250">
        <f>AD184/'Carbon Coefficients'!AD$99</f>
        <v/>
      </c>
      <c r="AE250">
        <f>AE184/'Carbon Coefficients'!AE$99</f>
        <v/>
      </c>
      <c r="AF250">
        <f>AF184/'Carbon Coefficients'!AF$99</f>
        <v/>
      </c>
      <c r="AG250">
        <f>AG184/'Carbon Coefficients'!AG$99</f>
        <v/>
      </c>
      <c r="AH250">
        <f>AH184/'Carbon Coefficients'!AH$99</f>
        <v/>
      </c>
      <c r="AI250">
        <f>AI184/'Carbon Coefficients'!AI$99</f>
        <v/>
      </c>
      <c r="AJ250">
        <f>AJ184/'Carbon Coefficients'!AJ$99</f>
        <v/>
      </c>
      <c r="AK250">
        <f>AK184/'Carbon Coefficients'!AK$99</f>
        <v/>
      </c>
      <c r="AL250">
        <f>AL184/'Carbon Coefficients'!AL$99</f>
        <v/>
      </c>
      <c r="AM250">
        <f>AM184/'Carbon Coefficients'!AM$99</f>
        <v/>
      </c>
      <c r="AN250">
        <f>AN184/'Carbon Coefficients'!AN$99</f>
        <v/>
      </c>
      <c r="AO250">
        <f>AO184/'Carbon Coefficients'!AO$99</f>
        <v/>
      </c>
      <c r="AP250">
        <f>AP184/'Carbon Coefficients'!AP$99</f>
        <v/>
      </c>
      <c r="AQ250">
        <f>AQ184/'Carbon Coefficients'!AQ$99</f>
        <v/>
      </c>
      <c r="AR250">
        <f>AR184/'Carbon Coefficients'!AR$99</f>
        <v/>
      </c>
      <c r="AS250">
        <f>AS184/'Carbon Coefficients'!AS$99</f>
        <v/>
      </c>
      <c r="AT250">
        <f>AT184/'Carbon Coefficients'!AT$99</f>
        <v/>
      </c>
      <c r="AU250">
        <f>AU184/'Carbon Coefficients'!AU$99</f>
        <v/>
      </c>
      <c r="AV250">
        <f>AV184/'Carbon Coefficients'!AV$99</f>
        <v/>
      </c>
    </row>
    <row r="251" spans="1:50">
      <c r="A251" t="s">
        <v>282</v>
      </c>
      <c r="B251" t="s">
        <v>1791</v>
      </c>
      <c r="E251">
        <f>E185/'Carbon Coefficients'!E$99</f>
        <v/>
      </c>
      <c r="F251">
        <f>F185/'Carbon Coefficients'!F$99</f>
        <v/>
      </c>
      <c r="G251">
        <f>G185/'Carbon Coefficients'!G$99</f>
        <v/>
      </c>
      <c r="H251">
        <f>H185/'Carbon Coefficients'!H$99</f>
        <v/>
      </c>
      <c r="I251">
        <f>I185/'Carbon Coefficients'!I$99</f>
        <v/>
      </c>
      <c r="J251">
        <f>J185/'Carbon Coefficients'!J$99</f>
        <v/>
      </c>
      <c r="K251">
        <f>K185/'Carbon Coefficients'!K$99</f>
        <v/>
      </c>
      <c r="L251">
        <f>L185/'Carbon Coefficients'!L$99</f>
        <v/>
      </c>
      <c r="M251">
        <f>M185/'Carbon Coefficients'!M$99</f>
        <v/>
      </c>
      <c r="N251">
        <f>N185/'Carbon Coefficients'!N$99</f>
        <v/>
      </c>
      <c r="O251">
        <f>O185/'Carbon Coefficients'!O$99</f>
        <v/>
      </c>
      <c r="P251">
        <f>P185/'Carbon Coefficients'!P$99</f>
        <v/>
      </c>
      <c r="Q251">
        <f>Q185/'Carbon Coefficients'!Q$99</f>
        <v/>
      </c>
      <c r="R251">
        <f>R185/'Carbon Coefficients'!R$99</f>
        <v/>
      </c>
      <c r="S251">
        <f>S185/'Carbon Coefficients'!S$99</f>
        <v/>
      </c>
      <c r="T251">
        <f>T185/'Carbon Coefficients'!T$99</f>
        <v/>
      </c>
      <c r="U251">
        <f>U185/'Carbon Coefficients'!U$99</f>
        <v/>
      </c>
      <c r="V251">
        <f>V185/'Carbon Coefficients'!V$99</f>
        <v/>
      </c>
      <c r="W251">
        <f>W185/'Carbon Coefficients'!W$99</f>
        <v/>
      </c>
      <c r="X251">
        <f>X185/'Carbon Coefficients'!X$99</f>
        <v/>
      </c>
      <c r="Y251">
        <f>Y185/'Carbon Coefficients'!Y$99</f>
        <v/>
      </c>
      <c r="Z251">
        <f>Z185/'Carbon Coefficients'!Z$99</f>
        <v/>
      </c>
      <c r="AA251">
        <f>AA185/'Carbon Coefficients'!AA$99</f>
        <v/>
      </c>
      <c r="AB251">
        <f>AB185/'Carbon Coefficients'!AB$99</f>
        <v/>
      </c>
      <c r="AC251">
        <f>AC185/'Carbon Coefficients'!AC$99</f>
        <v/>
      </c>
      <c r="AD251">
        <f>AD185/'Carbon Coefficients'!AD$99</f>
        <v/>
      </c>
      <c r="AE251">
        <f>AE185/'Carbon Coefficients'!AE$99</f>
        <v/>
      </c>
      <c r="AF251">
        <f>AF185/'Carbon Coefficients'!AF$99</f>
        <v/>
      </c>
      <c r="AG251">
        <f>AG185/'Carbon Coefficients'!AG$99</f>
        <v/>
      </c>
      <c r="AH251">
        <f>AH185/'Carbon Coefficients'!AH$99</f>
        <v/>
      </c>
      <c r="AI251">
        <f>AI185/'Carbon Coefficients'!AI$99</f>
        <v/>
      </c>
      <c r="AJ251">
        <f>AJ185/'Carbon Coefficients'!AJ$99</f>
        <v/>
      </c>
      <c r="AK251">
        <f>AK185/'Carbon Coefficients'!AK$99</f>
        <v/>
      </c>
      <c r="AL251">
        <f>AL185/'Carbon Coefficients'!AL$99</f>
        <v/>
      </c>
      <c r="AM251">
        <f>AM185/'Carbon Coefficients'!AM$99</f>
        <v/>
      </c>
      <c r="AN251">
        <f>AN185/'Carbon Coefficients'!AN$99</f>
        <v/>
      </c>
      <c r="AO251">
        <f>AO185/'Carbon Coefficients'!AO$99</f>
        <v/>
      </c>
      <c r="AP251">
        <f>AP185/'Carbon Coefficients'!AP$99</f>
        <v/>
      </c>
      <c r="AQ251">
        <f>AQ185/'Carbon Coefficients'!AQ$99</f>
        <v/>
      </c>
      <c r="AR251">
        <f>AR185/'Carbon Coefficients'!AR$99</f>
        <v/>
      </c>
      <c r="AS251">
        <f>AS185/'Carbon Coefficients'!AS$99</f>
        <v/>
      </c>
      <c r="AT251">
        <f>AT185/'Carbon Coefficients'!AT$99</f>
        <v/>
      </c>
      <c r="AU251">
        <f>AU185/'Carbon Coefficients'!AU$99</f>
        <v/>
      </c>
      <c r="AV251">
        <f>AV185/'Carbon Coefficients'!AV$99</f>
        <v/>
      </c>
    </row>
    <row r="252" spans="1:50">
      <c r="A252" t="s">
        <v>249</v>
      </c>
      <c r="B252" t="s">
        <v>1791</v>
      </c>
      <c r="E252">
        <f>E186/'Carbon Coefficients'!E$99</f>
        <v/>
      </c>
      <c r="F252">
        <f>F186/'Carbon Coefficients'!F$99</f>
        <v/>
      </c>
      <c r="G252">
        <f>G186/'Carbon Coefficients'!G$99</f>
        <v/>
      </c>
      <c r="H252">
        <f>H186/'Carbon Coefficients'!H$99</f>
        <v/>
      </c>
      <c r="I252">
        <f>I186/'Carbon Coefficients'!I$99</f>
        <v/>
      </c>
      <c r="J252">
        <f>J186/'Carbon Coefficients'!J$99</f>
        <v/>
      </c>
      <c r="K252">
        <f>K186/'Carbon Coefficients'!K$99</f>
        <v/>
      </c>
      <c r="L252">
        <f>L186/'Carbon Coefficients'!L$99</f>
        <v/>
      </c>
      <c r="M252">
        <f>M186/'Carbon Coefficients'!M$99</f>
        <v/>
      </c>
      <c r="N252">
        <f>N186/'Carbon Coefficients'!N$99</f>
        <v/>
      </c>
      <c r="O252">
        <f>O186/'Carbon Coefficients'!O$99</f>
        <v/>
      </c>
      <c r="P252">
        <f>P186/'Carbon Coefficients'!P$99</f>
        <v/>
      </c>
      <c r="Q252">
        <f>Q186/'Carbon Coefficients'!Q$99</f>
        <v/>
      </c>
      <c r="R252">
        <f>R186/'Carbon Coefficients'!R$99</f>
        <v/>
      </c>
      <c r="S252">
        <f>S186/'Carbon Coefficients'!S$99</f>
        <v/>
      </c>
      <c r="T252">
        <f>T186/'Carbon Coefficients'!T$99</f>
        <v/>
      </c>
      <c r="U252">
        <f>U186/'Carbon Coefficients'!U$99</f>
        <v/>
      </c>
      <c r="V252">
        <f>V186/'Carbon Coefficients'!V$99</f>
        <v/>
      </c>
      <c r="W252">
        <f>W186/'Carbon Coefficients'!W$99</f>
        <v/>
      </c>
      <c r="X252">
        <f>X186/'Carbon Coefficients'!X$99</f>
        <v/>
      </c>
      <c r="Y252">
        <f>Y186/'Carbon Coefficients'!Y$99</f>
        <v/>
      </c>
      <c r="Z252">
        <f>Z186/'Carbon Coefficients'!Z$99</f>
        <v/>
      </c>
      <c r="AA252">
        <f>AA186/'Carbon Coefficients'!AA$99</f>
        <v/>
      </c>
      <c r="AB252">
        <f>AB186/'Carbon Coefficients'!AB$99</f>
        <v/>
      </c>
      <c r="AC252">
        <f>AC186/'Carbon Coefficients'!AC$99</f>
        <v/>
      </c>
      <c r="AD252">
        <f>AD186/'Carbon Coefficients'!AD$99</f>
        <v/>
      </c>
      <c r="AE252">
        <f>AE186/'Carbon Coefficients'!AE$99</f>
        <v/>
      </c>
      <c r="AF252">
        <f>AF186/'Carbon Coefficients'!AF$99</f>
        <v/>
      </c>
      <c r="AG252">
        <f>AG186/'Carbon Coefficients'!AG$99</f>
        <v/>
      </c>
      <c r="AH252">
        <f>AH186/'Carbon Coefficients'!AH$99</f>
        <v/>
      </c>
      <c r="AI252">
        <f>AI186/'Carbon Coefficients'!AI$99</f>
        <v/>
      </c>
      <c r="AJ252">
        <f>AJ186/'Carbon Coefficients'!AJ$99</f>
        <v/>
      </c>
      <c r="AK252">
        <f>AK186/'Carbon Coefficients'!AK$99</f>
        <v/>
      </c>
      <c r="AL252">
        <f>AL186/'Carbon Coefficients'!AL$99</f>
        <v/>
      </c>
      <c r="AM252">
        <f>AM186/'Carbon Coefficients'!AM$99</f>
        <v/>
      </c>
      <c r="AN252">
        <f>AN186/'Carbon Coefficients'!AN$99</f>
        <v/>
      </c>
      <c r="AO252">
        <f>AO186/'Carbon Coefficients'!AO$99</f>
        <v/>
      </c>
      <c r="AP252">
        <f>AP186/'Carbon Coefficients'!AP$99</f>
        <v/>
      </c>
      <c r="AQ252">
        <f>AQ186/'Carbon Coefficients'!AQ$99</f>
        <v/>
      </c>
      <c r="AR252">
        <f>AR186/'Carbon Coefficients'!AR$99</f>
        <v/>
      </c>
      <c r="AS252">
        <f>AS186/'Carbon Coefficients'!AS$99</f>
        <v/>
      </c>
      <c r="AT252">
        <f>AT186/'Carbon Coefficients'!AT$99</f>
        <v/>
      </c>
      <c r="AU252">
        <f>AU186/'Carbon Coefficients'!AU$99</f>
        <v/>
      </c>
      <c r="AV252">
        <f>AV186/'Carbon Coefficients'!AV$99</f>
        <v/>
      </c>
    </row>
    <row r="253" spans="1:50">
      <c r="A253" t="s">
        <v>335</v>
      </c>
      <c r="B253" t="s">
        <v>1791</v>
      </c>
      <c r="E253">
        <f>E187/'Carbon Coefficients'!E$99</f>
        <v/>
      </c>
      <c r="F253">
        <f>F187/'Carbon Coefficients'!F$99</f>
        <v/>
      </c>
      <c r="G253">
        <f>G187/'Carbon Coefficients'!G$99</f>
        <v/>
      </c>
      <c r="H253">
        <f>H187/'Carbon Coefficients'!H$99</f>
        <v/>
      </c>
      <c r="I253">
        <f>I187/'Carbon Coefficients'!I$99</f>
        <v/>
      </c>
      <c r="J253">
        <f>J187/'Carbon Coefficients'!J$99</f>
        <v/>
      </c>
      <c r="K253">
        <f>K187/'Carbon Coefficients'!K$99</f>
        <v/>
      </c>
      <c r="L253">
        <f>L187/'Carbon Coefficients'!L$99</f>
        <v/>
      </c>
      <c r="M253">
        <f>M187/'Carbon Coefficients'!M$99</f>
        <v/>
      </c>
      <c r="N253">
        <f>N187/'Carbon Coefficients'!N$99</f>
        <v/>
      </c>
      <c r="O253">
        <f>O187/'Carbon Coefficients'!O$99</f>
        <v/>
      </c>
      <c r="P253">
        <f>P187/'Carbon Coefficients'!P$99</f>
        <v/>
      </c>
      <c r="Q253">
        <f>Q187/'Carbon Coefficients'!Q$99</f>
        <v/>
      </c>
      <c r="R253">
        <f>R187/'Carbon Coefficients'!R$99</f>
        <v/>
      </c>
      <c r="S253">
        <f>S187/'Carbon Coefficients'!S$99</f>
        <v/>
      </c>
      <c r="T253">
        <f>T187/'Carbon Coefficients'!T$99</f>
        <v/>
      </c>
      <c r="U253">
        <f>U187/'Carbon Coefficients'!U$99</f>
        <v/>
      </c>
      <c r="V253">
        <f>V187/'Carbon Coefficients'!V$99</f>
        <v/>
      </c>
      <c r="W253">
        <f>W187/'Carbon Coefficients'!W$99</f>
        <v/>
      </c>
      <c r="X253">
        <f>X187/'Carbon Coefficients'!X$99</f>
        <v/>
      </c>
      <c r="Y253">
        <f>Y187/'Carbon Coefficients'!Y$99</f>
        <v/>
      </c>
      <c r="Z253">
        <f>Z187/'Carbon Coefficients'!Z$99</f>
        <v/>
      </c>
      <c r="AA253">
        <f>AA187/'Carbon Coefficients'!AA$99</f>
        <v/>
      </c>
      <c r="AB253">
        <f>AB187/'Carbon Coefficients'!AB$99</f>
        <v/>
      </c>
      <c r="AC253">
        <f>AC187/'Carbon Coefficients'!AC$99</f>
        <v/>
      </c>
      <c r="AD253">
        <f>AD187/'Carbon Coefficients'!AD$99</f>
        <v/>
      </c>
      <c r="AE253">
        <f>AE187/'Carbon Coefficients'!AE$99</f>
        <v/>
      </c>
      <c r="AF253">
        <f>AF187/'Carbon Coefficients'!AF$99</f>
        <v/>
      </c>
      <c r="AG253">
        <f>AG187/'Carbon Coefficients'!AG$99</f>
        <v/>
      </c>
      <c r="AH253">
        <f>AH187/'Carbon Coefficients'!AH$99</f>
        <v/>
      </c>
      <c r="AI253">
        <f>AI187/'Carbon Coefficients'!AI$99</f>
        <v/>
      </c>
      <c r="AJ253">
        <f>AJ187/'Carbon Coefficients'!AJ$99</f>
        <v/>
      </c>
      <c r="AK253">
        <f>AK187/'Carbon Coefficients'!AK$99</f>
        <v/>
      </c>
      <c r="AL253">
        <f>AL187/'Carbon Coefficients'!AL$99</f>
        <v/>
      </c>
      <c r="AM253">
        <f>AM187/'Carbon Coefficients'!AM$99</f>
        <v/>
      </c>
      <c r="AN253">
        <f>AN187/'Carbon Coefficients'!AN$99</f>
        <v/>
      </c>
      <c r="AO253">
        <f>AO187/'Carbon Coefficients'!AO$99</f>
        <v/>
      </c>
      <c r="AP253">
        <f>AP187/'Carbon Coefficients'!AP$99</f>
        <v/>
      </c>
      <c r="AQ253">
        <f>AQ187/'Carbon Coefficients'!AQ$99</f>
        <v/>
      </c>
      <c r="AR253">
        <f>AR187/'Carbon Coefficients'!AR$99</f>
        <v/>
      </c>
      <c r="AS253">
        <f>AS187/'Carbon Coefficients'!AS$99</f>
        <v/>
      </c>
      <c r="AT253">
        <f>AT187/'Carbon Coefficients'!AT$99</f>
        <v/>
      </c>
      <c r="AU253">
        <f>AU187/'Carbon Coefficients'!AU$99</f>
        <v/>
      </c>
      <c r="AV253">
        <f>AV187/'Carbon Coefficients'!AV$99</f>
        <v/>
      </c>
    </row>
    <row r="254" spans="1:50">
      <c r="A254" t="s">
        <v>304</v>
      </c>
      <c r="B254" t="s">
        <v>1791</v>
      </c>
      <c r="E254">
        <f>E188/'Carbon Coefficients'!E$99</f>
        <v/>
      </c>
      <c r="F254">
        <f>F188/'Carbon Coefficients'!F$99</f>
        <v/>
      </c>
      <c r="G254">
        <f>G188/'Carbon Coefficients'!G$99</f>
        <v/>
      </c>
      <c r="H254">
        <f>H188/'Carbon Coefficients'!H$99</f>
        <v/>
      </c>
      <c r="I254">
        <f>I188/'Carbon Coefficients'!I$99</f>
        <v/>
      </c>
      <c r="J254">
        <f>J188/'Carbon Coefficients'!J$99</f>
        <v/>
      </c>
      <c r="K254">
        <f>K188/'Carbon Coefficients'!K$99</f>
        <v/>
      </c>
      <c r="L254">
        <f>L188/'Carbon Coefficients'!L$99</f>
        <v/>
      </c>
      <c r="M254">
        <f>M188/'Carbon Coefficients'!M$99</f>
        <v/>
      </c>
      <c r="N254">
        <f>N188/'Carbon Coefficients'!N$99</f>
        <v/>
      </c>
      <c r="O254">
        <f>O188/'Carbon Coefficients'!O$99</f>
        <v/>
      </c>
      <c r="P254">
        <f>P188/'Carbon Coefficients'!P$99</f>
        <v/>
      </c>
      <c r="Q254">
        <f>Q188/'Carbon Coefficients'!Q$99</f>
        <v/>
      </c>
      <c r="R254">
        <f>R188/'Carbon Coefficients'!R$99</f>
        <v/>
      </c>
      <c r="S254">
        <f>S188/'Carbon Coefficients'!S$99</f>
        <v/>
      </c>
      <c r="T254">
        <f>T188/'Carbon Coefficients'!T$99</f>
        <v/>
      </c>
      <c r="U254">
        <f>U188/'Carbon Coefficients'!U$99</f>
        <v/>
      </c>
      <c r="V254">
        <f>V188/'Carbon Coefficients'!V$99</f>
        <v/>
      </c>
      <c r="W254">
        <f>W188/'Carbon Coefficients'!W$99</f>
        <v/>
      </c>
      <c r="X254">
        <f>X188/'Carbon Coefficients'!X$99</f>
        <v/>
      </c>
      <c r="Y254">
        <f>Y188/'Carbon Coefficients'!Y$99</f>
        <v/>
      </c>
      <c r="Z254">
        <f>Z188/'Carbon Coefficients'!Z$99</f>
        <v/>
      </c>
      <c r="AA254">
        <f>AA188/'Carbon Coefficients'!AA$99</f>
        <v/>
      </c>
      <c r="AB254">
        <f>AB188/'Carbon Coefficients'!AB$99</f>
        <v/>
      </c>
      <c r="AC254">
        <f>AC188/'Carbon Coefficients'!AC$99</f>
        <v/>
      </c>
      <c r="AD254">
        <f>AD188/'Carbon Coefficients'!AD$99</f>
        <v/>
      </c>
      <c r="AE254">
        <f>AE188/'Carbon Coefficients'!AE$99</f>
        <v/>
      </c>
      <c r="AF254">
        <f>AF188/'Carbon Coefficients'!AF$99</f>
        <v/>
      </c>
      <c r="AG254">
        <f>AG188/'Carbon Coefficients'!AG$99</f>
        <v/>
      </c>
      <c r="AH254">
        <f>AH188/'Carbon Coefficients'!AH$99</f>
        <v/>
      </c>
      <c r="AI254">
        <f>AI188/'Carbon Coefficients'!AI$99</f>
        <v/>
      </c>
      <c r="AJ254">
        <f>AJ188/'Carbon Coefficients'!AJ$99</f>
        <v/>
      </c>
      <c r="AK254">
        <f>AK188/'Carbon Coefficients'!AK$99</f>
        <v/>
      </c>
      <c r="AL254">
        <f>AL188/'Carbon Coefficients'!AL$99</f>
        <v/>
      </c>
      <c r="AM254">
        <f>AM188/'Carbon Coefficients'!AM$99</f>
        <v/>
      </c>
      <c r="AN254">
        <f>AN188/'Carbon Coefficients'!AN$99</f>
        <v/>
      </c>
      <c r="AO254">
        <f>AO188/'Carbon Coefficients'!AO$99</f>
        <v/>
      </c>
      <c r="AP254">
        <f>AP188/'Carbon Coefficients'!AP$99</f>
        <v/>
      </c>
      <c r="AQ254">
        <f>AQ188/'Carbon Coefficients'!AQ$99</f>
        <v/>
      </c>
      <c r="AR254">
        <f>AR188/'Carbon Coefficients'!AR$99</f>
        <v/>
      </c>
      <c r="AS254">
        <f>AS188/'Carbon Coefficients'!AS$99</f>
        <v/>
      </c>
      <c r="AT254">
        <f>AT188/'Carbon Coefficients'!AT$99</f>
        <v/>
      </c>
      <c r="AU254">
        <f>AU188/'Carbon Coefficients'!AU$99</f>
        <v/>
      </c>
      <c r="AV254">
        <f>AV188/'Carbon Coefficients'!AV$99</f>
        <v/>
      </c>
    </row>
    <row r="255" spans="1:50">
      <c r="A255" t="s">
        <v>1781</v>
      </c>
      <c r="B255" t="s">
        <v>1791</v>
      </c>
      <c r="E255">
        <f>E189/'Carbon Coefficients'!E$99</f>
        <v/>
      </c>
      <c r="F255">
        <f>F189/'Carbon Coefficients'!F$99</f>
        <v/>
      </c>
      <c r="G255">
        <f>G189/'Carbon Coefficients'!G$99</f>
        <v/>
      </c>
      <c r="H255">
        <f>H189/'Carbon Coefficients'!H$99</f>
        <v/>
      </c>
      <c r="I255">
        <f>I189/'Carbon Coefficients'!I$99</f>
        <v/>
      </c>
      <c r="J255">
        <f>J189/'Carbon Coefficients'!J$99</f>
        <v/>
      </c>
      <c r="K255">
        <f>K189/'Carbon Coefficients'!K$99</f>
        <v/>
      </c>
      <c r="L255">
        <f>L189/'Carbon Coefficients'!L$99</f>
        <v/>
      </c>
      <c r="M255">
        <f>M189/'Carbon Coefficients'!M$99</f>
        <v/>
      </c>
      <c r="N255">
        <f>N189/'Carbon Coefficients'!N$99</f>
        <v/>
      </c>
      <c r="O255">
        <f>O189/'Carbon Coefficients'!O$99</f>
        <v/>
      </c>
      <c r="P255">
        <f>P189/'Carbon Coefficients'!P$99</f>
        <v/>
      </c>
      <c r="Q255">
        <f>Q189/'Carbon Coefficients'!Q$99</f>
        <v/>
      </c>
      <c r="R255">
        <f>R189/'Carbon Coefficients'!R$99</f>
        <v/>
      </c>
      <c r="S255">
        <f>S189/'Carbon Coefficients'!S$99</f>
        <v/>
      </c>
      <c r="T255">
        <f>T189/'Carbon Coefficients'!T$99</f>
        <v/>
      </c>
      <c r="U255">
        <f>U189/'Carbon Coefficients'!U$99</f>
        <v/>
      </c>
      <c r="V255">
        <f>V189/'Carbon Coefficients'!V$99</f>
        <v/>
      </c>
      <c r="W255">
        <f>W189/'Carbon Coefficients'!W$99</f>
        <v/>
      </c>
      <c r="X255">
        <f>X189/'Carbon Coefficients'!X$99</f>
        <v/>
      </c>
      <c r="Y255">
        <f>Y189/'Carbon Coefficients'!Y$99</f>
        <v/>
      </c>
      <c r="Z255">
        <f>Z189/'Carbon Coefficients'!Z$99</f>
        <v/>
      </c>
      <c r="AA255">
        <f>AA189/'Carbon Coefficients'!AA$99</f>
        <v/>
      </c>
      <c r="AB255">
        <f>AB189/'Carbon Coefficients'!AB$99</f>
        <v/>
      </c>
      <c r="AC255">
        <f>AC189/'Carbon Coefficients'!AC$99</f>
        <v/>
      </c>
      <c r="AD255">
        <f>AD189/'Carbon Coefficients'!AD$99</f>
        <v/>
      </c>
      <c r="AE255">
        <f>AE189/'Carbon Coefficients'!AE$99</f>
        <v/>
      </c>
      <c r="AF255">
        <f>AF189/'Carbon Coefficients'!AF$99</f>
        <v/>
      </c>
      <c r="AG255">
        <f>AG189/'Carbon Coefficients'!AG$99</f>
        <v/>
      </c>
      <c r="AH255">
        <f>AH189/'Carbon Coefficients'!AH$99</f>
        <v/>
      </c>
      <c r="AI255">
        <f>AI189/'Carbon Coefficients'!AI$99</f>
        <v/>
      </c>
      <c r="AJ255">
        <f>AJ189/'Carbon Coefficients'!AJ$99</f>
        <v/>
      </c>
      <c r="AK255">
        <f>AK189/'Carbon Coefficients'!AK$99</f>
        <v/>
      </c>
      <c r="AL255">
        <f>AL189/'Carbon Coefficients'!AL$99</f>
        <v/>
      </c>
      <c r="AM255">
        <f>AM189/'Carbon Coefficients'!AM$99</f>
        <v/>
      </c>
      <c r="AN255">
        <f>AN189/'Carbon Coefficients'!AN$99</f>
        <v/>
      </c>
      <c r="AO255">
        <f>AO189/'Carbon Coefficients'!AO$99</f>
        <v/>
      </c>
      <c r="AP255">
        <f>AP189/'Carbon Coefficients'!AP$99</f>
        <v/>
      </c>
      <c r="AQ255">
        <f>AQ189/'Carbon Coefficients'!AQ$99</f>
        <v/>
      </c>
      <c r="AR255">
        <f>AR189/'Carbon Coefficients'!AR$99</f>
        <v/>
      </c>
      <c r="AS255">
        <f>AS189/'Carbon Coefficients'!AS$99</f>
        <v/>
      </c>
      <c r="AT255">
        <f>AT189/'Carbon Coefficients'!AT$99</f>
        <v/>
      </c>
      <c r="AU255">
        <f>AU189/'Carbon Coefficients'!AU$99</f>
        <v/>
      </c>
      <c r="AV255">
        <f>AV189/'Carbon Coefficients'!AV$99</f>
        <v/>
      </c>
    </row>
    <row r="257" spans="1:50">
      <c r="A257" t="s">
        <v>1792</v>
      </c>
      <c r="B257" t="s">
        <v>1773</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c r="AV257">
        <f>SUM(AV199:AV254)</f>
        <v/>
      </c>
    </row>
    <row r="258" spans="1:50">
      <c r="A258" t="s">
        <v>1793</v>
      </c>
      <c r="B258" t="s">
        <v>1773</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c r="AV258">
        <f>SUM(AV199:AV255)</f>
        <v/>
      </c>
    </row>
    <row r="259" spans="1:50">
      <c r="A259" t="s">
        <v>1782</v>
      </c>
      <c r="B259" t="s">
        <v>1775</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c r="AV259">
        <f>AV258/1000</f>
        <v/>
      </c>
    </row>
    <row r="260" spans="1:50">
      <c r="A260" t="s">
        <v>1794</v>
      </c>
    </row>
    <row r="262" spans="1:50">
      <c r="A262" t="s">
        <v>1795</v>
      </c>
      <c r="B262" t="s">
        <v>1796</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c r="AV262">
        <f>AV259/AV126</f>
        <v/>
      </c>
    </row>
    <row r="263" spans="1:50">
      <c r="W263">
        <f>W128*21</f>
        <v/>
      </c>
      <c r="X263">
        <f>W263*2.2</f>
        <v/>
      </c>
      <c r="Y263">
        <f>X263/2000</f>
        <v/>
      </c>
    </row>
    <row r="264" spans="1:50">
      <c r="A264" t="s">
        <v>3</v>
      </c>
      <c r="W264">
        <f>AB128*1000000000</f>
        <v/>
      </c>
      <c r="X264">
        <f>W264/3412</f>
        <v/>
      </c>
      <c r="Y264">
        <f>X264/1000</f>
        <v/>
      </c>
    </row>
    <row r="265" spans="1:50">
      <c r="A265" t="s">
        <v>1797</v>
      </c>
      <c r="X265" t="s">
        <v>1798</v>
      </c>
      <c r="Y265" t="s">
        <v>1799</v>
      </c>
    </row>
    <row r="266" spans="1:50">
      <c r="A266" t="s">
        <v>1800</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C544"/>
  <sheetViews>
    <sheetView workbookViewId="0">
      <selection activeCell="A1" sqref="A1"/>
    </sheetView>
  </sheetViews>
  <sheetFormatPr baseColWidth="10" defaultRowHeight="15"/>
  <sheetData>
    <row r="1" spans="1:3">
      <c r="A1" t="s">
        <v>1801</v>
      </c>
    </row>
    <row r="2" spans="1:3">
      <c r="A2" t="s">
        <v>178</v>
      </c>
      <c r="B2" t="s">
        <v>182</v>
      </c>
      <c r="C2" t="s">
        <v>179</v>
      </c>
    </row>
    <row r="4" spans="1:3">
      <c r="A4" t="s">
        <v>180</v>
      </c>
      <c r="B4" t="s">
        <v>183</v>
      </c>
      <c r="C4" t="s">
        <v>181</v>
      </c>
    </row>
    <row r="5" spans="1:3">
      <c r="A5" s="1" t="n">
        <v>31427</v>
      </c>
      <c r="B5">
        <f>'Input EIA Crude WTI'!B3</f>
        <v/>
      </c>
    </row>
    <row r="6" spans="1:3">
      <c r="A6" s="1" t="n">
        <v>31458</v>
      </c>
      <c r="B6">
        <f>'Input EIA Crude WTI'!B4</f>
        <v/>
      </c>
    </row>
    <row r="7" spans="1:3">
      <c r="A7" s="1" t="n">
        <v>31486</v>
      </c>
      <c r="B7">
        <f>'Input EIA Crude WTI'!B5</f>
        <v/>
      </c>
    </row>
    <row r="8" spans="1:3">
      <c r="A8" s="1" t="n">
        <v>31517</v>
      </c>
      <c r="B8">
        <f>'Input EIA Crude WTI'!B6</f>
        <v/>
      </c>
    </row>
    <row r="9" spans="1:3">
      <c r="A9" s="1" t="n">
        <v>31547</v>
      </c>
      <c r="B9">
        <f>'Input EIA Crude WTI'!B7</f>
        <v/>
      </c>
    </row>
    <row r="10" spans="1:3">
      <c r="A10" s="1" t="n">
        <v>31578</v>
      </c>
      <c r="B10">
        <f>'Input EIA Crude WTI'!B8</f>
        <v/>
      </c>
    </row>
    <row r="11" spans="1:3">
      <c r="A11" s="1" t="n">
        <v>31608</v>
      </c>
      <c r="B11">
        <f>'Input EIA Crude WTI'!B9</f>
        <v/>
      </c>
    </row>
    <row r="12" spans="1:3">
      <c r="A12" s="1" t="n">
        <v>31639</v>
      </c>
      <c r="B12">
        <f>'Input EIA Crude WTI'!B10</f>
        <v/>
      </c>
    </row>
    <row r="13" spans="1:3">
      <c r="A13" s="1" t="n">
        <v>31670</v>
      </c>
      <c r="B13">
        <f>'Input EIA Crude WTI'!B11</f>
        <v/>
      </c>
    </row>
    <row r="14" spans="1:3">
      <c r="A14" s="1" t="n">
        <v>31700</v>
      </c>
      <c r="B14">
        <f>'Input EIA Crude WTI'!B12</f>
        <v/>
      </c>
    </row>
    <row r="15" spans="1:3">
      <c r="A15" s="1" t="n">
        <v>31731</v>
      </c>
      <c r="B15">
        <f>'Input EIA Crude WTI'!B13</f>
        <v/>
      </c>
    </row>
    <row r="16" spans="1:3">
      <c r="A16" s="1" t="n">
        <v>31761</v>
      </c>
      <c r="B16">
        <f>'Input EIA Crude WTI'!B14</f>
        <v/>
      </c>
    </row>
    <row r="17" spans="1:3">
      <c r="A17" s="1" t="n">
        <v>31792</v>
      </c>
      <c r="B17">
        <f>'Input EIA Crude WTI'!B15</f>
        <v/>
      </c>
    </row>
    <row r="18" spans="1:3">
      <c r="A18" s="1" t="n">
        <v>31823</v>
      </c>
      <c r="B18">
        <f>'Input EIA Crude WTI'!B16</f>
        <v/>
      </c>
    </row>
    <row r="19" spans="1:3">
      <c r="A19" s="1" t="n">
        <v>31851</v>
      </c>
      <c r="B19">
        <f>'Input EIA Crude WTI'!B17</f>
        <v/>
      </c>
    </row>
    <row r="20" spans="1:3">
      <c r="A20" s="1" t="n">
        <v>31882</v>
      </c>
      <c r="B20">
        <f>'Input EIA Crude WTI'!B18</f>
        <v/>
      </c>
    </row>
    <row r="21" spans="1:3">
      <c r="A21" s="1" t="n">
        <v>31912</v>
      </c>
      <c r="B21">
        <f>'Input EIA Crude WTI'!B19</f>
        <v/>
      </c>
      <c r="C21">
        <f>'Input EIA Crude Europe Brent'!B3</f>
        <v/>
      </c>
    </row>
    <row r="22" spans="1:3">
      <c r="A22" s="1" t="n">
        <v>31943</v>
      </c>
      <c r="B22">
        <f>'Input EIA Crude WTI'!B20</f>
        <v/>
      </c>
      <c r="C22">
        <f>'Input EIA Crude Europe Brent'!B4</f>
        <v/>
      </c>
    </row>
    <row r="23" spans="1:3">
      <c r="A23" s="1" t="n">
        <v>31973</v>
      </c>
      <c r="B23">
        <f>'Input EIA Crude WTI'!B21</f>
        <v/>
      </c>
      <c r="C23">
        <f>'Input EIA Crude Europe Brent'!B5</f>
        <v/>
      </c>
    </row>
    <row r="24" spans="1:3">
      <c r="A24" s="1" t="n">
        <v>32004</v>
      </c>
      <c r="B24">
        <f>'Input EIA Crude WTI'!B22</f>
        <v/>
      </c>
      <c r="C24">
        <f>'Input EIA Crude Europe Brent'!B6</f>
        <v/>
      </c>
    </row>
    <row r="25" spans="1:3">
      <c r="A25" s="1" t="n">
        <v>32035</v>
      </c>
      <c r="B25">
        <f>'Input EIA Crude WTI'!B23</f>
        <v/>
      </c>
      <c r="C25">
        <f>'Input EIA Crude Europe Brent'!B7</f>
        <v/>
      </c>
    </row>
    <row r="26" spans="1:3">
      <c r="A26" s="1" t="n">
        <v>32065</v>
      </c>
      <c r="B26">
        <f>'Input EIA Crude WTI'!B24</f>
        <v/>
      </c>
      <c r="C26">
        <f>'Input EIA Crude Europe Brent'!B8</f>
        <v/>
      </c>
    </row>
    <row r="27" spans="1:3">
      <c r="A27" s="1" t="n">
        <v>32096</v>
      </c>
      <c r="B27">
        <f>'Input EIA Crude WTI'!B25</f>
        <v/>
      </c>
      <c r="C27">
        <f>'Input EIA Crude Europe Brent'!B9</f>
        <v/>
      </c>
    </row>
    <row r="28" spans="1:3">
      <c r="A28" s="1" t="n">
        <v>32126</v>
      </c>
      <c r="B28">
        <f>'Input EIA Crude WTI'!B26</f>
        <v/>
      </c>
      <c r="C28">
        <f>'Input EIA Crude Europe Brent'!B10</f>
        <v/>
      </c>
    </row>
    <row r="29" spans="1:3">
      <c r="A29" s="1" t="n">
        <v>32157</v>
      </c>
      <c r="B29">
        <f>'Input EIA Crude WTI'!B27</f>
        <v/>
      </c>
      <c r="C29">
        <f>'Input EIA Crude Europe Brent'!B11</f>
        <v/>
      </c>
    </row>
    <row r="30" spans="1:3">
      <c r="A30" s="1" t="n">
        <v>32188</v>
      </c>
      <c r="B30">
        <f>'Input EIA Crude WTI'!B28</f>
        <v/>
      </c>
      <c r="C30">
        <f>'Input EIA Crude Europe Brent'!B12</f>
        <v/>
      </c>
    </row>
    <row r="31" spans="1:3">
      <c r="A31" s="1" t="n">
        <v>32217</v>
      </c>
      <c r="B31">
        <f>'Input EIA Crude WTI'!B29</f>
        <v/>
      </c>
      <c r="C31">
        <f>'Input EIA Crude Europe Brent'!B13</f>
        <v/>
      </c>
    </row>
    <row r="32" spans="1:3">
      <c r="A32" s="1" t="n">
        <v>32248</v>
      </c>
      <c r="B32">
        <f>'Input EIA Crude WTI'!B30</f>
        <v/>
      </c>
      <c r="C32">
        <f>'Input EIA Crude Europe Brent'!B14</f>
        <v/>
      </c>
    </row>
    <row r="33" spans="1:3">
      <c r="A33" s="1" t="n">
        <v>32278</v>
      </c>
      <c r="B33">
        <f>'Input EIA Crude WTI'!B31</f>
        <v/>
      </c>
      <c r="C33">
        <f>'Input EIA Crude Europe Brent'!B15</f>
        <v/>
      </c>
    </row>
    <row r="34" spans="1:3">
      <c r="A34" s="1" t="n">
        <v>32309</v>
      </c>
      <c r="B34">
        <f>'Input EIA Crude WTI'!B32</f>
        <v/>
      </c>
      <c r="C34">
        <f>'Input EIA Crude Europe Brent'!B16</f>
        <v/>
      </c>
    </row>
    <row r="35" spans="1:3">
      <c r="A35" s="1" t="n">
        <v>32339</v>
      </c>
      <c r="B35">
        <f>'Input EIA Crude WTI'!B33</f>
        <v/>
      </c>
      <c r="C35">
        <f>'Input EIA Crude Europe Brent'!B17</f>
        <v/>
      </c>
    </row>
    <row r="36" spans="1:3">
      <c r="A36" s="1" t="n">
        <v>32370</v>
      </c>
      <c r="B36">
        <f>'Input EIA Crude WTI'!B34</f>
        <v/>
      </c>
      <c r="C36">
        <f>'Input EIA Crude Europe Brent'!B18</f>
        <v/>
      </c>
    </row>
    <row r="37" spans="1:3">
      <c r="A37" s="1" t="n">
        <v>32401</v>
      </c>
      <c r="B37">
        <f>'Input EIA Crude WTI'!B35</f>
        <v/>
      </c>
      <c r="C37">
        <f>'Input EIA Crude Europe Brent'!B19</f>
        <v/>
      </c>
    </row>
    <row r="38" spans="1:3">
      <c r="A38" s="1" t="n">
        <v>32431</v>
      </c>
      <c r="B38">
        <f>'Input EIA Crude WTI'!B36</f>
        <v/>
      </c>
      <c r="C38">
        <f>'Input EIA Crude Europe Brent'!B20</f>
        <v/>
      </c>
    </row>
    <row r="39" spans="1:3">
      <c r="A39" s="1" t="n">
        <v>32462</v>
      </c>
      <c r="B39">
        <f>'Input EIA Crude WTI'!B37</f>
        <v/>
      </c>
      <c r="C39">
        <f>'Input EIA Crude Europe Brent'!B21</f>
        <v/>
      </c>
    </row>
    <row r="40" spans="1:3">
      <c r="A40" s="1" t="n">
        <v>32492</v>
      </c>
      <c r="B40">
        <f>'Input EIA Crude WTI'!B38</f>
        <v/>
      </c>
      <c r="C40">
        <f>'Input EIA Crude Europe Brent'!B22</f>
        <v/>
      </c>
    </row>
    <row r="41" spans="1:3">
      <c r="A41" s="1" t="n">
        <v>32523</v>
      </c>
      <c r="B41">
        <f>'Input EIA Crude WTI'!B39</f>
        <v/>
      </c>
      <c r="C41">
        <f>'Input EIA Crude Europe Brent'!B23</f>
        <v/>
      </c>
    </row>
    <row r="42" spans="1:3">
      <c r="A42" s="1" t="n">
        <v>32554</v>
      </c>
      <c r="B42">
        <f>'Input EIA Crude WTI'!B40</f>
        <v/>
      </c>
      <c r="C42">
        <f>'Input EIA Crude Europe Brent'!B24</f>
        <v/>
      </c>
    </row>
    <row r="43" spans="1:3">
      <c r="A43" s="1" t="n">
        <v>32582</v>
      </c>
      <c r="B43">
        <f>'Input EIA Crude WTI'!B41</f>
        <v/>
      </c>
      <c r="C43">
        <f>'Input EIA Crude Europe Brent'!B25</f>
        <v/>
      </c>
    </row>
    <row r="44" spans="1:3">
      <c r="A44" s="1" t="n">
        <v>32613</v>
      </c>
      <c r="B44">
        <f>'Input EIA Crude WTI'!B42</f>
        <v/>
      </c>
      <c r="C44">
        <f>'Input EIA Crude Europe Brent'!B26</f>
        <v/>
      </c>
    </row>
    <row r="45" spans="1:3">
      <c r="A45" s="1" t="n">
        <v>32643</v>
      </c>
      <c r="B45">
        <f>'Input EIA Crude WTI'!B43</f>
        <v/>
      </c>
      <c r="C45">
        <f>'Input EIA Crude Europe Brent'!B27</f>
        <v/>
      </c>
    </row>
    <row r="46" spans="1:3">
      <c r="A46" s="1" t="n">
        <v>32674</v>
      </c>
      <c r="B46">
        <f>'Input EIA Crude WTI'!B44</f>
        <v/>
      </c>
      <c r="C46">
        <f>'Input EIA Crude Europe Brent'!B28</f>
        <v/>
      </c>
    </row>
    <row r="47" spans="1:3">
      <c r="A47" s="1" t="n">
        <v>32704</v>
      </c>
      <c r="B47">
        <f>'Input EIA Crude WTI'!B45</f>
        <v/>
      </c>
      <c r="C47">
        <f>'Input EIA Crude Europe Brent'!B29</f>
        <v/>
      </c>
    </row>
    <row r="48" spans="1:3">
      <c r="A48" s="1" t="n">
        <v>32735</v>
      </c>
      <c r="B48">
        <f>'Input EIA Crude WTI'!B46</f>
        <v/>
      </c>
      <c r="C48">
        <f>'Input EIA Crude Europe Brent'!B30</f>
        <v/>
      </c>
    </row>
    <row r="49" spans="1:3">
      <c r="A49" s="1" t="n">
        <v>32766</v>
      </c>
      <c r="B49">
        <f>'Input EIA Crude WTI'!B47</f>
        <v/>
      </c>
      <c r="C49">
        <f>'Input EIA Crude Europe Brent'!B31</f>
        <v/>
      </c>
    </row>
    <row r="50" spans="1:3">
      <c r="A50" s="1" t="n">
        <v>32796</v>
      </c>
      <c r="B50">
        <f>'Input EIA Crude WTI'!B48</f>
        <v/>
      </c>
      <c r="C50">
        <f>'Input EIA Crude Europe Brent'!B32</f>
        <v/>
      </c>
    </row>
    <row r="51" spans="1:3">
      <c r="A51" s="1" t="n">
        <v>32827</v>
      </c>
      <c r="B51">
        <f>'Input EIA Crude WTI'!B49</f>
        <v/>
      </c>
      <c r="C51">
        <f>'Input EIA Crude Europe Brent'!B33</f>
        <v/>
      </c>
    </row>
    <row r="52" spans="1:3">
      <c r="A52" s="1" t="n">
        <v>32857</v>
      </c>
      <c r="B52">
        <f>'Input EIA Crude WTI'!B50</f>
        <v/>
      </c>
      <c r="C52">
        <f>'Input EIA Crude Europe Brent'!B34</f>
        <v/>
      </c>
    </row>
    <row r="53" spans="1:3">
      <c r="A53" s="1" t="n">
        <v>32888</v>
      </c>
      <c r="B53">
        <f>'Input EIA Crude WTI'!B51</f>
        <v/>
      </c>
      <c r="C53">
        <f>'Input EIA Crude Europe Brent'!B35</f>
        <v/>
      </c>
    </row>
    <row r="54" spans="1:3">
      <c r="A54" s="1" t="n">
        <v>32919</v>
      </c>
      <c r="B54">
        <f>'Input EIA Crude WTI'!B52</f>
        <v/>
      </c>
      <c r="C54">
        <f>'Input EIA Crude Europe Brent'!B36</f>
        <v/>
      </c>
    </row>
    <row r="55" spans="1:3">
      <c r="A55" s="1" t="n">
        <v>32947</v>
      </c>
      <c r="B55">
        <f>'Input EIA Crude WTI'!B53</f>
        <v/>
      </c>
      <c r="C55">
        <f>'Input EIA Crude Europe Brent'!B37</f>
        <v/>
      </c>
    </row>
    <row r="56" spans="1:3">
      <c r="A56" s="1" t="n">
        <v>32978</v>
      </c>
      <c r="B56">
        <f>'Input EIA Crude WTI'!B54</f>
        <v/>
      </c>
      <c r="C56">
        <f>'Input EIA Crude Europe Brent'!B38</f>
        <v/>
      </c>
    </row>
    <row r="57" spans="1:3">
      <c r="A57" s="1" t="n">
        <v>33008</v>
      </c>
      <c r="B57">
        <f>'Input EIA Crude WTI'!B55</f>
        <v/>
      </c>
      <c r="C57">
        <f>'Input EIA Crude Europe Brent'!B39</f>
        <v/>
      </c>
    </row>
    <row r="58" spans="1:3">
      <c r="A58" s="1" t="n">
        <v>33039</v>
      </c>
      <c r="B58">
        <f>'Input EIA Crude WTI'!B56</f>
        <v/>
      </c>
      <c r="C58">
        <f>'Input EIA Crude Europe Brent'!B40</f>
        <v/>
      </c>
    </row>
    <row r="59" spans="1:3">
      <c r="A59" s="1" t="n">
        <v>33069</v>
      </c>
      <c r="B59">
        <f>'Input EIA Crude WTI'!B57</f>
        <v/>
      </c>
      <c r="C59">
        <f>'Input EIA Crude Europe Brent'!B41</f>
        <v/>
      </c>
    </row>
    <row r="60" spans="1:3">
      <c r="A60" s="1" t="n">
        <v>33100</v>
      </c>
      <c r="B60">
        <f>'Input EIA Crude WTI'!B58</f>
        <v/>
      </c>
      <c r="C60">
        <f>'Input EIA Crude Europe Brent'!B42</f>
        <v/>
      </c>
    </row>
    <row r="61" spans="1:3">
      <c r="A61" s="1" t="n">
        <v>33131</v>
      </c>
      <c r="B61">
        <f>'Input EIA Crude WTI'!B59</f>
        <v/>
      </c>
      <c r="C61">
        <f>'Input EIA Crude Europe Brent'!B43</f>
        <v/>
      </c>
    </row>
    <row r="62" spans="1:3">
      <c r="A62" s="1" t="n">
        <v>33161</v>
      </c>
      <c r="B62">
        <f>'Input EIA Crude WTI'!B60</f>
        <v/>
      </c>
      <c r="C62">
        <f>'Input EIA Crude Europe Brent'!B44</f>
        <v/>
      </c>
    </row>
    <row r="63" spans="1:3">
      <c r="A63" s="1" t="n">
        <v>33192</v>
      </c>
      <c r="B63">
        <f>'Input EIA Crude WTI'!B61</f>
        <v/>
      </c>
      <c r="C63">
        <f>'Input EIA Crude Europe Brent'!B45</f>
        <v/>
      </c>
    </row>
    <row r="64" spans="1:3">
      <c r="A64" s="1" t="n">
        <v>33222</v>
      </c>
      <c r="B64">
        <f>'Input EIA Crude WTI'!B62</f>
        <v/>
      </c>
      <c r="C64">
        <f>'Input EIA Crude Europe Brent'!B46</f>
        <v/>
      </c>
    </row>
    <row r="65" spans="1:3">
      <c r="A65" s="1" t="n">
        <v>33253</v>
      </c>
      <c r="B65">
        <f>'Input EIA Crude WTI'!B63</f>
        <v/>
      </c>
      <c r="C65">
        <f>'Input EIA Crude Europe Brent'!B47</f>
        <v/>
      </c>
    </row>
    <row r="66" spans="1:3">
      <c r="A66" s="1" t="n">
        <v>33284</v>
      </c>
      <c r="B66">
        <f>'Input EIA Crude WTI'!B64</f>
        <v/>
      </c>
      <c r="C66">
        <f>'Input EIA Crude Europe Brent'!B48</f>
        <v/>
      </c>
    </row>
    <row r="67" spans="1:3">
      <c r="A67" s="1" t="n">
        <v>33312</v>
      </c>
      <c r="B67">
        <f>'Input EIA Crude WTI'!B65</f>
        <v/>
      </c>
      <c r="C67">
        <f>'Input EIA Crude Europe Brent'!B49</f>
        <v/>
      </c>
    </row>
    <row r="68" spans="1:3">
      <c r="A68" s="1" t="n">
        <v>33343</v>
      </c>
      <c r="B68">
        <f>'Input EIA Crude WTI'!B66</f>
        <v/>
      </c>
      <c r="C68">
        <f>'Input EIA Crude Europe Brent'!B50</f>
        <v/>
      </c>
    </row>
    <row r="69" spans="1:3">
      <c r="A69" s="1" t="n">
        <v>33373</v>
      </c>
      <c r="B69">
        <f>'Input EIA Crude WTI'!B67</f>
        <v/>
      </c>
      <c r="C69">
        <f>'Input EIA Crude Europe Brent'!B51</f>
        <v/>
      </c>
    </row>
    <row r="70" spans="1:3">
      <c r="A70" s="1" t="n">
        <v>33404</v>
      </c>
      <c r="B70">
        <f>'Input EIA Crude WTI'!B68</f>
        <v/>
      </c>
      <c r="C70">
        <f>'Input EIA Crude Europe Brent'!B52</f>
        <v/>
      </c>
    </row>
    <row r="71" spans="1:3">
      <c r="A71" s="1" t="n">
        <v>33434</v>
      </c>
      <c r="B71">
        <f>'Input EIA Crude WTI'!B69</f>
        <v/>
      </c>
      <c r="C71">
        <f>'Input EIA Crude Europe Brent'!B53</f>
        <v/>
      </c>
    </row>
    <row r="72" spans="1:3">
      <c r="A72" s="1" t="n">
        <v>33465</v>
      </c>
      <c r="B72">
        <f>'Input EIA Crude WTI'!B70</f>
        <v/>
      </c>
      <c r="C72">
        <f>'Input EIA Crude Europe Brent'!B54</f>
        <v/>
      </c>
    </row>
    <row r="73" spans="1:3">
      <c r="A73" s="1" t="n">
        <v>33496</v>
      </c>
      <c r="B73">
        <f>'Input EIA Crude WTI'!B71</f>
        <v/>
      </c>
      <c r="C73">
        <f>'Input EIA Crude Europe Brent'!B55</f>
        <v/>
      </c>
    </row>
    <row r="74" spans="1:3">
      <c r="A74" s="1" t="n">
        <v>33526</v>
      </c>
      <c r="B74">
        <f>'Input EIA Crude WTI'!B72</f>
        <v/>
      </c>
      <c r="C74">
        <f>'Input EIA Crude Europe Brent'!B56</f>
        <v/>
      </c>
    </row>
    <row r="75" spans="1:3">
      <c r="A75" s="1" t="n">
        <v>33557</v>
      </c>
      <c r="B75">
        <f>'Input EIA Crude WTI'!B73</f>
        <v/>
      </c>
      <c r="C75">
        <f>'Input EIA Crude Europe Brent'!B57</f>
        <v/>
      </c>
    </row>
    <row r="76" spans="1:3">
      <c r="A76" s="1" t="n">
        <v>33587</v>
      </c>
      <c r="B76">
        <f>'Input EIA Crude WTI'!B74</f>
        <v/>
      </c>
      <c r="C76">
        <f>'Input EIA Crude Europe Brent'!B58</f>
        <v/>
      </c>
    </row>
    <row r="77" spans="1:3">
      <c r="A77" s="1" t="n">
        <v>33618</v>
      </c>
      <c r="B77">
        <f>'Input EIA Crude WTI'!B75</f>
        <v/>
      </c>
      <c r="C77">
        <f>'Input EIA Crude Europe Brent'!B59</f>
        <v/>
      </c>
    </row>
    <row r="78" spans="1:3">
      <c r="A78" s="1" t="n">
        <v>33649</v>
      </c>
      <c r="B78">
        <f>'Input EIA Crude WTI'!B76</f>
        <v/>
      </c>
      <c r="C78">
        <f>'Input EIA Crude Europe Brent'!B60</f>
        <v/>
      </c>
    </row>
    <row r="79" spans="1:3">
      <c r="A79" s="1" t="n">
        <v>33678</v>
      </c>
      <c r="B79">
        <f>'Input EIA Crude WTI'!B77</f>
        <v/>
      </c>
      <c r="C79">
        <f>'Input EIA Crude Europe Brent'!B61</f>
        <v/>
      </c>
    </row>
    <row r="80" spans="1:3">
      <c r="A80" s="1" t="n">
        <v>33709</v>
      </c>
      <c r="B80">
        <f>'Input EIA Crude WTI'!B78</f>
        <v/>
      </c>
      <c r="C80">
        <f>'Input EIA Crude Europe Brent'!B62</f>
        <v/>
      </c>
    </row>
    <row r="81" spans="1:3">
      <c r="A81" s="1" t="n">
        <v>33739</v>
      </c>
      <c r="B81">
        <f>'Input EIA Crude WTI'!B79</f>
        <v/>
      </c>
      <c r="C81">
        <f>'Input EIA Crude Europe Brent'!B63</f>
        <v/>
      </c>
    </row>
    <row r="82" spans="1:3">
      <c r="A82" s="1" t="n">
        <v>33770</v>
      </c>
      <c r="B82">
        <f>'Input EIA Crude WTI'!B80</f>
        <v/>
      </c>
      <c r="C82">
        <f>'Input EIA Crude Europe Brent'!B64</f>
        <v/>
      </c>
    </row>
    <row r="83" spans="1:3">
      <c r="A83" s="1" t="n">
        <v>33800</v>
      </c>
      <c r="B83">
        <f>'Input EIA Crude WTI'!B81</f>
        <v/>
      </c>
      <c r="C83">
        <f>'Input EIA Crude Europe Brent'!B65</f>
        <v/>
      </c>
    </row>
    <row r="84" spans="1:3">
      <c r="A84" s="1" t="n">
        <v>33831</v>
      </c>
      <c r="B84">
        <f>'Input EIA Crude WTI'!B82</f>
        <v/>
      </c>
      <c r="C84">
        <f>'Input EIA Crude Europe Brent'!B66</f>
        <v/>
      </c>
    </row>
    <row r="85" spans="1:3">
      <c r="A85" s="1" t="n">
        <v>33862</v>
      </c>
      <c r="B85">
        <f>'Input EIA Crude WTI'!B83</f>
        <v/>
      </c>
      <c r="C85">
        <f>'Input EIA Crude Europe Brent'!B67</f>
        <v/>
      </c>
    </row>
    <row r="86" spans="1:3">
      <c r="A86" s="1" t="n">
        <v>33892</v>
      </c>
      <c r="B86">
        <f>'Input EIA Crude WTI'!B84</f>
        <v/>
      </c>
      <c r="C86">
        <f>'Input EIA Crude Europe Brent'!B68</f>
        <v/>
      </c>
    </row>
    <row r="87" spans="1:3">
      <c r="A87" s="1" t="n">
        <v>33923</v>
      </c>
      <c r="B87">
        <f>'Input EIA Crude WTI'!B85</f>
        <v/>
      </c>
      <c r="C87">
        <f>'Input EIA Crude Europe Brent'!B69</f>
        <v/>
      </c>
    </row>
    <row r="88" spans="1:3">
      <c r="A88" s="1" t="n">
        <v>33953</v>
      </c>
      <c r="B88">
        <f>'Input EIA Crude WTI'!B86</f>
        <v/>
      </c>
      <c r="C88">
        <f>'Input EIA Crude Europe Brent'!B70</f>
        <v/>
      </c>
    </row>
    <row r="89" spans="1:3">
      <c r="A89" s="1" t="n">
        <v>33984</v>
      </c>
      <c r="B89">
        <f>'Input EIA Crude WTI'!B87</f>
        <v/>
      </c>
      <c r="C89">
        <f>'Input EIA Crude Europe Brent'!B71</f>
        <v/>
      </c>
    </row>
    <row r="90" spans="1:3">
      <c r="A90" s="1" t="n">
        <v>34015</v>
      </c>
      <c r="B90">
        <f>'Input EIA Crude WTI'!B88</f>
        <v/>
      </c>
      <c r="C90">
        <f>'Input EIA Crude Europe Brent'!B72</f>
        <v/>
      </c>
    </row>
    <row r="91" spans="1:3">
      <c r="A91" s="1" t="n">
        <v>34043</v>
      </c>
      <c r="B91">
        <f>'Input EIA Crude WTI'!B89</f>
        <v/>
      </c>
      <c r="C91">
        <f>'Input EIA Crude Europe Brent'!B73</f>
        <v/>
      </c>
    </row>
    <row r="92" spans="1:3">
      <c r="A92" s="1" t="n">
        <v>34074</v>
      </c>
      <c r="B92">
        <f>'Input EIA Crude WTI'!B90</f>
        <v/>
      </c>
      <c r="C92">
        <f>'Input EIA Crude Europe Brent'!B74</f>
        <v/>
      </c>
    </row>
    <row r="93" spans="1:3">
      <c r="A93" s="1" t="n">
        <v>34104</v>
      </c>
      <c r="B93">
        <f>'Input EIA Crude WTI'!B91</f>
        <v/>
      </c>
      <c r="C93">
        <f>'Input EIA Crude Europe Brent'!B75</f>
        <v/>
      </c>
    </row>
    <row r="94" spans="1:3">
      <c r="A94" s="1" t="n">
        <v>34135</v>
      </c>
      <c r="B94">
        <f>'Input EIA Crude WTI'!B92</f>
        <v/>
      </c>
      <c r="C94">
        <f>'Input EIA Crude Europe Brent'!B76</f>
        <v/>
      </c>
    </row>
    <row r="95" spans="1:3">
      <c r="A95" s="1" t="n">
        <v>34165</v>
      </c>
      <c r="B95">
        <f>'Input EIA Crude WTI'!B93</f>
        <v/>
      </c>
      <c r="C95">
        <f>'Input EIA Crude Europe Brent'!B77</f>
        <v/>
      </c>
    </row>
    <row r="96" spans="1:3">
      <c r="A96" s="1" t="n">
        <v>34196</v>
      </c>
      <c r="B96">
        <f>'Input EIA Crude WTI'!B94</f>
        <v/>
      </c>
      <c r="C96">
        <f>'Input EIA Crude Europe Brent'!B78</f>
        <v/>
      </c>
    </row>
    <row r="97" spans="1:3">
      <c r="A97" s="1" t="n">
        <v>34227</v>
      </c>
      <c r="B97">
        <f>'Input EIA Crude WTI'!B95</f>
        <v/>
      </c>
      <c r="C97">
        <f>'Input EIA Crude Europe Brent'!B79</f>
        <v/>
      </c>
    </row>
    <row r="98" spans="1:3">
      <c r="A98" s="1" t="n">
        <v>34257</v>
      </c>
      <c r="B98">
        <f>'Input EIA Crude WTI'!B96</f>
        <v/>
      </c>
      <c r="C98">
        <f>'Input EIA Crude Europe Brent'!B80</f>
        <v/>
      </c>
    </row>
    <row r="99" spans="1:3">
      <c r="A99" s="1" t="n">
        <v>34288</v>
      </c>
      <c r="B99">
        <f>'Input EIA Crude WTI'!B97</f>
        <v/>
      </c>
      <c r="C99">
        <f>'Input EIA Crude Europe Brent'!B81</f>
        <v/>
      </c>
    </row>
    <row r="100" spans="1:3">
      <c r="A100" s="1" t="n">
        <v>34318</v>
      </c>
      <c r="B100">
        <f>'Input EIA Crude WTI'!B98</f>
        <v/>
      </c>
      <c r="C100">
        <f>'Input EIA Crude Europe Brent'!B82</f>
        <v/>
      </c>
    </row>
    <row r="101" spans="1:3">
      <c r="A101" s="1" t="n">
        <v>34349</v>
      </c>
      <c r="B101">
        <f>'Input EIA Crude WTI'!B99</f>
        <v/>
      </c>
      <c r="C101">
        <f>'Input EIA Crude Europe Brent'!B83</f>
        <v/>
      </c>
    </row>
    <row r="102" spans="1:3">
      <c r="A102" s="1" t="n">
        <v>34380</v>
      </c>
      <c r="B102">
        <f>'Input EIA Crude WTI'!B100</f>
        <v/>
      </c>
      <c r="C102">
        <f>'Input EIA Crude Europe Brent'!B84</f>
        <v/>
      </c>
    </row>
    <row r="103" spans="1:3">
      <c r="A103" s="1" t="n">
        <v>34408</v>
      </c>
      <c r="B103">
        <f>'Input EIA Crude WTI'!B101</f>
        <v/>
      </c>
      <c r="C103">
        <f>'Input EIA Crude Europe Brent'!B85</f>
        <v/>
      </c>
    </row>
    <row r="104" spans="1:3">
      <c r="A104" s="1" t="n">
        <v>34439</v>
      </c>
      <c r="B104">
        <f>'Input EIA Crude WTI'!B102</f>
        <v/>
      </c>
      <c r="C104">
        <f>'Input EIA Crude Europe Brent'!B86</f>
        <v/>
      </c>
    </row>
    <row r="105" spans="1:3">
      <c r="A105" s="1" t="n">
        <v>34469</v>
      </c>
      <c r="B105">
        <f>'Input EIA Crude WTI'!B103</f>
        <v/>
      </c>
      <c r="C105">
        <f>'Input EIA Crude Europe Brent'!B87</f>
        <v/>
      </c>
    </row>
    <row r="106" spans="1:3">
      <c r="A106" s="1" t="n">
        <v>34500</v>
      </c>
      <c r="B106">
        <f>'Input EIA Crude WTI'!B104</f>
        <v/>
      </c>
      <c r="C106">
        <f>'Input EIA Crude Europe Brent'!B88</f>
        <v/>
      </c>
    </row>
    <row r="107" spans="1:3">
      <c r="A107" s="1" t="n">
        <v>34530</v>
      </c>
      <c r="B107">
        <f>'Input EIA Crude WTI'!B105</f>
        <v/>
      </c>
      <c r="C107">
        <f>'Input EIA Crude Europe Brent'!B89</f>
        <v/>
      </c>
    </row>
    <row r="108" spans="1:3">
      <c r="A108" s="1" t="n">
        <v>34561</v>
      </c>
      <c r="B108">
        <f>'Input EIA Crude WTI'!B106</f>
        <v/>
      </c>
      <c r="C108">
        <f>'Input EIA Crude Europe Brent'!B90</f>
        <v/>
      </c>
    </row>
    <row r="109" spans="1:3">
      <c r="A109" s="1" t="n">
        <v>34592</v>
      </c>
      <c r="B109">
        <f>'Input EIA Crude WTI'!B107</f>
        <v/>
      </c>
      <c r="C109">
        <f>'Input EIA Crude Europe Brent'!B91</f>
        <v/>
      </c>
    </row>
    <row r="110" spans="1:3">
      <c r="A110" s="1" t="n">
        <v>34622</v>
      </c>
      <c r="B110">
        <f>'Input EIA Crude WTI'!B108</f>
        <v/>
      </c>
      <c r="C110">
        <f>'Input EIA Crude Europe Brent'!B92</f>
        <v/>
      </c>
    </row>
    <row r="111" spans="1:3">
      <c r="A111" s="1" t="n">
        <v>34653</v>
      </c>
      <c r="B111">
        <f>'Input EIA Crude WTI'!B109</f>
        <v/>
      </c>
      <c r="C111">
        <f>'Input EIA Crude Europe Brent'!B93</f>
        <v/>
      </c>
    </row>
    <row r="112" spans="1:3">
      <c r="A112" s="1" t="n">
        <v>34683</v>
      </c>
      <c r="B112">
        <f>'Input EIA Crude WTI'!B110</f>
        <v/>
      </c>
      <c r="C112">
        <f>'Input EIA Crude Europe Brent'!B94</f>
        <v/>
      </c>
    </row>
    <row r="113" spans="1:3">
      <c r="A113" s="1" t="n">
        <v>34714</v>
      </c>
      <c r="B113">
        <f>'Input EIA Crude WTI'!B111</f>
        <v/>
      </c>
      <c r="C113">
        <f>'Input EIA Crude Europe Brent'!B95</f>
        <v/>
      </c>
    </row>
    <row r="114" spans="1:3">
      <c r="A114" s="1" t="n">
        <v>34745</v>
      </c>
      <c r="B114">
        <f>'Input EIA Crude WTI'!B112</f>
        <v/>
      </c>
      <c r="C114">
        <f>'Input EIA Crude Europe Brent'!B96</f>
        <v/>
      </c>
    </row>
    <row r="115" spans="1:3">
      <c r="A115" s="1" t="n">
        <v>34773</v>
      </c>
      <c r="B115">
        <f>'Input EIA Crude WTI'!B113</f>
        <v/>
      </c>
      <c r="C115">
        <f>'Input EIA Crude Europe Brent'!B97</f>
        <v/>
      </c>
    </row>
    <row r="116" spans="1:3">
      <c r="A116" s="1" t="n">
        <v>34804</v>
      </c>
      <c r="B116">
        <f>'Input EIA Crude WTI'!B114</f>
        <v/>
      </c>
      <c r="C116">
        <f>'Input EIA Crude Europe Brent'!B98</f>
        <v/>
      </c>
    </row>
    <row r="117" spans="1:3">
      <c r="A117" s="1" t="n">
        <v>34834</v>
      </c>
      <c r="B117">
        <f>'Input EIA Crude WTI'!B115</f>
        <v/>
      </c>
      <c r="C117">
        <f>'Input EIA Crude Europe Brent'!B99</f>
        <v/>
      </c>
    </row>
    <row r="118" spans="1:3">
      <c r="A118" s="1" t="n">
        <v>34865</v>
      </c>
      <c r="B118">
        <f>'Input EIA Crude WTI'!B116</f>
        <v/>
      </c>
      <c r="C118">
        <f>'Input EIA Crude Europe Brent'!B100</f>
        <v/>
      </c>
    </row>
    <row r="119" spans="1:3">
      <c r="A119" s="1" t="n">
        <v>34895</v>
      </c>
      <c r="B119">
        <f>'Input EIA Crude WTI'!B117</f>
        <v/>
      </c>
      <c r="C119">
        <f>'Input EIA Crude Europe Brent'!B101</f>
        <v/>
      </c>
    </row>
    <row r="120" spans="1:3">
      <c r="A120" s="1" t="n">
        <v>34926</v>
      </c>
      <c r="B120">
        <f>'Input EIA Crude WTI'!B118</f>
        <v/>
      </c>
      <c r="C120">
        <f>'Input EIA Crude Europe Brent'!B102</f>
        <v/>
      </c>
    </row>
    <row r="121" spans="1:3">
      <c r="A121" s="1" t="n">
        <v>34957</v>
      </c>
      <c r="B121">
        <f>'Input EIA Crude WTI'!B119</f>
        <v/>
      </c>
      <c r="C121">
        <f>'Input EIA Crude Europe Brent'!B103</f>
        <v/>
      </c>
    </row>
    <row r="122" spans="1:3">
      <c r="A122" s="1" t="n">
        <v>34987</v>
      </c>
      <c r="B122">
        <f>'Input EIA Crude WTI'!B120</f>
        <v/>
      </c>
      <c r="C122">
        <f>'Input EIA Crude Europe Brent'!B104</f>
        <v/>
      </c>
    </row>
    <row r="123" spans="1:3">
      <c r="A123" s="1" t="n">
        <v>35018</v>
      </c>
      <c r="B123">
        <f>'Input EIA Crude WTI'!B121</f>
        <v/>
      </c>
      <c r="C123">
        <f>'Input EIA Crude Europe Brent'!B105</f>
        <v/>
      </c>
    </row>
    <row r="124" spans="1:3">
      <c r="A124" s="1" t="n">
        <v>35048</v>
      </c>
      <c r="B124">
        <f>'Input EIA Crude WTI'!B122</f>
        <v/>
      </c>
      <c r="C124">
        <f>'Input EIA Crude Europe Brent'!B106</f>
        <v/>
      </c>
    </row>
    <row r="125" spans="1:3">
      <c r="A125" s="1" t="n">
        <v>35079</v>
      </c>
      <c r="B125">
        <f>'Input EIA Crude WTI'!B123</f>
        <v/>
      </c>
      <c r="C125">
        <f>'Input EIA Crude Europe Brent'!B107</f>
        <v/>
      </c>
    </row>
    <row r="126" spans="1:3">
      <c r="A126" s="1" t="n">
        <v>35110</v>
      </c>
      <c r="B126">
        <f>'Input EIA Crude WTI'!B124</f>
        <v/>
      </c>
      <c r="C126">
        <f>'Input EIA Crude Europe Brent'!B108</f>
        <v/>
      </c>
    </row>
    <row r="127" spans="1:3">
      <c r="A127" s="1" t="n">
        <v>35139</v>
      </c>
      <c r="B127">
        <f>'Input EIA Crude WTI'!B125</f>
        <v/>
      </c>
      <c r="C127">
        <f>'Input EIA Crude Europe Brent'!B109</f>
        <v/>
      </c>
    </row>
    <row r="128" spans="1:3">
      <c r="A128" s="1" t="n">
        <v>35170</v>
      </c>
      <c r="B128">
        <f>'Input EIA Crude WTI'!B126</f>
        <v/>
      </c>
      <c r="C128">
        <f>'Input EIA Crude Europe Brent'!B110</f>
        <v/>
      </c>
    </row>
    <row r="129" spans="1:3">
      <c r="A129" s="1" t="n">
        <v>35200</v>
      </c>
      <c r="B129">
        <f>'Input EIA Crude WTI'!B127</f>
        <v/>
      </c>
      <c r="C129">
        <f>'Input EIA Crude Europe Brent'!B111</f>
        <v/>
      </c>
    </row>
    <row r="130" spans="1:3">
      <c r="A130" s="1" t="n">
        <v>35231</v>
      </c>
      <c r="B130">
        <f>'Input EIA Crude WTI'!B128</f>
        <v/>
      </c>
      <c r="C130">
        <f>'Input EIA Crude Europe Brent'!B112</f>
        <v/>
      </c>
    </row>
    <row r="131" spans="1:3">
      <c r="A131" s="1" t="n">
        <v>35261</v>
      </c>
      <c r="B131">
        <f>'Input EIA Crude WTI'!B129</f>
        <v/>
      </c>
      <c r="C131">
        <f>'Input EIA Crude Europe Brent'!B113</f>
        <v/>
      </c>
    </row>
    <row r="132" spans="1:3">
      <c r="A132" s="1" t="n">
        <v>35292</v>
      </c>
      <c r="B132">
        <f>'Input EIA Crude WTI'!B130</f>
        <v/>
      </c>
      <c r="C132">
        <f>'Input EIA Crude Europe Brent'!B114</f>
        <v/>
      </c>
    </row>
    <row r="133" spans="1:3">
      <c r="A133" s="1" t="n">
        <v>35323</v>
      </c>
      <c r="B133">
        <f>'Input EIA Crude WTI'!B131</f>
        <v/>
      </c>
      <c r="C133">
        <f>'Input EIA Crude Europe Brent'!B115</f>
        <v/>
      </c>
    </row>
    <row r="134" spans="1:3">
      <c r="A134" s="1" t="n">
        <v>35353</v>
      </c>
      <c r="B134">
        <f>'Input EIA Crude WTI'!B132</f>
        <v/>
      </c>
      <c r="C134">
        <f>'Input EIA Crude Europe Brent'!B116</f>
        <v/>
      </c>
    </row>
    <row r="135" spans="1:3">
      <c r="A135" s="1" t="n">
        <v>35384</v>
      </c>
      <c r="B135">
        <f>'Input EIA Crude WTI'!B133</f>
        <v/>
      </c>
      <c r="C135">
        <f>'Input EIA Crude Europe Brent'!B117</f>
        <v/>
      </c>
    </row>
    <row r="136" spans="1:3">
      <c r="A136" s="1" t="n">
        <v>35414</v>
      </c>
      <c r="B136">
        <f>'Input EIA Crude WTI'!B134</f>
        <v/>
      </c>
      <c r="C136">
        <f>'Input EIA Crude Europe Brent'!B118</f>
        <v/>
      </c>
    </row>
    <row r="137" spans="1:3">
      <c r="A137" s="1" t="n">
        <v>35445</v>
      </c>
      <c r="B137">
        <f>'Input EIA Crude WTI'!B135</f>
        <v/>
      </c>
      <c r="C137">
        <f>'Input EIA Crude Europe Brent'!B119</f>
        <v/>
      </c>
    </row>
    <row r="138" spans="1:3">
      <c r="A138" s="1" t="n">
        <v>35476</v>
      </c>
      <c r="B138">
        <f>'Input EIA Crude WTI'!B136</f>
        <v/>
      </c>
      <c r="C138">
        <f>'Input EIA Crude Europe Brent'!B120</f>
        <v/>
      </c>
    </row>
    <row r="139" spans="1:3">
      <c r="A139" s="1" t="n">
        <v>35504</v>
      </c>
      <c r="B139">
        <f>'Input EIA Crude WTI'!B137</f>
        <v/>
      </c>
      <c r="C139">
        <f>'Input EIA Crude Europe Brent'!B121</f>
        <v/>
      </c>
    </row>
    <row r="140" spans="1:3">
      <c r="A140" s="1" t="n">
        <v>35535</v>
      </c>
      <c r="B140">
        <f>'Input EIA Crude WTI'!B138</f>
        <v/>
      </c>
      <c r="C140">
        <f>'Input EIA Crude Europe Brent'!B122</f>
        <v/>
      </c>
    </row>
    <row r="141" spans="1:3">
      <c r="A141" s="1" t="n">
        <v>35565</v>
      </c>
      <c r="B141">
        <f>'Input EIA Crude WTI'!B139</f>
        <v/>
      </c>
      <c r="C141">
        <f>'Input EIA Crude Europe Brent'!B123</f>
        <v/>
      </c>
    </row>
    <row r="142" spans="1:3">
      <c r="A142" s="1" t="n">
        <v>35596</v>
      </c>
      <c r="B142">
        <f>'Input EIA Crude WTI'!B140</f>
        <v/>
      </c>
      <c r="C142">
        <f>'Input EIA Crude Europe Brent'!B124</f>
        <v/>
      </c>
    </row>
    <row r="143" spans="1:3">
      <c r="A143" s="1" t="n">
        <v>35626</v>
      </c>
      <c r="B143">
        <f>'Input EIA Crude WTI'!B141</f>
        <v/>
      </c>
      <c r="C143">
        <f>'Input EIA Crude Europe Brent'!B125</f>
        <v/>
      </c>
    </row>
    <row r="144" spans="1:3">
      <c r="A144" s="1" t="n">
        <v>35657</v>
      </c>
      <c r="B144">
        <f>'Input EIA Crude WTI'!B142</f>
        <v/>
      </c>
      <c r="C144">
        <f>'Input EIA Crude Europe Brent'!B126</f>
        <v/>
      </c>
    </row>
    <row r="145" spans="1:3">
      <c r="A145" s="1" t="n">
        <v>35688</v>
      </c>
      <c r="B145">
        <f>'Input EIA Crude WTI'!B143</f>
        <v/>
      </c>
      <c r="C145">
        <f>'Input EIA Crude Europe Brent'!B127</f>
        <v/>
      </c>
    </row>
    <row r="146" spans="1:3">
      <c r="A146" s="1" t="n">
        <v>35718</v>
      </c>
      <c r="B146">
        <f>'Input EIA Crude WTI'!B144</f>
        <v/>
      </c>
      <c r="C146">
        <f>'Input EIA Crude Europe Brent'!B128</f>
        <v/>
      </c>
    </row>
    <row r="147" spans="1:3">
      <c r="A147" s="1" t="n">
        <v>35749</v>
      </c>
      <c r="B147">
        <f>'Input EIA Crude WTI'!B145</f>
        <v/>
      </c>
      <c r="C147">
        <f>'Input EIA Crude Europe Brent'!B129</f>
        <v/>
      </c>
    </row>
    <row r="148" spans="1:3">
      <c r="A148" s="1" t="n">
        <v>35779</v>
      </c>
      <c r="B148">
        <f>'Input EIA Crude WTI'!B146</f>
        <v/>
      </c>
      <c r="C148">
        <f>'Input EIA Crude Europe Brent'!B130</f>
        <v/>
      </c>
    </row>
    <row r="149" spans="1:3">
      <c r="A149" s="1" t="n">
        <v>35810</v>
      </c>
      <c r="B149">
        <f>'Input EIA Crude WTI'!B147</f>
        <v/>
      </c>
      <c r="C149">
        <f>'Input EIA Crude Europe Brent'!B131</f>
        <v/>
      </c>
    </row>
    <row r="150" spans="1:3">
      <c r="A150" s="1" t="n">
        <v>35841</v>
      </c>
      <c r="B150">
        <f>'Input EIA Crude WTI'!B148</f>
        <v/>
      </c>
      <c r="C150">
        <f>'Input EIA Crude Europe Brent'!B132</f>
        <v/>
      </c>
    </row>
    <row r="151" spans="1:3">
      <c r="A151" s="1" t="n">
        <v>35869</v>
      </c>
      <c r="B151">
        <f>'Input EIA Crude WTI'!B149</f>
        <v/>
      </c>
      <c r="C151">
        <f>'Input EIA Crude Europe Brent'!B133</f>
        <v/>
      </c>
    </row>
    <row r="152" spans="1:3">
      <c r="A152" s="1" t="n">
        <v>35900</v>
      </c>
      <c r="B152">
        <f>'Input EIA Crude WTI'!B150</f>
        <v/>
      </c>
      <c r="C152">
        <f>'Input EIA Crude Europe Brent'!B134</f>
        <v/>
      </c>
    </row>
    <row r="153" spans="1:3">
      <c r="A153" s="1" t="n">
        <v>35930</v>
      </c>
      <c r="B153">
        <f>'Input EIA Crude WTI'!B151</f>
        <v/>
      </c>
      <c r="C153">
        <f>'Input EIA Crude Europe Brent'!B135</f>
        <v/>
      </c>
    </row>
    <row r="154" spans="1:3">
      <c r="A154" s="1" t="n">
        <v>35961</v>
      </c>
      <c r="B154">
        <f>'Input EIA Crude WTI'!B152</f>
        <v/>
      </c>
      <c r="C154">
        <f>'Input EIA Crude Europe Brent'!B136</f>
        <v/>
      </c>
    </row>
    <row r="155" spans="1:3">
      <c r="A155" s="1" t="n">
        <v>35991</v>
      </c>
      <c r="B155">
        <f>'Input EIA Crude WTI'!B153</f>
        <v/>
      </c>
      <c r="C155">
        <f>'Input EIA Crude Europe Brent'!B137</f>
        <v/>
      </c>
    </row>
    <row r="156" spans="1:3">
      <c r="A156" s="1" t="n">
        <v>36022</v>
      </c>
      <c r="B156">
        <f>'Input EIA Crude WTI'!B154</f>
        <v/>
      </c>
      <c r="C156">
        <f>'Input EIA Crude Europe Brent'!B138</f>
        <v/>
      </c>
    </row>
    <row r="157" spans="1:3">
      <c r="A157" s="1" t="n">
        <v>36053</v>
      </c>
      <c r="B157">
        <f>'Input EIA Crude WTI'!B155</f>
        <v/>
      </c>
      <c r="C157">
        <f>'Input EIA Crude Europe Brent'!B139</f>
        <v/>
      </c>
    </row>
    <row r="158" spans="1:3">
      <c r="A158" s="1" t="n">
        <v>36083</v>
      </c>
      <c r="B158">
        <f>'Input EIA Crude WTI'!B156</f>
        <v/>
      </c>
      <c r="C158">
        <f>'Input EIA Crude Europe Brent'!B140</f>
        <v/>
      </c>
    </row>
    <row r="159" spans="1:3">
      <c r="A159" s="1" t="n">
        <v>36114</v>
      </c>
      <c r="B159">
        <f>'Input EIA Crude WTI'!B157</f>
        <v/>
      </c>
      <c r="C159">
        <f>'Input EIA Crude Europe Brent'!B141</f>
        <v/>
      </c>
    </row>
    <row r="160" spans="1:3">
      <c r="A160" s="1" t="n">
        <v>36144</v>
      </c>
      <c r="B160">
        <f>'Input EIA Crude WTI'!B158</f>
        <v/>
      </c>
      <c r="C160">
        <f>'Input EIA Crude Europe Brent'!B142</f>
        <v/>
      </c>
    </row>
    <row r="161" spans="1:3">
      <c r="A161" s="1" t="n">
        <v>36175</v>
      </c>
      <c r="B161">
        <f>'Input EIA Crude WTI'!B159</f>
        <v/>
      </c>
      <c r="C161">
        <f>'Input EIA Crude Europe Brent'!B143</f>
        <v/>
      </c>
    </row>
    <row r="162" spans="1:3">
      <c r="A162" s="1" t="n">
        <v>36206</v>
      </c>
      <c r="B162">
        <f>'Input EIA Crude WTI'!B160</f>
        <v/>
      </c>
      <c r="C162">
        <f>'Input EIA Crude Europe Brent'!B144</f>
        <v/>
      </c>
    </row>
    <row r="163" spans="1:3">
      <c r="A163" s="1" t="n">
        <v>36234</v>
      </c>
      <c r="B163">
        <f>'Input EIA Crude WTI'!B161</f>
        <v/>
      </c>
      <c r="C163">
        <f>'Input EIA Crude Europe Brent'!B145</f>
        <v/>
      </c>
    </row>
    <row r="164" spans="1:3">
      <c r="A164" s="1" t="n">
        <v>36265</v>
      </c>
      <c r="B164">
        <f>'Input EIA Crude WTI'!B162</f>
        <v/>
      </c>
      <c r="C164">
        <f>'Input EIA Crude Europe Brent'!B146</f>
        <v/>
      </c>
    </row>
    <row r="165" spans="1:3">
      <c r="A165" s="1" t="n">
        <v>36295</v>
      </c>
      <c r="B165">
        <f>'Input EIA Crude WTI'!B163</f>
        <v/>
      </c>
      <c r="C165">
        <f>'Input EIA Crude Europe Brent'!B147</f>
        <v/>
      </c>
    </row>
    <row r="166" spans="1:3">
      <c r="A166" s="1" t="n">
        <v>36326</v>
      </c>
      <c r="B166">
        <f>'Input EIA Crude WTI'!B164</f>
        <v/>
      </c>
      <c r="C166">
        <f>'Input EIA Crude Europe Brent'!B148</f>
        <v/>
      </c>
    </row>
    <row r="167" spans="1:3">
      <c r="A167" s="1" t="n">
        <v>36356</v>
      </c>
      <c r="B167">
        <f>'Input EIA Crude WTI'!B165</f>
        <v/>
      </c>
      <c r="C167">
        <f>'Input EIA Crude Europe Brent'!B149</f>
        <v/>
      </c>
    </row>
    <row r="168" spans="1:3">
      <c r="A168" s="1" t="n">
        <v>36387</v>
      </c>
      <c r="B168">
        <f>'Input EIA Crude WTI'!B166</f>
        <v/>
      </c>
      <c r="C168">
        <f>'Input EIA Crude Europe Brent'!B150</f>
        <v/>
      </c>
    </row>
    <row r="169" spans="1:3">
      <c r="A169" s="1" t="n">
        <v>36418</v>
      </c>
      <c r="B169">
        <f>'Input EIA Crude WTI'!B167</f>
        <v/>
      </c>
      <c r="C169">
        <f>'Input EIA Crude Europe Brent'!B151</f>
        <v/>
      </c>
    </row>
    <row r="170" spans="1:3">
      <c r="A170" s="1" t="n">
        <v>36448</v>
      </c>
      <c r="B170">
        <f>'Input EIA Crude WTI'!B168</f>
        <v/>
      </c>
      <c r="C170">
        <f>'Input EIA Crude Europe Brent'!B152</f>
        <v/>
      </c>
    </row>
    <row r="171" spans="1:3">
      <c r="A171" s="1" t="n">
        <v>36479</v>
      </c>
      <c r="B171">
        <f>'Input EIA Crude WTI'!B169</f>
        <v/>
      </c>
      <c r="C171">
        <f>'Input EIA Crude Europe Brent'!B153</f>
        <v/>
      </c>
    </row>
    <row r="172" spans="1:3">
      <c r="A172" s="1" t="n">
        <v>36509</v>
      </c>
      <c r="B172">
        <f>'Input EIA Crude WTI'!B170</f>
        <v/>
      </c>
      <c r="C172">
        <f>'Input EIA Crude Europe Brent'!B154</f>
        <v/>
      </c>
    </row>
    <row r="173" spans="1:3">
      <c r="A173" s="1" t="n">
        <v>36540</v>
      </c>
      <c r="B173">
        <f>'Input EIA Crude WTI'!B171</f>
        <v/>
      </c>
      <c r="C173">
        <f>'Input EIA Crude Europe Brent'!B155</f>
        <v/>
      </c>
    </row>
    <row r="174" spans="1:3">
      <c r="A174" s="1" t="n">
        <v>36571</v>
      </c>
      <c r="B174">
        <f>'Input EIA Crude WTI'!B172</f>
        <v/>
      </c>
      <c r="C174">
        <f>'Input EIA Crude Europe Brent'!B156</f>
        <v/>
      </c>
    </row>
    <row r="175" spans="1:3">
      <c r="A175" s="1" t="n">
        <v>36600</v>
      </c>
      <c r="B175">
        <f>'Input EIA Crude WTI'!B173</f>
        <v/>
      </c>
      <c r="C175">
        <f>'Input EIA Crude Europe Brent'!B157</f>
        <v/>
      </c>
    </row>
    <row r="176" spans="1:3">
      <c r="A176" s="1" t="n">
        <v>36631</v>
      </c>
      <c r="B176">
        <f>'Input EIA Crude WTI'!B174</f>
        <v/>
      </c>
      <c r="C176">
        <f>'Input EIA Crude Europe Brent'!B158</f>
        <v/>
      </c>
    </row>
    <row r="177" spans="1:3">
      <c r="A177" s="1" t="n">
        <v>36661</v>
      </c>
      <c r="B177">
        <f>'Input EIA Crude WTI'!B175</f>
        <v/>
      </c>
      <c r="C177">
        <f>'Input EIA Crude Europe Brent'!B159</f>
        <v/>
      </c>
    </row>
    <row r="178" spans="1:3">
      <c r="A178" s="1" t="n">
        <v>36692</v>
      </c>
      <c r="B178">
        <f>'Input EIA Crude WTI'!B176</f>
        <v/>
      </c>
      <c r="C178">
        <f>'Input EIA Crude Europe Brent'!B160</f>
        <v/>
      </c>
    </row>
    <row r="179" spans="1:3">
      <c r="A179" s="1" t="n">
        <v>36722</v>
      </c>
      <c r="B179">
        <f>'Input EIA Crude WTI'!B177</f>
        <v/>
      </c>
      <c r="C179">
        <f>'Input EIA Crude Europe Brent'!B161</f>
        <v/>
      </c>
    </row>
    <row r="180" spans="1:3">
      <c r="A180" s="1" t="n">
        <v>36753</v>
      </c>
      <c r="B180">
        <f>'Input EIA Crude WTI'!B178</f>
        <v/>
      </c>
      <c r="C180">
        <f>'Input EIA Crude Europe Brent'!B162</f>
        <v/>
      </c>
    </row>
    <row r="181" spans="1:3">
      <c r="A181" s="1" t="n">
        <v>36784</v>
      </c>
      <c r="B181">
        <f>'Input EIA Crude WTI'!B179</f>
        <v/>
      </c>
      <c r="C181">
        <f>'Input EIA Crude Europe Brent'!B163</f>
        <v/>
      </c>
    </row>
    <row r="182" spans="1:3">
      <c r="A182" s="1" t="n">
        <v>36814</v>
      </c>
      <c r="B182">
        <f>'Input EIA Crude WTI'!B180</f>
        <v/>
      </c>
      <c r="C182">
        <f>'Input EIA Crude Europe Brent'!B164</f>
        <v/>
      </c>
    </row>
    <row r="183" spans="1:3">
      <c r="A183" s="1" t="n">
        <v>36845</v>
      </c>
      <c r="B183">
        <f>'Input EIA Crude WTI'!B181</f>
        <v/>
      </c>
      <c r="C183">
        <f>'Input EIA Crude Europe Brent'!B165</f>
        <v/>
      </c>
    </row>
    <row r="184" spans="1:3">
      <c r="A184" s="1" t="n">
        <v>36875</v>
      </c>
      <c r="B184">
        <f>'Input EIA Crude WTI'!B182</f>
        <v/>
      </c>
      <c r="C184">
        <f>'Input EIA Crude Europe Brent'!B166</f>
        <v/>
      </c>
    </row>
    <row r="185" spans="1:3">
      <c r="A185" s="1" t="n">
        <v>36906</v>
      </c>
      <c r="B185">
        <f>'Input EIA Crude WTI'!B183</f>
        <v/>
      </c>
      <c r="C185">
        <f>'Input EIA Crude Europe Brent'!B167</f>
        <v/>
      </c>
    </row>
    <row r="186" spans="1:3">
      <c r="A186" s="1" t="n">
        <v>36937</v>
      </c>
      <c r="B186">
        <f>'Input EIA Crude WTI'!B184</f>
        <v/>
      </c>
      <c r="C186">
        <f>'Input EIA Crude Europe Brent'!B168</f>
        <v/>
      </c>
    </row>
    <row r="187" spans="1:3">
      <c r="A187" s="1" t="n">
        <v>36965</v>
      </c>
      <c r="B187">
        <f>'Input EIA Crude WTI'!B185</f>
        <v/>
      </c>
      <c r="C187">
        <f>'Input EIA Crude Europe Brent'!B169</f>
        <v/>
      </c>
    </row>
    <row r="188" spans="1:3">
      <c r="A188" s="1" t="n">
        <v>36996</v>
      </c>
      <c r="B188">
        <f>'Input EIA Crude WTI'!B186</f>
        <v/>
      </c>
      <c r="C188">
        <f>'Input EIA Crude Europe Brent'!B170</f>
        <v/>
      </c>
    </row>
    <row r="189" spans="1:3">
      <c r="A189" s="1" t="n">
        <v>37026</v>
      </c>
      <c r="B189">
        <f>'Input EIA Crude WTI'!B187</f>
        <v/>
      </c>
      <c r="C189">
        <f>'Input EIA Crude Europe Brent'!B171</f>
        <v/>
      </c>
    </row>
    <row r="190" spans="1:3">
      <c r="A190" s="1" t="n">
        <v>37057</v>
      </c>
      <c r="B190">
        <f>'Input EIA Crude WTI'!B188</f>
        <v/>
      </c>
      <c r="C190">
        <f>'Input EIA Crude Europe Brent'!B172</f>
        <v/>
      </c>
    </row>
    <row r="191" spans="1:3">
      <c r="A191" s="1" t="n">
        <v>37087</v>
      </c>
      <c r="B191">
        <f>'Input EIA Crude WTI'!B189</f>
        <v/>
      </c>
      <c r="C191">
        <f>'Input EIA Crude Europe Brent'!B173</f>
        <v/>
      </c>
    </row>
    <row r="192" spans="1:3">
      <c r="A192" s="1" t="n">
        <v>37118</v>
      </c>
      <c r="B192">
        <f>'Input EIA Crude WTI'!B190</f>
        <v/>
      </c>
      <c r="C192">
        <f>'Input EIA Crude Europe Brent'!B174</f>
        <v/>
      </c>
    </row>
    <row r="193" spans="1:3">
      <c r="A193" s="1" t="n">
        <v>37149</v>
      </c>
      <c r="B193">
        <f>'Input EIA Crude WTI'!B191</f>
        <v/>
      </c>
      <c r="C193">
        <f>'Input EIA Crude Europe Brent'!B175</f>
        <v/>
      </c>
    </row>
    <row r="194" spans="1:3">
      <c r="A194" s="1" t="n">
        <v>37179</v>
      </c>
      <c r="B194">
        <f>'Input EIA Crude WTI'!B192</f>
        <v/>
      </c>
      <c r="C194">
        <f>'Input EIA Crude Europe Brent'!B176</f>
        <v/>
      </c>
    </row>
    <row r="195" spans="1:3">
      <c r="A195" s="1" t="n">
        <v>37210</v>
      </c>
      <c r="B195">
        <f>'Input EIA Crude WTI'!B193</f>
        <v/>
      </c>
      <c r="C195">
        <f>'Input EIA Crude Europe Brent'!B177</f>
        <v/>
      </c>
    </row>
    <row r="196" spans="1:3">
      <c r="A196" s="1" t="n">
        <v>37240</v>
      </c>
      <c r="B196">
        <f>'Input EIA Crude WTI'!B194</f>
        <v/>
      </c>
      <c r="C196">
        <f>'Input EIA Crude Europe Brent'!B178</f>
        <v/>
      </c>
    </row>
    <row r="197" spans="1:3">
      <c r="A197" s="1" t="n">
        <v>37271</v>
      </c>
      <c r="B197">
        <f>'Input EIA Crude WTI'!B195</f>
        <v/>
      </c>
      <c r="C197">
        <f>'Input EIA Crude Europe Brent'!B179</f>
        <v/>
      </c>
    </row>
    <row r="198" spans="1:3">
      <c r="A198" s="1" t="n">
        <v>37302</v>
      </c>
      <c r="B198">
        <f>'Input EIA Crude WTI'!B196</f>
        <v/>
      </c>
      <c r="C198">
        <f>'Input EIA Crude Europe Brent'!B180</f>
        <v/>
      </c>
    </row>
    <row r="199" spans="1:3">
      <c r="A199" s="1" t="n">
        <v>37330</v>
      </c>
      <c r="B199">
        <f>'Input EIA Crude WTI'!B197</f>
        <v/>
      </c>
      <c r="C199">
        <f>'Input EIA Crude Europe Brent'!B181</f>
        <v/>
      </c>
    </row>
    <row r="200" spans="1:3">
      <c r="A200" s="1" t="n">
        <v>37361</v>
      </c>
      <c r="B200">
        <f>'Input EIA Crude WTI'!B198</f>
        <v/>
      </c>
      <c r="C200">
        <f>'Input EIA Crude Europe Brent'!B182</f>
        <v/>
      </c>
    </row>
    <row r="201" spans="1:3">
      <c r="A201" s="1" t="n">
        <v>37391</v>
      </c>
      <c r="B201">
        <f>'Input EIA Crude WTI'!B199</f>
        <v/>
      </c>
      <c r="C201">
        <f>'Input EIA Crude Europe Brent'!B183</f>
        <v/>
      </c>
    </row>
    <row r="202" spans="1:3">
      <c r="A202" s="1" t="n">
        <v>37422</v>
      </c>
      <c r="B202">
        <f>'Input EIA Crude WTI'!B200</f>
        <v/>
      </c>
      <c r="C202">
        <f>'Input EIA Crude Europe Brent'!B184</f>
        <v/>
      </c>
    </row>
    <row r="203" spans="1:3">
      <c r="A203" s="1" t="n">
        <v>37452</v>
      </c>
      <c r="B203">
        <f>'Input EIA Crude WTI'!B201</f>
        <v/>
      </c>
      <c r="C203">
        <f>'Input EIA Crude Europe Brent'!B185</f>
        <v/>
      </c>
    </row>
    <row r="204" spans="1:3">
      <c r="A204" s="1" t="n">
        <v>37483</v>
      </c>
      <c r="B204">
        <f>'Input EIA Crude WTI'!B202</f>
        <v/>
      </c>
      <c r="C204">
        <f>'Input EIA Crude Europe Brent'!B186</f>
        <v/>
      </c>
    </row>
    <row r="205" spans="1:3">
      <c r="A205" s="1" t="n">
        <v>37514</v>
      </c>
      <c r="B205">
        <f>'Input EIA Crude WTI'!B203</f>
        <v/>
      </c>
      <c r="C205">
        <f>'Input EIA Crude Europe Brent'!B187</f>
        <v/>
      </c>
    </row>
    <row r="206" spans="1:3">
      <c r="A206" s="1" t="n">
        <v>37544</v>
      </c>
      <c r="B206">
        <f>'Input EIA Crude WTI'!B204</f>
        <v/>
      </c>
      <c r="C206">
        <f>'Input EIA Crude Europe Brent'!B188</f>
        <v/>
      </c>
    </row>
    <row r="207" spans="1:3">
      <c r="A207" s="1" t="n">
        <v>37575</v>
      </c>
      <c r="B207">
        <f>'Input EIA Crude WTI'!B205</f>
        <v/>
      </c>
      <c r="C207">
        <f>'Input EIA Crude Europe Brent'!B189</f>
        <v/>
      </c>
    </row>
    <row r="208" spans="1:3">
      <c r="A208" s="1" t="n">
        <v>37605</v>
      </c>
      <c r="B208">
        <f>'Input EIA Crude WTI'!B206</f>
        <v/>
      </c>
      <c r="C208">
        <f>'Input EIA Crude Europe Brent'!B190</f>
        <v/>
      </c>
    </row>
    <row r="209" spans="1:3">
      <c r="A209" s="1" t="n">
        <v>37636</v>
      </c>
      <c r="B209">
        <f>'Input EIA Crude WTI'!B207</f>
        <v/>
      </c>
      <c r="C209">
        <f>'Input EIA Crude Europe Brent'!B191</f>
        <v/>
      </c>
    </row>
    <row r="210" spans="1:3">
      <c r="A210" s="1" t="n">
        <v>37667</v>
      </c>
      <c r="B210">
        <f>'Input EIA Crude WTI'!B208</f>
        <v/>
      </c>
      <c r="C210">
        <f>'Input EIA Crude Europe Brent'!B192</f>
        <v/>
      </c>
    </row>
    <row r="211" spans="1:3">
      <c r="A211" s="1" t="n">
        <v>37695</v>
      </c>
      <c r="B211">
        <f>'Input EIA Crude WTI'!B209</f>
        <v/>
      </c>
      <c r="C211">
        <f>'Input EIA Crude Europe Brent'!B193</f>
        <v/>
      </c>
    </row>
    <row r="212" spans="1:3">
      <c r="A212" s="1" t="n">
        <v>37726</v>
      </c>
      <c r="B212">
        <f>'Input EIA Crude WTI'!B210</f>
        <v/>
      </c>
      <c r="C212">
        <f>'Input EIA Crude Europe Brent'!B194</f>
        <v/>
      </c>
    </row>
    <row r="213" spans="1:3">
      <c r="A213" s="1" t="n">
        <v>37756</v>
      </c>
      <c r="B213">
        <f>'Input EIA Crude WTI'!B211</f>
        <v/>
      </c>
      <c r="C213">
        <f>'Input EIA Crude Europe Brent'!B195</f>
        <v/>
      </c>
    </row>
    <row r="214" spans="1:3">
      <c r="A214" s="1" t="n">
        <v>37787</v>
      </c>
      <c r="B214">
        <f>'Input EIA Crude WTI'!B212</f>
        <v/>
      </c>
      <c r="C214">
        <f>'Input EIA Crude Europe Brent'!B196</f>
        <v/>
      </c>
    </row>
    <row r="215" spans="1:3">
      <c r="A215" s="1" t="n">
        <v>37817</v>
      </c>
      <c r="B215">
        <f>'Input EIA Crude WTI'!B213</f>
        <v/>
      </c>
      <c r="C215">
        <f>'Input EIA Crude Europe Brent'!B197</f>
        <v/>
      </c>
    </row>
    <row r="216" spans="1:3">
      <c r="A216" s="1" t="n">
        <v>37848</v>
      </c>
      <c r="B216">
        <f>'Input EIA Crude WTI'!B214</f>
        <v/>
      </c>
      <c r="C216">
        <f>'Input EIA Crude Europe Brent'!B198</f>
        <v/>
      </c>
    </row>
    <row r="217" spans="1:3">
      <c r="A217" s="1" t="n">
        <v>37879</v>
      </c>
      <c r="B217">
        <f>'Input EIA Crude WTI'!B215</f>
        <v/>
      </c>
      <c r="C217">
        <f>'Input EIA Crude Europe Brent'!B199</f>
        <v/>
      </c>
    </row>
    <row r="218" spans="1:3">
      <c r="A218" s="1" t="n">
        <v>37909</v>
      </c>
      <c r="B218">
        <f>'Input EIA Crude WTI'!B216</f>
        <v/>
      </c>
      <c r="C218">
        <f>'Input EIA Crude Europe Brent'!B200</f>
        <v/>
      </c>
    </row>
    <row r="219" spans="1:3">
      <c r="A219" s="1" t="n">
        <v>37940</v>
      </c>
      <c r="B219">
        <f>'Input EIA Crude WTI'!B217</f>
        <v/>
      </c>
      <c r="C219">
        <f>'Input EIA Crude Europe Brent'!B201</f>
        <v/>
      </c>
    </row>
    <row r="220" spans="1:3">
      <c r="A220" s="1" t="n">
        <v>37970</v>
      </c>
      <c r="B220">
        <f>'Input EIA Crude WTI'!B218</f>
        <v/>
      </c>
      <c r="C220">
        <f>'Input EIA Crude Europe Brent'!B202</f>
        <v/>
      </c>
    </row>
    <row r="221" spans="1:3">
      <c r="A221" s="1" t="n">
        <v>38001</v>
      </c>
      <c r="B221">
        <f>'Input EIA Crude WTI'!B219</f>
        <v/>
      </c>
      <c r="C221">
        <f>'Input EIA Crude Europe Brent'!B203</f>
        <v/>
      </c>
    </row>
    <row r="222" spans="1:3">
      <c r="A222" s="1" t="n">
        <v>38032</v>
      </c>
      <c r="B222">
        <f>'Input EIA Crude WTI'!B220</f>
        <v/>
      </c>
      <c r="C222">
        <f>'Input EIA Crude Europe Brent'!B204</f>
        <v/>
      </c>
    </row>
    <row r="223" spans="1:3">
      <c r="A223" s="1" t="n">
        <v>38061</v>
      </c>
      <c r="B223">
        <f>'Input EIA Crude WTI'!B221</f>
        <v/>
      </c>
      <c r="C223">
        <f>'Input EIA Crude Europe Brent'!B205</f>
        <v/>
      </c>
    </row>
    <row r="224" spans="1:3">
      <c r="A224" s="1" t="n">
        <v>38092</v>
      </c>
      <c r="B224">
        <f>'Input EIA Crude WTI'!B222</f>
        <v/>
      </c>
      <c r="C224">
        <f>'Input EIA Crude Europe Brent'!B206</f>
        <v/>
      </c>
    </row>
    <row r="225" spans="1:3">
      <c r="A225" s="1" t="n">
        <v>38122</v>
      </c>
      <c r="B225">
        <f>'Input EIA Crude WTI'!B223</f>
        <v/>
      </c>
      <c r="C225">
        <f>'Input EIA Crude Europe Brent'!B207</f>
        <v/>
      </c>
    </row>
    <row r="226" spans="1:3">
      <c r="A226" s="1" t="n">
        <v>38153</v>
      </c>
      <c r="B226">
        <f>'Input EIA Crude WTI'!B224</f>
        <v/>
      </c>
      <c r="C226">
        <f>'Input EIA Crude Europe Brent'!B208</f>
        <v/>
      </c>
    </row>
    <row r="227" spans="1:3">
      <c r="A227" s="1" t="n">
        <v>38183</v>
      </c>
      <c r="B227">
        <f>'Input EIA Crude WTI'!B225</f>
        <v/>
      </c>
      <c r="C227">
        <f>'Input EIA Crude Europe Brent'!B209</f>
        <v/>
      </c>
    </row>
    <row r="228" spans="1:3">
      <c r="A228" s="1" t="n">
        <v>38214</v>
      </c>
      <c r="B228">
        <f>'Input EIA Crude WTI'!B226</f>
        <v/>
      </c>
      <c r="C228">
        <f>'Input EIA Crude Europe Brent'!B210</f>
        <v/>
      </c>
    </row>
    <row r="229" spans="1:3">
      <c r="A229" s="1" t="n">
        <v>38245</v>
      </c>
      <c r="B229">
        <f>'Input EIA Crude WTI'!B227</f>
        <v/>
      </c>
      <c r="C229">
        <f>'Input EIA Crude Europe Brent'!B211</f>
        <v/>
      </c>
    </row>
    <row r="230" spans="1:3">
      <c r="A230" s="1" t="n">
        <v>38275</v>
      </c>
      <c r="B230">
        <f>'Input EIA Crude WTI'!B228</f>
        <v/>
      </c>
      <c r="C230">
        <f>'Input EIA Crude Europe Brent'!B212</f>
        <v/>
      </c>
    </row>
    <row r="231" spans="1:3">
      <c r="A231" s="1" t="n">
        <v>38306</v>
      </c>
      <c r="B231">
        <f>'Input EIA Crude WTI'!B229</f>
        <v/>
      </c>
      <c r="C231">
        <f>'Input EIA Crude Europe Brent'!B213</f>
        <v/>
      </c>
    </row>
    <row r="232" spans="1:3">
      <c r="A232" s="1" t="n">
        <v>38336</v>
      </c>
      <c r="B232">
        <f>'Input EIA Crude WTI'!B230</f>
        <v/>
      </c>
      <c r="C232">
        <f>'Input EIA Crude Europe Brent'!B214</f>
        <v/>
      </c>
    </row>
    <row r="233" spans="1:3">
      <c r="A233" s="1" t="n">
        <v>38367</v>
      </c>
      <c r="B233">
        <f>'Input EIA Crude WTI'!B231</f>
        <v/>
      </c>
      <c r="C233">
        <f>'Input EIA Crude Europe Brent'!B215</f>
        <v/>
      </c>
    </row>
    <row r="234" spans="1:3">
      <c r="A234" s="1" t="n">
        <v>38398</v>
      </c>
      <c r="B234">
        <f>'Input EIA Crude WTI'!B232</f>
        <v/>
      </c>
      <c r="C234">
        <f>'Input EIA Crude Europe Brent'!B216</f>
        <v/>
      </c>
    </row>
    <row r="235" spans="1:3">
      <c r="A235" s="1" t="n">
        <v>38426</v>
      </c>
      <c r="B235">
        <f>'Input EIA Crude WTI'!B233</f>
        <v/>
      </c>
      <c r="C235">
        <f>'Input EIA Crude Europe Brent'!B217</f>
        <v/>
      </c>
    </row>
    <row r="236" spans="1:3">
      <c r="A236" s="1" t="n">
        <v>38457</v>
      </c>
      <c r="B236">
        <f>'Input EIA Crude WTI'!B234</f>
        <v/>
      </c>
      <c r="C236">
        <f>'Input EIA Crude Europe Brent'!B218</f>
        <v/>
      </c>
    </row>
    <row r="237" spans="1:3">
      <c r="A237" s="1" t="n">
        <v>38487</v>
      </c>
      <c r="B237">
        <f>'Input EIA Crude WTI'!B235</f>
        <v/>
      </c>
      <c r="C237">
        <f>'Input EIA Crude Europe Brent'!B219</f>
        <v/>
      </c>
    </row>
    <row r="238" spans="1:3">
      <c r="A238" s="1" t="n">
        <v>38518</v>
      </c>
      <c r="B238">
        <f>'Input EIA Crude WTI'!B236</f>
        <v/>
      </c>
      <c r="C238">
        <f>'Input EIA Crude Europe Brent'!B220</f>
        <v/>
      </c>
    </row>
    <row r="239" spans="1:3">
      <c r="A239" s="1" t="n">
        <v>38548</v>
      </c>
      <c r="B239">
        <f>'Input EIA Crude WTI'!B237</f>
        <v/>
      </c>
      <c r="C239">
        <f>'Input EIA Crude Europe Brent'!B221</f>
        <v/>
      </c>
    </row>
    <row r="240" spans="1:3">
      <c r="A240" s="1" t="n">
        <v>38579</v>
      </c>
      <c r="B240">
        <f>'Input EIA Crude WTI'!B238</f>
        <v/>
      </c>
      <c r="C240">
        <f>'Input EIA Crude Europe Brent'!B222</f>
        <v/>
      </c>
    </row>
    <row r="241" spans="1:3">
      <c r="A241" s="1" t="n">
        <v>38610</v>
      </c>
      <c r="B241">
        <f>'Input EIA Crude WTI'!B239</f>
        <v/>
      </c>
      <c r="C241">
        <f>'Input EIA Crude Europe Brent'!B223</f>
        <v/>
      </c>
    </row>
    <row r="242" spans="1:3">
      <c r="A242" s="1" t="n">
        <v>38640</v>
      </c>
      <c r="B242">
        <f>'Input EIA Crude WTI'!B240</f>
        <v/>
      </c>
      <c r="C242">
        <f>'Input EIA Crude Europe Brent'!B224</f>
        <v/>
      </c>
    </row>
    <row r="243" spans="1:3">
      <c r="A243" s="1" t="n">
        <v>38671</v>
      </c>
      <c r="B243">
        <f>'Input EIA Crude WTI'!B241</f>
        <v/>
      </c>
      <c r="C243">
        <f>'Input EIA Crude Europe Brent'!B225</f>
        <v/>
      </c>
    </row>
    <row r="244" spans="1:3">
      <c r="A244" s="1" t="n">
        <v>38701</v>
      </c>
      <c r="B244">
        <f>'Input EIA Crude WTI'!B242</f>
        <v/>
      </c>
      <c r="C244">
        <f>'Input EIA Crude Europe Brent'!B226</f>
        <v/>
      </c>
    </row>
    <row r="245" spans="1:3">
      <c r="A245" s="1" t="n">
        <v>38732</v>
      </c>
      <c r="B245">
        <f>'Input EIA Crude WTI'!B243</f>
        <v/>
      </c>
      <c r="C245">
        <f>'Input EIA Crude Europe Brent'!B227</f>
        <v/>
      </c>
    </row>
    <row r="246" spans="1:3">
      <c r="A246" s="1" t="n">
        <v>38763</v>
      </c>
      <c r="B246">
        <f>'Input EIA Crude WTI'!B244</f>
        <v/>
      </c>
      <c r="C246">
        <f>'Input EIA Crude Europe Brent'!B228</f>
        <v/>
      </c>
    </row>
    <row r="247" spans="1:3">
      <c r="A247" s="1" t="n">
        <v>38791</v>
      </c>
      <c r="B247">
        <f>'Input EIA Crude WTI'!B245</f>
        <v/>
      </c>
      <c r="C247">
        <f>'Input EIA Crude Europe Brent'!B229</f>
        <v/>
      </c>
    </row>
    <row r="248" spans="1:3">
      <c r="A248" s="1" t="n">
        <v>38822</v>
      </c>
      <c r="B248">
        <f>'Input EIA Crude WTI'!B246</f>
        <v/>
      </c>
      <c r="C248">
        <f>'Input EIA Crude Europe Brent'!B230</f>
        <v/>
      </c>
    </row>
    <row r="249" spans="1:3">
      <c r="A249" s="1" t="n">
        <v>38852</v>
      </c>
      <c r="B249">
        <f>'Input EIA Crude WTI'!B247</f>
        <v/>
      </c>
      <c r="C249">
        <f>'Input EIA Crude Europe Brent'!B231</f>
        <v/>
      </c>
    </row>
    <row r="250" spans="1:3">
      <c r="A250" s="1" t="n">
        <v>38883</v>
      </c>
      <c r="B250">
        <f>'Input EIA Crude WTI'!B248</f>
        <v/>
      </c>
      <c r="C250">
        <f>'Input EIA Crude Europe Brent'!B232</f>
        <v/>
      </c>
    </row>
    <row r="251" spans="1:3">
      <c r="A251" s="1" t="n">
        <v>38913</v>
      </c>
      <c r="B251">
        <f>'Input EIA Crude WTI'!B249</f>
        <v/>
      </c>
      <c r="C251">
        <f>'Input EIA Crude Europe Brent'!B233</f>
        <v/>
      </c>
    </row>
    <row r="252" spans="1:3">
      <c r="A252" s="1" t="n">
        <v>38944</v>
      </c>
      <c r="B252">
        <f>'Input EIA Crude WTI'!B250</f>
        <v/>
      </c>
      <c r="C252">
        <f>'Input EIA Crude Europe Brent'!B234</f>
        <v/>
      </c>
    </row>
    <row r="253" spans="1:3">
      <c r="A253" s="1" t="n">
        <v>38975</v>
      </c>
      <c r="B253">
        <f>'Input EIA Crude WTI'!B251</f>
        <v/>
      </c>
      <c r="C253">
        <f>'Input EIA Crude Europe Brent'!B235</f>
        <v/>
      </c>
    </row>
    <row r="254" spans="1:3">
      <c r="A254" s="1" t="n">
        <v>39005</v>
      </c>
      <c r="B254">
        <f>'Input EIA Crude WTI'!B252</f>
        <v/>
      </c>
      <c r="C254">
        <f>'Input EIA Crude Europe Brent'!B236</f>
        <v/>
      </c>
    </row>
    <row r="255" spans="1:3">
      <c r="A255" s="1" t="n">
        <v>39036</v>
      </c>
      <c r="B255">
        <f>'Input EIA Crude WTI'!B253</f>
        <v/>
      </c>
      <c r="C255">
        <f>'Input EIA Crude Europe Brent'!B237</f>
        <v/>
      </c>
    </row>
    <row r="256" spans="1:3">
      <c r="A256" s="1" t="n">
        <v>39066</v>
      </c>
      <c r="B256">
        <f>'Input EIA Crude WTI'!B254</f>
        <v/>
      </c>
      <c r="C256">
        <f>'Input EIA Crude Europe Brent'!B238</f>
        <v/>
      </c>
    </row>
    <row r="257" spans="1:3">
      <c r="A257" s="1" t="n">
        <v>39097</v>
      </c>
      <c r="B257">
        <f>'Input EIA Crude WTI'!B255</f>
        <v/>
      </c>
      <c r="C257">
        <f>'Input EIA Crude Europe Brent'!B239</f>
        <v/>
      </c>
    </row>
    <row r="258" spans="1:3">
      <c r="A258" s="1" t="n">
        <v>39128</v>
      </c>
      <c r="B258">
        <f>'Input EIA Crude WTI'!B256</f>
        <v/>
      </c>
      <c r="C258">
        <f>'Input EIA Crude Europe Brent'!B240</f>
        <v/>
      </c>
    </row>
    <row r="259" spans="1:3">
      <c r="A259" s="1" t="n">
        <v>39156</v>
      </c>
      <c r="B259">
        <f>'Input EIA Crude WTI'!B257</f>
        <v/>
      </c>
      <c r="C259">
        <f>'Input EIA Crude Europe Brent'!B241</f>
        <v/>
      </c>
    </row>
    <row r="260" spans="1:3">
      <c r="A260" s="1" t="n">
        <v>39187</v>
      </c>
      <c r="B260">
        <f>'Input EIA Crude WTI'!B258</f>
        <v/>
      </c>
      <c r="C260">
        <f>'Input EIA Crude Europe Brent'!B242</f>
        <v/>
      </c>
    </row>
    <row r="261" spans="1:3">
      <c r="A261" s="1" t="n">
        <v>39217</v>
      </c>
      <c r="B261">
        <f>'Input EIA Crude WTI'!B259</f>
        <v/>
      </c>
      <c r="C261">
        <f>'Input EIA Crude Europe Brent'!B243</f>
        <v/>
      </c>
    </row>
    <row r="262" spans="1:3">
      <c r="A262" s="1" t="n">
        <v>39248</v>
      </c>
      <c r="B262">
        <f>'Input EIA Crude WTI'!B260</f>
        <v/>
      </c>
      <c r="C262">
        <f>'Input EIA Crude Europe Brent'!B244</f>
        <v/>
      </c>
    </row>
    <row r="263" spans="1:3">
      <c r="A263" s="1" t="n">
        <v>39278</v>
      </c>
      <c r="B263">
        <f>'Input EIA Crude WTI'!B261</f>
        <v/>
      </c>
      <c r="C263">
        <f>'Input EIA Crude Europe Brent'!B245</f>
        <v/>
      </c>
    </row>
    <row r="264" spans="1:3">
      <c r="A264" s="1" t="n">
        <v>39309</v>
      </c>
      <c r="B264">
        <f>'Input EIA Crude WTI'!B262</f>
        <v/>
      </c>
      <c r="C264">
        <f>'Input EIA Crude Europe Brent'!B246</f>
        <v/>
      </c>
    </row>
    <row r="265" spans="1:3">
      <c r="A265" s="1" t="n">
        <v>39340</v>
      </c>
      <c r="B265">
        <f>'Input EIA Crude WTI'!B263</f>
        <v/>
      </c>
      <c r="C265">
        <f>'Input EIA Crude Europe Brent'!B247</f>
        <v/>
      </c>
    </row>
    <row r="266" spans="1:3">
      <c r="A266" s="1" t="n">
        <v>39370</v>
      </c>
      <c r="B266">
        <f>'Input EIA Crude WTI'!B264</f>
        <v/>
      </c>
      <c r="C266">
        <f>'Input EIA Crude Europe Brent'!B248</f>
        <v/>
      </c>
    </row>
    <row r="267" spans="1:3">
      <c r="A267" s="1" t="n">
        <v>39401</v>
      </c>
      <c r="B267">
        <f>'Input EIA Crude WTI'!B265</f>
        <v/>
      </c>
      <c r="C267">
        <f>'Input EIA Crude Europe Brent'!B249</f>
        <v/>
      </c>
    </row>
    <row r="268" spans="1:3">
      <c r="A268" s="1" t="n">
        <v>39431</v>
      </c>
      <c r="B268">
        <f>'Input EIA Crude WTI'!B266</f>
        <v/>
      </c>
      <c r="C268">
        <f>'Input EIA Crude Europe Brent'!B250</f>
        <v/>
      </c>
    </row>
    <row r="269" spans="1:3">
      <c r="A269" s="1" t="n">
        <v>39462</v>
      </c>
      <c r="B269">
        <f>'Input EIA Crude WTI'!B267</f>
        <v/>
      </c>
      <c r="C269">
        <f>'Input EIA Crude Europe Brent'!B251</f>
        <v/>
      </c>
    </row>
    <row r="270" spans="1:3">
      <c r="A270" s="1" t="n">
        <v>39493</v>
      </c>
      <c r="B270">
        <f>'Input EIA Crude WTI'!B268</f>
        <v/>
      </c>
      <c r="C270">
        <f>'Input EIA Crude Europe Brent'!B252</f>
        <v/>
      </c>
    </row>
    <row r="271" spans="1:3">
      <c r="A271" s="1" t="n">
        <v>39522</v>
      </c>
      <c r="B271">
        <f>'Input EIA Crude WTI'!B269</f>
        <v/>
      </c>
      <c r="C271">
        <f>'Input EIA Crude Europe Brent'!B253</f>
        <v/>
      </c>
    </row>
    <row r="272" spans="1:3">
      <c r="A272" s="1" t="n">
        <v>39553</v>
      </c>
      <c r="B272">
        <f>'Input EIA Crude WTI'!B270</f>
        <v/>
      </c>
      <c r="C272">
        <f>'Input EIA Crude Europe Brent'!B254</f>
        <v/>
      </c>
    </row>
    <row r="273" spans="1:3">
      <c r="A273" s="1" t="n">
        <v>39583</v>
      </c>
      <c r="B273">
        <f>'Input EIA Crude WTI'!B271</f>
        <v/>
      </c>
      <c r="C273">
        <f>'Input EIA Crude Europe Brent'!B255</f>
        <v/>
      </c>
    </row>
    <row r="274" spans="1:3">
      <c r="A274" s="1" t="n">
        <v>39614</v>
      </c>
      <c r="B274">
        <f>'Input EIA Crude WTI'!B272</f>
        <v/>
      </c>
      <c r="C274">
        <f>'Input EIA Crude Europe Brent'!B256</f>
        <v/>
      </c>
    </row>
    <row r="275" spans="1:3">
      <c r="A275" s="1" t="n">
        <v>39644</v>
      </c>
      <c r="B275">
        <f>'Input EIA Crude WTI'!B273</f>
        <v/>
      </c>
      <c r="C275">
        <f>'Input EIA Crude Europe Brent'!B257</f>
        <v/>
      </c>
    </row>
    <row r="276" spans="1:3">
      <c r="A276" s="1" t="n">
        <v>39675</v>
      </c>
      <c r="B276">
        <f>'Input EIA Crude WTI'!B274</f>
        <v/>
      </c>
      <c r="C276">
        <f>'Input EIA Crude Europe Brent'!B258</f>
        <v/>
      </c>
    </row>
    <row r="277" spans="1:3">
      <c r="A277" s="1" t="n">
        <v>39706</v>
      </c>
      <c r="B277">
        <f>'Input EIA Crude WTI'!B275</f>
        <v/>
      </c>
      <c r="C277">
        <f>'Input EIA Crude Europe Brent'!B259</f>
        <v/>
      </c>
    </row>
    <row r="278" spans="1:3">
      <c r="A278" s="1" t="n">
        <v>39736</v>
      </c>
      <c r="B278">
        <f>'Input EIA Crude WTI'!B276</f>
        <v/>
      </c>
      <c r="C278">
        <f>'Input EIA Crude Europe Brent'!B260</f>
        <v/>
      </c>
    </row>
    <row r="279" spans="1:3">
      <c r="A279" s="1" t="n">
        <v>39767</v>
      </c>
      <c r="B279">
        <f>'Input EIA Crude WTI'!B277</f>
        <v/>
      </c>
      <c r="C279">
        <f>'Input EIA Crude Europe Brent'!B261</f>
        <v/>
      </c>
    </row>
    <row r="280" spans="1:3">
      <c r="A280" s="1" t="n">
        <v>39797</v>
      </c>
      <c r="B280">
        <f>'Input EIA Crude WTI'!B278</f>
        <v/>
      </c>
      <c r="C280">
        <f>'Input EIA Crude Europe Brent'!B262</f>
        <v/>
      </c>
    </row>
    <row r="281" spans="1:3">
      <c r="A281" s="1" t="n">
        <v>39828</v>
      </c>
      <c r="B281">
        <f>'Input EIA Crude WTI'!B279</f>
        <v/>
      </c>
      <c r="C281">
        <f>'Input EIA Crude Europe Brent'!B263</f>
        <v/>
      </c>
    </row>
    <row r="282" spans="1:3">
      <c r="A282" s="1" t="n">
        <v>39859</v>
      </c>
      <c r="B282">
        <f>'Input EIA Crude WTI'!B280</f>
        <v/>
      </c>
      <c r="C282">
        <f>'Input EIA Crude Europe Brent'!B264</f>
        <v/>
      </c>
    </row>
    <row r="283" spans="1:3">
      <c r="A283" s="1" t="n">
        <v>39887</v>
      </c>
      <c r="B283">
        <f>'Input EIA Crude WTI'!B281</f>
        <v/>
      </c>
      <c r="C283">
        <f>'Input EIA Crude Europe Brent'!B265</f>
        <v/>
      </c>
    </row>
    <row r="284" spans="1:3">
      <c r="A284" s="1" t="n">
        <v>39918</v>
      </c>
      <c r="B284">
        <f>'Input EIA Crude WTI'!B282</f>
        <v/>
      </c>
      <c r="C284">
        <f>'Input EIA Crude Europe Brent'!B266</f>
        <v/>
      </c>
    </row>
    <row r="285" spans="1:3">
      <c r="A285" s="1" t="n">
        <v>39948</v>
      </c>
      <c r="B285">
        <f>'Input EIA Crude WTI'!B283</f>
        <v/>
      </c>
      <c r="C285">
        <f>'Input EIA Crude Europe Brent'!B267</f>
        <v/>
      </c>
    </row>
    <row r="286" spans="1:3">
      <c r="A286" s="1" t="n">
        <v>39979</v>
      </c>
      <c r="B286">
        <f>'Input EIA Crude WTI'!B284</f>
        <v/>
      </c>
      <c r="C286">
        <f>'Input EIA Crude Europe Brent'!B268</f>
        <v/>
      </c>
    </row>
    <row r="287" spans="1:3">
      <c r="A287" s="1" t="n">
        <v>40009</v>
      </c>
      <c r="B287">
        <f>'Input EIA Crude WTI'!B285</f>
        <v/>
      </c>
      <c r="C287">
        <f>'Input EIA Crude Europe Brent'!B269</f>
        <v/>
      </c>
    </row>
    <row r="288" spans="1:3">
      <c r="A288" s="1" t="n">
        <v>40040</v>
      </c>
      <c r="B288">
        <f>'Input EIA Crude WTI'!B286</f>
        <v/>
      </c>
      <c r="C288">
        <f>'Input EIA Crude Europe Brent'!B270</f>
        <v/>
      </c>
    </row>
    <row r="289" spans="1:3">
      <c r="A289" s="1" t="n">
        <v>40071</v>
      </c>
      <c r="B289">
        <f>'Input EIA Crude WTI'!B287</f>
        <v/>
      </c>
      <c r="C289">
        <f>'Input EIA Crude Europe Brent'!B271</f>
        <v/>
      </c>
    </row>
    <row r="290" spans="1:3">
      <c r="A290" s="1" t="n">
        <v>40101</v>
      </c>
      <c r="B290">
        <f>'Input EIA Crude WTI'!B288</f>
        <v/>
      </c>
      <c r="C290">
        <f>'Input EIA Crude Europe Brent'!B272</f>
        <v/>
      </c>
    </row>
    <row r="291" spans="1:3">
      <c r="A291" s="1" t="n">
        <v>40132</v>
      </c>
      <c r="B291">
        <f>'Input EIA Crude WTI'!B289</f>
        <v/>
      </c>
      <c r="C291">
        <f>'Input EIA Crude Europe Brent'!B273</f>
        <v/>
      </c>
    </row>
    <row r="292" spans="1:3">
      <c r="A292" s="1" t="n">
        <v>40162</v>
      </c>
      <c r="B292">
        <f>'Input EIA Crude WTI'!B290</f>
        <v/>
      </c>
      <c r="C292">
        <f>'Input EIA Crude Europe Brent'!B274</f>
        <v/>
      </c>
    </row>
    <row r="293" spans="1:3">
      <c r="A293" s="1" t="n">
        <v>40193</v>
      </c>
      <c r="B293">
        <f>'Input EIA Crude WTI'!B291</f>
        <v/>
      </c>
      <c r="C293">
        <f>'Input EIA Crude Europe Brent'!B275</f>
        <v/>
      </c>
    </row>
    <row r="294" spans="1:3">
      <c r="A294" s="1" t="n">
        <v>40224</v>
      </c>
      <c r="B294">
        <f>'Input EIA Crude WTI'!B292</f>
        <v/>
      </c>
      <c r="C294">
        <f>'Input EIA Crude Europe Brent'!B276</f>
        <v/>
      </c>
    </row>
    <row r="295" spans="1:3">
      <c r="A295" s="1" t="n">
        <v>40252</v>
      </c>
      <c r="B295">
        <f>'Input EIA Crude WTI'!B293</f>
        <v/>
      </c>
      <c r="C295">
        <f>'Input EIA Crude Europe Brent'!B277</f>
        <v/>
      </c>
    </row>
    <row r="296" spans="1:3">
      <c r="A296" s="1" t="n">
        <v>40283</v>
      </c>
      <c r="B296">
        <f>'Input EIA Crude WTI'!B294</f>
        <v/>
      </c>
      <c r="C296">
        <f>'Input EIA Crude Europe Brent'!B278</f>
        <v/>
      </c>
    </row>
    <row r="297" spans="1:3">
      <c r="A297" s="1" t="n">
        <v>40313</v>
      </c>
      <c r="B297">
        <f>'Input EIA Crude WTI'!B295</f>
        <v/>
      </c>
      <c r="C297">
        <f>'Input EIA Crude Europe Brent'!B279</f>
        <v/>
      </c>
    </row>
    <row r="298" spans="1:3">
      <c r="A298" s="1" t="n">
        <v>40344</v>
      </c>
      <c r="B298">
        <f>'Input EIA Crude WTI'!B296</f>
        <v/>
      </c>
      <c r="C298">
        <f>'Input EIA Crude Europe Brent'!B280</f>
        <v/>
      </c>
    </row>
    <row r="299" spans="1:3">
      <c r="A299" s="1" t="n">
        <v>40374</v>
      </c>
      <c r="B299">
        <f>'Input EIA Crude WTI'!B297</f>
        <v/>
      </c>
      <c r="C299">
        <f>'Input EIA Crude Europe Brent'!B281</f>
        <v/>
      </c>
    </row>
    <row r="300" spans="1:3">
      <c r="A300" s="1" t="n">
        <v>40405</v>
      </c>
      <c r="B300">
        <f>'Input EIA Crude WTI'!B298</f>
        <v/>
      </c>
      <c r="C300">
        <f>'Input EIA Crude Europe Brent'!B282</f>
        <v/>
      </c>
    </row>
    <row r="301" spans="1:3">
      <c r="A301" s="1" t="n">
        <v>40436</v>
      </c>
      <c r="B301">
        <f>'Input EIA Crude WTI'!B299</f>
        <v/>
      </c>
      <c r="C301">
        <f>'Input EIA Crude Europe Brent'!B283</f>
        <v/>
      </c>
    </row>
    <row r="302" spans="1:3">
      <c r="A302" s="1" t="n">
        <v>40466</v>
      </c>
      <c r="B302">
        <f>'Input EIA Crude WTI'!B300</f>
        <v/>
      </c>
      <c r="C302">
        <f>'Input EIA Crude Europe Brent'!B284</f>
        <v/>
      </c>
    </row>
    <row r="303" spans="1:3">
      <c r="A303" s="1" t="n">
        <v>40497</v>
      </c>
      <c r="B303">
        <f>'Input EIA Crude WTI'!B301</f>
        <v/>
      </c>
      <c r="C303">
        <f>'Input EIA Crude Europe Brent'!B285</f>
        <v/>
      </c>
    </row>
    <row r="304" spans="1:3">
      <c r="A304" s="1" t="n">
        <v>40527</v>
      </c>
      <c r="B304">
        <f>'Input EIA Crude WTI'!B302</f>
        <v/>
      </c>
      <c r="C304">
        <f>'Input EIA Crude Europe Brent'!B286</f>
        <v/>
      </c>
    </row>
    <row r="305" spans="1:3">
      <c r="A305" s="1" t="n">
        <v>40558</v>
      </c>
      <c r="B305">
        <f>'Input EIA Crude WTI'!B303</f>
        <v/>
      </c>
      <c r="C305">
        <f>'Input EIA Crude Europe Brent'!B287</f>
        <v/>
      </c>
    </row>
    <row r="306" spans="1:3">
      <c r="A306" s="1" t="n">
        <v>40589</v>
      </c>
      <c r="B306">
        <f>'Input EIA Crude WTI'!B304</f>
        <v/>
      </c>
      <c r="C306">
        <f>'Input EIA Crude Europe Brent'!B288</f>
        <v/>
      </c>
    </row>
    <row r="307" spans="1:3">
      <c r="A307" s="1" t="n">
        <v>40617</v>
      </c>
      <c r="B307">
        <f>'Input EIA Crude WTI'!B305</f>
        <v/>
      </c>
      <c r="C307">
        <f>'Input EIA Crude Europe Brent'!B289</f>
        <v/>
      </c>
    </row>
    <row r="308" spans="1:3">
      <c r="A308" s="1" t="n">
        <v>40648</v>
      </c>
      <c r="B308">
        <f>'Input EIA Crude WTI'!B306</f>
        <v/>
      </c>
      <c r="C308">
        <f>'Input EIA Crude Europe Brent'!B290</f>
        <v/>
      </c>
    </row>
    <row r="309" spans="1:3">
      <c r="A309" s="1" t="n">
        <v>40678</v>
      </c>
      <c r="B309">
        <f>'Input EIA Crude WTI'!B307</f>
        <v/>
      </c>
      <c r="C309">
        <f>'Input EIA Crude Europe Brent'!B291</f>
        <v/>
      </c>
    </row>
    <row r="310" spans="1:3">
      <c r="A310" s="1" t="n">
        <v>40709</v>
      </c>
      <c r="B310">
        <f>'Input EIA Crude WTI'!B308</f>
        <v/>
      </c>
      <c r="C310">
        <f>'Input EIA Crude Europe Brent'!B292</f>
        <v/>
      </c>
    </row>
    <row r="311" spans="1:3">
      <c r="A311" s="1" t="n">
        <v>40739</v>
      </c>
      <c r="B311">
        <f>'Input EIA Crude WTI'!B309</f>
        <v/>
      </c>
      <c r="C311">
        <f>'Input EIA Crude Europe Brent'!B293</f>
        <v/>
      </c>
    </row>
    <row r="312" spans="1:3">
      <c r="A312" s="1" t="n">
        <v>40770</v>
      </c>
      <c r="B312">
        <f>'Input EIA Crude WTI'!B310</f>
        <v/>
      </c>
      <c r="C312">
        <f>'Input EIA Crude Europe Brent'!B294</f>
        <v/>
      </c>
    </row>
    <row r="313" spans="1:3">
      <c r="A313" s="1" t="n">
        <v>40801</v>
      </c>
      <c r="B313">
        <f>'Input EIA Crude WTI'!B311</f>
        <v/>
      </c>
      <c r="C313">
        <f>'Input EIA Crude Europe Brent'!B295</f>
        <v/>
      </c>
    </row>
    <row r="314" spans="1:3">
      <c r="A314" s="1" t="n">
        <v>40831</v>
      </c>
      <c r="B314">
        <f>'Input EIA Crude WTI'!B312</f>
        <v/>
      </c>
      <c r="C314">
        <f>'Input EIA Crude Europe Brent'!B296</f>
        <v/>
      </c>
    </row>
    <row r="315" spans="1:3">
      <c r="A315" s="1" t="n">
        <v>40862</v>
      </c>
      <c r="B315">
        <f>'Input EIA Crude WTI'!B313</f>
        <v/>
      </c>
      <c r="C315">
        <f>'Input EIA Crude Europe Brent'!B297</f>
        <v/>
      </c>
    </row>
    <row r="316" spans="1:3">
      <c r="A316" s="1" t="n">
        <v>40892</v>
      </c>
      <c r="B316">
        <f>'Input EIA Crude WTI'!B314</f>
        <v/>
      </c>
      <c r="C316">
        <f>'Input EIA Crude Europe Brent'!B298</f>
        <v/>
      </c>
    </row>
    <row r="317" spans="1:3">
      <c r="A317" s="1" t="n">
        <v>40923</v>
      </c>
      <c r="B317">
        <f>'Input EIA Crude WTI'!B315</f>
        <v/>
      </c>
      <c r="C317">
        <f>'Input EIA Crude Europe Brent'!B299</f>
        <v/>
      </c>
    </row>
    <row r="318" spans="1:3">
      <c r="A318" s="1" t="n">
        <v>40954</v>
      </c>
      <c r="B318">
        <f>'Input EIA Crude WTI'!B316</f>
        <v/>
      </c>
      <c r="C318">
        <f>'Input EIA Crude Europe Brent'!B300</f>
        <v/>
      </c>
    </row>
    <row r="319" spans="1:3">
      <c r="A319" s="1" t="n">
        <v>40983</v>
      </c>
      <c r="B319">
        <f>'Input EIA Crude WTI'!B317</f>
        <v/>
      </c>
      <c r="C319">
        <f>'Input EIA Crude Europe Brent'!B301</f>
        <v/>
      </c>
    </row>
    <row r="320" spans="1:3">
      <c r="A320" s="1" t="n">
        <v>41014</v>
      </c>
      <c r="B320">
        <f>'Input EIA Crude WTI'!B318</f>
        <v/>
      </c>
      <c r="C320">
        <f>'Input EIA Crude Europe Brent'!B302</f>
        <v/>
      </c>
    </row>
    <row r="321" spans="1:3">
      <c r="A321" s="1" t="n">
        <v>41044</v>
      </c>
      <c r="B321">
        <f>'Input EIA Crude WTI'!B319</f>
        <v/>
      </c>
      <c r="C321">
        <f>'Input EIA Crude Europe Brent'!B303</f>
        <v/>
      </c>
    </row>
    <row r="322" spans="1:3">
      <c r="A322" s="1" t="n">
        <v>41075</v>
      </c>
      <c r="B322">
        <f>'Input EIA Crude WTI'!B320</f>
        <v/>
      </c>
      <c r="C322">
        <f>'Input EIA Crude Europe Brent'!B304</f>
        <v/>
      </c>
    </row>
    <row r="323" spans="1:3">
      <c r="A323" s="1" t="n">
        <v>41105</v>
      </c>
      <c r="B323">
        <f>'Input EIA Crude WTI'!B321</f>
        <v/>
      </c>
      <c r="C323">
        <f>'Input EIA Crude Europe Brent'!B305</f>
        <v/>
      </c>
    </row>
    <row r="324" spans="1:3">
      <c r="A324" s="1" t="n">
        <v>41136</v>
      </c>
      <c r="B324">
        <f>'Input EIA Crude WTI'!B322</f>
        <v/>
      </c>
      <c r="C324">
        <f>'Input EIA Crude Europe Brent'!B306</f>
        <v/>
      </c>
    </row>
    <row r="325" spans="1:3">
      <c r="A325" s="1" t="n">
        <v>41167</v>
      </c>
      <c r="B325">
        <f>'Input EIA Crude WTI'!B323</f>
        <v/>
      </c>
      <c r="C325">
        <f>'Input EIA Crude Europe Brent'!B307</f>
        <v/>
      </c>
    </row>
    <row r="326" spans="1:3">
      <c r="A326" s="1" t="n">
        <v>41197</v>
      </c>
      <c r="B326">
        <f>'Input EIA Crude WTI'!B324</f>
        <v/>
      </c>
      <c r="C326">
        <f>'Input EIA Crude Europe Brent'!B308</f>
        <v/>
      </c>
    </row>
    <row r="327" spans="1:3">
      <c r="A327" s="1" t="n">
        <v>41228</v>
      </c>
      <c r="B327">
        <f>'Input EIA Crude WTI'!B325</f>
        <v/>
      </c>
      <c r="C327">
        <f>'Input EIA Crude Europe Brent'!B309</f>
        <v/>
      </c>
    </row>
    <row r="328" spans="1:3">
      <c r="A328" s="1" t="n">
        <v>41258</v>
      </c>
      <c r="B328">
        <f>'Input EIA Crude WTI'!B326</f>
        <v/>
      </c>
      <c r="C328">
        <f>'Input EIA Crude Europe Brent'!B310</f>
        <v/>
      </c>
    </row>
    <row r="329" spans="1:3">
      <c r="A329" s="1" t="n">
        <v>41289</v>
      </c>
      <c r="B329">
        <f>'Input EIA Crude WTI'!B327</f>
        <v/>
      </c>
      <c r="C329">
        <f>'Input EIA Crude Europe Brent'!B311</f>
        <v/>
      </c>
    </row>
    <row r="330" spans="1:3">
      <c r="A330" s="1" t="n">
        <v>41320</v>
      </c>
      <c r="B330">
        <f>'Input EIA Crude WTI'!B328</f>
        <v/>
      </c>
      <c r="C330">
        <f>'Input EIA Crude Europe Brent'!B312</f>
        <v/>
      </c>
    </row>
    <row r="331" spans="1:3">
      <c r="A331" s="1" t="n">
        <v>41348</v>
      </c>
      <c r="B331">
        <f>'Input EIA Crude WTI'!B329</f>
        <v/>
      </c>
      <c r="C331">
        <f>'Input EIA Crude Europe Brent'!B313</f>
        <v/>
      </c>
    </row>
    <row r="332" spans="1:3">
      <c r="A332" s="1" t="n">
        <v>41379</v>
      </c>
      <c r="B332">
        <f>'Input EIA Crude WTI'!B330</f>
        <v/>
      </c>
      <c r="C332">
        <f>'Input EIA Crude Europe Brent'!B314</f>
        <v/>
      </c>
    </row>
    <row r="333" spans="1:3">
      <c r="A333" s="1" t="n">
        <v>41409</v>
      </c>
      <c r="B333">
        <f>'Input EIA Crude WTI'!B331</f>
        <v/>
      </c>
      <c r="C333">
        <f>'Input EIA Crude Europe Brent'!B315</f>
        <v/>
      </c>
    </row>
    <row r="334" spans="1:3">
      <c r="A334" s="1" t="n">
        <v>41440</v>
      </c>
      <c r="B334">
        <f>'Input EIA Crude WTI'!B332</f>
        <v/>
      </c>
      <c r="C334">
        <f>'Input EIA Crude Europe Brent'!B316</f>
        <v/>
      </c>
    </row>
    <row r="335" spans="1:3">
      <c r="A335" s="1" t="n">
        <v>41470</v>
      </c>
      <c r="B335">
        <f>'Input EIA Crude WTI'!B333</f>
        <v/>
      </c>
      <c r="C335">
        <f>'Input EIA Crude Europe Brent'!B317</f>
        <v/>
      </c>
    </row>
    <row r="336" spans="1:3">
      <c r="A336" s="1" t="n">
        <v>41501</v>
      </c>
      <c r="B336">
        <f>'Input EIA Crude WTI'!B334</f>
        <v/>
      </c>
      <c r="C336">
        <f>'Input EIA Crude Europe Brent'!B318</f>
        <v/>
      </c>
    </row>
    <row r="337" spans="1:3">
      <c r="A337" s="1" t="n">
        <v>41532</v>
      </c>
      <c r="B337">
        <f>'Input EIA Crude WTI'!B335</f>
        <v/>
      </c>
      <c r="C337">
        <f>'Input EIA Crude Europe Brent'!B319</f>
        <v/>
      </c>
    </row>
    <row r="338" spans="1:3">
      <c r="A338" s="1" t="n">
        <v>41562</v>
      </c>
      <c r="B338">
        <f>'Input EIA Crude WTI'!B336</f>
        <v/>
      </c>
      <c r="C338">
        <f>'Input EIA Crude Europe Brent'!B320</f>
        <v/>
      </c>
    </row>
    <row r="339" spans="1:3">
      <c r="A339" s="1" t="n">
        <v>41593</v>
      </c>
      <c r="B339">
        <f>'Input EIA Crude WTI'!B337</f>
        <v/>
      </c>
      <c r="C339">
        <f>'Input EIA Crude Europe Brent'!B321</f>
        <v/>
      </c>
    </row>
    <row r="340" spans="1:3">
      <c r="A340" s="1" t="n">
        <v>41623</v>
      </c>
      <c r="B340">
        <f>'Input EIA Crude WTI'!B338</f>
        <v/>
      </c>
      <c r="C340">
        <f>'Input EIA Crude Europe Brent'!B322</f>
        <v/>
      </c>
    </row>
    <row r="341" spans="1:3">
      <c r="A341" s="1" t="n">
        <v>41654</v>
      </c>
      <c r="B341">
        <f>'Input EIA Crude WTI'!B339</f>
        <v/>
      </c>
      <c r="C341">
        <f>'Input EIA Crude Europe Brent'!B323</f>
        <v/>
      </c>
    </row>
    <row r="342" spans="1:3">
      <c r="A342" s="1" t="n">
        <v>41685</v>
      </c>
      <c r="B342">
        <f>'Input EIA Crude WTI'!B340</f>
        <v/>
      </c>
      <c r="C342">
        <f>'Input EIA Crude Europe Brent'!B324</f>
        <v/>
      </c>
    </row>
    <row r="343" spans="1:3">
      <c r="A343" s="1" t="n">
        <v>41713</v>
      </c>
      <c r="B343">
        <f>'Input EIA Crude WTI'!B341</f>
        <v/>
      </c>
      <c r="C343">
        <f>'Input EIA Crude Europe Brent'!B325</f>
        <v/>
      </c>
    </row>
    <row r="344" spans="1:3">
      <c r="A344" s="1" t="n">
        <v>41744</v>
      </c>
      <c r="B344">
        <f>'Input EIA Crude WTI'!B342</f>
        <v/>
      </c>
      <c r="C344">
        <f>'Input EIA Crude Europe Brent'!B326</f>
        <v/>
      </c>
    </row>
    <row r="345" spans="1:3">
      <c r="A345" s="1" t="n">
        <v>41774</v>
      </c>
      <c r="B345">
        <f>'Input EIA Crude WTI'!B343</f>
        <v/>
      </c>
      <c r="C345">
        <f>'Input EIA Crude Europe Brent'!B327</f>
        <v/>
      </c>
    </row>
    <row r="346" spans="1:3">
      <c r="A346" s="1" t="n">
        <v>41805</v>
      </c>
      <c r="B346">
        <f>'Input EIA Crude WTI'!B344</f>
        <v/>
      </c>
      <c r="C346">
        <f>'Input EIA Crude Europe Brent'!B328</f>
        <v/>
      </c>
    </row>
    <row r="347" spans="1:3">
      <c r="A347" s="1" t="n">
        <v>41835</v>
      </c>
      <c r="B347">
        <f>'Input EIA Crude WTI'!B345</f>
        <v/>
      </c>
      <c r="C347">
        <f>'Input EIA Crude Europe Brent'!B329</f>
        <v/>
      </c>
    </row>
    <row r="348" spans="1:3">
      <c r="A348" s="1" t="n">
        <v>41866</v>
      </c>
      <c r="B348">
        <f>'Input EIA Crude WTI'!B346</f>
        <v/>
      </c>
      <c r="C348">
        <f>'Input EIA Crude Europe Brent'!B330</f>
        <v/>
      </c>
    </row>
    <row r="349" spans="1:3">
      <c r="A349" s="1" t="n">
        <v>41897</v>
      </c>
      <c r="B349">
        <f>'Input EIA Crude WTI'!B347</f>
        <v/>
      </c>
      <c r="C349">
        <f>'Input EIA Crude Europe Brent'!B331</f>
        <v/>
      </c>
    </row>
    <row r="350" spans="1:3">
      <c r="A350" s="1" t="n">
        <v>41927</v>
      </c>
      <c r="B350">
        <f>'Input EIA Crude WTI'!B348</f>
        <v/>
      </c>
      <c r="C350">
        <f>'Input EIA Crude Europe Brent'!B332</f>
        <v/>
      </c>
    </row>
    <row r="351" spans="1:3">
      <c r="A351" s="1" t="n">
        <v>41958</v>
      </c>
      <c r="B351">
        <f>'Input EIA Crude WTI'!B349</f>
        <v/>
      </c>
      <c r="C351">
        <f>'Input EIA Crude Europe Brent'!B333</f>
        <v/>
      </c>
    </row>
    <row r="352" spans="1:3">
      <c r="A352" s="1" t="n">
        <v>41988</v>
      </c>
      <c r="B352">
        <f>'Input EIA Crude WTI'!B350</f>
        <v/>
      </c>
      <c r="C352">
        <f>'Input EIA Crude Europe Brent'!B334</f>
        <v/>
      </c>
    </row>
    <row r="353" spans="1:3">
      <c r="A353" s="1" t="n">
        <v>42019</v>
      </c>
      <c r="B353">
        <f>'Input EIA Crude WTI'!B351</f>
        <v/>
      </c>
      <c r="C353">
        <f>'Input EIA Crude Europe Brent'!B335</f>
        <v/>
      </c>
    </row>
    <row r="354" spans="1:3">
      <c r="A354" s="1" t="n">
        <v>42050</v>
      </c>
      <c r="B354">
        <f>'Input EIA Crude WTI'!B352</f>
        <v/>
      </c>
      <c r="C354">
        <f>'Input EIA Crude Europe Brent'!B336</f>
        <v/>
      </c>
    </row>
    <row r="355" spans="1:3">
      <c r="A355" s="1" t="n">
        <v>42078</v>
      </c>
      <c r="B355">
        <f>'Input EIA Crude WTI'!B353</f>
        <v/>
      </c>
      <c r="C355">
        <f>'Input EIA Crude Europe Brent'!B337</f>
        <v/>
      </c>
    </row>
    <row r="356" spans="1:3">
      <c r="A356" s="1" t="n">
        <v>42109</v>
      </c>
      <c r="B356">
        <f>'Input EIA Crude WTI'!B354</f>
        <v/>
      </c>
      <c r="C356">
        <f>'Input EIA Crude Europe Brent'!B338</f>
        <v/>
      </c>
    </row>
    <row r="357" spans="1:3">
      <c r="A357" s="1" t="n">
        <v>42139</v>
      </c>
      <c r="B357">
        <f>'Input EIA Crude WTI'!B355</f>
        <v/>
      </c>
      <c r="C357">
        <f>'Input EIA Crude Europe Brent'!B339</f>
        <v/>
      </c>
    </row>
    <row r="358" spans="1:3">
      <c r="A358" s="1" t="n">
        <v>42170</v>
      </c>
      <c r="B358">
        <f>'Input EIA Crude WTI'!B356</f>
        <v/>
      </c>
      <c r="C358">
        <f>'Input EIA Crude Europe Brent'!B340</f>
        <v/>
      </c>
    </row>
    <row r="359" spans="1:3">
      <c r="A359" s="1" t="n">
        <v>42200</v>
      </c>
      <c r="B359">
        <f>'Input EIA Crude WTI'!B357</f>
        <v/>
      </c>
      <c r="C359">
        <f>'Input EIA Crude Europe Brent'!B341</f>
        <v/>
      </c>
    </row>
    <row r="360" spans="1:3">
      <c r="A360" s="1" t="n">
        <v>42231</v>
      </c>
      <c r="B360">
        <f>'Input EIA Crude WTI'!B358</f>
        <v/>
      </c>
      <c r="C360">
        <f>'Input EIA Crude Europe Brent'!B342</f>
        <v/>
      </c>
    </row>
    <row r="361" spans="1:3">
      <c r="A361" s="1" t="n">
        <v>42262</v>
      </c>
      <c r="B361">
        <f>'Input EIA Crude WTI'!B359</f>
        <v/>
      </c>
      <c r="C361">
        <f>'Input EIA Crude Europe Brent'!B343</f>
        <v/>
      </c>
    </row>
    <row r="362" spans="1:3">
      <c r="A362" s="1" t="n">
        <v>42292</v>
      </c>
      <c r="B362">
        <f>'Input EIA Crude WTI'!B360</f>
        <v/>
      </c>
      <c r="C362">
        <f>'Input EIA Crude Europe Brent'!B344</f>
        <v/>
      </c>
    </row>
    <row r="363" spans="1:3">
      <c r="A363" s="1" t="n">
        <v>42323</v>
      </c>
      <c r="B363">
        <f>'Input EIA Crude WTI'!B361</f>
        <v/>
      </c>
      <c r="C363">
        <f>'Input EIA Crude Europe Brent'!B345</f>
        <v/>
      </c>
    </row>
    <row r="364" spans="1:3">
      <c r="A364" s="1" t="n">
        <v>42353</v>
      </c>
      <c r="B364">
        <f>'Input EIA Crude WTI'!B362</f>
        <v/>
      </c>
      <c r="C364">
        <f>'Input EIA Crude Europe Brent'!B346</f>
        <v/>
      </c>
    </row>
    <row r="365" spans="1:3">
      <c r="A365" s="1" t="n">
        <v>42384</v>
      </c>
      <c r="B365">
        <f>'Input EIA Crude WTI'!B363</f>
        <v/>
      </c>
      <c r="C365">
        <f>'Input EIA Crude Europe Brent'!B347</f>
        <v/>
      </c>
    </row>
    <row r="366" spans="1:3">
      <c r="A366" s="1" t="n">
        <v>42415</v>
      </c>
      <c r="B366">
        <f>'Input EIA Crude WTI'!B364</f>
        <v/>
      </c>
      <c r="C366">
        <f>'Input EIA Crude Europe Brent'!B348</f>
        <v/>
      </c>
    </row>
    <row r="367" spans="1:3">
      <c r="A367" s="1" t="n">
        <v>42444</v>
      </c>
      <c r="B367">
        <f>'Input EIA Crude WTI'!B365</f>
        <v/>
      </c>
      <c r="C367">
        <f>'Input EIA Crude Europe Brent'!B349</f>
        <v/>
      </c>
    </row>
    <row r="368" spans="1:3">
      <c r="A368" s="1" t="n">
        <v>42475</v>
      </c>
      <c r="B368">
        <f>'Input EIA Crude WTI'!B366</f>
        <v/>
      </c>
      <c r="C368">
        <f>'Input EIA Crude Europe Brent'!B350</f>
        <v/>
      </c>
    </row>
    <row r="369" spans="1:3">
      <c r="A369" s="1" t="n">
        <v>42505</v>
      </c>
      <c r="B369">
        <f>'Input EIA Crude WTI'!B367</f>
        <v/>
      </c>
      <c r="C369">
        <f>'Input EIA Crude Europe Brent'!B351</f>
        <v/>
      </c>
    </row>
    <row r="370" spans="1:3">
      <c r="A370" s="1" t="n">
        <v>42536</v>
      </c>
      <c r="B370">
        <f>'Input EIA Crude WTI'!B368</f>
        <v/>
      </c>
      <c r="C370">
        <f>'Input EIA Crude Europe Brent'!B352</f>
        <v/>
      </c>
    </row>
    <row r="371" spans="1:3">
      <c r="A371" s="1" t="n">
        <v>42566</v>
      </c>
      <c r="B371">
        <f>'Input EIA Crude WTI'!B369</f>
        <v/>
      </c>
      <c r="C371">
        <f>'Input EIA Crude Europe Brent'!B353</f>
        <v/>
      </c>
    </row>
    <row r="372" spans="1:3">
      <c r="A372" s="1" t="n">
        <v>42597</v>
      </c>
      <c r="B372">
        <f>'Input EIA Crude WTI'!B370</f>
        <v/>
      </c>
      <c r="C372">
        <f>'Input EIA Crude Europe Brent'!B354</f>
        <v/>
      </c>
    </row>
    <row r="373" spans="1:3">
      <c r="A373" s="1" t="n">
        <v>42628</v>
      </c>
      <c r="B373">
        <f>'Input EIA Crude WTI'!B371</f>
        <v/>
      </c>
      <c r="C373">
        <f>'Input EIA Crude Europe Brent'!B355</f>
        <v/>
      </c>
    </row>
    <row r="374" spans="1:3">
      <c r="A374" s="1" t="n">
        <v>42658</v>
      </c>
      <c r="B374">
        <f>'Input EIA Crude WTI'!B372</f>
        <v/>
      </c>
      <c r="C374">
        <f>'Input EIA Crude Europe Brent'!B356</f>
        <v/>
      </c>
    </row>
    <row r="375" spans="1:3">
      <c r="A375" s="1" t="n">
        <v>42689</v>
      </c>
      <c r="B375">
        <f>'Input EIA Crude WTI'!B373</f>
        <v/>
      </c>
      <c r="C375">
        <f>'Input EIA Crude Europe Brent'!B357</f>
        <v/>
      </c>
    </row>
    <row r="376" spans="1:3">
      <c r="A376" s="1" t="n">
        <v>42719</v>
      </c>
      <c r="B376">
        <f>'Input EIA Crude WTI'!B374</f>
        <v/>
      </c>
      <c r="C376">
        <f>'Input EIA Crude Europe Brent'!B358</f>
        <v/>
      </c>
    </row>
    <row r="377" spans="1:3">
      <c r="A377" s="1" t="n">
        <v>42750</v>
      </c>
      <c r="B377">
        <f>'Input EIA Crude WTI'!B375</f>
        <v/>
      </c>
      <c r="C377">
        <f>'Input EIA Crude Europe Brent'!B359</f>
        <v/>
      </c>
    </row>
    <row r="378" spans="1:3">
      <c r="A378" s="1" t="n">
        <v>42781</v>
      </c>
      <c r="B378">
        <f>'Input EIA Crude WTI'!B376</f>
        <v/>
      </c>
      <c r="C378">
        <f>'Input EIA Crude Europe Brent'!B360</f>
        <v/>
      </c>
    </row>
    <row r="379" spans="1:3">
      <c r="A379" s="1" t="n">
        <v>42809</v>
      </c>
      <c r="B379">
        <f>'Input EIA Crude WTI'!B377</f>
        <v/>
      </c>
      <c r="C379">
        <f>'Input EIA Crude Europe Brent'!B361</f>
        <v/>
      </c>
    </row>
    <row r="380" spans="1:3">
      <c r="A380" s="1" t="n">
        <v>42840</v>
      </c>
      <c r="B380">
        <f>'Input EIA Crude WTI'!B378</f>
        <v/>
      </c>
      <c r="C380">
        <f>'Input EIA Crude Europe Brent'!B362</f>
        <v/>
      </c>
    </row>
    <row r="381" spans="1:3">
      <c r="A381" s="1" t="n">
        <v>42870</v>
      </c>
      <c r="B381">
        <f>'Input EIA Crude WTI'!B379</f>
        <v/>
      </c>
      <c r="C381">
        <f>'Input EIA Crude Europe Brent'!B363</f>
        <v/>
      </c>
    </row>
    <row r="382" spans="1:3">
      <c r="A382" s="1" t="n">
        <v>42901</v>
      </c>
      <c r="B382">
        <f>'Input EIA Crude WTI'!B380</f>
        <v/>
      </c>
      <c r="C382">
        <f>'Input EIA Crude Europe Brent'!B364</f>
        <v/>
      </c>
    </row>
    <row r="383" spans="1:3">
      <c r="A383" s="1" t="n">
        <v>42931</v>
      </c>
      <c r="B383">
        <f>'Input EIA Crude WTI'!B381</f>
        <v/>
      </c>
      <c r="C383">
        <f>'Input EIA Crude Europe Brent'!B365</f>
        <v/>
      </c>
    </row>
    <row r="384" spans="1:3">
      <c r="A384" s="1" t="n">
        <v>42962</v>
      </c>
      <c r="B384">
        <f>'Input EIA Crude WTI'!B382</f>
        <v/>
      </c>
      <c r="C384">
        <f>'Input EIA Crude Europe Brent'!B366</f>
        <v/>
      </c>
    </row>
    <row r="385" spans="1:3">
      <c r="A385" s="1" t="n">
        <v>42993</v>
      </c>
      <c r="B385">
        <f>'Input EIA Crude WTI'!B383</f>
        <v/>
      </c>
      <c r="C385">
        <f>'Input EIA Crude Europe Brent'!B367</f>
        <v/>
      </c>
    </row>
    <row r="386" spans="1:3">
      <c r="A386" s="1" t="n">
        <v>43023</v>
      </c>
      <c r="B386">
        <f>'Input EIA Crude WTI'!B384</f>
        <v/>
      </c>
      <c r="C386">
        <f>'Input EIA Crude Europe Brent'!B368</f>
        <v/>
      </c>
    </row>
    <row r="387" spans="1:3">
      <c r="A387" s="1" t="n">
        <v>43054</v>
      </c>
      <c r="B387">
        <f>'Input EIA Crude WTI'!B385</f>
        <v/>
      </c>
      <c r="C387">
        <f>'Input EIA Crude Europe Brent'!B369</f>
        <v/>
      </c>
    </row>
    <row r="388" spans="1:3">
      <c r="A388" s="1" t="n">
        <v>43084</v>
      </c>
      <c r="B388">
        <f>'Input EIA Crude WTI'!B386</f>
        <v/>
      </c>
      <c r="C388">
        <f>'Input EIA Crude Europe Brent'!B370</f>
        <v/>
      </c>
    </row>
    <row r="389" spans="1:3">
      <c r="A389" s="1" t="n">
        <v>43115</v>
      </c>
      <c r="B389">
        <f>'Input EIA Crude WTI'!B387</f>
        <v/>
      </c>
      <c r="C389">
        <f>'Input EIA Crude Europe Brent'!B371</f>
        <v/>
      </c>
    </row>
    <row r="390" spans="1:3">
      <c r="A390" s="1" t="n">
        <v>43146</v>
      </c>
      <c r="B390">
        <f>'Input EIA Crude WTI'!B388</f>
        <v/>
      </c>
      <c r="C390">
        <f>'Input EIA Crude Europe Brent'!B372</f>
        <v/>
      </c>
    </row>
    <row r="391" spans="1:3">
      <c r="A391" s="1" t="n">
        <v>43174</v>
      </c>
      <c r="B391">
        <f>'Input EIA Crude WTI'!B389</f>
        <v/>
      </c>
      <c r="C391">
        <f>'Input EIA Crude Europe Brent'!B373</f>
        <v/>
      </c>
    </row>
    <row r="392" spans="1:3">
      <c r="A392" s="1" t="n">
        <v>43205</v>
      </c>
      <c r="B392">
        <f>'Input EIA Crude WTI'!B390</f>
        <v/>
      </c>
      <c r="C392">
        <f>'Input EIA Crude Europe Brent'!B374</f>
        <v/>
      </c>
    </row>
    <row r="393" spans="1:3">
      <c r="A393" s="1" t="n">
        <v>43235</v>
      </c>
      <c r="B393">
        <f>'Input EIA Crude WTI'!B391</f>
        <v/>
      </c>
      <c r="C393">
        <f>'Input EIA Crude Europe Brent'!B375</f>
        <v/>
      </c>
    </row>
    <row r="394" spans="1:3">
      <c r="A394" s="1" t="n">
        <v>43266</v>
      </c>
      <c r="B394">
        <f>'Input EIA Crude WTI'!B392</f>
        <v/>
      </c>
      <c r="C394">
        <f>'Input EIA Crude Europe Brent'!B376</f>
        <v/>
      </c>
    </row>
    <row r="395" spans="1:3">
      <c r="A395" s="1" t="n">
        <v>43296</v>
      </c>
      <c r="B395">
        <f>'Input EIA Crude WTI'!B393</f>
        <v/>
      </c>
      <c r="C395">
        <f>'Input EIA Crude Europe Brent'!B377</f>
        <v/>
      </c>
    </row>
    <row r="396" spans="1:3">
      <c r="A396" s="1" t="n">
        <v>43327</v>
      </c>
      <c r="B396">
        <f>'Input EIA Crude WTI'!B394</f>
        <v/>
      </c>
      <c r="C396">
        <f>'Input EIA Crude Europe Brent'!B378</f>
        <v/>
      </c>
    </row>
    <row r="397" spans="1:3">
      <c r="A397" s="1" t="n">
        <v>43358</v>
      </c>
      <c r="B397">
        <f>'Input EIA Crude WTI'!B395</f>
        <v/>
      </c>
      <c r="C397">
        <f>'Input EIA Crude Europe Brent'!B379</f>
        <v/>
      </c>
    </row>
    <row r="398" spans="1:3">
      <c r="A398" s="1" t="n">
        <v>43388</v>
      </c>
      <c r="B398">
        <f>'Input EIA Crude WTI'!B396</f>
        <v/>
      </c>
      <c r="C398">
        <f>'Input EIA Crude Europe Brent'!B380</f>
        <v/>
      </c>
    </row>
    <row r="399" spans="1:3">
      <c r="A399" s="1" t="n">
        <v>43419</v>
      </c>
      <c r="B399">
        <f>'Input EIA Crude WTI'!B397</f>
        <v/>
      </c>
      <c r="C399">
        <f>'Input EIA Crude Europe Brent'!B381</f>
        <v/>
      </c>
    </row>
    <row r="400" spans="1:3">
      <c r="A400" s="1" t="n">
        <v>43449</v>
      </c>
      <c r="B400">
        <f>'Input EIA Crude WTI'!B398</f>
        <v/>
      </c>
      <c r="C400">
        <f>'Input EIA Crude Europe Brent'!B382</f>
        <v/>
      </c>
    </row>
    <row r="401" spans="1:3">
      <c r="A401" s="1" t="n">
        <v>43480</v>
      </c>
      <c r="B401">
        <f>'Input EIA Crude WTI'!B399</f>
        <v/>
      </c>
      <c r="C401">
        <f>'Input EIA Crude Europe Brent'!B383</f>
        <v/>
      </c>
    </row>
    <row r="402" spans="1:3">
      <c r="A402" s="1" t="n">
        <v>43511</v>
      </c>
      <c r="B402">
        <f>'Input EIA Crude WTI'!B400</f>
        <v/>
      </c>
      <c r="C402">
        <f>'Input EIA Crude Europe Brent'!B384</f>
        <v/>
      </c>
    </row>
    <row r="403" spans="1:3">
      <c r="A403" s="1" t="n">
        <v>43539</v>
      </c>
      <c r="B403">
        <f>'Input EIA Crude WTI'!B401</f>
        <v/>
      </c>
      <c r="C403">
        <f>'Input EIA Crude Europe Brent'!B385</f>
        <v/>
      </c>
    </row>
    <row r="404" spans="1:3">
      <c r="A404" s="1" t="n">
        <v>43570</v>
      </c>
      <c r="B404">
        <f>'Input EIA Crude WTI'!B402</f>
        <v/>
      </c>
      <c r="C404">
        <f>'Input EIA Crude Europe Brent'!B386</f>
        <v/>
      </c>
    </row>
    <row r="405" spans="1:3">
      <c r="A405" s="1" t="n">
        <v>43600</v>
      </c>
      <c r="B405">
        <f>'Input EIA Crude WTI'!B403</f>
        <v/>
      </c>
      <c r="C405">
        <f>'Input EIA Crude Europe Brent'!B387</f>
        <v/>
      </c>
    </row>
    <row r="406" spans="1:3">
      <c r="A406" s="1" t="n">
        <v>43631</v>
      </c>
      <c r="B406">
        <f>'Input EIA Crude WTI'!B404</f>
        <v/>
      </c>
      <c r="C406">
        <f>'Input EIA Crude Europe Brent'!B388</f>
        <v/>
      </c>
    </row>
    <row r="407" spans="1:3">
      <c r="A407" s="1" t="n">
        <v>43661</v>
      </c>
      <c r="B407">
        <f>'Input EIA Crude WTI'!B405</f>
        <v/>
      </c>
      <c r="C407">
        <f>'Input EIA Crude Europe Brent'!B389</f>
        <v/>
      </c>
    </row>
    <row r="408" spans="1:3">
      <c r="A408" s="1" t="n">
        <v>43692</v>
      </c>
      <c r="B408">
        <f>'Input EIA Crude WTI'!B406</f>
        <v/>
      </c>
      <c r="C408">
        <f>'Input EIA Crude Europe Brent'!B390</f>
        <v/>
      </c>
    </row>
    <row r="409" spans="1:3">
      <c r="A409" s="1" t="n">
        <v>43723</v>
      </c>
      <c r="B409">
        <f>'Input EIA Crude WTI'!B407</f>
        <v/>
      </c>
      <c r="C409">
        <f>'Input EIA Crude Europe Brent'!B391</f>
        <v/>
      </c>
    </row>
    <row r="410" spans="1:3">
      <c r="A410" s="1" t="n">
        <v>43753</v>
      </c>
      <c r="B410">
        <f>'Input EIA Crude WTI'!B408</f>
        <v/>
      </c>
      <c r="C410">
        <f>'Input EIA Crude Europe Brent'!B392</f>
        <v/>
      </c>
    </row>
    <row r="411" spans="1:3">
      <c r="A411" s="1" t="n">
        <v>43784</v>
      </c>
      <c r="B411">
        <f>'Input EIA Crude WTI'!B409</f>
        <v/>
      </c>
      <c r="C411">
        <f>'Input EIA Crude Europe Brent'!B393</f>
        <v/>
      </c>
    </row>
    <row r="412" spans="1:3">
      <c r="A412" s="1" t="n">
        <v>43814</v>
      </c>
      <c r="B412">
        <f>'Input EIA Crude WTI'!B410</f>
        <v/>
      </c>
      <c r="C412">
        <f>'Input EIA Crude Europe Brent'!B394</f>
        <v/>
      </c>
    </row>
    <row r="413" spans="1:3">
      <c r="A413" s="1" t="n">
        <v>43845</v>
      </c>
      <c r="B413">
        <f>'Input EIA Crude WTI'!B411</f>
        <v/>
      </c>
      <c r="C413">
        <f>'Input EIA Crude Europe Brent'!B395</f>
        <v/>
      </c>
    </row>
    <row r="414" spans="1:3">
      <c r="A414" s="1" t="n">
        <v>43876</v>
      </c>
      <c r="B414">
        <f>'Input EIA Crude WTI'!B412</f>
        <v/>
      </c>
      <c r="C414">
        <f>'Input EIA Crude Europe Brent'!B396</f>
        <v/>
      </c>
    </row>
    <row r="415" spans="1:3">
      <c r="A415" s="1" t="n">
        <v>43905</v>
      </c>
      <c r="B415">
        <f>'Input EIA Crude WTI'!B413</f>
        <v/>
      </c>
      <c r="C415">
        <f>'Input EIA Crude Europe Brent'!B397</f>
        <v/>
      </c>
    </row>
    <row r="416" spans="1:3">
      <c r="A416" s="1" t="n">
        <v>43936</v>
      </c>
      <c r="B416">
        <f>'Input EIA Crude WTI'!B414</f>
        <v/>
      </c>
      <c r="C416">
        <f>'Input EIA Crude Europe Brent'!B398</f>
        <v/>
      </c>
    </row>
    <row r="417" spans="1:3">
      <c r="A417" s="1" t="n">
        <v>43966</v>
      </c>
      <c r="B417">
        <f>'Input EIA Crude WTI'!B415</f>
        <v/>
      </c>
      <c r="C417">
        <f>'Input EIA Crude Europe Brent'!B399</f>
        <v/>
      </c>
    </row>
    <row r="418" spans="1:3">
      <c r="A418" s="1" t="n">
        <v>43997</v>
      </c>
      <c r="B418">
        <f>'Input EIA Crude WTI'!B416</f>
        <v/>
      </c>
      <c r="C418">
        <f>'Input EIA Crude Europe Brent'!B400</f>
        <v/>
      </c>
    </row>
    <row r="419" spans="1:3">
      <c r="A419" s="1" t="n">
        <v>44027</v>
      </c>
      <c r="B419">
        <f>'Input EIA Crude WTI'!B417</f>
        <v/>
      </c>
      <c r="C419">
        <f>'Input EIA Crude Europe Brent'!B401</f>
        <v/>
      </c>
    </row>
    <row r="420" spans="1:3">
      <c r="A420" s="1" t="n">
        <v>44058</v>
      </c>
      <c r="B420">
        <f>'Input EIA Crude WTI'!B418</f>
        <v/>
      </c>
      <c r="C420">
        <f>'Input EIA Crude Europe Brent'!B402</f>
        <v/>
      </c>
    </row>
    <row r="421" spans="1:3">
      <c r="A421" s="1" t="n">
        <v>44089</v>
      </c>
      <c r="B421">
        <f>'Input EIA Crude WTI'!B419</f>
        <v/>
      </c>
      <c r="C421">
        <f>'Input EIA Crude Europe Brent'!B403</f>
        <v/>
      </c>
    </row>
    <row r="422" spans="1:3">
      <c r="A422" s="1" t="n">
        <v>44119</v>
      </c>
      <c r="B422">
        <f>'Input EIA Crude WTI'!B420</f>
        <v/>
      </c>
      <c r="C422">
        <f>'Input EIA Crude Europe Brent'!B404</f>
        <v/>
      </c>
    </row>
    <row r="423" spans="1:3">
      <c r="A423" s="1" t="n">
        <v>44150</v>
      </c>
      <c r="B423">
        <f>'Input EIA Crude WTI'!B421</f>
        <v/>
      </c>
      <c r="C423">
        <f>'Input EIA Crude Europe Brent'!B405</f>
        <v/>
      </c>
    </row>
    <row r="424" spans="1:3">
      <c r="A424" s="1" t="n">
        <v>44180</v>
      </c>
      <c r="B424">
        <f>'Input EIA Crude WTI'!B422</f>
        <v/>
      </c>
      <c r="C424">
        <f>'Input EIA Crude Europe Brent'!B406</f>
        <v/>
      </c>
    </row>
    <row r="425" spans="1:3">
      <c r="A425" s="1" t="n">
        <v>44211</v>
      </c>
      <c r="B425">
        <f>'Input EIA Crude WTI'!B423</f>
        <v/>
      </c>
      <c r="C425">
        <f>'Input EIA Crude Europe Brent'!B407</f>
        <v/>
      </c>
    </row>
    <row r="426" spans="1:3">
      <c r="A426" s="1" t="n">
        <v>44242</v>
      </c>
      <c r="B426">
        <f>'Input EIA Crude WTI'!B424</f>
        <v/>
      </c>
      <c r="C426">
        <f>'Input EIA Crude Europe Brent'!B408</f>
        <v/>
      </c>
    </row>
    <row r="427" spans="1:3">
      <c r="A427" s="1" t="n">
        <v>44270</v>
      </c>
      <c r="B427">
        <f>'Input EIA Crude WTI'!B425</f>
        <v/>
      </c>
      <c r="C427">
        <f>'Input EIA Crude Europe Brent'!B409</f>
        <v/>
      </c>
    </row>
    <row r="428" spans="1:3">
      <c r="A428" s="1" t="n">
        <v>44301</v>
      </c>
      <c r="B428">
        <f>'Input EIA Crude WTI'!B426</f>
        <v/>
      </c>
      <c r="C428">
        <f>'Input EIA Crude Europe Brent'!B410</f>
        <v/>
      </c>
    </row>
    <row r="429" spans="1:3">
      <c r="A429" s="1" t="n">
        <v>44331</v>
      </c>
      <c r="B429">
        <f>'Input EIA Crude WTI'!B427</f>
        <v/>
      </c>
      <c r="C429">
        <f>'Input EIA Crude Europe Brent'!B411</f>
        <v/>
      </c>
    </row>
    <row r="430" spans="1:3">
      <c r="A430" s="1" t="n">
        <v>44362</v>
      </c>
      <c r="B430">
        <f>'Input EIA Crude WTI'!B428</f>
        <v/>
      </c>
      <c r="C430">
        <f>'Input EIA Crude Europe Brent'!B412</f>
        <v/>
      </c>
    </row>
    <row r="431" spans="1:3">
      <c r="A431" s="1" t="n">
        <v>44392</v>
      </c>
      <c r="B431">
        <f>'Input EIA Crude WTI'!B429</f>
        <v/>
      </c>
      <c r="C431">
        <f>'Input EIA Crude Europe Brent'!B413</f>
        <v/>
      </c>
    </row>
    <row r="432" spans="1:3">
      <c r="A432" s="1" t="n">
        <v>44423</v>
      </c>
      <c r="B432">
        <f>'Input EIA Crude WTI'!B430</f>
        <v/>
      </c>
      <c r="C432">
        <f>'Input EIA Crude Europe Brent'!B414</f>
        <v/>
      </c>
    </row>
    <row r="433" spans="1:3">
      <c r="A433" s="1" t="n">
        <v>44454</v>
      </c>
      <c r="B433">
        <f>'Input EIA Crude WTI'!B431</f>
        <v/>
      </c>
      <c r="C433">
        <f>'Input EIA Crude Europe Brent'!B415</f>
        <v/>
      </c>
    </row>
    <row r="434" spans="1:3">
      <c r="A434" s="1" t="n">
        <v>44484</v>
      </c>
      <c r="B434">
        <f>'Input EIA Crude WTI'!B432</f>
        <v/>
      </c>
      <c r="C434">
        <f>'Input EIA Crude Europe Brent'!B416</f>
        <v/>
      </c>
    </row>
    <row r="435" spans="1:3">
      <c r="A435" s="1" t="n">
        <v>44515</v>
      </c>
      <c r="B435">
        <f>'Input EIA Crude WTI'!B433</f>
        <v/>
      </c>
      <c r="C435">
        <f>'Input EIA Crude Europe Brent'!B417</f>
        <v/>
      </c>
    </row>
    <row r="436" spans="1:3">
      <c r="A436" s="1" t="n">
        <v>44545</v>
      </c>
      <c r="B436">
        <f>'Input EIA Crude WTI'!B434</f>
        <v/>
      </c>
      <c r="C436">
        <f>'Input EIA Crude Europe Brent'!B418</f>
        <v/>
      </c>
    </row>
    <row r="437" spans="1:3">
      <c r="A437" s="1" t="n">
        <v>44576</v>
      </c>
      <c r="B437">
        <f>'Input EIA Crude WTI'!B435</f>
        <v/>
      </c>
      <c r="C437">
        <f>'Input EIA Crude Europe Brent'!B419</f>
        <v/>
      </c>
    </row>
    <row r="438" spans="1:3">
      <c r="A438" s="1" t="n">
        <v>44607</v>
      </c>
      <c r="B438">
        <f>'Input EIA Crude WTI'!B436</f>
        <v/>
      </c>
      <c r="C438">
        <f>'Input EIA Crude Europe Brent'!B420</f>
        <v/>
      </c>
    </row>
    <row r="439" spans="1:3">
      <c r="A439" s="1" t="n">
        <v>44635</v>
      </c>
      <c r="B439">
        <f>'Input EIA Crude WTI'!B437</f>
        <v/>
      </c>
      <c r="C439">
        <f>'Input EIA Crude Europe Brent'!B421</f>
        <v/>
      </c>
    </row>
    <row r="440" spans="1:3">
      <c r="A440" s="1" t="n">
        <v>44666</v>
      </c>
      <c r="B440">
        <f>'Input EIA Crude WTI'!B438</f>
        <v/>
      </c>
      <c r="C440">
        <f>'Input EIA Crude Europe Brent'!B422</f>
        <v/>
      </c>
    </row>
    <row r="441" spans="1:3">
      <c r="A441" s="1" t="n">
        <v>44696</v>
      </c>
      <c r="B441">
        <f>'Input EIA Crude WTI'!B439</f>
        <v/>
      </c>
      <c r="C441">
        <f>'Input EIA Crude Europe Brent'!B423</f>
        <v/>
      </c>
    </row>
    <row r="442" spans="1:3">
      <c r="A442" s="1" t="n">
        <v>44727</v>
      </c>
      <c r="B442">
        <f>'Input EIA Crude WTI'!B440</f>
        <v/>
      </c>
      <c r="C442">
        <f>'Input EIA Crude Europe Brent'!B424</f>
        <v/>
      </c>
    </row>
    <row r="443" spans="1:3">
      <c r="A443" s="1" t="n">
        <v>44757</v>
      </c>
      <c r="B443">
        <f>'Input EIA Crude WTI'!B441</f>
        <v/>
      </c>
      <c r="C443">
        <f>'Input EIA Crude Europe Brent'!B425</f>
        <v/>
      </c>
    </row>
    <row r="444" spans="1:3">
      <c r="A444" s="1" t="n">
        <v>44788</v>
      </c>
      <c r="B444">
        <f>'Input EIA Crude WTI'!B442</f>
        <v/>
      </c>
      <c r="C444">
        <f>'Input EIA Crude Europe Brent'!B426</f>
        <v/>
      </c>
    </row>
    <row r="445" spans="1:3">
      <c r="A445" s="1" t="n">
        <v>44819</v>
      </c>
      <c r="B445">
        <f>'Input EIA Crude WTI'!B443</f>
        <v/>
      </c>
      <c r="C445">
        <f>'Input EIA Crude Europe Brent'!B427</f>
        <v/>
      </c>
    </row>
    <row r="446" spans="1:3">
      <c r="A446" s="1" t="n">
        <v>44849</v>
      </c>
      <c r="B446">
        <f>'Input EIA Crude WTI'!B444</f>
        <v/>
      </c>
      <c r="C446">
        <f>'Input EIA Crude Europe Brent'!B428</f>
        <v/>
      </c>
    </row>
    <row r="447" spans="1:3">
      <c r="A447" s="1" t="n">
        <v>44880</v>
      </c>
      <c r="B447">
        <f>'Input EIA Crude WTI'!B445</f>
        <v/>
      </c>
      <c r="C447">
        <f>'Input EIA Crude Europe Brent'!B429</f>
        <v/>
      </c>
    </row>
    <row r="448" spans="1:3">
      <c r="A448" s="1" t="n">
        <v>44910</v>
      </c>
      <c r="B448">
        <f>'Input EIA Crude WTI'!B446</f>
        <v/>
      </c>
      <c r="C448">
        <f>'Input EIA Crude Europe Brent'!B430</f>
        <v/>
      </c>
    </row>
    <row r="449" spans="1:3">
      <c r="A449" s="1" t="n">
        <v>44941</v>
      </c>
      <c r="B449">
        <f>'Input EIA Crude WTI'!B447</f>
        <v/>
      </c>
      <c r="C449">
        <f>'Input EIA Crude Europe Brent'!B431</f>
        <v/>
      </c>
    </row>
    <row r="450" spans="1:3">
      <c r="A450" s="1" t="n">
        <v>44972</v>
      </c>
      <c r="B450">
        <f>'Input EIA Crude WTI'!B448</f>
        <v/>
      </c>
      <c r="C450">
        <f>'Input EIA Crude Europe Brent'!B432</f>
        <v/>
      </c>
    </row>
    <row r="451" spans="1:3">
      <c r="A451" s="1" t="n">
        <v>45000</v>
      </c>
      <c r="B451">
        <f>'Input EIA Crude WTI'!B449</f>
        <v/>
      </c>
      <c r="C451">
        <f>'Input EIA Crude Europe Brent'!B433</f>
        <v/>
      </c>
    </row>
    <row r="452" spans="1:3">
      <c r="A452" s="1" t="n">
        <v>45031</v>
      </c>
      <c r="B452">
        <f>'Input EIA Crude WTI'!B450</f>
        <v/>
      </c>
      <c r="C452">
        <f>'Input EIA Crude Europe Brent'!B434</f>
        <v/>
      </c>
    </row>
    <row r="453" spans="1:3">
      <c r="A453" s="1" t="n">
        <v>45061</v>
      </c>
      <c r="B453">
        <f>'Input EIA Crude WTI'!B451</f>
        <v/>
      </c>
      <c r="C453">
        <f>'Input EIA Crude Europe Brent'!B435</f>
        <v/>
      </c>
    </row>
    <row r="454" spans="1:3">
      <c r="A454" s="1" t="n">
        <v>45092</v>
      </c>
      <c r="B454">
        <f>'Input EIA Crude WTI'!B452</f>
        <v/>
      </c>
      <c r="C454">
        <f>'Input EIA Crude Europe Brent'!B436</f>
        <v/>
      </c>
    </row>
    <row r="455" spans="1:3">
      <c r="A455" s="1" t="n">
        <v>45122</v>
      </c>
      <c r="B455">
        <f>'Input EIA Crude WTI'!B453</f>
        <v/>
      </c>
      <c r="C455">
        <f>'Input EIA Crude Europe Brent'!B437</f>
        <v/>
      </c>
    </row>
    <row r="456" spans="1:3">
      <c r="A456" s="1" t="n">
        <v>45153</v>
      </c>
      <c r="B456">
        <f>'Input EIA Crude WTI'!B454</f>
        <v/>
      </c>
      <c r="C456">
        <f>'Input EIA Crude Europe Brent'!B438</f>
        <v/>
      </c>
    </row>
    <row r="457" spans="1:3">
      <c r="A457" s="1" t="n">
        <v>45184</v>
      </c>
      <c r="B457">
        <f>'Input EIA Crude WTI'!B455</f>
        <v/>
      </c>
      <c r="C457">
        <f>'Input EIA Crude Europe Brent'!B439</f>
        <v/>
      </c>
    </row>
    <row r="458" spans="1:3">
      <c r="A458" s="1" t="n">
        <v>45214</v>
      </c>
      <c r="B458">
        <f>'Input EIA Crude WTI'!B456</f>
        <v/>
      </c>
      <c r="C458">
        <f>'Input EIA Crude Europe Brent'!B440</f>
        <v/>
      </c>
    </row>
    <row r="459" spans="1:3">
      <c r="A459" s="1" t="n">
        <v>45245</v>
      </c>
      <c r="B459">
        <f>'Input EIA Crude WTI'!B457</f>
        <v/>
      </c>
      <c r="C459">
        <f>'Input EIA Crude Europe Brent'!B441</f>
        <v/>
      </c>
    </row>
    <row r="460" spans="1:3">
      <c r="A460" s="1" t="n">
        <v>45275</v>
      </c>
      <c r="B460">
        <f>'Input EIA Crude WTI'!B458</f>
        <v/>
      </c>
      <c r="C460">
        <f>'Input EIA Crude Europe Brent'!B442</f>
        <v/>
      </c>
    </row>
    <row r="461" spans="1:3">
      <c r="A461" s="1" t="n">
        <v>45306</v>
      </c>
      <c r="B461">
        <f>'Input EIA Crude WTI'!B459</f>
        <v/>
      </c>
      <c r="C461">
        <f>'Input EIA Crude Europe Brent'!B443</f>
        <v/>
      </c>
    </row>
    <row r="462" spans="1:3">
      <c r="A462" s="1" t="n">
        <v>45337</v>
      </c>
      <c r="B462">
        <f>'Input EIA Crude WTI'!B460</f>
        <v/>
      </c>
      <c r="C462">
        <f>'Input EIA Crude Europe Brent'!B444</f>
        <v/>
      </c>
    </row>
    <row r="463" spans="1:3">
      <c r="A463" s="1" t="n">
        <v>45366</v>
      </c>
      <c r="B463">
        <f>'Input EIA Crude WTI'!B461</f>
        <v/>
      </c>
      <c r="C463">
        <f>'Input EIA Crude Europe Brent'!B445</f>
        <v/>
      </c>
    </row>
    <row r="464" spans="1:3">
      <c r="A464" s="1" t="n">
        <v>45397</v>
      </c>
      <c r="B464">
        <f>'Input EIA Crude WTI'!B462</f>
        <v/>
      </c>
      <c r="C464">
        <f>'Input EIA Crude Europe Brent'!B446</f>
        <v/>
      </c>
    </row>
    <row r="465" spans="1:3">
      <c r="A465" s="1" t="n">
        <v>45427</v>
      </c>
      <c r="B465">
        <f>'Input EIA Crude WTI'!B463</f>
        <v/>
      </c>
      <c r="C465">
        <f>'Input EIA Crude Europe Brent'!B447</f>
        <v/>
      </c>
    </row>
    <row r="466" spans="1:3">
      <c r="A466" s="1" t="n">
        <v>45458</v>
      </c>
      <c r="B466">
        <f>'Input EIA Crude WTI'!B464</f>
        <v/>
      </c>
      <c r="C466">
        <f>'Input EIA Crude Europe Brent'!B448</f>
        <v/>
      </c>
    </row>
    <row r="467" spans="1:3">
      <c r="A467" s="1" t="n">
        <v>45488</v>
      </c>
      <c r="B467">
        <f>'Input EIA Crude WTI'!B465</f>
        <v/>
      </c>
      <c r="C467">
        <f>'Input EIA Crude Europe Brent'!B449</f>
        <v/>
      </c>
    </row>
    <row r="468" spans="1:3">
      <c r="A468" s="1" t="n">
        <v>45519</v>
      </c>
      <c r="B468">
        <f>'Input EIA Crude WTI'!B466</f>
        <v/>
      </c>
      <c r="C468">
        <f>'Input EIA Crude Europe Brent'!B450</f>
        <v/>
      </c>
    </row>
    <row r="469" spans="1:3">
      <c r="A469" s="1" t="n">
        <v>45550</v>
      </c>
      <c r="B469">
        <f>'Input EIA Crude WTI'!B467</f>
        <v/>
      </c>
      <c r="C469">
        <f>'Input EIA Crude Europe Brent'!B451</f>
        <v/>
      </c>
    </row>
    <row r="470" spans="1:3">
      <c r="A470" s="1" t="n">
        <v>45580</v>
      </c>
      <c r="B470">
        <f>'Input EIA Crude WTI'!B468</f>
        <v/>
      </c>
      <c r="C470">
        <f>'Input EIA Crude Europe Brent'!B452</f>
        <v/>
      </c>
    </row>
    <row r="471" spans="1:3">
      <c r="A471" s="1" t="n">
        <v>45611</v>
      </c>
      <c r="B471">
        <f>'Input EIA Crude WTI'!B469</f>
        <v/>
      </c>
      <c r="C471">
        <f>'Input EIA Crude Europe Brent'!B453</f>
        <v/>
      </c>
    </row>
    <row r="472" spans="1:3">
      <c r="A472" s="1" t="n">
        <v>45641</v>
      </c>
      <c r="B472">
        <f>'Input EIA Crude WTI'!B470</f>
        <v/>
      </c>
      <c r="C472">
        <f>'Input EIA Crude Europe Brent'!B454</f>
        <v/>
      </c>
    </row>
    <row r="473" spans="1:3">
      <c r="A473" s="1" t="n">
        <v>45672</v>
      </c>
      <c r="B473">
        <f>'Input EIA Crude WTI'!B471</f>
        <v/>
      </c>
      <c r="C473">
        <f>'Input EIA Crude Europe Brent'!B455</f>
        <v/>
      </c>
    </row>
    <row r="474" spans="1:3">
      <c r="A474" s="1" t="n">
        <v>45703</v>
      </c>
      <c r="B474">
        <f>'Input EIA Crude WTI'!B472</f>
        <v/>
      </c>
      <c r="C474">
        <f>'Input EIA Crude Europe Brent'!B456</f>
        <v/>
      </c>
    </row>
    <row r="475" spans="1:3">
      <c r="A475" s="1" t="n">
        <v>45731</v>
      </c>
      <c r="B475">
        <f>'Input EIA Crude WTI'!B473</f>
        <v/>
      </c>
      <c r="C475">
        <f>'Input EIA Crude Europe Brent'!B457</f>
        <v/>
      </c>
    </row>
    <row r="476" spans="1:3">
      <c r="A476" s="1" t="n">
        <v>45762</v>
      </c>
      <c r="B476">
        <f>'Input EIA Crude WTI'!B474</f>
        <v/>
      </c>
      <c r="C476">
        <f>'Input EIA Crude Europe Brent'!B458</f>
        <v/>
      </c>
    </row>
    <row r="477" spans="1:3">
      <c r="A477" s="1" t="n">
        <v>45792</v>
      </c>
      <c r="B477">
        <f>'Input EIA Crude WTI'!B475</f>
        <v/>
      </c>
      <c r="C477">
        <f>'Input EIA Crude Europe Brent'!B459</f>
        <v/>
      </c>
    </row>
    <row r="478" spans="1:3">
      <c r="A478" s="1" t="n">
        <v>45823</v>
      </c>
      <c r="B478">
        <f>'Input EIA Crude WTI'!B476</f>
        <v/>
      </c>
      <c r="C478">
        <f>'Input EIA Crude Europe Brent'!B460</f>
        <v/>
      </c>
    </row>
    <row r="479" spans="1:3">
      <c r="A479" s="1" t="n">
        <v>45853</v>
      </c>
      <c r="B479">
        <f>'Input EIA Crude WTI'!B477</f>
        <v/>
      </c>
      <c r="C479">
        <f>'Input EIA Crude Europe Brent'!B461</f>
        <v/>
      </c>
    </row>
    <row r="480" spans="1:3">
      <c r="A480" s="1" t="n">
        <v>45884</v>
      </c>
      <c r="B480">
        <f>'Input EIA Crude WTI'!B478</f>
        <v/>
      </c>
      <c r="C480">
        <f>'Input EIA Crude Europe Brent'!B462</f>
        <v/>
      </c>
    </row>
    <row r="481" spans="1:3">
      <c r="A481" s="1" t="n">
        <v>45915</v>
      </c>
      <c r="B481">
        <f>'Input EIA Crude WTI'!B479</f>
        <v/>
      </c>
      <c r="C481">
        <f>'Input EIA Crude Europe Brent'!B463</f>
        <v/>
      </c>
    </row>
    <row r="482" spans="1:3">
      <c r="A482" s="1" t="n">
        <v>45945</v>
      </c>
      <c r="B482">
        <f>'Input EIA Crude WTI'!B480</f>
        <v/>
      </c>
      <c r="C482">
        <f>'Input EIA Crude Europe Brent'!B464</f>
        <v/>
      </c>
    </row>
    <row r="483" spans="1:3">
      <c r="A483" s="1" t="n">
        <v>45976</v>
      </c>
      <c r="B483">
        <f>'Input EIA Crude WTI'!B481</f>
        <v/>
      </c>
      <c r="C483">
        <f>'Input EIA Crude Europe Brent'!B465</f>
        <v/>
      </c>
    </row>
    <row r="484" spans="1:3">
      <c r="A484" s="1" t="n">
        <v>46006</v>
      </c>
      <c r="B484">
        <f>'Input EIA Crude WTI'!B482</f>
        <v/>
      </c>
      <c r="C484">
        <f>'Input EIA Crude Europe Brent'!B466</f>
        <v/>
      </c>
    </row>
    <row r="485" spans="1:3">
      <c r="A485" s="1" t="n">
        <v>46037</v>
      </c>
      <c r="B485">
        <f>'Input EIA Crude WTI'!B483</f>
        <v/>
      </c>
      <c r="C485">
        <f>'Input EIA Crude Europe Brent'!B467</f>
        <v/>
      </c>
    </row>
    <row r="486" spans="1:3">
      <c r="A486" s="1" t="n">
        <v>46068</v>
      </c>
      <c r="B486">
        <f>'Input EIA Crude WTI'!B484</f>
        <v/>
      </c>
      <c r="C486">
        <f>'Input EIA Crude Europe Brent'!B468</f>
        <v/>
      </c>
    </row>
    <row r="487" spans="1:3">
      <c r="A487" s="1" t="n">
        <v>46096</v>
      </c>
      <c r="B487">
        <f>'Input EIA Crude WTI'!B485</f>
        <v/>
      </c>
      <c r="C487">
        <f>'Input EIA Crude Europe Brent'!B469</f>
        <v/>
      </c>
    </row>
    <row r="488" spans="1:3">
      <c r="A488" s="1" t="n">
        <v>46127</v>
      </c>
      <c r="B488">
        <f>'Input EIA Crude WTI'!B486</f>
        <v/>
      </c>
      <c r="C488">
        <f>'Input EIA Crude Europe Brent'!B470</f>
        <v/>
      </c>
    </row>
    <row r="489" spans="1:3">
      <c r="A489" s="1" t="n">
        <v>46157</v>
      </c>
      <c r="B489">
        <f>'Input EIA Crude WTI'!B487</f>
        <v/>
      </c>
      <c r="C489">
        <f>'Input EIA Crude Europe Brent'!B471</f>
        <v/>
      </c>
    </row>
    <row r="490" spans="1:3">
      <c r="A490" s="1" t="n">
        <v>46188</v>
      </c>
      <c r="B490">
        <f>'Input EIA Crude WTI'!B488</f>
        <v/>
      </c>
      <c r="C490">
        <f>'Input EIA Crude Europe Brent'!B472</f>
        <v/>
      </c>
    </row>
    <row r="491" spans="1:3">
      <c r="A491" s="1" t="n">
        <v>46218</v>
      </c>
      <c r="B491">
        <f>'Input EIA Crude WTI'!B489</f>
        <v/>
      </c>
      <c r="C491">
        <f>'Input EIA Crude Europe Brent'!B473</f>
        <v/>
      </c>
    </row>
    <row r="492" spans="1:3">
      <c r="A492" s="1" t="n">
        <v>46249</v>
      </c>
      <c r="B492">
        <f>'Input EIA Crude WTI'!B490</f>
        <v/>
      </c>
      <c r="C492">
        <f>'Input EIA Crude Europe Brent'!B474</f>
        <v/>
      </c>
    </row>
    <row r="493" spans="1:3">
      <c r="A493" s="1" t="n">
        <v>46280</v>
      </c>
      <c r="B493">
        <f>'Input EIA Crude WTI'!B491</f>
        <v/>
      </c>
      <c r="C493">
        <f>'Input EIA Crude Europe Brent'!B475</f>
        <v/>
      </c>
    </row>
    <row r="494" spans="1:3">
      <c r="A494" s="1" t="n">
        <v>46310</v>
      </c>
      <c r="B494">
        <f>'Input EIA Crude WTI'!B492</f>
        <v/>
      </c>
      <c r="C494">
        <f>'Input EIA Crude Europe Brent'!B476</f>
        <v/>
      </c>
    </row>
    <row r="495" spans="1:3">
      <c r="A495" s="1" t="n">
        <v>46341</v>
      </c>
      <c r="B495">
        <f>'Input EIA Crude WTI'!B493</f>
        <v/>
      </c>
      <c r="C495">
        <f>'Input EIA Crude Europe Brent'!B477</f>
        <v/>
      </c>
    </row>
    <row r="496" spans="1:3">
      <c r="A496" s="1" t="n">
        <v>46371</v>
      </c>
      <c r="B496">
        <f>'Input EIA Crude WTI'!B494</f>
        <v/>
      </c>
      <c r="C496">
        <f>'Input EIA Crude Europe Brent'!B478</f>
        <v/>
      </c>
    </row>
    <row r="497" spans="1:3">
      <c r="A497" s="1" t="n">
        <v>46402</v>
      </c>
      <c r="B497">
        <f>'Input EIA Crude WTI'!B495</f>
        <v/>
      </c>
      <c r="C497">
        <f>'Input EIA Crude Europe Brent'!B479</f>
        <v/>
      </c>
    </row>
    <row r="498" spans="1:3">
      <c r="A498" s="1" t="n">
        <v>46433</v>
      </c>
      <c r="B498">
        <f>'Input EIA Crude WTI'!B496</f>
        <v/>
      </c>
      <c r="C498">
        <f>'Input EIA Crude Europe Brent'!B480</f>
        <v/>
      </c>
    </row>
    <row r="499" spans="1:3">
      <c r="A499" s="1" t="n">
        <v>46461</v>
      </c>
      <c r="B499">
        <f>'Input EIA Crude WTI'!B497</f>
        <v/>
      </c>
      <c r="C499">
        <f>'Input EIA Crude Europe Brent'!B481</f>
        <v/>
      </c>
    </row>
    <row r="500" spans="1:3">
      <c r="A500" s="1" t="n">
        <v>46492</v>
      </c>
      <c r="B500">
        <f>'Input EIA Crude WTI'!B498</f>
        <v/>
      </c>
      <c r="C500">
        <f>'Input EIA Crude Europe Brent'!B482</f>
        <v/>
      </c>
    </row>
    <row r="501" spans="1:3">
      <c r="A501" s="1" t="n">
        <v>46522</v>
      </c>
      <c r="B501">
        <f>'Input EIA Crude WTI'!B499</f>
        <v/>
      </c>
      <c r="C501">
        <f>'Input EIA Crude Europe Brent'!B483</f>
        <v/>
      </c>
    </row>
    <row r="502" spans="1:3">
      <c r="A502" s="1" t="n">
        <v>46553</v>
      </c>
      <c r="B502">
        <f>'Input EIA Crude WTI'!B500</f>
        <v/>
      </c>
      <c r="C502">
        <f>'Input EIA Crude Europe Brent'!B484</f>
        <v/>
      </c>
    </row>
    <row r="503" spans="1:3">
      <c r="A503" s="1" t="n">
        <v>46583</v>
      </c>
      <c r="B503">
        <f>'Input EIA Crude WTI'!B501</f>
        <v/>
      </c>
      <c r="C503">
        <f>'Input EIA Crude Europe Brent'!B485</f>
        <v/>
      </c>
    </row>
    <row r="504" spans="1:3">
      <c r="A504" s="1" t="n">
        <v>46614</v>
      </c>
      <c r="B504">
        <f>'Input EIA Crude WTI'!B502</f>
        <v/>
      </c>
      <c r="C504">
        <f>'Input EIA Crude Europe Brent'!B486</f>
        <v/>
      </c>
    </row>
    <row r="505" spans="1:3">
      <c r="A505" s="1" t="n">
        <v>46645</v>
      </c>
      <c r="B505">
        <f>'Input EIA Crude WTI'!B503</f>
        <v/>
      </c>
      <c r="C505">
        <f>'Input EIA Crude Europe Brent'!B487</f>
        <v/>
      </c>
    </row>
    <row r="506" spans="1:3">
      <c r="A506" s="1" t="n">
        <v>46675</v>
      </c>
      <c r="B506">
        <f>'Input EIA Crude WTI'!B504</f>
        <v/>
      </c>
      <c r="C506">
        <f>'Input EIA Crude Europe Brent'!B488</f>
        <v/>
      </c>
    </row>
    <row r="507" spans="1:3">
      <c r="A507" s="1" t="n">
        <v>46706</v>
      </c>
      <c r="B507">
        <f>'Input EIA Crude WTI'!B505</f>
        <v/>
      </c>
      <c r="C507">
        <f>'Input EIA Crude Europe Brent'!B489</f>
        <v/>
      </c>
    </row>
    <row r="508" spans="1:3">
      <c r="A508" s="1" t="n">
        <v>46736</v>
      </c>
      <c r="B508">
        <f>'Input EIA Crude WTI'!B506</f>
        <v/>
      </c>
      <c r="C508">
        <f>'Input EIA Crude Europe Brent'!B490</f>
        <v/>
      </c>
    </row>
    <row r="509" spans="1:3">
      <c r="A509" s="1" t="n">
        <v>46767</v>
      </c>
      <c r="B509">
        <f>'Input EIA Crude WTI'!B507</f>
        <v/>
      </c>
      <c r="C509">
        <f>'Input EIA Crude Europe Brent'!B491</f>
        <v/>
      </c>
    </row>
    <row r="510" spans="1:3">
      <c r="A510" s="1" t="n">
        <v>46798</v>
      </c>
      <c r="B510">
        <f>'Input EIA Crude WTI'!B508</f>
        <v/>
      </c>
      <c r="C510">
        <f>'Input EIA Crude Europe Brent'!B492</f>
        <v/>
      </c>
    </row>
    <row r="511" spans="1:3">
      <c r="A511" s="1" t="n">
        <v>46827</v>
      </c>
      <c r="B511">
        <f>'Input EIA Crude WTI'!B509</f>
        <v/>
      </c>
      <c r="C511">
        <f>'Input EIA Crude Europe Brent'!B493</f>
        <v/>
      </c>
    </row>
    <row r="512" spans="1:3">
      <c r="A512" s="1" t="n">
        <v>46858</v>
      </c>
      <c r="B512">
        <f>'Input EIA Crude WTI'!B510</f>
        <v/>
      </c>
      <c r="C512">
        <f>'Input EIA Crude Europe Brent'!B494</f>
        <v/>
      </c>
    </row>
    <row r="513" spans="1:3">
      <c r="A513" s="1" t="n">
        <v>46888</v>
      </c>
      <c r="B513">
        <f>'Input EIA Crude WTI'!B511</f>
        <v/>
      </c>
      <c r="C513">
        <f>'Input EIA Crude Europe Brent'!B495</f>
        <v/>
      </c>
    </row>
    <row r="514" spans="1:3">
      <c r="A514" s="1" t="n">
        <v>46919</v>
      </c>
      <c r="B514">
        <f>'Input EIA Crude WTI'!B512</f>
        <v/>
      </c>
      <c r="C514">
        <f>'Input EIA Crude Europe Brent'!B496</f>
        <v/>
      </c>
    </row>
    <row r="515" spans="1:3">
      <c r="A515" s="1" t="n">
        <v>46949</v>
      </c>
      <c r="B515">
        <f>'Input EIA Crude WTI'!B513</f>
        <v/>
      </c>
      <c r="C515">
        <f>'Input EIA Crude Europe Brent'!B497</f>
        <v/>
      </c>
    </row>
    <row r="516" spans="1:3">
      <c r="A516" s="1" t="n">
        <v>46980</v>
      </c>
      <c r="B516">
        <f>'Input EIA Crude WTI'!B514</f>
        <v/>
      </c>
      <c r="C516">
        <f>'Input EIA Crude Europe Brent'!B498</f>
        <v/>
      </c>
    </row>
    <row r="517" spans="1:3">
      <c r="A517" s="1" t="n">
        <v>47011</v>
      </c>
      <c r="B517">
        <f>'Input EIA Crude WTI'!B515</f>
        <v/>
      </c>
      <c r="C517">
        <f>'Input EIA Crude Europe Brent'!B499</f>
        <v/>
      </c>
    </row>
    <row r="518" spans="1:3">
      <c r="A518" s="1" t="n">
        <v>47041</v>
      </c>
      <c r="B518">
        <f>'Input EIA Crude WTI'!B516</f>
        <v/>
      </c>
      <c r="C518">
        <f>'Input EIA Crude Europe Brent'!B500</f>
        <v/>
      </c>
    </row>
    <row r="519" spans="1:3">
      <c r="A519" s="1" t="n">
        <v>47072</v>
      </c>
      <c r="B519">
        <f>'Input EIA Crude WTI'!B517</f>
        <v/>
      </c>
      <c r="C519">
        <f>'Input EIA Crude Europe Brent'!B501</f>
        <v/>
      </c>
    </row>
    <row r="520" spans="1:3">
      <c r="A520" s="1" t="n">
        <v>47102</v>
      </c>
      <c r="B520">
        <f>'Input EIA Crude WTI'!B518</f>
        <v/>
      </c>
      <c r="C520">
        <f>'Input EIA Crude Europe Brent'!B502</f>
        <v/>
      </c>
    </row>
    <row r="521" spans="1:3">
      <c r="A521" s="1" t="n">
        <v>47133</v>
      </c>
      <c r="B521">
        <f>'Input EIA Crude WTI'!B519</f>
        <v/>
      </c>
      <c r="C521">
        <f>'Input EIA Crude Europe Brent'!B503</f>
        <v/>
      </c>
    </row>
    <row r="522" spans="1:3">
      <c r="A522" s="1" t="n">
        <v>47164</v>
      </c>
      <c r="B522">
        <f>'Input EIA Crude WTI'!B520</f>
        <v/>
      </c>
      <c r="C522">
        <f>'Input EIA Crude Europe Brent'!B504</f>
        <v/>
      </c>
    </row>
    <row r="523" spans="1:3">
      <c r="A523" s="1" t="n">
        <v>47192</v>
      </c>
      <c r="B523">
        <f>'Input EIA Crude WTI'!B521</f>
        <v/>
      </c>
      <c r="C523">
        <f>'Input EIA Crude Europe Brent'!B505</f>
        <v/>
      </c>
    </row>
    <row r="524" spans="1:3">
      <c r="A524" s="1" t="n">
        <v>47223</v>
      </c>
      <c r="B524">
        <f>'Input EIA Crude WTI'!B522</f>
        <v/>
      </c>
      <c r="C524">
        <f>'Input EIA Crude Europe Brent'!B506</f>
        <v/>
      </c>
    </row>
    <row r="525" spans="1:3">
      <c r="A525" s="1" t="n">
        <v>47253</v>
      </c>
      <c r="B525">
        <f>'Input EIA Crude WTI'!B523</f>
        <v/>
      </c>
      <c r="C525">
        <f>'Input EIA Crude Europe Brent'!B507</f>
        <v/>
      </c>
    </row>
    <row r="526" spans="1:3">
      <c r="A526" s="1" t="n">
        <v>47284</v>
      </c>
      <c r="B526">
        <f>'Input EIA Crude WTI'!B524</f>
        <v/>
      </c>
      <c r="C526">
        <f>'Input EIA Crude Europe Brent'!B508</f>
        <v/>
      </c>
    </row>
    <row r="527" spans="1:3">
      <c r="A527" s="1" t="n">
        <v>47314</v>
      </c>
      <c r="B527">
        <f>'Input EIA Crude WTI'!B525</f>
        <v/>
      </c>
      <c r="C527">
        <f>'Input EIA Crude Europe Brent'!B509</f>
        <v/>
      </c>
    </row>
    <row r="528" spans="1:3">
      <c r="A528" s="1" t="n">
        <v>47345</v>
      </c>
      <c r="B528">
        <f>'Input EIA Crude WTI'!B526</f>
        <v/>
      </c>
      <c r="C528">
        <f>'Input EIA Crude Europe Brent'!B510</f>
        <v/>
      </c>
    </row>
    <row r="529" spans="1:3">
      <c r="A529" s="1" t="n">
        <v>47376</v>
      </c>
      <c r="B529">
        <f>'Input EIA Crude WTI'!B527</f>
        <v/>
      </c>
      <c r="C529">
        <f>'Input EIA Crude Europe Brent'!B511</f>
        <v/>
      </c>
    </row>
    <row r="530" spans="1:3">
      <c r="A530" s="1" t="n">
        <v>47406</v>
      </c>
      <c r="B530">
        <f>'Input EIA Crude WTI'!B528</f>
        <v/>
      </c>
      <c r="C530">
        <f>'Input EIA Crude Europe Brent'!B512</f>
        <v/>
      </c>
    </row>
    <row r="531" spans="1:3">
      <c r="A531" s="1" t="n">
        <v>47437</v>
      </c>
      <c r="B531">
        <f>'Input EIA Crude WTI'!B529</f>
        <v/>
      </c>
      <c r="C531">
        <f>'Input EIA Crude Europe Brent'!B513</f>
        <v/>
      </c>
    </row>
    <row r="532" spans="1:3">
      <c r="A532" s="1" t="n">
        <v>47467</v>
      </c>
      <c r="B532">
        <f>'Input EIA Crude WTI'!B530</f>
        <v/>
      </c>
      <c r="C532">
        <f>'Input EIA Crude Europe Brent'!B514</f>
        <v/>
      </c>
    </row>
    <row r="533" spans="1:3">
      <c r="A533" s="1" t="n">
        <v>47498</v>
      </c>
      <c r="B533">
        <f>'Input EIA Crude WTI'!B531</f>
        <v/>
      </c>
      <c r="C533">
        <f>'Input EIA Crude Europe Brent'!B515</f>
        <v/>
      </c>
    </row>
    <row r="534" spans="1:3">
      <c r="A534" s="1" t="n">
        <v>47529</v>
      </c>
      <c r="B534">
        <f>'Input EIA Crude WTI'!B532</f>
        <v/>
      </c>
      <c r="C534">
        <f>'Input EIA Crude Europe Brent'!B516</f>
        <v/>
      </c>
    </row>
    <row r="535" spans="1:3">
      <c r="A535" s="1" t="n">
        <v>47557</v>
      </c>
      <c r="B535">
        <f>'Input EIA Crude WTI'!B533</f>
        <v/>
      </c>
      <c r="C535">
        <f>'Input EIA Crude Europe Brent'!B517</f>
        <v/>
      </c>
    </row>
    <row r="536" spans="1:3">
      <c r="A536" s="1" t="n">
        <v>47588</v>
      </c>
      <c r="B536">
        <f>'Input EIA Crude WTI'!B534</f>
        <v/>
      </c>
      <c r="C536">
        <f>'Input EIA Crude Europe Brent'!B518</f>
        <v/>
      </c>
    </row>
    <row r="537" spans="1:3">
      <c r="A537" s="1" t="n">
        <v>47618</v>
      </c>
      <c r="B537">
        <f>'Input EIA Crude WTI'!B535</f>
        <v/>
      </c>
      <c r="C537">
        <f>'Input EIA Crude Europe Brent'!B519</f>
        <v/>
      </c>
    </row>
    <row r="538" spans="1:3">
      <c r="A538" s="1" t="n">
        <v>47649</v>
      </c>
      <c r="B538">
        <f>'Input EIA Crude WTI'!B536</f>
        <v/>
      </c>
      <c r="C538">
        <f>'Input EIA Crude Europe Brent'!B520</f>
        <v/>
      </c>
    </row>
    <row r="539" spans="1:3">
      <c r="A539" s="1" t="n">
        <v>47679</v>
      </c>
      <c r="B539">
        <f>'Input EIA Crude WTI'!B537</f>
        <v/>
      </c>
      <c r="C539">
        <f>'Input EIA Crude Europe Brent'!B521</f>
        <v/>
      </c>
    </row>
    <row r="540" spans="1:3">
      <c r="A540" s="1" t="n">
        <v>47710</v>
      </c>
      <c r="B540">
        <f>'Input EIA Crude WTI'!B538</f>
        <v/>
      </c>
      <c r="C540">
        <f>'Input EIA Crude Europe Brent'!B522</f>
        <v/>
      </c>
    </row>
    <row r="541" spans="1:3">
      <c r="A541" s="1" t="n">
        <v>47741</v>
      </c>
      <c r="B541">
        <f>'Input EIA Crude WTI'!B539</f>
        <v/>
      </c>
      <c r="C541">
        <f>'Input EIA Crude Europe Brent'!B523</f>
        <v/>
      </c>
    </row>
    <row r="542" spans="1:3">
      <c r="A542" s="1" t="n">
        <v>47771</v>
      </c>
      <c r="B542">
        <f>'Input EIA Crude WTI'!B540</f>
        <v/>
      </c>
      <c r="C542">
        <f>'Input EIA Crude Europe Brent'!B524</f>
        <v/>
      </c>
    </row>
    <row r="543" spans="1:3">
      <c r="A543" s="1" t="n">
        <v>47802</v>
      </c>
      <c r="B543">
        <f>'Input EIA Crude WTI'!B541</f>
        <v/>
      </c>
      <c r="C543">
        <f>'Input EIA Crude Europe Brent'!B525</f>
        <v/>
      </c>
    </row>
    <row r="544" spans="1:3">
      <c r="A544" s="1" t="n">
        <v>47832</v>
      </c>
      <c r="B544">
        <f>'Input EIA Crude WTI'!B542</f>
        <v/>
      </c>
      <c r="C544">
        <f>'Input EIA Crude Europe Brent'!B526</f>
        <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1802</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1803</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444</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446</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449</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453</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458</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66</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464</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467</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471</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474</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478</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481</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485</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488</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492</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506</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512</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517</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520</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524</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529</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535</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538</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542</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547</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551</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556</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567</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570</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576</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92</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581</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584</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592</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67</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597</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600</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604</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607</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618</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621</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627</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630</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636</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68</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642</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645</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649</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652</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656</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659</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664</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667</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671</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675</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676</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678</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682</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688</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692</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694</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698</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700</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702</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706</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714</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717</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721</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724</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728</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731</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737</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740</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746</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749</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753</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756</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766</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768</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772</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776</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779</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783</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786</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792</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795</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797</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799</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801</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803</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805</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807</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859</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861</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863</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865</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867</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869</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871</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873</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875</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877</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891</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894</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898</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71</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904</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907</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911</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912</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914</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915</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917</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918</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920</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921</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923</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926</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930</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933</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937</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940</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944</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947</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951</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954</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1804</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1805</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1806</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1807</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1808</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1809</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1810</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1811</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1812</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73</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1813</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1814</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958</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960</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962</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964</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966</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968</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970</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973</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977</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980</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984</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987</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990</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993</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997</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998</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1000</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1003</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1007</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1010</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1014</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1017</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1021</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70</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1029</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1032</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1036</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1038</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1041</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1045</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1046</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1048</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1052</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1057</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1060</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1064</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1070</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1074</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1077</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1083</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1084</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1092</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1093</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1095</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1098</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1104</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1109</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1113</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1118</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1122</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1123</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1815</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1816</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1817</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1818</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1819</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1125</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1127</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1131</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1135</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1139</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1172</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1175</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1179</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1182</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1186</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1189</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1195</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1198</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1202</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1205</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1209</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1212</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1216</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1219</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1226</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1229</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1233</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91</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1239</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1242</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1246</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1249</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1253</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1256</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1260</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1263</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1271</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1274</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1313</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1314</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1316</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1820</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1821</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1822</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1823</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1824</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1825</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1318</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1319</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1375</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1377</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1380</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1384</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1387</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1391</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1394</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1398</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1401</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1409</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74</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1415</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1418</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1424</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1426</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1428</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1430</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1432</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1434</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1435</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1437</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1440</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1448</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1450</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1826</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1460</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1464</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1466</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1475</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1483</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1488</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1500</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1510</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1516</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1519</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1523</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1529</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1531</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1533</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1535</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1539</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1541</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1544</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1545</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1547</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1548</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1550</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1552</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1556</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1560</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1563</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1574</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1576</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1578</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1582</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1592</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1598</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1608</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1614</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1620</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1623</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1631</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1633</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1639</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1827</v>
      </c>
      <c r="D305" t="s">
        <v>1827</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233</v>
      </c>
      <c r="B307" t="s">
        <v>1828</v>
      </c>
      <c r="C307" t="s">
        <v>1829</v>
      </c>
      <c r="D307" t="s">
        <v>445</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233</v>
      </c>
      <c r="B308" t="s">
        <v>1828</v>
      </c>
      <c r="C308" t="s">
        <v>1830</v>
      </c>
      <c r="D308" t="s">
        <v>447</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233</v>
      </c>
      <c r="B309" t="s">
        <v>1831</v>
      </c>
      <c r="C309" t="s">
        <v>1832</v>
      </c>
      <c r="D309" t="s">
        <v>445</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233</v>
      </c>
      <c r="B310" t="s">
        <v>1831</v>
      </c>
      <c r="C310" t="s">
        <v>1833</v>
      </c>
      <c r="D310" t="s">
        <v>447</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233</v>
      </c>
      <c r="B311" t="s">
        <v>1834</v>
      </c>
      <c r="C311" t="s">
        <v>1835</v>
      </c>
      <c r="D311" t="s">
        <v>445</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233</v>
      </c>
      <c r="B312" t="s">
        <v>1834</v>
      </c>
      <c r="C312" t="s">
        <v>1836</v>
      </c>
      <c r="D312" t="s">
        <v>447</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233</v>
      </c>
      <c r="B313" t="s">
        <v>1837</v>
      </c>
      <c r="C313" t="s">
        <v>1838</v>
      </c>
      <c r="D313" t="s">
        <v>445</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233</v>
      </c>
      <c r="B314" t="s">
        <v>1837</v>
      </c>
      <c r="C314" t="s">
        <v>1839</v>
      </c>
      <c r="D314" t="s">
        <v>447</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BW251"/>
  <sheetViews>
    <sheetView workbookViewId="0">
      <selection activeCell="A1" sqref="A1"/>
    </sheetView>
  </sheetViews>
  <sheetFormatPr baseColWidth="10" defaultRowHeight="15"/>
  <sheetData>
    <row r="1" spans="1:75">
      <c r="A1" t="s">
        <v>1840</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440</v>
      </c>
      <c r="B2" t="s">
        <v>441</v>
      </c>
      <c r="C2" t="s">
        <v>442</v>
      </c>
      <c r="D2" t="s">
        <v>1</v>
      </c>
      <c r="E2" t="n">
        <v>1960</v>
      </c>
      <c r="F2" t="n">
        <v>1961</v>
      </c>
      <c r="G2" t="n">
        <v>1962</v>
      </c>
      <c r="H2" t="n">
        <v>1963</v>
      </c>
      <c r="I2" t="n">
        <v>1964</v>
      </c>
      <c r="J2" t="n">
        <v>1965</v>
      </c>
      <c r="K2" t="n">
        <v>1966</v>
      </c>
      <c r="L2" t="n">
        <v>1967</v>
      </c>
      <c r="M2" t="n">
        <v>1968</v>
      </c>
      <c r="N2" t="n">
        <v>1969</v>
      </c>
      <c r="O2" t="n">
        <v>1970</v>
      </c>
      <c r="P2" t="n">
        <v>1971</v>
      </c>
      <c r="Q2" t="n">
        <v>1972</v>
      </c>
      <c r="R2" t="n">
        <v>1973</v>
      </c>
      <c r="S2" t="n">
        <v>1974</v>
      </c>
      <c r="T2" t="n">
        <v>1975</v>
      </c>
      <c r="U2" t="n">
        <v>1976</v>
      </c>
      <c r="V2" t="n">
        <v>1977</v>
      </c>
      <c r="W2" t="n">
        <v>1978</v>
      </c>
      <c r="X2" t="n">
        <v>1979</v>
      </c>
      <c r="Y2" t="n">
        <v>1980</v>
      </c>
      <c r="Z2" t="n">
        <v>1981</v>
      </c>
      <c r="AA2" t="n">
        <v>1982</v>
      </c>
      <c r="AB2" t="n">
        <v>1983</v>
      </c>
      <c r="AC2" t="n">
        <v>1984</v>
      </c>
      <c r="AD2" t="n">
        <v>1985</v>
      </c>
      <c r="AE2" t="n">
        <v>1986</v>
      </c>
      <c r="AF2" t="n">
        <v>1987</v>
      </c>
      <c r="AG2" t="n">
        <v>1988</v>
      </c>
      <c r="AH2" t="n">
        <v>1989</v>
      </c>
      <c r="AI2" t="n">
        <v>1990</v>
      </c>
      <c r="AJ2" t="n">
        <v>1991</v>
      </c>
      <c r="AK2" t="n">
        <v>1992</v>
      </c>
      <c r="AL2" t="n">
        <v>1993</v>
      </c>
      <c r="AM2" t="n">
        <v>1994</v>
      </c>
      <c r="AN2" t="n">
        <v>1995</v>
      </c>
      <c r="AO2" t="n">
        <v>1996</v>
      </c>
      <c r="AP2" t="n">
        <v>1997</v>
      </c>
      <c r="AQ2" t="n">
        <v>1998</v>
      </c>
      <c r="AR2" t="n">
        <v>1999</v>
      </c>
      <c r="AS2" t="n">
        <v>2000</v>
      </c>
      <c r="AT2" t="n">
        <v>2001</v>
      </c>
      <c r="AU2" t="n">
        <v>2002</v>
      </c>
      <c r="AV2" t="n">
        <v>2003</v>
      </c>
      <c r="AW2" t="n">
        <v>2004</v>
      </c>
      <c r="AX2" t="n">
        <v>2005</v>
      </c>
      <c r="AY2" t="n">
        <v>2006</v>
      </c>
      <c r="AZ2" t="n">
        <v>2007</v>
      </c>
      <c r="BA2" t="n">
        <v>2008</v>
      </c>
      <c r="BB2" t="n">
        <v>2009</v>
      </c>
      <c r="BC2" t="n">
        <v>2010</v>
      </c>
      <c r="BD2" t="n">
        <v>2011</v>
      </c>
      <c r="BE2" t="n">
        <v>2012</v>
      </c>
      <c r="BF2" t="n">
        <v>2013</v>
      </c>
      <c r="BG2" t="n">
        <v>2014</v>
      </c>
      <c r="BH2" t="n">
        <v>2015</v>
      </c>
      <c r="BI2" t="n">
        <v>2016</v>
      </c>
      <c r="BJ2" t="n">
        <v>2017</v>
      </c>
      <c r="BK2" t="n">
        <v>2018</v>
      </c>
      <c r="BL2" t="n">
        <v>2019</v>
      </c>
      <c r="BM2" t="n">
        <v>2020</v>
      </c>
      <c r="BN2" t="n">
        <v>2021</v>
      </c>
      <c r="BO2" t="n">
        <v>2022</v>
      </c>
      <c r="BP2" t="n">
        <v>2023</v>
      </c>
      <c r="BQ2" t="n">
        <v>2024</v>
      </c>
      <c r="BR2" t="n">
        <v>2025</v>
      </c>
      <c r="BS2" t="n">
        <v>2026</v>
      </c>
      <c r="BT2" t="n">
        <v>2027</v>
      </c>
      <c r="BU2" t="n">
        <v>2028</v>
      </c>
      <c r="BV2" t="n">
        <v>2029</v>
      </c>
      <c r="BW2" t="n">
        <v>2030</v>
      </c>
    </row>
    <row r="3" spans="1:75">
      <c r="A3">
        <f>MATCH($C3,'Input EIA SEDS'!$C:$C,0)</f>
        <v/>
      </c>
      <c r="B3">
        <f>INDEX('Input EIA SEDS'!$A:$BZ, $A3, COLUMN(B3))</f>
        <v/>
      </c>
      <c r="C3" t="s">
        <v>451</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455</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460</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462</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466</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469</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473</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476</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480</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483</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487</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490</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508</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515</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519</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522</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526</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531</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537</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540</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544</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549</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553</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558</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560</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569</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572</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574</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578</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93</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583</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586</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588</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590</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599</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602</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606</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609</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613</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616</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620</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623</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625</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629</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632</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634</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638</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640</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644</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647</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651</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654</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658</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662</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666</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669</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680</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684</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690</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696</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716</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719</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723</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726</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730</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733</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735</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739</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742</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744</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748</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751</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755</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758</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770</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774</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778</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781</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785</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788</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790</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893</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896</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900</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902</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906</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909</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925</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928</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932</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935</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939</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942</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946</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949</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953</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956</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1841</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1842</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1843</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1844</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1845</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1846</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1847</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1848</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1849</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1850</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1851</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1852</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1853</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1854</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972</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975</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979</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982</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986</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988</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992</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995</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1002</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1005</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1009</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1012</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1016</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1019</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1023</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1025</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1031</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1034</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1040</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1043</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1050</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1055</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1059</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1062</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1066</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1072</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1076</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1079</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1081</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1097</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1100</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1102</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1106</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1111</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1115</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1120</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1129</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1133</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1137</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1141</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1174</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1177</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1181</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1184</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1188</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1191</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1197</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1200</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1204</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1207</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1211</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1214</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1218</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1221</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1228</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1231</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1235</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1237</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1241</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1244</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1248</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1251</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1255</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1258</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1262</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1265</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1273</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1276</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1285</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1287</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1289</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1291</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1293</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1295</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1297</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1299</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1301</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1303</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1305</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1307</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1309</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1311</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1855</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1856</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1857</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1858</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1859</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1860</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1379</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1382</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1386</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1389</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1393</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1396</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1400</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1403</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1405</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1407</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1411</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1413</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1417</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1420</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1439</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1442</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1468</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1470</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1477</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1479</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1485</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1490</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1492</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1502</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1504</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1506</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1512</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1514</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1521</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1525</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1527</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1537</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1541</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1562</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1566</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1584</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1586</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1588</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1594</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1596</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1600</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1602</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1604</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1610</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1612</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1616</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1618</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1622</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1625</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C251" t="s">
        <v>1827</v>
      </c>
      <c r="D251" t="s">
        <v>1827</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E5000"/>
  <sheetViews>
    <sheetView workbookViewId="0">
      <selection activeCell="A1" sqref="A1"/>
    </sheetView>
  </sheetViews>
  <sheetFormatPr baseColWidth="10" defaultRowHeight="15"/>
  <sheetData>
    <row r="1" spans="1:5">
      <c r="A1" t="s">
        <v>1861</v>
      </c>
    </row>
    <row r="2" spans="1:5">
      <c r="A2" t="s">
        <v>76</v>
      </c>
      <c r="B2" t="s">
        <v>1862</v>
      </c>
      <c r="C2" t="s">
        <v>1863</v>
      </c>
      <c r="D2" t="s">
        <v>1864</v>
      </c>
      <c r="E2" t="s">
        <v>1865</v>
      </c>
    </row>
    <row r="3" spans="1:5">
      <c r="A3">
        <f>YEAR(B3)</f>
        <v/>
      </c>
      <c r="B3">
        <f>'Input EIA Imports Petroleum'!A2</f>
        <v/>
      </c>
      <c r="C3">
        <f>'Input EIA Imports Petroleum'!K2</f>
        <v/>
      </c>
      <c r="D3">
        <f>'Input EIA Imports Petroleum'!L2</f>
        <v/>
      </c>
      <c r="E3">
        <f>VLOOKUP('Input EIA Imports Petroleum'!$E2,'EIA Petroleum Classification'!$A:$B,2,FALSE)</f>
        <v/>
      </c>
    </row>
    <row r="4" spans="1:5">
      <c r="A4">
        <f>YEAR(B4)</f>
        <v/>
      </c>
      <c r="B4">
        <f>'Input EIA Imports Petroleum'!A3</f>
        <v/>
      </c>
      <c r="C4">
        <f>'Input EIA Imports Petroleum'!K3</f>
        <v/>
      </c>
      <c r="D4">
        <f>'Input EIA Imports Petroleum'!L3</f>
        <v/>
      </c>
      <c r="E4">
        <f>VLOOKUP('Input EIA Imports Petroleum'!$E3,'EIA Petroleum Classification'!$A:$B,2,FALSE)</f>
        <v/>
      </c>
    </row>
    <row r="5" spans="1:5">
      <c r="A5">
        <f>YEAR(B5)</f>
        <v/>
      </c>
      <c r="B5">
        <f>'Input EIA Imports Petroleum'!A4</f>
        <v/>
      </c>
      <c r="C5">
        <f>'Input EIA Imports Petroleum'!K4</f>
        <v/>
      </c>
      <c r="D5">
        <f>'Input EIA Imports Petroleum'!L4</f>
        <v/>
      </c>
      <c r="E5">
        <f>VLOOKUP('Input EIA Imports Petroleum'!$E4,'EIA Petroleum Classification'!$A:$B,2,FALSE)</f>
        <v/>
      </c>
    </row>
    <row r="6" spans="1:5">
      <c r="A6">
        <f>YEAR(B6)</f>
        <v/>
      </c>
      <c r="B6">
        <f>'Input EIA Imports Petroleum'!A5</f>
        <v/>
      </c>
      <c r="C6">
        <f>'Input EIA Imports Petroleum'!K5</f>
        <v/>
      </c>
      <c r="D6">
        <f>'Input EIA Imports Petroleum'!L5</f>
        <v/>
      </c>
      <c r="E6">
        <f>VLOOKUP('Input EIA Imports Petroleum'!$E5,'EIA Petroleum Classification'!$A:$B,2,FALSE)</f>
        <v/>
      </c>
    </row>
    <row r="7" spans="1:5">
      <c r="A7">
        <f>YEAR(B7)</f>
        <v/>
      </c>
      <c r="B7">
        <f>'Input EIA Imports Petroleum'!A6</f>
        <v/>
      </c>
      <c r="C7">
        <f>'Input EIA Imports Petroleum'!K6</f>
        <v/>
      </c>
      <c r="D7">
        <f>'Input EIA Imports Petroleum'!L6</f>
        <v/>
      </c>
      <c r="E7">
        <f>VLOOKUP('Input EIA Imports Petroleum'!$E6,'EIA Petroleum Classification'!$A:$B,2,FALSE)</f>
        <v/>
      </c>
    </row>
    <row r="8" spans="1:5">
      <c r="A8">
        <f>YEAR(B8)</f>
        <v/>
      </c>
      <c r="B8">
        <f>'Input EIA Imports Petroleum'!A7</f>
        <v/>
      </c>
      <c r="C8">
        <f>'Input EIA Imports Petroleum'!K7</f>
        <v/>
      </c>
      <c r="D8">
        <f>'Input EIA Imports Petroleum'!L7</f>
        <v/>
      </c>
      <c r="E8">
        <f>VLOOKUP('Input EIA Imports Petroleum'!$E7,'EIA Petroleum Classification'!$A:$B,2,FALSE)</f>
        <v/>
      </c>
    </row>
    <row r="9" spans="1:5">
      <c r="A9">
        <f>YEAR(B9)</f>
        <v/>
      </c>
      <c r="B9">
        <f>'Input EIA Imports Petroleum'!A8</f>
        <v/>
      </c>
      <c r="C9">
        <f>'Input EIA Imports Petroleum'!K8</f>
        <v/>
      </c>
      <c r="D9">
        <f>'Input EIA Imports Petroleum'!L8</f>
        <v/>
      </c>
      <c r="E9">
        <f>VLOOKUP('Input EIA Imports Petroleum'!$E8,'EIA Petroleum Classification'!$A:$B,2,FALSE)</f>
        <v/>
      </c>
    </row>
    <row r="10" spans="1:5">
      <c r="A10">
        <f>YEAR(B10)</f>
        <v/>
      </c>
      <c r="B10">
        <f>'Input EIA Imports Petroleum'!A9</f>
        <v/>
      </c>
      <c r="C10">
        <f>'Input EIA Imports Petroleum'!K9</f>
        <v/>
      </c>
      <c r="D10">
        <f>'Input EIA Imports Petroleum'!L9</f>
        <v/>
      </c>
      <c r="E10">
        <f>VLOOKUP('Input EIA Imports Petroleum'!$E9,'EIA Petroleum Classification'!$A:$B,2,FALSE)</f>
        <v/>
      </c>
    </row>
    <row r="11" spans="1:5">
      <c r="A11">
        <f>YEAR(B11)</f>
        <v/>
      </c>
      <c r="B11">
        <f>'Input EIA Imports Petroleum'!A10</f>
        <v/>
      </c>
      <c r="C11">
        <f>'Input EIA Imports Petroleum'!K10</f>
        <v/>
      </c>
      <c r="D11">
        <f>'Input EIA Imports Petroleum'!L10</f>
        <v/>
      </c>
      <c r="E11">
        <f>VLOOKUP('Input EIA Imports Petroleum'!$E10,'EIA Petroleum Classification'!$A:$B,2,FALSE)</f>
        <v/>
      </c>
    </row>
    <row r="12" spans="1:5">
      <c r="A12">
        <f>YEAR(B12)</f>
        <v/>
      </c>
      <c r="B12">
        <f>'Input EIA Imports Petroleum'!A11</f>
        <v/>
      </c>
      <c r="C12">
        <f>'Input EIA Imports Petroleum'!K11</f>
        <v/>
      </c>
      <c r="D12">
        <f>'Input EIA Imports Petroleum'!L11</f>
        <v/>
      </c>
      <c r="E12">
        <f>VLOOKUP('Input EIA Imports Petroleum'!$E11,'EIA Petroleum Classification'!$A:$B,2,FALSE)</f>
        <v/>
      </c>
    </row>
    <row r="13" spans="1:5">
      <c r="A13">
        <f>YEAR(B13)</f>
        <v/>
      </c>
      <c r="B13">
        <f>'Input EIA Imports Petroleum'!A12</f>
        <v/>
      </c>
      <c r="C13">
        <f>'Input EIA Imports Petroleum'!K12</f>
        <v/>
      </c>
      <c r="D13">
        <f>'Input EIA Imports Petroleum'!L12</f>
        <v/>
      </c>
      <c r="E13">
        <f>VLOOKUP('Input EIA Imports Petroleum'!$E12,'EIA Petroleum Classification'!$A:$B,2,FALSE)</f>
        <v/>
      </c>
    </row>
    <row r="14" spans="1:5">
      <c r="A14">
        <f>YEAR(B14)</f>
        <v/>
      </c>
      <c r="B14">
        <f>'Input EIA Imports Petroleum'!A13</f>
        <v/>
      </c>
      <c r="C14">
        <f>'Input EIA Imports Petroleum'!K13</f>
        <v/>
      </c>
      <c r="D14">
        <f>'Input EIA Imports Petroleum'!L13</f>
        <v/>
      </c>
      <c r="E14">
        <f>VLOOKUP('Input EIA Imports Petroleum'!$E13,'EIA Petroleum Classification'!$A:$B,2,FALSE)</f>
        <v/>
      </c>
    </row>
    <row r="15" spans="1:5">
      <c r="A15">
        <f>YEAR(B15)</f>
        <v/>
      </c>
      <c r="B15">
        <f>'Input EIA Imports Petroleum'!A14</f>
        <v/>
      </c>
      <c r="C15">
        <f>'Input EIA Imports Petroleum'!K14</f>
        <v/>
      </c>
      <c r="D15">
        <f>'Input EIA Imports Petroleum'!L14</f>
        <v/>
      </c>
      <c r="E15">
        <f>VLOOKUP('Input EIA Imports Petroleum'!$E14,'EIA Petroleum Classification'!$A:$B,2,FALSE)</f>
        <v/>
      </c>
    </row>
    <row r="16" spans="1:5">
      <c r="A16">
        <f>YEAR(B16)</f>
        <v/>
      </c>
      <c r="B16">
        <f>'Input EIA Imports Petroleum'!A15</f>
        <v/>
      </c>
      <c r="C16">
        <f>'Input EIA Imports Petroleum'!K15</f>
        <v/>
      </c>
      <c r="D16">
        <f>'Input EIA Imports Petroleum'!L15</f>
        <v/>
      </c>
      <c r="E16">
        <f>VLOOKUP('Input EIA Imports Petroleum'!$E15,'EIA Petroleum Classification'!$A:$B,2,FALSE)</f>
        <v/>
      </c>
    </row>
    <row r="17" spans="1:5">
      <c r="A17">
        <f>YEAR(B17)</f>
        <v/>
      </c>
      <c r="B17">
        <f>'Input EIA Imports Petroleum'!A16</f>
        <v/>
      </c>
      <c r="C17">
        <f>'Input EIA Imports Petroleum'!K16</f>
        <v/>
      </c>
      <c r="D17">
        <f>'Input EIA Imports Petroleum'!L16</f>
        <v/>
      </c>
      <c r="E17">
        <f>VLOOKUP('Input EIA Imports Petroleum'!$E16,'EIA Petroleum Classification'!$A:$B,2,FALSE)</f>
        <v/>
      </c>
    </row>
    <row r="18" spans="1:5">
      <c r="A18">
        <f>YEAR(B18)</f>
        <v/>
      </c>
      <c r="B18">
        <f>'Input EIA Imports Petroleum'!A17</f>
        <v/>
      </c>
      <c r="C18">
        <f>'Input EIA Imports Petroleum'!K17</f>
        <v/>
      </c>
      <c r="D18">
        <f>'Input EIA Imports Petroleum'!L17</f>
        <v/>
      </c>
      <c r="E18">
        <f>VLOOKUP('Input EIA Imports Petroleum'!$E17,'EIA Petroleum Classification'!$A:$B,2,FALSE)</f>
        <v/>
      </c>
    </row>
    <row r="19" spans="1:5">
      <c r="A19">
        <f>YEAR(B19)</f>
        <v/>
      </c>
      <c r="B19">
        <f>'Input EIA Imports Petroleum'!A18</f>
        <v/>
      </c>
      <c r="C19">
        <f>'Input EIA Imports Petroleum'!K18</f>
        <v/>
      </c>
      <c r="D19">
        <f>'Input EIA Imports Petroleum'!L18</f>
        <v/>
      </c>
      <c r="E19">
        <f>VLOOKUP('Input EIA Imports Petroleum'!$E18,'EIA Petroleum Classification'!$A:$B,2,FALSE)</f>
        <v/>
      </c>
    </row>
    <row r="20" spans="1:5">
      <c r="A20">
        <f>YEAR(B20)</f>
        <v/>
      </c>
      <c r="B20">
        <f>'Input EIA Imports Petroleum'!A19</f>
        <v/>
      </c>
      <c r="C20">
        <f>'Input EIA Imports Petroleum'!K19</f>
        <v/>
      </c>
      <c r="D20">
        <f>'Input EIA Imports Petroleum'!L19</f>
        <v/>
      </c>
      <c r="E20">
        <f>VLOOKUP('Input EIA Imports Petroleum'!$E19,'EIA Petroleum Classification'!$A:$B,2,FALSE)</f>
        <v/>
      </c>
    </row>
    <row r="21" spans="1:5">
      <c r="A21">
        <f>YEAR(B21)</f>
        <v/>
      </c>
      <c r="B21">
        <f>'Input EIA Imports Petroleum'!A20</f>
        <v/>
      </c>
      <c r="C21">
        <f>'Input EIA Imports Petroleum'!K20</f>
        <v/>
      </c>
      <c r="D21">
        <f>'Input EIA Imports Petroleum'!L20</f>
        <v/>
      </c>
      <c r="E21">
        <f>VLOOKUP('Input EIA Imports Petroleum'!$E20,'EIA Petroleum Classification'!$A:$B,2,FALSE)</f>
        <v/>
      </c>
    </row>
    <row r="22" spans="1:5">
      <c r="A22">
        <f>YEAR(B22)</f>
        <v/>
      </c>
      <c r="B22">
        <f>'Input EIA Imports Petroleum'!A21</f>
        <v/>
      </c>
      <c r="C22">
        <f>'Input EIA Imports Petroleum'!K21</f>
        <v/>
      </c>
      <c r="D22">
        <f>'Input EIA Imports Petroleum'!L21</f>
        <v/>
      </c>
      <c r="E22">
        <f>VLOOKUP('Input EIA Imports Petroleum'!$E21,'EIA Petroleum Classification'!$A:$B,2,FALSE)</f>
        <v/>
      </c>
    </row>
    <row r="23" spans="1:5">
      <c r="A23">
        <f>YEAR(B23)</f>
        <v/>
      </c>
      <c r="B23">
        <f>'Input EIA Imports Petroleum'!A22</f>
        <v/>
      </c>
      <c r="C23">
        <f>'Input EIA Imports Petroleum'!K22</f>
        <v/>
      </c>
      <c r="D23">
        <f>'Input EIA Imports Petroleum'!L22</f>
        <v/>
      </c>
      <c r="E23">
        <f>VLOOKUP('Input EIA Imports Petroleum'!$E22,'EIA Petroleum Classification'!$A:$B,2,FALSE)</f>
        <v/>
      </c>
    </row>
    <row r="24" spans="1:5">
      <c r="A24">
        <f>YEAR(B24)</f>
        <v/>
      </c>
      <c r="B24">
        <f>'Input EIA Imports Petroleum'!A23</f>
        <v/>
      </c>
      <c r="C24">
        <f>'Input EIA Imports Petroleum'!K23</f>
        <v/>
      </c>
      <c r="D24">
        <f>'Input EIA Imports Petroleum'!L23</f>
        <v/>
      </c>
      <c r="E24">
        <f>VLOOKUP('Input EIA Imports Petroleum'!$E23,'EIA Petroleum Classification'!$A:$B,2,FALSE)</f>
        <v/>
      </c>
    </row>
    <row r="25" spans="1:5">
      <c r="A25">
        <f>YEAR(B25)</f>
        <v/>
      </c>
      <c r="B25">
        <f>'Input EIA Imports Petroleum'!A24</f>
        <v/>
      </c>
      <c r="C25">
        <f>'Input EIA Imports Petroleum'!K24</f>
        <v/>
      </c>
      <c r="D25">
        <f>'Input EIA Imports Petroleum'!L24</f>
        <v/>
      </c>
      <c r="E25">
        <f>VLOOKUP('Input EIA Imports Petroleum'!$E24,'EIA Petroleum Classification'!$A:$B,2,FALSE)</f>
        <v/>
      </c>
    </row>
    <row r="26" spans="1:5">
      <c r="A26">
        <f>YEAR(B26)</f>
        <v/>
      </c>
      <c r="B26">
        <f>'Input EIA Imports Petroleum'!A25</f>
        <v/>
      </c>
      <c r="C26">
        <f>'Input EIA Imports Petroleum'!K25</f>
        <v/>
      </c>
      <c r="D26">
        <f>'Input EIA Imports Petroleum'!L25</f>
        <v/>
      </c>
      <c r="E26">
        <f>VLOOKUP('Input EIA Imports Petroleum'!$E25,'EIA Petroleum Classification'!$A:$B,2,FALSE)</f>
        <v/>
      </c>
    </row>
    <row r="27" spans="1:5">
      <c r="A27">
        <f>YEAR(B27)</f>
        <v/>
      </c>
      <c r="B27">
        <f>'Input EIA Imports Petroleum'!A26</f>
        <v/>
      </c>
      <c r="C27">
        <f>'Input EIA Imports Petroleum'!K26</f>
        <v/>
      </c>
      <c r="D27">
        <f>'Input EIA Imports Petroleum'!L26</f>
        <v/>
      </c>
      <c r="E27">
        <f>VLOOKUP('Input EIA Imports Petroleum'!$E26,'EIA Petroleum Classification'!$A:$B,2,FALSE)</f>
        <v/>
      </c>
    </row>
    <row r="28" spans="1:5">
      <c r="A28">
        <f>YEAR(B28)</f>
        <v/>
      </c>
      <c r="B28">
        <f>'Input EIA Imports Petroleum'!A27</f>
        <v/>
      </c>
      <c r="C28">
        <f>'Input EIA Imports Petroleum'!K27</f>
        <v/>
      </c>
      <c r="D28">
        <f>'Input EIA Imports Petroleum'!L27</f>
        <v/>
      </c>
      <c r="E28">
        <f>VLOOKUP('Input EIA Imports Petroleum'!$E27,'EIA Petroleum Classification'!$A:$B,2,FALSE)</f>
        <v/>
      </c>
    </row>
    <row r="29" spans="1:5">
      <c r="A29">
        <f>YEAR(B29)</f>
        <v/>
      </c>
      <c r="B29">
        <f>'Input EIA Imports Petroleum'!A28</f>
        <v/>
      </c>
      <c r="C29">
        <f>'Input EIA Imports Petroleum'!K28</f>
        <v/>
      </c>
      <c r="D29">
        <f>'Input EIA Imports Petroleum'!L28</f>
        <v/>
      </c>
      <c r="E29">
        <f>VLOOKUP('Input EIA Imports Petroleum'!$E28,'EIA Petroleum Classification'!$A:$B,2,FALSE)</f>
        <v/>
      </c>
    </row>
    <row r="30" spans="1:5">
      <c r="A30">
        <f>YEAR(B30)</f>
        <v/>
      </c>
      <c r="B30">
        <f>'Input EIA Imports Petroleum'!A29</f>
        <v/>
      </c>
      <c r="C30">
        <f>'Input EIA Imports Petroleum'!K29</f>
        <v/>
      </c>
      <c r="D30">
        <f>'Input EIA Imports Petroleum'!L29</f>
        <v/>
      </c>
      <c r="E30">
        <f>VLOOKUP('Input EIA Imports Petroleum'!$E29,'EIA Petroleum Classification'!$A:$B,2,FALSE)</f>
        <v/>
      </c>
    </row>
    <row r="31" spans="1:5">
      <c r="A31">
        <f>YEAR(B31)</f>
        <v/>
      </c>
      <c r="B31">
        <f>'Input EIA Imports Petroleum'!A30</f>
        <v/>
      </c>
      <c r="C31">
        <f>'Input EIA Imports Petroleum'!K30</f>
        <v/>
      </c>
      <c r="D31">
        <f>'Input EIA Imports Petroleum'!L30</f>
        <v/>
      </c>
      <c r="E31">
        <f>VLOOKUP('Input EIA Imports Petroleum'!$E30,'EIA Petroleum Classification'!$A:$B,2,FALSE)</f>
        <v/>
      </c>
    </row>
    <row r="32" spans="1:5">
      <c r="A32">
        <f>YEAR(B32)</f>
        <v/>
      </c>
      <c r="B32">
        <f>'Input EIA Imports Petroleum'!A31</f>
        <v/>
      </c>
      <c r="C32">
        <f>'Input EIA Imports Petroleum'!K31</f>
        <v/>
      </c>
      <c r="D32">
        <f>'Input EIA Imports Petroleum'!L31</f>
        <v/>
      </c>
      <c r="E32">
        <f>VLOOKUP('Input EIA Imports Petroleum'!$E31,'EIA Petroleum Classification'!$A:$B,2,FALSE)</f>
        <v/>
      </c>
    </row>
    <row r="33" spans="1:5">
      <c r="A33">
        <f>YEAR(B33)</f>
        <v/>
      </c>
      <c r="B33">
        <f>'Input EIA Imports Petroleum'!A32</f>
        <v/>
      </c>
      <c r="C33">
        <f>'Input EIA Imports Petroleum'!K32</f>
        <v/>
      </c>
      <c r="D33">
        <f>'Input EIA Imports Petroleum'!L32</f>
        <v/>
      </c>
      <c r="E33">
        <f>VLOOKUP('Input EIA Imports Petroleum'!$E32,'EIA Petroleum Classification'!$A:$B,2,FALSE)</f>
        <v/>
      </c>
    </row>
    <row r="34" spans="1:5">
      <c r="A34">
        <f>YEAR(B34)</f>
        <v/>
      </c>
      <c r="B34">
        <f>'Input EIA Imports Petroleum'!A33</f>
        <v/>
      </c>
      <c r="C34">
        <f>'Input EIA Imports Petroleum'!K33</f>
        <v/>
      </c>
      <c r="D34">
        <f>'Input EIA Imports Petroleum'!L33</f>
        <v/>
      </c>
      <c r="E34">
        <f>VLOOKUP('Input EIA Imports Petroleum'!$E33,'EIA Petroleum Classification'!$A:$B,2,FALSE)</f>
        <v/>
      </c>
    </row>
    <row r="35" spans="1:5">
      <c r="A35">
        <f>YEAR(B35)</f>
        <v/>
      </c>
      <c r="B35">
        <f>'Input EIA Imports Petroleum'!A34</f>
        <v/>
      </c>
      <c r="C35">
        <f>'Input EIA Imports Petroleum'!K34</f>
        <v/>
      </c>
      <c r="D35">
        <f>'Input EIA Imports Petroleum'!L34</f>
        <v/>
      </c>
      <c r="E35">
        <f>VLOOKUP('Input EIA Imports Petroleum'!$E34,'EIA Petroleum Classification'!$A:$B,2,FALSE)</f>
        <v/>
      </c>
    </row>
    <row r="36" spans="1:5">
      <c r="A36">
        <f>YEAR(B36)</f>
        <v/>
      </c>
      <c r="B36">
        <f>'Input EIA Imports Petroleum'!A35</f>
        <v/>
      </c>
      <c r="C36">
        <f>'Input EIA Imports Petroleum'!K35</f>
        <v/>
      </c>
      <c r="D36">
        <f>'Input EIA Imports Petroleum'!L35</f>
        <v/>
      </c>
      <c r="E36">
        <f>VLOOKUP('Input EIA Imports Petroleum'!$E35,'EIA Petroleum Classification'!$A:$B,2,FALSE)</f>
        <v/>
      </c>
    </row>
    <row r="37" spans="1:5">
      <c r="A37">
        <f>YEAR(B37)</f>
        <v/>
      </c>
      <c r="B37">
        <f>'Input EIA Imports Petroleum'!A36</f>
        <v/>
      </c>
      <c r="C37">
        <f>'Input EIA Imports Petroleum'!K36</f>
        <v/>
      </c>
      <c r="D37">
        <f>'Input EIA Imports Petroleum'!L36</f>
        <v/>
      </c>
      <c r="E37">
        <f>VLOOKUP('Input EIA Imports Petroleum'!$E36,'EIA Petroleum Classification'!$A:$B,2,FALSE)</f>
        <v/>
      </c>
    </row>
    <row r="38" spans="1:5">
      <c r="A38">
        <f>YEAR(B38)</f>
        <v/>
      </c>
      <c r="B38">
        <f>'Input EIA Imports Petroleum'!A37</f>
        <v/>
      </c>
      <c r="C38">
        <f>'Input EIA Imports Petroleum'!K37</f>
        <v/>
      </c>
      <c r="D38">
        <f>'Input EIA Imports Petroleum'!L37</f>
        <v/>
      </c>
      <c r="E38">
        <f>VLOOKUP('Input EIA Imports Petroleum'!$E37,'EIA Petroleum Classification'!$A:$B,2,FALSE)</f>
        <v/>
      </c>
    </row>
    <row r="39" spans="1:5">
      <c r="A39">
        <f>YEAR(B39)</f>
        <v/>
      </c>
      <c r="B39">
        <f>'Input EIA Imports Petroleum'!A38</f>
        <v/>
      </c>
      <c r="C39">
        <f>'Input EIA Imports Petroleum'!K38</f>
        <v/>
      </c>
      <c r="D39">
        <f>'Input EIA Imports Petroleum'!L38</f>
        <v/>
      </c>
      <c r="E39">
        <f>VLOOKUP('Input EIA Imports Petroleum'!$E38,'EIA Petroleum Classification'!$A:$B,2,FALSE)</f>
        <v/>
      </c>
    </row>
    <row r="40" spans="1:5">
      <c r="A40">
        <f>YEAR(B40)</f>
        <v/>
      </c>
      <c r="B40">
        <f>'Input EIA Imports Petroleum'!A39</f>
        <v/>
      </c>
      <c r="C40">
        <f>'Input EIA Imports Petroleum'!K39</f>
        <v/>
      </c>
      <c r="D40">
        <f>'Input EIA Imports Petroleum'!L39</f>
        <v/>
      </c>
      <c r="E40">
        <f>VLOOKUP('Input EIA Imports Petroleum'!$E39,'EIA Petroleum Classification'!$A:$B,2,FALSE)</f>
        <v/>
      </c>
    </row>
    <row r="41" spans="1:5">
      <c r="A41">
        <f>YEAR(B41)</f>
        <v/>
      </c>
      <c r="B41">
        <f>'Input EIA Imports Petroleum'!A40</f>
        <v/>
      </c>
      <c r="C41">
        <f>'Input EIA Imports Petroleum'!K40</f>
        <v/>
      </c>
      <c r="D41">
        <f>'Input EIA Imports Petroleum'!L40</f>
        <v/>
      </c>
      <c r="E41">
        <f>VLOOKUP('Input EIA Imports Petroleum'!$E40,'EIA Petroleum Classification'!$A:$B,2,FALSE)</f>
        <v/>
      </c>
    </row>
    <row r="42" spans="1:5">
      <c r="A42">
        <f>YEAR(B42)</f>
        <v/>
      </c>
      <c r="B42">
        <f>'Input EIA Imports Petroleum'!A41</f>
        <v/>
      </c>
      <c r="C42">
        <f>'Input EIA Imports Petroleum'!K41</f>
        <v/>
      </c>
      <c r="D42">
        <f>'Input EIA Imports Petroleum'!L41</f>
        <v/>
      </c>
      <c r="E42">
        <f>VLOOKUP('Input EIA Imports Petroleum'!$E41,'EIA Petroleum Classification'!$A:$B,2,FALSE)</f>
        <v/>
      </c>
    </row>
    <row r="43" spans="1:5">
      <c r="A43">
        <f>YEAR(B43)</f>
        <v/>
      </c>
      <c r="B43">
        <f>'Input EIA Imports Petroleum'!A42</f>
        <v/>
      </c>
      <c r="C43">
        <f>'Input EIA Imports Petroleum'!K42</f>
        <v/>
      </c>
      <c r="D43">
        <f>'Input EIA Imports Petroleum'!L42</f>
        <v/>
      </c>
      <c r="E43">
        <f>VLOOKUP('Input EIA Imports Petroleum'!$E42,'EIA Petroleum Classification'!$A:$B,2,FALSE)</f>
        <v/>
      </c>
    </row>
    <row r="44" spans="1:5">
      <c r="A44">
        <f>YEAR(B44)</f>
        <v/>
      </c>
      <c r="B44">
        <f>'Input EIA Imports Petroleum'!A43</f>
        <v/>
      </c>
      <c r="C44">
        <f>'Input EIA Imports Petroleum'!K43</f>
        <v/>
      </c>
      <c r="D44">
        <f>'Input EIA Imports Petroleum'!L43</f>
        <v/>
      </c>
      <c r="E44">
        <f>VLOOKUP('Input EIA Imports Petroleum'!$E43,'EIA Petroleum Classification'!$A:$B,2,FALSE)</f>
        <v/>
      </c>
    </row>
    <row r="45" spans="1:5">
      <c r="A45">
        <f>YEAR(B45)</f>
        <v/>
      </c>
      <c r="B45">
        <f>'Input EIA Imports Petroleum'!A44</f>
        <v/>
      </c>
      <c r="C45">
        <f>'Input EIA Imports Petroleum'!K44</f>
        <v/>
      </c>
      <c r="D45">
        <f>'Input EIA Imports Petroleum'!L44</f>
        <v/>
      </c>
      <c r="E45">
        <f>VLOOKUP('Input EIA Imports Petroleum'!$E44,'EIA Petroleum Classification'!$A:$B,2,FALSE)</f>
        <v/>
      </c>
    </row>
    <row r="46" spans="1:5">
      <c r="A46">
        <f>YEAR(B46)</f>
        <v/>
      </c>
      <c r="B46">
        <f>'Input EIA Imports Petroleum'!A45</f>
        <v/>
      </c>
      <c r="C46">
        <f>'Input EIA Imports Petroleum'!K45</f>
        <v/>
      </c>
      <c r="D46">
        <f>'Input EIA Imports Petroleum'!L45</f>
        <v/>
      </c>
      <c r="E46">
        <f>VLOOKUP('Input EIA Imports Petroleum'!$E45,'EIA Petroleum Classification'!$A:$B,2,FALSE)</f>
        <v/>
      </c>
    </row>
    <row r="47" spans="1:5">
      <c r="A47">
        <f>YEAR(B47)</f>
        <v/>
      </c>
      <c r="B47">
        <f>'Input EIA Imports Petroleum'!A46</f>
        <v/>
      </c>
      <c r="C47">
        <f>'Input EIA Imports Petroleum'!K46</f>
        <v/>
      </c>
      <c r="D47">
        <f>'Input EIA Imports Petroleum'!L46</f>
        <v/>
      </c>
      <c r="E47">
        <f>VLOOKUP('Input EIA Imports Petroleum'!$E46,'EIA Petroleum Classification'!$A:$B,2,FALSE)</f>
        <v/>
      </c>
    </row>
    <row r="48" spans="1:5">
      <c r="A48">
        <f>YEAR(B48)</f>
        <v/>
      </c>
      <c r="B48">
        <f>'Input EIA Imports Petroleum'!A47</f>
        <v/>
      </c>
      <c r="C48">
        <f>'Input EIA Imports Petroleum'!K47</f>
        <v/>
      </c>
      <c r="D48">
        <f>'Input EIA Imports Petroleum'!L47</f>
        <v/>
      </c>
      <c r="E48">
        <f>VLOOKUP('Input EIA Imports Petroleum'!$E47,'EIA Petroleum Classification'!$A:$B,2,FALSE)</f>
        <v/>
      </c>
    </row>
    <row r="49" spans="1:5">
      <c r="A49">
        <f>YEAR(B49)</f>
        <v/>
      </c>
      <c r="B49">
        <f>'Input EIA Imports Petroleum'!A48</f>
        <v/>
      </c>
      <c r="C49">
        <f>'Input EIA Imports Petroleum'!K48</f>
        <v/>
      </c>
      <c r="D49">
        <f>'Input EIA Imports Petroleum'!L48</f>
        <v/>
      </c>
      <c r="E49">
        <f>VLOOKUP('Input EIA Imports Petroleum'!$E48,'EIA Petroleum Classification'!$A:$B,2,FALSE)</f>
        <v/>
      </c>
    </row>
    <row r="50" spans="1:5">
      <c r="A50">
        <f>YEAR(B50)</f>
        <v/>
      </c>
      <c r="B50">
        <f>'Input EIA Imports Petroleum'!A49</f>
        <v/>
      </c>
      <c r="C50">
        <f>'Input EIA Imports Petroleum'!K49</f>
        <v/>
      </c>
      <c r="D50">
        <f>'Input EIA Imports Petroleum'!L49</f>
        <v/>
      </c>
      <c r="E50">
        <f>VLOOKUP('Input EIA Imports Petroleum'!$E49,'EIA Petroleum Classification'!$A:$B,2,FALSE)</f>
        <v/>
      </c>
    </row>
    <row r="51" spans="1:5">
      <c r="A51">
        <f>YEAR(B51)</f>
        <v/>
      </c>
      <c r="B51">
        <f>'Input EIA Imports Petroleum'!A50</f>
        <v/>
      </c>
      <c r="C51">
        <f>'Input EIA Imports Petroleum'!K50</f>
        <v/>
      </c>
      <c r="D51">
        <f>'Input EIA Imports Petroleum'!L50</f>
        <v/>
      </c>
      <c r="E51">
        <f>VLOOKUP('Input EIA Imports Petroleum'!$E50,'EIA Petroleum Classification'!$A:$B,2,FALSE)</f>
        <v/>
      </c>
    </row>
    <row r="52" spans="1:5">
      <c r="A52">
        <f>YEAR(B52)</f>
        <v/>
      </c>
      <c r="B52">
        <f>'Input EIA Imports Petroleum'!A51</f>
        <v/>
      </c>
      <c r="C52">
        <f>'Input EIA Imports Petroleum'!K51</f>
        <v/>
      </c>
      <c r="D52">
        <f>'Input EIA Imports Petroleum'!L51</f>
        <v/>
      </c>
      <c r="E52">
        <f>VLOOKUP('Input EIA Imports Petroleum'!$E51,'EIA Petroleum Classification'!$A:$B,2,FALSE)</f>
        <v/>
      </c>
    </row>
    <row r="53" spans="1:5">
      <c r="A53">
        <f>YEAR(B53)</f>
        <v/>
      </c>
      <c r="B53">
        <f>'Input EIA Imports Petroleum'!A52</f>
        <v/>
      </c>
      <c r="C53">
        <f>'Input EIA Imports Petroleum'!K52</f>
        <v/>
      </c>
      <c r="D53">
        <f>'Input EIA Imports Petroleum'!L52</f>
        <v/>
      </c>
      <c r="E53">
        <f>VLOOKUP('Input EIA Imports Petroleum'!$E52,'EIA Petroleum Classification'!$A:$B,2,FALSE)</f>
        <v/>
      </c>
    </row>
    <row r="54" spans="1:5">
      <c r="A54">
        <f>YEAR(B54)</f>
        <v/>
      </c>
      <c r="B54">
        <f>'Input EIA Imports Petroleum'!A53</f>
        <v/>
      </c>
      <c r="C54">
        <f>'Input EIA Imports Petroleum'!K53</f>
        <v/>
      </c>
      <c r="D54">
        <f>'Input EIA Imports Petroleum'!L53</f>
        <v/>
      </c>
      <c r="E54">
        <f>VLOOKUP('Input EIA Imports Petroleum'!$E53,'EIA Petroleum Classification'!$A:$B,2,FALSE)</f>
        <v/>
      </c>
    </row>
    <row r="55" spans="1:5">
      <c r="A55">
        <f>YEAR(B55)</f>
        <v/>
      </c>
      <c r="B55">
        <f>'Input EIA Imports Petroleum'!A54</f>
        <v/>
      </c>
      <c r="C55">
        <f>'Input EIA Imports Petroleum'!K54</f>
        <v/>
      </c>
      <c r="D55">
        <f>'Input EIA Imports Petroleum'!L54</f>
        <v/>
      </c>
      <c r="E55">
        <f>VLOOKUP('Input EIA Imports Petroleum'!$E54,'EIA Petroleum Classification'!$A:$B,2,FALSE)</f>
        <v/>
      </c>
    </row>
    <row r="56" spans="1:5">
      <c r="A56">
        <f>YEAR(B56)</f>
        <v/>
      </c>
      <c r="B56">
        <f>'Input EIA Imports Petroleum'!A55</f>
        <v/>
      </c>
      <c r="C56">
        <f>'Input EIA Imports Petroleum'!K55</f>
        <v/>
      </c>
      <c r="D56">
        <f>'Input EIA Imports Petroleum'!L55</f>
        <v/>
      </c>
      <c r="E56">
        <f>VLOOKUP('Input EIA Imports Petroleum'!$E55,'EIA Petroleum Classification'!$A:$B,2,FALSE)</f>
        <v/>
      </c>
    </row>
    <row r="57" spans="1:5">
      <c r="A57">
        <f>YEAR(B57)</f>
        <v/>
      </c>
      <c r="B57">
        <f>'Input EIA Imports Petroleum'!A56</f>
        <v/>
      </c>
      <c r="C57">
        <f>'Input EIA Imports Petroleum'!K56</f>
        <v/>
      </c>
      <c r="D57">
        <f>'Input EIA Imports Petroleum'!L56</f>
        <v/>
      </c>
      <c r="E57">
        <f>VLOOKUP('Input EIA Imports Petroleum'!$E56,'EIA Petroleum Classification'!$A:$B,2,FALSE)</f>
        <v/>
      </c>
    </row>
    <row r="58" spans="1:5">
      <c r="A58">
        <f>YEAR(B58)</f>
        <v/>
      </c>
      <c r="B58">
        <f>'Input EIA Imports Petroleum'!A57</f>
        <v/>
      </c>
      <c r="C58">
        <f>'Input EIA Imports Petroleum'!K57</f>
        <v/>
      </c>
      <c r="D58">
        <f>'Input EIA Imports Petroleum'!L57</f>
        <v/>
      </c>
      <c r="E58">
        <f>VLOOKUP('Input EIA Imports Petroleum'!$E57,'EIA Petroleum Classification'!$A:$B,2,FALSE)</f>
        <v/>
      </c>
    </row>
    <row r="59" spans="1:5">
      <c r="A59">
        <f>YEAR(B59)</f>
        <v/>
      </c>
      <c r="B59">
        <f>'Input EIA Imports Petroleum'!A58</f>
        <v/>
      </c>
      <c r="C59">
        <f>'Input EIA Imports Petroleum'!K58</f>
        <v/>
      </c>
      <c r="D59">
        <f>'Input EIA Imports Petroleum'!L58</f>
        <v/>
      </c>
      <c r="E59">
        <f>VLOOKUP('Input EIA Imports Petroleum'!$E58,'EIA Petroleum Classification'!$A:$B,2,FALSE)</f>
        <v/>
      </c>
    </row>
    <row r="60" spans="1:5">
      <c r="A60">
        <f>YEAR(B60)</f>
        <v/>
      </c>
      <c r="B60">
        <f>'Input EIA Imports Petroleum'!A59</f>
        <v/>
      </c>
      <c r="C60">
        <f>'Input EIA Imports Petroleum'!K59</f>
        <v/>
      </c>
      <c r="D60">
        <f>'Input EIA Imports Petroleum'!L59</f>
        <v/>
      </c>
      <c r="E60">
        <f>VLOOKUP('Input EIA Imports Petroleum'!$E59,'EIA Petroleum Classification'!$A:$B,2,FALSE)</f>
        <v/>
      </c>
    </row>
    <row r="61" spans="1:5">
      <c r="A61">
        <f>YEAR(B61)</f>
        <v/>
      </c>
      <c r="B61">
        <f>'Input EIA Imports Petroleum'!A60</f>
        <v/>
      </c>
      <c r="C61">
        <f>'Input EIA Imports Petroleum'!K60</f>
        <v/>
      </c>
      <c r="D61">
        <f>'Input EIA Imports Petroleum'!L60</f>
        <v/>
      </c>
      <c r="E61">
        <f>VLOOKUP('Input EIA Imports Petroleum'!$E60,'EIA Petroleum Classification'!$A:$B,2,FALSE)</f>
        <v/>
      </c>
    </row>
    <row r="62" spans="1:5">
      <c r="A62">
        <f>YEAR(B62)</f>
        <v/>
      </c>
      <c r="B62">
        <f>'Input EIA Imports Petroleum'!A61</f>
        <v/>
      </c>
      <c r="C62">
        <f>'Input EIA Imports Petroleum'!K61</f>
        <v/>
      </c>
      <c r="D62">
        <f>'Input EIA Imports Petroleum'!L61</f>
        <v/>
      </c>
      <c r="E62">
        <f>VLOOKUP('Input EIA Imports Petroleum'!$E61,'EIA Petroleum Classification'!$A:$B,2,FALSE)</f>
        <v/>
      </c>
    </row>
    <row r="63" spans="1:5">
      <c r="A63">
        <f>YEAR(B63)</f>
        <v/>
      </c>
      <c r="B63">
        <f>'Input EIA Imports Petroleum'!A62</f>
        <v/>
      </c>
      <c r="C63">
        <f>'Input EIA Imports Petroleum'!K62</f>
        <v/>
      </c>
      <c r="D63">
        <f>'Input EIA Imports Petroleum'!L62</f>
        <v/>
      </c>
      <c r="E63">
        <f>VLOOKUP('Input EIA Imports Petroleum'!$E62,'EIA Petroleum Classification'!$A:$B,2,FALSE)</f>
        <v/>
      </c>
    </row>
    <row r="64" spans="1:5">
      <c r="A64">
        <f>YEAR(B64)</f>
        <v/>
      </c>
      <c r="B64">
        <f>'Input EIA Imports Petroleum'!A63</f>
        <v/>
      </c>
      <c r="C64">
        <f>'Input EIA Imports Petroleum'!K63</f>
        <v/>
      </c>
      <c r="D64">
        <f>'Input EIA Imports Petroleum'!L63</f>
        <v/>
      </c>
      <c r="E64">
        <f>VLOOKUP('Input EIA Imports Petroleum'!$E63,'EIA Petroleum Classification'!$A:$B,2,FALSE)</f>
        <v/>
      </c>
    </row>
    <row r="65" spans="1:5">
      <c r="A65">
        <f>YEAR(B65)</f>
        <v/>
      </c>
      <c r="B65">
        <f>'Input EIA Imports Petroleum'!A64</f>
        <v/>
      </c>
      <c r="C65">
        <f>'Input EIA Imports Petroleum'!K64</f>
        <v/>
      </c>
      <c r="D65">
        <f>'Input EIA Imports Petroleum'!L64</f>
        <v/>
      </c>
      <c r="E65">
        <f>VLOOKUP('Input EIA Imports Petroleum'!$E64,'EIA Petroleum Classification'!$A:$B,2,FALSE)</f>
        <v/>
      </c>
    </row>
    <row r="66" spans="1:5">
      <c r="A66">
        <f>YEAR(B66)</f>
        <v/>
      </c>
      <c r="B66">
        <f>'Input EIA Imports Petroleum'!A65</f>
        <v/>
      </c>
      <c r="C66">
        <f>'Input EIA Imports Petroleum'!K65</f>
        <v/>
      </c>
      <c r="D66">
        <f>'Input EIA Imports Petroleum'!L65</f>
        <v/>
      </c>
      <c r="E66">
        <f>VLOOKUP('Input EIA Imports Petroleum'!$E65,'EIA Petroleum Classification'!$A:$B,2,FALSE)</f>
        <v/>
      </c>
    </row>
    <row r="67" spans="1:5">
      <c r="A67">
        <f>YEAR(B67)</f>
        <v/>
      </c>
      <c r="B67">
        <f>'Input EIA Imports Petroleum'!A66</f>
        <v/>
      </c>
      <c r="C67">
        <f>'Input EIA Imports Petroleum'!K66</f>
        <v/>
      </c>
      <c r="D67">
        <f>'Input EIA Imports Petroleum'!L66</f>
        <v/>
      </c>
      <c r="E67">
        <f>VLOOKUP('Input EIA Imports Petroleum'!$E66,'EIA Petroleum Classification'!$A:$B,2,FALSE)</f>
        <v/>
      </c>
    </row>
    <row r="68" spans="1:5">
      <c r="A68">
        <f>YEAR(B68)</f>
        <v/>
      </c>
      <c r="B68">
        <f>'Input EIA Imports Petroleum'!A67</f>
        <v/>
      </c>
      <c r="C68">
        <f>'Input EIA Imports Petroleum'!K67</f>
        <v/>
      </c>
      <c r="D68">
        <f>'Input EIA Imports Petroleum'!L67</f>
        <v/>
      </c>
      <c r="E68">
        <f>VLOOKUP('Input EIA Imports Petroleum'!$E67,'EIA Petroleum Classification'!$A:$B,2,FALSE)</f>
        <v/>
      </c>
    </row>
    <row r="69" spans="1:5">
      <c r="A69">
        <f>YEAR(B69)</f>
        <v/>
      </c>
      <c r="B69">
        <f>'Input EIA Imports Petroleum'!A68</f>
        <v/>
      </c>
      <c r="C69">
        <f>'Input EIA Imports Petroleum'!K68</f>
        <v/>
      </c>
      <c r="D69">
        <f>'Input EIA Imports Petroleum'!L68</f>
        <v/>
      </c>
      <c r="E69">
        <f>VLOOKUP('Input EIA Imports Petroleum'!$E68,'EIA Petroleum Classification'!$A:$B,2,FALSE)</f>
        <v/>
      </c>
    </row>
    <row r="70" spans="1:5">
      <c r="A70">
        <f>YEAR(B70)</f>
        <v/>
      </c>
      <c r="B70">
        <f>'Input EIA Imports Petroleum'!A69</f>
        <v/>
      </c>
      <c r="C70">
        <f>'Input EIA Imports Petroleum'!K69</f>
        <v/>
      </c>
      <c r="D70">
        <f>'Input EIA Imports Petroleum'!L69</f>
        <v/>
      </c>
      <c r="E70">
        <f>VLOOKUP('Input EIA Imports Petroleum'!$E69,'EIA Petroleum Classification'!$A:$B,2,FALSE)</f>
        <v/>
      </c>
    </row>
    <row r="71" spans="1:5">
      <c r="A71">
        <f>YEAR(B71)</f>
        <v/>
      </c>
      <c r="B71">
        <f>'Input EIA Imports Petroleum'!A70</f>
        <v/>
      </c>
      <c r="C71">
        <f>'Input EIA Imports Petroleum'!K70</f>
        <v/>
      </c>
      <c r="D71">
        <f>'Input EIA Imports Petroleum'!L70</f>
        <v/>
      </c>
      <c r="E71">
        <f>VLOOKUP('Input EIA Imports Petroleum'!$E70,'EIA Petroleum Classification'!$A:$B,2,FALSE)</f>
        <v/>
      </c>
    </row>
    <row r="72" spans="1:5">
      <c r="A72">
        <f>YEAR(B72)</f>
        <v/>
      </c>
      <c r="B72">
        <f>'Input EIA Imports Petroleum'!A71</f>
        <v/>
      </c>
      <c r="C72">
        <f>'Input EIA Imports Petroleum'!K71</f>
        <v/>
      </c>
      <c r="D72">
        <f>'Input EIA Imports Petroleum'!L71</f>
        <v/>
      </c>
      <c r="E72">
        <f>VLOOKUP('Input EIA Imports Petroleum'!$E71,'EIA Petroleum Classification'!$A:$B,2,FALSE)</f>
        <v/>
      </c>
    </row>
    <row r="73" spans="1:5">
      <c r="A73">
        <f>YEAR(B73)</f>
        <v/>
      </c>
      <c r="B73">
        <f>'Input EIA Imports Petroleum'!A72</f>
        <v/>
      </c>
      <c r="C73">
        <f>'Input EIA Imports Petroleum'!K72</f>
        <v/>
      </c>
      <c r="D73">
        <f>'Input EIA Imports Petroleum'!L72</f>
        <v/>
      </c>
      <c r="E73">
        <f>VLOOKUP('Input EIA Imports Petroleum'!$E72,'EIA Petroleum Classification'!$A:$B,2,FALSE)</f>
        <v/>
      </c>
    </row>
    <row r="74" spans="1:5">
      <c r="A74">
        <f>YEAR(B74)</f>
        <v/>
      </c>
      <c r="B74">
        <f>'Input EIA Imports Petroleum'!A73</f>
        <v/>
      </c>
      <c r="C74">
        <f>'Input EIA Imports Petroleum'!K73</f>
        <v/>
      </c>
      <c r="D74">
        <f>'Input EIA Imports Petroleum'!L73</f>
        <v/>
      </c>
      <c r="E74">
        <f>VLOOKUP('Input EIA Imports Petroleum'!$E73,'EIA Petroleum Classification'!$A:$B,2,FALSE)</f>
        <v/>
      </c>
    </row>
    <row r="75" spans="1:5">
      <c r="A75">
        <f>YEAR(B75)</f>
        <v/>
      </c>
      <c r="B75">
        <f>'Input EIA Imports Petroleum'!A74</f>
        <v/>
      </c>
      <c r="C75">
        <f>'Input EIA Imports Petroleum'!K74</f>
        <v/>
      </c>
      <c r="D75">
        <f>'Input EIA Imports Petroleum'!L74</f>
        <v/>
      </c>
      <c r="E75">
        <f>VLOOKUP('Input EIA Imports Petroleum'!$E74,'EIA Petroleum Classification'!$A:$B,2,FALSE)</f>
        <v/>
      </c>
    </row>
    <row r="76" spans="1:5">
      <c r="A76">
        <f>YEAR(B76)</f>
        <v/>
      </c>
      <c r="B76">
        <f>'Input EIA Imports Petroleum'!A75</f>
        <v/>
      </c>
      <c r="C76">
        <f>'Input EIA Imports Petroleum'!K75</f>
        <v/>
      </c>
      <c r="D76">
        <f>'Input EIA Imports Petroleum'!L75</f>
        <v/>
      </c>
      <c r="E76">
        <f>VLOOKUP('Input EIA Imports Petroleum'!$E75,'EIA Petroleum Classification'!$A:$B,2,FALSE)</f>
        <v/>
      </c>
    </row>
    <row r="77" spans="1:5">
      <c r="A77">
        <f>YEAR(B77)</f>
        <v/>
      </c>
      <c r="B77">
        <f>'Input EIA Imports Petroleum'!A76</f>
        <v/>
      </c>
      <c r="C77">
        <f>'Input EIA Imports Petroleum'!K76</f>
        <v/>
      </c>
      <c r="D77">
        <f>'Input EIA Imports Petroleum'!L76</f>
        <v/>
      </c>
      <c r="E77">
        <f>VLOOKUP('Input EIA Imports Petroleum'!$E76,'EIA Petroleum Classification'!$A:$B,2,FALSE)</f>
        <v/>
      </c>
    </row>
    <row r="78" spans="1:5">
      <c r="A78">
        <f>YEAR(B78)</f>
        <v/>
      </c>
      <c r="B78">
        <f>'Input EIA Imports Petroleum'!A77</f>
        <v/>
      </c>
      <c r="C78">
        <f>'Input EIA Imports Petroleum'!K77</f>
        <v/>
      </c>
      <c r="D78">
        <f>'Input EIA Imports Petroleum'!L77</f>
        <v/>
      </c>
      <c r="E78">
        <f>VLOOKUP('Input EIA Imports Petroleum'!$E77,'EIA Petroleum Classification'!$A:$B,2,FALSE)</f>
        <v/>
      </c>
    </row>
    <row r="79" spans="1:5">
      <c r="A79">
        <f>YEAR(B79)</f>
        <v/>
      </c>
      <c r="B79">
        <f>'Input EIA Imports Petroleum'!A78</f>
        <v/>
      </c>
      <c r="C79">
        <f>'Input EIA Imports Petroleum'!K78</f>
        <v/>
      </c>
      <c r="D79">
        <f>'Input EIA Imports Petroleum'!L78</f>
        <v/>
      </c>
      <c r="E79">
        <f>VLOOKUP('Input EIA Imports Petroleum'!$E78,'EIA Petroleum Classification'!$A:$B,2,FALSE)</f>
        <v/>
      </c>
    </row>
    <row r="80" spans="1:5">
      <c r="A80">
        <f>YEAR(B80)</f>
        <v/>
      </c>
      <c r="B80">
        <f>'Input EIA Imports Petroleum'!A79</f>
        <v/>
      </c>
      <c r="C80">
        <f>'Input EIA Imports Petroleum'!K79</f>
        <v/>
      </c>
      <c r="D80">
        <f>'Input EIA Imports Petroleum'!L79</f>
        <v/>
      </c>
      <c r="E80">
        <f>VLOOKUP('Input EIA Imports Petroleum'!$E79,'EIA Petroleum Classification'!$A:$B,2,FALSE)</f>
        <v/>
      </c>
    </row>
    <row r="81" spans="1:5">
      <c r="A81">
        <f>YEAR(B81)</f>
        <v/>
      </c>
      <c r="B81">
        <f>'Input EIA Imports Petroleum'!A80</f>
        <v/>
      </c>
      <c r="C81">
        <f>'Input EIA Imports Petroleum'!K80</f>
        <v/>
      </c>
      <c r="D81">
        <f>'Input EIA Imports Petroleum'!L80</f>
        <v/>
      </c>
      <c r="E81">
        <f>VLOOKUP('Input EIA Imports Petroleum'!$E80,'EIA Petroleum Classification'!$A:$B,2,FALSE)</f>
        <v/>
      </c>
    </row>
    <row r="82" spans="1:5">
      <c r="A82">
        <f>YEAR(B82)</f>
        <v/>
      </c>
      <c r="B82">
        <f>'Input EIA Imports Petroleum'!A81</f>
        <v/>
      </c>
      <c r="C82">
        <f>'Input EIA Imports Petroleum'!K81</f>
        <v/>
      </c>
      <c r="D82">
        <f>'Input EIA Imports Petroleum'!L81</f>
        <v/>
      </c>
      <c r="E82">
        <f>VLOOKUP('Input EIA Imports Petroleum'!$E81,'EIA Petroleum Classification'!$A:$B,2,FALSE)</f>
        <v/>
      </c>
    </row>
    <row r="83" spans="1:5">
      <c r="A83">
        <f>YEAR(B83)</f>
        <v/>
      </c>
      <c r="B83">
        <f>'Input EIA Imports Petroleum'!A82</f>
        <v/>
      </c>
      <c r="C83">
        <f>'Input EIA Imports Petroleum'!K82</f>
        <v/>
      </c>
      <c r="D83">
        <f>'Input EIA Imports Petroleum'!L82</f>
        <v/>
      </c>
      <c r="E83">
        <f>VLOOKUP('Input EIA Imports Petroleum'!$E82,'EIA Petroleum Classification'!$A:$B,2,FALSE)</f>
        <v/>
      </c>
    </row>
    <row r="84" spans="1:5">
      <c r="A84">
        <f>YEAR(B84)</f>
        <v/>
      </c>
      <c r="B84">
        <f>'Input EIA Imports Petroleum'!A83</f>
        <v/>
      </c>
      <c r="C84">
        <f>'Input EIA Imports Petroleum'!K83</f>
        <v/>
      </c>
      <c r="D84">
        <f>'Input EIA Imports Petroleum'!L83</f>
        <v/>
      </c>
      <c r="E84">
        <f>VLOOKUP('Input EIA Imports Petroleum'!$E83,'EIA Petroleum Classification'!$A:$B,2,FALSE)</f>
        <v/>
      </c>
    </row>
    <row r="85" spans="1:5">
      <c r="A85">
        <f>YEAR(B85)</f>
        <v/>
      </c>
      <c r="B85">
        <f>'Input EIA Imports Petroleum'!A84</f>
        <v/>
      </c>
      <c r="C85">
        <f>'Input EIA Imports Petroleum'!K84</f>
        <v/>
      </c>
      <c r="D85">
        <f>'Input EIA Imports Petroleum'!L84</f>
        <v/>
      </c>
      <c r="E85">
        <f>VLOOKUP('Input EIA Imports Petroleum'!$E84,'EIA Petroleum Classification'!$A:$B,2,FALSE)</f>
        <v/>
      </c>
    </row>
    <row r="86" spans="1:5">
      <c r="A86">
        <f>YEAR(B86)</f>
        <v/>
      </c>
      <c r="B86">
        <f>'Input EIA Imports Petroleum'!A85</f>
        <v/>
      </c>
      <c r="C86">
        <f>'Input EIA Imports Petroleum'!K85</f>
        <v/>
      </c>
      <c r="D86">
        <f>'Input EIA Imports Petroleum'!L85</f>
        <v/>
      </c>
      <c r="E86">
        <f>VLOOKUP('Input EIA Imports Petroleum'!$E85,'EIA Petroleum Classification'!$A:$B,2,FALSE)</f>
        <v/>
      </c>
    </row>
    <row r="87" spans="1:5">
      <c r="A87">
        <f>YEAR(B87)</f>
        <v/>
      </c>
      <c r="B87">
        <f>'Input EIA Imports Petroleum'!A86</f>
        <v/>
      </c>
      <c r="C87">
        <f>'Input EIA Imports Petroleum'!K86</f>
        <v/>
      </c>
      <c r="D87">
        <f>'Input EIA Imports Petroleum'!L86</f>
        <v/>
      </c>
      <c r="E87">
        <f>VLOOKUP('Input EIA Imports Petroleum'!$E86,'EIA Petroleum Classification'!$A:$B,2,FALSE)</f>
        <v/>
      </c>
    </row>
    <row r="88" spans="1:5">
      <c r="A88">
        <f>YEAR(B88)</f>
        <v/>
      </c>
      <c r="B88">
        <f>'Input EIA Imports Petroleum'!A87</f>
        <v/>
      </c>
      <c r="C88">
        <f>'Input EIA Imports Petroleum'!K87</f>
        <v/>
      </c>
      <c r="D88">
        <f>'Input EIA Imports Petroleum'!L87</f>
        <v/>
      </c>
      <c r="E88">
        <f>VLOOKUP('Input EIA Imports Petroleum'!$E87,'EIA Petroleum Classification'!$A:$B,2,FALSE)</f>
        <v/>
      </c>
    </row>
    <row r="89" spans="1:5">
      <c r="A89">
        <f>YEAR(B89)</f>
        <v/>
      </c>
      <c r="B89">
        <f>'Input EIA Imports Petroleum'!A88</f>
        <v/>
      </c>
      <c r="C89">
        <f>'Input EIA Imports Petroleum'!K88</f>
        <v/>
      </c>
      <c r="D89">
        <f>'Input EIA Imports Petroleum'!L88</f>
        <v/>
      </c>
      <c r="E89">
        <f>VLOOKUP('Input EIA Imports Petroleum'!$E88,'EIA Petroleum Classification'!$A:$B,2,FALSE)</f>
        <v/>
      </c>
    </row>
    <row r="90" spans="1:5">
      <c r="A90">
        <f>YEAR(B90)</f>
        <v/>
      </c>
      <c r="B90">
        <f>'Input EIA Imports Petroleum'!A89</f>
        <v/>
      </c>
      <c r="C90">
        <f>'Input EIA Imports Petroleum'!K89</f>
        <v/>
      </c>
      <c r="D90">
        <f>'Input EIA Imports Petroleum'!L89</f>
        <v/>
      </c>
      <c r="E90">
        <f>VLOOKUP('Input EIA Imports Petroleum'!$E89,'EIA Petroleum Classification'!$A:$B,2,FALSE)</f>
        <v/>
      </c>
    </row>
    <row r="91" spans="1:5">
      <c r="A91">
        <f>YEAR(B91)</f>
        <v/>
      </c>
      <c r="B91">
        <f>'Input EIA Imports Petroleum'!A90</f>
        <v/>
      </c>
      <c r="C91">
        <f>'Input EIA Imports Petroleum'!K90</f>
        <v/>
      </c>
      <c r="D91">
        <f>'Input EIA Imports Petroleum'!L90</f>
        <v/>
      </c>
      <c r="E91">
        <f>VLOOKUP('Input EIA Imports Petroleum'!$E90,'EIA Petroleum Classification'!$A:$B,2,FALSE)</f>
        <v/>
      </c>
    </row>
    <row r="92" spans="1:5">
      <c r="A92">
        <f>YEAR(B92)</f>
        <v/>
      </c>
      <c r="B92">
        <f>'Input EIA Imports Petroleum'!A91</f>
        <v/>
      </c>
      <c r="C92">
        <f>'Input EIA Imports Petroleum'!K91</f>
        <v/>
      </c>
      <c r="D92">
        <f>'Input EIA Imports Petroleum'!L91</f>
        <v/>
      </c>
      <c r="E92">
        <f>VLOOKUP('Input EIA Imports Petroleum'!$E91,'EIA Petroleum Classification'!$A:$B,2,FALSE)</f>
        <v/>
      </c>
    </row>
    <row r="93" spans="1:5">
      <c r="A93">
        <f>YEAR(B93)</f>
        <v/>
      </c>
      <c r="B93">
        <f>'Input EIA Imports Petroleum'!A92</f>
        <v/>
      </c>
      <c r="C93">
        <f>'Input EIA Imports Petroleum'!K92</f>
        <v/>
      </c>
      <c r="D93">
        <f>'Input EIA Imports Petroleum'!L92</f>
        <v/>
      </c>
      <c r="E93">
        <f>VLOOKUP('Input EIA Imports Petroleum'!$E92,'EIA Petroleum Classification'!$A:$B,2,FALSE)</f>
        <v/>
      </c>
    </row>
    <row r="94" spans="1:5">
      <c r="A94">
        <f>YEAR(B94)</f>
        <v/>
      </c>
      <c r="B94">
        <f>'Input EIA Imports Petroleum'!A93</f>
        <v/>
      </c>
      <c r="C94">
        <f>'Input EIA Imports Petroleum'!K93</f>
        <v/>
      </c>
      <c r="D94">
        <f>'Input EIA Imports Petroleum'!L93</f>
        <v/>
      </c>
      <c r="E94">
        <f>VLOOKUP('Input EIA Imports Petroleum'!$E93,'EIA Petroleum Classification'!$A:$B,2,FALSE)</f>
        <v/>
      </c>
    </row>
    <row r="95" spans="1:5">
      <c r="A95">
        <f>YEAR(B95)</f>
        <v/>
      </c>
      <c r="B95">
        <f>'Input EIA Imports Petroleum'!A94</f>
        <v/>
      </c>
      <c r="C95">
        <f>'Input EIA Imports Petroleum'!K94</f>
        <v/>
      </c>
      <c r="D95">
        <f>'Input EIA Imports Petroleum'!L94</f>
        <v/>
      </c>
      <c r="E95">
        <f>VLOOKUP('Input EIA Imports Petroleum'!$E94,'EIA Petroleum Classification'!$A:$B,2,FALSE)</f>
        <v/>
      </c>
    </row>
    <row r="96" spans="1:5">
      <c r="A96">
        <f>YEAR(B96)</f>
        <v/>
      </c>
      <c r="B96">
        <f>'Input EIA Imports Petroleum'!A95</f>
        <v/>
      </c>
      <c r="C96">
        <f>'Input EIA Imports Petroleum'!K95</f>
        <v/>
      </c>
      <c r="D96">
        <f>'Input EIA Imports Petroleum'!L95</f>
        <v/>
      </c>
      <c r="E96">
        <f>VLOOKUP('Input EIA Imports Petroleum'!$E95,'EIA Petroleum Classification'!$A:$B,2,FALSE)</f>
        <v/>
      </c>
    </row>
    <row r="97" spans="1:5">
      <c r="A97">
        <f>YEAR(B97)</f>
        <v/>
      </c>
      <c r="B97">
        <f>'Input EIA Imports Petroleum'!A96</f>
        <v/>
      </c>
      <c r="C97">
        <f>'Input EIA Imports Petroleum'!K96</f>
        <v/>
      </c>
      <c r="D97">
        <f>'Input EIA Imports Petroleum'!L96</f>
        <v/>
      </c>
      <c r="E97">
        <f>VLOOKUP('Input EIA Imports Petroleum'!$E96,'EIA Petroleum Classification'!$A:$B,2,FALSE)</f>
        <v/>
      </c>
    </row>
    <row r="98" spans="1:5">
      <c r="A98">
        <f>YEAR(B98)</f>
        <v/>
      </c>
      <c r="B98">
        <f>'Input EIA Imports Petroleum'!A97</f>
        <v/>
      </c>
      <c r="C98">
        <f>'Input EIA Imports Petroleum'!K97</f>
        <v/>
      </c>
      <c r="D98">
        <f>'Input EIA Imports Petroleum'!L97</f>
        <v/>
      </c>
      <c r="E98">
        <f>VLOOKUP('Input EIA Imports Petroleum'!$E97,'EIA Petroleum Classification'!$A:$B,2,FALSE)</f>
        <v/>
      </c>
    </row>
    <row r="99" spans="1:5">
      <c r="A99">
        <f>YEAR(B99)</f>
        <v/>
      </c>
      <c r="B99">
        <f>'Input EIA Imports Petroleum'!A98</f>
        <v/>
      </c>
      <c r="C99">
        <f>'Input EIA Imports Petroleum'!K98</f>
        <v/>
      </c>
      <c r="D99">
        <f>'Input EIA Imports Petroleum'!L98</f>
        <v/>
      </c>
      <c r="E99">
        <f>VLOOKUP('Input EIA Imports Petroleum'!$E98,'EIA Petroleum Classification'!$A:$B,2,FALSE)</f>
        <v/>
      </c>
    </row>
    <row r="100" spans="1:5">
      <c r="A100">
        <f>YEAR(B100)</f>
        <v/>
      </c>
      <c r="B100">
        <f>'Input EIA Imports Petroleum'!A99</f>
        <v/>
      </c>
      <c r="C100">
        <f>'Input EIA Imports Petroleum'!K99</f>
        <v/>
      </c>
      <c r="D100">
        <f>'Input EIA Imports Petroleum'!L99</f>
        <v/>
      </c>
      <c r="E100">
        <f>VLOOKUP('Input EIA Imports Petroleum'!$E99,'EIA Petroleum Classification'!$A:$B,2,FALSE)</f>
        <v/>
      </c>
    </row>
    <row r="101" spans="1:5">
      <c r="A101">
        <f>YEAR(B101)</f>
        <v/>
      </c>
      <c r="B101">
        <f>'Input EIA Imports Petroleum'!A100</f>
        <v/>
      </c>
      <c r="C101">
        <f>'Input EIA Imports Petroleum'!K100</f>
        <v/>
      </c>
      <c r="D101">
        <f>'Input EIA Imports Petroleum'!L100</f>
        <v/>
      </c>
      <c r="E101">
        <f>VLOOKUP('Input EIA Imports Petroleum'!$E100,'EIA Petroleum Classification'!$A:$B,2,FALSE)</f>
        <v/>
      </c>
    </row>
    <row r="102" spans="1:5">
      <c r="A102">
        <f>YEAR(B102)</f>
        <v/>
      </c>
      <c r="B102">
        <f>'Input EIA Imports Petroleum'!A101</f>
        <v/>
      </c>
      <c r="C102">
        <f>'Input EIA Imports Petroleum'!K101</f>
        <v/>
      </c>
      <c r="D102">
        <f>'Input EIA Imports Petroleum'!L101</f>
        <v/>
      </c>
      <c r="E102">
        <f>VLOOKUP('Input EIA Imports Petroleum'!$E101,'EIA Petroleum Classification'!$A:$B,2,FALSE)</f>
        <v/>
      </c>
    </row>
    <row r="103" spans="1:5">
      <c r="A103">
        <f>YEAR(B103)</f>
        <v/>
      </c>
      <c r="B103">
        <f>'Input EIA Imports Petroleum'!A102</f>
        <v/>
      </c>
      <c r="C103">
        <f>'Input EIA Imports Petroleum'!K102</f>
        <v/>
      </c>
      <c r="D103">
        <f>'Input EIA Imports Petroleum'!L102</f>
        <v/>
      </c>
      <c r="E103">
        <f>VLOOKUP('Input EIA Imports Petroleum'!$E102,'EIA Petroleum Classification'!$A:$B,2,FALSE)</f>
        <v/>
      </c>
    </row>
    <row r="104" spans="1:5">
      <c r="A104">
        <f>YEAR(B104)</f>
        <v/>
      </c>
      <c r="B104">
        <f>'Input EIA Imports Petroleum'!A103</f>
        <v/>
      </c>
      <c r="C104">
        <f>'Input EIA Imports Petroleum'!K103</f>
        <v/>
      </c>
      <c r="D104">
        <f>'Input EIA Imports Petroleum'!L103</f>
        <v/>
      </c>
      <c r="E104">
        <f>VLOOKUP('Input EIA Imports Petroleum'!$E103,'EIA Petroleum Classification'!$A:$B,2,FALSE)</f>
        <v/>
      </c>
    </row>
    <row r="105" spans="1:5">
      <c r="A105">
        <f>YEAR(B105)</f>
        <v/>
      </c>
      <c r="B105">
        <f>'Input EIA Imports Petroleum'!A104</f>
        <v/>
      </c>
      <c r="C105">
        <f>'Input EIA Imports Petroleum'!K104</f>
        <v/>
      </c>
      <c r="D105">
        <f>'Input EIA Imports Petroleum'!L104</f>
        <v/>
      </c>
      <c r="E105">
        <f>VLOOKUP('Input EIA Imports Petroleum'!$E104,'EIA Petroleum Classification'!$A:$B,2,FALSE)</f>
        <v/>
      </c>
    </row>
    <row r="106" spans="1:5">
      <c r="A106">
        <f>YEAR(B106)</f>
        <v/>
      </c>
      <c r="B106">
        <f>'Input EIA Imports Petroleum'!A105</f>
        <v/>
      </c>
      <c r="C106">
        <f>'Input EIA Imports Petroleum'!K105</f>
        <v/>
      </c>
      <c r="D106">
        <f>'Input EIA Imports Petroleum'!L105</f>
        <v/>
      </c>
      <c r="E106">
        <f>VLOOKUP('Input EIA Imports Petroleum'!$E105,'EIA Petroleum Classification'!$A:$B,2,FALSE)</f>
        <v/>
      </c>
    </row>
    <row r="107" spans="1:5">
      <c r="A107">
        <f>YEAR(B107)</f>
        <v/>
      </c>
      <c r="B107">
        <f>'Input EIA Imports Petroleum'!A106</f>
        <v/>
      </c>
      <c r="C107">
        <f>'Input EIA Imports Petroleum'!K106</f>
        <v/>
      </c>
      <c r="D107">
        <f>'Input EIA Imports Petroleum'!L106</f>
        <v/>
      </c>
      <c r="E107">
        <f>VLOOKUP('Input EIA Imports Petroleum'!$E106,'EIA Petroleum Classification'!$A:$B,2,FALSE)</f>
        <v/>
      </c>
    </row>
    <row r="108" spans="1:5">
      <c r="A108">
        <f>YEAR(B108)</f>
        <v/>
      </c>
      <c r="B108">
        <f>'Input EIA Imports Petroleum'!A107</f>
        <v/>
      </c>
      <c r="C108">
        <f>'Input EIA Imports Petroleum'!K107</f>
        <v/>
      </c>
      <c r="D108">
        <f>'Input EIA Imports Petroleum'!L107</f>
        <v/>
      </c>
      <c r="E108">
        <f>VLOOKUP('Input EIA Imports Petroleum'!$E107,'EIA Petroleum Classification'!$A:$B,2,FALSE)</f>
        <v/>
      </c>
    </row>
    <row r="109" spans="1:5">
      <c r="A109">
        <f>YEAR(B109)</f>
        <v/>
      </c>
      <c r="B109">
        <f>'Input EIA Imports Petroleum'!A108</f>
        <v/>
      </c>
      <c r="C109">
        <f>'Input EIA Imports Petroleum'!K108</f>
        <v/>
      </c>
      <c r="D109">
        <f>'Input EIA Imports Petroleum'!L108</f>
        <v/>
      </c>
      <c r="E109">
        <f>VLOOKUP('Input EIA Imports Petroleum'!$E108,'EIA Petroleum Classification'!$A:$B,2,FALSE)</f>
        <v/>
      </c>
    </row>
    <row r="110" spans="1:5">
      <c r="A110">
        <f>YEAR(B110)</f>
        <v/>
      </c>
      <c r="B110">
        <f>'Input EIA Imports Petroleum'!A109</f>
        <v/>
      </c>
      <c r="C110">
        <f>'Input EIA Imports Petroleum'!K109</f>
        <v/>
      </c>
      <c r="D110">
        <f>'Input EIA Imports Petroleum'!L109</f>
        <v/>
      </c>
      <c r="E110">
        <f>VLOOKUP('Input EIA Imports Petroleum'!$E109,'EIA Petroleum Classification'!$A:$B,2,FALSE)</f>
        <v/>
      </c>
    </row>
    <row r="111" spans="1:5">
      <c r="A111">
        <f>YEAR(B111)</f>
        <v/>
      </c>
      <c r="B111">
        <f>'Input EIA Imports Petroleum'!A110</f>
        <v/>
      </c>
      <c r="C111">
        <f>'Input EIA Imports Petroleum'!K110</f>
        <v/>
      </c>
      <c r="D111">
        <f>'Input EIA Imports Petroleum'!L110</f>
        <v/>
      </c>
      <c r="E111">
        <f>VLOOKUP('Input EIA Imports Petroleum'!$E110,'EIA Petroleum Classification'!$A:$B,2,FALSE)</f>
        <v/>
      </c>
    </row>
    <row r="112" spans="1:5">
      <c r="A112">
        <f>YEAR(B112)</f>
        <v/>
      </c>
      <c r="B112">
        <f>'Input EIA Imports Petroleum'!A111</f>
        <v/>
      </c>
      <c r="C112">
        <f>'Input EIA Imports Petroleum'!K111</f>
        <v/>
      </c>
      <c r="D112">
        <f>'Input EIA Imports Petroleum'!L111</f>
        <v/>
      </c>
      <c r="E112">
        <f>VLOOKUP('Input EIA Imports Petroleum'!$E111,'EIA Petroleum Classification'!$A:$B,2,FALSE)</f>
        <v/>
      </c>
    </row>
    <row r="113" spans="1:5">
      <c r="A113">
        <f>YEAR(B113)</f>
        <v/>
      </c>
      <c r="B113">
        <f>'Input EIA Imports Petroleum'!A112</f>
        <v/>
      </c>
      <c r="C113">
        <f>'Input EIA Imports Petroleum'!K112</f>
        <v/>
      </c>
      <c r="D113">
        <f>'Input EIA Imports Petroleum'!L112</f>
        <v/>
      </c>
      <c r="E113">
        <f>VLOOKUP('Input EIA Imports Petroleum'!$E112,'EIA Petroleum Classification'!$A:$B,2,FALSE)</f>
        <v/>
      </c>
    </row>
    <row r="114" spans="1:5">
      <c r="A114">
        <f>YEAR(B114)</f>
        <v/>
      </c>
      <c r="B114">
        <f>'Input EIA Imports Petroleum'!A113</f>
        <v/>
      </c>
      <c r="C114">
        <f>'Input EIA Imports Petroleum'!K113</f>
        <v/>
      </c>
      <c r="D114">
        <f>'Input EIA Imports Petroleum'!L113</f>
        <v/>
      </c>
      <c r="E114">
        <f>VLOOKUP('Input EIA Imports Petroleum'!$E113,'EIA Petroleum Classification'!$A:$B,2,FALSE)</f>
        <v/>
      </c>
    </row>
    <row r="115" spans="1:5">
      <c r="A115">
        <f>YEAR(B115)</f>
        <v/>
      </c>
      <c r="B115">
        <f>'Input EIA Imports Petroleum'!A114</f>
        <v/>
      </c>
      <c r="C115">
        <f>'Input EIA Imports Petroleum'!K114</f>
        <v/>
      </c>
      <c r="D115">
        <f>'Input EIA Imports Petroleum'!L114</f>
        <v/>
      </c>
      <c r="E115">
        <f>VLOOKUP('Input EIA Imports Petroleum'!$E114,'EIA Petroleum Classification'!$A:$B,2,FALSE)</f>
        <v/>
      </c>
    </row>
    <row r="116" spans="1:5">
      <c r="A116">
        <f>YEAR(B116)</f>
        <v/>
      </c>
      <c r="B116">
        <f>'Input EIA Imports Petroleum'!A115</f>
        <v/>
      </c>
      <c r="C116">
        <f>'Input EIA Imports Petroleum'!K115</f>
        <v/>
      </c>
      <c r="D116">
        <f>'Input EIA Imports Petroleum'!L115</f>
        <v/>
      </c>
      <c r="E116">
        <f>VLOOKUP('Input EIA Imports Petroleum'!$E115,'EIA Petroleum Classification'!$A:$B,2,FALSE)</f>
        <v/>
      </c>
    </row>
    <row r="117" spans="1:5">
      <c r="A117">
        <f>YEAR(B117)</f>
        <v/>
      </c>
      <c r="B117">
        <f>'Input EIA Imports Petroleum'!A116</f>
        <v/>
      </c>
      <c r="C117">
        <f>'Input EIA Imports Petroleum'!K116</f>
        <v/>
      </c>
      <c r="D117">
        <f>'Input EIA Imports Petroleum'!L116</f>
        <v/>
      </c>
      <c r="E117">
        <f>VLOOKUP('Input EIA Imports Petroleum'!$E116,'EIA Petroleum Classification'!$A:$B,2,FALSE)</f>
        <v/>
      </c>
    </row>
    <row r="118" spans="1:5">
      <c r="A118">
        <f>YEAR(B118)</f>
        <v/>
      </c>
      <c r="B118">
        <f>'Input EIA Imports Petroleum'!A117</f>
        <v/>
      </c>
      <c r="C118">
        <f>'Input EIA Imports Petroleum'!K117</f>
        <v/>
      </c>
      <c r="D118">
        <f>'Input EIA Imports Petroleum'!L117</f>
        <v/>
      </c>
      <c r="E118">
        <f>VLOOKUP('Input EIA Imports Petroleum'!$E117,'EIA Petroleum Classification'!$A:$B,2,FALSE)</f>
        <v/>
      </c>
    </row>
    <row r="119" spans="1:5">
      <c r="A119">
        <f>YEAR(B119)</f>
        <v/>
      </c>
      <c r="B119">
        <f>'Input EIA Imports Petroleum'!A118</f>
        <v/>
      </c>
      <c r="C119">
        <f>'Input EIA Imports Petroleum'!K118</f>
        <v/>
      </c>
      <c r="D119">
        <f>'Input EIA Imports Petroleum'!L118</f>
        <v/>
      </c>
      <c r="E119">
        <f>VLOOKUP('Input EIA Imports Petroleum'!$E118,'EIA Petroleum Classification'!$A:$B,2,FALSE)</f>
        <v/>
      </c>
    </row>
    <row r="120" spans="1:5">
      <c r="A120">
        <f>YEAR(B120)</f>
        <v/>
      </c>
      <c r="B120">
        <f>'Input EIA Imports Petroleum'!A119</f>
        <v/>
      </c>
      <c r="C120">
        <f>'Input EIA Imports Petroleum'!K119</f>
        <v/>
      </c>
      <c r="D120">
        <f>'Input EIA Imports Petroleum'!L119</f>
        <v/>
      </c>
      <c r="E120">
        <f>VLOOKUP('Input EIA Imports Petroleum'!$E119,'EIA Petroleum Classification'!$A:$B,2,FALSE)</f>
        <v/>
      </c>
    </row>
    <row r="121" spans="1:5">
      <c r="A121">
        <f>YEAR(B121)</f>
        <v/>
      </c>
      <c r="B121">
        <f>'Input EIA Imports Petroleum'!A120</f>
        <v/>
      </c>
      <c r="C121">
        <f>'Input EIA Imports Petroleum'!K120</f>
        <v/>
      </c>
      <c r="D121">
        <f>'Input EIA Imports Petroleum'!L120</f>
        <v/>
      </c>
      <c r="E121">
        <f>VLOOKUP('Input EIA Imports Petroleum'!$E120,'EIA Petroleum Classification'!$A:$B,2,FALSE)</f>
        <v/>
      </c>
    </row>
    <row r="122" spans="1:5">
      <c r="A122">
        <f>YEAR(B122)</f>
        <v/>
      </c>
      <c r="B122">
        <f>'Input EIA Imports Petroleum'!A121</f>
        <v/>
      </c>
      <c r="C122">
        <f>'Input EIA Imports Petroleum'!K121</f>
        <v/>
      </c>
      <c r="D122">
        <f>'Input EIA Imports Petroleum'!L121</f>
        <v/>
      </c>
      <c r="E122">
        <f>VLOOKUP('Input EIA Imports Petroleum'!$E121,'EIA Petroleum Classification'!$A:$B,2,FALSE)</f>
        <v/>
      </c>
    </row>
    <row r="123" spans="1:5">
      <c r="A123">
        <f>YEAR(B123)</f>
        <v/>
      </c>
      <c r="B123">
        <f>'Input EIA Imports Petroleum'!A122</f>
        <v/>
      </c>
      <c r="C123">
        <f>'Input EIA Imports Petroleum'!K122</f>
        <v/>
      </c>
      <c r="D123">
        <f>'Input EIA Imports Petroleum'!L122</f>
        <v/>
      </c>
      <c r="E123">
        <f>VLOOKUP('Input EIA Imports Petroleum'!$E122,'EIA Petroleum Classification'!$A:$B,2,FALSE)</f>
        <v/>
      </c>
    </row>
    <row r="124" spans="1:5">
      <c r="A124">
        <f>YEAR(B124)</f>
        <v/>
      </c>
      <c r="B124">
        <f>'Input EIA Imports Petroleum'!A123</f>
        <v/>
      </c>
      <c r="C124">
        <f>'Input EIA Imports Petroleum'!K123</f>
        <v/>
      </c>
      <c r="D124">
        <f>'Input EIA Imports Petroleum'!L123</f>
        <v/>
      </c>
      <c r="E124">
        <f>VLOOKUP('Input EIA Imports Petroleum'!$E123,'EIA Petroleum Classification'!$A:$B,2,FALSE)</f>
        <v/>
      </c>
    </row>
    <row r="125" spans="1:5">
      <c r="A125">
        <f>YEAR(B125)</f>
        <v/>
      </c>
      <c r="B125">
        <f>'Input EIA Imports Petroleum'!A124</f>
        <v/>
      </c>
      <c r="C125">
        <f>'Input EIA Imports Petroleum'!K124</f>
        <v/>
      </c>
      <c r="D125">
        <f>'Input EIA Imports Petroleum'!L124</f>
        <v/>
      </c>
      <c r="E125">
        <f>VLOOKUP('Input EIA Imports Petroleum'!$E124,'EIA Petroleum Classification'!$A:$B,2,FALSE)</f>
        <v/>
      </c>
    </row>
    <row r="126" spans="1:5">
      <c r="A126">
        <f>YEAR(B126)</f>
        <v/>
      </c>
      <c r="B126">
        <f>'Input EIA Imports Petroleum'!A125</f>
        <v/>
      </c>
      <c r="C126">
        <f>'Input EIA Imports Petroleum'!K125</f>
        <v/>
      </c>
      <c r="D126">
        <f>'Input EIA Imports Petroleum'!L125</f>
        <v/>
      </c>
      <c r="E126">
        <f>VLOOKUP('Input EIA Imports Petroleum'!$E125,'EIA Petroleum Classification'!$A:$B,2,FALSE)</f>
        <v/>
      </c>
    </row>
    <row r="127" spans="1:5">
      <c r="A127">
        <f>YEAR(B127)</f>
        <v/>
      </c>
      <c r="B127">
        <f>'Input EIA Imports Petroleum'!A126</f>
        <v/>
      </c>
      <c r="C127">
        <f>'Input EIA Imports Petroleum'!K126</f>
        <v/>
      </c>
      <c r="D127">
        <f>'Input EIA Imports Petroleum'!L126</f>
        <v/>
      </c>
      <c r="E127">
        <f>VLOOKUP('Input EIA Imports Petroleum'!$E126,'EIA Petroleum Classification'!$A:$B,2,FALSE)</f>
        <v/>
      </c>
    </row>
    <row r="128" spans="1:5">
      <c r="A128">
        <f>YEAR(B128)</f>
        <v/>
      </c>
      <c r="B128">
        <f>'Input EIA Imports Petroleum'!A127</f>
        <v/>
      </c>
      <c r="C128">
        <f>'Input EIA Imports Petroleum'!K127</f>
        <v/>
      </c>
      <c r="D128">
        <f>'Input EIA Imports Petroleum'!L127</f>
        <v/>
      </c>
      <c r="E128">
        <f>VLOOKUP('Input EIA Imports Petroleum'!$E127,'EIA Petroleum Classification'!$A:$B,2,FALSE)</f>
        <v/>
      </c>
    </row>
    <row r="129" spans="1:5">
      <c r="A129">
        <f>YEAR(B129)</f>
        <v/>
      </c>
      <c r="B129">
        <f>'Input EIA Imports Petroleum'!A128</f>
        <v/>
      </c>
      <c r="C129">
        <f>'Input EIA Imports Petroleum'!K128</f>
        <v/>
      </c>
      <c r="D129">
        <f>'Input EIA Imports Petroleum'!L128</f>
        <v/>
      </c>
      <c r="E129">
        <f>VLOOKUP('Input EIA Imports Petroleum'!$E128,'EIA Petroleum Classification'!$A:$B,2,FALSE)</f>
        <v/>
      </c>
    </row>
    <row r="130" spans="1:5">
      <c r="A130">
        <f>YEAR(B130)</f>
        <v/>
      </c>
      <c r="B130">
        <f>'Input EIA Imports Petroleum'!A129</f>
        <v/>
      </c>
      <c r="C130">
        <f>'Input EIA Imports Petroleum'!K129</f>
        <v/>
      </c>
      <c r="D130">
        <f>'Input EIA Imports Petroleum'!L129</f>
        <v/>
      </c>
      <c r="E130">
        <f>VLOOKUP('Input EIA Imports Petroleum'!$E129,'EIA Petroleum Classification'!$A:$B,2,FALSE)</f>
        <v/>
      </c>
    </row>
    <row r="131" spans="1:5">
      <c r="A131">
        <f>YEAR(B131)</f>
        <v/>
      </c>
      <c r="B131">
        <f>'Input EIA Imports Petroleum'!A130</f>
        <v/>
      </c>
      <c r="C131">
        <f>'Input EIA Imports Petroleum'!K130</f>
        <v/>
      </c>
      <c r="D131">
        <f>'Input EIA Imports Petroleum'!L130</f>
        <v/>
      </c>
      <c r="E131">
        <f>VLOOKUP('Input EIA Imports Petroleum'!$E130,'EIA Petroleum Classification'!$A:$B,2,FALSE)</f>
        <v/>
      </c>
    </row>
    <row r="132" spans="1:5">
      <c r="A132">
        <f>YEAR(B132)</f>
        <v/>
      </c>
      <c r="B132">
        <f>'Input EIA Imports Petroleum'!A131</f>
        <v/>
      </c>
      <c r="C132">
        <f>'Input EIA Imports Petroleum'!K131</f>
        <v/>
      </c>
      <c r="D132">
        <f>'Input EIA Imports Petroleum'!L131</f>
        <v/>
      </c>
      <c r="E132">
        <f>VLOOKUP('Input EIA Imports Petroleum'!$E131,'EIA Petroleum Classification'!$A:$B,2,FALSE)</f>
        <v/>
      </c>
    </row>
    <row r="133" spans="1:5">
      <c r="A133">
        <f>YEAR(B133)</f>
        <v/>
      </c>
      <c r="B133">
        <f>'Input EIA Imports Petroleum'!A132</f>
        <v/>
      </c>
      <c r="C133">
        <f>'Input EIA Imports Petroleum'!K132</f>
        <v/>
      </c>
      <c r="D133">
        <f>'Input EIA Imports Petroleum'!L132</f>
        <v/>
      </c>
      <c r="E133">
        <f>VLOOKUP('Input EIA Imports Petroleum'!$E132,'EIA Petroleum Classification'!$A:$B,2,FALSE)</f>
        <v/>
      </c>
    </row>
    <row r="134" spans="1:5">
      <c r="A134">
        <f>YEAR(B134)</f>
        <v/>
      </c>
      <c r="B134">
        <f>'Input EIA Imports Petroleum'!A133</f>
        <v/>
      </c>
      <c r="C134">
        <f>'Input EIA Imports Petroleum'!K133</f>
        <v/>
      </c>
      <c r="D134">
        <f>'Input EIA Imports Petroleum'!L133</f>
        <v/>
      </c>
      <c r="E134">
        <f>VLOOKUP('Input EIA Imports Petroleum'!$E133,'EIA Petroleum Classification'!$A:$B,2,FALSE)</f>
        <v/>
      </c>
    </row>
    <row r="135" spans="1:5">
      <c r="A135">
        <f>YEAR(B135)</f>
        <v/>
      </c>
      <c r="B135">
        <f>'Input EIA Imports Petroleum'!A134</f>
        <v/>
      </c>
      <c r="C135">
        <f>'Input EIA Imports Petroleum'!K134</f>
        <v/>
      </c>
      <c r="D135">
        <f>'Input EIA Imports Petroleum'!L134</f>
        <v/>
      </c>
      <c r="E135">
        <f>VLOOKUP('Input EIA Imports Petroleum'!$E134,'EIA Petroleum Classification'!$A:$B,2,FALSE)</f>
        <v/>
      </c>
    </row>
    <row r="136" spans="1:5">
      <c r="A136">
        <f>YEAR(B136)</f>
        <v/>
      </c>
      <c r="B136">
        <f>'Input EIA Imports Petroleum'!A135</f>
        <v/>
      </c>
      <c r="C136">
        <f>'Input EIA Imports Petroleum'!K135</f>
        <v/>
      </c>
      <c r="D136">
        <f>'Input EIA Imports Petroleum'!L135</f>
        <v/>
      </c>
      <c r="E136">
        <f>VLOOKUP('Input EIA Imports Petroleum'!$E135,'EIA Petroleum Classification'!$A:$B,2,FALSE)</f>
        <v/>
      </c>
    </row>
    <row r="137" spans="1:5">
      <c r="A137">
        <f>YEAR(B137)</f>
        <v/>
      </c>
      <c r="B137">
        <f>'Input EIA Imports Petroleum'!A136</f>
        <v/>
      </c>
      <c r="C137">
        <f>'Input EIA Imports Petroleum'!K136</f>
        <v/>
      </c>
      <c r="D137">
        <f>'Input EIA Imports Petroleum'!L136</f>
        <v/>
      </c>
      <c r="E137">
        <f>VLOOKUP('Input EIA Imports Petroleum'!$E136,'EIA Petroleum Classification'!$A:$B,2,FALSE)</f>
        <v/>
      </c>
    </row>
    <row r="138" spans="1:5">
      <c r="A138">
        <f>YEAR(B138)</f>
        <v/>
      </c>
      <c r="B138">
        <f>'Input EIA Imports Petroleum'!A137</f>
        <v/>
      </c>
      <c r="C138">
        <f>'Input EIA Imports Petroleum'!K137</f>
        <v/>
      </c>
      <c r="D138">
        <f>'Input EIA Imports Petroleum'!L137</f>
        <v/>
      </c>
      <c r="E138">
        <f>VLOOKUP('Input EIA Imports Petroleum'!$E137,'EIA Petroleum Classification'!$A:$B,2,FALSE)</f>
        <v/>
      </c>
    </row>
    <row r="139" spans="1:5">
      <c r="A139">
        <f>YEAR(B139)</f>
        <v/>
      </c>
      <c r="B139">
        <f>'Input EIA Imports Petroleum'!A138</f>
        <v/>
      </c>
      <c r="C139">
        <f>'Input EIA Imports Petroleum'!K138</f>
        <v/>
      </c>
      <c r="D139">
        <f>'Input EIA Imports Petroleum'!L138</f>
        <v/>
      </c>
      <c r="E139">
        <f>VLOOKUP('Input EIA Imports Petroleum'!$E138,'EIA Petroleum Classification'!$A:$B,2,FALSE)</f>
        <v/>
      </c>
    </row>
    <row r="140" spans="1:5">
      <c r="A140">
        <f>YEAR(B140)</f>
        <v/>
      </c>
      <c r="B140">
        <f>'Input EIA Imports Petroleum'!A139</f>
        <v/>
      </c>
      <c r="C140">
        <f>'Input EIA Imports Petroleum'!K139</f>
        <v/>
      </c>
      <c r="D140">
        <f>'Input EIA Imports Petroleum'!L139</f>
        <v/>
      </c>
      <c r="E140">
        <f>VLOOKUP('Input EIA Imports Petroleum'!$E139,'EIA Petroleum Classification'!$A:$B,2,FALSE)</f>
        <v/>
      </c>
    </row>
    <row r="141" spans="1:5">
      <c r="A141">
        <f>YEAR(B141)</f>
        <v/>
      </c>
      <c r="B141">
        <f>'Input EIA Imports Petroleum'!A140</f>
        <v/>
      </c>
      <c r="C141">
        <f>'Input EIA Imports Petroleum'!K140</f>
        <v/>
      </c>
      <c r="D141">
        <f>'Input EIA Imports Petroleum'!L140</f>
        <v/>
      </c>
      <c r="E141">
        <f>VLOOKUP('Input EIA Imports Petroleum'!$E140,'EIA Petroleum Classification'!$A:$B,2,FALSE)</f>
        <v/>
      </c>
    </row>
    <row r="142" spans="1:5">
      <c r="A142">
        <f>YEAR(B142)</f>
        <v/>
      </c>
      <c r="B142">
        <f>'Input EIA Imports Petroleum'!A141</f>
        <v/>
      </c>
      <c r="C142">
        <f>'Input EIA Imports Petroleum'!K141</f>
        <v/>
      </c>
      <c r="D142">
        <f>'Input EIA Imports Petroleum'!L141</f>
        <v/>
      </c>
      <c r="E142">
        <f>VLOOKUP('Input EIA Imports Petroleum'!$E141,'EIA Petroleum Classification'!$A:$B,2,FALSE)</f>
        <v/>
      </c>
    </row>
    <row r="143" spans="1:5">
      <c r="A143">
        <f>YEAR(B143)</f>
        <v/>
      </c>
      <c r="B143">
        <f>'Input EIA Imports Petroleum'!A142</f>
        <v/>
      </c>
      <c r="C143">
        <f>'Input EIA Imports Petroleum'!K142</f>
        <v/>
      </c>
      <c r="D143">
        <f>'Input EIA Imports Petroleum'!L142</f>
        <v/>
      </c>
      <c r="E143">
        <f>VLOOKUP('Input EIA Imports Petroleum'!$E142,'EIA Petroleum Classification'!$A:$B,2,FALSE)</f>
        <v/>
      </c>
    </row>
    <row r="144" spans="1:5">
      <c r="A144">
        <f>YEAR(B144)</f>
        <v/>
      </c>
      <c r="B144">
        <f>'Input EIA Imports Petroleum'!A143</f>
        <v/>
      </c>
      <c r="C144">
        <f>'Input EIA Imports Petroleum'!K143</f>
        <v/>
      </c>
      <c r="D144">
        <f>'Input EIA Imports Petroleum'!L143</f>
        <v/>
      </c>
      <c r="E144">
        <f>VLOOKUP('Input EIA Imports Petroleum'!$E143,'EIA Petroleum Classification'!$A:$B,2,FALSE)</f>
        <v/>
      </c>
    </row>
    <row r="145" spans="1:5">
      <c r="A145">
        <f>YEAR(B145)</f>
        <v/>
      </c>
      <c r="B145">
        <f>'Input EIA Imports Petroleum'!A144</f>
        <v/>
      </c>
      <c r="C145">
        <f>'Input EIA Imports Petroleum'!K144</f>
        <v/>
      </c>
      <c r="D145">
        <f>'Input EIA Imports Petroleum'!L144</f>
        <v/>
      </c>
      <c r="E145">
        <f>VLOOKUP('Input EIA Imports Petroleum'!$E144,'EIA Petroleum Classification'!$A:$B,2,FALSE)</f>
        <v/>
      </c>
    </row>
    <row r="146" spans="1:5">
      <c r="A146">
        <f>YEAR(B146)</f>
        <v/>
      </c>
      <c r="B146">
        <f>'Input EIA Imports Petroleum'!A145</f>
        <v/>
      </c>
      <c r="C146">
        <f>'Input EIA Imports Petroleum'!K145</f>
        <v/>
      </c>
      <c r="D146">
        <f>'Input EIA Imports Petroleum'!L145</f>
        <v/>
      </c>
      <c r="E146">
        <f>VLOOKUP('Input EIA Imports Petroleum'!$E145,'EIA Petroleum Classification'!$A:$B,2,FALSE)</f>
        <v/>
      </c>
    </row>
    <row r="147" spans="1:5">
      <c r="A147">
        <f>YEAR(B147)</f>
        <v/>
      </c>
      <c r="B147">
        <f>'Input EIA Imports Petroleum'!A146</f>
        <v/>
      </c>
      <c r="C147">
        <f>'Input EIA Imports Petroleum'!K146</f>
        <v/>
      </c>
      <c r="D147">
        <f>'Input EIA Imports Petroleum'!L146</f>
        <v/>
      </c>
      <c r="E147">
        <f>VLOOKUP('Input EIA Imports Petroleum'!$E146,'EIA Petroleum Classification'!$A:$B,2,FALSE)</f>
        <v/>
      </c>
    </row>
    <row r="148" spans="1:5">
      <c r="A148">
        <f>YEAR(B148)</f>
        <v/>
      </c>
      <c r="B148">
        <f>'Input EIA Imports Petroleum'!A147</f>
        <v/>
      </c>
      <c r="C148">
        <f>'Input EIA Imports Petroleum'!K147</f>
        <v/>
      </c>
      <c r="D148">
        <f>'Input EIA Imports Petroleum'!L147</f>
        <v/>
      </c>
      <c r="E148">
        <f>VLOOKUP('Input EIA Imports Petroleum'!$E147,'EIA Petroleum Classification'!$A:$B,2,FALSE)</f>
        <v/>
      </c>
    </row>
    <row r="149" spans="1:5">
      <c r="A149">
        <f>YEAR(B149)</f>
        <v/>
      </c>
      <c r="B149">
        <f>'Input EIA Imports Petroleum'!A148</f>
        <v/>
      </c>
      <c r="C149">
        <f>'Input EIA Imports Petroleum'!K148</f>
        <v/>
      </c>
      <c r="D149">
        <f>'Input EIA Imports Petroleum'!L148</f>
        <v/>
      </c>
      <c r="E149">
        <f>VLOOKUP('Input EIA Imports Petroleum'!$E148,'EIA Petroleum Classification'!$A:$B,2,FALSE)</f>
        <v/>
      </c>
    </row>
    <row r="150" spans="1:5">
      <c r="A150">
        <f>YEAR(B150)</f>
        <v/>
      </c>
      <c r="B150">
        <f>'Input EIA Imports Petroleum'!A149</f>
        <v/>
      </c>
      <c r="C150">
        <f>'Input EIA Imports Petroleum'!K149</f>
        <v/>
      </c>
      <c r="D150">
        <f>'Input EIA Imports Petroleum'!L149</f>
        <v/>
      </c>
      <c r="E150">
        <f>VLOOKUP('Input EIA Imports Petroleum'!$E149,'EIA Petroleum Classification'!$A:$B,2,FALSE)</f>
        <v/>
      </c>
    </row>
    <row r="151" spans="1:5">
      <c r="A151">
        <f>YEAR(B151)</f>
        <v/>
      </c>
      <c r="B151">
        <f>'Input EIA Imports Petroleum'!A150</f>
        <v/>
      </c>
      <c r="C151">
        <f>'Input EIA Imports Petroleum'!K150</f>
        <v/>
      </c>
      <c r="D151">
        <f>'Input EIA Imports Petroleum'!L150</f>
        <v/>
      </c>
      <c r="E151">
        <f>VLOOKUP('Input EIA Imports Petroleum'!$E150,'EIA Petroleum Classification'!$A:$B,2,FALSE)</f>
        <v/>
      </c>
    </row>
    <row r="152" spans="1:5">
      <c r="A152">
        <f>YEAR(B152)</f>
        <v/>
      </c>
      <c r="B152">
        <f>'Input EIA Imports Petroleum'!A151</f>
        <v/>
      </c>
      <c r="C152">
        <f>'Input EIA Imports Petroleum'!K151</f>
        <v/>
      </c>
      <c r="D152">
        <f>'Input EIA Imports Petroleum'!L151</f>
        <v/>
      </c>
      <c r="E152">
        <f>VLOOKUP('Input EIA Imports Petroleum'!$E151,'EIA Petroleum Classification'!$A:$B,2,FALSE)</f>
        <v/>
      </c>
    </row>
    <row r="153" spans="1:5">
      <c r="A153">
        <f>YEAR(B153)</f>
        <v/>
      </c>
      <c r="B153">
        <f>'Input EIA Imports Petroleum'!A152</f>
        <v/>
      </c>
      <c r="C153">
        <f>'Input EIA Imports Petroleum'!K152</f>
        <v/>
      </c>
      <c r="D153">
        <f>'Input EIA Imports Petroleum'!L152</f>
        <v/>
      </c>
      <c r="E153">
        <f>VLOOKUP('Input EIA Imports Petroleum'!$E152,'EIA Petroleum Classification'!$A:$B,2,FALSE)</f>
        <v/>
      </c>
    </row>
    <row r="154" spans="1:5">
      <c r="A154">
        <f>YEAR(B154)</f>
        <v/>
      </c>
      <c r="B154">
        <f>'Input EIA Imports Petroleum'!A153</f>
        <v/>
      </c>
      <c r="C154">
        <f>'Input EIA Imports Petroleum'!K153</f>
        <v/>
      </c>
      <c r="D154">
        <f>'Input EIA Imports Petroleum'!L153</f>
        <v/>
      </c>
      <c r="E154">
        <f>VLOOKUP('Input EIA Imports Petroleum'!$E153,'EIA Petroleum Classification'!$A:$B,2,FALSE)</f>
        <v/>
      </c>
    </row>
    <row r="155" spans="1:5">
      <c r="A155">
        <f>YEAR(B155)</f>
        <v/>
      </c>
      <c r="B155">
        <f>'Input EIA Imports Petroleum'!A154</f>
        <v/>
      </c>
      <c r="C155">
        <f>'Input EIA Imports Petroleum'!K154</f>
        <v/>
      </c>
      <c r="D155">
        <f>'Input EIA Imports Petroleum'!L154</f>
        <v/>
      </c>
      <c r="E155">
        <f>VLOOKUP('Input EIA Imports Petroleum'!$E154,'EIA Petroleum Classification'!$A:$B,2,FALSE)</f>
        <v/>
      </c>
    </row>
    <row r="156" spans="1:5">
      <c r="A156">
        <f>YEAR(B156)</f>
        <v/>
      </c>
      <c r="B156">
        <f>'Input EIA Imports Petroleum'!A155</f>
        <v/>
      </c>
      <c r="C156">
        <f>'Input EIA Imports Petroleum'!K155</f>
        <v/>
      </c>
      <c r="D156">
        <f>'Input EIA Imports Petroleum'!L155</f>
        <v/>
      </c>
      <c r="E156">
        <f>VLOOKUP('Input EIA Imports Petroleum'!$E155,'EIA Petroleum Classification'!$A:$B,2,FALSE)</f>
        <v/>
      </c>
    </row>
    <row r="157" spans="1:5">
      <c r="A157">
        <f>YEAR(B157)</f>
        <v/>
      </c>
      <c r="B157">
        <f>'Input EIA Imports Petroleum'!A156</f>
        <v/>
      </c>
      <c r="C157">
        <f>'Input EIA Imports Petroleum'!K156</f>
        <v/>
      </c>
      <c r="D157">
        <f>'Input EIA Imports Petroleum'!L156</f>
        <v/>
      </c>
      <c r="E157">
        <f>VLOOKUP('Input EIA Imports Petroleum'!$E156,'EIA Petroleum Classification'!$A:$B,2,FALSE)</f>
        <v/>
      </c>
    </row>
    <row r="158" spans="1:5">
      <c r="A158">
        <f>YEAR(B158)</f>
        <v/>
      </c>
      <c r="B158">
        <f>'Input EIA Imports Petroleum'!A157</f>
        <v/>
      </c>
      <c r="C158">
        <f>'Input EIA Imports Petroleum'!K157</f>
        <v/>
      </c>
      <c r="D158">
        <f>'Input EIA Imports Petroleum'!L157</f>
        <v/>
      </c>
      <c r="E158">
        <f>VLOOKUP('Input EIA Imports Petroleum'!$E157,'EIA Petroleum Classification'!$A:$B,2,FALSE)</f>
        <v/>
      </c>
    </row>
    <row r="159" spans="1:5">
      <c r="A159">
        <f>YEAR(B159)</f>
        <v/>
      </c>
      <c r="B159">
        <f>'Input EIA Imports Petroleum'!A158</f>
        <v/>
      </c>
      <c r="C159">
        <f>'Input EIA Imports Petroleum'!K158</f>
        <v/>
      </c>
      <c r="D159">
        <f>'Input EIA Imports Petroleum'!L158</f>
        <v/>
      </c>
      <c r="E159">
        <f>VLOOKUP('Input EIA Imports Petroleum'!$E158,'EIA Petroleum Classification'!$A:$B,2,FALSE)</f>
        <v/>
      </c>
    </row>
    <row r="160" spans="1:5">
      <c r="A160">
        <f>YEAR(B160)</f>
        <v/>
      </c>
      <c r="B160">
        <f>'Input EIA Imports Petroleum'!A159</f>
        <v/>
      </c>
      <c r="C160">
        <f>'Input EIA Imports Petroleum'!K159</f>
        <v/>
      </c>
      <c r="D160">
        <f>'Input EIA Imports Petroleum'!L159</f>
        <v/>
      </c>
      <c r="E160">
        <f>VLOOKUP('Input EIA Imports Petroleum'!$E159,'EIA Petroleum Classification'!$A:$B,2,FALSE)</f>
        <v/>
      </c>
    </row>
    <row r="161" spans="1:5">
      <c r="A161">
        <f>YEAR(B161)</f>
        <v/>
      </c>
      <c r="B161">
        <f>'Input EIA Imports Petroleum'!A160</f>
        <v/>
      </c>
      <c r="C161">
        <f>'Input EIA Imports Petroleum'!K160</f>
        <v/>
      </c>
      <c r="D161">
        <f>'Input EIA Imports Petroleum'!L160</f>
        <v/>
      </c>
      <c r="E161">
        <f>VLOOKUP('Input EIA Imports Petroleum'!$E160,'EIA Petroleum Classification'!$A:$B,2,FALSE)</f>
        <v/>
      </c>
    </row>
    <row r="162" spans="1:5">
      <c r="A162">
        <f>YEAR(B162)</f>
        <v/>
      </c>
      <c r="B162">
        <f>'Input EIA Imports Petroleum'!A161</f>
        <v/>
      </c>
      <c r="C162">
        <f>'Input EIA Imports Petroleum'!K161</f>
        <v/>
      </c>
      <c r="D162">
        <f>'Input EIA Imports Petroleum'!L161</f>
        <v/>
      </c>
      <c r="E162">
        <f>VLOOKUP('Input EIA Imports Petroleum'!$E161,'EIA Petroleum Classification'!$A:$B,2,FALSE)</f>
        <v/>
      </c>
    </row>
    <row r="163" spans="1:5">
      <c r="A163">
        <f>YEAR(B163)</f>
        <v/>
      </c>
      <c r="B163">
        <f>'Input EIA Imports Petroleum'!A162</f>
        <v/>
      </c>
      <c r="C163">
        <f>'Input EIA Imports Petroleum'!K162</f>
        <v/>
      </c>
      <c r="D163">
        <f>'Input EIA Imports Petroleum'!L162</f>
        <v/>
      </c>
      <c r="E163">
        <f>VLOOKUP('Input EIA Imports Petroleum'!$E162,'EIA Petroleum Classification'!$A:$B,2,FALSE)</f>
        <v/>
      </c>
    </row>
    <row r="164" spans="1:5">
      <c r="A164">
        <f>YEAR(B164)</f>
        <v/>
      </c>
      <c r="B164">
        <f>'Input EIA Imports Petroleum'!A163</f>
        <v/>
      </c>
      <c r="C164">
        <f>'Input EIA Imports Petroleum'!K163</f>
        <v/>
      </c>
      <c r="D164">
        <f>'Input EIA Imports Petroleum'!L163</f>
        <v/>
      </c>
      <c r="E164">
        <f>VLOOKUP('Input EIA Imports Petroleum'!$E163,'EIA Petroleum Classification'!$A:$B,2,FALSE)</f>
        <v/>
      </c>
    </row>
    <row r="165" spans="1:5">
      <c r="A165">
        <f>YEAR(B165)</f>
        <v/>
      </c>
      <c r="B165">
        <f>'Input EIA Imports Petroleum'!A164</f>
        <v/>
      </c>
      <c r="C165">
        <f>'Input EIA Imports Petroleum'!K164</f>
        <v/>
      </c>
      <c r="D165">
        <f>'Input EIA Imports Petroleum'!L164</f>
        <v/>
      </c>
      <c r="E165">
        <f>VLOOKUP('Input EIA Imports Petroleum'!$E164,'EIA Petroleum Classification'!$A:$B,2,FALSE)</f>
        <v/>
      </c>
    </row>
    <row r="166" spans="1:5">
      <c r="A166">
        <f>YEAR(B166)</f>
        <v/>
      </c>
      <c r="B166">
        <f>'Input EIA Imports Petroleum'!A165</f>
        <v/>
      </c>
      <c r="C166">
        <f>'Input EIA Imports Petroleum'!K165</f>
        <v/>
      </c>
      <c r="D166">
        <f>'Input EIA Imports Petroleum'!L165</f>
        <v/>
      </c>
      <c r="E166">
        <f>VLOOKUP('Input EIA Imports Petroleum'!$E165,'EIA Petroleum Classification'!$A:$B,2,FALSE)</f>
        <v/>
      </c>
    </row>
    <row r="167" spans="1:5">
      <c r="A167">
        <f>YEAR(B167)</f>
        <v/>
      </c>
      <c r="B167">
        <f>'Input EIA Imports Petroleum'!A166</f>
        <v/>
      </c>
      <c r="C167">
        <f>'Input EIA Imports Petroleum'!K166</f>
        <v/>
      </c>
      <c r="D167">
        <f>'Input EIA Imports Petroleum'!L166</f>
        <v/>
      </c>
      <c r="E167">
        <f>VLOOKUP('Input EIA Imports Petroleum'!$E166,'EIA Petroleum Classification'!$A:$B,2,FALSE)</f>
        <v/>
      </c>
    </row>
    <row r="168" spans="1:5">
      <c r="A168">
        <f>YEAR(B168)</f>
        <v/>
      </c>
      <c r="B168">
        <f>'Input EIA Imports Petroleum'!A167</f>
        <v/>
      </c>
      <c r="C168">
        <f>'Input EIA Imports Petroleum'!K167</f>
        <v/>
      </c>
      <c r="D168">
        <f>'Input EIA Imports Petroleum'!L167</f>
        <v/>
      </c>
      <c r="E168">
        <f>VLOOKUP('Input EIA Imports Petroleum'!$E167,'EIA Petroleum Classification'!$A:$B,2,FALSE)</f>
        <v/>
      </c>
    </row>
    <row r="169" spans="1:5">
      <c r="A169">
        <f>YEAR(B169)</f>
        <v/>
      </c>
      <c r="B169">
        <f>'Input EIA Imports Petroleum'!A168</f>
        <v/>
      </c>
      <c r="C169">
        <f>'Input EIA Imports Petroleum'!K168</f>
        <v/>
      </c>
      <c r="D169">
        <f>'Input EIA Imports Petroleum'!L168</f>
        <v/>
      </c>
      <c r="E169">
        <f>VLOOKUP('Input EIA Imports Petroleum'!$E168,'EIA Petroleum Classification'!$A:$B,2,FALSE)</f>
        <v/>
      </c>
    </row>
    <row r="170" spans="1:5">
      <c r="A170">
        <f>YEAR(B170)</f>
        <v/>
      </c>
      <c r="B170">
        <f>'Input EIA Imports Petroleum'!A169</f>
        <v/>
      </c>
      <c r="C170">
        <f>'Input EIA Imports Petroleum'!K169</f>
        <v/>
      </c>
      <c r="D170">
        <f>'Input EIA Imports Petroleum'!L169</f>
        <v/>
      </c>
      <c r="E170">
        <f>VLOOKUP('Input EIA Imports Petroleum'!$E169,'EIA Petroleum Classification'!$A:$B,2,FALSE)</f>
        <v/>
      </c>
    </row>
    <row r="171" spans="1:5">
      <c r="A171">
        <f>YEAR(B171)</f>
        <v/>
      </c>
      <c r="B171">
        <f>'Input EIA Imports Petroleum'!A170</f>
        <v/>
      </c>
      <c r="C171">
        <f>'Input EIA Imports Petroleum'!K170</f>
        <v/>
      </c>
      <c r="D171">
        <f>'Input EIA Imports Petroleum'!L170</f>
        <v/>
      </c>
      <c r="E171">
        <f>VLOOKUP('Input EIA Imports Petroleum'!$E170,'EIA Petroleum Classification'!$A:$B,2,FALSE)</f>
        <v/>
      </c>
    </row>
    <row r="172" spans="1:5">
      <c r="A172">
        <f>YEAR(B172)</f>
        <v/>
      </c>
      <c r="B172">
        <f>'Input EIA Imports Petroleum'!A171</f>
        <v/>
      </c>
      <c r="C172">
        <f>'Input EIA Imports Petroleum'!K171</f>
        <v/>
      </c>
      <c r="D172">
        <f>'Input EIA Imports Petroleum'!L171</f>
        <v/>
      </c>
      <c r="E172">
        <f>VLOOKUP('Input EIA Imports Petroleum'!$E171,'EIA Petroleum Classification'!$A:$B,2,FALSE)</f>
        <v/>
      </c>
    </row>
    <row r="173" spans="1:5">
      <c r="A173">
        <f>YEAR(B173)</f>
        <v/>
      </c>
      <c r="B173">
        <f>'Input EIA Imports Petroleum'!A172</f>
        <v/>
      </c>
      <c r="C173">
        <f>'Input EIA Imports Petroleum'!K172</f>
        <v/>
      </c>
      <c r="D173">
        <f>'Input EIA Imports Petroleum'!L172</f>
        <v/>
      </c>
      <c r="E173">
        <f>VLOOKUP('Input EIA Imports Petroleum'!$E172,'EIA Petroleum Classification'!$A:$B,2,FALSE)</f>
        <v/>
      </c>
    </row>
    <row r="174" spans="1:5">
      <c r="A174">
        <f>YEAR(B174)</f>
        <v/>
      </c>
      <c r="B174">
        <f>'Input EIA Imports Petroleum'!A173</f>
        <v/>
      </c>
      <c r="C174">
        <f>'Input EIA Imports Petroleum'!K173</f>
        <v/>
      </c>
      <c r="D174">
        <f>'Input EIA Imports Petroleum'!L173</f>
        <v/>
      </c>
      <c r="E174">
        <f>VLOOKUP('Input EIA Imports Petroleum'!$E173,'EIA Petroleum Classification'!$A:$B,2,FALSE)</f>
        <v/>
      </c>
    </row>
    <row r="175" spans="1:5">
      <c r="A175">
        <f>YEAR(B175)</f>
        <v/>
      </c>
      <c r="B175">
        <f>'Input EIA Imports Petroleum'!A174</f>
        <v/>
      </c>
      <c r="C175">
        <f>'Input EIA Imports Petroleum'!K174</f>
        <v/>
      </c>
      <c r="D175">
        <f>'Input EIA Imports Petroleum'!L174</f>
        <v/>
      </c>
      <c r="E175">
        <f>VLOOKUP('Input EIA Imports Petroleum'!$E174,'EIA Petroleum Classification'!$A:$B,2,FALSE)</f>
        <v/>
      </c>
    </row>
    <row r="176" spans="1:5">
      <c r="A176">
        <f>YEAR(B176)</f>
        <v/>
      </c>
      <c r="B176">
        <f>'Input EIA Imports Petroleum'!A175</f>
        <v/>
      </c>
      <c r="C176">
        <f>'Input EIA Imports Petroleum'!K175</f>
        <v/>
      </c>
      <c r="D176">
        <f>'Input EIA Imports Petroleum'!L175</f>
        <v/>
      </c>
      <c r="E176">
        <f>VLOOKUP('Input EIA Imports Petroleum'!$E175,'EIA Petroleum Classification'!$A:$B,2,FALSE)</f>
        <v/>
      </c>
    </row>
    <row r="177" spans="1:5">
      <c r="A177">
        <f>YEAR(B177)</f>
        <v/>
      </c>
      <c r="B177">
        <f>'Input EIA Imports Petroleum'!A176</f>
        <v/>
      </c>
      <c r="C177">
        <f>'Input EIA Imports Petroleum'!K176</f>
        <v/>
      </c>
      <c r="D177">
        <f>'Input EIA Imports Petroleum'!L176</f>
        <v/>
      </c>
      <c r="E177">
        <f>VLOOKUP('Input EIA Imports Petroleum'!$E176,'EIA Petroleum Classification'!$A:$B,2,FALSE)</f>
        <v/>
      </c>
    </row>
    <row r="178" spans="1:5">
      <c r="A178">
        <f>YEAR(B178)</f>
        <v/>
      </c>
      <c r="B178">
        <f>'Input EIA Imports Petroleum'!A177</f>
        <v/>
      </c>
      <c r="C178">
        <f>'Input EIA Imports Petroleum'!K177</f>
        <v/>
      </c>
      <c r="D178">
        <f>'Input EIA Imports Petroleum'!L177</f>
        <v/>
      </c>
      <c r="E178">
        <f>VLOOKUP('Input EIA Imports Petroleum'!$E177,'EIA Petroleum Classification'!$A:$B,2,FALSE)</f>
        <v/>
      </c>
    </row>
    <row r="179" spans="1:5">
      <c r="A179">
        <f>YEAR(B179)</f>
        <v/>
      </c>
      <c r="B179">
        <f>'Input EIA Imports Petroleum'!A178</f>
        <v/>
      </c>
      <c r="C179">
        <f>'Input EIA Imports Petroleum'!K178</f>
        <v/>
      </c>
      <c r="D179">
        <f>'Input EIA Imports Petroleum'!L178</f>
        <v/>
      </c>
      <c r="E179">
        <f>VLOOKUP('Input EIA Imports Petroleum'!$E178,'EIA Petroleum Classification'!$A:$B,2,FALSE)</f>
        <v/>
      </c>
    </row>
    <row r="180" spans="1:5">
      <c r="A180">
        <f>YEAR(B180)</f>
        <v/>
      </c>
      <c r="B180">
        <f>'Input EIA Imports Petroleum'!A179</f>
        <v/>
      </c>
      <c r="C180">
        <f>'Input EIA Imports Petroleum'!K179</f>
        <v/>
      </c>
      <c r="D180">
        <f>'Input EIA Imports Petroleum'!L179</f>
        <v/>
      </c>
      <c r="E180">
        <f>VLOOKUP('Input EIA Imports Petroleum'!$E179,'EIA Petroleum Classification'!$A:$B,2,FALSE)</f>
        <v/>
      </c>
    </row>
    <row r="181" spans="1:5">
      <c r="A181">
        <f>YEAR(B181)</f>
        <v/>
      </c>
      <c r="B181">
        <f>'Input EIA Imports Petroleum'!A180</f>
        <v/>
      </c>
      <c r="C181">
        <f>'Input EIA Imports Petroleum'!K180</f>
        <v/>
      </c>
      <c r="D181">
        <f>'Input EIA Imports Petroleum'!L180</f>
        <v/>
      </c>
      <c r="E181">
        <f>VLOOKUP('Input EIA Imports Petroleum'!$E180,'EIA Petroleum Classification'!$A:$B,2,FALSE)</f>
        <v/>
      </c>
    </row>
    <row r="182" spans="1:5">
      <c r="A182">
        <f>YEAR(B182)</f>
        <v/>
      </c>
      <c r="B182">
        <f>'Input EIA Imports Petroleum'!A181</f>
        <v/>
      </c>
      <c r="C182">
        <f>'Input EIA Imports Petroleum'!K181</f>
        <v/>
      </c>
      <c r="D182">
        <f>'Input EIA Imports Petroleum'!L181</f>
        <v/>
      </c>
      <c r="E182">
        <f>VLOOKUP('Input EIA Imports Petroleum'!$E181,'EIA Petroleum Classification'!$A:$B,2,FALSE)</f>
        <v/>
      </c>
    </row>
    <row r="183" spans="1:5">
      <c r="A183">
        <f>YEAR(B183)</f>
        <v/>
      </c>
      <c r="B183">
        <f>'Input EIA Imports Petroleum'!A182</f>
        <v/>
      </c>
      <c r="C183">
        <f>'Input EIA Imports Petroleum'!K182</f>
        <v/>
      </c>
      <c r="D183">
        <f>'Input EIA Imports Petroleum'!L182</f>
        <v/>
      </c>
      <c r="E183">
        <f>VLOOKUP('Input EIA Imports Petroleum'!$E182,'EIA Petroleum Classification'!$A:$B,2,FALSE)</f>
        <v/>
      </c>
    </row>
    <row r="184" spans="1:5">
      <c r="A184">
        <f>YEAR(B184)</f>
        <v/>
      </c>
      <c r="B184">
        <f>'Input EIA Imports Petroleum'!A183</f>
        <v/>
      </c>
      <c r="C184">
        <f>'Input EIA Imports Petroleum'!K183</f>
        <v/>
      </c>
      <c r="D184">
        <f>'Input EIA Imports Petroleum'!L183</f>
        <v/>
      </c>
      <c r="E184">
        <f>VLOOKUP('Input EIA Imports Petroleum'!$E183,'EIA Petroleum Classification'!$A:$B,2,FALSE)</f>
        <v/>
      </c>
    </row>
    <row r="185" spans="1:5">
      <c r="A185">
        <f>YEAR(B185)</f>
        <v/>
      </c>
      <c r="B185">
        <f>'Input EIA Imports Petroleum'!A184</f>
        <v/>
      </c>
      <c r="C185">
        <f>'Input EIA Imports Petroleum'!K184</f>
        <v/>
      </c>
      <c r="D185">
        <f>'Input EIA Imports Petroleum'!L184</f>
        <v/>
      </c>
      <c r="E185">
        <f>VLOOKUP('Input EIA Imports Petroleum'!$E184,'EIA Petroleum Classification'!$A:$B,2,FALSE)</f>
        <v/>
      </c>
    </row>
    <row r="186" spans="1:5">
      <c r="A186">
        <f>YEAR(B186)</f>
        <v/>
      </c>
      <c r="B186">
        <f>'Input EIA Imports Petroleum'!A185</f>
        <v/>
      </c>
      <c r="C186">
        <f>'Input EIA Imports Petroleum'!K185</f>
        <v/>
      </c>
      <c r="D186">
        <f>'Input EIA Imports Petroleum'!L185</f>
        <v/>
      </c>
      <c r="E186">
        <f>VLOOKUP('Input EIA Imports Petroleum'!$E185,'EIA Petroleum Classification'!$A:$B,2,FALSE)</f>
        <v/>
      </c>
    </row>
    <row r="187" spans="1:5">
      <c r="A187">
        <f>YEAR(B187)</f>
        <v/>
      </c>
      <c r="B187">
        <f>'Input EIA Imports Petroleum'!A186</f>
        <v/>
      </c>
      <c r="C187">
        <f>'Input EIA Imports Petroleum'!K186</f>
        <v/>
      </c>
      <c r="D187">
        <f>'Input EIA Imports Petroleum'!L186</f>
        <v/>
      </c>
      <c r="E187">
        <f>VLOOKUP('Input EIA Imports Petroleum'!$E186,'EIA Petroleum Classification'!$A:$B,2,FALSE)</f>
        <v/>
      </c>
    </row>
    <row r="188" spans="1:5">
      <c r="A188">
        <f>YEAR(B188)</f>
        <v/>
      </c>
      <c r="B188">
        <f>'Input EIA Imports Petroleum'!A187</f>
        <v/>
      </c>
      <c r="C188">
        <f>'Input EIA Imports Petroleum'!K187</f>
        <v/>
      </c>
      <c r="D188">
        <f>'Input EIA Imports Petroleum'!L187</f>
        <v/>
      </c>
      <c r="E188">
        <f>VLOOKUP('Input EIA Imports Petroleum'!$E187,'EIA Petroleum Classification'!$A:$B,2,FALSE)</f>
        <v/>
      </c>
    </row>
    <row r="189" spans="1:5">
      <c r="A189">
        <f>YEAR(B189)</f>
        <v/>
      </c>
      <c r="B189">
        <f>'Input EIA Imports Petroleum'!A188</f>
        <v/>
      </c>
      <c r="C189">
        <f>'Input EIA Imports Petroleum'!K188</f>
        <v/>
      </c>
      <c r="D189">
        <f>'Input EIA Imports Petroleum'!L188</f>
        <v/>
      </c>
      <c r="E189">
        <f>VLOOKUP('Input EIA Imports Petroleum'!$E188,'EIA Petroleum Classification'!$A:$B,2,FALSE)</f>
        <v/>
      </c>
    </row>
    <row r="190" spans="1:5">
      <c r="A190">
        <f>YEAR(B190)</f>
        <v/>
      </c>
      <c r="B190">
        <f>'Input EIA Imports Petroleum'!A189</f>
        <v/>
      </c>
      <c r="C190">
        <f>'Input EIA Imports Petroleum'!K189</f>
        <v/>
      </c>
      <c r="D190">
        <f>'Input EIA Imports Petroleum'!L189</f>
        <v/>
      </c>
      <c r="E190">
        <f>VLOOKUP('Input EIA Imports Petroleum'!$E189,'EIA Petroleum Classification'!$A:$B,2,FALSE)</f>
        <v/>
      </c>
    </row>
    <row r="191" spans="1:5">
      <c r="A191">
        <f>YEAR(B191)</f>
        <v/>
      </c>
      <c r="B191">
        <f>'Input EIA Imports Petroleum'!A190</f>
        <v/>
      </c>
      <c r="C191">
        <f>'Input EIA Imports Petroleum'!K190</f>
        <v/>
      </c>
      <c r="D191">
        <f>'Input EIA Imports Petroleum'!L190</f>
        <v/>
      </c>
      <c r="E191">
        <f>VLOOKUP('Input EIA Imports Petroleum'!$E190,'EIA Petroleum Classification'!$A:$B,2,FALSE)</f>
        <v/>
      </c>
    </row>
    <row r="192" spans="1:5">
      <c r="A192">
        <f>YEAR(B192)</f>
        <v/>
      </c>
      <c r="B192">
        <f>'Input EIA Imports Petroleum'!A191</f>
        <v/>
      </c>
      <c r="C192">
        <f>'Input EIA Imports Petroleum'!K191</f>
        <v/>
      </c>
      <c r="D192">
        <f>'Input EIA Imports Petroleum'!L191</f>
        <v/>
      </c>
      <c r="E192">
        <f>VLOOKUP('Input EIA Imports Petroleum'!$E191,'EIA Petroleum Classification'!$A:$B,2,FALSE)</f>
        <v/>
      </c>
    </row>
    <row r="193" spans="1:5">
      <c r="A193">
        <f>YEAR(B193)</f>
        <v/>
      </c>
      <c r="B193">
        <f>'Input EIA Imports Petroleum'!A192</f>
        <v/>
      </c>
      <c r="C193">
        <f>'Input EIA Imports Petroleum'!K192</f>
        <v/>
      </c>
      <c r="D193">
        <f>'Input EIA Imports Petroleum'!L192</f>
        <v/>
      </c>
      <c r="E193">
        <f>VLOOKUP('Input EIA Imports Petroleum'!$E192,'EIA Petroleum Classification'!$A:$B,2,FALSE)</f>
        <v/>
      </c>
    </row>
    <row r="194" spans="1:5">
      <c r="A194">
        <f>YEAR(B194)</f>
        <v/>
      </c>
      <c r="B194">
        <f>'Input EIA Imports Petroleum'!A193</f>
        <v/>
      </c>
      <c r="C194">
        <f>'Input EIA Imports Petroleum'!K193</f>
        <v/>
      </c>
      <c r="D194">
        <f>'Input EIA Imports Petroleum'!L193</f>
        <v/>
      </c>
      <c r="E194">
        <f>VLOOKUP('Input EIA Imports Petroleum'!$E193,'EIA Petroleum Classification'!$A:$B,2,FALSE)</f>
        <v/>
      </c>
    </row>
    <row r="195" spans="1:5">
      <c r="A195">
        <f>YEAR(B195)</f>
        <v/>
      </c>
      <c r="B195">
        <f>'Input EIA Imports Petroleum'!A194</f>
        <v/>
      </c>
      <c r="C195">
        <f>'Input EIA Imports Petroleum'!K194</f>
        <v/>
      </c>
      <c r="D195">
        <f>'Input EIA Imports Petroleum'!L194</f>
        <v/>
      </c>
      <c r="E195">
        <f>VLOOKUP('Input EIA Imports Petroleum'!$E194,'EIA Petroleum Classification'!$A:$B,2,FALSE)</f>
        <v/>
      </c>
    </row>
    <row r="196" spans="1:5">
      <c r="A196">
        <f>YEAR(B196)</f>
        <v/>
      </c>
      <c r="B196">
        <f>'Input EIA Imports Petroleum'!A195</f>
        <v/>
      </c>
      <c r="C196">
        <f>'Input EIA Imports Petroleum'!K195</f>
        <v/>
      </c>
      <c r="D196">
        <f>'Input EIA Imports Petroleum'!L195</f>
        <v/>
      </c>
      <c r="E196">
        <f>VLOOKUP('Input EIA Imports Petroleum'!$E195,'EIA Petroleum Classification'!$A:$B,2,FALSE)</f>
        <v/>
      </c>
    </row>
    <row r="197" spans="1:5">
      <c r="A197">
        <f>YEAR(B197)</f>
        <v/>
      </c>
      <c r="B197">
        <f>'Input EIA Imports Petroleum'!A196</f>
        <v/>
      </c>
      <c r="C197">
        <f>'Input EIA Imports Petroleum'!K196</f>
        <v/>
      </c>
      <c r="D197">
        <f>'Input EIA Imports Petroleum'!L196</f>
        <v/>
      </c>
      <c r="E197">
        <f>VLOOKUP('Input EIA Imports Petroleum'!$E196,'EIA Petroleum Classification'!$A:$B,2,FALSE)</f>
        <v/>
      </c>
    </row>
    <row r="198" spans="1:5">
      <c r="A198">
        <f>YEAR(B198)</f>
        <v/>
      </c>
      <c r="B198">
        <f>'Input EIA Imports Petroleum'!A197</f>
        <v/>
      </c>
      <c r="C198">
        <f>'Input EIA Imports Petroleum'!K197</f>
        <v/>
      </c>
      <c r="D198">
        <f>'Input EIA Imports Petroleum'!L197</f>
        <v/>
      </c>
      <c r="E198">
        <f>VLOOKUP('Input EIA Imports Petroleum'!$E197,'EIA Petroleum Classification'!$A:$B,2,FALSE)</f>
        <v/>
      </c>
    </row>
    <row r="199" spans="1:5">
      <c r="A199">
        <f>YEAR(B199)</f>
        <v/>
      </c>
      <c r="B199">
        <f>'Input EIA Imports Petroleum'!A198</f>
        <v/>
      </c>
      <c r="C199">
        <f>'Input EIA Imports Petroleum'!K198</f>
        <v/>
      </c>
      <c r="D199">
        <f>'Input EIA Imports Petroleum'!L198</f>
        <v/>
      </c>
      <c r="E199">
        <f>VLOOKUP('Input EIA Imports Petroleum'!$E198,'EIA Petroleum Classification'!$A:$B,2,FALSE)</f>
        <v/>
      </c>
    </row>
    <row r="200" spans="1:5">
      <c r="A200">
        <f>YEAR(B200)</f>
        <v/>
      </c>
      <c r="B200">
        <f>'Input EIA Imports Petroleum'!A199</f>
        <v/>
      </c>
      <c r="C200">
        <f>'Input EIA Imports Petroleum'!K199</f>
        <v/>
      </c>
      <c r="D200">
        <f>'Input EIA Imports Petroleum'!L199</f>
        <v/>
      </c>
      <c r="E200">
        <f>VLOOKUP('Input EIA Imports Petroleum'!$E199,'EIA Petroleum Classification'!$A:$B,2,FALSE)</f>
        <v/>
      </c>
    </row>
    <row r="201" spans="1:5">
      <c r="A201">
        <f>YEAR(B201)</f>
        <v/>
      </c>
      <c r="B201">
        <f>'Input EIA Imports Petroleum'!A200</f>
        <v/>
      </c>
      <c r="C201">
        <f>'Input EIA Imports Petroleum'!K200</f>
        <v/>
      </c>
      <c r="D201">
        <f>'Input EIA Imports Petroleum'!L200</f>
        <v/>
      </c>
      <c r="E201">
        <f>VLOOKUP('Input EIA Imports Petroleum'!$E200,'EIA Petroleum Classification'!$A:$B,2,FALSE)</f>
        <v/>
      </c>
    </row>
    <row r="202" spans="1:5">
      <c r="A202">
        <f>YEAR(B202)</f>
        <v/>
      </c>
      <c r="B202">
        <f>'Input EIA Imports Petroleum'!A201</f>
        <v/>
      </c>
      <c r="C202">
        <f>'Input EIA Imports Petroleum'!K201</f>
        <v/>
      </c>
      <c r="D202">
        <f>'Input EIA Imports Petroleum'!L201</f>
        <v/>
      </c>
      <c r="E202">
        <f>VLOOKUP('Input EIA Imports Petroleum'!$E201,'EIA Petroleum Classification'!$A:$B,2,FALSE)</f>
        <v/>
      </c>
    </row>
    <row r="203" spans="1:5">
      <c r="A203">
        <f>YEAR(B203)</f>
        <v/>
      </c>
      <c r="B203">
        <f>'Input EIA Imports Petroleum'!A202</f>
        <v/>
      </c>
      <c r="C203">
        <f>'Input EIA Imports Petroleum'!K202</f>
        <v/>
      </c>
      <c r="D203">
        <f>'Input EIA Imports Petroleum'!L202</f>
        <v/>
      </c>
      <c r="E203">
        <f>VLOOKUP('Input EIA Imports Petroleum'!$E202,'EIA Petroleum Classification'!$A:$B,2,FALSE)</f>
        <v/>
      </c>
    </row>
    <row r="204" spans="1:5">
      <c r="A204">
        <f>YEAR(B204)</f>
        <v/>
      </c>
      <c r="B204">
        <f>'Input EIA Imports Petroleum'!A203</f>
        <v/>
      </c>
      <c r="C204">
        <f>'Input EIA Imports Petroleum'!K203</f>
        <v/>
      </c>
      <c r="D204">
        <f>'Input EIA Imports Petroleum'!L203</f>
        <v/>
      </c>
      <c r="E204">
        <f>VLOOKUP('Input EIA Imports Petroleum'!$E203,'EIA Petroleum Classification'!$A:$B,2,FALSE)</f>
        <v/>
      </c>
    </row>
    <row r="205" spans="1:5">
      <c r="A205">
        <f>YEAR(B205)</f>
        <v/>
      </c>
      <c r="B205">
        <f>'Input EIA Imports Petroleum'!A204</f>
        <v/>
      </c>
      <c r="C205">
        <f>'Input EIA Imports Petroleum'!K204</f>
        <v/>
      </c>
      <c r="D205">
        <f>'Input EIA Imports Petroleum'!L204</f>
        <v/>
      </c>
      <c r="E205">
        <f>VLOOKUP('Input EIA Imports Petroleum'!$E204,'EIA Petroleum Classification'!$A:$B,2,FALSE)</f>
        <v/>
      </c>
    </row>
    <row r="206" spans="1:5">
      <c r="A206">
        <f>YEAR(B206)</f>
        <v/>
      </c>
      <c r="B206">
        <f>'Input EIA Imports Petroleum'!A205</f>
        <v/>
      </c>
      <c r="C206">
        <f>'Input EIA Imports Petroleum'!K205</f>
        <v/>
      </c>
      <c r="D206">
        <f>'Input EIA Imports Petroleum'!L205</f>
        <v/>
      </c>
      <c r="E206">
        <f>VLOOKUP('Input EIA Imports Petroleum'!$E205,'EIA Petroleum Classification'!$A:$B,2,FALSE)</f>
        <v/>
      </c>
    </row>
    <row r="207" spans="1:5">
      <c r="A207">
        <f>YEAR(B207)</f>
        <v/>
      </c>
      <c r="B207">
        <f>'Input EIA Imports Petroleum'!A206</f>
        <v/>
      </c>
      <c r="C207">
        <f>'Input EIA Imports Petroleum'!K206</f>
        <v/>
      </c>
      <c r="D207">
        <f>'Input EIA Imports Petroleum'!L206</f>
        <v/>
      </c>
      <c r="E207">
        <f>VLOOKUP('Input EIA Imports Petroleum'!$E206,'EIA Petroleum Classification'!$A:$B,2,FALSE)</f>
        <v/>
      </c>
    </row>
    <row r="208" spans="1:5">
      <c r="A208">
        <f>YEAR(B208)</f>
        <v/>
      </c>
      <c r="B208">
        <f>'Input EIA Imports Petroleum'!A207</f>
        <v/>
      </c>
      <c r="C208">
        <f>'Input EIA Imports Petroleum'!K207</f>
        <v/>
      </c>
      <c r="D208">
        <f>'Input EIA Imports Petroleum'!L207</f>
        <v/>
      </c>
      <c r="E208">
        <f>VLOOKUP('Input EIA Imports Petroleum'!$E207,'EIA Petroleum Classification'!$A:$B,2,FALSE)</f>
        <v/>
      </c>
    </row>
    <row r="209" spans="1:5">
      <c r="A209">
        <f>YEAR(B209)</f>
        <v/>
      </c>
      <c r="B209">
        <f>'Input EIA Imports Petroleum'!A208</f>
        <v/>
      </c>
      <c r="C209">
        <f>'Input EIA Imports Petroleum'!K208</f>
        <v/>
      </c>
      <c r="D209">
        <f>'Input EIA Imports Petroleum'!L208</f>
        <v/>
      </c>
      <c r="E209">
        <f>VLOOKUP('Input EIA Imports Petroleum'!$E208,'EIA Petroleum Classification'!$A:$B,2,FALSE)</f>
        <v/>
      </c>
    </row>
    <row r="210" spans="1:5">
      <c r="A210">
        <f>YEAR(B210)</f>
        <v/>
      </c>
      <c r="B210">
        <f>'Input EIA Imports Petroleum'!A209</f>
        <v/>
      </c>
      <c r="C210">
        <f>'Input EIA Imports Petroleum'!K209</f>
        <v/>
      </c>
      <c r="D210">
        <f>'Input EIA Imports Petroleum'!L209</f>
        <v/>
      </c>
      <c r="E210">
        <f>VLOOKUP('Input EIA Imports Petroleum'!$E209,'EIA Petroleum Classification'!$A:$B,2,FALSE)</f>
        <v/>
      </c>
    </row>
    <row r="211" spans="1:5">
      <c r="A211">
        <f>YEAR(B211)</f>
        <v/>
      </c>
      <c r="B211">
        <f>'Input EIA Imports Petroleum'!A210</f>
        <v/>
      </c>
      <c r="C211">
        <f>'Input EIA Imports Petroleum'!K210</f>
        <v/>
      </c>
      <c r="D211">
        <f>'Input EIA Imports Petroleum'!L210</f>
        <v/>
      </c>
      <c r="E211">
        <f>VLOOKUP('Input EIA Imports Petroleum'!$E210,'EIA Petroleum Classification'!$A:$B,2,FALSE)</f>
        <v/>
      </c>
    </row>
    <row r="212" spans="1:5">
      <c r="A212">
        <f>YEAR(B212)</f>
        <v/>
      </c>
      <c r="B212">
        <f>'Input EIA Imports Petroleum'!A211</f>
        <v/>
      </c>
      <c r="C212">
        <f>'Input EIA Imports Petroleum'!K211</f>
        <v/>
      </c>
      <c r="D212">
        <f>'Input EIA Imports Petroleum'!L211</f>
        <v/>
      </c>
      <c r="E212">
        <f>VLOOKUP('Input EIA Imports Petroleum'!$E211,'EIA Petroleum Classification'!$A:$B,2,FALSE)</f>
        <v/>
      </c>
    </row>
    <row r="213" spans="1:5">
      <c r="A213">
        <f>YEAR(B213)</f>
        <v/>
      </c>
      <c r="B213">
        <f>'Input EIA Imports Petroleum'!A212</f>
        <v/>
      </c>
      <c r="C213">
        <f>'Input EIA Imports Petroleum'!K212</f>
        <v/>
      </c>
      <c r="D213">
        <f>'Input EIA Imports Petroleum'!L212</f>
        <v/>
      </c>
      <c r="E213">
        <f>VLOOKUP('Input EIA Imports Petroleum'!$E212,'EIA Petroleum Classification'!$A:$B,2,FALSE)</f>
        <v/>
      </c>
    </row>
    <row r="214" spans="1:5">
      <c r="A214">
        <f>YEAR(B214)</f>
        <v/>
      </c>
      <c r="B214">
        <f>'Input EIA Imports Petroleum'!A213</f>
        <v/>
      </c>
      <c r="C214">
        <f>'Input EIA Imports Petroleum'!K213</f>
        <v/>
      </c>
      <c r="D214">
        <f>'Input EIA Imports Petroleum'!L213</f>
        <v/>
      </c>
      <c r="E214">
        <f>VLOOKUP('Input EIA Imports Petroleum'!$E213,'EIA Petroleum Classification'!$A:$B,2,FALSE)</f>
        <v/>
      </c>
    </row>
    <row r="215" spans="1:5">
      <c r="A215">
        <f>YEAR(B215)</f>
        <v/>
      </c>
      <c r="B215">
        <f>'Input EIA Imports Petroleum'!A214</f>
        <v/>
      </c>
      <c r="C215">
        <f>'Input EIA Imports Petroleum'!K214</f>
        <v/>
      </c>
      <c r="D215">
        <f>'Input EIA Imports Petroleum'!L214</f>
        <v/>
      </c>
      <c r="E215">
        <f>VLOOKUP('Input EIA Imports Petroleum'!$E214,'EIA Petroleum Classification'!$A:$B,2,FALSE)</f>
        <v/>
      </c>
    </row>
    <row r="216" spans="1:5">
      <c r="A216">
        <f>YEAR(B216)</f>
        <v/>
      </c>
      <c r="B216">
        <f>'Input EIA Imports Petroleum'!A215</f>
        <v/>
      </c>
      <c r="C216">
        <f>'Input EIA Imports Petroleum'!K215</f>
        <v/>
      </c>
      <c r="D216">
        <f>'Input EIA Imports Petroleum'!L215</f>
        <v/>
      </c>
      <c r="E216">
        <f>VLOOKUP('Input EIA Imports Petroleum'!$E215,'EIA Petroleum Classification'!$A:$B,2,FALSE)</f>
        <v/>
      </c>
    </row>
    <row r="217" spans="1:5">
      <c r="A217">
        <f>YEAR(B217)</f>
        <v/>
      </c>
      <c r="B217">
        <f>'Input EIA Imports Petroleum'!A216</f>
        <v/>
      </c>
      <c r="C217">
        <f>'Input EIA Imports Petroleum'!K216</f>
        <v/>
      </c>
      <c r="D217">
        <f>'Input EIA Imports Petroleum'!L216</f>
        <v/>
      </c>
      <c r="E217">
        <f>VLOOKUP('Input EIA Imports Petroleum'!$E216,'EIA Petroleum Classification'!$A:$B,2,FALSE)</f>
        <v/>
      </c>
    </row>
    <row r="218" spans="1:5">
      <c r="A218">
        <f>YEAR(B218)</f>
        <v/>
      </c>
      <c r="B218">
        <f>'Input EIA Imports Petroleum'!A217</f>
        <v/>
      </c>
      <c r="C218">
        <f>'Input EIA Imports Petroleum'!K217</f>
        <v/>
      </c>
      <c r="D218">
        <f>'Input EIA Imports Petroleum'!L217</f>
        <v/>
      </c>
      <c r="E218">
        <f>VLOOKUP('Input EIA Imports Petroleum'!$E217,'EIA Petroleum Classification'!$A:$B,2,FALSE)</f>
        <v/>
      </c>
    </row>
    <row r="219" spans="1:5">
      <c r="A219">
        <f>YEAR(B219)</f>
        <v/>
      </c>
      <c r="B219">
        <f>'Input EIA Imports Petroleum'!A218</f>
        <v/>
      </c>
      <c r="C219">
        <f>'Input EIA Imports Petroleum'!K218</f>
        <v/>
      </c>
      <c r="D219">
        <f>'Input EIA Imports Petroleum'!L218</f>
        <v/>
      </c>
      <c r="E219">
        <f>VLOOKUP('Input EIA Imports Petroleum'!$E218,'EIA Petroleum Classification'!$A:$B,2,FALSE)</f>
        <v/>
      </c>
    </row>
    <row r="220" spans="1:5">
      <c r="A220">
        <f>YEAR(B220)</f>
        <v/>
      </c>
      <c r="B220">
        <f>'Input EIA Imports Petroleum'!A219</f>
        <v/>
      </c>
      <c r="C220">
        <f>'Input EIA Imports Petroleum'!K219</f>
        <v/>
      </c>
      <c r="D220">
        <f>'Input EIA Imports Petroleum'!L219</f>
        <v/>
      </c>
      <c r="E220">
        <f>VLOOKUP('Input EIA Imports Petroleum'!$E219,'EIA Petroleum Classification'!$A:$B,2,FALSE)</f>
        <v/>
      </c>
    </row>
    <row r="221" spans="1:5">
      <c r="A221">
        <f>YEAR(B221)</f>
        <v/>
      </c>
      <c r="B221">
        <f>'Input EIA Imports Petroleum'!A220</f>
        <v/>
      </c>
      <c r="C221">
        <f>'Input EIA Imports Petroleum'!K220</f>
        <v/>
      </c>
      <c r="D221">
        <f>'Input EIA Imports Petroleum'!L220</f>
        <v/>
      </c>
      <c r="E221">
        <f>VLOOKUP('Input EIA Imports Petroleum'!$E220,'EIA Petroleum Classification'!$A:$B,2,FALSE)</f>
        <v/>
      </c>
    </row>
    <row r="222" spans="1:5">
      <c r="A222">
        <f>YEAR(B222)</f>
        <v/>
      </c>
      <c r="B222">
        <f>'Input EIA Imports Petroleum'!A221</f>
        <v/>
      </c>
      <c r="C222">
        <f>'Input EIA Imports Petroleum'!K221</f>
        <v/>
      </c>
      <c r="D222">
        <f>'Input EIA Imports Petroleum'!L221</f>
        <v/>
      </c>
      <c r="E222">
        <f>VLOOKUP('Input EIA Imports Petroleum'!$E221,'EIA Petroleum Classification'!$A:$B,2,FALSE)</f>
        <v/>
      </c>
    </row>
    <row r="223" spans="1:5">
      <c r="A223">
        <f>YEAR(B223)</f>
        <v/>
      </c>
      <c r="B223">
        <f>'Input EIA Imports Petroleum'!A222</f>
        <v/>
      </c>
      <c r="C223">
        <f>'Input EIA Imports Petroleum'!K222</f>
        <v/>
      </c>
      <c r="D223">
        <f>'Input EIA Imports Petroleum'!L222</f>
        <v/>
      </c>
      <c r="E223">
        <f>VLOOKUP('Input EIA Imports Petroleum'!$E222,'EIA Petroleum Classification'!$A:$B,2,FALSE)</f>
        <v/>
      </c>
    </row>
    <row r="224" spans="1:5">
      <c r="A224">
        <f>YEAR(B224)</f>
        <v/>
      </c>
      <c r="B224">
        <f>'Input EIA Imports Petroleum'!A223</f>
        <v/>
      </c>
      <c r="C224">
        <f>'Input EIA Imports Petroleum'!K223</f>
        <v/>
      </c>
      <c r="D224">
        <f>'Input EIA Imports Petroleum'!L223</f>
        <v/>
      </c>
      <c r="E224">
        <f>VLOOKUP('Input EIA Imports Petroleum'!$E223,'EIA Petroleum Classification'!$A:$B,2,FALSE)</f>
        <v/>
      </c>
    </row>
    <row r="225" spans="1:5">
      <c r="A225">
        <f>YEAR(B225)</f>
        <v/>
      </c>
      <c r="B225">
        <f>'Input EIA Imports Petroleum'!A224</f>
        <v/>
      </c>
      <c r="C225">
        <f>'Input EIA Imports Petroleum'!K224</f>
        <v/>
      </c>
      <c r="D225">
        <f>'Input EIA Imports Petroleum'!L224</f>
        <v/>
      </c>
      <c r="E225">
        <f>VLOOKUP('Input EIA Imports Petroleum'!$E224,'EIA Petroleum Classification'!$A:$B,2,FALSE)</f>
        <v/>
      </c>
    </row>
    <row r="226" spans="1:5">
      <c r="A226">
        <f>YEAR(B226)</f>
        <v/>
      </c>
      <c r="B226">
        <f>'Input EIA Imports Petroleum'!A225</f>
        <v/>
      </c>
      <c r="C226">
        <f>'Input EIA Imports Petroleum'!K225</f>
        <v/>
      </c>
      <c r="D226">
        <f>'Input EIA Imports Petroleum'!L225</f>
        <v/>
      </c>
      <c r="E226">
        <f>VLOOKUP('Input EIA Imports Petroleum'!$E225,'EIA Petroleum Classification'!$A:$B,2,FALSE)</f>
        <v/>
      </c>
    </row>
    <row r="227" spans="1:5">
      <c r="A227">
        <f>YEAR(B227)</f>
        <v/>
      </c>
      <c r="B227">
        <f>'Input EIA Imports Petroleum'!A226</f>
        <v/>
      </c>
      <c r="C227">
        <f>'Input EIA Imports Petroleum'!K226</f>
        <v/>
      </c>
      <c r="D227">
        <f>'Input EIA Imports Petroleum'!L226</f>
        <v/>
      </c>
      <c r="E227">
        <f>VLOOKUP('Input EIA Imports Petroleum'!$E226,'EIA Petroleum Classification'!$A:$B,2,FALSE)</f>
        <v/>
      </c>
    </row>
    <row r="228" spans="1:5">
      <c r="A228">
        <f>YEAR(B228)</f>
        <v/>
      </c>
      <c r="B228">
        <f>'Input EIA Imports Petroleum'!A227</f>
        <v/>
      </c>
      <c r="C228">
        <f>'Input EIA Imports Petroleum'!K227</f>
        <v/>
      </c>
      <c r="D228">
        <f>'Input EIA Imports Petroleum'!L227</f>
        <v/>
      </c>
      <c r="E228">
        <f>VLOOKUP('Input EIA Imports Petroleum'!$E227,'EIA Petroleum Classification'!$A:$B,2,FALSE)</f>
        <v/>
      </c>
    </row>
    <row r="229" spans="1:5">
      <c r="A229">
        <f>YEAR(B229)</f>
        <v/>
      </c>
      <c r="B229">
        <f>'Input EIA Imports Petroleum'!A228</f>
        <v/>
      </c>
      <c r="C229">
        <f>'Input EIA Imports Petroleum'!K228</f>
        <v/>
      </c>
      <c r="D229">
        <f>'Input EIA Imports Petroleum'!L228</f>
        <v/>
      </c>
      <c r="E229">
        <f>VLOOKUP('Input EIA Imports Petroleum'!$E228,'EIA Petroleum Classification'!$A:$B,2,FALSE)</f>
        <v/>
      </c>
    </row>
    <row r="230" spans="1:5">
      <c r="A230">
        <f>YEAR(B230)</f>
        <v/>
      </c>
      <c r="B230">
        <f>'Input EIA Imports Petroleum'!A229</f>
        <v/>
      </c>
      <c r="C230">
        <f>'Input EIA Imports Petroleum'!K229</f>
        <v/>
      </c>
      <c r="D230">
        <f>'Input EIA Imports Petroleum'!L229</f>
        <v/>
      </c>
      <c r="E230">
        <f>VLOOKUP('Input EIA Imports Petroleum'!$E229,'EIA Petroleum Classification'!$A:$B,2,FALSE)</f>
        <v/>
      </c>
    </row>
    <row r="231" spans="1:5">
      <c r="A231">
        <f>YEAR(B231)</f>
        <v/>
      </c>
      <c r="B231">
        <f>'Input EIA Imports Petroleum'!A230</f>
        <v/>
      </c>
      <c r="C231">
        <f>'Input EIA Imports Petroleum'!K230</f>
        <v/>
      </c>
      <c r="D231">
        <f>'Input EIA Imports Petroleum'!L230</f>
        <v/>
      </c>
      <c r="E231">
        <f>VLOOKUP('Input EIA Imports Petroleum'!$E230,'EIA Petroleum Classification'!$A:$B,2,FALSE)</f>
        <v/>
      </c>
    </row>
    <row r="232" spans="1:5">
      <c r="A232">
        <f>YEAR(B232)</f>
        <v/>
      </c>
      <c r="B232">
        <f>'Input EIA Imports Petroleum'!A231</f>
        <v/>
      </c>
      <c r="C232">
        <f>'Input EIA Imports Petroleum'!K231</f>
        <v/>
      </c>
      <c r="D232">
        <f>'Input EIA Imports Petroleum'!L231</f>
        <v/>
      </c>
      <c r="E232">
        <f>VLOOKUP('Input EIA Imports Petroleum'!$E231,'EIA Petroleum Classification'!$A:$B,2,FALSE)</f>
        <v/>
      </c>
    </row>
    <row r="233" spans="1:5">
      <c r="A233">
        <f>YEAR(B233)</f>
        <v/>
      </c>
      <c r="B233">
        <f>'Input EIA Imports Petroleum'!A232</f>
        <v/>
      </c>
      <c r="C233">
        <f>'Input EIA Imports Petroleum'!K232</f>
        <v/>
      </c>
      <c r="D233">
        <f>'Input EIA Imports Petroleum'!L232</f>
        <v/>
      </c>
      <c r="E233">
        <f>VLOOKUP('Input EIA Imports Petroleum'!$E232,'EIA Petroleum Classification'!$A:$B,2,FALSE)</f>
        <v/>
      </c>
    </row>
    <row r="234" spans="1:5">
      <c r="A234">
        <f>YEAR(B234)</f>
        <v/>
      </c>
      <c r="B234">
        <f>'Input EIA Imports Petroleum'!A233</f>
        <v/>
      </c>
      <c r="C234">
        <f>'Input EIA Imports Petroleum'!K233</f>
        <v/>
      </c>
      <c r="D234">
        <f>'Input EIA Imports Petroleum'!L233</f>
        <v/>
      </c>
      <c r="E234">
        <f>VLOOKUP('Input EIA Imports Petroleum'!$E233,'EIA Petroleum Classification'!$A:$B,2,FALSE)</f>
        <v/>
      </c>
    </row>
    <row r="235" spans="1:5">
      <c r="A235">
        <f>YEAR(B235)</f>
        <v/>
      </c>
      <c r="B235">
        <f>'Input EIA Imports Petroleum'!A234</f>
        <v/>
      </c>
      <c r="C235">
        <f>'Input EIA Imports Petroleum'!K234</f>
        <v/>
      </c>
      <c r="D235">
        <f>'Input EIA Imports Petroleum'!L234</f>
        <v/>
      </c>
      <c r="E235">
        <f>VLOOKUP('Input EIA Imports Petroleum'!$E234,'EIA Petroleum Classification'!$A:$B,2,FALSE)</f>
        <v/>
      </c>
    </row>
    <row r="236" spans="1:5">
      <c r="A236">
        <f>YEAR(B236)</f>
        <v/>
      </c>
      <c r="B236">
        <f>'Input EIA Imports Petroleum'!A235</f>
        <v/>
      </c>
      <c r="C236">
        <f>'Input EIA Imports Petroleum'!K235</f>
        <v/>
      </c>
      <c r="D236">
        <f>'Input EIA Imports Petroleum'!L235</f>
        <v/>
      </c>
      <c r="E236">
        <f>VLOOKUP('Input EIA Imports Petroleum'!$E235,'EIA Petroleum Classification'!$A:$B,2,FALSE)</f>
        <v/>
      </c>
    </row>
    <row r="237" spans="1:5">
      <c r="A237">
        <f>YEAR(B237)</f>
        <v/>
      </c>
      <c r="B237">
        <f>'Input EIA Imports Petroleum'!A236</f>
        <v/>
      </c>
      <c r="C237">
        <f>'Input EIA Imports Petroleum'!K236</f>
        <v/>
      </c>
      <c r="D237">
        <f>'Input EIA Imports Petroleum'!L236</f>
        <v/>
      </c>
      <c r="E237">
        <f>VLOOKUP('Input EIA Imports Petroleum'!$E236,'EIA Petroleum Classification'!$A:$B,2,FALSE)</f>
        <v/>
      </c>
    </row>
    <row r="238" spans="1:5">
      <c r="A238">
        <f>YEAR(B238)</f>
        <v/>
      </c>
      <c r="B238">
        <f>'Input EIA Imports Petroleum'!A237</f>
        <v/>
      </c>
      <c r="C238">
        <f>'Input EIA Imports Petroleum'!K237</f>
        <v/>
      </c>
      <c r="D238">
        <f>'Input EIA Imports Petroleum'!L237</f>
        <v/>
      </c>
      <c r="E238">
        <f>VLOOKUP('Input EIA Imports Petroleum'!$E237,'EIA Petroleum Classification'!$A:$B,2,FALSE)</f>
        <v/>
      </c>
    </row>
    <row r="239" spans="1:5">
      <c r="A239">
        <f>YEAR(B239)</f>
        <v/>
      </c>
      <c r="B239">
        <f>'Input EIA Imports Petroleum'!A238</f>
        <v/>
      </c>
      <c r="C239">
        <f>'Input EIA Imports Petroleum'!K238</f>
        <v/>
      </c>
      <c r="D239">
        <f>'Input EIA Imports Petroleum'!L238</f>
        <v/>
      </c>
      <c r="E239">
        <f>VLOOKUP('Input EIA Imports Petroleum'!$E238,'EIA Petroleum Classification'!$A:$B,2,FALSE)</f>
        <v/>
      </c>
    </row>
    <row r="240" spans="1:5">
      <c r="A240">
        <f>YEAR(B240)</f>
        <v/>
      </c>
      <c r="B240">
        <f>'Input EIA Imports Petroleum'!A239</f>
        <v/>
      </c>
      <c r="C240">
        <f>'Input EIA Imports Petroleum'!K239</f>
        <v/>
      </c>
      <c r="D240">
        <f>'Input EIA Imports Petroleum'!L239</f>
        <v/>
      </c>
      <c r="E240">
        <f>VLOOKUP('Input EIA Imports Petroleum'!$E239,'EIA Petroleum Classification'!$A:$B,2,FALSE)</f>
        <v/>
      </c>
    </row>
    <row r="241" spans="1:5">
      <c r="A241">
        <f>YEAR(B241)</f>
        <v/>
      </c>
      <c r="B241">
        <f>'Input EIA Imports Petroleum'!A240</f>
        <v/>
      </c>
      <c r="C241">
        <f>'Input EIA Imports Petroleum'!K240</f>
        <v/>
      </c>
      <c r="D241">
        <f>'Input EIA Imports Petroleum'!L240</f>
        <v/>
      </c>
      <c r="E241">
        <f>VLOOKUP('Input EIA Imports Petroleum'!$E240,'EIA Petroleum Classification'!$A:$B,2,FALSE)</f>
        <v/>
      </c>
    </row>
    <row r="242" spans="1:5">
      <c r="A242">
        <f>YEAR(B242)</f>
        <v/>
      </c>
      <c r="B242">
        <f>'Input EIA Imports Petroleum'!A241</f>
        <v/>
      </c>
      <c r="C242">
        <f>'Input EIA Imports Petroleum'!K241</f>
        <v/>
      </c>
      <c r="D242">
        <f>'Input EIA Imports Petroleum'!L241</f>
        <v/>
      </c>
      <c r="E242">
        <f>VLOOKUP('Input EIA Imports Petroleum'!$E241,'EIA Petroleum Classification'!$A:$B,2,FALSE)</f>
        <v/>
      </c>
    </row>
    <row r="243" spans="1:5">
      <c r="A243">
        <f>YEAR(B243)</f>
        <v/>
      </c>
      <c r="B243">
        <f>'Input EIA Imports Petroleum'!A242</f>
        <v/>
      </c>
      <c r="C243">
        <f>'Input EIA Imports Petroleum'!K242</f>
        <v/>
      </c>
      <c r="D243">
        <f>'Input EIA Imports Petroleum'!L242</f>
        <v/>
      </c>
      <c r="E243">
        <f>VLOOKUP('Input EIA Imports Petroleum'!$E242,'EIA Petroleum Classification'!$A:$B,2,FALSE)</f>
        <v/>
      </c>
    </row>
    <row r="244" spans="1:5">
      <c r="A244">
        <f>YEAR(B244)</f>
        <v/>
      </c>
      <c r="B244">
        <f>'Input EIA Imports Petroleum'!A243</f>
        <v/>
      </c>
      <c r="C244">
        <f>'Input EIA Imports Petroleum'!K243</f>
        <v/>
      </c>
      <c r="D244">
        <f>'Input EIA Imports Petroleum'!L243</f>
        <v/>
      </c>
      <c r="E244">
        <f>VLOOKUP('Input EIA Imports Petroleum'!$E243,'EIA Petroleum Classification'!$A:$B,2,FALSE)</f>
        <v/>
      </c>
    </row>
    <row r="245" spans="1:5">
      <c r="A245">
        <f>YEAR(B245)</f>
        <v/>
      </c>
      <c r="B245">
        <f>'Input EIA Imports Petroleum'!A244</f>
        <v/>
      </c>
      <c r="C245">
        <f>'Input EIA Imports Petroleum'!K244</f>
        <v/>
      </c>
      <c r="D245">
        <f>'Input EIA Imports Petroleum'!L244</f>
        <v/>
      </c>
      <c r="E245">
        <f>VLOOKUP('Input EIA Imports Petroleum'!$E244,'EIA Petroleum Classification'!$A:$B,2,FALSE)</f>
        <v/>
      </c>
    </row>
    <row r="246" spans="1:5">
      <c r="A246">
        <f>YEAR(B246)</f>
        <v/>
      </c>
      <c r="B246">
        <f>'Input EIA Imports Petroleum'!A245</f>
        <v/>
      </c>
      <c r="C246">
        <f>'Input EIA Imports Petroleum'!K245</f>
        <v/>
      </c>
      <c r="D246">
        <f>'Input EIA Imports Petroleum'!L245</f>
        <v/>
      </c>
      <c r="E246">
        <f>VLOOKUP('Input EIA Imports Petroleum'!$E245,'EIA Petroleum Classification'!$A:$B,2,FALSE)</f>
        <v/>
      </c>
    </row>
    <row r="247" spans="1:5">
      <c r="A247">
        <f>YEAR(B247)</f>
        <v/>
      </c>
      <c r="B247">
        <f>'Input EIA Imports Petroleum'!A246</f>
        <v/>
      </c>
      <c r="C247">
        <f>'Input EIA Imports Petroleum'!K246</f>
        <v/>
      </c>
      <c r="D247">
        <f>'Input EIA Imports Petroleum'!L246</f>
        <v/>
      </c>
      <c r="E247">
        <f>VLOOKUP('Input EIA Imports Petroleum'!$E246,'EIA Petroleum Classification'!$A:$B,2,FALSE)</f>
        <v/>
      </c>
    </row>
    <row r="248" spans="1:5">
      <c r="A248">
        <f>YEAR(B248)</f>
        <v/>
      </c>
      <c r="B248">
        <f>'Input EIA Imports Petroleum'!A247</f>
        <v/>
      </c>
      <c r="C248">
        <f>'Input EIA Imports Petroleum'!K247</f>
        <v/>
      </c>
      <c r="D248">
        <f>'Input EIA Imports Petroleum'!L247</f>
        <v/>
      </c>
      <c r="E248">
        <f>VLOOKUP('Input EIA Imports Petroleum'!$E247,'EIA Petroleum Classification'!$A:$B,2,FALSE)</f>
        <v/>
      </c>
    </row>
    <row r="249" spans="1:5">
      <c r="A249">
        <f>YEAR(B249)</f>
        <v/>
      </c>
      <c r="B249">
        <f>'Input EIA Imports Petroleum'!A248</f>
        <v/>
      </c>
      <c r="C249">
        <f>'Input EIA Imports Petroleum'!K248</f>
        <v/>
      </c>
      <c r="D249">
        <f>'Input EIA Imports Petroleum'!L248</f>
        <v/>
      </c>
      <c r="E249">
        <f>VLOOKUP('Input EIA Imports Petroleum'!$E248,'EIA Petroleum Classification'!$A:$B,2,FALSE)</f>
        <v/>
      </c>
    </row>
    <row r="250" spans="1:5">
      <c r="A250">
        <f>YEAR(B250)</f>
        <v/>
      </c>
      <c r="B250">
        <f>'Input EIA Imports Petroleum'!A249</f>
        <v/>
      </c>
      <c r="C250">
        <f>'Input EIA Imports Petroleum'!K249</f>
        <v/>
      </c>
      <c r="D250">
        <f>'Input EIA Imports Petroleum'!L249</f>
        <v/>
      </c>
      <c r="E250">
        <f>VLOOKUP('Input EIA Imports Petroleum'!$E249,'EIA Petroleum Classification'!$A:$B,2,FALSE)</f>
        <v/>
      </c>
    </row>
    <row r="251" spans="1:5">
      <c r="A251">
        <f>YEAR(B251)</f>
        <v/>
      </c>
      <c r="B251">
        <f>'Input EIA Imports Petroleum'!A250</f>
        <v/>
      </c>
      <c r="C251">
        <f>'Input EIA Imports Petroleum'!K250</f>
        <v/>
      </c>
      <c r="D251">
        <f>'Input EIA Imports Petroleum'!L250</f>
        <v/>
      </c>
      <c r="E251">
        <f>VLOOKUP('Input EIA Imports Petroleum'!$E250,'EIA Petroleum Classification'!$A:$B,2,FALSE)</f>
        <v/>
      </c>
    </row>
    <row r="252" spans="1:5">
      <c r="A252">
        <f>YEAR(B252)</f>
        <v/>
      </c>
      <c r="B252">
        <f>'Input EIA Imports Petroleum'!A251</f>
        <v/>
      </c>
      <c r="C252">
        <f>'Input EIA Imports Petroleum'!K251</f>
        <v/>
      </c>
      <c r="D252">
        <f>'Input EIA Imports Petroleum'!L251</f>
        <v/>
      </c>
      <c r="E252">
        <f>VLOOKUP('Input EIA Imports Petroleum'!$E251,'EIA Petroleum Classification'!$A:$B,2,FALSE)</f>
        <v/>
      </c>
    </row>
    <row r="253" spans="1:5">
      <c r="A253">
        <f>YEAR(B253)</f>
        <v/>
      </c>
      <c r="B253">
        <f>'Input EIA Imports Petroleum'!A252</f>
        <v/>
      </c>
      <c r="C253">
        <f>'Input EIA Imports Petroleum'!K252</f>
        <v/>
      </c>
      <c r="D253">
        <f>'Input EIA Imports Petroleum'!L252</f>
        <v/>
      </c>
      <c r="E253">
        <f>VLOOKUP('Input EIA Imports Petroleum'!$E252,'EIA Petroleum Classification'!$A:$B,2,FALSE)</f>
        <v/>
      </c>
    </row>
    <row r="254" spans="1:5">
      <c r="A254">
        <f>YEAR(B254)</f>
        <v/>
      </c>
      <c r="B254">
        <f>'Input EIA Imports Petroleum'!A253</f>
        <v/>
      </c>
      <c r="C254">
        <f>'Input EIA Imports Petroleum'!K253</f>
        <v/>
      </c>
      <c r="D254">
        <f>'Input EIA Imports Petroleum'!L253</f>
        <v/>
      </c>
      <c r="E254">
        <f>VLOOKUP('Input EIA Imports Petroleum'!$E253,'EIA Petroleum Classification'!$A:$B,2,FALSE)</f>
        <v/>
      </c>
    </row>
    <row r="255" spans="1:5">
      <c r="A255">
        <f>YEAR(B255)</f>
        <v/>
      </c>
      <c r="B255">
        <f>'Input EIA Imports Petroleum'!A254</f>
        <v/>
      </c>
      <c r="C255">
        <f>'Input EIA Imports Petroleum'!K254</f>
        <v/>
      </c>
      <c r="D255">
        <f>'Input EIA Imports Petroleum'!L254</f>
        <v/>
      </c>
      <c r="E255">
        <f>VLOOKUP('Input EIA Imports Petroleum'!$E254,'EIA Petroleum Classification'!$A:$B,2,FALSE)</f>
        <v/>
      </c>
    </row>
    <row r="256" spans="1:5">
      <c r="A256">
        <f>YEAR(B256)</f>
        <v/>
      </c>
      <c r="B256">
        <f>'Input EIA Imports Petroleum'!A255</f>
        <v/>
      </c>
      <c r="C256">
        <f>'Input EIA Imports Petroleum'!K255</f>
        <v/>
      </c>
      <c r="D256">
        <f>'Input EIA Imports Petroleum'!L255</f>
        <v/>
      </c>
      <c r="E256">
        <f>VLOOKUP('Input EIA Imports Petroleum'!$E255,'EIA Petroleum Classification'!$A:$B,2,FALSE)</f>
        <v/>
      </c>
    </row>
    <row r="257" spans="1:5">
      <c r="A257">
        <f>YEAR(B257)</f>
        <v/>
      </c>
      <c r="B257">
        <f>'Input EIA Imports Petroleum'!A256</f>
        <v/>
      </c>
      <c r="C257">
        <f>'Input EIA Imports Petroleum'!K256</f>
        <v/>
      </c>
      <c r="D257">
        <f>'Input EIA Imports Petroleum'!L256</f>
        <v/>
      </c>
      <c r="E257">
        <f>VLOOKUP('Input EIA Imports Petroleum'!$E256,'EIA Petroleum Classification'!$A:$B,2,FALSE)</f>
        <v/>
      </c>
    </row>
    <row r="258" spans="1:5">
      <c r="A258">
        <f>YEAR(B258)</f>
        <v/>
      </c>
      <c r="B258">
        <f>'Input EIA Imports Petroleum'!A257</f>
        <v/>
      </c>
      <c r="C258">
        <f>'Input EIA Imports Petroleum'!K257</f>
        <v/>
      </c>
      <c r="D258">
        <f>'Input EIA Imports Petroleum'!L257</f>
        <v/>
      </c>
      <c r="E258">
        <f>VLOOKUP('Input EIA Imports Petroleum'!$E257,'EIA Petroleum Classification'!$A:$B,2,FALSE)</f>
        <v/>
      </c>
    </row>
    <row r="259" spans="1:5">
      <c r="A259">
        <f>YEAR(B259)</f>
        <v/>
      </c>
      <c r="B259">
        <f>'Input EIA Imports Petroleum'!A258</f>
        <v/>
      </c>
      <c r="C259">
        <f>'Input EIA Imports Petroleum'!K258</f>
        <v/>
      </c>
      <c r="D259">
        <f>'Input EIA Imports Petroleum'!L258</f>
        <v/>
      </c>
      <c r="E259">
        <f>VLOOKUP('Input EIA Imports Petroleum'!$E258,'EIA Petroleum Classification'!$A:$B,2,FALSE)</f>
        <v/>
      </c>
    </row>
    <row r="260" spans="1:5">
      <c r="A260">
        <f>YEAR(B260)</f>
        <v/>
      </c>
      <c r="B260">
        <f>'Input EIA Imports Petroleum'!A259</f>
        <v/>
      </c>
      <c r="C260">
        <f>'Input EIA Imports Petroleum'!K259</f>
        <v/>
      </c>
      <c r="D260">
        <f>'Input EIA Imports Petroleum'!L259</f>
        <v/>
      </c>
      <c r="E260">
        <f>VLOOKUP('Input EIA Imports Petroleum'!$E259,'EIA Petroleum Classification'!$A:$B,2,FALSE)</f>
        <v/>
      </c>
    </row>
    <row r="261" spans="1:5">
      <c r="A261">
        <f>YEAR(B261)</f>
        <v/>
      </c>
      <c r="B261">
        <f>'Input EIA Imports Petroleum'!A260</f>
        <v/>
      </c>
      <c r="C261">
        <f>'Input EIA Imports Petroleum'!K260</f>
        <v/>
      </c>
      <c r="D261">
        <f>'Input EIA Imports Petroleum'!L260</f>
        <v/>
      </c>
      <c r="E261">
        <f>VLOOKUP('Input EIA Imports Petroleum'!$E260,'EIA Petroleum Classification'!$A:$B,2,FALSE)</f>
        <v/>
      </c>
    </row>
    <row r="262" spans="1:5">
      <c r="A262">
        <f>YEAR(B262)</f>
        <v/>
      </c>
      <c r="B262">
        <f>'Input EIA Imports Petroleum'!A261</f>
        <v/>
      </c>
      <c r="C262">
        <f>'Input EIA Imports Petroleum'!K261</f>
        <v/>
      </c>
      <c r="D262">
        <f>'Input EIA Imports Petroleum'!L261</f>
        <v/>
      </c>
      <c r="E262">
        <f>VLOOKUP('Input EIA Imports Petroleum'!$E261,'EIA Petroleum Classification'!$A:$B,2,FALSE)</f>
        <v/>
      </c>
    </row>
    <row r="263" spans="1:5">
      <c r="A263">
        <f>YEAR(B263)</f>
        <v/>
      </c>
      <c r="B263">
        <f>'Input EIA Imports Petroleum'!A262</f>
        <v/>
      </c>
      <c r="C263">
        <f>'Input EIA Imports Petroleum'!K262</f>
        <v/>
      </c>
      <c r="D263">
        <f>'Input EIA Imports Petroleum'!L262</f>
        <v/>
      </c>
      <c r="E263">
        <f>VLOOKUP('Input EIA Imports Petroleum'!$E262,'EIA Petroleum Classification'!$A:$B,2,FALSE)</f>
        <v/>
      </c>
    </row>
    <row r="264" spans="1:5">
      <c r="A264">
        <f>YEAR(B264)</f>
        <v/>
      </c>
      <c r="B264">
        <f>'Input EIA Imports Petroleum'!A263</f>
        <v/>
      </c>
      <c r="C264">
        <f>'Input EIA Imports Petroleum'!K263</f>
        <v/>
      </c>
      <c r="D264">
        <f>'Input EIA Imports Petroleum'!L263</f>
        <v/>
      </c>
      <c r="E264">
        <f>VLOOKUP('Input EIA Imports Petroleum'!$E263,'EIA Petroleum Classification'!$A:$B,2,FALSE)</f>
        <v/>
      </c>
    </row>
    <row r="265" spans="1:5">
      <c r="A265">
        <f>YEAR(B265)</f>
        <v/>
      </c>
      <c r="B265">
        <f>'Input EIA Imports Petroleum'!A264</f>
        <v/>
      </c>
      <c r="C265">
        <f>'Input EIA Imports Petroleum'!K264</f>
        <v/>
      </c>
      <c r="D265">
        <f>'Input EIA Imports Petroleum'!L264</f>
        <v/>
      </c>
      <c r="E265">
        <f>VLOOKUP('Input EIA Imports Petroleum'!$E264,'EIA Petroleum Classification'!$A:$B,2,FALSE)</f>
        <v/>
      </c>
    </row>
    <row r="266" spans="1:5">
      <c r="A266">
        <f>YEAR(B266)</f>
        <v/>
      </c>
      <c r="B266">
        <f>'Input EIA Imports Petroleum'!A265</f>
        <v/>
      </c>
      <c r="C266">
        <f>'Input EIA Imports Petroleum'!K265</f>
        <v/>
      </c>
      <c r="D266">
        <f>'Input EIA Imports Petroleum'!L265</f>
        <v/>
      </c>
      <c r="E266">
        <f>VLOOKUP('Input EIA Imports Petroleum'!$E265,'EIA Petroleum Classification'!$A:$B,2,FALSE)</f>
        <v/>
      </c>
    </row>
    <row r="267" spans="1:5">
      <c r="A267">
        <f>YEAR(B267)</f>
        <v/>
      </c>
      <c r="B267">
        <f>'Input EIA Imports Petroleum'!A266</f>
        <v/>
      </c>
      <c r="C267">
        <f>'Input EIA Imports Petroleum'!K266</f>
        <v/>
      </c>
      <c r="D267">
        <f>'Input EIA Imports Petroleum'!L266</f>
        <v/>
      </c>
      <c r="E267">
        <f>VLOOKUP('Input EIA Imports Petroleum'!$E266,'EIA Petroleum Classification'!$A:$B,2,FALSE)</f>
        <v/>
      </c>
    </row>
    <row r="268" spans="1:5">
      <c r="A268">
        <f>YEAR(B268)</f>
        <v/>
      </c>
      <c r="B268">
        <f>'Input EIA Imports Petroleum'!A267</f>
        <v/>
      </c>
      <c r="C268">
        <f>'Input EIA Imports Petroleum'!K267</f>
        <v/>
      </c>
      <c r="D268">
        <f>'Input EIA Imports Petroleum'!L267</f>
        <v/>
      </c>
      <c r="E268">
        <f>VLOOKUP('Input EIA Imports Petroleum'!$E267,'EIA Petroleum Classification'!$A:$B,2,FALSE)</f>
        <v/>
      </c>
    </row>
    <row r="269" spans="1:5">
      <c r="A269">
        <f>YEAR(B269)</f>
        <v/>
      </c>
      <c r="B269">
        <f>'Input EIA Imports Petroleum'!A268</f>
        <v/>
      </c>
      <c r="C269">
        <f>'Input EIA Imports Petroleum'!K268</f>
        <v/>
      </c>
      <c r="D269">
        <f>'Input EIA Imports Petroleum'!L268</f>
        <v/>
      </c>
      <c r="E269">
        <f>VLOOKUP('Input EIA Imports Petroleum'!$E268,'EIA Petroleum Classification'!$A:$B,2,FALSE)</f>
        <v/>
      </c>
    </row>
    <row r="270" spans="1:5">
      <c r="A270">
        <f>YEAR(B270)</f>
        <v/>
      </c>
      <c r="B270">
        <f>'Input EIA Imports Petroleum'!A269</f>
        <v/>
      </c>
      <c r="C270">
        <f>'Input EIA Imports Petroleum'!K269</f>
        <v/>
      </c>
      <c r="D270">
        <f>'Input EIA Imports Petroleum'!L269</f>
        <v/>
      </c>
      <c r="E270">
        <f>VLOOKUP('Input EIA Imports Petroleum'!$E269,'EIA Petroleum Classification'!$A:$B,2,FALSE)</f>
        <v/>
      </c>
    </row>
    <row r="271" spans="1:5">
      <c r="A271">
        <f>YEAR(B271)</f>
        <v/>
      </c>
      <c r="B271">
        <f>'Input EIA Imports Petroleum'!A270</f>
        <v/>
      </c>
      <c r="C271">
        <f>'Input EIA Imports Petroleum'!K270</f>
        <v/>
      </c>
      <c r="D271">
        <f>'Input EIA Imports Petroleum'!L270</f>
        <v/>
      </c>
      <c r="E271">
        <f>VLOOKUP('Input EIA Imports Petroleum'!$E270,'EIA Petroleum Classification'!$A:$B,2,FALSE)</f>
        <v/>
      </c>
    </row>
    <row r="272" spans="1:5">
      <c r="A272">
        <f>YEAR(B272)</f>
        <v/>
      </c>
      <c r="B272">
        <f>'Input EIA Imports Petroleum'!A271</f>
        <v/>
      </c>
      <c r="C272">
        <f>'Input EIA Imports Petroleum'!K271</f>
        <v/>
      </c>
      <c r="D272">
        <f>'Input EIA Imports Petroleum'!L271</f>
        <v/>
      </c>
      <c r="E272">
        <f>VLOOKUP('Input EIA Imports Petroleum'!$E271,'EIA Petroleum Classification'!$A:$B,2,FALSE)</f>
        <v/>
      </c>
    </row>
    <row r="273" spans="1:5">
      <c r="A273">
        <f>YEAR(B273)</f>
        <v/>
      </c>
      <c r="B273">
        <f>'Input EIA Imports Petroleum'!A272</f>
        <v/>
      </c>
      <c r="C273">
        <f>'Input EIA Imports Petroleum'!K272</f>
        <v/>
      </c>
      <c r="D273">
        <f>'Input EIA Imports Petroleum'!L272</f>
        <v/>
      </c>
      <c r="E273">
        <f>VLOOKUP('Input EIA Imports Petroleum'!$E272,'EIA Petroleum Classification'!$A:$B,2,FALSE)</f>
        <v/>
      </c>
    </row>
    <row r="274" spans="1:5">
      <c r="A274">
        <f>YEAR(B274)</f>
        <v/>
      </c>
      <c r="B274">
        <f>'Input EIA Imports Petroleum'!A273</f>
        <v/>
      </c>
      <c r="C274">
        <f>'Input EIA Imports Petroleum'!K273</f>
        <v/>
      </c>
      <c r="D274">
        <f>'Input EIA Imports Petroleum'!L273</f>
        <v/>
      </c>
      <c r="E274">
        <f>VLOOKUP('Input EIA Imports Petroleum'!$E273,'EIA Petroleum Classification'!$A:$B,2,FALSE)</f>
        <v/>
      </c>
    </row>
    <row r="275" spans="1:5">
      <c r="A275">
        <f>YEAR(B275)</f>
        <v/>
      </c>
      <c r="B275">
        <f>'Input EIA Imports Petroleum'!A274</f>
        <v/>
      </c>
      <c r="C275">
        <f>'Input EIA Imports Petroleum'!K274</f>
        <v/>
      </c>
      <c r="D275">
        <f>'Input EIA Imports Petroleum'!L274</f>
        <v/>
      </c>
      <c r="E275">
        <f>VLOOKUP('Input EIA Imports Petroleum'!$E274,'EIA Petroleum Classification'!$A:$B,2,FALSE)</f>
        <v/>
      </c>
    </row>
    <row r="276" spans="1:5">
      <c r="A276">
        <f>YEAR(B276)</f>
        <v/>
      </c>
      <c r="B276">
        <f>'Input EIA Imports Petroleum'!A275</f>
        <v/>
      </c>
      <c r="C276">
        <f>'Input EIA Imports Petroleum'!K275</f>
        <v/>
      </c>
      <c r="D276">
        <f>'Input EIA Imports Petroleum'!L275</f>
        <v/>
      </c>
      <c r="E276">
        <f>VLOOKUP('Input EIA Imports Petroleum'!$E275,'EIA Petroleum Classification'!$A:$B,2,FALSE)</f>
        <v/>
      </c>
    </row>
    <row r="277" spans="1:5">
      <c r="A277">
        <f>YEAR(B277)</f>
        <v/>
      </c>
      <c r="B277">
        <f>'Input EIA Imports Petroleum'!A276</f>
        <v/>
      </c>
      <c r="C277">
        <f>'Input EIA Imports Petroleum'!K276</f>
        <v/>
      </c>
      <c r="D277">
        <f>'Input EIA Imports Petroleum'!L276</f>
        <v/>
      </c>
      <c r="E277">
        <f>VLOOKUP('Input EIA Imports Petroleum'!$E276,'EIA Petroleum Classification'!$A:$B,2,FALSE)</f>
        <v/>
      </c>
    </row>
    <row r="278" spans="1:5">
      <c r="A278">
        <f>YEAR(B278)</f>
        <v/>
      </c>
      <c r="B278">
        <f>'Input EIA Imports Petroleum'!A277</f>
        <v/>
      </c>
      <c r="C278">
        <f>'Input EIA Imports Petroleum'!K277</f>
        <v/>
      </c>
      <c r="D278">
        <f>'Input EIA Imports Petroleum'!L277</f>
        <v/>
      </c>
      <c r="E278">
        <f>VLOOKUP('Input EIA Imports Petroleum'!$E277,'EIA Petroleum Classification'!$A:$B,2,FALSE)</f>
        <v/>
      </c>
    </row>
    <row r="279" spans="1:5">
      <c r="A279">
        <f>YEAR(B279)</f>
        <v/>
      </c>
      <c r="B279">
        <f>'Input EIA Imports Petroleum'!A278</f>
        <v/>
      </c>
      <c r="C279">
        <f>'Input EIA Imports Petroleum'!K278</f>
        <v/>
      </c>
      <c r="D279">
        <f>'Input EIA Imports Petroleum'!L278</f>
        <v/>
      </c>
      <c r="E279">
        <f>VLOOKUP('Input EIA Imports Petroleum'!$E278,'EIA Petroleum Classification'!$A:$B,2,FALSE)</f>
        <v/>
      </c>
    </row>
    <row r="280" spans="1:5">
      <c r="A280">
        <f>YEAR(B280)</f>
        <v/>
      </c>
      <c r="B280">
        <f>'Input EIA Imports Petroleum'!A279</f>
        <v/>
      </c>
      <c r="C280">
        <f>'Input EIA Imports Petroleum'!K279</f>
        <v/>
      </c>
      <c r="D280">
        <f>'Input EIA Imports Petroleum'!L279</f>
        <v/>
      </c>
      <c r="E280">
        <f>VLOOKUP('Input EIA Imports Petroleum'!$E279,'EIA Petroleum Classification'!$A:$B,2,FALSE)</f>
        <v/>
      </c>
    </row>
    <row r="281" spans="1:5">
      <c r="A281">
        <f>YEAR(B281)</f>
        <v/>
      </c>
      <c r="B281">
        <f>'Input EIA Imports Petroleum'!A280</f>
        <v/>
      </c>
      <c r="C281">
        <f>'Input EIA Imports Petroleum'!K280</f>
        <v/>
      </c>
      <c r="D281">
        <f>'Input EIA Imports Petroleum'!L280</f>
        <v/>
      </c>
      <c r="E281">
        <f>VLOOKUP('Input EIA Imports Petroleum'!$E280,'EIA Petroleum Classification'!$A:$B,2,FALSE)</f>
        <v/>
      </c>
    </row>
    <row r="282" spans="1:5">
      <c r="A282">
        <f>YEAR(B282)</f>
        <v/>
      </c>
      <c r="B282">
        <f>'Input EIA Imports Petroleum'!A281</f>
        <v/>
      </c>
      <c r="C282">
        <f>'Input EIA Imports Petroleum'!K281</f>
        <v/>
      </c>
      <c r="D282">
        <f>'Input EIA Imports Petroleum'!L281</f>
        <v/>
      </c>
      <c r="E282">
        <f>VLOOKUP('Input EIA Imports Petroleum'!$E281,'EIA Petroleum Classification'!$A:$B,2,FALSE)</f>
        <v/>
      </c>
    </row>
    <row r="283" spans="1:5">
      <c r="A283">
        <f>YEAR(B283)</f>
        <v/>
      </c>
      <c r="B283">
        <f>'Input EIA Imports Petroleum'!A282</f>
        <v/>
      </c>
      <c r="C283">
        <f>'Input EIA Imports Petroleum'!K282</f>
        <v/>
      </c>
      <c r="D283">
        <f>'Input EIA Imports Petroleum'!L282</f>
        <v/>
      </c>
      <c r="E283">
        <f>VLOOKUP('Input EIA Imports Petroleum'!$E282,'EIA Petroleum Classification'!$A:$B,2,FALSE)</f>
        <v/>
      </c>
    </row>
    <row r="284" spans="1:5">
      <c r="A284">
        <f>YEAR(B284)</f>
        <v/>
      </c>
      <c r="B284">
        <f>'Input EIA Imports Petroleum'!A283</f>
        <v/>
      </c>
      <c r="C284">
        <f>'Input EIA Imports Petroleum'!K283</f>
        <v/>
      </c>
      <c r="D284">
        <f>'Input EIA Imports Petroleum'!L283</f>
        <v/>
      </c>
      <c r="E284">
        <f>VLOOKUP('Input EIA Imports Petroleum'!$E283,'EIA Petroleum Classification'!$A:$B,2,FALSE)</f>
        <v/>
      </c>
    </row>
    <row r="285" spans="1:5">
      <c r="A285">
        <f>YEAR(B285)</f>
        <v/>
      </c>
      <c r="B285">
        <f>'Input EIA Imports Petroleum'!A284</f>
        <v/>
      </c>
      <c r="C285">
        <f>'Input EIA Imports Petroleum'!K284</f>
        <v/>
      </c>
      <c r="D285">
        <f>'Input EIA Imports Petroleum'!L284</f>
        <v/>
      </c>
      <c r="E285">
        <f>VLOOKUP('Input EIA Imports Petroleum'!$E284,'EIA Petroleum Classification'!$A:$B,2,FALSE)</f>
        <v/>
      </c>
    </row>
    <row r="286" spans="1:5">
      <c r="A286">
        <f>YEAR(B286)</f>
        <v/>
      </c>
      <c r="B286">
        <f>'Input EIA Imports Petroleum'!A285</f>
        <v/>
      </c>
      <c r="C286">
        <f>'Input EIA Imports Petroleum'!K285</f>
        <v/>
      </c>
      <c r="D286">
        <f>'Input EIA Imports Petroleum'!L285</f>
        <v/>
      </c>
      <c r="E286">
        <f>VLOOKUP('Input EIA Imports Petroleum'!$E285,'EIA Petroleum Classification'!$A:$B,2,FALSE)</f>
        <v/>
      </c>
    </row>
    <row r="287" spans="1:5">
      <c r="A287">
        <f>YEAR(B287)</f>
        <v/>
      </c>
      <c r="B287">
        <f>'Input EIA Imports Petroleum'!A286</f>
        <v/>
      </c>
      <c r="C287">
        <f>'Input EIA Imports Petroleum'!K286</f>
        <v/>
      </c>
      <c r="D287">
        <f>'Input EIA Imports Petroleum'!L286</f>
        <v/>
      </c>
      <c r="E287">
        <f>VLOOKUP('Input EIA Imports Petroleum'!$E286,'EIA Petroleum Classification'!$A:$B,2,FALSE)</f>
        <v/>
      </c>
    </row>
    <row r="288" spans="1:5">
      <c r="A288">
        <f>YEAR(B288)</f>
        <v/>
      </c>
      <c r="B288">
        <f>'Input EIA Imports Petroleum'!A287</f>
        <v/>
      </c>
      <c r="C288">
        <f>'Input EIA Imports Petroleum'!K287</f>
        <v/>
      </c>
      <c r="D288">
        <f>'Input EIA Imports Petroleum'!L287</f>
        <v/>
      </c>
      <c r="E288">
        <f>VLOOKUP('Input EIA Imports Petroleum'!$E287,'EIA Petroleum Classification'!$A:$B,2,FALSE)</f>
        <v/>
      </c>
    </row>
    <row r="289" spans="1:5">
      <c r="A289">
        <f>YEAR(B289)</f>
        <v/>
      </c>
      <c r="B289">
        <f>'Input EIA Imports Petroleum'!A288</f>
        <v/>
      </c>
      <c r="C289">
        <f>'Input EIA Imports Petroleum'!K288</f>
        <v/>
      </c>
      <c r="D289">
        <f>'Input EIA Imports Petroleum'!L288</f>
        <v/>
      </c>
      <c r="E289">
        <f>VLOOKUP('Input EIA Imports Petroleum'!$E288,'EIA Petroleum Classification'!$A:$B,2,FALSE)</f>
        <v/>
      </c>
    </row>
    <row r="290" spans="1:5">
      <c r="A290">
        <f>YEAR(B290)</f>
        <v/>
      </c>
      <c r="B290">
        <f>'Input EIA Imports Petroleum'!A289</f>
        <v/>
      </c>
      <c r="C290">
        <f>'Input EIA Imports Petroleum'!K289</f>
        <v/>
      </c>
      <c r="D290">
        <f>'Input EIA Imports Petroleum'!L289</f>
        <v/>
      </c>
      <c r="E290">
        <f>VLOOKUP('Input EIA Imports Petroleum'!$E289,'EIA Petroleum Classification'!$A:$B,2,FALSE)</f>
        <v/>
      </c>
    </row>
    <row r="291" spans="1:5">
      <c r="A291">
        <f>YEAR(B291)</f>
        <v/>
      </c>
      <c r="B291">
        <f>'Input EIA Imports Petroleum'!A290</f>
        <v/>
      </c>
      <c r="C291">
        <f>'Input EIA Imports Petroleum'!K290</f>
        <v/>
      </c>
      <c r="D291">
        <f>'Input EIA Imports Petroleum'!L290</f>
        <v/>
      </c>
      <c r="E291">
        <f>VLOOKUP('Input EIA Imports Petroleum'!$E290,'EIA Petroleum Classification'!$A:$B,2,FALSE)</f>
        <v/>
      </c>
    </row>
    <row r="292" spans="1:5">
      <c r="A292">
        <f>YEAR(B292)</f>
        <v/>
      </c>
      <c r="B292">
        <f>'Input EIA Imports Petroleum'!A291</f>
        <v/>
      </c>
      <c r="C292">
        <f>'Input EIA Imports Petroleum'!K291</f>
        <v/>
      </c>
      <c r="D292">
        <f>'Input EIA Imports Petroleum'!L291</f>
        <v/>
      </c>
      <c r="E292">
        <f>VLOOKUP('Input EIA Imports Petroleum'!$E291,'EIA Petroleum Classification'!$A:$B,2,FALSE)</f>
        <v/>
      </c>
    </row>
    <row r="293" spans="1:5">
      <c r="A293">
        <f>YEAR(B293)</f>
        <v/>
      </c>
      <c r="B293">
        <f>'Input EIA Imports Petroleum'!A292</f>
        <v/>
      </c>
      <c r="C293">
        <f>'Input EIA Imports Petroleum'!K292</f>
        <v/>
      </c>
      <c r="D293">
        <f>'Input EIA Imports Petroleum'!L292</f>
        <v/>
      </c>
      <c r="E293">
        <f>VLOOKUP('Input EIA Imports Petroleum'!$E292,'EIA Petroleum Classification'!$A:$B,2,FALSE)</f>
        <v/>
      </c>
    </row>
    <row r="294" spans="1:5">
      <c r="A294">
        <f>YEAR(B294)</f>
        <v/>
      </c>
      <c r="B294">
        <f>'Input EIA Imports Petroleum'!A293</f>
        <v/>
      </c>
      <c r="C294">
        <f>'Input EIA Imports Petroleum'!K293</f>
        <v/>
      </c>
      <c r="D294">
        <f>'Input EIA Imports Petroleum'!L293</f>
        <v/>
      </c>
      <c r="E294">
        <f>VLOOKUP('Input EIA Imports Petroleum'!$E293,'EIA Petroleum Classification'!$A:$B,2,FALSE)</f>
        <v/>
      </c>
    </row>
    <row r="295" spans="1:5">
      <c r="A295">
        <f>YEAR(B295)</f>
        <v/>
      </c>
      <c r="B295">
        <f>'Input EIA Imports Petroleum'!A294</f>
        <v/>
      </c>
      <c r="C295">
        <f>'Input EIA Imports Petroleum'!K294</f>
        <v/>
      </c>
      <c r="D295">
        <f>'Input EIA Imports Petroleum'!L294</f>
        <v/>
      </c>
      <c r="E295">
        <f>VLOOKUP('Input EIA Imports Petroleum'!$E294,'EIA Petroleum Classification'!$A:$B,2,FALSE)</f>
        <v/>
      </c>
    </row>
    <row r="296" spans="1:5">
      <c r="A296">
        <f>YEAR(B296)</f>
        <v/>
      </c>
      <c r="B296">
        <f>'Input EIA Imports Petroleum'!A295</f>
        <v/>
      </c>
      <c r="C296">
        <f>'Input EIA Imports Petroleum'!K295</f>
        <v/>
      </c>
      <c r="D296">
        <f>'Input EIA Imports Petroleum'!L295</f>
        <v/>
      </c>
      <c r="E296">
        <f>VLOOKUP('Input EIA Imports Petroleum'!$E295,'EIA Petroleum Classification'!$A:$B,2,FALSE)</f>
        <v/>
      </c>
    </row>
    <row r="297" spans="1:5">
      <c r="A297">
        <f>YEAR(B297)</f>
        <v/>
      </c>
      <c r="B297">
        <f>'Input EIA Imports Petroleum'!A296</f>
        <v/>
      </c>
      <c r="C297">
        <f>'Input EIA Imports Petroleum'!K296</f>
        <v/>
      </c>
      <c r="D297">
        <f>'Input EIA Imports Petroleum'!L296</f>
        <v/>
      </c>
      <c r="E297">
        <f>VLOOKUP('Input EIA Imports Petroleum'!$E296,'EIA Petroleum Classification'!$A:$B,2,FALSE)</f>
        <v/>
      </c>
    </row>
    <row r="298" spans="1:5">
      <c r="A298">
        <f>YEAR(B298)</f>
        <v/>
      </c>
      <c r="B298">
        <f>'Input EIA Imports Petroleum'!A297</f>
        <v/>
      </c>
      <c r="C298">
        <f>'Input EIA Imports Petroleum'!K297</f>
        <v/>
      </c>
      <c r="D298">
        <f>'Input EIA Imports Petroleum'!L297</f>
        <v/>
      </c>
      <c r="E298">
        <f>VLOOKUP('Input EIA Imports Petroleum'!$E297,'EIA Petroleum Classification'!$A:$B,2,FALSE)</f>
        <v/>
      </c>
    </row>
    <row r="299" spans="1:5">
      <c r="A299">
        <f>YEAR(B299)</f>
        <v/>
      </c>
      <c r="B299">
        <f>'Input EIA Imports Petroleum'!A298</f>
        <v/>
      </c>
      <c r="C299">
        <f>'Input EIA Imports Petroleum'!K298</f>
        <v/>
      </c>
      <c r="D299">
        <f>'Input EIA Imports Petroleum'!L298</f>
        <v/>
      </c>
      <c r="E299">
        <f>VLOOKUP('Input EIA Imports Petroleum'!$E298,'EIA Petroleum Classification'!$A:$B,2,FALSE)</f>
        <v/>
      </c>
    </row>
    <row r="300" spans="1:5">
      <c r="A300">
        <f>YEAR(B300)</f>
        <v/>
      </c>
      <c r="B300">
        <f>'Input EIA Imports Petroleum'!A299</f>
        <v/>
      </c>
      <c r="C300">
        <f>'Input EIA Imports Petroleum'!K299</f>
        <v/>
      </c>
      <c r="D300">
        <f>'Input EIA Imports Petroleum'!L299</f>
        <v/>
      </c>
      <c r="E300">
        <f>VLOOKUP('Input EIA Imports Petroleum'!$E299,'EIA Petroleum Classification'!$A:$B,2,FALSE)</f>
        <v/>
      </c>
    </row>
    <row r="301" spans="1:5">
      <c r="A301">
        <f>YEAR(B301)</f>
        <v/>
      </c>
      <c r="B301">
        <f>'Input EIA Imports Petroleum'!A300</f>
        <v/>
      </c>
      <c r="C301">
        <f>'Input EIA Imports Petroleum'!K300</f>
        <v/>
      </c>
      <c r="D301">
        <f>'Input EIA Imports Petroleum'!L300</f>
        <v/>
      </c>
      <c r="E301">
        <f>VLOOKUP('Input EIA Imports Petroleum'!$E300,'EIA Petroleum Classification'!$A:$B,2,FALSE)</f>
        <v/>
      </c>
    </row>
    <row r="302" spans="1:5">
      <c r="A302">
        <f>YEAR(B302)</f>
        <v/>
      </c>
      <c r="B302">
        <f>'Input EIA Imports Petroleum'!A301</f>
        <v/>
      </c>
      <c r="C302">
        <f>'Input EIA Imports Petroleum'!K301</f>
        <v/>
      </c>
      <c r="D302">
        <f>'Input EIA Imports Petroleum'!L301</f>
        <v/>
      </c>
      <c r="E302">
        <f>VLOOKUP('Input EIA Imports Petroleum'!$E301,'EIA Petroleum Classification'!$A:$B,2,FALSE)</f>
        <v/>
      </c>
    </row>
    <row r="303" spans="1:5">
      <c r="A303">
        <f>YEAR(B303)</f>
        <v/>
      </c>
      <c r="B303">
        <f>'Input EIA Imports Petroleum'!A302</f>
        <v/>
      </c>
      <c r="C303">
        <f>'Input EIA Imports Petroleum'!K302</f>
        <v/>
      </c>
      <c r="D303">
        <f>'Input EIA Imports Petroleum'!L302</f>
        <v/>
      </c>
      <c r="E303">
        <f>VLOOKUP('Input EIA Imports Petroleum'!$E302,'EIA Petroleum Classification'!$A:$B,2,FALSE)</f>
        <v/>
      </c>
    </row>
    <row r="304" spans="1:5">
      <c r="A304">
        <f>YEAR(B304)</f>
        <v/>
      </c>
      <c r="B304">
        <f>'Input EIA Imports Petroleum'!A303</f>
        <v/>
      </c>
      <c r="C304">
        <f>'Input EIA Imports Petroleum'!K303</f>
        <v/>
      </c>
      <c r="D304">
        <f>'Input EIA Imports Petroleum'!L303</f>
        <v/>
      </c>
      <c r="E304">
        <f>VLOOKUP('Input EIA Imports Petroleum'!$E303,'EIA Petroleum Classification'!$A:$B,2,FALSE)</f>
        <v/>
      </c>
    </row>
    <row r="305" spans="1:5">
      <c r="A305">
        <f>YEAR(B305)</f>
        <v/>
      </c>
      <c r="B305">
        <f>'Input EIA Imports Petroleum'!A304</f>
        <v/>
      </c>
      <c r="C305">
        <f>'Input EIA Imports Petroleum'!K304</f>
        <v/>
      </c>
      <c r="D305">
        <f>'Input EIA Imports Petroleum'!L304</f>
        <v/>
      </c>
      <c r="E305">
        <f>VLOOKUP('Input EIA Imports Petroleum'!$E304,'EIA Petroleum Classification'!$A:$B,2,FALSE)</f>
        <v/>
      </c>
    </row>
    <row r="306" spans="1:5">
      <c r="A306">
        <f>YEAR(B306)</f>
        <v/>
      </c>
      <c r="B306">
        <f>'Input EIA Imports Petroleum'!A305</f>
        <v/>
      </c>
      <c r="C306">
        <f>'Input EIA Imports Petroleum'!K305</f>
        <v/>
      </c>
      <c r="D306">
        <f>'Input EIA Imports Petroleum'!L305</f>
        <v/>
      </c>
      <c r="E306">
        <f>VLOOKUP('Input EIA Imports Petroleum'!$E305,'EIA Petroleum Classification'!$A:$B,2,FALSE)</f>
        <v/>
      </c>
    </row>
    <row r="307" spans="1:5">
      <c r="A307">
        <f>YEAR(B307)</f>
        <v/>
      </c>
      <c r="B307">
        <f>'Input EIA Imports Petroleum'!A306</f>
        <v/>
      </c>
      <c r="C307">
        <f>'Input EIA Imports Petroleum'!K306</f>
        <v/>
      </c>
      <c r="D307">
        <f>'Input EIA Imports Petroleum'!L306</f>
        <v/>
      </c>
      <c r="E307">
        <f>VLOOKUP('Input EIA Imports Petroleum'!$E306,'EIA Petroleum Classification'!$A:$B,2,FALSE)</f>
        <v/>
      </c>
    </row>
    <row r="308" spans="1:5">
      <c r="A308">
        <f>YEAR(B308)</f>
        <v/>
      </c>
      <c r="B308">
        <f>'Input EIA Imports Petroleum'!A307</f>
        <v/>
      </c>
      <c r="C308">
        <f>'Input EIA Imports Petroleum'!K307</f>
        <v/>
      </c>
      <c r="D308">
        <f>'Input EIA Imports Petroleum'!L307</f>
        <v/>
      </c>
      <c r="E308">
        <f>VLOOKUP('Input EIA Imports Petroleum'!$E307,'EIA Petroleum Classification'!$A:$B,2,FALSE)</f>
        <v/>
      </c>
    </row>
    <row r="309" spans="1:5">
      <c r="A309">
        <f>YEAR(B309)</f>
        <v/>
      </c>
      <c r="B309">
        <f>'Input EIA Imports Petroleum'!A308</f>
        <v/>
      </c>
      <c r="C309">
        <f>'Input EIA Imports Petroleum'!K308</f>
        <v/>
      </c>
      <c r="D309">
        <f>'Input EIA Imports Petroleum'!L308</f>
        <v/>
      </c>
      <c r="E309">
        <f>VLOOKUP('Input EIA Imports Petroleum'!$E308,'EIA Petroleum Classification'!$A:$B,2,FALSE)</f>
        <v/>
      </c>
    </row>
    <row r="310" spans="1:5">
      <c r="A310">
        <f>YEAR(B310)</f>
        <v/>
      </c>
      <c r="B310">
        <f>'Input EIA Imports Petroleum'!A309</f>
        <v/>
      </c>
      <c r="C310">
        <f>'Input EIA Imports Petroleum'!K309</f>
        <v/>
      </c>
      <c r="D310">
        <f>'Input EIA Imports Petroleum'!L309</f>
        <v/>
      </c>
      <c r="E310">
        <f>VLOOKUP('Input EIA Imports Petroleum'!$E309,'EIA Petroleum Classification'!$A:$B,2,FALSE)</f>
        <v/>
      </c>
    </row>
    <row r="311" spans="1:5">
      <c r="A311">
        <f>YEAR(B311)</f>
        <v/>
      </c>
      <c r="B311">
        <f>'Input EIA Imports Petroleum'!A310</f>
        <v/>
      </c>
      <c r="C311">
        <f>'Input EIA Imports Petroleum'!K310</f>
        <v/>
      </c>
      <c r="D311">
        <f>'Input EIA Imports Petroleum'!L310</f>
        <v/>
      </c>
      <c r="E311">
        <f>VLOOKUP('Input EIA Imports Petroleum'!$E310,'EIA Petroleum Classification'!$A:$B,2,FALSE)</f>
        <v/>
      </c>
    </row>
    <row r="312" spans="1:5">
      <c r="A312">
        <f>YEAR(B312)</f>
        <v/>
      </c>
      <c r="B312">
        <f>'Input EIA Imports Petroleum'!A311</f>
        <v/>
      </c>
      <c r="C312">
        <f>'Input EIA Imports Petroleum'!K311</f>
        <v/>
      </c>
      <c r="D312">
        <f>'Input EIA Imports Petroleum'!L311</f>
        <v/>
      </c>
      <c r="E312">
        <f>VLOOKUP('Input EIA Imports Petroleum'!$E311,'EIA Petroleum Classification'!$A:$B,2,FALSE)</f>
        <v/>
      </c>
    </row>
    <row r="313" spans="1:5">
      <c r="A313">
        <f>YEAR(B313)</f>
        <v/>
      </c>
      <c r="B313">
        <f>'Input EIA Imports Petroleum'!A312</f>
        <v/>
      </c>
      <c r="C313">
        <f>'Input EIA Imports Petroleum'!K312</f>
        <v/>
      </c>
      <c r="D313">
        <f>'Input EIA Imports Petroleum'!L312</f>
        <v/>
      </c>
      <c r="E313">
        <f>VLOOKUP('Input EIA Imports Petroleum'!$E312,'EIA Petroleum Classification'!$A:$B,2,FALSE)</f>
        <v/>
      </c>
    </row>
    <row r="314" spans="1:5">
      <c r="A314">
        <f>YEAR(B314)</f>
        <v/>
      </c>
      <c r="B314">
        <f>'Input EIA Imports Petroleum'!A313</f>
        <v/>
      </c>
      <c r="C314">
        <f>'Input EIA Imports Petroleum'!K313</f>
        <v/>
      </c>
      <c r="D314">
        <f>'Input EIA Imports Petroleum'!L313</f>
        <v/>
      </c>
      <c r="E314">
        <f>VLOOKUP('Input EIA Imports Petroleum'!$E313,'EIA Petroleum Classification'!$A:$B,2,FALSE)</f>
        <v/>
      </c>
    </row>
    <row r="315" spans="1:5">
      <c r="A315">
        <f>YEAR(B315)</f>
        <v/>
      </c>
      <c r="B315">
        <f>'Input EIA Imports Petroleum'!A314</f>
        <v/>
      </c>
      <c r="C315">
        <f>'Input EIA Imports Petroleum'!K314</f>
        <v/>
      </c>
      <c r="D315">
        <f>'Input EIA Imports Petroleum'!L314</f>
        <v/>
      </c>
      <c r="E315">
        <f>VLOOKUP('Input EIA Imports Petroleum'!$E314,'EIA Petroleum Classification'!$A:$B,2,FALSE)</f>
        <v/>
      </c>
    </row>
    <row r="316" spans="1:5">
      <c r="A316">
        <f>YEAR(B316)</f>
        <v/>
      </c>
      <c r="B316">
        <f>'Input EIA Imports Petroleum'!A315</f>
        <v/>
      </c>
      <c r="C316">
        <f>'Input EIA Imports Petroleum'!K315</f>
        <v/>
      </c>
      <c r="D316">
        <f>'Input EIA Imports Petroleum'!L315</f>
        <v/>
      </c>
      <c r="E316">
        <f>VLOOKUP('Input EIA Imports Petroleum'!$E315,'EIA Petroleum Classification'!$A:$B,2,FALSE)</f>
        <v/>
      </c>
    </row>
    <row r="317" spans="1:5">
      <c r="A317">
        <f>YEAR(B317)</f>
        <v/>
      </c>
      <c r="B317">
        <f>'Input EIA Imports Petroleum'!A316</f>
        <v/>
      </c>
      <c r="C317">
        <f>'Input EIA Imports Petroleum'!K316</f>
        <v/>
      </c>
      <c r="D317">
        <f>'Input EIA Imports Petroleum'!L316</f>
        <v/>
      </c>
      <c r="E317">
        <f>VLOOKUP('Input EIA Imports Petroleum'!$E316,'EIA Petroleum Classification'!$A:$B,2,FALSE)</f>
        <v/>
      </c>
    </row>
    <row r="318" spans="1:5">
      <c r="A318">
        <f>YEAR(B318)</f>
        <v/>
      </c>
      <c r="B318">
        <f>'Input EIA Imports Petroleum'!A317</f>
        <v/>
      </c>
      <c r="C318">
        <f>'Input EIA Imports Petroleum'!K317</f>
        <v/>
      </c>
      <c r="D318">
        <f>'Input EIA Imports Petroleum'!L317</f>
        <v/>
      </c>
      <c r="E318">
        <f>VLOOKUP('Input EIA Imports Petroleum'!$E317,'EIA Petroleum Classification'!$A:$B,2,FALSE)</f>
        <v/>
      </c>
    </row>
    <row r="319" spans="1:5">
      <c r="A319">
        <f>YEAR(B319)</f>
        <v/>
      </c>
      <c r="B319">
        <f>'Input EIA Imports Petroleum'!A318</f>
        <v/>
      </c>
      <c r="C319">
        <f>'Input EIA Imports Petroleum'!K318</f>
        <v/>
      </c>
      <c r="D319">
        <f>'Input EIA Imports Petroleum'!L318</f>
        <v/>
      </c>
      <c r="E319">
        <f>VLOOKUP('Input EIA Imports Petroleum'!$E318,'EIA Petroleum Classification'!$A:$B,2,FALSE)</f>
        <v/>
      </c>
    </row>
    <row r="320" spans="1:5">
      <c r="A320">
        <f>YEAR(B320)</f>
        <v/>
      </c>
      <c r="B320">
        <f>'Input EIA Imports Petroleum'!A319</f>
        <v/>
      </c>
      <c r="C320">
        <f>'Input EIA Imports Petroleum'!K319</f>
        <v/>
      </c>
      <c r="D320">
        <f>'Input EIA Imports Petroleum'!L319</f>
        <v/>
      </c>
      <c r="E320">
        <f>VLOOKUP('Input EIA Imports Petroleum'!$E319,'EIA Petroleum Classification'!$A:$B,2,FALSE)</f>
        <v/>
      </c>
    </row>
    <row r="321" spans="1:5">
      <c r="A321">
        <f>YEAR(B321)</f>
        <v/>
      </c>
      <c r="B321">
        <f>'Input EIA Imports Petroleum'!A320</f>
        <v/>
      </c>
      <c r="C321">
        <f>'Input EIA Imports Petroleum'!K320</f>
        <v/>
      </c>
      <c r="D321">
        <f>'Input EIA Imports Petroleum'!L320</f>
        <v/>
      </c>
      <c r="E321">
        <f>VLOOKUP('Input EIA Imports Petroleum'!$E320,'EIA Petroleum Classification'!$A:$B,2,FALSE)</f>
        <v/>
      </c>
    </row>
    <row r="322" spans="1:5">
      <c r="A322">
        <f>YEAR(B322)</f>
        <v/>
      </c>
      <c r="B322">
        <f>'Input EIA Imports Petroleum'!A321</f>
        <v/>
      </c>
      <c r="C322">
        <f>'Input EIA Imports Petroleum'!K321</f>
        <v/>
      </c>
      <c r="D322">
        <f>'Input EIA Imports Petroleum'!L321</f>
        <v/>
      </c>
      <c r="E322">
        <f>VLOOKUP('Input EIA Imports Petroleum'!$E321,'EIA Petroleum Classification'!$A:$B,2,FALSE)</f>
        <v/>
      </c>
    </row>
    <row r="323" spans="1:5">
      <c r="A323">
        <f>YEAR(B323)</f>
        <v/>
      </c>
      <c r="B323">
        <f>'Input EIA Imports Petroleum'!A322</f>
        <v/>
      </c>
      <c r="C323">
        <f>'Input EIA Imports Petroleum'!K322</f>
        <v/>
      </c>
      <c r="D323">
        <f>'Input EIA Imports Petroleum'!L322</f>
        <v/>
      </c>
      <c r="E323">
        <f>VLOOKUP('Input EIA Imports Petroleum'!$E322,'EIA Petroleum Classification'!$A:$B,2,FALSE)</f>
        <v/>
      </c>
    </row>
    <row r="324" spans="1:5">
      <c r="A324">
        <f>YEAR(B324)</f>
        <v/>
      </c>
      <c r="B324">
        <f>'Input EIA Imports Petroleum'!A323</f>
        <v/>
      </c>
      <c r="C324">
        <f>'Input EIA Imports Petroleum'!K323</f>
        <v/>
      </c>
      <c r="D324">
        <f>'Input EIA Imports Petroleum'!L323</f>
        <v/>
      </c>
      <c r="E324">
        <f>VLOOKUP('Input EIA Imports Petroleum'!$E323,'EIA Petroleum Classification'!$A:$B,2,FALSE)</f>
        <v/>
      </c>
    </row>
    <row r="325" spans="1:5">
      <c r="A325">
        <f>YEAR(B325)</f>
        <v/>
      </c>
      <c r="B325">
        <f>'Input EIA Imports Petroleum'!A324</f>
        <v/>
      </c>
      <c r="C325">
        <f>'Input EIA Imports Petroleum'!K324</f>
        <v/>
      </c>
      <c r="D325">
        <f>'Input EIA Imports Petroleum'!L324</f>
        <v/>
      </c>
      <c r="E325">
        <f>VLOOKUP('Input EIA Imports Petroleum'!$E324,'EIA Petroleum Classification'!$A:$B,2,FALSE)</f>
        <v/>
      </c>
    </row>
    <row r="326" spans="1:5">
      <c r="A326">
        <f>YEAR(B326)</f>
        <v/>
      </c>
      <c r="B326">
        <f>'Input EIA Imports Petroleum'!A325</f>
        <v/>
      </c>
      <c r="C326">
        <f>'Input EIA Imports Petroleum'!K325</f>
        <v/>
      </c>
      <c r="D326">
        <f>'Input EIA Imports Petroleum'!L325</f>
        <v/>
      </c>
      <c r="E326">
        <f>VLOOKUP('Input EIA Imports Petroleum'!$E325,'EIA Petroleum Classification'!$A:$B,2,FALSE)</f>
        <v/>
      </c>
    </row>
    <row r="327" spans="1:5">
      <c r="A327">
        <f>YEAR(B327)</f>
        <v/>
      </c>
      <c r="B327">
        <f>'Input EIA Imports Petroleum'!A326</f>
        <v/>
      </c>
      <c r="C327">
        <f>'Input EIA Imports Petroleum'!K326</f>
        <v/>
      </c>
      <c r="D327">
        <f>'Input EIA Imports Petroleum'!L326</f>
        <v/>
      </c>
      <c r="E327">
        <f>VLOOKUP('Input EIA Imports Petroleum'!$E326,'EIA Petroleum Classification'!$A:$B,2,FALSE)</f>
        <v/>
      </c>
    </row>
    <row r="328" spans="1:5">
      <c r="A328">
        <f>YEAR(B328)</f>
        <v/>
      </c>
      <c r="B328">
        <f>'Input EIA Imports Petroleum'!A327</f>
        <v/>
      </c>
      <c r="C328">
        <f>'Input EIA Imports Petroleum'!K327</f>
        <v/>
      </c>
      <c r="D328">
        <f>'Input EIA Imports Petroleum'!L327</f>
        <v/>
      </c>
      <c r="E328">
        <f>VLOOKUP('Input EIA Imports Petroleum'!$E327,'EIA Petroleum Classification'!$A:$B,2,FALSE)</f>
        <v/>
      </c>
    </row>
    <row r="329" spans="1:5">
      <c r="A329">
        <f>YEAR(B329)</f>
        <v/>
      </c>
      <c r="B329">
        <f>'Input EIA Imports Petroleum'!A328</f>
        <v/>
      </c>
      <c r="C329">
        <f>'Input EIA Imports Petroleum'!K328</f>
        <v/>
      </c>
      <c r="D329">
        <f>'Input EIA Imports Petroleum'!L328</f>
        <v/>
      </c>
      <c r="E329">
        <f>VLOOKUP('Input EIA Imports Petroleum'!$E328,'EIA Petroleum Classification'!$A:$B,2,FALSE)</f>
        <v/>
      </c>
    </row>
    <row r="330" spans="1:5">
      <c r="A330">
        <f>YEAR(B330)</f>
        <v/>
      </c>
      <c r="B330">
        <f>'Input EIA Imports Petroleum'!A329</f>
        <v/>
      </c>
      <c r="C330">
        <f>'Input EIA Imports Petroleum'!K329</f>
        <v/>
      </c>
      <c r="D330">
        <f>'Input EIA Imports Petroleum'!L329</f>
        <v/>
      </c>
      <c r="E330">
        <f>VLOOKUP('Input EIA Imports Petroleum'!$E329,'EIA Petroleum Classification'!$A:$B,2,FALSE)</f>
        <v/>
      </c>
    </row>
    <row r="331" spans="1:5">
      <c r="A331">
        <f>YEAR(B331)</f>
        <v/>
      </c>
      <c r="B331">
        <f>'Input EIA Imports Petroleum'!A330</f>
        <v/>
      </c>
      <c r="C331">
        <f>'Input EIA Imports Petroleum'!K330</f>
        <v/>
      </c>
      <c r="D331">
        <f>'Input EIA Imports Petroleum'!L330</f>
        <v/>
      </c>
      <c r="E331">
        <f>VLOOKUP('Input EIA Imports Petroleum'!$E330,'EIA Petroleum Classification'!$A:$B,2,FALSE)</f>
        <v/>
      </c>
    </row>
    <row r="332" spans="1:5">
      <c r="A332">
        <f>YEAR(B332)</f>
        <v/>
      </c>
      <c r="B332">
        <f>'Input EIA Imports Petroleum'!A331</f>
        <v/>
      </c>
      <c r="C332">
        <f>'Input EIA Imports Petroleum'!K331</f>
        <v/>
      </c>
      <c r="D332">
        <f>'Input EIA Imports Petroleum'!L331</f>
        <v/>
      </c>
      <c r="E332">
        <f>VLOOKUP('Input EIA Imports Petroleum'!$E331,'EIA Petroleum Classification'!$A:$B,2,FALSE)</f>
        <v/>
      </c>
    </row>
    <row r="333" spans="1:5">
      <c r="A333">
        <f>YEAR(B333)</f>
        <v/>
      </c>
      <c r="B333">
        <f>'Input EIA Imports Petroleum'!A332</f>
        <v/>
      </c>
      <c r="C333">
        <f>'Input EIA Imports Petroleum'!K332</f>
        <v/>
      </c>
      <c r="D333">
        <f>'Input EIA Imports Petroleum'!L332</f>
        <v/>
      </c>
      <c r="E333">
        <f>VLOOKUP('Input EIA Imports Petroleum'!$E332,'EIA Petroleum Classification'!$A:$B,2,FALSE)</f>
        <v/>
      </c>
    </row>
    <row r="334" spans="1:5">
      <c r="A334">
        <f>YEAR(B334)</f>
        <v/>
      </c>
      <c r="B334">
        <f>'Input EIA Imports Petroleum'!A333</f>
        <v/>
      </c>
      <c r="C334">
        <f>'Input EIA Imports Petroleum'!K333</f>
        <v/>
      </c>
      <c r="D334">
        <f>'Input EIA Imports Petroleum'!L333</f>
        <v/>
      </c>
      <c r="E334">
        <f>VLOOKUP('Input EIA Imports Petroleum'!$E333,'EIA Petroleum Classification'!$A:$B,2,FALSE)</f>
        <v/>
      </c>
    </row>
    <row r="335" spans="1:5">
      <c r="A335">
        <f>YEAR(B335)</f>
        <v/>
      </c>
      <c r="B335">
        <f>'Input EIA Imports Petroleum'!A334</f>
        <v/>
      </c>
      <c r="C335">
        <f>'Input EIA Imports Petroleum'!K334</f>
        <v/>
      </c>
      <c r="D335">
        <f>'Input EIA Imports Petroleum'!L334</f>
        <v/>
      </c>
      <c r="E335">
        <f>VLOOKUP('Input EIA Imports Petroleum'!$E334,'EIA Petroleum Classification'!$A:$B,2,FALSE)</f>
        <v/>
      </c>
    </row>
    <row r="336" spans="1:5">
      <c r="A336">
        <f>YEAR(B336)</f>
        <v/>
      </c>
      <c r="B336">
        <f>'Input EIA Imports Petroleum'!A335</f>
        <v/>
      </c>
      <c r="C336">
        <f>'Input EIA Imports Petroleum'!K335</f>
        <v/>
      </c>
      <c r="D336">
        <f>'Input EIA Imports Petroleum'!L335</f>
        <v/>
      </c>
      <c r="E336">
        <f>VLOOKUP('Input EIA Imports Petroleum'!$E335,'EIA Petroleum Classification'!$A:$B,2,FALSE)</f>
        <v/>
      </c>
    </row>
    <row r="337" spans="1:5">
      <c r="A337">
        <f>YEAR(B337)</f>
        <v/>
      </c>
      <c r="B337">
        <f>'Input EIA Imports Petroleum'!A336</f>
        <v/>
      </c>
      <c r="C337">
        <f>'Input EIA Imports Petroleum'!K336</f>
        <v/>
      </c>
      <c r="D337">
        <f>'Input EIA Imports Petroleum'!L336</f>
        <v/>
      </c>
      <c r="E337">
        <f>VLOOKUP('Input EIA Imports Petroleum'!$E336,'EIA Petroleum Classification'!$A:$B,2,FALSE)</f>
        <v/>
      </c>
    </row>
    <row r="338" spans="1:5">
      <c r="A338">
        <f>YEAR(B338)</f>
        <v/>
      </c>
      <c r="B338">
        <f>'Input EIA Imports Petroleum'!A337</f>
        <v/>
      </c>
      <c r="C338">
        <f>'Input EIA Imports Petroleum'!K337</f>
        <v/>
      </c>
      <c r="D338">
        <f>'Input EIA Imports Petroleum'!L337</f>
        <v/>
      </c>
      <c r="E338">
        <f>VLOOKUP('Input EIA Imports Petroleum'!$E337,'EIA Petroleum Classification'!$A:$B,2,FALSE)</f>
        <v/>
      </c>
    </row>
    <row r="339" spans="1:5">
      <c r="A339">
        <f>YEAR(B339)</f>
        <v/>
      </c>
      <c r="B339">
        <f>'Input EIA Imports Petroleum'!A338</f>
        <v/>
      </c>
      <c r="C339">
        <f>'Input EIA Imports Petroleum'!K338</f>
        <v/>
      </c>
      <c r="D339">
        <f>'Input EIA Imports Petroleum'!L338</f>
        <v/>
      </c>
      <c r="E339">
        <f>VLOOKUP('Input EIA Imports Petroleum'!$E338,'EIA Petroleum Classification'!$A:$B,2,FALSE)</f>
        <v/>
      </c>
    </row>
    <row r="340" spans="1:5">
      <c r="A340">
        <f>YEAR(B340)</f>
        <v/>
      </c>
      <c r="B340">
        <f>'Input EIA Imports Petroleum'!A339</f>
        <v/>
      </c>
      <c r="C340">
        <f>'Input EIA Imports Petroleum'!K339</f>
        <v/>
      </c>
      <c r="D340">
        <f>'Input EIA Imports Petroleum'!L339</f>
        <v/>
      </c>
      <c r="E340">
        <f>VLOOKUP('Input EIA Imports Petroleum'!$E339,'EIA Petroleum Classification'!$A:$B,2,FALSE)</f>
        <v/>
      </c>
    </row>
    <row r="341" spans="1:5">
      <c r="A341">
        <f>YEAR(B341)</f>
        <v/>
      </c>
      <c r="B341">
        <f>'Input EIA Imports Petroleum'!A340</f>
        <v/>
      </c>
      <c r="C341">
        <f>'Input EIA Imports Petroleum'!K340</f>
        <v/>
      </c>
      <c r="D341">
        <f>'Input EIA Imports Petroleum'!L340</f>
        <v/>
      </c>
      <c r="E341">
        <f>VLOOKUP('Input EIA Imports Petroleum'!$E340,'EIA Petroleum Classification'!$A:$B,2,FALSE)</f>
        <v/>
      </c>
    </row>
    <row r="342" spans="1:5">
      <c r="A342">
        <f>YEAR(B342)</f>
        <v/>
      </c>
      <c r="B342">
        <f>'Input EIA Imports Petroleum'!A341</f>
        <v/>
      </c>
      <c r="C342">
        <f>'Input EIA Imports Petroleum'!K341</f>
        <v/>
      </c>
      <c r="D342">
        <f>'Input EIA Imports Petroleum'!L341</f>
        <v/>
      </c>
      <c r="E342">
        <f>VLOOKUP('Input EIA Imports Petroleum'!$E341,'EIA Petroleum Classification'!$A:$B,2,FALSE)</f>
        <v/>
      </c>
    </row>
    <row r="343" spans="1:5">
      <c r="A343">
        <f>YEAR(B343)</f>
        <v/>
      </c>
      <c r="B343">
        <f>'Input EIA Imports Petroleum'!A342</f>
        <v/>
      </c>
      <c r="C343">
        <f>'Input EIA Imports Petroleum'!K342</f>
        <v/>
      </c>
      <c r="D343">
        <f>'Input EIA Imports Petroleum'!L342</f>
        <v/>
      </c>
      <c r="E343">
        <f>VLOOKUP('Input EIA Imports Petroleum'!$E342,'EIA Petroleum Classification'!$A:$B,2,FALSE)</f>
        <v/>
      </c>
    </row>
    <row r="344" spans="1:5">
      <c r="A344">
        <f>YEAR(B344)</f>
        <v/>
      </c>
      <c r="B344">
        <f>'Input EIA Imports Petroleum'!A343</f>
        <v/>
      </c>
      <c r="C344">
        <f>'Input EIA Imports Petroleum'!K343</f>
        <v/>
      </c>
      <c r="D344">
        <f>'Input EIA Imports Petroleum'!L343</f>
        <v/>
      </c>
      <c r="E344">
        <f>VLOOKUP('Input EIA Imports Petroleum'!$E343,'EIA Petroleum Classification'!$A:$B,2,FALSE)</f>
        <v/>
      </c>
    </row>
    <row r="345" spans="1:5">
      <c r="A345">
        <f>YEAR(B345)</f>
        <v/>
      </c>
      <c r="B345">
        <f>'Input EIA Imports Petroleum'!A344</f>
        <v/>
      </c>
      <c r="C345">
        <f>'Input EIA Imports Petroleum'!K344</f>
        <v/>
      </c>
      <c r="D345">
        <f>'Input EIA Imports Petroleum'!L344</f>
        <v/>
      </c>
      <c r="E345">
        <f>VLOOKUP('Input EIA Imports Petroleum'!$E344,'EIA Petroleum Classification'!$A:$B,2,FALSE)</f>
        <v/>
      </c>
    </row>
    <row r="346" spans="1:5">
      <c r="A346">
        <f>YEAR(B346)</f>
        <v/>
      </c>
      <c r="B346">
        <f>'Input EIA Imports Petroleum'!A345</f>
        <v/>
      </c>
      <c r="C346">
        <f>'Input EIA Imports Petroleum'!K345</f>
        <v/>
      </c>
      <c r="D346">
        <f>'Input EIA Imports Petroleum'!L345</f>
        <v/>
      </c>
      <c r="E346">
        <f>VLOOKUP('Input EIA Imports Petroleum'!$E345,'EIA Petroleum Classification'!$A:$B,2,FALSE)</f>
        <v/>
      </c>
    </row>
    <row r="347" spans="1:5">
      <c r="A347">
        <f>YEAR(B347)</f>
        <v/>
      </c>
      <c r="B347">
        <f>'Input EIA Imports Petroleum'!A346</f>
        <v/>
      </c>
      <c r="C347">
        <f>'Input EIA Imports Petroleum'!K346</f>
        <v/>
      </c>
      <c r="D347">
        <f>'Input EIA Imports Petroleum'!L346</f>
        <v/>
      </c>
      <c r="E347">
        <f>VLOOKUP('Input EIA Imports Petroleum'!$E346,'EIA Petroleum Classification'!$A:$B,2,FALSE)</f>
        <v/>
      </c>
    </row>
    <row r="348" spans="1:5">
      <c r="A348">
        <f>YEAR(B348)</f>
        <v/>
      </c>
      <c r="B348">
        <f>'Input EIA Imports Petroleum'!A347</f>
        <v/>
      </c>
      <c r="C348">
        <f>'Input EIA Imports Petroleum'!K347</f>
        <v/>
      </c>
      <c r="D348">
        <f>'Input EIA Imports Petroleum'!L347</f>
        <v/>
      </c>
      <c r="E348">
        <f>VLOOKUP('Input EIA Imports Petroleum'!$E347,'EIA Petroleum Classification'!$A:$B,2,FALSE)</f>
        <v/>
      </c>
    </row>
    <row r="349" spans="1:5">
      <c r="A349">
        <f>YEAR(B349)</f>
        <v/>
      </c>
      <c r="B349">
        <f>'Input EIA Imports Petroleum'!A348</f>
        <v/>
      </c>
      <c r="C349">
        <f>'Input EIA Imports Petroleum'!K348</f>
        <v/>
      </c>
      <c r="D349">
        <f>'Input EIA Imports Petroleum'!L348</f>
        <v/>
      </c>
      <c r="E349">
        <f>VLOOKUP('Input EIA Imports Petroleum'!$E348,'EIA Petroleum Classification'!$A:$B,2,FALSE)</f>
        <v/>
      </c>
    </row>
    <row r="350" spans="1:5">
      <c r="A350">
        <f>YEAR(B350)</f>
        <v/>
      </c>
      <c r="B350">
        <f>'Input EIA Imports Petroleum'!A349</f>
        <v/>
      </c>
      <c r="C350">
        <f>'Input EIA Imports Petroleum'!K349</f>
        <v/>
      </c>
      <c r="D350">
        <f>'Input EIA Imports Petroleum'!L349</f>
        <v/>
      </c>
      <c r="E350">
        <f>VLOOKUP('Input EIA Imports Petroleum'!$E349,'EIA Petroleum Classification'!$A:$B,2,FALSE)</f>
        <v/>
      </c>
    </row>
    <row r="351" spans="1:5">
      <c r="A351">
        <f>YEAR(B351)</f>
        <v/>
      </c>
      <c r="B351">
        <f>'Input EIA Imports Petroleum'!A350</f>
        <v/>
      </c>
      <c r="C351">
        <f>'Input EIA Imports Petroleum'!K350</f>
        <v/>
      </c>
      <c r="D351">
        <f>'Input EIA Imports Petroleum'!L350</f>
        <v/>
      </c>
      <c r="E351">
        <f>VLOOKUP('Input EIA Imports Petroleum'!$E350,'EIA Petroleum Classification'!$A:$B,2,FALSE)</f>
        <v/>
      </c>
    </row>
    <row r="352" spans="1:5">
      <c r="A352">
        <f>YEAR(B352)</f>
        <v/>
      </c>
      <c r="B352">
        <f>'Input EIA Imports Petroleum'!A351</f>
        <v/>
      </c>
      <c r="C352">
        <f>'Input EIA Imports Petroleum'!K351</f>
        <v/>
      </c>
      <c r="D352">
        <f>'Input EIA Imports Petroleum'!L351</f>
        <v/>
      </c>
      <c r="E352">
        <f>VLOOKUP('Input EIA Imports Petroleum'!$E351,'EIA Petroleum Classification'!$A:$B,2,FALSE)</f>
        <v/>
      </c>
    </row>
    <row r="353" spans="1:5">
      <c r="A353">
        <f>YEAR(B353)</f>
        <v/>
      </c>
      <c r="B353">
        <f>'Input EIA Imports Petroleum'!A352</f>
        <v/>
      </c>
      <c r="C353">
        <f>'Input EIA Imports Petroleum'!K352</f>
        <v/>
      </c>
      <c r="D353">
        <f>'Input EIA Imports Petroleum'!L352</f>
        <v/>
      </c>
      <c r="E353">
        <f>VLOOKUP('Input EIA Imports Petroleum'!$E352,'EIA Petroleum Classification'!$A:$B,2,FALSE)</f>
        <v/>
      </c>
    </row>
    <row r="354" spans="1:5">
      <c r="A354">
        <f>YEAR(B354)</f>
        <v/>
      </c>
      <c r="B354">
        <f>'Input EIA Imports Petroleum'!A353</f>
        <v/>
      </c>
      <c r="C354">
        <f>'Input EIA Imports Petroleum'!K353</f>
        <v/>
      </c>
      <c r="D354">
        <f>'Input EIA Imports Petroleum'!L353</f>
        <v/>
      </c>
      <c r="E354">
        <f>VLOOKUP('Input EIA Imports Petroleum'!$E353,'EIA Petroleum Classification'!$A:$B,2,FALSE)</f>
        <v/>
      </c>
    </row>
    <row r="355" spans="1:5">
      <c r="A355">
        <f>YEAR(B355)</f>
        <v/>
      </c>
      <c r="B355">
        <f>'Input EIA Imports Petroleum'!A354</f>
        <v/>
      </c>
      <c r="C355">
        <f>'Input EIA Imports Petroleum'!K354</f>
        <v/>
      </c>
      <c r="D355">
        <f>'Input EIA Imports Petroleum'!L354</f>
        <v/>
      </c>
      <c r="E355">
        <f>VLOOKUP('Input EIA Imports Petroleum'!$E354,'EIA Petroleum Classification'!$A:$B,2,FALSE)</f>
        <v/>
      </c>
    </row>
    <row r="356" spans="1:5">
      <c r="A356">
        <f>YEAR(B356)</f>
        <v/>
      </c>
      <c r="B356">
        <f>'Input EIA Imports Petroleum'!A355</f>
        <v/>
      </c>
      <c r="C356">
        <f>'Input EIA Imports Petroleum'!K355</f>
        <v/>
      </c>
      <c r="D356">
        <f>'Input EIA Imports Petroleum'!L355</f>
        <v/>
      </c>
      <c r="E356">
        <f>VLOOKUP('Input EIA Imports Petroleum'!$E355,'EIA Petroleum Classification'!$A:$B,2,FALSE)</f>
        <v/>
      </c>
    </row>
    <row r="357" spans="1:5">
      <c r="A357">
        <f>YEAR(B357)</f>
        <v/>
      </c>
      <c r="B357">
        <f>'Input EIA Imports Petroleum'!A356</f>
        <v/>
      </c>
      <c r="C357">
        <f>'Input EIA Imports Petroleum'!K356</f>
        <v/>
      </c>
      <c r="D357">
        <f>'Input EIA Imports Petroleum'!L356</f>
        <v/>
      </c>
      <c r="E357">
        <f>VLOOKUP('Input EIA Imports Petroleum'!$E356,'EIA Petroleum Classification'!$A:$B,2,FALSE)</f>
        <v/>
      </c>
    </row>
    <row r="358" spans="1:5">
      <c r="A358">
        <f>YEAR(B358)</f>
        <v/>
      </c>
      <c r="B358">
        <f>'Input EIA Imports Petroleum'!A357</f>
        <v/>
      </c>
      <c r="C358">
        <f>'Input EIA Imports Petroleum'!K357</f>
        <v/>
      </c>
      <c r="D358">
        <f>'Input EIA Imports Petroleum'!L357</f>
        <v/>
      </c>
      <c r="E358">
        <f>VLOOKUP('Input EIA Imports Petroleum'!$E357,'EIA Petroleum Classification'!$A:$B,2,FALSE)</f>
        <v/>
      </c>
    </row>
    <row r="359" spans="1:5">
      <c r="A359">
        <f>YEAR(B359)</f>
        <v/>
      </c>
      <c r="B359">
        <f>'Input EIA Imports Petroleum'!A358</f>
        <v/>
      </c>
      <c r="C359">
        <f>'Input EIA Imports Petroleum'!K358</f>
        <v/>
      </c>
      <c r="D359">
        <f>'Input EIA Imports Petroleum'!L358</f>
        <v/>
      </c>
      <c r="E359">
        <f>VLOOKUP('Input EIA Imports Petroleum'!$E358,'EIA Petroleum Classification'!$A:$B,2,FALSE)</f>
        <v/>
      </c>
    </row>
    <row r="360" spans="1:5">
      <c r="A360">
        <f>YEAR(B360)</f>
        <v/>
      </c>
      <c r="B360">
        <f>'Input EIA Imports Petroleum'!A359</f>
        <v/>
      </c>
      <c r="C360">
        <f>'Input EIA Imports Petroleum'!K359</f>
        <v/>
      </c>
      <c r="D360">
        <f>'Input EIA Imports Petroleum'!L359</f>
        <v/>
      </c>
      <c r="E360">
        <f>VLOOKUP('Input EIA Imports Petroleum'!$E359,'EIA Petroleum Classification'!$A:$B,2,FALSE)</f>
        <v/>
      </c>
    </row>
    <row r="361" spans="1:5">
      <c r="A361">
        <f>YEAR(B361)</f>
        <v/>
      </c>
      <c r="B361">
        <f>'Input EIA Imports Petroleum'!A360</f>
        <v/>
      </c>
      <c r="C361">
        <f>'Input EIA Imports Petroleum'!K360</f>
        <v/>
      </c>
      <c r="D361">
        <f>'Input EIA Imports Petroleum'!L360</f>
        <v/>
      </c>
      <c r="E361">
        <f>VLOOKUP('Input EIA Imports Petroleum'!$E360,'EIA Petroleum Classification'!$A:$B,2,FALSE)</f>
        <v/>
      </c>
    </row>
    <row r="362" spans="1:5">
      <c r="A362">
        <f>YEAR(B362)</f>
        <v/>
      </c>
      <c r="B362">
        <f>'Input EIA Imports Petroleum'!A361</f>
        <v/>
      </c>
      <c r="C362">
        <f>'Input EIA Imports Petroleum'!K361</f>
        <v/>
      </c>
      <c r="D362">
        <f>'Input EIA Imports Petroleum'!L361</f>
        <v/>
      </c>
      <c r="E362">
        <f>VLOOKUP('Input EIA Imports Petroleum'!$E361,'EIA Petroleum Classification'!$A:$B,2,FALSE)</f>
        <v/>
      </c>
    </row>
    <row r="363" spans="1:5">
      <c r="A363">
        <f>YEAR(B363)</f>
        <v/>
      </c>
      <c r="B363">
        <f>'Input EIA Imports Petroleum'!A362</f>
        <v/>
      </c>
      <c r="C363">
        <f>'Input EIA Imports Petroleum'!K362</f>
        <v/>
      </c>
      <c r="D363">
        <f>'Input EIA Imports Petroleum'!L362</f>
        <v/>
      </c>
      <c r="E363">
        <f>VLOOKUP('Input EIA Imports Petroleum'!$E362,'EIA Petroleum Classification'!$A:$B,2,FALSE)</f>
        <v/>
      </c>
    </row>
    <row r="364" spans="1:5">
      <c r="A364">
        <f>YEAR(B364)</f>
        <v/>
      </c>
      <c r="B364">
        <f>'Input EIA Imports Petroleum'!A363</f>
        <v/>
      </c>
      <c r="C364">
        <f>'Input EIA Imports Petroleum'!K363</f>
        <v/>
      </c>
      <c r="D364">
        <f>'Input EIA Imports Petroleum'!L363</f>
        <v/>
      </c>
      <c r="E364">
        <f>VLOOKUP('Input EIA Imports Petroleum'!$E363,'EIA Petroleum Classification'!$A:$B,2,FALSE)</f>
        <v/>
      </c>
    </row>
    <row r="365" spans="1:5">
      <c r="A365">
        <f>YEAR(B365)</f>
        <v/>
      </c>
      <c r="B365">
        <f>'Input EIA Imports Petroleum'!A364</f>
        <v/>
      </c>
      <c r="C365">
        <f>'Input EIA Imports Petroleum'!K364</f>
        <v/>
      </c>
      <c r="D365">
        <f>'Input EIA Imports Petroleum'!L364</f>
        <v/>
      </c>
      <c r="E365">
        <f>VLOOKUP('Input EIA Imports Petroleum'!$E364,'EIA Petroleum Classification'!$A:$B,2,FALSE)</f>
        <v/>
      </c>
    </row>
    <row r="366" spans="1:5">
      <c r="A366">
        <f>YEAR(B366)</f>
        <v/>
      </c>
      <c r="B366">
        <f>'Input EIA Imports Petroleum'!A365</f>
        <v/>
      </c>
      <c r="C366">
        <f>'Input EIA Imports Petroleum'!K365</f>
        <v/>
      </c>
      <c r="D366">
        <f>'Input EIA Imports Petroleum'!L365</f>
        <v/>
      </c>
      <c r="E366">
        <f>VLOOKUP('Input EIA Imports Petroleum'!$E365,'EIA Petroleum Classification'!$A:$B,2,FALSE)</f>
        <v/>
      </c>
    </row>
    <row r="367" spans="1:5">
      <c r="A367">
        <f>YEAR(B367)</f>
        <v/>
      </c>
      <c r="B367">
        <f>'Input EIA Imports Petroleum'!A366</f>
        <v/>
      </c>
      <c r="C367">
        <f>'Input EIA Imports Petroleum'!K366</f>
        <v/>
      </c>
      <c r="D367">
        <f>'Input EIA Imports Petroleum'!L366</f>
        <v/>
      </c>
      <c r="E367">
        <f>VLOOKUP('Input EIA Imports Petroleum'!$E366,'EIA Petroleum Classification'!$A:$B,2,FALSE)</f>
        <v/>
      </c>
    </row>
    <row r="368" spans="1:5">
      <c r="A368">
        <f>YEAR(B368)</f>
        <v/>
      </c>
      <c r="B368">
        <f>'Input EIA Imports Petroleum'!A367</f>
        <v/>
      </c>
      <c r="C368">
        <f>'Input EIA Imports Petroleum'!K367</f>
        <v/>
      </c>
      <c r="D368">
        <f>'Input EIA Imports Petroleum'!L367</f>
        <v/>
      </c>
      <c r="E368">
        <f>VLOOKUP('Input EIA Imports Petroleum'!$E367,'EIA Petroleum Classification'!$A:$B,2,FALSE)</f>
        <v/>
      </c>
    </row>
    <row r="369" spans="1:5">
      <c r="A369">
        <f>YEAR(B369)</f>
        <v/>
      </c>
      <c r="B369">
        <f>'Input EIA Imports Petroleum'!A368</f>
        <v/>
      </c>
      <c r="C369">
        <f>'Input EIA Imports Petroleum'!K368</f>
        <v/>
      </c>
      <c r="D369">
        <f>'Input EIA Imports Petroleum'!L368</f>
        <v/>
      </c>
      <c r="E369">
        <f>VLOOKUP('Input EIA Imports Petroleum'!$E368,'EIA Petroleum Classification'!$A:$B,2,FALSE)</f>
        <v/>
      </c>
    </row>
    <row r="370" spans="1:5">
      <c r="A370">
        <f>YEAR(B370)</f>
        <v/>
      </c>
      <c r="B370">
        <f>'Input EIA Imports Petroleum'!A369</f>
        <v/>
      </c>
      <c r="C370">
        <f>'Input EIA Imports Petroleum'!K369</f>
        <v/>
      </c>
      <c r="D370">
        <f>'Input EIA Imports Petroleum'!L369</f>
        <v/>
      </c>
      <c r="E370">
        <f>VLOOKUP('Input EIA Imports Petroleum'!$E369,'EIA Petroleum Classification'!$A:$B,2,FALSE)</f>
        <v/>
      </c>
    </row>
    <row r="371" spans="1:5">
      <c r="A371">
        <f>YEAR(B371)</f>
        <v/>
      </c>
      <c r="B371">
        <f>'Input EIA Imports Petroleum'!A370</f>
        <v/>
      </c>
      <c r="C371">
        <f>'Input EIA Imports Petroleum'!K370</f>
        <v/>
      </c>
      <c r="D371">
        <f>'Input EIA Imports Petroleum'!L370</f>
        <v/>
      </c>
      <c r="E371">
        <f>VLOOKUP('Input EIA Imports Petroleum'!$E370,'EIA Petroleum Classification'!$A:$B,2,FALSE)</f>
        <v/>
      </c>
    </row>
    <row r="372" spans="1:5">
      <c r="A372">
        <f>YEAR(B372)</f>
        <v/>
      </c>
      <c r="B372">
        <f>'Input EIA Imports Petroleum'!A371</f>
        <v/>
      </c>
      <c r="C372">
        <f>'Input EIA Imports Petroleum'!K371</f>
        <v/>
      </c>
      <c r="D372">
        <f>'Input EIA Imports Petroleum'!L371</f>
        <v/>
      </c>
      <c r="E372">
        <f>VLOOKUP('Input EIA Imports Petroleum'!$E371,'EIA Petroleum Classification'!$A:$B,2,FALSE)</f>
        <v/>
      </c>
    </row>
    <row r="373" spans="1:5">
      <c r="A373">
        <f>YEAR(B373)</f>
        <v/>
      </c>
      <c r="B373">
        <f>'Input EIA Imports Petroleum'!A372</f>
        <v/>
      </c>
      <c r="C373">
        <f>'Input EIA Imports Petroleum'!K372</f>
        <v/>
      </c>
      <c r="D373">
        <f>'Input EIA Imports Petroleum'!L372</f>
        <v/>
      </c>
      <c r="E373">
        <f>VLOOKUP('Input EIA Imports Petroleum'!$E372,'EIA Petroleum Classification'!$A:$B,2,FALSE)</f>
        <v/>
      </c>
    </row>
    <row r="374" spans="1:5">
      <c r="A374">
        <f>YEAR(B374)</f>
        <v/>
      </c>
      <c r="B374">
        <f>'Input EIA Imports Petroleum'!A373</f>
        <v/>
      </c>
      <c r="C374">
        <f>'Input EIA Imports Petroleum'!K373</f>
        <v/>
      </c>
      <c r="D374">
        <f>'Input EIA Imports Petroleum'!L373</f>
        <v/>
      </c>
      <c r="E374">
        <f>VLOOKUP('Input EIA Imports Petroleum'!$E373,'EIA Petroleum Classification'!$A:$B,2,FALSE)</f>
        <v/>
      </c>
    </row>
    <row r="375" spans="1:5">
      <c r="A375">
        <f>YEAR(B375)</f>
        <v/>
      </c>
      <c r="B375">
        <f>'Input EIA Imports Petroleum'!A374</f>
        <v/>
      </c>
      <c r="C375">
        <f>'Input EIA Imports Petroleum'!K374</f>
        <v/>
      </c>
      <c r="D375">
        <f>'Input EIA Imports Petroleum'!L374</f>
        <v/>
      </c>
      <c r="E375">
        <f>VLOOKUP('Input EIA Imports Petroleum'!$E374,'EIA Petroleum Classification'!$A:$B,2,FALSE)</f>
        <v/>
      </c>
    </row>
    <row r="376" spans="1:5">
      <c r="A376">
        <f>YEAR(B376)</f>
        <v/>
      </c>
      <c r="B376">
        <f>'Input EIA Imports Petroleum'!A375</f>
        <v/>
      </c>
      <c r="C376">
        <f>'Input EIA Imports Petroleum'!K375</f>
        <v/>
      </c>
      <c r="D376">
        <f>'Input EIA Imports Petroleum'!L375</f>
        <v/>
      </c>
      <c r="E376">
        <f>VLOOKUP('Input EIA Imports Petroleum'!$E375,'EIA Petroleum Classification'!$A:$B,2,FALSE)</f>
        <v/>
      </c>
    </row>
    <row r="377" spans="1:5">
      <c r="A377">
        <f>YEAR(B377)</f>
        <v/>
      </c>
      <c r="B377">
        <f>'Input EIA Imports Petroleum'!A376</f>
        <v/>
      </c>
      <c r="C377">
        <f>'Input EIA Imports Petroleum'!K376</f>
        <v/>
      </c>
      <c r="D377">
        <f>'Input EIA Imports Petroleum'!L376</f>
        <v/>
      </c>
      <c r="E377">
        <f>VLOOKUP('Input EIA Imports Petroleum'!$E376,'EIA Petroleum Classification'!$A:$B,2,FALSE)</f>
        <v/>
      </c>
    </row>
    <row r="378" spans="1:5">
      <c r="A378">
        <f>YEAR(B378)</f>
        <v/>
      </c>
      <c r="B378">
        <f>'Input EIA Imports Petroleum'!A377</f>
        <v/>
      </c>
      <c r="C378">
        <f>'Input EIA Imports Petroleum'!K377</f>
        <v/>
      </c>
      <c r="D378">
        <f>'Input EIA Imports Petroleum'!L377</f>
        <v/>
      </c>
      <c r="E378">
        <f>VLOOKUP('Input EIA Imports Petroleum'!$E377,'EIA Petroleum Classification'!$A:$B,2,FALSE)</f>
        <v/>
      </c>
    </row>
    <row r="379" spans="1:5">
      <c r="A379">
        <f>YEAR(B379)</f>
        <v/>
      </c>
      <c r="B379">
        <f>'Input EIA Imports Petroleum'!A378</f>
        <v/>
      </c>
      <c r="C379">
        <f>'Input EIA Imports Petroleum'!K378</f>
        <v/>
      </c>
      <c r="D379">
        <f>'Input EIA Imports Petroleum'!L378</f>
        <v/>
      </c>
      <c r="E379">
        <f>VLOOKUP('Input EIA Imports Petroleum'!$E378,'EIA Petroleum Classification'!$A:$B,2,FALSE)</f>
        <v/>
      </c>
    </row>
    <row r="380" spans="1:5">
      <c r="A380">
        <f>YEAR(B380)</f>
        <v/>
      </c>
      <c r="B380">
        <f>'Input EIA Imports Petroleum'!A379</f>
        <v/>
      </c>
      <c r="C380">
        <f>'Input EIA Imports Petroleum'!K379</f>
        <v/>
      </c>
      <c r="D380">
        <f>'Input EIA Imports Petroleum'!L379</f>
        <v/>
      </c>
      <c r="E380">
        <f>VLOOKUP('Input EIA Imports Petroleum'!$E379,'EIA Petroleum Classification'!$A:$B,2,FALSE)</f>
        <v/>
      </c>
    </row>
    <row r="381" spans="1:5">
      <c r="A381">
        <f>YEAR(B381)</f>
        <v/>
      </c>
      <c r="B381">
        <f>'Input EIA Imports Petroleum'!A380</f>
        <v/>
      </c>
      <c r="C381">
        <f>'Input EIA Imports Petroleum'!K380</f>
        <v/>
      </c>
      <c r="D381">
        <f>'Input EIA Imports Petroleum'!L380</f>
        <v/>
      </c>
      <c r="E381">
        <f>VLOOKUP('Input EIA Imports Petroleum'!$E380,'EIA Petroleum Classification'!$A:$B,2,FALSE)</f>
        <v/>
      </c>
    </row>
    <row r="382" spans="1:5">
      <c r="A382">
        <f>YEAR(B382)</f>
        <v/>
      </c>
      <c r="B382">
        <f>'Input EIA Imports Petroleum'!A381</f>
        <v/>
      </c>
      <c r="C382">
        <f>'Input EIA Imports Petroleum'!K381</f>
        <v/>
      </c>
      <c r="D382">
        <f>'Input EIA Imports Petroleum'!L381</f>
        <v/>
      </c>
      <c r="E382">
        <f>VLOOKUP('Input EIA Imports Petroleum'!$E381,'EIA Petroleum Classification'!$A:$B,2,FALSE)</f>
        <v/>
      </c>
    </row>
    <row r="383" spans="1:5">
      <c r="A383">
        <f>YEAR(B383)</f>
        <v/>
      </c>
      <c r="B383">
        <f>'Input EIA Imports Petroleum'!A382</f>
        <v/>
      </c>
      <c r="C383">
        <f>'Input EIA Imports Petroleum'!K382</f>
        <v/>
      </c>
      <c r="D383">
        <f>'Input EIA Imports Petroleum'!L382</f>
        <v/>
      </c>
      <c r="E383">
        <f>VLOOKUP('Input EIA Imports Petroleum'!$E382,'EIA Petroleum Classification'!$A:$B,2,FALSE)</f>
        <v/>
      </c>
    </row>
    <row r="384" spans="1:5">
      <c r="A384">
        <f>YEAR(B384)</f>
        <v/>
      </c>
      <c r="B384">
        <f>'Input EIA Imports Petroleum'!A383</f>
        <v/>
      </c>
      <c r="C384">
        <f>'Input EIA Imports Petroleum'!K383</f>
        <v/>
      </c>
      <c r="D384">
        <f>'Input EIA Imports Petroleum'!L383</f>
        <v/>
      </c>
      <c r="E384">
        <f>VLOOKUP('Input EIA Imports Petroleum'!$E383,'EIA Petroleum Classification'!$A:$B,2,FALSE)</f>
        <v/>
      </c>
    </row>
    <row r="385" spans="1:5">
      <c r="A385">
        <f>YEAR(B385)</f>
        <v/>
      </c>
      <c r="B385">
        <f>'Input EIA Imports Petroleum'!A384</f>
        <v/>
      </c>
      <c r="C385">
        <f>'Input EIA Imports Petroleum'!K384</f>
        <v/>
      </c>
      <c r="D385">
        <f>'Input EIA Imports Petroleum'!L384</f>
        <v/>
      </c>
      <c r="E385">
        <f>VLOOKUP('Input EIA Imports Petroleum'!$E384,'EIA Petroleum Classification'!$A:$B,2,FALSE)</f>
        <v/>
      </c>
    </row>
    <row r="386" spans="1:5">
      <c r="A386">
        <f>YEAR(B386)</f>
        <v/>
      </c>
      <c r="B386">
        <f>'Input EIA Imports Petroleum'!A385</f>
        <v/>
      </c>
      <c r="C386">
        <f>'Input EIA Imports Petroleum'!K385</f>
        <v/>
      </c>
      <c r="D386">
        <f>'Input EIA Imports Petroleum'!L385</f>
        <v/>
      </c>
      <c r="E386">
        <f>VLOOKUP('Input EIA Imports Petroleum'!$E385,'EIA Petroleum Classification'!$A:$B,2,FALSE)</f>
        <v/>
      </c>
    </row>
    <row r="387" spans="1:5">
      <c r="A387">
        <f>YEAR(B387)</f>
        <v/>
      </c>
      <c r="B387">
        <f>'Input EIA Imports Petroleum'!A386</f>
        <v/>
      </c>
      <c r="C387">
        <f>'Input EIA Imports Petroleum'!K386</f>
        <v/>
      </c>
      <c r="D387">
        <f>'Input EIA Imports Petroleum'!L386</f>
        <v/>
      </c>
      <c r="E387">
        <f>VLOOKUP('Input EIA Imports Petroleum'!$E386,'EIA Petroleum Classification'!$A:$B,2,FALSE)</f>
        <v/>
      </c>
    </row>
    <row r="388" spans="1:5">
      <c r="A388">
        <f>YEAR(B388)</f>
        <v/>
      </c>
      <c r="B388">
        <f>'Input EIA Imports Petroleum'!A387</f>
        <v/>
      </c>
      <c r="C388">
        <f>'Input EIA Imports Petroleum'!K387</f>
        <v/>
      </c>
      <c r="D388">
        <f>'Input EIA Imports Petroleum'!L387</f>
        <v/>
      </c>
      <c r="E388">
        <f>VLOOKUP('Input EIA Imports Petroleum'!$E387,'EIA Petroleum Classification'!$A:$B,2,FALSE)</f>
        <v/>
      </c>
    </row>
    <row r="389" spans="1:5">
      <c r="A389">
        <f>YEAR(B389)</f>
        <v/>
      </c>
      <c r="B389">
        <f>'Input EIA Imports Petroleum'!A388</f>
        <v/>
      </c>
      <c r="C389">
        <f>'Input EIA Imports Petroleum'!K388</f>
        <v/>
      </c>
      <c r="D389">
        <f>'Input EIA Imports Petroleum'!L388</f>
        <v/>
      </c>
      <c r="E389">
        <f>VLOOKUP('Input EIA Imports Petroleum'!$E388,'EIA Petroleum Classification'!$A:$B,2,FALSE)</f>
        <v/>
      </c>
    </row>
    <row r="390" spans="1:5">
      <c r="A390">
        <f>YEAR(B390)</f>
        <v/>
      </c>
      <c r="B390">
        <f>'Input EIA Imports Petroleum'!A389</f>
        <v/>
      </c>
      <c r="C390">
        <f>'Input EIA Imports Petroleum'!K389</f>
        <v/>
      </c>
      <c r="D390">
        <f>'Input EIA Imports Petroleum'!L389</f>
        <v/>
      </c>
      <c r="E390">
        <f>VLOOKUP('Input EIA Imports Petroleum'!$E389,'EIA Petroleum Classification'!$A:$B,2,FALSE)</f>
        <v/>
      </c>
    </row>
    <row r="391" spans="1:5">
      <c r="A391">
        <f>YEAR(B391)</f>
        <v/>
      </c>
      <c r="B391">
        <f>'Input EIA Imports Petroleum'!A390</f>
        <v/>
      </c>
      <c r="C391">
        <f>'Input EIA Imports Petroleum'!K390</f>
        <v/>
      </c>
      <c r="D391">
        <f>'Input EIA Imports Petroleum'!L390</f>
        <v/>
      </c>
      <c r="E391">
        <f>VLOOKUP('Input EIA Imports Petroleum'!$E390,'EIA Petroleum Classification'!$A:$B,2,FALSE)</f>
        <v/>
      </c>
    </row>
    <row r="392" spans="1:5">
      <c r="A392">
        <f>YEAR(B392)</f>
        <v/>
      </c>
      <c r="B392">
        <f>'Input EIA Imports Petroleum'!A391</f>
        <v/>
      </c>
      <c r="C392">
        <f>'Input EIA Imports Petroleum'!K391</f>
        <v/>
      </c>
      <c r="D392">
        <f>'Input EIA Imports Petroleum'!L391</f>
        <v/>
      </c>
      <c r="E392">
        <f>VLOOKUP('Input EIA Imports Petroleum'!$E391,'EIA Petroleum Classification'!$A:$B,2,FALSE)</f>
        <v/>
      </c>
    </row>
    <row r="393" spans="1:5">
      <c r="A393">
        <f>YEAR(B393)</f>
        <v/>
      </c>
      <c r="B393">
        <f>'Input EIA Imports Petroleum'!A392</f>
        <v/>
      </c>
      <c r="C393">
        <f>'Input EIA Imports Petroleum'!K392</f>
        <v/>
      </c>
      <c r="D393">
        <f>'Input EIA Imports Petroleum'!L392</f>
        <v/>
      </c>
      <c r="E393">
        <f>VLOOKUP('Input EIA Imports Petroleum'!$E392,'EIA Petroleum Classification'!$A:$B,2,FALSE)</f>
        <v/>
      </c>
    </row>
    <row r="394" spans="1:5">
      <c r="A394">
        <f>YEAR(B394)</f>
        <v/>
      </c>
      <c r="B394">
        <f>'Input EIA Imports Petroleum'!A393</f>
        <v/>
      </c>
      <c r="C394">
        <f>'Input EIA Imports Petroleum'!K393</f>
        <v/>
      </c>
      <c r="D394">
        <f>'Input EIA Imports Petroleum'!L393</f>
        <v/>
      </c>
      <c r="E394">
        <f>VLOOKUP('Input EIA Imports Petroleum'!$E393,'EIA Petroleum Classification'!$A:$B,2,FALSE)</f>
        <v/>
      </c>
    </row>
    <row r="395" spans="1:5">
      <c r="A395">
        <f>YEAR(B395)</f>
        <v/>
      </c>
      <c r="B395">
        <f>'Input EIA Imports Petroleum'!A394</f>
        <v/>
      </c>
      <c r="C395">
        <f>'Input EIA Imports Petroleum'!K394</f>
        <v/>
      </c>
      <c r="D395">
        <f>'Input EIA Imports Petroleum'!L394</f>
        <v/>
      </c>
      <c r="E395">
        <f>VLOOKUP('Input EIA Imports Petroleum'!$E394,'EIA Petroleum Classification'!$A:$B,2,FALSE)</f>
        <v/>
      </c>
    </row>
    <row r="396" spans="1:5">
      <c r="A396">
        <f>YEAR(B396)</f>
        <v/>
      </c>
      <c r="B396">
        <f>'Input EIA Imports Petroleum'!A395</f>
        <v/>
      </c>
      <c r="C396">
        <f>'Input EIA Imports Petroleum'!K395</f>
        <v/>
      </c>
      <c r="D396">
        <f>'Input EIA Imports Petroleum'!L395</f>
        <v/>
      </c>
      <c r="E396">
        <f>VLOOKUP('Input EIA Imports Petroleum'!$E395,'EIA Petroleum Classification'!$A:$B,2,FALSE)</f>
        <v/>
      </c>
    </row>
    <row r="397" spans="1:5">
      <c r="A397">
        <f>YEAR(B397)</f>
        <v/>
      </c>
      <c r="B397">
        <f>'Input EIA Imports Petroleum'!A396</f>
        <v/>
      </c>
      <c r="C397">
        <f>'Input EIA Imports Petroleum'!K396</f>
        <v/>
      </c>
      <c r="D397">
        <f>'Input EIA Imports Petroleum'!L396</f>
        <v/>
      </c>
      <c r="E397">
        <f>VLOOKUP('Input EIA Imports Petroleum'!$E396,'EIA Petroleum Classification'!$A:$B,2,FALSE)</f>
        <v/>
      </c>
    </row>
    <row r="398" spans="1:5">
      <c r="A398">
        <f>YEAR(B398)</f>
        <v/>
      </c>
      <c r="B398">
        <f>'Input EIA Imports Petroleum'!A397</f>
        <v/>
      </c>
      <c r="C398">
        <f>'Input EIA Imports Petroleum'!K397</f>
        <v/>
      </c>
      <c r="D398">
        <f>'Input EIA Imports Petroleum'!L397</f>
        <v/>
      </c>
      <c r="E398">
        <f>VLOOKUP('Input EIA Imports Petroleum'!$E397,'EIA Petroleum Classification'!$A:$B,2,FALSE)</f>
        <v/>
      </c>
    </row>
    <row r="399" spans="1:5">
      <c r="A399">
        <f>YEAR(B399)</f>
        <v/>
      </c>
      <c r="B399">
        <f>'Input EIA Imports Petroleum'!A398</f>
        <v/>
      </c>
      <c r="C399">
        <f>'Input EIA Imports Petroleum'!K398</f>
        <v/>
      </c>
      <c r="D399">
        <f>'Input EIA Imports Petroleum'!L398</f>
        <v/>
      </c>
      <c r="E399">
        <f>VLOOKUP('Input EIA Imports Petroleum'!$E398,'EIA Petroleum Classification'!$A:$B,2,FALSE)</f>
        <v/>
      </c>
    </row>
    <row r="400" spans="1:5">
      <c r="A400">
        <f>YEAR(B400)</f>
        <v/>
      </c>
      <c r="B400">
        <f>'Input EIA Imports Petroleum'!A399</f>
        <v/>
      </c>
      <c r="C400">
        <f>'Input EIA Imports Petroleum'!K399</f>
        <v/>
      </c>
      <c r="D400">
        <f>'Input EIA Imports Petroleum'!L399</f>
        <v/>
      </c>
      <c r="E400">
        <f>VLOOKUP('Input EIA Imports Petroleum'!$E399,'EIA Petroleum Classification'!$A:$B,2,FALSE)</f>
        <v/>
      </c>
    </row>
    <row r="401" spans="1:5">
      <c r="A401">
        <f>YEAR(B401)</f>
        <v/>
      </c>
      <c r="B401">
        <f>'Input EIA Imports Petroleum'!A400</f>
        <v/>
      </c>
      <c r="C401">
        <f>'Input EIA Imports Petroleum'!K400</f>
        <v/>
      </c>
      <c r="D401">
        <f>'Input EIA Imports Petroleum'!L400</f>
        <v/>
      </c>
      <c r="E401">
        <f>VLOOKUP('Input EIA Imports Petroleum'!$E400,'EIA Petroleum Classification'!$A:$B,2,FALSE)</f>
        <v/>
      </c>
    </row>
    <row r="402" spans="1:5">
      <c r="A402">
        <f>YEAR(B402)</f>
        <v/>
      </c>
      <c r="B402">
        <f>'Input EIA Imports Petroleum'!A401</f>
        <v/>
      </c>
      <c r="C402">
        <f>'Input EIA Imports Petroleum'!K401</f>
        <v/>
      </c>
      <c r="D402">
        <f>'Input EIA Imports Petroleum'!L401</f>
        <v/>
      </c>
      <c r="E402">
        <f>VLOOKUP('Input EIA Imports Petroleum'!$E401,'EIA Petroleum Classification'!$A:$B,2,FALSE)</f>
        <v/>
      </c>
    </row>
    <row r="403" spans="1:5">
      <c r="A403">
        <f>YEAR(B403)</f>
        <v/>
      </c>
      <c r="B403">
        <f>'Input EIA Imports Petroleum'!A402</f>
        <v/>
      </c>
      <c r="C403">
        <f>'Input EIA Imports Petroleum'!K402</f>
        <v/>
      </c>
      <c r="D403">
        <f>'Input EIA Imports Petroleum'!L402</f>
        <v/>
      </c>
      <c r="E403">
        <f>VLOOKUP('Input EIA Imports Petroleum'!$E402,'EIA Petroleum Classification'!$A:$B,2,FALSE)</f>
        <v/>
      </c>
    </row>
    <row r="404" spans="1:5">
      <c r="A404">
        <f>YEAR(B404)</f>
        <v/>
      </c>
      <c r="B404">
        <f>'Input EIA Imports Petroleum'!A403</f>
        <v/>
      </c>
      <c r="C404">
        <f>'Input EIA Imports Petroleum'!K403</f>
        <v/>
      </c>
      <c r="D404">
        <f>'Input EIA Imports Petroleum'!L403</f>
        <v/>
      </c>
      <c r="E404">
        <f>VLOOKUP('Input EIA Imports Petroleum'!$E403,'EIA Petroleum Classification'!$A:$B,2,FALSE)</f>
        <v/>
      </c>
    </row>
    <row r="405" spans="1:5">
      <c r="A405">
        <f>YEAR(B405)</f>
        <v/>
      </c>
      <c r="B405">
        <f>'Input EIA Imports Petroleum'!A404</f>
        <v/>
      </c>
      <c r="C405">
        <f>'Input EIA Imports Petroleum'!K404</f>
        <v/>
      </c>
      <c r="D405">
        <f>'Input EIA Imports Petroleum'!L404</f>
        <v/>
      </c>
      <c r="E405">
        <f>VLOOKUP('Input EIA Imports Petroleum'!$E404,'EIA Petroleum Classification'!$A:$B,2,FALSE)</f>
        <v/>
      </c>
    </row>
    <row r="406" spans="1:5">
      <c r="A406">
        <f>YEAR(B406)</f>
        <v/>
      </c>
      <c r="B406">
        <f>'Input EIA Imports Petroleum'!A405</f>
        <v/>
      </c>
      <c r="C406">
        <f>'Input EIA Imports Petroleum'!K405</f>
        <v/>
      </c>
      <c r="D406">
        <f>'Input EIA Imports Petroleum'!L405</f>
        <v/>
      </c>
      <c r="E406">
        <f>VLOOKUP('Input EIA Imports Petroleum'!$E405,'EIA Petroleum Classification'!$A:$B,2,FALSE)</f>
        <v/>
      </c>
    </row>
    <row r="407" spans="1:5">
      <c r="A407">
        <f>YEAR(B407)</f>
        <v/>
      </c>
      <c r="B407">
        <f>'Input EIA Imports Petroleum'!A406</f>
        <v/>
      </c>
      <c r="C407">
        <f>'Input EIA Imports Petroleum'!K406</f>
        <v/>
      </c>
      <c r="D407">
        <f>'Input EIA Imports Petroleum'!L406</f>
        <v/>
      </c>
      <c r="E407">
        <f>VLOOKUP('Input EIA Imports Petroleum'!$E406,'EIA Petroleum Classification'!$A:$B,2,FALSE)</f>
        <v/>
      </c>
    </row>
    <row r="408" spans="1:5">
      <c r="A408">
        <f>YEAR(B408)</f>
        <v/>
      </c>
      <c r="B408">
        <f>'Input EIA Imports Petroleum'!A407</f>
        <v/>
      </c>
      <c r="C408">
        <f>'Input EIA Imports Petroleum'!K407</f>
        <v/>
      </c>
      <c r="D408">
        <f>'Input EIA Imports Petroleum'!L407</f>
        <v/>
      </c>
      <c r="E408">
        <f>VLOOKUP('Input EIA Imports Petroleum'!$E407,'EIA Petroleum Classification'!$A:$B,2,FALSE)</f>
        <v/>
      </c>
    </row>
    <row r="409" spans="1:5">
      <c r="A409">
        <f>YEAR(B409)</f>
        <v/>
      </c>
      <c r="B409">
        <f>'Input EIA Imports Petroleum'!A408</f>
        <v/>
      </c>
      <c r="C409">
        <f>'Input EIA Imports Petroleum'!K408</f>
        <v/>
      </c>
      <c r="D409">
        <f>'Input EIA Imports Petroleum'!L408</f>
        <v/>
      </c>
      <c r="E409">
        <f>VLOOKUP('Input EIA Imports Petroleum'!$E408,'EIA Petroleum Classification'!$A:$B,2,FALSE)</f>
        <v/>
      </c>
    </row>
    <row r="410" spans="1:5">
      <c r="A410">
        <f>YEAR(B410)</f>
        <v/>
      </c>
      <c r="B410">
        <f>'Input EIA Imports Petroleum'!A409</f>
        <v/>
      </c>
      <c r="C410">
        <f>'Input EIA Imports Petroleum'!K409</f>
        <v/>
      </c>
      <c r="D410">
        <f>'Input EIA Imports Petroleum'!L409</f>
        <v/>
      </c>
      <c r="E410">
        <f>VLOOKUP('Input EIA Imports Petroleum'!$E409,'EIA Petroleum Classification'!$A:$B,2,FALSE)</f>
        <v/>
      </c>
    </row>
    <row r="411" spans="1:5">
      <c r="A411">
        <f>YEAR(B411)</f>
        <v/>
      </c>
      <c r="B411">
        <f>'Input EIA Imports Petroleum'!A410</f>
        <v/>
      </c>
      <c r="C411">
        <f>'Input EIA Imports Petroleum'!K410</f>
        <v/>
      </c>
      <c r="D411">
        <f>'Input EIA Imports Petroleum'!L410</f>
        <v/>
      </c>
      <c r="E411">
        <f>VLOOKUP('Input EIA Imports Petroleum'!$E410,'EIA Petroleum Classification'!$A:$B,2,FALSE)</f>
        <v/>
      </c>
    </row>
    <row r="412" spans="1:5">
      <c r="A412">
        <f>YEAR(B412)</f>
        <v/>
      </c>
      <c r="B412">
        <f>'Input EIA Imports Petroleum'!A411</f>
        <v/>
      </c>
      <c r="C412">
        <f>'Input EIA Imports Petroleum'!K411</f>
        <v/>
      </c>
      <c r="D412">
        <f>'Input EIA Imports Petroleum'!L411</f>
        <v/>
      </c>
      <c r="E412">
        <f>VLOOKUP('Input EIA Imports Petroleum'!$E411,'EIA Petroleum Classification'!$A:$B,2,FALSE)</f>
        <v/>
      </c>
    </row>
    <row r="413" spans="1:5">
      <c r="A413">
        <f>YEAR(B413)</f>
        <v/>
      </c>
      <c r="B413">
        <f>'Input EIA Imports Petroleum'!A412</f>
        <v/>
      </c>
      <c r="C413">
        <f>'Input EIA Imports Petroleum'!K412</f>
        <v/>
      </c>
      <c r="D413">
        <f>'Input EIA Imports Petroleum'!L412</f>
        <v/>
      </c>
      <c r="E413">
        <f>VLOOKUP('Input EIA Imports Petroleum'!$E412,'EIA Petroleum Classification'!$A:$B,2,FALSE)</f>
        <v/>
      </c>
    </row>
    <row r="414" spans="1:5">
      <c r="A414">
        <f>YEAR(B414)</f>
        <v/>
      </c>
      <c r="B414">
        <f>'Input EIA Imports Petroleum'!A413</f>
        <v/>
      </c>
      <c r="C414">
        <f>'Input EIA Imports Petroleum'!K413</f>
        <v/>
      </c>
      <c r="D414">
        <f>'Input EIA Imports Petroleum'!L413</f>
        <v/>
      </c>
      <c r="E414">
        <f>VLOOKUP('Input EIA Imports Petroleum'!$E413,'EIA Petroleum Classification'!$A:$B,2,FALSE)</f>
        <v/>
      </c>
    </row>
    <row r="415" spans="1:5">
      <c r="A415">
        <f>YEAR(B415)</f>
        <v/>
      </c>
      <c r="B415">
        <f>'Input EIA Imports Petroleum'!A414</f>
        <v/>
      </c>
      <c r="C415">
        <f>'Input EIA Imports Petroleum'!K414</f>
        <v/>
      </c>
      <c r="D415">
        <f>'Input EIA Imports Petroleum'!L414</f>
        <v/>
      </c>
      <c r="E415">
        <f>VLOOKUP('Input EIA Imports Petroleum'!$E414,'EIA Petroleum Classification'!$A:$B,2,FALSE)</f>
        <v/>
      </c>
    </row>
    <row r="416" spans="1:5">
      <c r="A416">
        <f>YEAR(B416)</f>
        <v/>
      </c>
      <c r="B416">
        <f>'Input EIA Imports Petroleum'!A415</f>
        <v/>
      </c>
      <c r="C416">
        <f>'Input EIA Imports Petroleum'!K415</f>
        <v/>
      </c>
      <c r="D416">
        <f>'Input EIA Imports Petroleum'!L415</f>
        <v/>
      </c>
      <c r="E416">
        <f>VLOOKUP('Input EIA Imports Petroleum'!$E415,'EIA Petroleum Classification'!$A:$B,2,FALSE)</f>
        <v/>
      </c>
    </row>
    <row r="417" spans="1:5">
      <c r="A417">
        <f>YEAR(B417)</f>
        <v/>
      </c>
      <c r="B417">
        <f>'Input EIA Imports Petroleum'!A416</f>
        <v/>
      </c>
      <c r="C417">
        <f>'Input EIA Imports Petroleum'!K416</f>
        <v/>
      </c>
      <c r="D417">
        <f>'Input EIA Imports Petroleum'!L416</f>
        <v/>
      </c>
      <c r="E417">
        <f>VLOOKUP('Input EIA Imports Petroleum'!$E416,'EIA Petroleum Classification'!$A:$B,2,FALSE)</f>
        <v/>
      </c>
    </row>
    <row r="418" spans="1:5">
      <c r="A418">
        <f>YEAR(B418)</f>
        <v/>
      </c>
      <c r="B418">
        <f>'Input EIA Imports Petroleum'!A417</f>
        <v/>
      </c>
      <c r="C418">
        <f>'Input EIA Imports Petroleum'!K417</f>
        <v/>
      </c>
      <c r="D418">
        <f>'Input EIA Imports Petroleum'!L417</f>
        <v/>
      </c>
      <c r="E418">
        <f>VLOOKUP('Input EIA Imports Petroleum'!$E417,'EIA Petroleum Classification'!$A:$B,2,FALSE)</f>
        <v/>
      </c>
    </row>
    <row r="419" spans="1:5">
      <c r="A419">
        <f>YEAR(B419)</f>
        <v/>
      </c>
      <c r="B419">
        <f>'Input EIA Imports Petroleum'!A418</f>
        <v/>
      </c>
      <c r="C419">
        <f>'Input EIA Imports Petroleum'!K418</f>
        <v/>
      </c>
      <c r="D419">
        <f>'Input EIA Imports Petroleum'!L418</f>
        <v/>
      </c>
      <c r="E419">
        <f>VLOOKUP('Input EIA Imports Petroleum'!$E418,'EIA Petroleum Classification'!$A:$B,2,FALSE)</f>
        <v/>
      </c>
    </row>
    <row r="420" spans="1:5">
      <c r="A420">
        <f>YEAR(B420)</f>
        <v/>
      </c>
      <c r="B420">
        <f>'Input EIA Imports Petroleum'!A419</f>
        <v/>
      </c>
      <c r="C420">
        <f>'Input EIA Imports Petroleum'!K419</f>
        <v/>
      </c>
      <c r="D420">
        <f>'Input EIA Imports Petroleum'!L419</f>
        <v/>
      </c>
      <c r="E420">
        <f>VLOOKUP('Input EIA Imports Petroleum'!$E419,'EIA Petroleum Classification'!$A:$B,2,FALSE)</f>
        <v/>
      </c>
    </row>
    <row r="421" spans="1:5">
      <c r="A421">
        <f>YEAR(B421)</f>
        <v/>
      </c>
      <c r="B421">
        <f>'Input EIA Imports Petroleum'!A420</f>
        <v/>
      </c>
      <c r="C421">
        <f>'Input EIA Imports Petroleum'!K420</f>
        <v/>
      </c>
      <c r="D421">
        <f>'Input EIA Imports Petroleum'!L420</f>
        <v/>
      </c>
      <c r="E421">
        <f>VLOOKUP('Input EIA Imports Petroleum'!$E420,'EIA Petroleum Classification'!$A:$B,2,FALSE)</f>
        <v/>
      </c>
    </row>
    <row r="422" spans="1:5">
      <c r="A422">
        <f>YEAR(B422)</f>
        <v/>
      </c>
      <c r="B422">
        <f>'Input EIA Imports Petroleum'!A421</f>
        <v/>
      </c>
      <c r="C422">
        <f>'Input EIA Imports Petroleum'!K421</f>
        <v/>
      </c>
      <c r="D422">
        <f>'Input EIA Imports Petroleum'!L421</f>
        <v/>
      </c>
      <c r="E422">
        <f>VLOOKUP('Input EIA Imports Petroleum'!$E421,'EIA Petroleum Classification'!$A:$B,2,FALSE)</f>
        <v/>
      </c>
    </row>
    <row r="423" spans="1:5">
      <c r="A423">
        <f>YEAR(B423)</f>
        <v/>
      </c>
      <c r="B423">
        <f>'Input EIA Imports Petroleum'!A422</f>
        <v/>
      </c>
      <c r="C423">
        <f>'Input EIA Imports Petroleum'!K422</f>
        <v/>
      </c>
      <c r="D423">
        <f>'Input EIA Imports Petroleum'!L422</f>
        <v/>
      </c>
      <c r="E423">
        <f>VLOOKUP('Input EIA Imports Petroleum'!$E422,'EIA Petroleum Classification'!$A:$B,2,FALSE)</f>
        <v/>
      </c>
    </row>
    <row r="424" spans="1:5">
      <c r="A424">
        <f>YEAR(B424)</f>
        <v/>
      </c>
      <c r="B424">
        <f>'Input EIA Imports Petroleum'!A423</f>
        <v/>
      </c>
      <c r="C424">
        <f>'Input EIA Imports Petroleum'!K423</f>
        <v/>
      </c>
      <c r="D424">
        <f>'Input EIA Imports Petroleum'!L423</f>
        <v/>
      </c>
      <c r="E424">
        <f>VLOOKUP('Input EIA Imports Petroleum'!$E423,'EIA Petroleum Classification'!$A:$B,2,FALSE)</f>
        <v/>
      </c>
    </row>
    <row r="425" spans="1:5">
      <c r="A425">
        <f>YEAR(B425)</f>
        <v/>
      </c>
      <c r="B425">
        <f>'Input EIA Imports Petroleum'!A424</f>
        <v/>
      </c>
      <c r="C425">
        <f>'Input EIA Imports Petroleum'!K424</f>
        <v/>
      </c>
      <c r="D425">
        <f>'Input EIA Imports Petroleum'!L424</f>
        <v/>
      </c>
      <c r="E425">
        <f>VLOOKUP('Input EIA Imports Petroleum'!$E424,'EIA Petroleum Classification'!$A:$B,2,FALSE)</f>
        <v/>
      </c>
    </row>
    <row r="426" spans="1:5">
      <c r="A426">
        <f>YEAR(B426)</f>
        <v/>
      </c>
      <c r="B426">
        <f>'Input EIA Imports Petroleum'!A425</f>
        <v/>
      </c>
      <c r="C426">
        <f>'Input EIA Imports Petroleum'!K425</f>
        <v/>
      </c>
      <c r="D426">
        <f>'Input EIA Imports Petroleum'!L425</f>
        <v/>
      </c>
      <c r="E426">
        <f>VLOOKUP('Input EIA Imports Petroleum'!$E425,'EIA Petroleum Classification'!$A:$B,2,FALSE)</f>
        <v/>
      </c>
    </row>
    <row r="427" spans="1:5">
      <c r="A427">
        <f>YEAR(B427)</f>
        <v/>
      </c>
      <c r="B427">
        <f>'Input EIA Imports Petroleum'!A426</f>
        <v/>
      </c>
      <c r="C427">
        <f>'Input EIA Imports Petroleum'!K426</f>
        <v/>
      </c>
      <c r="D427">
        <f>'Input EIA Imports Petroleum'!L426</f>
        <v/>
      </c>
      <c r="E427">
        <f>VLOOKUP('Input EIA Imports Petroleum'!$E426,'EIA Petroleum Classification'!$A:$B,2,FALSE)</f>
        <v/>
      </c>
    </row>
    <row r="428" spans="1:5">
      <c r="A428">
        <f>YEAR(B428)</f>
        <v/>
      </c>
      <c r="B428">
        <f>'Input EIA Imports Petroleum'!A427</f>
        <v/>
      </c>
      <c r="C428">
        <f>'Input EIA Imports Petroleum'!K427</f>
        <v/>
      </c>
      <c r="D428">
        <f>'Input EIA Imports Petroleum'!L427</f>
        <v/>
      </c>
      <c r="E428">
        <f>VLOOKUP('Input EIA Imports Petroleum'!$E427,'EIA Petroleum Classification'!$A:$B,2,FALSE)</f>
        <v/>
      </c>
    </row>
    <row r="429" spans="1:5">
      <c r="A429">
        <f>YEAR(B429)</f>
        <v/>
      </c>
      <c r="B429">
        <f>'Input EIA Imports Petroleum'!A428</f>
        <v/>
      </c>
      <c r="C429">
        <f>'Input EIA Imports Petroleum'!K428</f>
        <v/>
      </c>
      <c r="D429">
        <f>'Input EIA Imports Petroleum'!L428</f>
        <v/>
      </c>
      <c r="E429">
        <f>VLOOKUP('Input EIA Imports Petroleum'!$E428,'EIA Petroleum Classification'!$A:$B,2,FALSE)</f>
        <v/>
      </c>
    </row>
    <row r="430" spans="1:5">
      <c r="A430">
        <f>YEAR(B430)</f>
        <v/>
      </c>
      <c r="B430">
        <f>'Input EIA Imports Petroleum'!A429</f>
        <v/>
      </c>
      <c r="C430">
        <f>'Input EIA Imports Petroleum'!K429</f>
        <v/>
      </c>
      <c r="D430">
        <f>'Input EIA Imports Petroleum'!L429</f>
        <v/>
      </c>
      <c r="E430">
        <f>VLOOKUP('Input EIA Imports Petroleum'!$E429,'EIA Petroleum Classification'!$A:$B,2,FALSE)</f>
        <v/>
      </c>
    </row>
    <row r="431" spans="1:5">
      <c r="A431">
        <f>YEAR(B431)</f>
        <v/>
      </c>
      <c r="B431">
        <f>'Input EIA Imports Petroleum'!A430</f>
        <v/>
      </c>
      <c r="C431">
        <f>'Input EIA Imports Petroleum'!K430</f>
        <v/>
      </c>
      <c r="D431">
        <f>'Input EIA Imports Petroleum'!L430</f>
        <v/>
      </c>
      <c r="E431">
        <f>VLOOKUP('Input EIA Imports Petroleum'!$E430,'EIA Petroleum Classification'!$A:$B,2,FALSE)</f>
        <v/>
      </c>
    </row>
    <row r="432" spans="1:5">
      <c r="A432">
        <f>YEAR(B432)</f>
        <v/>
      </c>
      <c r="B432">
        <f>'Input EIA Imports Petroleum'!A431</f>
        <v/>
      </c>
      <c r="C432">
        <f>'Input EIA Imports Petroleum'!K431</f>
        <v/>
      </c>
      <c r="D432">
        <f>'Input EIA Imports Petroleum'!L431</f>
        <v/>
      </c>
      <c r="E432">
        <f>VLOOKUP('Input EIA Imports Petroleum'!$E431,'EIA Petroleum Classification'!$A:$B,2,FALSE)</f>
        <v/>
      </c>
    </row>
    <row r="433" spans="1:5">
      <c r="A433">
        <f>YEAR(B433)</f>
        <v/>
      </c>
      <c r="B433">
        <f>'Input EIA Imports Petroleum'!A432</f>
        <v/>
      </c>
      <c r="C433">
        <f>'Input EIA Imports Petroleum'!K432</f>
        <v/>
      </c>
      <c r="D433">
        <f>'Input EIA Imports Petroleum'!L432</f>
        <v/>
      </c>
      <c r="E433">
        <f>VLOOKUP('Input EIA Imports Petroleum'!$E432,'EIA Petroleum Classification'!$A:$B,2,FALSE)</f>
        <v/>
      </c>
    </row>
    <row r="434" spans="1:5">
      <c r="A434">
        <f>YEAR(B434)</f>
        <v/>
      </c>
      <c r="B434">
        <f>'Input EIA Imports Petroleum'!A433</f>
        <v/>
      </c>
      <c r="C434">
        <f>'Input EIA Imports Petroleum'!K433</f>
        <v/>
      </c>
      <c r="D434">
        <f>'Input EIA Imports Petroleum'!L433</f>
        <v/>
      </c>
      <c r="E434">
        <f>VLOOKUP('Input EIA Imports Petroleum'!$E433,'EIA Petroleum Classification'!$A:$B,2,FALSE)</f>
        <v/>
      </c>
    </row>
    <row r="435" spans="1:5">
      <c r="A435">
        <f>YEAR(B435)</f>
        <v/>
      </c>
      <c r="B435">
        <f>'Input EIA Imports Petroleum'!A434</f>
        <v/>
      </c>
      <c r="C435">
        <f>'Input EIA Imports Petroleum'!K434</f>
        <v/>
      </c>
      <c r="D435">
        <f>'Input EIA Imports Petroleum'!L434</f>
        <v/>
      </c>
      <c r="E435">
        <f>VLOOKUP('Input EIA Imports Petroleum'!$E434,'EIA Petroleum Classification'!$A:$B,2,FALSE)</f>
        <v/>
      </c>
    </row>
    <row r="436" spans="1:5">
      <c r="A436">
        <f>YEAR(B436)</f>
        <v/>
      </c>
      <c r="B436">
        <f>'Input EIA Imports Petroleum'!A435</f>
        <v/>
      </c>
      <c r="C436">
        <f>'Input EIA Imports Petroleum'!K435</f>
        <v/>
      </c>
      <c r="D436">
        <f>'Input EIA Imports Petroleum'!L435</f>
        <v/>
      </c>
      <c r="E436">
        <f>VLOOKUP('Input EIA Imports Petroleum'!$E435,'EIA Petroleum Classification'!$A:$B,2,FALSE)</f>
        <v/>
      </c>
    </row>
    <row r="437" spans="1:5">
      <c r="A437">
        <f>YEAR(B437)</f>
        <v/>
      </c>
      <c r="B437">
        <f>'Input EIA Imports Petroleum'!A436</f>
        <v/>
      </c>
      <c r="C437">
        <f>'Input EIA Imports Petroleum'!K436</f>
        <v/>
      </c>
      <c r="D437">
        <f>'Input EIA Imports Petroleum'!L436</f>
        <v/>
      </c>
      <c r="E437">
        <f>VLOOKUP('Input EIA Imports Petroleum'!$E436,'EIA Petroleum Classification'!$A:$B,2,FALSE)</f>
        <v/>
      </c>
    </row>
    <row r="438" spans="1:5">
      <c r="A438">
        <f>YEAR(B438)</f>
        <v/>
      </c>
      <c r="B438">
        <f>'Input EIA Imports Petroleum'!A437</f>
        <v/>
      </c>
      <c r="C438">
        <f>'Input EIA Imports Petroleum'!K437</f>
        <v/>
      </c>
      <c r="D438">
        <f>'Input EIA Imports Petroleum'!L437</f>
        <v/>
      </c>
      <c r="E438">
        <f>VLOOKUP('Input EIA Imports Petroleum'!$E437,'EIA Petroleum Classification'!$A:$B,2,FALSE)</f>
        <v/>
      </c>
    </row>
    <row r="439" spans="1:5">
      <c r="A439">
        <f>YEAR(B439)</f>
        <v/>
      </c>
      <c r="B439">
        <f>'Input EIA Imports Petroleum'!A438</f>
        <v/>
      </c>
      <c r="C439">
        <f>'Input EIA Imports Petroleum'!K438</f>
        <v/>
      </c>
      <c r="D439">
        <f>'Input EIA Imports Petroleum'!L438</f>
        <v/>
      </c>
      <c r="E439">
        <f>VLOOKUP('Input EIA Imports Petroleum'!$E438,'EIA Petroleum Classification'!$A:$B,2,FALSE)</f>
        <v/>
      </c>
    </row>
    <row r="440" spans="1:5">
      <c r="A440">
        <f>YEAR(B440)</f>
        <v/>
      </c>
      <c r="B440">
        <f>'Input EIA Imports Petroleum'!A439</f>
        <v/>
      </c>
      <c r="C440">
        <f>'Input EIA Imports Petroleum'!K439</f>
        <v/>
      </c>
      <c r="D440">
        <f>'Input EIA Imports Petroleum'!L439</f>
        <v/>
      </c>
      <c r="E440">
        <f>VLOOKUP('Input EIA Imports Petroleum'!$E439,'EIA Petroleum Classification'!$A:$B,2,FALSE)</f>
        <v/>
      </c>
    </row>
    <row r="441" spans="1:5">
      <c r="A441">
        <f>YEAR(B441)</f>
        <v/>
      </c>
      <c r="B441">
        <f>'Input EIA Imports Petroleum'!A440</f>
        <v/>
      </c>
      <c r="C441">
        <f>'Input EIA Imports Petroleum'!K440</f>
        <v/>
      </c>
      <c r="D441">
        <f>'Input EIA Imports Petroleum'!L440</f>
        <v/>
      </c>
      <c r="E441">
        <f>VLOOKUP('Input EIA Imports Petroleum'!$E440,'EIA Petroleum Classification'!$A:$B,2,FALSE)</f>
        <v/>
      </c>
    </row>
    <row r="442" spans="1:5">
      <c r="A442">
        <f>YEAR(B442)</f>
        <v/>
      </c>
      <c r="B442">
        <f>'Input EIA Imports Petroleum'!A441</f>
        <v/>
      </c>
      <c r="C442">
        <f>'Input EIA Imports Petroleum'!K441</f>
        <v/>
      </c>
      <c r="D442">
        <f>'Input EIA Imports Petroleum'!L441</f>
        <v/>
      </c>
      <c r="E442">
        <f>VLOOKUP('Input EIA Imports Petroleum'!$E441,'EIA Petroleum Classification'!$A:$B,2,FALSE)</f>
        <v/>
      </c>
    </row>
    <row r="443" spans="1:5">
      <c r="A443">
        <f>YEAR(B443)</f>
        <v/>
      </c>
      <c r="B443">
        <f>'Input EIA Imports Petroleum'!A442</f>
        <v/>
      </c>
      <c r="C443">
        <f>'Input EIA Imports Petroleum'!K442</f>
        <v/>
      </c>
      <c r="D443">
        <f>'Input EIA Imports Petroleum'!L442</f>
        <v/>
      </c>
      <c r="E443">
        <f>VLOOKUP('Input EIA Imports Petroleum'!$E442,'EIA Petroleum Classification'!$A:$B,2,FALSE)</f>
        <v/>
      </c>
    </row>
    <row r="444" spans="1:5">
      <c r="A444">
        <f>YEAR(B444)</f>
        <v/>
      </c>
      <c r="B444">
        <f>'Input EIA Imports Petroleum'!A443</f>
        <v/>
      </c>
      <c r="C444">
        <f>'Input EIA Imports Petroleum'!K443</f>
        <v/>
      </c>
      <c r="D444">
        <f>'Input EIA Imports Petroleum'!L443</f>
        <v/>
      </c>
      <c r="E444">
        <f>VLOOKUP('Input EIA Imports Petroleum'!$E443,'EIA Petroleum Classification'!$A:$B,2,FALSE)</f>
        <v/>
      </c>
    </row>
    <row r="445" spans="1:5">
      <c r="A445">
        <f>YEAR(B445)</f>
        <v/>
      </c>
      <c r="B445">
        <f>'Input EIA Imports Petroleum'!A444</f>
        <v/>
      </c>
      <c r="C445">
        <f>'Input EIA Imports Petroleum'!K444</f>
        <v/>
      </c>
      <c r="D445">
        <f>'Input EIA Imports Petroleum'!L444</f>
        <v/>
      </c>
      <c r="E445">
        <f>VLOOKUP('Input EIA Imports Petroleum'!$E444,'EIA Petroleum Classification'!$A:$B,2,FALSE)</f>
        <v/>
      </c>
    </row>
    <row r="446" spans="1:5">
      <c r="A446">
        <f>YEAR(B446)</f>
        <v/>
      </c>
      <c r="B446">
        <f>'Input EIA Imports Petroleum'!A445</f>
        <v/>
      </c>
      <c r="C446">
        <f>'Input EIA Imports Petroleum'!K445</f>
        <v/>
      </c>
      <c r="D446">
        <f>'Input EIA Imports Petroleum'!L445</f>
        <v/>
      </c>
      <c r="E446">
        <f>VLOOKUP('Input EIA Imports Petroleum'!$E445,'EIA Petroleum Classification'!$A:$B,2,FALSE)</f>
        <v/>
      </c>
    </row>
    <row r="447" spans="1:5">
      <c r="A447">
        <f>YEAR(B447)</f>
        <v/>
      </c>
      <c r="B447">
        <f>'Input EIA Imports Petroleum'!A446</f>
        <v/>
      </c>
      <c r="C447">
        <f>'Input EIA Imports Petroleum'!K446</f>
        <v/>
      </c>
      <c r="D447">
        <f>'Input EIA Imports Petroleum'!L446</f>
        <v/>
      </c>
      <c r="E447">
        <f>VLOOKUP('Input EIA Imports Petroleum'!$E446,'EIA Petroleum Classification'!$A:$B,2,FALSE)</f>
        <v/>
      </c>
    </row>
    <row r="448" spans="1:5">
      <c r="A448">
        <f>YEAR(B448)</f>
        <v/>
      </c>
      <c r="B448">
        <f>'Input EIA Imports Petroleum'!A447</f>
        <v/>
      </c>
      <c r="C448">
        <f>'Input EIA Imports Petroleum'!K447</f>
        <v/>
      </c>
      <c r="D448">
        <f>'Input EIA Imports Petroleum'!L447</f>
        <v/>
      </c>
      <c r="E448">
        <f>VLOOKUP('Input EIA Imports Petroleum'!$E447,'EIA Petroleum Classification'!$A:$B,2,FALSE)</f>
        <v/>
      </c>
    </row>
    <row r="449" spans="1:5">
      <c r="A449">
        <f>YEAR(B449)</f>
        <v/>
      </c>
      <c r="B449">
        <f>'Input EIA Imports Petroleum'!A448</f>
        <v/>
      </c>
      <c r="C449">
        <f>'Input EIA Imports Petroleum'!K448</f>
        <v/>
      </c>
      <c r="D449">
        <f>'Input EIA Imports Petroleum'!L448</f>
        <v/>
      </c>
      <c r="E449">
        <f>VLOOKUP('Input EIA Imports Petroleum'!$E448,'EIA Petroleum Classification'!$A:$B,2,FALSE)</f>
        <v/>
      </c>
    </row>
    <row r="450" spans="1:5">
      <c r="A450">
        <f>YEAR(B450)</f>
        <v/>
      </c>
      <c r="B450">
        <f>'Input EIA Imports Petroleum'!A449</f>
        <v/>
      </c>
      <c r="C450">
        <f>'Input EIA Imports Petroleum'!K449</f>
        <v/>
      </c>
      <c r="D450">
        <f>'Input EIA Imports Petroleum'!L449</f>
        <v/>
      </c>
      <c r="E450">
        <f>VLOOKUP('Input EIA Imports Petroleum'!$E449,'EIA Petroleum Classification'!$A:$B,2,FALSE)</f>
        <v/>
      </c>
    </row>
    <row r="451" spans="1:5">
      <c r="A451">
        <f>YEAR(B451)</f>
        <v/>
      </c>
      <c r="B451">
        <f>'Input EIA Imports Petroleum'!A450</f>
        <v/>
      </c>
      <c r="C451">
        <f>'Input EIA Imports Petroleum'!K450</f>
        <v/>
      </c>
      <c r="D451">
        <f>'Input EIA Imports Petroleum'!L450</f>
        <v/>
      </c>
      <c r="E451">
        <f>VLOOKUP('Input EIA Imports Petroleum'!$E450,'EIA Petroleum Classification'!$A:$B,2,FALSE)</f>
        <v/>
      </c>
    </row>
    <row r="452" spans="1:5">
      <c r="A452">
        <f>YEAR(B452)</f>
        <v/>
      </c>
      <c r="B452">
        <f>'Input EIA Imports Petroleum'!A451</f>
        <v/>
      </c>
      <c r="C452">
        <f>'Input EIA Imports Petroleum'!K451</f>
        <v/>
      </c>
      <c r="D452">
        <f>'Input EIA Imports Petroleum'!L451</f>
        <v/>
      </c>
      <c r="E452">
        <f>VLOOKUP('Input EIA Imports Petroleum'!$E451,'EIA Petroleum Classification'!$A:$B,2,FALSE)</f>
        <v/>
      </c>
    </row>
    <row r="453" spans="1:5">
      <c r="A453">
        <f>YEAR(B453)</f>
        <v/>
      </c>
      <c r="B453">
        <f>'Input EIA Imports Petroleum'!A452</f>
        <v/>
      </c>
      <c r="C453">
        <f>'Input EIA Imports Petroleum'!K452</f>
        <v/>
      </c>
      <c r="D453">
        <f>'Input EIA Imports Petroleum'!L452</f>
        <v/>
      </c>
      <c r="E453">
        <f>VLOOKUP('Input EIA Imports Petroleum'!$E452,'EIA Petroleum Classification'!$A:$B,2,FALSE)</f>
        <v/>
      </c>
    </row>
    <row r="454" spans="1:5">
      <c r="A454">
        <f>YEAR(B454)</f>
        <v/>
      </c>
      <c r="B454">
        <f>'Input EIA Imports Petroleum'!A453</f>
        <v/>
      </c>
      <c r="C454">
        <f>'Input EIA Imports Petroleum'!K453</f>
        <v/>
      </c>
      <c r="D454">
        <f>'Input EIA Imports Petroleum'!L453</f>
        <v/>
      </c>
      <c r="E454">
        <f>VLOOKUP('Input EIA Imports Petroleum'!$E453,'EIA Petroleum Classification'!$A:$B,2,FALSE)</f>
        <v/>
      </c>
    </row>
    <row r="455" spans="1:5">
      <c r="A455">
        <f>YEAR(B455)</f>
        <v/>
      </c>
      <c r="B455">
        <f>'Input EIA Imports Petroleum'!A454</f>
        <v/>
      </c>
      <c r="C455">
        <f>'Input EIA Imports Petroleum'!K454</f>
        <v/>
      </c>
      <c r="D455">
        <f>'Input EIA Imports Petroleum'!L454</f>
        <v/>
      </c>
      <c r="E455">
        <f>VLOOKUP('Input EIA Imports Petroleum'!$E454,'EIA Petroleum Classification'!$A:$B,2,FALSE)</f>
        <v/>
      </c>
    </row>
    <row r="456" spans="1:5">
      <c r="A456">
        <f>YEAR(B456)</f>
        <v/>
      </c>
      <c r="B456">
        <f>'Input EIA Imports Petroleum'!A455</f>
        <v/>
      </c>
      <c r="C456">
        <f>'Input EIA Imports Petroleum'!K455</f>
        <v/>
      </c>
      <c r="D456">
        <f>'Input EIA Imports Petroleum'!L455</f>
        <v/>
      </c>
      <c r="E456">
        <f>VLOOKUP('Input EIA Imports Petroleum'!$E455,'EIA Petroleum Classification'!$A:$B,2,FALSE)</f>
        <v/>
      </c>
    </row>
    <row r="457" spans="1:5">
      <c r="A457">
        <f>YEAR(B457)</f>
        <v/>
      </c>
      <c r="B457">
        <f>'Input EIA Imports Petroleum'!A456</f>
        <v/>
      </c>
      <c r="C457">
        <f>'Input EIA Imports Petroleum'!K456</f>
        <v/>
      </c>
      <c r="D457">
        <f>'Input EIA Imports Petroleum'!L456</f>
        <v/>
      </c>
      <c r="E457">
        <f>VLOOKUP('Input EIA Imports Petroleum'!$E456,'EIA Petroleum Classification'!$A:$B,2,FALSE)</f>
        <v/>
      </c>
    </row>
    <row r="458" spans="1:5">
      <c r="A458">
        <f>YEAR(B458)</f>
        <v/>
      </c>
      <c r="B458">
        <f>'Input EIA Imports Petroleum'!A457</f>
        <v/>
      </c>
      <c r="C458">
        <f>'Input EIA Imports Petroleum'!K457</f>
        <v/>
      </c>
      <c r="D458">
        <f>'Input EIA Imports Petroleum'!L457</f>
        <v/>
      </c>
      <c r="E458">
        <f>VLOOKUP('Input EIA Imports Petroleum'!$E457,'EIA Petroleum Classification'!$A:$B,2,FALSE)</f>
        <v/>
      </c>
    </row>
    <row r="459" spans="1:5">
      <c r="A459">
        <f>YEAR(B459)</f>
        <v/>
      </c>
      <c r="B459">
        <f>'Input EIA Imports Petroleum'!A458</f>
        <v/>
      </c>
      <c r="C459">
        <f>'Input EIA Imports Petroleum'!K458</f>
        <v/>
      </c>
      <c r="D459">
        <f>'Input EIA Imports Petroleum'!L458</f>
        <v/>
      </c>
      <c r="E459">
        <f>VLOOKUP('Input EIA Imports Petroleum'!$E458,'EIA Petroleum Classification'!$A:$B,2,FALSE)</f>
        <v/>
      </c>
    </row>
    <row r="460" spans="1:5">
      <c r="A460">
        <f>YEAR(B460)</f>
        <v/>
      </c>
      <c r="B460">
        <f>'Input EIA Imports Petroleum'!A459</f>
        <v/>
      </c>
      <c r="C460">
        <f>'Input EIA Imports Petroleum'!K459</f>
        <v/>
      </c>
      <c r="D460">
        <f>'Input EIA Imports Petroleum'!L459</f>
        <v/>
      </c>
      <c r="E460">
        <f>VLOOKUP('Input EIA Imports Petroleum'!$E459,'EIA Petroleum Classification'!$A:$B,2,FALSE)</f>
        <v/>
      </c>
    </row>
    <row r="461" spans="1:5">
      <c r="A461">
        <f>YEAR(B461)</f>
        <v/>
      </c>
      <c r="B461">
        <f>'Input EIA Imports Petroleum'!A460</f>
        <v/>
      </c>
      <c r="C461">
        <f>'Input EIA Imports Petroleum'!K460</f>
        <v/>
      </c>
      <c r="D461">
        <f>'Input EIA Imports Petroleum'!L460</f>
        <v/>
      </c>
      <c r="E461">
        <f>VLOOKUP('Input EIA Imports Petroleum'!$E460,'EIA Petroleum Classification'!$A:$B,2,FALSE)</f>
        <v/>
      </c>
    </row>
    <row r="462" spans="1:5">
      <c r="A462">
        <f>YEAR(B462)</f>
        <v/>
      </c>
      <c r="B462">
        <f>'Input EIA Imports Petroleum'!A461</f>
        <v/>
      </c>
      <c r="C462">
        <f>'Input EIA Imports Petroleum'!K461</f>
        <v/>
      </c>
      <c r="D462">
        <f>'Input EIA Imports Petroleum'!L461</f>
        <v/>
      </c>
      <c r="E462">
        <f>VLOOKUP('Input EIA Imports Petroleum'!$E461,'EIA Petroleum Classification'!$A:$B,2,FALSE)</f>
        <v/>
      </c>
    </row>
    <row r="463" spans="1:5">
      <c r="A463">
        <f>YEAR(B463)</f>
        <v/>
      </c>
      <c r="B463">
        <f>'Input EIA Imports Petroleum'!A462</f>
        <v/>
      </c>
      <c r="C463">
        <f>'Input EIA Imports Petroleum'!K462</f>
        <v/>
      </c>
      <c r="D463">
        <f>'Input EIA Imports Petroleum'!L462</f>
        <v/>
      </c>
      <c r="E463">
        <f>VLOOKUP('Input EIA Imports Petroleum'!$E462,'EIA Petroleum Classification'!$A:$B,2,FALSE)</f>
        <v/>
      </c>
    </row>
    <row r="464" spans="1:5">
      <c r="A464">
        <f>YEAR(B464)</f>
        <v/>
      </c>
      <c r="B464">
        <f>'Input EIA Imports Petroleum'!A463</f>
        <v/>
      </c>
      <c r="C464">
        <f>'Input EIA Imports Petroleum'!K463</f>
        <v/>
      </c>
      <c r="D464">
        <f>'Input EIA Imports Petroleum'!L463</f>
        <v/>
      </c>
      <c r="E464">
        <f>VLOOKUP('Input EIA Imports Petroleum'!$E463,'EIA Petroleum Classification'!$A:$B,2,FALSE)</f>
        <v/>
      </c>
    </row>
    <row r="465" spans="1:5">
      <c r="A465">
        <f>YEAR(B465)</f>
        <v/>
      </c>
      <c r="B465">
        <f>'Input EIA Imports Petroleum'!A464</f>
        <v/>
      </c>
      <c r="C465">
        <f>'Input EIA Imports Petroleum'!K464</f>
        <v/>
      </c>
      <c r="D465">
        <f>'Input EIA Imports Petroleum'!L464</f>
        <v/>
      </c>
      <c r="E465">
        <f>VLOOKUP('Input EIA Imports Petroleum'!$E464,'EIA Petroleum Classification'!$A:$B,2,FALSE)</f>
        <v/>
      </c>
    </row>
    <row r="466" spans="1:5">
      <c r="A466">
        <f>YEAR(B466)</f>
        <v/>
      </c>
      <c r="B466">
        <f>'Input EIA Imports Petroleum'!A465</f>
        <v/>
      </c>
      <c r="C466">
        <f>'Input EIA Imports Petroleum'!K465</f>
        <v/>
      </c>
      <c r="D466">
        <f>'Input EIA Imports Petroleum'!L465</f>
        <v/>
      </c>
      <c r="E466">
        <f>VLOOKUP('Input EIA Imports Petroleum'!$E465,'EIA Petroleum Classification'!$A:$B,2,FALSE)</f>
        <v/>
      </c>
    </row>
    <row r="467" spans="1:5">
      <c r="A467">
        <f>YEAR(B467)</f>
        <v/>
      </c>
      <c r="B467">
        <f>'Input EIA Imports Petroleum'!A466</f>
        <v/>
      </c>
      <c r="C467">
        <f>'Input EIA Imports Petroleum'!K466</f>
        <v/>
      </c>
      <c r="D467">
        <f>'Input EIA Imports Petroleum'!L466</f>
        <v/>
      </c>
      <c r="E467">
        <f>VLOOKUP('Input EIA Imports Petroleum'!$E466,'EIA Petroleum Classification'!$A:$B,2,FALSE)</f>
        <v/>
      </c>
    </row>
    <row r="468" spans="1:5">
      <c r="A468">
        <f>YEAR(B468)</f>
        <v/>
      </c>
      <c r="B468">
        <f>'Input EIA Imports Petroleum'!A467</f>
        <v/>
      </c>
      <c r="C468">
        <f>'Input EIA Imports Petroleum'!K467</f>
        <v/>
      </c>
      <c r="D468">
        <f>'Input EIA Imports Petroleum'!L467</f>
        <v/>
      </c>
      <c r="E468">
        <f>VLOOKUP('Input EIA Imports Petroleum'!$E467,'EIA Petroleum Classification'!$A:$B,2,FALSE)</f>
        <v/>
      </c>
    </row>
    <row r="469" spans="1:5">
      <c r="A469">
        <f>YEAR(B469)</f>
        <v/>
      </c>
      <c r="B469">
        <f>'Input EIA Imports Petroleum'!A468</f>
        <v/>
      </c>
      <c r="C469">
        <f>'Input EIA Imports Petroleum'!K468</f>
        <v/>
      </c>
      <c r="D469">
        <f>'Input EIA Imports Petroleum'!L468</f>
        <v/>
      </c>
      <c r="E469">
        <f>VLOOKUP('Input EIA Imports Petroleum'!$E468,'EIA Petroleum Classification'!$A:$B,2,FALSE)</f>
        <v/>
      </c>
    </row>
    <row r="470" spans="1:5">
      <c r="A470">
        <f>YEAR(B470)</f>
        <v/>
      </c>
      <c r="B470">
        <f>'Input EIA Imports Petroleum'!A469</f>
        <v/>
      </c>
      <c r="C470">
        <f>'Input EIA Imports Petroleum'!K469</f>
        <v/>
      </c>
      <c r="D470">
        <f>'Input EIA Imports Petroleum'!L469</f>
        <v/>
      </c>
      <c r="E470">
        <f>VLOOKUP('Input EIA Imports Petroleum'!$E469,'EIA Petroleum Classification'!$A:$B,2,FALSE)</f>
        <v/>
      </c>
    </row>
    <row r="471" spans="1:5">
      <c r="A471">
        <f>YEAR(B471)</f>
        <v/>
      </c>
      <c r="B471">
        <f>'Input EIA Imports Petroleum'!A470</f>
        <v/>
      </c>
      <c r="C471">
        <f>'Input EIA Imports Petroleum'!K470</f>
        <v/>
      </c>
      <c r="D471">
        <f>'Input EIA Imports Petroleum'!L470</f>
        <v/>
      </c>
      <c r="E471">
        <f>VLOOKUP('Input EIA Imports Petroleum'!$E470,'EIA Petroleum Classification'!$A:$B,2,FALSE)</f>
        <v/>
      </c>
    </row>
    <row r="472" spans="1:5">
      <c r="A472">
        <f>YEAR(B472)</f>
        <v/>
      </c>
      <c r="B472">
        <f>'Input EIA Imports Petroleum'!A471</f>
        <v/>
      </c>
      <c r="C472">
        <f>'Input EIA Imports Petroleum'!K471</f>
        <v/>
      </c>
      <c r="D472">
        <f>'Input EIA Imports Petroleum'!L471</f>
        <v/>
      </c>
      <c r="E472">
        <f>VLOOKUP('Input EIA Imports Petroleum'!$E471,'EIA Petroleum Classification'!$A:$B,2,FALSE)</f>
        <v/>
      </c>
    </row>
    <row r="473" spans="1:5">
      <c r="A473">
        <f>YEAR(B473)</f>
        <v/>
      </c>
      <c r="B473">
        <f>'Input EIA Imports Petroleum'!A472</f>
        <v/>
      </c>
      <c r="C473">
        <f>'Input EIA Imports Petroleum'!K472</f>
        <v/>
      </c>
      <c r="D473">
        <f>'Input EIA Imports Petroleum'!L472</f>
        <v/>
      </c>
      <c r="E473">
        <f>VLOOKUP('Input EIA Imports Petroleum'!$E472,'EIA Petroleum Classification'!$A:$B,2,FALSE)</f>
        <v/>
      </c>
    </row>
    <row r="474" spans="1:5">
      <c r="A474">
        <f>YEAR(B474)</f>
        <v/>
      </c>
      <c r="B474">
        <f>'Input EIA Imports Petroleum'!A473</f>
        <v/>
      </c>
      <c r="C474">
        <f>'Input EIA Imports Petroleum'!K473</f>
        <v/>
      </c>
      <c r="D474">
        <f>'Input EIA Imports Petroleum'!L473</f>
        <v/>
      </c>
      <c r="E474">
        <f>VLOOKUP('Input EIA Imports Petroleum'!$E473,'EIA Petroleum Classification'!$A:$B,2,FALSE)</f>
        <v/>
      </c>
    </row>
    <row r="475" spans="1:5">
      <c r="A475">
        <f>YEAR(B475)</f>
        <v/>
      </c>
      <c r="B475">
        <f>'Input EIA Imports Petroleum'!A474</f>
        <v/>
      </c>
      <c r="C475">
        <f>'Input EIA Imports Petroleum'!K474</f>
        <v/>
      </c>
      <c r="D475">
        <f>'Input EIA Imports Petroleum'!L474</f>
        <v/>
      </c>
      <c r="E475">
        <f>VLOOKUP('Input EIA Imports Petroleum'!$E474,'EIA Petroleum Classification'!$A:$B,2,FALSE)</f>
        <v/>
      </c>
    </row>
    <row r="476" spans="1:5">
      <c r="A476">
        <f>YEAR(B476)</f>
        <v/>
      </c>
      <c r="B476">
        <f>'Input EIA Imports Petroleum'!A475</f>
        <v/>
      </c>
      <c r="C476">
        <f>'Input EIA Imports Petroleum'!K475</f>
        <v/>
      </c>
      <c r="D476">
        <f>'Input EIA Imports Petroleum'!L475</f>
        <v/>
      </c>
      <c r="E476">
        <f>VLOOKUP('Input EIA Imports Petroleum'!$E475,'EIA Petroleum Classification'!$A:$B,2,FALSE)</f>
        <v/>
      </c>
    </row>
    <row r="477" spans="1:5">
      <c r="A477">
        <f>YEAR(B477)</f>
        <v/>
      </c>
      <c r="B477">
        <f>'Input EIA Imports Petroleum'!A476</f>
        <v/>
      </c>
      <c r="C477">
        <f>'Input EIA Imports Petroleum'!K476</f>
        <v/>
      </c>
      <c r="D477">
        <f>'Input EIA Imports Petroleum'!L476</f>
        <v/>
      </c>
      <c r="E477">
        <f>VLOOKUP('Input EIA Imports Petroleum'!$E476,'EIA Petroleum Classification'!$A:$B,2,FALSE)</f>
        <v/>
      </c>
    </row>
    <row r="478" spans="1:5">
      <c r="A478">
        <f>YEAR(B478)</f>
        <v/>
      </c>
      <c r="B478">
        <f>'Input EIA Imports Petroleum'!A477</f>
        <v/>
      </c>
      <c r="C478">
        <f>'Input EIA Imports Petroleum'!K477</f>
        <v/>
      </c>
      <c r="D478">
        <f>'Input EIA Imports Petroleum'!L477</f>
        <v/>
      </c>
      <c r="E478">
        <f>VLOOKUP('Input EIA Imports Petroleum'!$E477,'EIA Petroleum Classification'!$A:$B,2,FALSE)</f>
        <v/>
      </c>
    </row>
    <row r="479" spans="1:5">
      <c r="A479">
        <f>YEAR(B479)</f>
        <v/>
      </c>
      <c r="B479">
        <f>'Input EIA Imports Petroleum'!A478</f>
        <v/>
      </c>
      <c r="C479">
        <f>'Input EIA Imports Petroleum'!K478</f>
        <v/>
      </c>
      <c r="D479">
        <f>'Input EIA Imports Petroleum'!L478</f>
        <v/>
      </c>
      <c r="E479">
        <f>VLOOKUP('Input EIA Imports Petroleum'!$E478,'EIA Petroleum Classification'!$A:$B,2,FALSE)</f>
        <v/>
      </c>
    </row>
    <row r="480" spans="1:5">
      <c r="A480">
        <f>YEAR(B480)</f>
        <v/>
      </c>
      <c r="B480">
        <f>'Input EIA Imports Petroleum'!A479</f>
        <v/>
      </c>
      <c r="C480">
        <f>'Input EIA Imports Petroleum'!K479</f>
        <v/>
      </c>
      <c r="D480">
        <f>'Input EIA Imports Petroleum'!L479</f>
        <v/>
      </c>
      <c r="E480">
        <f>VLOOKUP('Input EIA Imports Petroleum'!$E479,'EIA Petroleum Classification'!$A:$B,2,FALSE)</f>
        <v/>
      </c>
    </row>
    <row r="481" spans="1:5">
      <c r="A481">
        <f>YEAR(B481)</f>
        <v/>
      </c>
      <c r="B481">
        <f>'Input EIA Imports Petroleum'!A480</f>
        <v/>
      </c>
      <c r="C481">
        <f>'Input EIA Imports Petroleum'!K480</f>
        <v/>
      </c>
      <c r="D481">
        <f>'Input EIA Imports Petroleum'!L480</f>
        <v/>
      </c>
      <c r="E481">
        <f>VLOOKUP('Input EIA Imports Petroleum'!$E480,'EIA Petroleum Classification'!$A:$B,2,FALSE)</f>
        <v/>
      </c>
    </row>
    <row r="482" spans="1:5">
      <c r="A482">
        <f>YEAR(B482)</f>
        <v/>
      </c>
      <c r="B482">
        <f>'Input EIA Imports Petroleum'!A481</f>
        <v/>
      </c>
      <c r="C482">
        <f>'Input EIA Imports Petroleum'!K481</f>
        <v/>
      </c>
      <c r="D482">
        <f>'Input EIA Imports Petroleum'!L481</f>
        <v/>
      </c>
      <c r="E482">
        <f>VLOOKUP('Input EIA Imports Petroleum'!$E481,'EIA Petroleum Classification'!$A:$B,2,FALSE)</f>
        <v/>
      </c>
    </row>
    <row r="483" spans="1:5">
      <c r="A483">
        <f>YEAR(B483)</f>
        <v/>
      </c>
      <c r="B483">
        <f>'Input EIA Imports Petroleum'!A482</f>
        <v/>
      </c>
      <c r="C483">
        <f>'Input EIA Imports Petroleum'!K482</f>
        <v/>
      </c>
      <c r="D483">
        <f>'Input EIA Imports Petroleum'!L482</f>
        <v/>
      </c>
      <c r="E483">
        <f>VLOOKUP('Input EIA Imports Petroleum'!$E482,'EIA Petroleum Classification'!$A:$B,2,FALSE)</f>
        <v/>
      </c>
    </row>
    <row r="484" spans="1:5">
      <c r="A484">
        <f>YEAR(B484)</f>
        <v/>
      </c>
      <c r="B484">
        <f>'Input EIA Imports Petroleum'!A483</f>
        <v/>
      </c>
      <c r="C484">
        <f>'Input EIA Imports Petroleum'!K483</f>
        <v/>
      </c>
      <c r="D484">
        <f>'Input EIA Imports Petroleum'!L483</f>
        <v/>
      </c>
      <c r="E484">
        <f>VLOOKUP('Input EIA Imports Petroleum'!$E483,'EIA Petroleum Classification'!$A:$B,2,FALSE)</f>
        <v/>
      </c>
    </row>
    <row r="485" spans="1:5">
      <c r="A485">
        <f>YEAR(B485)</f>
        <v/>
      </c>
      <c r="B485">
        <f>'Input EIA Imports Petroleum'!A484</f>
        <v/>
      </c>
      <c r="C485">
        <f>'Input EIA Imports Petroleum'!K484</f>
        <v/>
      </c>
      <c r="D485">
        <f>'Input EIA Imports Petroleum'!L484</f>
        <v/>
      </c>
      <c r="E485">
        <f>VLOOKUP('Input EIA Imports Petroleum'!$E484,'EIA Petroleum Classification'!$A:$B,2,FALSE)</f>
        <v/>
      </c>
    </row>
    <row r="486" spans="1:5">
      <c r="A486">
        <f>YEAR(B486)</f>
        <v/>
      </c>
      <c r="B486">
        <f>'Input EIA Imports Petroleum'!A485</f>
        <v/>
      </c>
      <c r="C486">
        <f>'Input EIA Imports Petroleum'!K485</f>
        <v/>
      </c>
      <c r="D486">
        <f>'Input EIA Imports Petroleum'!L485</f>
        <v/>
      </c>
      <c r="E486">
        <f>VLOOKUP('Input EIA Imports Petroleum'!$E485,'EIA Petroleum Classification'!$A:$B,2,FALSE)</f>
        <v/>
      </c>
    </row>
    <row r="487" spans="1:5">
      <c r="A487">
        <f>YEAR(B487)</f>
        <v/>
      </c>
      <c r="B487">
        <f>'Input EIA Imports Petroleum'!A486</f>
        <v/>
      </c>
      <c r="C487">
        <f>'Input EIA Imports Petroleum'!K486</f>
        <v/>
      </c>
      <c r="D487">
        <f>'Input EIA Imports Petroleum'!L486</f>
        <v/>
      </c>
      <c r="E487">
        <f>VLOOKUP('Input EIA Imports Petroleum'!$E486,'EIA Petroleum Classification'!$A:$B,2,FALSE)</f>
        <v/>
      </c>
    </row>
    <row r="488" spans="1:5">
      <c r="A488">
        <f>YEAR(B488)</f>
        <v/>
      </c>
      <c r="B488">
        <f>'Input EIA Imports Petroleum'!A487</f>
        <v/>
      </c>
      <c r="C488">
        <f>'Input EIA Imports Petroleum'!K487</f>
        <v/>
      </c>
      <c r="D488">
        <f>'Input EIA Imports Petroleum'!L487</f>
        <v/>
      </c>
      <c r="E488">
        <f>VLOOKUP('Input EIA Imports Petroleum'!$E487,'EIA Petroleum Classification'!$A:$B,2,FALSE)</f>
        <v/>
      </c>
    </row>
    <row r="489" spans="1:5">
      <c r="A489">
        <f>YEAR(B489)</f>
        <v/>
      </c>
      <c r="B489">
        <f>'Input EIA Imports Petroleum'!A488</f>
        <v/>
      </c>
      <c r="C489">
        <f>'Input EIA Imports Petroleum'!K488</f>
        <v/>
      </c>
      <c r="D489">
        <f>'Input EIA Imports Petroleum'!L488</f>
        <v/>
      </c>
      <c r="E489">
        <f>VLOOKUP('Input EIA Imports Petroleum'!$E488,'EIA Petroleum Classification'!$A:$B,2,FALSE)</f>
        <v/>
      </c>
    </row>
    <row r="490" spans="1:5">
      <c r="A490">
        <f>YEAR(B490)</f>
        <v/>
      </c>
      <c r="B490">
        <f>'Input EIA Imports Petroleum'!A489</f>
        <v/>
      </c>
      <c r="C490">
        <f>'Input EIA Imports Petroleum'!K489</f>
        <v/>
      </c>
      <c r="D490">
        <f>'Input EIA Imports Petroleum'!L489</f>
        <v/>
      </c>
      <c r="E490">
        <f>VLOOKUP('Input EIA Imports Petroleum'!$E489,'EIA Petroleum Classification'!$A:$B,2,FALSE)</f>
        <v/>
      </c>
    </row>
    <row r="491" spans="1:5">
      <c r="A491">
        <f>YEAR(B491)</f>
        <v/>
      </c>
      <c r="B491">
        <f>'Input EIA Imports Petroleum'!A490</f>
        <v/>
      </c>
      <c r="C491">
        <f>'Input EIA Imports Petroleum'!K490</f>
        <v/>
      </c>
      <c r="D491">
        <f>'Input EIA Imports Petroleum'!L490</f>
        <v/>
      </c>
      <c r="E491">
        <f>VLOOKUP('Input EIA Imports Petroleum'!$E490,'EIA Petroleum Classification'!$A:$B,2,FALSE)</f>
        <v/>
      </c>
    </row>
    <row r="492" spans="1:5">
      <c r="A492">
        <f>YEAR(B492)</f>
        <v/>
      </c>
      <c r="B492">
        <f>'Input EIA Imports Petroleum'!A491</f>
        <v/>
      </c>
      <c r="C492">
        <f>'Input EIA Imports Petroleum'!K491</f>
        <v/>
      </c>
      <c r="D492">
        <f>'Input EIA Imports Petroleum'!L491</f>
        <v/>
      </c>
      <c r="E492">
        <f>VLOOKUP('Input EIA Imports Petroleum'!$E491,'EIA Petroleum Classification'!$A:$B,2,FALSE)</f>
        <v/>
      </c>
    </row>
    <row r="493" spans="1:5">
      <c r="A493">
        <f>YEAR(B493)</f>
        <v/>
      </c>
      <c r="B493">
        <f>'Input EIA Imports Petroleum'!A492</f>
        <v/>
      </c>
      <c r="C493">
        <f>'Input EIA Imports Petroleum'!K492</f>
        <v/>
      </c>
      <c r="D493">
        <f>'Input EIA Imports Petroleum'!L492</f>
        <v/>
      </c>
      <c r="E493">
        <f>VLOOKUP('Input EIA Imports Petroleum'!$E492,'EIA Petroleum Classification'!$A:$B,2,FALSE)</f>
        <v/>
      </c>
    </row>
    <row r="494" spans="1:5">
      <c r="A494">
        <f>YEAR(B494)</f>
        <v/>
      </c>
      <c r="B494">
        <f>'Input EIA Imports Petroleum'!A493</f>
        <v/>
      </c>
      <c r="C494">
        <f>'Input EIA Imports Petroleum'!K493</f>
        <v/>
      </c>
      <c r="D494">
        <f>'Input EIA Imports Petroleum'!L493</f>
        <v/>
      </c>
      <c r="E494">
        <f>VLOOKUP('Input EIA Imports Petroleum'!$E493,'EIA Petroleum Classification'!$A:$B,2,FALSE)</f>
        <v/>
      </c>
    </row>
    <row r="495" spans="1:5">
      <c r="A495">
        <f>YEAR(B495)</f>
        <v/>
      </c>
      <c r="B495">
        <f>'Input EIA Imports Petroleum'!A494</f>
        <v/>
      </c>
      <c r="C495">
        <f>'Input EIA Imports Petroleum'!K494</f>
        <v/>
      </c>
      <c r="D495">
        <f>'Input EIA Imports Petroleum'!L494</f>
        <v/>
      </c>
      <c r="E495">
        <f>VLOOKUP('Input EIA Imports Petroleum'!$E494,'EIA Petroleum Classification'!$A:$B,2,FALSE)</f>
        <v/>
      </c>
    </row>
    <row r="496" spans="1:5">
      <c r="A496">
        <f>YEAR(B496)</f>
        <v/>
      </c>
      <c r="B496">
        <f>'Input EIA Imports Petroleum'!A495</f>
        <v/>
      </c>
      <c r="C496">
        <f>'Input EIA Imports Petroleum'!K495</f>
        <v/>
      </c>
      <c r="D496">
        <f>'Input EIA Imports Petroleum'!L495</f>
        <v/>
      </c>
      <c r="E496">
        <f>VLOOKUP('Input EIA Imports Petroleum'!$E495,'EIA Petroleum Classification'!$A:$B,2,FALSE)</f>
        <v/>
      </c>
    </row>
    <row r="497" spans="1:5">
      <c r="A497">
        <f>YEAR(B497)</f>
        <v/>
      </c>
      <c r="B497">
        <f>'Input EIA Imports Petroleum'!A496</f>
        <v/>
      </c>
      <c r="C497">
        <f>'Input EIA Imports Petroleum'!K496</f>
        <v/>
      </c>
      <c r="D497">
        <f>'Input EIA Imports Petroleum'!L496</f>
        <v/>
      </c>
      <c r="E497">
        <f>VLOOKUP('Input EIA Imports Petroleum'!$E496,'EIA Petroleum Classification'!$A:$B,2,FALSE)</f>
        <v/>
      </c>
    </row>
    <row r="498" spans="1:5">
      <c r="A498">
        <f>YEAR(B498)</f>
        <v/>
      </c>
      <c r="B498">
        <f>'Input EIA Imports Petroleum'!A497</f>
        <v/>
      </c>
      <c r="C498">
        <f>'Input EIA Imports Petroleum'!K497</f>
        <v/>
      </c>
      <c r="D498">
        <f>'Input EIA Imports Petroleum'!L497</f>
        <v/>
      </c>
      <c r="E498">
        <f>VLOOKUP('Input EIA Imports Petroleum'!$E497,'EIA Petroleum Classification'!$A:$B,2,FALSE)</f>
        <v/>
      </c>
    </row>
    <row r="499" spans="1:5">
      <c r="A499">
        <f>YEAR(B499)</f>
        <v/>
      </c>
      <c r="B499">
        <f>'Input EIA Imports Petroleum'!A498</f>
        <v/>
      </c>
      <c r="C499">
        <f>'Input EIA Imports Petroleum'!K498</f>
        <v/>
      </c>
      <c r="D499">
        <f>'Input EIA Imports Petroleum'!L498</f>
        <v/>
      </c>
      <c r="E499">
        <f>VLOOKUP('Input EIA Imports Petroleum'!$E498,'EIA Petroleum Classification'!$A:$B,2,FALSE)</f>
        <v/>
      </c>
    </row>
    <row r="500" spans="1:5">
      <c r="A500">
        <f>YEAR(B500)</f>
        <v/>
      </c>
      <c r="B500">
        <f>'Input EIA Imports Petroleum'!A499</f>
        <v/>
      </c>
      <c r="C500">
        <f>'Input EIA Imports Petroleum'!K499</f>
        <v/>
      </c>
      <c r="D500">
        <f>'Input EIA Imports Petroleum'!L499</f>
        <v/>
      </c>
      <c r="E500">
        <f>VLOOKUP('Input EIA Imports Petroleum'!$E499,'EIA Petroleum Classification'!$A:$B,2,FALSE)</f>
        <v/>
      </c>
    </row>
    <row r="501" spans="1:5">
      <c r="A501">
        <f>YEAR(B501)</f>
        <v/>
      </c>
      <c r="B501">
        <f>'Input EIA Imports Petroleum'!A500</f>
        <v/>
      </c>
      <c r="C501">
        <f>'Input EIA Imports Petroleum'!K500</f>
        <v/>
      </c>
      <c r="D501">
        <f>'Input EIA Imports Petroleum'!L500</f>
        <v/>
      </c>
      <c r="E501">
        <f>VLOOKUP('Input EIA Imports Petroleum'!$E500,'EIA Petroleum Classification'!$A:$B,2,FALSE)</f>
        <v/>
      </c>
    </row>
    <row r="502" spans="1:5">
      <c r="A502">
        <f>YEAR(B502)</f>
        <v/>
      </c>
      <c r="B502">
        <f>'Input EIA Imports Petroleum'!A501</f>
        <v/>
      </c>
      <c r="C502">
        <f>'Input EIA Imports Petroleum'!K501</f>
        <v/>
      </c>
      <c r="D502">
        <f>'Input EIA Imports Petroleum'!L501</f>
        <v/>
      </c>
      <c r="E502">
        <f>VLOOKUP('Input EIA Imports Petroleum'!$E501,'EIA Petroleum Classification'!$A:$B,2,FALSE)</f>
        <v/>
      </c>
    </row>
    <row r="503" spans="1:5">
      <c r="A503">
        <f>YEAR(B503)</f>
        <v/>
      </c>
      <c r="B503">
        <f>'Input EIA Imports Petroleum'!A502</f>
        <v/>
      </c>
      <c r="C503">
        <f>'Input EIA Imports Petroleum'!K502</f>
        <v/>
      </c>
      <c r="D503">
        <f>'Input EIA Imports Petroleum'!L502</f>
        <v/>
      </c>
      <c r="E503">
        <f>VLOOKUP('Input EIA Imports Petroleum'!$E502,'EIA Petroleum Classification'!$A:$B,2,FALSE)</f>
        <v/>
      </c>
    </row>
    <row r="504" spans="1:5">
      <c r="A504">
        <f>YEAR(B504)</f>
        <v/>
      </c>
      <c r="B504">
        <f>'Input EIA Imports Petroleum'!A503</f>
        <v/>
      </c>
      <c r="C504">
        <f>'Input EIA Imports Petroleum'!K503</f>
        <v/>
      </c>
      <c r="D504">
        <f>'Input EIA Imports Petroleum'!L503</f>
        <v/>
      </c>
      <c r="E504">
        <f>VLOOKUP('Input EIA Imports Petroleum'!$E503,'EIA Petroleum Classification'!$A:$B,2,FALSE)</f>
        <v/>
      </c>
    </row>
    <row r="505" spans="1:5">
      <c r="A505">
        <f>YEAR(B505)</f>
        <v/>
      </c>
      <c r="B505">
        <f>'Input EIA Imports Petroleum'!A504</f>
        <v/>
      </c>
      <c r="C505">
        <f>'Input EIA Imports Petroleum'!K504</f>
        <v/>
      </c>
      <c r="D505">
        <f>'Input EIA Imports Petroleum'!L504</f>
        <v/>
      </c>
      <c r="E505">
        <f>VLOOKUP('Input EIA Imports Petroleum'!$E504,'EIA Petroleum Classification'!$A:$B,2,FALSE)</f>
        <v/>
      </c>
    </row>
    <row r="506" spans="1:5">
      <c r="A506">
        <f>YEAR(B506)</f>
        <v/>
      </c>
      <c r="B506">
        <f>'Input EIA Imports Petroleum'!A505</f>
        <v/>
      </c>
      <c r="C506">
        <f>'Input EIA Imports Petroleum'!K505</f>
        <v/>
      </c>
      <c r="D506">
        <f>'Input EIA Imports Petroleum'!L505</f>
        <v/>
      </c>
      <c r="E506">
        <f>VLOOKUP('Input EIA Imports Petroleum'!$E505,'EIA Petroleum Classification'!$A:$B,2,FALSE)</f>
        <v/>
      </c>
    </row>
    <row r="507" spans="1:5">
      <c r="A507">
        <f>YEAR(B507)</f>
        <v/>
      </c>
      <c r="B507">
        <f>'Input EIA Imports Petroleum'!A506</f>
        <v/>
      </c>
      <c r="C507">
        <f>'Input EIA Imports Petroleum'!K506</f>
        <v/>
      </c>
      <c r="D507">
        <f>'Input EIA Imports Petroleum'!L506</f>
        <v/>
      </c>
      <c r="E507">
        <f>VLOOKUP('Input EIA Imports Petroleum'!$E506,'EIA Petroleum Classification'!$A:$B,2,FALSE)</f>
        <v/>
      </c>
    </row>
    <row r="508" spans="1:5">
      <c r="A508">
        <f>YEAR(B508)</f>
        <v/>
      </c>
      <c r="B508">
        <f>'Input EIA Imports Petroleum'!A507</f>
        <v/>
      </c>
      <c r="C508">
        <f>'Input EIA Imports Petroleum'!K507</f>
        <v/>
      </c>
      <c r="D508">
        <f>'Input EIA Imports Petroleum'!L507</f>
        <v/>
      </c>
      <c r="E508">
        <f>VLOOKUP('Input EIA Imports Petroleum'!$E507,'EIA Petroleum Classification'!$A:$B,2,FALSE)</f>
        <v/>
      </c>
    </row>
    <row r="509" spans="1:5">
      <c r="A509">
        <f>YEAR(B509)</f>
        <v/>
      </c>
      <c r="B509">
        <f>'Input EIA Imports Petroleum'!A508</f>
        <v/>
      </c>
      <c r="C509">
        <f>'Input EIA Imports Petroleum'!K508</f>
        <v/>
      </c>
      <c r="D509">
        <f>'Input EIA Imports Petroleum'!L508</f>
        <v/>
      </c>
      <c r="E509">
        <f>VLOOKUP('Input EIA Imports Petroleum'!$E508,'EIA Petroleum Classification'!$A:$B,2,FALSE)</f>
        <v/>
      </c>
    </row>
    <row r="510" spans="1:5">
      <c r="A510">
        <f>YEAR(B510)</f>
        <v/>
      </c>
      <c r="B510">
        <f>'Input EIA Imports Petroleum'!A509</f>
        <v/>
      </c>
      <c r="C510">
        <f>'Input EIA Imports Petroleum'!K509</f>
        <v/>
      </c>
      <c r="D510">
        <f>'Input EIA Imports Petroleum'!L509</f>
        <v/>
      </c>
      <c r="E510">
        <f>VLOOKUP('Input EIA Imports Petroleum'!$E509,'EIA Petroleum Classification'!$A:$B,2,FALSE)</f>
        <v/>
      </c>
    </row>
    <row r="511" spans="1:5">
      <c r="A511">
        <f>YEAR(B511)</f>
        <v/>
      </c>
      <c r="B511">
        <f>'Input EIA Imports Petroleum'!A510</f>
        <v/>
      </c>
      <c r="C511">
        <f>'Input EIA Imports Petroleum'!K510</f>
        <v/>
      </c>
      <c r="D511">
        <f>'Input EIA Imports Petroleum'!L510</f>
        <v/>
      </c>
      <c r="E511">
        <f>VLOOKUP('Input EIA Imports Petroleum'!$E510,'EIA Petroleum Classification'!$A:$B,2,FALSE)</f>
        <v/>
      </c>
    </row>
    <row r="512" spans="1:5">
      <c r="A512">
        <f>YEAR(B512)</f>
        <v/>
      </c>
      <c r="B512">
        <f>'Input EIA Imports Petroleum'!A511</f>
        <v/>
      </c>
      <c r="C512">
        <f>'Input EIA Imports Petroleum'!K511</f>
        <v/>
      </c>
      <c r="D512">
        <f>'Input EIA Imports Petroleum'!L511</f>
        <v/>
      </c>
      <c r="E512">
        <f>VLOOKUP('Input EIA Imports Petroleum'!$E511,'EIA Petroleum Classification'!$A:$B,2,FALSE)</f>
        <v/>
      </c>
    </row>
    <row r="513" spans="1:5">
      <c r="A513">
        <f>YEAR(B513)</f>
        <v/>
      </c>
      <c r="B513">
        <f>'Input EIA Imports Petroleum'!A512</f>
        <v/>
      </c>
      <c r="C513">
        <f>'Input EIA Imports Petroleum'!K512</f>
        <v/>
      </c>
      <c r="D513">
        <f>'Input EIA Imports Petroleum'!L512</f>
        <v/>
      </c>
      <c r="E513">
        <f>VLOOKUP('Input EIA Imports Petroleum'!$E512,'EIA Petroleum Classification'!$A:$B,2,FALSE)</f>
        <v/>
      </c>
    </row>
    <row r="514" spans="1:5">
      <c r="A514">
        <f>YEAR(B514)</f>
        <v/>
      </c>
      <c r="B514">
        <f>'Input EIA Imports Petroleum'!A513</f>
        <v/>
      </c>
      <c r="C514">
        <f>'Input EIA Imports Petroleum'!K513</f>
        <v/>
      </c>
      <c r="D514">
        <f>'Input EIA Imports Petroleum'!L513</f>
        <v/>
      </c>
      <c r="E514">
        <f>VLOOKUP('Input EIA Imports Petroleum'!$E513,'EIA Petroleum Classification'!$A:$B,2,FALSE)</f>
        <v/>
      </c>
    </row>
    <row r="515" spans="1:5">
      <c r="A515">
        <f>YEAR(B515)</f>
        <v/>
      </c>
      <c r="B515">
        <f>'Input EIA Imports Petroleum'!A514</f>
        <v/>
      </c>
      <c r="C515">
        <f>'Input EIA Imports Petroleum'!K514</f>
        <v/>
      </c>
      <c r="D515">
        <f>'Input EIA Imports Petroleum'!L514</f>
        <v/>
      </c>
      <c r="E515">
        <f>VLOOKUP('Input EIA Imports Petroleum'!$E514,'EIA Petroleum Classification'!$A:$B,2,FALSE)</f>
        <v/>
      </c>
    </row>
    <row r="516" spans="1:5">
      <c r="A516">
        <f>YEAR(B516)</f>
        <v/>
      </c>
      <c r="B516">
        <f>'Input EIA Imports Petroleum'!A515</f>
        <v/>
      </c>
      <c r="C516">
        <f>'Input EIA Imports Petroleum'!K515</f>
        <v/>
      </c>
      <c r="D516">
        <f>'Input EIA Imports Petroleum'!L515</f>
        <v/>
      </c>
      <c r="E516">
        <f>VLOOKUP('Input EIA Imports Petroleum'!$E515,'EIA Petroleum Classification'!$A:$B,2,FALSE)</f>
        <v/>
      </c>
    </row>
    <row r="517" spans="1:5">
      <c r="A517">
        <f>YEAR(B517)</f>
        <v/>
      </c>
      <c r="B517">
        <f>'Input EIA Imports Petroleum'!A516</f>
        <v/>
      </c>
      <c r="C517">
        <f>'Input EIA Imports Petroleum'!K516</f>
        <v/>
      </c>
      <c r="D517">
        <f>'Input EIA Imports Petroleum'!L516</f>
        <v/>
      </c>
      <c r="E517">
        <f>VLOOKUP('Input EIA Imports Petroleum'!$E516,'EIA Petroleum Classification'!$A:$B,2,FALSE)</f>
        <v/>
      </c>
    </row>
    <row r="518" spans="1:5">
      <c r="A518">
        <f>YEAR(B518)</f>
        <v/>
      </c>
      <c r="B518">
        <f>'Input EIA Imports Petroleum'!A517</f>
        <v/>
      </c>
      <c r="C518">
        <f>'Input EIA Imports Petroleum'!K517</f>
        <v/>
      </c>
      <c r="D518">
        <f>'Input EIA Imports Petroleum'!L517</f>
        <v/>
      </c>
      <c r="E518">
        <f>VLOOKUP('Input EIA Imports Petroleum'!$E517,'EIA Petroleum Classification'!$A:$B,2,FALSE)</f>
        <v/>
      </c>
    </row>
    <row r="519" spans="1:5">
      <c r="A519">
        <f>YEAR(B519)</f>
        <v/>
      </c>
      <c r="B519">
        <f>'Input EIA Imports Petroleum'!A518</f>
        <v/>
      </c>
      <c r="C519">
        <f>'Input EIA Imports Petroleum'!K518</f>
        <v/>
      </c>
      <c r="D519">
        <f>'Input EIA Imports Petroleum'!L518</f>
        <v/>
      </c>
      <c r="E519">
        <f>VLOOKUP('Input EIA Imports Petroleum'!$E518,'EIA Petroleum Classification'!$A:$B,2,FALSE)</f>
        <v/>
      </c>
    </row>
    <row r="520" spans="1:5">
      <c r="A520">
        <f>YEAR(B520)</f>
        <v/>
      </c>
      <c r="B520">
        <f>'Input EIA Imports Petroleum'!A519</f>
        <v/>
      </c>
      <c r="C520">
        <f>'Input EIA Imports Petroleum'!K519</f>
        <v/>
      </c>
      <c r="D520">
        <f>'Input EIA Imports Petroleum'!L519</f>
        <v/>
      </c>
      <c r="E520">
        <f>VLOOKUP('Input EIA Imports Petroleum'!$E519,'EIA Petroleum Classification'!$A:$B,2,FALSE)</f>
        <v/>
      </c>
    </row>
    <row r="521" spans="1:5">
      <c r="A521">
        <f>YEAR(B521)</f>
        <v/>
      </c>
      <c r="B521">
        <f>'Input EIA Imports Petroleum'!A520</f>
        <v/>
      </c>
      <c r="C521">
        <f>'Input EIA Imports Petroleum'!K520</f>
        <v/>
      </c>
      <c r="D521">
        <f>'Input EIA Imports Petroleum'!L520</f>
        <v/>
      </c>
      <c r="E521">
        <f>VLOOKUP('Input EIA Imports Petroleum'!$E520,'EIA Petroleum Classification'!$A:$B,2,FALSE)</f>
        <v/>
      </c>
    </row>
    <row r="522" spans="1:5">
      <c r="A522">
        <f>YEAR(B522)</f>
        <v/>
      </c>
      <c r="B522">
        <f>'Input EIA Imports Petroleum'!A521</f>
        <v/>
      </c>
      <c r="C522">
        <f>'Input EIA Imports Petroleum'!K521</f>
        <v/>
      </c>
      <c r="D522">
        <f>'Input EIA Imports Petroleum'!L521</f>
        <v/>
      </c>
      <c r="E522">
        <f>VLOOKUP('Input EIA Imports Petroleum'!$E521,'EIA Petroleum Classification'!$A:$B,2,FALSE)</f>
        <v/>
      </c>
    </row>
    <row r="523" spans="1:5">
      <c r="A523">
        <f>YEAR(B523)</f>
        <v/>
      </c>
      <c r="B523">
        <f>'Input EIA Imports Petroleum'!A522</f>
        <v/>
      </c>
      <c r="C523">
        <f>'Input EIA Imports Petroleum'!K522</f>
        <v/>
      </c>
      <c r="D523">
        <f>'Input EIA Imports Petroleum'!L522</f>
        <v/>
      </c>
      <c r="E523">
        <f>VLOOKUP('Input EIA Imports Petroleum'!$E522,'EIA Petroleum Classification'!$A:$B,2,FALSE)</f>
        <v/>
      </c>
    </row>
    <row r="524" spans="1:5">
      <c r="A524">
        <f>YEAR(B524)</f>
        <v/>
      </c>
      <c r="B524">
        <f>'Input EIA Imports Petroleum'!A523</f>
        <v/>
      </c>
      <c r="C524">
        <f>'Input EIA Imports Petroleum'!K523</f>
        <v/>
      </c>
      <c r="D524">
        <f>'Input EIA Imports Petroleum'!L523</f>
        <v/>
      </c>
      <c r="E524">
        <f>VLOOKUP('Input EIA Imports Petroleum'!$E523,'EIA Petroleum Classification'!$A:$B,2,FALSE)</f>
        <v/>
      </c>
    </row>
    <row r="525" spans="1:5">
      <c r="A525">
        <f>YEAR(B525)</f>
        <v/>
      </c>
      <c r="B525">
        <f>'Input EIA Imports Petroleum'!A524</f>
        <v/>
      </c>
      <c r="C525">
        <f>'Input EIA Imports Petroleum'!K524</f>
        <v/>
      </c>
      <c r="D525">
        <f>'Input EIA Imports Petroleum'!L524</f>
        <v/>
      </c>
      <c r="E525">
        <f>VLOOKUP('Input EIA Imports Petroleum'!$E524,'EIA Petroleum Classification'!$A:$B,2,FALSE)</f>
        <v/>
      </c>
    </row>
    <row r="526" spans="1:5">
      <c r="A526">
        <f>YEAR(B526)</f>
        <v/>
      </c>
      <c r="B526">
        <f>'Input EIA Imports Petroleum'!A525</f>
        <v/>
      </c>
      <c r="C526">
        <f>'Input EIA Imports Petroleum'!K525</f>
        <v/>
      </c>
      <c r="D526">
        <f>'Input EIA Imports Petroleum'!L525</f>
        <v/>
      </c>
      <c r="E526">
        <f>VLOOKUP('Input EIA Imports Petroleum'!$E525,'EIA Petroleum Classification'!$A:$B,2,FALSE)</f>
        <v/>
      </c>
    </row>
    <row r="527" spans="1:5">
      <c r="A527">
        <f>YEAR(B527)</f>
        <v/>
      </c>
      <c r="B527">
        <f>'Input EIA Imports Petroleum'!A526</f>
        <v/>
      </c>
      <c r="C527">
        <f>'Input EIA Imports Petroleum'!K526</f>
        <v/>
      </c>
      <c r="D527">
        <f>'Input EIA Imports Petroleum'!L526</f>
        <v/>
      </c>
      <c r="E527">
        <f>VLOOKUP('Input EIA Imports Petroleum'!$E526,'EIA Petroleum Classification'!$A:$B,2,FALSE)</f>
        <v/>
      </c>
    </row>
    <row r="528" spans="1:5">
      <c r="A528">
        <f>YEAR(B528)</f>
        <v/>
      </c>
      <c r="B528">
        <f>'Input EIA Imports Petroleum'!A527</f>
        <v/>
      </c>
      <c r="C528">
        <f>'Input EIA Imports Petroleum'!K527</f>
        <v/>
      </c>
      <c r="D528">
        <f>'Input EIA Imports Petroleum'!L527</f>
        <v/>
      </c>
      <c r="E528">
        <f>VLOOKUP('Input EIA Imports Petroleum'!$E527,'EIA Petroleum Classification'!$A:$B,2,FALSE)</f>
        <v/>
      </c>
    </row>
    <row r="529" spans="1:5">
      <c r="A529">
        <f>YEAR(B529)</f>
        <v/>
      </c>
      <c r="B529">
        <f>'Input EIA Imports Petroleum'!A528</f>
        <v/>
      </c>
      <c r="C529">
        <f>'Input EIA Imports Petroleum'!K528</f>
        <v/>
      </c>
      <c r="D529">
        <f>'Input EIA Imports Petroleum'!L528</f>
        <v/>
      </c>
      <c r="E529">
        <f>VLOOKUP('Input EIA Imports Petroleum'!$E528,'EIA Petroleum Classification'!$A:$B,2,FALSE)</f>
        <v/>
      </c>
    </row>
    <row r="530" spans="1:5">
      <c r="A530">
        <f>YEAR(B530)</f>
        <v/>
      </c>
      <c r="B530">
        <f>'Input EIA Imports Petroleum'!A529</f>
        <v/>
      </c>
      <c r="C530">
        <f>'Input EIA Imports Petroleum'!K529</f>
        <v/>
      </c>
      <c r="D530">
        <f>'Input EIA Imports Petroleum'!L529</f>
        <v/>
      </c>
      <c r="E530">
        <f>VLOOKUP('Input EIA Imports Petroleum'!$E529,'EIA Petroleum Classification'!$A:$B,2,FALSE)</f>
        <v/>
      </c>
    </row>
    <row r="531" spans="1:5">
      <c r="A531">
        <f>YEAR(B531)</f>
        <v/>
      </c>
      <c r="B531">
        <f>'Input EIA Imports Petroleum'!A530</f>
        <v/>
      </c>
      <c r="C531">
        <f>'Input EIA Imports Petroleum'!K530</f>
        <v/>
      </c>
      <c r="D531">
        <f>'Input EIA Imports Petroleum'!L530</f>
        <v/>
      </c>
      <c r="E531">
        <f>VLOOKUP('Input EIA Imports Petroleum'!$E530,'EIA Petroleum Classification'!$A:$B,2,FALSE)</f>
        <v/>
      </c>
    </row>
    <row r="532" spans="1:5">
      <c r="A532">
        <f>YEAR(B532)</f>
        <v/>
      </c>
      <c r="B532">
        <f>'Input EIA Imports Petroleum'!A531</f>
        <v/>
      </c>
      <c r="C532">
        <f>'Input EIA Imports Petroleum'!K531</f>
        <v/>
      </c>
      <c r="D532">
        <f>'Input EIA Imports Petroleum'!L531</f>
        <v/>
      </c>
      <c r="E532">
        <f>VLOOKUP('Input EIA Imports Petroleum'!$E531,'EIA Petroleum Classification'!$A:$B,2,FALSE)</f>
        <v/>
      </c>
    </row>
    <row r="533" spans="1:5">
      <c r="A533">
        <f>YEAR(B533)</f>
        <v/>
      </c>
      <c r="B533">
        <f>'Input EIA Imports Petroleum'!A532</f>
        <v/>
      </c>
      <c r="C533">
        <f>'Input EIA Imports Petroleum'!K532</f>
        <v/>
      </c>
      <c r="D533">
        <f>'Input EIA Imports Petroleum'!L532</f>
        <v/>
      </c>
      <c r="E533">
        <f>VLOOKUP('Input EIA Imports Petroleum'!$E532,'EIA Petroleum Classification'!$A:$B,2,FALSE)</f>
        <v/>
      </c>
    </row>
    <row r="534" spans="1:5">
      <c r="A534">
        <f>YEAR(B534)</f>
        <v/>
      </c>
      <c r="B534">
        <f>'Input EIA Imports Petroleum'!A533</f>
        <v/>
      </c>
      <c r="C534">
        <f>'Input EIA Imports Petroleum'!K533</f>
        <v/>
      </c>
      <c r="D534">
        <f>'Input EIA Imports Petroleum'!L533</f>
        <v/>
      </c>
      <c r="E534">
        <f>VLOOKUP('Input EIA Imports Petroleum'!$E533,'EIA Petroleum Classification'!$A:$B,2,FALSE)</f>
        <v/>
      </c>
    </row>
    <row r="535" spans="1:5">
      <c r="A535">
        <f>YEAR(B535)</f>
        <v/>
      </c>
      <c r="B535">
        <f>'Input EIA Imports Petroleum'!A534</f>
        <v/>
      </c>
      <c r="C535">
        <f>'Input EIA Imports Petroleum'!K534</f>
        <v/>
      </c>
      <c r="D535">
        <f>'Input EIA Imports Petroleum'!L534</f>
        <v/>
      </c>
      <c r="E535">
        <f>VLOOKUP('Input EIA Imports Petroleum'!$E534,'EIA Petroleum Classification'!$A:$B,2,FALSE)</f>
        <v/>
      </c>
    </row>
    <row r="536" spans="1:5">
      <c r="A536">
        <f>YEAR(B536)</f>
        <v/>
      </c>
      <c r="B536">
        <f>'Input EIA Imports Petroleum'!A535</f>
        <v/>
      </c>
      <c r="C536">
        <f>'Input EIA Imports Petroleum'!K535</f>
        <v/>
      </c>
      <c r="D536">
        <f>'Input EIA Imports Petroleum'!L535</f>
        <v/>
      </c>
      <c r="E536">
        <f>VLOOKUP('Input EIA Imports Petroleum'!$E535,'EIA Petroleum Classification'!$A:$B,2,FALSE)</f>
        <v/>
      </c>
    </row>
    <row r="537" spans="1:5">
      <c r="A537">
        <f>YEAR(B537)</f>
        <v/>
      </c>
      <c r="B537">
        <f>'Input EIA Imports Petroleum'!A536</f>
        <v/>
      </c>
      <c r="C537">
        <f>'Input EIA Imports Petroleum'!K536</f>
        <v/>
      </c>
      <c r="D537">
        <f>'Input EIA Imports Petroleum'!L536</f>
        <v/>
      </c>
      <c r="E537">
        <f>VLOOKUP('Input EIA Imports Petroleum'!$E536,'EIA Petroleum Classification'!$A:$B,2,FALSE)</f>
        <v/>
      </c>
    </row>
    <row r="538" spans="1:5">
      <c r="A538">
        <f>YEAR(B538)</f>
        <v/>
      </c>
      <c r="B538">
        <f>'Input EIA Imports Petroleum'!A537</f>
        <v/>
      </c>
      <c r="C538">
        <f>'Input EIA Imports Petroleum'!K537</f>
        <v/>
      </c>
      <c r="D538">
        <f>'Input EIA Imports Petroleum'!L537</f>
        <v/>
      </c>
      <c r="E538">
        <f>VLOOKUP('Input EIA Imports Petroleum'!$E537,'EIA Petroleum Classification'!$A:$B,2,FALSE)</f>
        <v/>
      </c>
    </row>
    <row r="539" spans="1:5">
      <c r="A539">
        <f>YEAR(B539)</f>
        <v/>
      </c>
      <c r="B539">
        <f>'Input EIA Imports Petroleum'!A538</f>
        <v/>
      </c>
      <c r="C539">
        <f>'Input EIA Imports Petroleum'!K538</f>
        <v/>
      </c>
      <c r="D539">
        <f>'Input EIA Imports Petroleum'!L538</f>
        <v/>
      </c>
      <c r="E539">
        <f>VLOOKUP('Input EIA Imports Petroleum'!$E538,'EIA Petroleum Classification'!$A:$B,2,FALSE)</f>
        <v/>
      </c>
    </row>
    <row r="540" spans="1:5">
      <c r="A540">
        <f>YEAR(B540)</f>
        <v/>
      </c>
      <c r="B540">
        <f>'Input EIA Imports Petroleum'!A539</f>
        <v/>
      </c>
      <c r="C540">
        <f>'Input EIA Imports Petroleum'!K539</f>
        <v/>
      </c>
      <c r="D540">
        <f>'Input EIA Imports Petroleum'!L539</f>
        <v/>
      </c>
      <c r="E540">
        <f>VLOOKUP('Input EIA Imports Petroleum'!$E539,'EIA Petroleum Classification'!$A:$B,2,FALSE)</f>
        <v/>
      </c>
    </row>
    <row r="541" spans="1:5">
      <c r="A541">
        <f>YEAR(B541)</f>
        <v/>
      </c>
      <c r="B541">
        <f>'Input EIA Imports Petroleum'!A540</f>
        <v/>
      </c>
      <c r="C541">
        <f>'Input EIA Imports Petroleum'!K540</f>
        <v/>
      </c>
      <c r="D541">
        <f>'Input EIA Imports Petroleum'!L540</f>
        <v/>
      </c>
      <c r="E541">
        <f>VLOOKUP('Input EIA Imports Petroleum'!$E540,'EIA Petroleum Classification'!$A:$B,2,FALSE)</f>
        <v/>
      </c>
    </row>
    <row r="542" spans="1:5">
      <c r="A542">
        <f>YEAR(B542)</f>
        <v/>
      </c>
      <c r="B542">
        <f>'Input EIA Imports Petroleum'!A541</f>
        <v/>
      </c>
      <c r="C542">
        <f>'Input EIA Imports Petroleum'!K541</f>
        <v/>
      </c>
      <c r="D542">
        <f>'Input EIA Imports Petroleum'!L541</f>
        <v/>
      </c>
      <c r="E542">
        <f>VLOOKUP('Input EIA Imports Petroleum'!$E541,'EIA Petroleum Classification'!$A:$B,2,FALSE)</f>
        <v/>
      </c>
    </row>
    <row r="543" spans="1:5">
      <c r="A543">
        <f>YEAR(B543)</f>
        <v/>
      </c>
      <c r="B543">
        <f>'Input EIA Imports Petroleum'!A542</f>
        <v/>
      </c>
      <c r="C543">
        <f>'Input EIA Imports Petroleum'!K542</f>
        <v/>
      </c>
      <c r="D543">
        <f>'Input EIA Imports Petroleum'!L542</f>
        <v/>
      </c>
      <c r="E543">
        <f>VLOOKUP('Input EIA Imports Petroleum'!$E542,'EIA Petroleum Classification'!$A:$B,2,FALSE)</f>
        <v/>
      </c>
    </row>
    <row r="544" spans="1:5">
      <c r="A544">
        <f>YEAR(B544)</f>
        <v/>
      </c>
      <c r="B544">
        <f>'Input EIA Imports Petroleum'!A543</f>
        <v/>
      </c>
      <c r="C544">
        <f>'Input EIA Imports Petroleum'!K543</f>
        <v/>
      </c>
      <c r="D544">
        <f>'Input EIA Imports Petroleum'!L543</f>
        <v/>
      </c>
      <c r="E544">
        <f>VLOOKUP('Input EIA Imports Petroleum'!$E543,'EIA Petroleum Classification'!$A:$B,2,FALSE)</f>
        <v/>
      </c>
    </row>
    <row r="545" spans="1:5">
      <c r="A545">
        <f>YEAR(B545)</f>
        <v/>
      </c>
      <c r="B545">
        <f>'Input EIA Imports Petroleum'!A544</f>
        <v/>
      </c>
      <c r="C545">
        <f>'Input EIA Imports Petroleum'!K544</f>
        <v/>
      </c>
      <c r="D545">
        <f>'Input EIA Imports Petroleum'!L544</f>
        <v/>
      </c>
      <c r="E545">
        <f>VLOOKUP('Input EIA Imports Petroleum'!$E544,'EIA Petroleum Classification'!$A:$B,2,FALSE)</f>
        <v/>
      </c>
    </row>
    <row r="546" spans="1:5">
      <c r="A546">
        <f>YEAR(B546)</f>
        <v/>
      </c>
      <c r="B546">
        <f>'Input EIA Imports Petroleum'!A545</f>
        <v/>
      </c>
      <c r="C546">
        <f>'Input EIA Imports Petroleum'!K545</f>
        <v/>
      </c>
      <c r="D546">
        <f>'Input EIA Imports Petroleum'!L545</f>
        <v/>
      </c>
      <c r="E546">
        <f>VLOOKUP('Input EIA Imports Petroleum'!$E545,'EIA Petroleum Classification'!$A:$B,2,FALSE)</f>
        <v/>
      </c>
    </row>
    <row r="547" spans="1:5">
      <c r="A547">
        <f>YEAR(B547)</f>
        <v/>
      </c>
      <c r="B547">
        <f>'Input EIA Imports Petroleum'!A546</f>
        <v/>
      </c>
      <c r="C547">
        <f>'Input EIA Imports Petroleum'!K546</f>
        <v/>
      </c>
      <c r="D547">
        <f>'Input EIA Imports Petroleum'!L546</f>
        <v/>
      </c>
      <c r="E547">
        <f>VLOOKUP('Input EIA Imports Petroleum'!$E546,'EIA Petroleum Classification'!$A:$B,2,FALSE)</f>
        <v/>
      </c>
    </row>
    <row r="548" spans="1:5">
      <c r="A548">
        <f>YEAR(B548)</f>
        <v/>
      </c>
      <c r="B548">
        <f>'Input EIA Imports Petroleum'!A547</f>
        <v/>
      </c>
      <c r="C548">
        <f>'Input EIA Imports Petroleum'!K547</f>
        <v/>
      </c>
      <c r="D548">
        <f>'Input EIA Imports Petroleum'!L547</f>
        <v/>
      </c>
      <c r="E548">
        <f>VLOOKUP('Input EIA Imports Petroleum'!$E547,'EIA Petroleum Classification'!$A:$B,2,FALSE)</f>
        <v/>
      </c>
    </row>
    <row r="549" spans="1:5">
      <c r="A549">
        <f>YEAR(B549)</f>
        <v/>
      </c>
      <c r="B549">
        <f>'Input EIA Imports Petroleum'!A548</f>
        <v/>
      </c>
      <c r="C549">
        <f>'Input EIA Imports Petroleum'!K548</f>
        <v/>
      </c>
      <c r="D549">
        <f>'Input EIA Imports Petroleum'!L548</f>
        <v/>
      </c>
      <c r="E549">
        <f>VLOOKUP('Input EIA Imports Petroleum'!$E548,'EIA Petroleum Classification'!$A:$B,2,FALSE)</f>
        <v/>
      </c>
    </row>
    <row r="550" spans="1:5">
      <c r="A550">
        <f>YEAR(B550)</f>
        <v/>
      </c>
      <c r="B550">
        <f>'Input EIA Imports Petroleum'!A549</f>
        <v/>
      </c>
      <c r="C550">
        <f>'Input EIA Imports Petroleum'!K549</f>
        <v/>
      </c>
      <c r="D550">
        <f>'Input EIA Imports Petroleum'!L549</f>
        <v/>
      </c>
      <c r="E550">
        <f>VLOOKUP('Input EIA Imports Petroleum'!$E549,'EIA Petroleum Classification'!$A:$B,2,FALSE)</f>
        <v/>
      </c>
    </row>
    <row r="551" spans="1:5">
      <c r="A551">
        <f>YEAR(B551)</f>
        <v/>
      </c>
      <c r="B551">
        <f>'Input EIA Imports Petroleum'!A550</f>
        <v/>
      </c>
      <c r="C551">
        <f>'Input EIA Imports Petroleum'!K550</f>
        <v/>
      </c>
      <c r="D551">
        <f>'Input EIA Imports Petroleum'!L550</f>
        <v/>
      </c>
      <c r="E551">
        <f>VLOOKUP('Input EIA Imports Petroleum'!$E550,'EIA Petroleum Classification'!$A:$B,2,FALSE)</f>
        <v/>
      </c>
    </row>
    <row r="552" spans="1:5">
      <c r="A552">
        <f>YEAR(B552)</f>
        <v/>
      </c>
      <c r="B552">
        <f>'Input EIA Imports Petroleum'!A551</f>
        <v/>
      </c>
      <c r="C552">
        <f>'Input EIA Imports Petroleum'!K551</f>
        <v/>
      </c>
      <c r="D552">
        <f>'Input EIA Imports Petroleum'!L551</f>
        <v/>
      </c>
      <c r="E552">
        <f>VLOOKUP('Input EIA Imports Petroleum'!$E551,'EIA Petroleum Classification'!$A:$B,2,FALSE)</f>
        <v/>
      </c>
    </row>
    <row r="553" spans="1:5">
      <c r="A553">
        <f>YEAR(B553)</f>
        <v/>
      </c>
      <c r="B553">
        <f>'Input EIA Imports Petroleum'!A552</f>
        <v/>
      </c>
      <c r="C553">
        <f>'Input EIA Imports Petroleum'!K552</f>
        <v/>
      </c>
      <c r="D553">
        <f>'Input EIA Imports Petroleum'!L552</f>
        <v/>
      </c>
      <c r="E553">
        <f>VLOOKUP('Input EIA Imports Petroleum'!$E552,'EIA Petroleum Classification'!$A:$B,2,FALSE)</f>
        <v/>
      </c>
    </row>
    <row r="554" spans="1:5">
      <c r="A554">
        <f>YEAR(B554)</f>
        <v/>
      </c>
      <c r="B554">
        <f>'Input EIA Imports Petroleum'!A553</f>
        <v/>
      </c>
      <c r="C554">
        <f>'Input EIA Imports Petroleum'!K553</f>
        <v/>
      </c>
      <c r="D554">
        <f>'Input EIA Imports Petroleum'!L553</f>
        <v/>
      </c>
      <c r="E554">
        <f>VLOOKUP('Input EIA Imports Petroleum'!$E553,'EIA Petroleum Classification'!$A:$B,2,FALSE)</f>
        <v/>
      </c>
    </row>
    <row r="555" spans="1:5">
      <c r="A555">
        <f>YEAR(B555)</f>
        <v/>
      </c>
      <c r="B555">
        <f>'Input EIA Imports Petroleum'!A554</f>
        <v/>
      </c>
      <c r="C555">
        <f>'Input EIA Imports Petroleum'!K554</f>
        <v/>
      </c>
      <c r="D555">
        <f>'Input EIA Imports Petroleum'!L554</f>
        <v/>
      </c>
      <c r="E555">
        <f>VLOOKUP('Input EIA Imports Petroleum'!$E554,'EIA Petroleum Classification'!$A:$B,2,FALSE)</f>
        <v/>
      </c>
    </row>
    <row r="556" spans="1:5">
      <c r="A556">
        <f>YEAR(B556)</f>
        <v/>
      </c>
      <c r="B556">
        <f>'Input EIA Imports Petroleum'!A555</f>
        <v/>
      </c>
      <c r="C556">
        <f>'Input EIA Imports Petroleum'!K555</f>
        <v/>
      </c>
      <c r="D556">
        <f>'Input EIA Imports Petroleum'!L555</f>
        <v/>
      </c>
      <c r="E556">
        <f>VLOOKUP('Input EIA Imports Petroleum'!$E555,'EIA Petroleum Classification'!$A:$B,2,FALSE)</f>
        <v/>
      </c>
    </row>
    <row r="557" spans="1:5">
      <c r="A557">
        <f>YEAR(B557)</f>
        <v/>
      </c>
      <c r="B557">
        <f>'Input EIA Imports Petroleum'!A556</f>
        <v/>
      </c>
      <c r="C557">
        <f>'Input EIA Imports Petroleum'!K556</f>
        <v/>
      </c>
      <c r="D557">
        <f>'Input EIA Imports Petroleum'!L556</f>
        <v/>
      </c>
      <c r="E557">
        <f>VLOOKUP('Input EIA Imports Petroleum'!$E556,'EIA Petroleum Classification'!$A:$B,2,FALSE)</f>
        <v/>
      </c>
    </row>
    <row r="558" spans="1:5">
      <c r="A558">
        <f>YEAR(B558)</f>
        <v/>
      </c>
      <c r="B558">
        <f>'Input EIA Imports Petroleum'!A557</f>
        <v/>
      </c>
      <c r="C558">
        <f>'Input EIA Imports Petroleum'!K557</f>
        <v/>
      </c>
      <c r="D558">
        <f>'Input EIA Imports Petroleum'!L557</f>
        <v/>
      </c>
      <c r="E558">
        <f>VLOOKUP('Input EIA Imports Petroleum'!$E557,'EIA Petroleum Classification'!$A:$B,2,FALSE)</f>
        <v/>
      </c>
    </row>
    <row r="559" spans="1:5">
      <c r="A559">
        <f>YEAR(B559)</f>
        <v/>
      </c>
      <c r="B559">
        <f>'Input EIA Imports Petroleum'!A558</f>
        <v/>
      </c>
      <c r="C559">
        <f>'Input EIA Imports Petroleum'!K558</f>
        <v/>
      </c>
      <c r="D559">
        <f>'Input EIA Imports Petroleum'!L558</f>
        <v/>
      </c>
      <c r="E559">
        <f>VLOOKUP('Input EIA Imports Petroleum'!$E558,'EIA Petroleum Classification'!$A:$B,2,FALSE)</f>
        <v/>
      </c>
    </row>
    <row r="560" spans="1:5">
      <c r="A560">
        <f>YEAR(B560)</f>
        <v/>
      </c>
      <c r="B560">
        <f>'Input EIA Imports Petroleum'!A559</f>
        <v/>
      </c>
      <c r="C560">
        <f>'Input EIA Imports Petroleum'!K559</f>
        <v/>
      </c>
      <c r="D560">
        <f>'Input EIA Imports Petroleum'!L559</f>
        <v/>
      </c>
      <c r="E560">
        <f>VLOOKUP('Input EIA Imports Petroleum'!$E559,'EIA Petroleum Classification'!$A:$B,2,FALSE)</f>
        <v/>
      </c>
    </row>
    <row r="561" spans="1:5">
      <c r="A561">
        <f>YEAR(B561)</f>
        <v/>
      </c>
      <c r="B561">
        <f>'Input EIA Imports Petroleum'!A560</f>
        <v/>
      </c>
      <c r="C561">
        <f>'Input EIA Imports Petroleum'!K560</f>
        <v/>
      </c>
      <c r="D561">
        <f>'Input EIA Imports Petroleum'!L560</f>
        <v/>
      </c>
      <c r="E561">
        <f>VLOOKUP('Input EIA Imports Petroleum'!$E560,'EIA Petroleum Classification'!$A:$B,2,FALSE)</f>
        <v/>
      </c>
    </row>
    <row r="562" spans="1:5">
      <c r="A562">
        <f>YEAR(B562)</f>
        <v/>
      </c>
      <c r="B562">
        <f>'Input EIA Imports Petroleum'!A561</f>
        <v/>
      </c>
      <c r="C562">
        <f>'Input EIA Imports Petroleum'!K561</f>
        <v/>
      </c>
      <c r="D562">
        <f>'Input EIA Imports Petroleum'!L561</f>
        <v/>
      </c>
      <c r="E562">
        <f>VLOOKUP('Input EIA Imports Petroleum'!$E561,'EIA Petroleum Classification'!$A:$B,2,FALSE)</f>
        <v/>
      </c>
    </row>
    <row r="563" spans="1:5">
      <c r="A563">
        <f>YEAR(B563)</f>
        <v/>
      </c>
      <c r="B563">
        <f>'Input EIA Imports Petroleum'!A562</f>
        <v/>
      </c>
      <c r="C563">
        <f>'Input EIA Imports Petroleum'!K562</f>
        <v/>
      </c>
      <c r="D563">
        <f>'Input EIA Imports Petroleum'!L562</f>
        <v/>
      </c>
      <c r="E563">
        <f>VLOOKUP('Input EIA Imports Petroleum'!$E562,'EIA Petroleum Classification'!$A:$B,2,FALSE)</f>
        <v/>
      </c>
    </row>
    <row r="564" spans="1:5">
      <c r="A564">
        <f>YEAR(B564)</f>
        <v/>
      </c>
      <c r="B564">
        <f>'Input EIA Imports Petroleum'!A563</f>
        <v/>
      </c>
      <c r="C564">
        <f>'Input EIA Imports Petroleum'!K563</f>
        <v/>
      </c>
      <c r="D564">
        <f>'Input EIA Imports Petroleum'!L563</f>
        <v/>
      </c>
      <c r="E564">
        <f>VLOOKUP('Input EIA Imports Petroleum'!$E563,'EIA Petroleum Classification'!$A:$B,2,FALSE)</f>
        <v/>
      </c>
    </row>
    <row r="565" spans="1:5">
      <c r="A565">
        <f>YEAR(B565)</f>
        <v/>
      </c>
      <c r="B565">
        <f>'Input EIA Imports Petroleum'!A564</f>
        <v/>
      </c>
      <c r="C565">
        <f>'Input EIA Imports Petroleum'!K564</f>
        <v/>
      </c>
      <c r="D565">
        <f>'Input EIA Imports Petroleum'!L564</f>
        <v/>
      </c>
      <c r="E565">
        <f>VLOOKUP('Input EIA Imports Petroleum'!$E564,'EIA Petroleum Classification'!$A:$B,2,FALSE)</f>
        <v/>
      </c>
    </row>
    <row r="566" spans="1:5">
      <c r="A566">
        <f>YEAR(B566)</f>
        <v/>
      </c>
      <c r="B566">
        <f>'Input EIA Imports Petroleum'!A565</f>
        <v/>
      </c>
      <c r="C566">
        <f>'Input EIA Imports Petroleum'!K565</f>
        <v/>
      </c>
      <c r="D566">
        <f>'Input EIA Imports Petroleum'!L565</f>
        <v/>
      </c>
      <c r="E566">
        <f>VLOOKUP('Input EIA Imports Petroleum'!$E565,'EIA Petroleum Classification'!$A:$B,2,FALSE)</f>
        <v/>
      </c>
    </row>
    <row r="567" spans="1:5">
      <c r="A567">
        <f>YEAR(B567)</f>
        <v/>
      </c>
      <c r="B567">
        <f>'Input EIA Imports Petroleum'!A566</f>
        <v/>
      </c>
      <c r="C567">
        <f>'Input EIA Imports Petroleum'!K566</f>
        <v/>
      </c>
      <c r="D567">
        <f>'Input EIA Imports Petroleum'!L566</f>
        <v/>
      </c>
      <c r="E567">
        <f>VLOOKUP('Input EIA Imports Petroleum'!$E566,'EIA Petroleum Classification'!$A:$B,2,FALSE)</f>
        <v/>
      </c>
    </row>
    <row r="568" spans="1:5">
      <c r="A568">
        <f>YEAR(B568)</f>
        <v/>
      </c>
      <c r="B568">
        <f>'Input EIA Imports Petroleum'!A567</f>
        <v/>
      </c>
      <c r="C568">
        <f>'Input EIA Imports Petroleum'!K567</f>
        <v/>
      </c>
      <c r="D568">
        <f>'Input EIA Imports Petroleum'!L567</f>
        <v/>
      </c>
      <c r="E568">
        <f>VLOOKUP('Input EIA Imports Petroleum'!$E567,'EIA Petroleum Classification'!$A:$B,2,FALSE)</f>
        <v/>
      </c>
    </row>
    <row r="569" spans="1:5">
      <c r="A569">
        <f>YEAR(B569)</f>
        <v/>
      </c>
      <c r="B569">
        <f>'Input EIA Imports Petroleum'!A568</f>
        <v/>
      </c>
      <c r="C569">
        <f>'Input EIA Imports Petroleum'!K568</f>
        <v/>
      </c>
      <c r="D569">
        <f>'Input EIA Imports Petroleum'!L568</f>
        <v/>
      </c>
      <c r="E569">
        <f>VLOOKUP('Input EIA Imports Petroleum'!$E568,'EIA Petroleum Classification'!$A:$B,2,FALSE)</f>
        <v/>
      </c>
    </row>
    <row r="570" spans="1:5">
      <c r="A570">
        <f>YEAR(B570)</f>
        <v/>
      </c>
      <c r="B570">
        <f>'Input EIA Imports Petroleum'!A569</f>
        <v/>
      </c>
      <c r="C570">
        <f>'Input EIA Imports Petroleum'!K569</f>
        <v/>
      </c>
      <c r="D570">
        <f>'Input EIA Imports Petroleum'!L569</f>
        <v/>
      </c>
      <c r="E570">
        <f>VLOOKUP('Input EIA Imports Petroleum'!$E569,'EIA Petroleum Classification'!$A:$B,2,FALSE)</f>
        <v/>
      </c>
    </row>
    <row r="571" spans="1:5">
      <c r="A571">
        <f>YEAR(B571)</f>
        <v/>
      </c>
      <c r="B571">
        <f>'Input EIA Imports Petroleum'!A570</f>
        <v/>
      </c>
      <c r="C571">
        <f>'Input EIA Imports Petroleum'!K570</f>
        <v/>
      </c>
      <c r="D571">
        <f>'Input EIA Imports Petroleum'!L570</f>
        <v/>
      </c>
      <c r="E571">
        <f>VLOOKUP('Input EIA Imports Petroleum'!$E570,'EIA Petroleum Classification'!$A:$B,2,FALSE)</f>
        <v/>
      </c>
    </row>
    <row r="572" spans="1:5">
      <c r="A572">
        <f>YEAR(B572)</f>
        <v/>
      </c>
      <c r="B572">
        <f>'Input EIA Imports Petroleum'!A571</f>
        <v/>
      </c>
      <c r="C572">
        <f>'Input EIA Imports Petroleum'!K571</f>
        <v/>
      </c>
      <c r="D572">
        <f>'Input EIA Imports Petroleum'!L571</f>
        <v/>
      </c>
      <c r="E572">
        <f>VLOOKUP('Input EIA Imports Petroleum'!$E571,'EIA Petroleum Classification'!$A:$B,2,FALSE)</f>
        <v/>
      </c>
    </row>
    <row r="573" spans="1:5">
      <c r="A573">
        <f>YEAR(B573)</f>
        <v/>
      </c>
      <c r="B573">
        <f>'Input EIA Imports Petroleum'!A572</f>
        <v/>
      </c>
      <c r="C573">
        <f>'Input EIA Imports Petroleum'!K572</f>
        <v/>
      </c>
      <c r="D573">
        <f>'Input EIA Imports Petroleum'!L572</f>
        <v/>
      </c>
      <c r="E573">
        <f>VLOOKUP('Input EIA Imports Petroleum'!$E572,'EIA Petroleum Classification'!$A:$B,2,FALSE)</f>
        <v/>
      </c>
    </row>
    <row r="574" spans="1:5">
      <c r="A574">
        <f>YEAR(B574)</f>
        <v/>
      </c>
      <c r="B574">
        <f>'Input EIA Imports Petroleum'!A573</f>
        <v/>
      </c>
      <c r="C574">
        <f>'Input EIA Imports Petroleum'!K573</f>
        <v/>
      </c>
      <c r="D574">
        <f>'Input EIA Imports Petroleum'!L573</f>
        <v/>
      </c>
      <c r="E574">
        <f>VLOOKUP('Input EIA Imports Petroleum'!$E573,'EIA Petroleum Classification'!$A:$B,2,FALSE)</f>
        <v/>
      </c>
    </row>
    <row r="575" spans="1:5">
      <c r="A575">
        <f>YEAR(B575)</f>
        <v/>
      </c>
      <c r="B575">
        <f>'Input EIA Imports Petroleum'!A574</f>
        <v/>
      </c>
      <c r="C575">
        <f>'Input EIA Imports Petroleum'!K574</f>
        <v/>
      </c>
      <c r="D575">
        <f>'Input EIA Imports Petroleum'!L574</f>
        <v/>
      </c>
      <c r="E575">
        <f>VLOOKUP('Input EIA Imports Petroleum'!$E574,'EIA Petroleum Classification'!$A:$B,2,FALSE)</f>
        <v/>
      </c>
    </row>
    <row r="576" spans="1:5">
      <c r="A576">
        <f>YEAR(B576)</f>
        <v/>
      </c>
      <c r="B576">
        <f>'Input EIA Imports Petroleum'!A575</f>
        <v/>
      </c>
      <c r="C576">
        <f>'Input EIA Imports Petroleum'!K575</f>
        <v/>
      </c>
      <c r="D576">
        <f>'Input EIA Imports Petroleum'!L575</f>
        <v/>
      </c>
      <c r="E576">
        <f>VLOOKUP('Input EIA Imports Petroleum'!$E575,'EIA Petroleum Classification'!$A:$B,2,FALSE)</f>
        <v/>
      </c>
    </row>
    <row r="577" spans="1:5">
      <c r="A577">
        <f>YEAR(B577)</f>
        <v/>
      </c>
      <c r="B577">
        <f>'Input EIA Imports Petroleum'!A576</f>
        <v/>
      </c>
      <c r="C577">
        <f>'Input EIA Imports Petroleum'!K576</f>
        <v/>
      </c>
      <c r="D577">
        <f>'Input EIA Imports Petroleum'!L576</f>
        <v/>
      </c>
      <c r="E577">
        <f>VLOOKUP('Input EIA Imports Petroleum'!$E576,'EIA Petroleum Classification'!$A:$B,2,FALSE)</f>
        <v/>
      </c>
    </row>
    <row r="578" spans="1:5">
      <c r="A578">
        <f>YEAR(B578)</f>
        <v/>
      </c>
      <c r="B578">
        <f>'Input EIA Imports Petroleum'!A577</f>
        <v/>
      </c>
      <c r="C578">
        <f>'Input EIA Imports Petroleum'!K577</f>
        <v/>
      </c>
      <c r="D578">
        <f>'Input EIA Imports Petroleum'!L577</f>
        <v/>
      </c>
      <c r="E578">
        <f>VLOOKUP('Input EIA Imports Petroleum'!$E577,'EIA Petroleum Classification'!$A:$B,2,FALSE)</f>
        <v/>
      </c>
    </row>
    <row r="579" spans="1:5">
      <c r="A579">
        <f>YEAR(B579)</f>
        <v/>
      </c>
      <c r="B579">
        <f>'Input EIA Imports Petroleum'!A578</f>
        <v/>
      </c>
      <c r="C579">
        <f>'Input EIA Imports Petroleum'!K578</f>
        <v/>
      </c>
      <c r="D579">
        <f>'Input EIA Imports Petroleum'!L578</f>
        <v/>
      </c>
      <c r="E579">
        <f>VLOOKUP('Input EIA Imports Petroleum'!$E578,'EIA Petroleum Classification'!$A:$B,2,FALSE)</f>
        <v/>
      </c>
    </row>
    <row r="580" spans="1:5">
      <c r="A580">
        <f>YEAR(B580)</f>
        <v/>
      </c>
      <c r="B580">
        <f>'Input EIA Imports Petroleum'!A579</f>
        <v/>
      </c>
      <c r="C580">
        <f>'Input EIA Imports Petroleum'!K579</f>
        <v/>
      </c>
      <c r="D580">
        <f>'Input EIA Imports Petroleum'!L579</f>
        <v/>
      </c>
      <c r="E580">
        <f>VLOOKUP('Input EIA Imports Petroleum'!$E579,'EIA Petroleum Classification'!$A:$B,2,FALSE)</f>
        <v/>
      </c>
    </row>
    <row r="581" spans="1:5">
      <c r="A581">
        <f>YEAR(B581)</f>
        <v/>
      </c>
      <c r="B581">
        <f>'Input EIA Imports Petroleum'!A580</f>
        <v/>
      </c>
      <c r="C581">
        <f>'Input EIA Imports Petroleum'!K580</f>
        <v/>
      </c>
      <c r="D581">
        <f>'Input EIA Imports Petroleum'!L580</f>
        <v/>
      </c>
      <c r="E581">
        <f>VLOOKUP('Input EIA Imports Petroleum'!$E580,'EIA Petroleum Classification'!$A:$B,2,FALSE)</f>
        <v/>
      </c>
    </row>
    <row r="582" spans="1:5">
      <c r="A582">
        <f>YEAR(B582)</f>
        <v/>
      </c>
      <c r="B582">
        <f>'Input EIA Imports Petroleum'!A581</f>
        <v/>
      </c>
      <c r="C582">
        <f>'Input EIA Imports Petroleum'!K581</f>
        <v/>
      </c>
      <c r="D582">
        <f>'Input EIA Imports Petroleum'!L581</f>
        <v/>
      </c>
      <c r="E582">
        <f>VLOOKUP('Input EIA Imports Petroleum'!$E581,'EIA Petroleum Classification'!$A:$B,2,FALSE)</f>
        <v/>
      </c>
    </row>
    <row r="583" spans="1:5">
      <c r="A583">
        <f>YEAR(B583)</f>
        <v/>
      </c>
      <c r="B583">
        <f>'Input EIA Imports Petroleum'!A582</f>
        <v/>
      </c>
      <c r="C583">
        <f>'Input EIA Imports Petroleum'!K582</f>
        <v/>
      </c>
      <c r="D583">
        <f>'Input EIA Imports Petroleum'!L582</f>
        <v/>
      </c>
      <c r="E583">
        <f>VLOOKUP('Input EIA Imports Petroleum'!$E582,'EIA Petroleum Classification'!$A:$B,2,FALSE)</f>
        <v/>
      </c>
    </row>
    <row r="584" spans="1:5">
      <c r="A584">
        <f>YEAR(B584)</f>
        <v/>
      </c>
      <c r="B584">
        <f>'Input EIA Imports Petroleum'!A583</f>
        <v/>
      </c>
      <c r="C584">
        <f>'Input EIA Imports Petroleum'!K583</f>
        <v/>
      </c>
      <c r="D584">
        <f>'Input EIA Imports Petroleum'!L583</f>
        <v/>
      </c>
      <c r="E584">
        <f>VLOOKUP('Input EIA Imports Petroleum'!$E583,'EIA Petroleum Classification'!$A:$B,2,FALSE)</f>
        <v/>
      </c>
    </row>
    <row r="585" spans="1:5">
      <c r="A585">
        <f>YEAR(B585)</f>
        <v/>
      </c>
      <c r="B585">
        <f>'Input EIA Imports Petroleum'!A584</f>
        <v/>
      </c>
      <c r="C585">
        <f>'Input EIA Imports Petroleum'!K584</f>
        <v/>
      </c>
      <c r="D585">
        <f>'Input EIA Imports Petroleum'!L584</f>
        <v/>
      </c>
      <c r="E585">
        <f>VLOOKUP('Input EIA Imports Petroleum'!$E584,'EIA Petroleum Classification'!$A:$B,2,FALSE)</f>
        <v/>
      </c>
    </row>
    <row r="586" spans="1:5">
      <c r="A586">
        <f>YEAR(B586)</f>
        <v/>
      </c>
      <c r="B586">
        <f>'Input EIA Imports Petroleum'!A585</f>
        <v/>
      </c>
      <c r="C586">
        <f>'Input EIA Imports Petroleum'!K585</f>
        <v/>
      </c>
      <c r="D586">
        <f>'Input EIA Imports Petroleum'!L585</f>
        <v/>
      </c>
      <c r="E586">
        <f>VLOOKUP('Input EIA Imports Petroleum'!$E585,'EIA Petroleum Classification'!$A:$B,2,FALSE)</f>
        <v/>
      </c>
    </row>
    <row r="587" spans="1:5">
      <c r="A587">
        <f>YEAR(B587)</f>
        <v/>
      </c>
      <c r="B587">
        <f>'Input EIA Imports Petroleum'!A586</f>
        <v/>
      </c>
      <c r="C587">
        <f>'Input EIA Imports Petroleum'!K586</f>
        <v/>
      </c>
      <c r="D587">
        <f>'Input EIA Imports Petroleum'!L586</f>
        <v/>
      </c>
      <c r="E587">
        <f>VLOOKUP('Input EIA Imports Petroleum'!$E586,'EIA Petroleum Classification'!$A:$B,2,FALSE)</f>
        <v/>
      </c>
    </row>
    <row r="588" spans="1:5">
      <c r="A588">
        <f>YEAR(B588)</f>
        <v/>
      </c>
      <c r="B588">
        <f>'Input EIA Imports Petroleum'!A587</f>
        <v/>
      </c>
      <c r="C588">
        <f>'Input EIA Imports Petroleum'!K587</f>
        <v/>
      </c>
      <c r="D588">
        <f>'Input EIA Imports Petroleum'!L587</f>
        <v/>
      </c>
      <c r="E588">
        <f>VLOOKUP('Input EIA Imports Petroleum'!$E587,'EIA Petroleum Classification'!$A:$B,2,FALSE)</f>
        <v/>
      </c>
    </row>
    <row r="589" spans="1:5">
      <c r="A589">
        <f>YEAR(B589)</f>
        <v/>
      </c>
      <c r="B589">
        <f>'Input EIA Imports Petroleum'!A588</f>
        <v/>
      </c>
      <c r="C589">
        <f>'Input EIA Imports Petroleum'!K588</f>
        <v/>
      </c>
      <c r="D589">
        <f>'Input EIA Imports Petroleum'!L588</f>
        <v/>
      </c>
      <c r="E589">
        <f>VLOOKUP('Input EIA Imports Petroleum'!$E588,'EIA Petroleum Classification'!$A:$B,2,FALSE)</f>
        <v/>
      </c>
    </row>
    <row r="590" spans="1:5">
      <c r="A590">
        <f>YEAR(B590)</f>
        <v/>
      </c>
      <c r="B590">
        <f>'Input EIA Imports Petroleum'!A589</f>
        <v/>
      </c>
      <c r="C590">
        <f>'Input EIA Imports Petroleum'!K589</f>
        <v/>
      </c>
      <c r="D590">
        <f>'Input EIA Imports Petroleum'!L589</f>
        <v/>
      </c>
      <c r="E590">
        <f>VLOOKUP('Input EIA Imports Petroleum'!$E589,'EIA Petroleum Classification'!$A:$B,2,FALSE)</f>
        <v/>
      </c>
    </row>
    <row r="591" spans="1:5">
      <c r="A591">
        <f>YEAR(B591)</f>
        <v/>
      </c>
      <c r="B591">
        <f>'Input EIA Imports Petroleum'!A590</f>
        <v/>
      </c>
      <c r="C591">
        <f>'Input EIA Imports Petroleum'!K590</f>
        <v/>
      </c>
      <c r="D591">
        <f>'Input EIA Imports Petroleum'!L590</f>
        <v/>
      </c>
      <c r="E591">
        <f>VLOOKUP('Input EIA Imports Petroleum'!$E590,'EIA Petroleum Classification'!$A:$B,2,FALSE)</f>
        <v/>
      </c>
    </row>
    <row r="592" spans="1:5">
      <c r="A592">
        <f>YEAR(B592)</f>
        <v/>
      </c>
      <c r="B592">
        <f>'Input EIA Imports Petroleum'!A591</f>
        <v/>
      </c>
      <c r="C592">
        <f>'Input EIA Imports Petroleum'!K591</f>
        <v/>
      </c>
      <c r="D592">
        <f>'Input EIA Imports Petroleum'!L591</f>
        <v/>
      </c>
      <c r="E592">
        <f>VLOOKUP('Input EIA Imports Petroleum'!$E591,'EIA Petroleum Classification'!$A:$B,2,FALSE)</f>
        <v/>
      </c>
    </row>
    <row r="593" spans="1:5">
      <c r="A593">
        <f>YEAR(B593)</f>
        <v/>
      </c>
      <c r="B593">
        <f>'Input EIA Imports Petroleum'!A592</f>
        <v/>
      </c>
      <c r="C593">
        <f>'Input EIA Imports Petroleum'!K592</f>
        <v/>
      </c>
      <c r="D593">
        <f>'Input EIA Imports Petroleum'!L592</f>
        <v/>
      </c>
      <c r="E593">
        <f>VLOOKUP('Input EIA Imports Petroleum'!$E592,'EIA Petroleum Classification'!$A:$B,2,FALSE)</f>
        <v/>
      </c>
    </row>
    <row r="594" spans="1:5">
      <c r="A594">
        <f>YEAR(B594)</f>
        <v/>
      </c>
      <c r="B594">
        <f>'Input EIA Imports Petroleum'!A593</f>
        <v/>
      </c>
      <c r="C594">
        <f>'Input EIA Imports Petroleum'!K593</f>
        <v/>
      </c>
      <c r="D594">
        <f>'Input EIA Imports Petroleum'!L593</f>
        <v/>
      </c>
      <c r="E594">
        <f>VLOOKUP('Input EIA Imports Petroleum'!$E593,'EIA Petroleum Classification'!$A:$B,2,FALSE)</f>
        <v/>
      </c>
    </row>
    <row r="595" spans="1:5">
      <c r="A595">
        <f>YEAR(B595)</f>
        <v/>
      </c>
      <c r="B595">
        <f>'Input EIA Imports Petroleum'!A594</f>
        <v/>
      </c>
      <c r="C595">
        <f>'Input EIA Imports Petroleum'!K594</f>
        <v/>
      </c>
      <c r="D595">
        <f>'Input EIA Imports Petroleum'!L594</f>
        <v/>
      </c>
      <c r="E595">
        <f>VLOOKUP('Input EIA Imports Petroleum'!$E594,'EIA Petroleum Classification'!$A:$B,2,FALSE)</f>
        <v/>
      </c>
    </row>
    <row r="596" spans="1:5">
      <c r="A596">
        <f>YEAR(B596)</f>
        <v/>
      </c>
      <c r="B596">
        <f>'Input EIA Imports Petroleum'!A595</f>
        <v/>
      </c>
      <c r="C596">
        <f>'Input EIA Imports Petroleum'!K595</f>
        <v/>
      </c>
      <c r="D596">
        <f>'Input EIA Imports Petroleum'!L595</f>
        <v/>
      </c>
      <c r="E596">
        <f>VLOOKUP('Input EIA Imports Petroleum'!$E595,'EIA Petroleum Classification'!$A:$B,2,FALSE)</f>
        <v/>
      </c>
    </row>
    <row r="597" spans="1:5">
      <c r="A597">
        <f>YEAR(B597)</f>
        <v/>
      </c>
      <c r="B597">
        <f>'Input EIA Imports Petroleum'!A596</f>
        <v/>
      </c>
      <c r="C597">
        <f>'Input EIA Imports Petroleum'!K596</f>
        <v/>
      </c>
      <c r="D597">
        <f>'Input EIA Imports Petroleum'!L596</f>
        <v/>
      </c>
      <c r="E597">
        <f>VLOOKUP('Input EIA Imports Petroleum'!$E596,'EIA Petroleum Classification'!$A:$B,2,FALSE)</f>
        <v/>
      </c>
    </row>
    <row r="598" spans="1:5">
      <c r="A598">
        <f>YEAR(B598)</f>
        <v/>
      </c>
      <c r="B598">
        <f>'Input EIA Imports Petroleum'!A597</f>
        <v/>
      </c>
      <c r="C598">
        <f>'Input EIA Imports Petroleum'!K597</f>
        <v/>
      </c>
      <c r="D598">
        <f>'Input EIA Imports Petroleum'!L597</f>
        <v/>
      </c>
      <c r="E598">
        <f>VLOOKUP('Input EIA Imports Petroleum'!$E597,'EIA Petroleum Classification'!$A:$B,2,FALSE)</f>
        <v/>
      </c>
    </row>
    <row r="599" spans="1:5">
      <c r="A599">
        <f>YEAR(B599)</f>
        <v/>
      </c>
      <c r="B599">
        <f>'Input EIA Imports Petroleum'!A598</f>
        <v/>
      </c>
      <c r="C599">
        <f>'Input EIA Imports Petroleum'!K598</f>
        <v/>
      </c>
      <c r="D599">
        <f>'Input EIA Imports Petroleum'!L598</f>
        <v/>
      </c>
      <c r="E599">
        <f>VLOOKUP('Input EIA Imports Petroleum'!$E598,'EIA Petroleum Classification'!$A:$B,2,FALSE)</f>
        <v/>
      </c>
    </row>
    <row r="600" spans="1:5">
      <c r="A600">
        <f>YEAR(B600)</f>
        <v/>
      </c>
      <c r="B600">
        <f>'Input EIA Imports Petroleum'!A599</f>
        <v/>
      </c>
      <c r="C600">
        <f>'Input EIA Imports Petroleum'!K599</f>
        <v/>
      </c>
      <c r="D600">
        <f>'Input EIA Imports Petroleum'!L599</f>
        <v/>
      </c>
      <c r="E600">
        <f>VLOOKUP('Input EIA Imports Petroleum'!$E599,'EIA Petroleum Classification'!$A:$B,2,FALSE)</f>
        <v/>
      </c>
    </row>
    <row r="601" spans="1:5">
      <c r="A601">
        <f>YEAR(B601)</f>
        <v/>
      </c>
      <c r="B601">
        <f>'Input EIA Imports Petroleum'!A600</f>
        <v/>
      </c>
      <c r="C601">
        <f>'Input EIA Imports Petroleum'!K600</f>
        <v/>
      </c>
      <c r="D601">
        <f>'Input EIA Imports Petroleum'!L600</f>
        <v/>
      </c>
      <c r="E601">
        <f>VLOOKUP('Input EIA Imports Petroleum'!$E600,'EIA Petroleum Classification'!$A:$B,2,FALSE)</f>
        <v/>
      </c>
    </row>
    <row r="602" spans="1:5">
      <c r="A602">
        <f>YEAR(B602)</f>
        <v/>
      </c>
      <c r="B602">
        <f>'Input EIA Imports Petroleum'!A601</f>
        <v/>
      </c>
      <c r="C602">
        <f>'Input EIA Imports Petroleum'!K601</f>
        <v/>
      </c>
      <c r="D602">
        <f>'Input EIA Imports Petroleum'!L601</f>
        <v/>
      </c>
      <c r="E602">
        <f>VLOOKUP('Input EIA Imports Petroleum'!$E601,'EIA Petroleum Classification'!$A:$B,2,FALSE)</f>
        <v/>
      </c>
    </row>
    <row r="603" spans="1:5">
      <c r="A603">
        <f>YEAR(B603)</f>
        <v/>
      </c>
      <c r="B603">
        <f>'Input EIA Imports Petroleum'!A602</f>
        <v/>
      </c>
      <c r="C603">
        <f>'Input EIA Imports Petroleum'!K602</f>
        <v/>
      </c>
      <c r="D603">
        <f>'Input EIA Imports Petroleum'!L602</f>
        <v/>
      </c>
      <c r="E603">
        <f>VLOOKUP('Input EIA Imports Petroleum'!$E602,'EIA Petroleum Classification'!$A:$B,2,FALSE)</f>
        <v/>
      </c>
    </row>
    <row r="604" spans="1:5">
      <c r="A604">
        <f>YEAR(B604)</f>
        <v/>
      </c>
      <c r="B604">
        <f>'Input EIA Imports Petroleum'!A603</f>
        <v/>
      </c>
      <c r="C604">
        <f>'Input EIA Imports Petroleum'!K603</f>
        <v/>
      </c>
      <c r="D604">
        <f>'Input EIA Imports Petroleum'!L603</f>
        <v/>
      </c>
      <c r="E604">
        <f>VLOOKUP('Input EIA Imports Petroleum'!$E603,'EIA Petroleum Classification'!$A:$B,2,FALSE)</f>
        <v/>
      </c>
    </row>
    <row r="605" spans="1:5">
      <c r="A605">
        <f>YEAR(B605)</f>
        <v/>
      </c>
      <c r="B605">
        <f>'Input EIA Imports Petroleum'!A604</f>
        <v/>
      </c>
      <c r="C605">
        <f>'Input EIA Imports Petroleum'!K604</f>
        <v/>
      </c>
      <c r="D605">
        <f>'Input EIA Imports Petroleum'!L604</f>
        <v/>
      </c>
      <c r="E605">
        <f>VLOOKUP('Input EIA Imports Petroleum'!$E604,'EIA Petroleum Classification'!$A:$B,2,FALSE)</f>
        <v/>
      </c>
    </row>
    <row r="606" spans="1:5">
      <c r="A606">
        <f>YEAR(B606)</f>
        <v/>
      </c>
      <c r="B606">
        <f>'Input EIA Imports Petroleum'!A605</f>
        <v/>
      </c>
      <c r="C606">
        <f>'Input EIA Imports Petroleum'!K605</f>
        <v/>
      </c>
      <c r="D606">
        <f>'Input EIA Imports Petroleum'!L605</f>
        <v/>
      </c>
      <c r="E606">
        <f>VLOOKUP('Input EIA Imports Petroleum'!$E605,'EIA Petroleum Classification'!$A:$B,2,FALSE)</f>
        <v/>
      </c>
    </row>
    <row r="607" spans="1:5">
      <c r="A607">
        <f>YEAR(B607)</f>
        <v/>
      </c>
      <c r="B607">
        <f>'Input EIA Imports Petroleum'!A606</f>
        <v/>
      </c>
      <c r="C607">
        <f>'Input EIA Imports Petroleum'!K606</f>
        <v/>
      </c>
      <c r="D607">
        <f>'Input EIA Imports Petroleum'!L606</f>
        <v/>
      </c>
      <c r="E607">
        <f>VLOOKUP('Input EIA Imports Petroleum'!$E606,'EIA Petroleum Classification'!$A:$B,2,FALSE)</f>
        <v/>
      </c>
    </row>
    <row r="608" spans="1:5">
      <c r="A608">
        <f>YEAR(B608)</f>
        <v/>
      </c>
      <c r="B608">
        <f>'Input EIA Imports Petroleum'!A607</f>
        <v/>
      </c>
      <c r="C608">
        <f>'Input EIA Imports Petroleum'!K607</f>
        <v/>
      </c>
      <c r="D608">
        <f>'Input EIA Imports Petroleum'!L607</f>
        <v/>
      </c>
      <c r="E608">
        <f>VLOOKUP('Input EIA Imports Petroleum'!$E607,'EIA Petroleum Classification'!$A:$B,2,FALSE)</f>
        <v/>
      </c>
    </row>
    <row r="609" spans="1:5">
      <c r="A609">
        <f>YEAR(B609)</f>
        <v/>
      </c>
      <c r="B609">
        <f>'Input EIA Imports Petroleum'!A608</f>
        <v/>
      </c>
      <c r="C609">
        <f>'Input EIA Imports Petroleum'!K608</f>
        <v/>
      </c>
      <c r="D609">
        <f>'Input EIA Imports Petroleum'!L608</f>
        <v/>
      </c>
      <c r="E609">
        <f>VLOOKUP('Input EIA Imports Petroleum'!$E608,'EIA Petroleum Classification'!$A:$B,2,FALSE)</f>
        <v/>
      </c>
    </row>
    <row r="610" spans="1:5">
      <c r="A610">
        <f>YEAR(B610)</f>
        <v/>
      </c>
      <c r="B610">
        <f>'Input EIA Imports Petroleum'!A609</f>
        <v/>
      </c>
      <c r="C610">
        <f>'Input EIA Imports Petroleum'!K609</f>
        <v/>
      </c>
      <c r="D610">
        <f>'Input EIA Imports Petroleum'!L609</f>
        <v/>
      </c>
      <c r="E610">
        <f>VLOOKUP('Input EIA Imports Petroleum'!$E609,'EIA Petroleum Classification'!$A:$B,2,FALSE)</f>
        <v/>
      </c>
    </row>
    <row r="611" spans="1:5">
      <c r="A611">
        <f>YEAR(B611)</f>
        <v/>
      </c>
      <c r="B611">
        <f>'Input EIA Imports Petroleum'!A610</f>
        <v/>
      </c>
      <c r="C611">
        <f>'Input EIA Imports Petroleum'!K610</f>
        <v/>
      </c>
      <c r="D611">
        <f>'Input EIA Imports Petroleum'!L610</f>
        <v/>
      </c>
      <c r="E611">
        <f>VLOOKUP('Input EIA Imports Petroleum'!$E610,'EIA Petroleum Classification'!$A:$B,2,FALSE)</f>
        <v/>
      </c>
    </row>
    <row r="612" spans="1:5">
      <c r="A612">
        <f>YEAR(B612)</f>
        <v/>
      </c>
      <c r="B612">
        <f>'Input EIA Imports Petroleum'!A611</f>
        <v/>
      </c>
      <c r="C612">
        <f>'Input EIA Imports Petroleum'!K611</f>
        <v/>
      </c>
      <c r="D612">
        <f>'Input EIA Imports Petroleum'!L611</f>
        <v/>
      </c>
      <c r="E612">
        <f>VLOOKUP('Input EIA Imports Petroleum'!$E611,'EIA Petroleum Classification'!$A:$B,2,FALSE)</f>
        <v/>
      </c>
    </row>
    <row r="613" spans="1:5">
      <c r="A613">
        <f>YEAR(B613)</f>
        <v/>
      </c>
      <c r="B613">
        <f>'Input EIA Imports Petroleum'!A612</f>
        <v/>
      </c>
      <c r="C613">
        <f>'Input EIA Imports Petroleum'!K612</f>
        <v/>
      </c>
      <c r="D613">
        <f>'Input EIA Imports Petroleum'!L612</f>
        <v/>
      </c>
      <c r="E613">
        <f>VLOOKUP('Input EIA Imports Petroleum'!$E612,'EIA Petroleum Classification'!$A:$B,2,FALSE)</f>
        <v/>
      </c>
    </row>
    <row r="614" spans="1:5">
      <c r="A614">
        <f>YEAR(B614)</f>
        <v/>
      </c>
      <c r="B614">
        <f>'Input EIA Imports Petroleum'!A613</f>
        <v/>
      </c>
      <c r="C614">
        <f>'Input EIA Imports Petroleum'!K613</f>
        <v/>
      </c>
      <c r="D614">
        <f>'Input EIA Imports Petroleum'!L613</f>
        <v/>
      </c>
      <c r="E614">
        <f>VLOOKUP('Input EIA Imports Petroleum'!$E613,'EIA Petroleum Classification'!$A:$B,2,FALSE)</f>
        <v/>
      </c>
    </row>
    <row r="615" spans="1:5">
      <c r="A615">
        <f>YEAR(B615)</f>
        <v/>
      </c>
      <c r="B615">
        <f>'Input EIA Imports Petroleum'!A614</f>
        <v/>
      </c>
      <c r="C615">
        <f>'Input EIA Imports Petroleum'!K614</f>
        <v/>
      </c>
      <c r="D615">
        <f>'Input EIA Imports Petroleum'!L614</f>
        <v/>
      </c>
      <c r="E615">
        <f>VLOOKUP('Input EIA Imports Petroleum'!$E614,'EIA Petroleum Classification'!$A:$B,2,FALSE)</f>
        <v/>
      </c>
    </row>
    <row r="616" spans="1:5">
      <c r="A616">
        <f>YEAR(B616)</f>
        <v/>
      </c>
      <c r="B616">
        <f>'Input EIA Imports Petroleum'!A615</f>
        <v/>
      </c>
      <c r="C616">
        <f>'Input EIA Imports Petroleum'!K615</f>
        <v/>
      </c>
      <c r="D616">
        <f>'Input EIA Imports Petroleum'!L615</f>
        <v/>
      </c>
      <c r="E616">
        <f>VLOOKUP('Input EIA Imports Petroleum'!$E615,'EIA Petroleum Classification'!$A:$B,2,FALSE)</f>
        <v/>
      </c>
    </row>
    <row r="617" spans="1:5">
      <c r="A617">
        <f>YEAR(B617)</f>
        <v/>
      </c>
      <c r="B617">
        <f>'Input EIA Imports Petroleum'!A616</f>
        <v/>
      </c>
      <c r="C617">
        <f>'Input EIA Imports Petroleum'!K616</f>
        <v/>
      </c>
      <c r="D617">
        <f>'Input EIA Imports Petroleum'!L616</f>
        <v/>
      </c>
      <c r="E617">
        <f>VLOOKUP('Input EIA Imports Petroleum'!$E616,'EIA Petroleum Classification'!$A:$B,2,FALSE)</f>
        <v/>
      </c>
    </row>
    <row r="618" spans="1:5">
      <c r="A618">
        <f>YEAR(B618)</f>
        <v/>
      </c>
      <c r="B618">
        <f>'Input EIA Imports Petroleum'!A617</f>
        <v/>
      </c>
      <c r="C618">
        <f>'Input EIA Imports Petroleum'!K617</f>
        <v/>
      </c>
      <c r="D618">
        <f>'Input EIA Imports Petroleum'!L617</f>
        <v/>
      </c>
      <c r="E618">
        <f>VLOOKUP('Input EIA Imports Petroleum'!$E617,'EIA Petroleum Classification'!$A:$B,2,FALSE)</f>
        <v/>
      </c>
    </row>
    <row r="619" spans="1:5">
      <c r="A619">
        <f>YEAR(B619)</f>
        <v/>
      </c>
      <c r="B619">
        <f>'Input EIA Imports Petroleum'!A618</f>
        <v/>
      </c>
      <c r="C619">
        <f>'Input EIA Imports Petroleum'!K618</f>
        <v/>
      </c>
      <c r="D619">
        <f>'Input EIA Imports Petroleum'!L618</f>
        <v/>
      </c>
      <c r="E619">
        <f>VLOOKUP('Input EIA Imports Petroleum'!$E618,'EIA Petroleum Classification'!$A:$B,2,FALSE)</f>
        <v/>
      </c>
    </row>
    <row r="620" spans="1:5">
      <c r="A620">
        <f>YEAR(B620)</f>
        <v/>
      </c>
      <c r="B620">
        <f>'Input EIA Imports Petroleum'!A619</f>
        <v/>
      </c>
      <c r="C620">
        <f>'Input EIA Imports Petroleum'!K619</f>
        <v/>
      </c>
      <c r="D620">
        <f>'Input EIA Imports Petroleum'!L619</f>
        <v/>
      </c>
      <c r="E620">
        <f>VLOOKUP('Input EIA Imports Petroleum'!$E619,'EIA Petroleum Classification'!$A:$B,2,FALSE)</f>
        <v/>
      </c>
    </row>
    <row r="621" spans="1:5">
      <c r="A621">
        <f>YEAR(B621)</f>
        <v/>
      </c>
      <c r="B621">
        <f>'Input EIA Imports Petroleum'!A620</f>
        <v/>
      </c>
      <c r="C621">
        <f>'Input EIA Imports Petroleum'!K620</f>
        <v/>
      </c>
      <c r="D621">
        <f>'Input EIA Imports Petroleum'!L620</f>
        <v/>
      </c>
      <c r="E621">
        <f>VLOOKUP('Input EIA Imports Petroleum'!$E620,'EIA Petroleum Classification'!$A:$B,2,FALSE)</f>
        <v/>
      </c>
    </row>
    <row r="622" spans="1:5">
      <c r="A622">
        <f>YEAR(B622)</f>
        <v/>
      </c>
      <c r="B622">
        <f>'Input EIA Imports Petroleum'!A621</f>
        <v/>
      </c>
      <c r="C622">
        <f>'Input EIA Imports Petroleum'!K621</f>
        <v/>
      </c>
      <c r="D622">
        <f>'Input EIA Imports Petroleum'!L621</f>
        <v/>
      </c>
      <c r="E622">
        <f>VLOOKUP('Input EIA Imports Petroleum'!$E621,'EIA Petroleum Classification'!$A:$B,2,FALSE)</f>
        <v/>
      </c>
    </row>
    <row r="623" spans="1:5">
      <c r="A623">
        <f>YEAR(B623)</f>
        <v/>
      </c>
      <c r="B623">
        <f>'Input EIA Imports Petroleum'!A622</f>
        <v/>
      </c>
      <c r="C623">
        <f>'Input EIA Imports Petroleum'!K622</f>
        <v/>
      </c>
      <c r="D623">
        <f>'Input EIA Imports Petroleum'!L622</f>
        <v/>
      </c>
      <c r="E623">
        <f>VLOOKUP('Input EIA Imports Petroleum'!$E622,'EIA Petroleum Classification'!$A:$B,2,FALSE)</f>
        <v/>
      </c>
    </row>
    <row r="624" spans="1:5">
      <c r="A624">
        <f>YEAR(B624)</f>
        <v/>
      </c>
      <c r="B624">
        <f>'Input EIA Imports Petroleum'!A623</f>
        <v/>
      </c>
      <c r="C624">
        <f>'Input EIA Imports Petroleum'!K623</f>
        <v/>
      </c>
      <c r="D624">
        <f>'Input EIA Imports Petroleum'!L623</f>
        <v/>
      </c>
      <c r="E624">
        <f>VLOOKUP('Input EIA Imports Petroleum'!$E623,'EIA Petroleum Classification'!$A:$B,2,FALSE)</f>
        <v/>
      </c>
    </row>
    <row r="625" spans="1:5">
      <c r="A625">
        <f>YEAR(B625)</f>
        <v/>
      </c>
      <c r="B625">
        <f>'Input EIA Imports Petroleum'!A624</f>
        <v/>
      </c>
      <c r="C625">
        <f>'Input EIA Imports Petroleum'!K624</f>
        <v/>
      </c>
      <c r="D625">
        <f>'Input EIA Imports Petroleum'!L624</f>
        <v/>
      </c>
      <c r="E625">
        <f>VLOOKUP('Input EIA Imports Petroleum'!$E624,'EIA Petroleum Classification'!$A:$B,2,FALSE)</f>
        <v/>
      </c>
    </row>
    <row r="626" spans="1:5">
      <c r="A626">
        <f>YEAR(B626)</f>
        <v/>
      </c>
      <c r="B626">
        <f>'Input EIA Imports Petroleum'!A625</f>
        <v/>
      </c>
      <c r="C626">
        <f>'Input EIA Imports Petroleum'!K625</f>
        <v/>
      </c>
      <c r="D626">
        <f>'Input EIA Imports Petroleum'!L625</f>
        <v/>
      </c>
      <c r="E626">
        <f>VLOOKUP('Input EIA Imports Petroleum'!$E625,'EIA Petroleum Classification'!$A:$B,2,FALSE)</f>
        <v/>
      </c>
    </row>
    <row r="627" spans="1:5">
      <c r="A627">
        <f>YEAR(B627)</f>
        <v/>
      </c>
      <c r="B627">
        <f>'Input EIA Imports Petroleum'!A626</f>
        <v/>
      </c>
      <c r="C627">
        <f>'Input EIA Imports Petroleum'!K626</f>
        <v/>
      </c>
      <c r="D627">
        <f>'Input EIA Imports Petroleum'!L626</f>
        <v/>
      </c>
      <c r="E627">
        <f>VLOOKUP('Input EIA Imports Petroleum'!$E626,'EIA Petroleum Classification'!$A:$B,2,FALSE)</f>
        <v/>
      </c>
    </row>
    <row r="628" spans="1:5">
      <c r="A628">
        <f>YEAR(B628)</f>
        <v/>
      </c>
      <c r="B628">
        <f>'Input EIA Imports Petroleum'!A627</f>
        <v/>
      </c>
      <c r="C628">
        <f>'Input EIA Imports Petroleum'!K627</f>
        <v/>
      </c>
      <c r="D628">
        <f>'Input EIA Imports Petroleum'!L627</f>
        <v/>
      </c>
      <c r="E628">
        <f>VLOOKUP('Input EIA Imports Petroleum'!$E627,'EIA Petroleum Classification'!$A:$B,2,FALSE)</f>
        <v/>
      </c>
    </row>
    <row r="629" spans="1:5">
      <c r="A629">
        <f>YEAR(B629)</f>
        <v/>
      </c>
      <c r="B629">
        <f>'Input EIA Imports Petroleum'!A628</f>
        <v/>
      </c>
      <c r="C629">
        <f>'Input EIA Imports Petroleum'!K628</f>
        <v/>
      </c>
      <c r="D629">
        <f>'Input EIA Imports Petroleum'!L628</f>
        <v/>
      </c>
      <c r="E629">
        <f>VLOOKUP('Input EIA Imports Petroleum'!$E628,'EIA Petroleum Classification'!$A:$B,2,FALSE)</f>
        <v/>
      </c>
    </row>
    <row r="630" spans="1:5">
      <c r="A630">
        <f>YEAR(B630)</f>
        <v/>
      </c>
      <c r="B630">
        <f>'Input EIA Imports Petroleum'!A629</f>
        <v/>
      </c>
      <c r="C630">
        <f>'Input EIA Imports Petroleum'!K629</f>
        <v/>
      </c>
      <c r="D630">
        <f>'Input EIA Imports Petroleum'!L629</f>
        <v/>
      </c>
      <c r="E630">
        <f>VLOOKUP('Input EIA Imports Petroleum'!$E629,'EIA Petroleum Classification'!$A:$B,2,FALSE)</f>
        <v/>
      </c>
    </row>
    <row r="631" spans="1:5">
      <c r="A631">
        <f>YEAR(B631)</f>
        <v/>
      </c>
      <c r="B631">
        <f>'Input EIA Imports Petroleum'!A630</f>
        <v/>
      </c>
      <c r="C631">
        <f>'Input EIA Imports Petroleum'!K630</f>
        <v/>
      </c>
      <c r="D631">
        <f>'Input EIA Imports Petroleum'!L630</f>
        <v/>
      </c>
      <c r="E631">
        <f>VLOOKUP('Input EIA Imports Petroleum'!$E630,'EIA Petroleum Classification'!$A:$B,2,FALSE)</f>
        <v/>
      </c>
    </row>
    <row r="632" spans="1:5">
      <c r="A632">
        <f>YEAR(B632)</f>
        <v/>
      </c>
      <c r="B632">
        <f>'Input EIA Imports Petroleum'!A631</f>
        <v/>
      </c>
      <c r="C632">
        <f>'Input EIA Imports Petroleum'!K631</f>
        <v/>
      </c>
      <c r="D632">
        <f>'Input EIA Imports Petroleum'!L631</f>
        <v/>
      </c>
      <c r="E632">
        <f>VLOOKUP('Input EIA Imports Petroleum'!$E631,'EIA Petroleum Classification'!$A:$B,2,FALSE)</f>
        <v/>
      </c>
    </row>
    <row r="633" spans="1:5">
      <c r="A633">
        <f>YEAR(B633)</f>
        <v/>
      </c>
      <c r="B633">
        <f>'Input EIA Imports Petroleum'!A632</f>
        <v/>
      </c>
      <c r="C633">
        <f>'Input EIA Imports Petroleum'!K632</f>
        <v/>
      </c>
      <c r="D633">
        <f>'Input EIA Imports Petroleum'!L632</f>
        <v/>
      </c>
      <c r="E633">
        <f>VLOOKUP('Input EIA Imports Petroleum'!$E632,'EIA Petroleum Classification'!$A:$B,2,FALSE)</f>
        <v/>
      </c>
    </row>
    <row r="634" spans="1:5">
      <c r="A634">
        <f>YEAR(B634)</f>
        <v/>
      </c>
      <c r="B634">
        <f>'Input EIA Imports Petroleum'!A633</f>
        <v/>
      </c>
      <c r="C634">
        <f>'Input EIA Imports Petroleum'!K633</f>
        <v/>
      </c>
      <c r="D634">
        <f>'Input EIA Imports Petroleum'!L633</f>
        <v/>
      </c>
      <c r="E634">
        <f>VLOOKUP('Input EIA Imports Petroleum'!$E633,'EIA Petroleum Classification'!$A:$B,2,FALSE)</f>
        <v/>
      </c>
    </row>
    <row r="635" spans="1:5">
      <c r="A635">
        <f>YEAR(B635)</f>
        <v/>
      </c>
      <c r="B635">
        <f>'Input EIA Imports Petroleum'!A634</f>
        <v/>
      </c>
      <c r="C635">
        <f>'Input EIA Imports Petroleum'!K634</f>
        <v/>
      </c>
      <c r="D635">
        <f>'Input EIA Imports Petroleum'!L634</f>
        <v/>
      </c>
      <c r="E635">
        <f>VLOOKUP('Input EIA Imports Petroleum'!$E634,'EIA Petroleum Classification'!$A:$B,2,FALSE)</f>
        <v/>
      </c>
    </row>
    <row r="636" spans="1:5">
      <c r="A636">
        <f>YEAR(B636)</f>
        <v/>
      </c>
      <c r="B636">
        <f>'Input EIA Imports Petroleum'!A635</f>
        <v/>
      </c>
      <c r="C636">
        <f>'Input EIA Imports Petroleum'!K635</f>
        <v/>
      </c>
      <c r="D636">
        <f>'Input EIA Imports Petroleum'!L635</f>
        <v/>
      </c>
      <c r="E636">
        <f>VLOOKUP('Input EIA Imports Petroleum'!$E635,'EIA Petroleum Classification'!$A:$B,2,FALSE)</f>
        <v/>
      </c>
    </row>
    <row r="637" spans="1:5">
      <c r="A637">
        <f>YEAR(B637)</f>
        <v/>
      </c>
      <c r="B637">
        <f>'Input EIA Imports Petroleum'!A636</f>
        <v/>
      </c>
      <c r="C637">
        <f>'Input EIA Imports Petroleum'!K636</f>
        <v/>
      </c>
      <c r="D637">
        <f>'Input EIA Imports Petroleum'!L636</f>
        <v/>
      </c>
      <c r="E637">
        <f>VLOOKUP('Input EIA Imports Petroleum'!$E636,'EIA Petroleum Classification'!$A:$B,2,FALSE)</f>
        <v/>
      </c>
    </row>
    <row r="638" spans="1:5">
      <c r="A638">
        <f>YEAR(B638)</f>
        <v/>
      </c>
      <c r="B638">
        <f>'Input EIA Imports Petroleum'!A637</f>
        <v/>
      </c>
      <c r="C638">
        <f>'Input EIA Imports Petroleum'!K637</f>
        <v/>
      </c>
      <c r="D638">
        <f>'Input EIA Imports Petroleum'!L637</f>
        <v/>
      </c>
      <c r="E638">
        <f>VLOOKUP('Input EIA Imports Petroleum'!$E637,'EIA Petroleum Classification'!$A:$B,2,FALSE)</f>
        <v/>
      </c>
    </row>
    <row r="639" spans="1:5">
      <c r="A639">
        <f>YEAR(B639)</f>
        <v/>
      </c>
      <c r="B639">
        <f>'Input EIA Imports Petroleum'!A638</f>
        <v/>
      </c>
      <c r="C639">
        <f>'Input EIA Imports Petroleum'!K638</f>
        <v/>
      </c>
      <c r="D639">
        <f>'Input EIA Imports Petroleum'!L638</f>
        <v/>
      </c>
      <c r="E639">
        <f>VLOOKUP('Input EIA Imports Petroleum'!$E638,'EIA Petroleum Classification'!$A:$B,2,FALSE)</f>
        <v/>
      </c>
    </row>
    <row r="640" spans="1:5">
      <c r="A640">
        <f>YEAR(B640)</f>
        <v/>
      </c>
      <c r="B640">
        <f>'Input EIA Imports Petroleum'!A639</f>
        <v/>
      </c>
      <c r="C640">
        <f>'Input EIA Imports Petroleum'!K639</f>
        <v/>
      </c>
      <c r="D640">
        <f>'Input EIA Imports Petroleum'!L639</f>
        <v/>
      </c>
      <c r="E640">
        <f>VLOOKUP('Input EIA Imports Petroleum'!$E639,'EIA Petroleum Classification'!$A:$B,2,FALSE)</f>
        <v/>
      </c>
    </row>
    <row r="641" spans="1:5">
      <c r="A641">
        <f>YEAR(B641)</f>
        <v/>
      </c>
      <c r="B641">
        <f>'Input EIA Imports Petroleum'!A640</f>
        <v/>
      </c>
      <c r="C641">
        <f>'Input EIA Imports Petroleum'!K640</f>
        <v/>
      </c>
      <c r="D641">
        <f>'Input EIA Imports Petroleum'!L640</f>
        <v/>
      </c>
      <c r="E641">
        <f>VLOOKUP('Input EIA Imports Petroleum'!$E640,'EIA Petroleum Classification'!$A:$B,2,FALSE)</f>
        <v/>
      </c>
    </row>
    <row r="642" spans="1:5">
      <c r="A642">
        <f>YEAR(B642)</f>
        <v/>
      </c>
      <c r="B642">
        <f>'Input EIA Imports Petroleum'!A641</f>
        <v/>
      </c>
      <c r="C642">
        <f>'Input EIA Imports Petroleum'!K641</f>
        <v/>
      </c>
      <c r="D642">
        <f>'Input EIA Imports Petroleum'!L641</f>
        <v/>
      </c>
      <c r="E642">
        <f>VLOOKUP('Input EIA Imports Petroleum'!$E641,'EIA Petroleum Classification'!$A:$B,2,FALSE)</f>
        <v/>
      </c>
    </row>
    <row r="643" spans="1:5">
      <c r="A643">
        <f>YEAR(B643)</f>
        <v/>
      </c>
      <c r="B643">
        <f>'Input EIA Imports Petroleum'!A642</f>
        <v/>
      </c>
      <c r="C643">
        <f>'Input EIA Imports Petroleum'!K642</f>
        <v/>
      </c>
      <c r="D643">
        <f>'Input EIA Imports Petroleum'!L642</f>
        <v/>
      </c>
      <c r="E643">
        <f>VLOOKUP('Input EIA Imports Petroleum'!$E642,'EIA Petroleum Classification'!$A:$B,2,FALSE)</f>
        <v/>
      </c>
    </row>
    <row r="644" spans="1:5">
      <c r="A644">
        <f>YEAR(B644)</f>
        <v/>
      </c>
      <c r="B644">
        <f>'Input EIA Imports Petroleum'!A643</f>
        <v/>
      </c>
      <c r="C644">
        <f>'Input EIA Imports Petroleum'!K643</f>
        <v/>
      </c>
      <c r="D644">
        <f>'Input EIA Imports Petroleum'!L643</f>
        <v/>
      </c>
      <c r="E644">
        <f>VLOOKUP('Input EIA Imports Petroleum'!$E643,'EIA Petroleum Classification'!$A:$B,2,FALSE)</f>
        <v/>
      </c>
    </row>
    <row r="645" spans="1:5">
      <c r="A645">
        <f>YEAR(B645)</f>
        <v/>
      </c>
      <c r="B645">
        <f>'Input EIA Imports Petroleum'!A644</f>
        <v/>
      </c>
      <c r="C645">
        <f>'Input EIA Imports Petroleum'!K644</f>
        <v/>
      </c>
      <c r="D645">
        <f>'Input EIA Imports Petroleum'!L644</f>
        <v/>
      </c>
      <c r="E645">
        <f>VLOOKUP('Input EIA Imports Petroleum'!$E644,'EIA Petroleum Classification'!$A:$B,2,FALSE)</f>
        <v/>
      </c>
    </row>
    <row r="646" spans="1:5">
      <c r="A646">
        <f>YEAR(B646)</f>
        <v/>
      </c>
      <c r="B646">
        <f>'Input EIA Imports Petroleum'!A645</f>
        <v/>
      </c>
      <c r="C646">
        <f>'Input EIA Imports Petroleum'!K645</f>
        <v/>
      </c>
      <c r="D646">
        <f>'Input EIA Imports Petroleum'!L645</f>
        <v/>
      </c>
      <c r="E646">
        <f>VLOOKUP('Input EIA Imports Petroleum'!$E645,'EIA Petroleum Classification'!$A:$B,2,FALSE)</f>
        <v/>
      </c>
    </row>
    <row r="647" spans="1:5">
      <c r="A647">
        <f>YEAR(B647)</f>
        <v/>
      </c>
      <c r="B647">
        <f>'Input EIA Imports Petroleum'!A646</f>
        <v/>
      </c>
      <c r="C647">
        <f>'Input EIA Imports Petroleum'!K646</f>
        <v/>
      </c>
      <c r="D647">
        <f>'Input EIA Imports Petroleum'!L646</f>
        <v/>
      </c>
      <c r="E647">
        <f>VLOOKUP('Input EIA Imports Petroleum'!$E646,'EIA Petroleum Classification'!$A:$B,2,FALSE)</f>
        <v/>
      </c>
    </row>
    <row r="648" spans="1:5">
      <c r="A648">
        <f>YEAR(B648)</f>
        <v/>
      </c>
      <c r="B648">
        <f>'Input EIA Imports Petroleum'!A647</f>
        <v/>
      </c>
      <c r="C648">
        <f>'Input EIA Imports Petroleum'!K647</f>
        <v/>
      </c>
      <c r="D648">
        <f>'Input EIA Imports Petroleum'!L647</f>
        <v/>
      </c>
      <c r="E648">
        <f>VLOOKUP('Input EIA Imports Petroleum'!$E647,'EIA Petroleum Classification'!$A:$B,2,FALSE)</f>
        <v/>
      </c>
    </row>
    <row r="649" spans="1:5">
      <c r="A649">
        <f>YEAR(B649)</f>
        <v/>
      </c>
      <c r="B649">
        <f>'Input EIA Imports Petroleum'!A648</f>
        <v/>
      </c>
      <c r="C649">
        <f>'Input EIA Imports Petroleum'!K648</f>
        <v/>
      </c>
      <c r="D649">
        <f>'Input EIA Imports Petroleum'!L648</f>
        <v/>
      </c>
      <c r="E649">
        <f>VLOOKUP('Input EIA Imports Petroleum'!$E648,'EIA Petroleum Classification'!$A:$B,2,FALSE)</f>
        <v/>
      </c>
    </row>
    <row r="650" spans="1:5">
      <c r="A650">
        <f>YEAR(B650)</f>
        <v/>
      </c>
      <c r="B650">
        <f>'Input EIA Imports Petroleum'!A649</f>
        <v/>
      </c>
      <c r="C650">
        <f>'Input EIA Imports Petroleum'!K649</f>
        <v/>
      </c>
      <c r="D650">
        <f>'Input EIA Imports Petroleum'!L649</f>
        <v/>
      </c>
      <c r="E650">
        <f>VLOOKUP('Input EIA Imports Petroleum'!$E649,'EIA Petroleum Classification'!$A:$B,2,FALSE)</f>
        <v/>
      </c>
    </row>
    <row r="651" spans="1:5">
      <c r="A651">
        <f>YEAR(B651)</f>
        <v/>
      </c>
      <c r="B651">
        <f>'Input EIA Imports Petroleum'!A650</f>
        <v/>
      </c>
      <c r="C651">
        <f>'Input EIA Imports Petroleum'!K650</f>
        <v/>
      </c>
      <c r="D651">
        <f>'Input EIA Imports Petroleum'!L650</f>
        <v/>
      </c>
      <c r="E651">
        <f>VLOOKUP('Input EIA Imports Petroleum'!$E650,'EIA Petroleum Classification'!$A:$B,2,FALSE)</f>
        <v/>
      </c>
    </row>
    <row r="652" spans="1:5">
      <c r="A652">
        <f>YEAR(B652)</f>
        <v/>
      </c>
      <c r="B652">
        <f>'Input EIA Imports Petroleum'!A651</f>
        <v/>
      </c>
      <c r="C652">
        <f>'Input EIA Imports Petroleum'!K651</f>
        <v/>
      </c>
      <c r="D652">
        <f>'Input EIA Imports Petroleum'!L651</f>
        <v/>
      </c>
      <c r="E652">
        <f>VLOOKUP('Input EIA Imports Petroleum'!$E651,'EIA Petroleum Classification'!$A:$B,2,FALSE)</f>
        <v/>
      </c>
    </row>
    <row r="653" spans="1:5">
      <c r="A653">
        <f>YEAR(B653)</f>
        <v/>
      </c>
      <c r="B653">
        <f>'Input EIA Imports Petroleum'!A652</f>
        <v/>
      </c>
      <c r="C653">
        <f>'Input EIA Imports Petroleum'!K652</f>
        <v/>
      </c>
      <c r="D653">
        <f>'Input EIA Imports Petroleum'!L652</f>
        <v/>
      </c>
      <c r="E653">
        <f>VLOOKUP('Input EIA Imports Petroleum'!$E652,'EIA Petroleum Classification'!$A:$B,2,FALSE)</f>
        <v/>
      </c>
    </row>
    <row r="654" spans="1:5">
      <c r="A654">
        <f>YEAR(B654)</f>
        <v/>
      </c>
      <c r="B654">
        <f>'Input EIA Imports Petroleum'!A653</f>
        <v/>
      </c>
      <c r="C654">
        <f>'Input EIA Imports Petroleum'!K653</f>
        <v/>
      </c>
      <c r="D654">
        <f>'Input EIA Imports Petroleum'!L653</f>
        <v/>
      </c>
      <c r="E654">
        <f>VLOOKUP('Input EIA Imports Petroleum'!$E653,'EIA Petroleum Classification'!$A:$B,2,FALSE)</f>
        <v/>
      </c>
    </row>
    <row r="655" spans="1:5">
      <c r="A655">
        <f>YEAR(B655)</f>
        <v/>
      </c>
      <c r="B655">
        <f>'Input EIA Imports Petroleum'!A654</f>
        <v/>
      </c>
      <c r="C655">
        <f>'Input EIA Imports Petroleum'!K654</f>
        <v/>
      </c>
      <c r="D655">
        <f>'Input EIA Imports Petroleum'!L654</f>
        <v/>
      </c>
      <c r="E655">
        <f>VLOOKUP('Input EIA Imports Petroleum'!$E654,'EIA Petroleum Classification'!$A:$B,2,FALSE)</f>
        <v/>
      </c>
    </row>
    <row r="656" spans="1:5">
      <c r="A656">
        <f>YEAR(B656)</f>
        <v/>
      </c>
      <c r="B656">
        <f>'Input EIA Imports Petroleum'!A655</f>
        <v/>
      </c>
      <c r="C656">
        <f>'Input EIA Imports Petroleum'!K655</f>
        <v/>
      </c>
      <c r="D656">
        <f>'Input EIA Imports Petroleum'!L655</f>
        <v/>
      </c>
      <c r="E656">
        <f>VLOOKUP('Input EIA Imports Petroleum'!$E655,'EIA Petroleum Classification'!$A:$B,2,FALSE)</f>
        <v/>
      </c>
    </row>
    <row r="657" spans="1:5">
      <c r="A657">
        <f>YEAR(B657)</f>
        <v/>
      </c>
      <c r="B657">
        <f>'Input EIA Imports Petroleum'!A656</f>
        <v/>
      </c>
      <c r="C657">
        <f>'Input EIA Imports Petroleum'!K656</f>
        <v/>
      </c>
      <c r="D657">
        <f>'Input EIA Imports Petroleum'!L656</f>
        <v/>
      </c>
      <c r="E657">
        <f>VLOOKUP('Input EIA Imports Petroleum'!$E656,'EIA Petroleum Classification'!$A:$B,2,FALSE)</f>
        <v/>
      </c>
    </row>
    <row r="658" spans="1:5">
      <c r="A658">
        <f>YEAR(B658)</f>
        <v/>
      </c>
      <c r="B658">
        <f>'Input EIA Imports Petroleum'!A657</f>
        <v/>
      </c>
      <c r="C658">
        <f>'Input EIA Imports Petroleum'!K657</f>
        <v/>
      </c>
      <c r="D658">
        <f>'Input EIA Imports Petroleum'!L657</f>
        <v/>
      </c>
      <c r="E658">
        <f>VLOOKUP('Input EIA Imports Petroleum'!$E657,'EIA Petroleum Classification'!$A:$B,2,FALSE)</f>
        <v/>
      </c>
    </row>
    <row r="659" spans="1:5">
      <c r="A659">
        <f>YEAR(B659)</f>
        <v/>
      </c>
      <c r="B659">
        <f>'Input EIA Imports Petroleum'!A658</f>
        <v/>
      </c>
      <c r="C659">
        <f>'Input EIA Imports Petroleum'!K658</f>
        <v/>
      </c>
      <c r="D659">
        <f>'Input EIA Imports Petroleum'!L658</f>
        <v/>
      </c>
      <c r="E659">
        <f>VLOOKUP('Input EIA Imports Petroleum'!$E658,'EIA Petroleum Classification'!$A:$B,2,FALSE)</f>
        <v/>
      </c>
    </row>
    <row r="660" spans="1:5">
      <c r="A660">
        <f>YEAR(B660)</f>
        <v/>
      </c>
      <c r="B660">
        <f>'Input EIA Imports Petroleum'!A659</f>
        <v/>
      </c>
      <c r="C660">
        <f>'Input EIA Imports Petroleum'!K659</f>
        <v/>
      </c>
      <c r="D660">
        <f>'Input EIA Imports Petroleum'!L659</f>
        <v/>
      </c>
      <c r="E660">
        <f>VLOOKUP('Input EIA Imports Petroleum'!$E659,'EIA Petroleum Classification'!$A:$B,2,FALSE)</f>
        <v/>
      </c>
    </row>
    <row r="661" spans="1:5">
      <c r="A661">
        <f>YEAR(B661)</f>
        <v/>
      </c>
      <c r="B661">
        <f>'Input EIA Imports Petroleum'!A660</f>
        <v/>
      </c>
      <c r="C661">
        <f>'Input EIA Imports Petroleum'!K660</f>
        <v/>
      </c>
      <c r="D661">
        <f>'Input EIA Imports Petroleum'!L660</f>
        <v/>
      </c>
      <c r="E661">
        <f>VLOOKUP('Input EIA Imports Petroleum'!$E660,'EIA Petroleum Classification'!$A:$B,2,FALSE)</f>
        <v/>
      </c>
    </row>
    <row r="662" spans="1:5">
      <c r="A662">
        <f>YEAR(B662)</f>
        <v/>
      </c>
      <c r="B662">
        <f>'Input EIA Imports Petroleum'!A661</f>
        <v/>
      </c>
      <c r="C662">
        <f>'Input EIA Imports Petroleum'!K661</f>
        <v/>
      </c>
      <c r="D662">
        <f>'Input EIA Imports Petroleum'!L661</f>
        <v/>
      </c>
      <c r="E662">
        <f>VLOOKUP('Input EIA Imports Petroleum'!$E661,'EIA Petroleum Classification'!$A:$B,2,FALSE)</f>
        <v/>
      </c>
    </row>
    <row r="663" spans="1:5">
      <c r="A663">
        <f>YEAR(B663)</f>
        <v/>
      </c>
      <c r="B663">
        <f>'Input EIA Imports Petroleum'!A662</f>
        <v/>
      </c>
      <c r="C663">
        <f>'Input EIA Imports Petroleum'!K662</f>
        <v/>
      </c>
      <c r="D663">
        <f>'Input EIA Imports Petroleum'!L662</f>
        <v/>
      </c>
      <c r="E663">
        <f>VLOOKUP('Input EIA Imports Petroleum'!$E662,'EIA Petroleum Classification'!$A:$B,2,FALSE)</f>
        <v/>
      </c>
    </row>
    <row r="664" spans="1:5">
      <c r="A664">
        <f>YEAR(B664)</f>
        <v/>
      </c>
      <c r="B664">
        <f>'Input EIA Imports Petroleum'!A663</f>
        <v/>
      </c>
      <c r="C664">
        <f>'Input EIA Imports Petroleum'!K663</f>
        <v/>
      </c>
      <c r="D664">
        <f>'Input EIA Imports Petroleum'!L663</f>
        <v/>
      </c>
      <c r="E664">
        <f>VLOOKUP('Input EIA Imports Petroleum'!$E663,'EIA Petroleum Classification'!$A:$B,2,FALSE)</f>
        <v/>
      </c>
    </row>
    <row r="665" spans="1:5">
      <c r="A665">
        <f>YEAR(B665)</f>
        <v/>
      </c>
      <c r="B665">
        <f>'Input EIA Imports Petroleum'!A664</f>
        <v/>
      </c>
      <c r="C665">
        <f>'Input EIA Imports Petroleum'!K664</f>
        <v/>
      </c>
      <c r="D665">
        <f>'Input EIA Imports Petroleum'!L664</f>
        <v/>
      </c>
      <c r="E665">
        <f>VLOOKUP('Input EIA Imports Petroleum'!$E664,'EIA Petroleum Classification'!$A:$B,2,FALSE)</f>
        <v/>
      </c>
    </row>
    <row r="666" spans="1:5">
      <c r="A666">
        <f>YEAR(B666)</f>
        <v/>
      </c>
      <c r="B666">
        <f>'Input EIA Imports Petroleum'!A665</f>
        <v/>
      </c>
      <c r="C666">
        <f>'Input EIA Imports Petroleum'!K665</f>
        <v/>
      </c>
      <c r="D666">
        <f>'Input EIA Imports Petroleum'!L665</f>
        <v/>
      </c>
      <c r="E666">
        <f>VLOOKUP('Input EIA Imports Petroleum'!$E665,'EIA Petroleum Classification'!$A:$B,2,FALSE)</f>
        <v/>
      </c>
    </row>
    <row r="667" spans="1:5">
      <c r="A667">
        <f>YEAR(B667)</f>
        <v/>
      </c>
      <c r="B667">
        <f>'Input EIA Imports Petroleum'!A666</f>
        <v/>
      </c>
      <c r="C667">
        <f>'Input EIA Imports Petroleum'!K666</f>
        <v/>
      </c>
      <c r="D667">
        <f>'Input EIA Imports Petroleum'!L666</f>
        <v/>
      </c>
      <c r="E667">
        <f>VLOOKUP('Input EIA Imports Petroleum'!$E666,'EIA Petroleum Classification'!$A:$B,2,FALSE)</f>
        <v/>
      </c>
    </row>
    <row r="668" spans="1:5">
      <c r="A668">
        <f>YEAR(B668)</f>
        <v/>
      </c>
      <c r="B668">
        <f>'Input EIA Imports Petroleum'!A667</f>
        <v/>
      </c>
      <c r="C668">
        <f>'Input EIA Imports Petroleum'!K667</f>
        <v/>
      </c>
      <c r="D668">
        <f>'Input EIA Imports Petroleum'!L667</f>
        <v/>
      </c>
      <c r="E668">
        <f>VLOOKUP('Input EIA Imports Petroleum'!$E667,'EIA Petroleum Classification'!$A:$B,2,FALSE)</f>
        <v/>
      </c>
    </row>
    <row r="669" spans="1:5">
      <c r="A669">
        <f>YEAR(B669)</f>
        <v/>
      </c>
      <c r="B669">
        <f>'Input EIA Imports Petroleum'!A668</f>
        <v/>
      </c>
      <c r="C669">
        <f>'Input EIA Imports Petroleum'!K668</f>
        <v/>
      </c>
      <c r="D669">
        <f>'Input EIA Imports Petroleum'!L668</f>
        <v/>
      </c>
      <c r="E669">
        <f>VLOOKUP('Input EIA Imports Petroleum'!$E668,'EIA Petroleum Classification'!$A:$B,2,FALSE)</f>
        <v/>
      </c>
    </row>
    <row r="670" spans="1:5">
      <c r="A670">
        <f>YEAR(B670)</f>
        <v/>
      </c>
      <c r="B670">
        <f>'Input EIA Imports Petroleum'!A669</f>
        <v/>
      </c>
      <c r="C670">
        <f>'Input EIA Imports Petroleum'!K669</f>
        <v/>
      </c>
      <c r="D670">
        <f>'Input EIA Imports Petroleum'!L669</f>
        <v/>
      </c>
      <c r="E670">
        <f>VLOOKUP('Input EIA Imports Petroleum'!$E669,'EIA Petroleum Classification'!$A:$B,2,FALSE)</f>
        <v/>
      </c>
    </row>
    <row r="671" spans="1:5">
      <c r="A671">
        <f>YEAR(B671)</f>
        <v/>
      </c>
      <c r="B671">
        <f>'Input EIA Imports Petroleum'!A670</f>
        <v/>
      </c>
      <c r="C671">
        <f>'Input EIA Imports Petroleum'!K670</f>
        <v/>
      </c>
      <c r="D671">
        <f>'Input EIA Imports Petroleum'!L670</f>
        <v/>
      </c>
      <c r="E671">
        <f>VLOOKUP('Input EIA Imports Petroleum'!$E670,'EIA Petroleum Classification'!$A:$B,2,FALSE)</f>
        <v/>
      </c>
    </row>
    <row r="672" spans="1:5">
      <c r="A672">
        <f>YEAR(B672)</f>
        <v/>
      </c>
      <c r="B672">
        <f>'Input EIA Imports Petroleum'!A671</f>
        <v/>
      </c>
      <c r="C672">
        <f>'Input EIA Imports Petroleum'!K671</f>
        <v/>
      </c>
      <c r="D672">
        <f>'Input EIA Imports Petroleum'!L671</f>
        <v/>
      </c>
      <c r="E672">
        <f>VLOOKUP('Input EIA Imports Petroleum'!$E671,'EIA Petroleum Classification'!$A:$B,2,FALSE)</f>
        <v/>
      </c>
    </row>
    <row r="673" spans="1:5">
      <c r="A673">
        <f>YEAR(B673)</f>
        <v/>
      </c>
      <c r="B673">
        <f>'Input EIA Imports Petroleum'!A672</f>
        <v/>
      </c>
      <c r="C673">
        <f>'Input EIA Imports Petroleum'!K672</f>
        <v/>
      </c>
      <c r="D673">
        <f>'Input EIA Imports Petroleum'!L672</f>
        <v/>
      </c>
      <c r="E673">
        <f>VLOOKUP('Input EIA Imports Petroleum'!$E672,'EIA Petroleum Classification'!$A:$B,2,FALSE)</f>
        <v/>
      </c>
    </row>
    <row r="674" spans="1:5">
      <c r="A674">
        <f>YEAR(B674)</f>
        <v/>
      </c>
      <c r="B674">
        <f>'Input EIA Imports Petroleum'!A673</f>
        <v/>
      </c>
      <c r="C674">
        <f>'Input EIA Imports Petroleum'!K673</f>
        <v/>
      </c>
      <c r="D674">
        <f>'Input EIA Imports Petroleum'!L673</f>
        <v/>
      </c>
      <c r="E674">
        <f>VLOOKUP('Input EIA Imports Petroleum'!$E673,'EIA Petroleum Classification'!$A:$B,2,FALSE)</f>
        <v/>
      </c>
    </row>
    <row r="675" spans="1:5">
      <c r="A675">
        <f>YEAR(B675)</f>
        <v/>
      </c>
      <c r="B675">
        <f>'Input EIA Imports Petroleum'!A674</f>
        <v/>
      </c>
      <c r="C675">
        <f>'Input EIA Imports Petroleum'!K674</f>
        <v/>
      </c>
      <c r="D675">
        <f>'Input EIA Imports Petroleum'!L674</f>
        <v/>
      </c>
      <c r="E675">
        <f>VLOOKUP('Input EIA Imports Petroleum'!$E674,'EIA Petroleum Classification'!$A:$B,2,FALSE)</f>
        <v/>
      </c>
    </row>
    <row r="676" spans="1:5">
      <c r="A676">
        <f>YEAR(B676)</f>
        <v/>
      </c>
      <c r="B676">
        <f>'Input EIA Imports Petroleum'!A675</f>
        <v/>
      </c>
      <c r="C676">
        <f>'Input EIA Imports Petroleum'!K675</f>
        <v/>
      </c>
      <c r="D676">
        <f>'Input EIA Imports Petroleum'!L675</f>
        <v/>
      </c>
      <c r="E676">
        <f>VLOOKUP('Input EIA Imports Petroleum'!$E675,'EIA Petroleum Classification'!$A:$B,2,FALSE)</f>
        <v/>
      </c>
    </row>
    <row r="677" spans="1:5">
      <c r="A677">
        <f>YEAR(B677)</f>
        <v/>
      </c>
      <c r="B677">
        <f>'Input EIA Imports Petroleum'!A676</f>
        <v/>
      </c>
      <c r="C677">
        <f>'Input EIA Imports Petroleum'!K676</f>
        <v/>
      </c>
      <c r="D677">
        <f>'Input EIA Imports Petroleum'!L676</f>
        <v/>
      </c>
      <c r="E677">
        <f>VLOOKUP('Input EIA Imports Petroleum'!$E676,'EIA Petroleum Classification'!$A:$B,2,FALSE)</f>
        <v/>
      </c>
    </row>
    <row r="678" spans="1:5">
      <c r="A678">
        <f>YEAR(B678)</f>
        <v/>
      </c>
      <c r="B678">
        <f>'Input EIA Imports Petroleum'!A677</f>
        <v/>
      </c>
      <c r="C678">
        <f>'Input EIA Imports Petroleum'!K677</f>
        <v/>
      </c>
      <c r="D678">
        <f>'Input EIA Imports Petroleum'!L677</f>
        <v/>
      </c>
      <c r="E678">
        <f>VLOOKUP('Input EIA Imports Petroleum'!$E677,'EIA Petroleum Classification'!$A:$B,2,FALSE)</f>
        <v/>
      </c>
    </row>
    <row r="679" spans="1:5">
      <c r="A679">
        <f>YEAR(B679)</f>
        <v/>
      </c>
      <c r="B679">
        <f>'Input EIA Imports Petroleum'!A678</f>
        <v/>
      </c>
      <c r="C679">
        <f>'Input EIA Imports Petroleum'!K678</f>
        <v/>
      </c>
      <c r="D679">
        <f>'Input EIA Imports Petroleum'!L678</f>
        <v/>
      </c>
      <c r="E679">
        <f>VLOOKUP('Input EIA Imports Petroleum'!$E678,'EIA Petroleum Classification'!$A:$B,2,FALSE)</f>
        <v/>
      </c>
    </row>
    <row r="680" spans="1:5">
      <c r="A680">
        <f>YEAR(B680)</f>
        <v/>
      </c>
      <c r="B680">
        <f>'Input EIA Imports Petroleum'!A679</f>
        <v/>
      </c>
      <c r="C680">
        <f>'Input EIA Imports Petroleum'!K679</f>
        <v/>
      </c>
      <c r="D680">
        <f>'Input EIA Imports Petroleum'!L679</f>
        <v/>
      </c>
      <c r="E680">
        <f>VLOOKUP('Input EIA Imports Petroleum'!$E679,'EIA Petroleum Classification'!$A:$B,2,FALSE)</f>
        <v/>
      </c>
    </row>
    <row r="681" spans="1:5">
      <c r="A681">
        <f>YEAR(B681)</f>
        <v/>
      </c>
      <c r="B681">
        <f>'Input EIA Imports Petroleum'!A680</f>
        <v/>
      </c>
      <c r="C681">
        <f>'Input EIA Imports Petroleum'!K680</f>
        <v/>
      </c>
      <c r="D681">
        <f>'Input EIA Imports Petroleum'!L680</f>
        <v/>
      </c>
      <c r="E681">
        <f>VLOOKUP('Input EIA Imports Petroleum'!$E680,'EIA Petroleum Classification'!$A:$B,2,FALSE)</f>
        <v/>
      </c>
    </row>
    <row r="682" spans="1:5">
      <c r="A682">
        <f>YEAR(B682)</f>
        <v/>
      </c>
      <c r="B682">
        <f>'Input EIA Imports Petroleum'!A681</f>
        <v/>
      </c>
      <c r="C682">
        <f>'Input EIA Imports Petroleum'!K681</f>
        <v/>
      </c>
      <c r="D682">
        <f>'Input EIA Imports Petroleum'!L681</f>
        <v/>
      </c>
      <c r="E682">
        <f>VLOOKUP('Input EIA Imports Petroleum'!$E681,'EIA Petroleum Classification'!$A:$B,2,FALSE)</f>
        <v/>
      </c>
    </row>
    <row r="683" spans="1:5">
      <c r="A683">
        <f>YEAR(B683)</f>
        <v/>
      </c>
      <c r="B683">
        <f>'Input EIA Imports Petroleum'!A682</f>
        <v/>
      </c>
      <c r="C683">
        <f>'Input EIA Imports Petroleum'!K682</f>
        <v/>
      </c>
      <c r="D683">
        <f>'Input EIA Imports Petroleum'!L682</f>
        <v/>
      </c>
      <c r="E683">
        <f>VLOOKUP('Input EIA Imports Petroleum'!$E682,'EIA Petroleum Classification'!$A:$B,2,FALSE)</f>
        <v/>
      </c>
    </row>
    <row r="684" spans="1:5">
      <c r="A684">
        <f>YEAR(B684)</f>
        <v/>
      </c>
      <c r="B684">
        <f>'Input EIA Imports Petroleum'!A683</f>
        <v/>
      </c>
      <c r="C684">
        <f>'Input EIA Imports Petroleum'!K683</f>
        <v/>
      </c>
      <c r="D684">
        <f>'Input EIA Imports Petroleum'!L683</f>
        <v/>
      </c>
      <c r="E684">
        <f>VLOOKUP('Input EIA Imports Petroleum'!$E683,'EIA Petroleum Classification'!$A:$B,2,FALSE)</f>
        <v/>
      </c>
    </row>
    <row r="685" spans="1:5">
      <c r="A685">
        <f>YEAR(B685)</f>
        <v/>
      </c>
      <c r="B685">
        <f>'Input EIA Imports Petroleum'!A684</f>
        <v/>
      </c>
      <c r="C685">
        <f>'Input EIA Imports Petroleum'!K684</f>
        <v/>
      </c>
      <c r="D685">
        <f>'Input EIA Imports Petroleum'!L684</f>
        <v/>
      </c>
      <c r="E685">
        <f>VLOOKUP('Input EIA Imports Petroleum'!$E684,'EIA Petroleum Classification'!$A:$B,2,FALSE)</f>
        <v/>
      </c>
    </row>
    <row r="686" spans="1:5">
      <c r="A686">
        <f>YEAR(B686)</f>
        <v/>
      </c>
      <c r="B686">
        <f>'Input EIA Imports Petroleum'!A685</f>
        <v/>
      </c>
      <c r="C686">
        <f>'Input EIA Imports Petroleum'!K685</f>
        <v/>
      </c>
      <c r="D686">
        <f>'Input EIA Imports Petroleum'!L685</f>
        <v/>
      </c>
      <c r="E686">
        <f>VLOOKUP('Input EIA Imports Petroleum'!$E685,'EIA Petroleum Classification'!$A:$B,2,FALSE)</f>
        <v/>
      </c>
    </row>
    <row r="687" spans="1:5">
      <c r="A687">
        <f>YEAR(B687)</f>
        <v/>
      </c>
      <c r="B687">
        <f>'Input EIA Imports Petroleum'!A686</f>
        <v/>
      </c>
      <c r="C687">
        <f>'Input EIA Imports Petroleum'!K686</f>
        <v/>
      </c>
      <c r="D687">
        <f>'Input EIA Imports Petroleum'!L686</f>
        <v/>
      </c>
      <c r="E687">
        <f>VLOOKUP('Input EIA Imports Petroleum'!$E686,'EIA Petroleum Classification'!$A:$B,2,FALSE)</f>
        <v/>
      </c>
    </row>
    <row r="688" spans="1:5">
      <c r="A688">
        <f>YEAR(B688)</f>
        <v/>
      </c>
      <c r="B688">
        <f>'Input EIA Imports Petroleum'!A687</f>
        <v/>
      </c>
      <c r="C688">
        <f>'Input EIA Imports Petroleum'!K687</f>
        <v/>
      </c>
      <c r="D688">
        <f>'Input EIA Imports Petroleum'!L687</f>
        <v/>
      </c>
      <c r="E688">
        <f>VLOOKUP('Input EIA Imports Petroleum'!$E687,'EIA Petroleum Classification'!$A:$B,2,FALSE)</f>
        <v/>
      </c>
    </row>
    <row r="689" spans="1:5">
      <c r="A689">
        <f>YEAR(B689)</f>
        <v/>
      </c>
      <c r="B689">
        <f>'Input EIA Imports Petroleum'!A688</f>
        <v/>
      </c>
      <c r="C689">
        <f>'Input EIA Imports Petroleum'!K688</f>
        <v/>
      </c>
      <c r="D689">
        <f>'Input EIA Imports Petroleum'!L688</f>
        <v/>
      </c>
      <c r="E689">
        <f>VLOOKUP('Input EIA Imports Petroleum'!$E688,'EIA Petroleum Classification'!$A:$B,2,FALSE)</f>
        <v/>
      </c>
    </row>
    <row r="690" spans="1:5">
      <c r="A690">
        <f>YEAR(B690)</f>
        <v/>
      </c>
      <c r="B690">
        <f>'Input EIA Imports Petroleum'!A689</f>
        <v/>
      </c>
      <c r="C690">
        <f>'Input EIA Imports Petroleum'!K689</f>
        <v/>
      </c>
      <c r="D690">
        <f>'Input EIA Imports Petroleum'!L689</f>
        <v/>
      </c>
      <c r="E690">
        <f>VLOOKUP('Input EIA Imports Petroleum'!$E689,'EIA Petroleum Classification'!$A:$B,2,FALSE)</f>
        <v/>
      </c>
    </row>
    <row r="691" spans="1:5">
      <c r="A691">
        <f>YEAR(B691)</f>
        <v/>
      </c>
      <c r="B691">
        <f>'Input EIA Imports Petroleum'!A690</f>
        <v/>
      </c>
      <c r="C691">
        <f>'Input EIA Imports Petroleum'!K690</f>
        <v/>
      </c>
      <c r="D691">
        <f>'Input EIA Imports Petroleum'!L690</f>
        <v/>
      </c>
      <c r="E691">
        <f>VLOOKUP('Input EIA Imports Petroleum'!$E690,'EIA Petroleum Classification'!$A:$B,2,FALSE)</f>
        <v/>
      </c>
    </row>
    <row r="692" spans="1:5">
      <c r="A692">
        <f>YEAR(B692)</f>
        <v/>
      </c>
      <c r="B692">
        <f>'Input EIA Imports Petroleum'!A691</f>
        <v/>
      </c>
      <c r="C692">
        <f>'Input EIA Imports Petroleum'!K691</f>
        <v/>
      </c>
      <c r="D692">
        <f>'Input EIA Imports Petroleum'!L691</f>
        <v/>
      </c>
      <c r="E692">
        <f>VLOOKUP('Input EIA Imports Petroleum'!$E691,'EIA Petroleum Classification'!$A:$B,2,FALSE)</f>
        <v/>
      </c>
    </row>
    <row r="693" spans="1:5">
      <c r="A693">
        <f>YEAR(B693)</f>
        <v/>
      </c>
      <c r="B693">
        <f>'Input EIA Imports Petroleum'!A692</f>
        <v/>
      </c>
      <c r="C693">
        <f>'Input EIA Imports Petroleum'!K692</f>
        <v/>
      </c>
      <c r="D693">
        <f>'Input EIA Imports Petroleum'!L692</f>
        <v/>
      </c>
      <c r="E693">
        <f>VLOOKUP('Input EIA Imports Petroleum'!$E692,'EIA Petroleum Classification'!$A:$B,2,FALSE)</f>
        <v/>
      </c>
    </row>
    <row r="694" spans="1:5">
      <c r="A694">
        <f>YEAR(B694)</f>
        <v/>
      </c>
      <c r="B694">
        <f>'Input EIA Imports Petroleum'!A693</f>
        <v/>
      </c>
      <c r="C694">
        <f>'Input EIA Imports Petroleum'!K693</f>
        <v/>
      </c>
      <c r="D694">
        <f>'Input EIA Imports Petroleum'!L693</f>
        <v/>
      </c>
      <c r="E694">
        <f>VLOOKUP('Input EIA Imports Petroleum'!$E693,'EIA Petroleum Classification'!$A:$B,2,FALSE)</f>
        <v/>
      </c>
    </row>
    <row r="695" spans="1:5">
      <c r="A695">
        <f>YEAR(B695)</f>
        <v/>
      </c>
      <c r="B695">
        <f>'Input EIA Imports Petroleum'!A694</f>
        <v/>
      </c>
      <c r="C695">
        <f>'Input EIA Imports Petroleum'!K694</f>
        <v/>
      </c>
      <c r="D695">
        <f>'Input EIA Imports Petroleum'!L694</f>
        <v/>
      </c>
      <c r="E695">
        <f>VLOOKUP('Input EIA Imports Petroleum'!$E694,'EIA Petroleum Classification'!$A:$B,2,FALSE)</f>
        <v/>
      </c>
    </row>
    <row r="696" spans="1:5">
      <c r="A696">
        <f>YEAR(B696)</f>
        <v/>
      </c>
      <c r="B696">
        <f>'Input EIA Imports Petroleum'!A695</f>
        <v/>
      </c>
      <c r="C696">
        <f>'Input EIA Imports Petroleum'!K695</f>
        <v/>
      </c>
      <c r="D696">
        <f>'Input EIA Imports Petroleum'!L695</f>
        <v/>
      </c>
      <c r="E696">
        <f>VLOOKUP('Input EIA Imports Petroleum'!$E695,'EIA Petroleum Classification'!$A:$B,2,FALSE)</f>
        <v/>
      </c>
    </row>
    <row r="697" spans="1:5">
      <c r="A697">
        <f>YEAR(B697)</f>
        <v/>
      </c>
      <c r="B697">
        <f>'Input EIA Imports Petroleum'!A696</f>
        <v/>
      </c>
      <c r="C697">
        <f>'Input EIA Imports Petroleum'!K696</f>
        <v/>
      </c>
      <c r="D697">
        <f>'Input EIA Imports Petroleum'!L696</f>
        <v/>
      </c>
      <c r="E697">
        <f>VLOOKUP('Input EIA Imports Petroleum'!$E696,'EIA Petroleum Classification'!$A:$B,2,FALSE)</f>
        <v/>
      </c>
    </row>
    <row r="698" spans="1:5">
      <c r="A698">
        <f>YEAR(B698)</f>
        <v/>
      </c>
      <c r="B698">
        <f>'Input EIA Imports Petroleum'!A697</f>
        <v/>
      </c>
      <c r="C698">
        <f>'Input EIA Imports Petroleum'!K697</f>
        <v/>
      </c>
      <c r="D698">
        <f>'Input EIA Imports Petroleum'!L697</f>
        <v/>
      </c>
      <c r="E698">
        <f>VLOOKUP('Input EIA Imports Petroleum'!$E697,'EIA Petroleum Classification'!$A:$B,2,FALSE)</f>
        <v/>
      </c>
    </row>
    <row r="699" spans="1:5">
      <c r="A699">
        <f>YEAR(B699)</f>
        <v/>
      </c>
      <c r="B699">
        <f>'Input EIA Imports Petroleum'!A698</f>
        <v/>
      </c>
      <c r="C699">
        <f>'Input EIA Imports Petroleum'!K698</f>
        <v/>
      </c>
      <c r="D699">
        <f>'Input EIA Imports Petroleum'!L698</f>
        <v/>
      </c>
      <c r="E699">
        <f>VLOOKUP('Input EIA Imports Petroleum'!$E698,'EIA Petroleum Classification'!$A:$B,2,FALSE)</f>
        <v/>
      </c>
    </row>
    <row r="700" spans="1:5">
      <c r="A700">
        <f>YEAR(B700)</f>
        <v/>
      </c>
      <c r="B700">
        <f>'Input EIA Imports Petroleum'!A699</f>
        <v/>
      </c>
      <c r="C700">
        <f>'Input EIA Imports Petroleum'!K699</f>
        <v/>
      </c>
      <c r="D700">
        <f>'Input EIA Imports Petroleum'!L699</f>
        <v/>
      </c>
      <c r="E700">
        <f>VLOOKUP('Input EIA Imports Petroleum'!$E699,'EIA Petroleum Classification'!$A:$B,2,FALSE)</f>
        <v/>
      </c>
    </row>
    <row r="701" spans="1:5">
      <c r="A701">
        <f>YEAR(B701)</f>
        <v/>
      </c>
      <c r="B701">
        <f>'Input EIA Imports Petroleum'!A700</f>
        <v/>
      </c>
      <c r="C701">
        <f>'Input EIA Imports Petroleum'!K700</f>
        <v/>
      </c>
      <c r="D701">
        <f>'Input EIA Imports Petroleum'!L700</f>
        <v/>
      </c>
      <c r="E701">
        <f>VLOOKUP('Input EIA Imports Petroleum'!$E700,'EIA Petroleum Classification'!$A:$B,2,FALSE)</f>
        <v/>
      </c>
    </row>
    <row r="702" spans="1:5">
      <c r="A702">
        <f>YEAR(B702)</f>
        <v/>
      </c>
      <c r="B702">
        <f>'Input EIA Imports Petroleum'!A701</f>
        <v/>
      </c>
      <c r="C702">
        <f>'Input EIA Imports Petroleum'!K701</f>
        <v/>
      </c>
      <c r="D702">
        <f>'Input EIA Imports Petroleum'!L701</f>
        <v/>
      </c>
      <c r="E702">
        <f>VLOOKUP('Input EIA Imports Petroleum'!$E701,'EIA Petroleum Classification'!$A:$B,2,FALSE)</f>
        <v/>
      </c>
    </row>
    <row r="703" spans="1:5">
      <c r="A703">
        <f>YEAR(B703)</f>
        <v/>
      </c>
      <c r="B703">
        <f>'Input EIA Imports Petroleum'!A702</f>
        <v/>
      </c>
      <c r="C703">
        <f>'Input EIA Imports Petroleum'!K702</f>
        <v/>
      </c>
      <c r="D703">
        <f>'Input EIA Imports Petroleum'!L702</f>
        <v/>
      </c>
      <c r="E703">
        <f>VLOOKUP('Input EIA Imports Petroleum'!$E702,'EIA Petroleum Classification'!$A:$B,2,FALSE)</f>
        <v/>
      </c>
    </row>
    <row r="704" spans="1:5">
      <c r="A704">
        <f>YEAR(B704)</f>
        <v/>
      </c>
      <c r="B704">
        <f>'Input EIA Imports Petroleum'!A703</f>
        <v/>
      </c>
      <c r="C704">
        <f>'Input EIA Imports Petroleum'!K703</f>
        <v/>
      </c>
      <c r="D704">
        <f>'Input EIA Imports Petroleum'!L703</f>
        <v/>
      </c>
      <c r="E704">
        <f>VLOOKUP('Input EIA Imports Petroleum'!$E703,'EIA Petroleum Classification'!$A:$B,2,FALSE)</f>
        <v/>
      </c>
    </row>
    <row r="705" spans="1:5">
      <c r="A705">
        <f>YEAR(B705)</f>
        <v/>
      </c>
      <c r="B705">
        <f>'Input EIA Imports Petroleum'!A704</f>
        <v/>
      </c>
      <c r="C705">
        <f>'Input EIA Imports Petroleum'!K704</f>
        <v/>
      </c>
      <c r="D705">
        <f>'Input EIA Imports Petroleum'!L704</f>
        <v/>
      </c>
      <c r="E705">
        <f>VLOOKUP('Input EIA Imports Petroleum'!$E704,'EIA Petroleum Classification'!$A:$B,2,FALSE)</f>
        <v/>
      </c>
    </row>
    <row r="706" spans="1:5">
      <c r="A706">
        <f>YEAR(B706)</f>
        <v/>
      </c>
      <c r="B706">
        <f>'Input EIA Imports Petroleum'!A705</f>
        <v/>
      </c>
      <c r="C706">
        <f>'Input EIA Imports Petroleum'!K705</f>
        <v/>
      </c>
      <c r="D706">
        <f>'Input EIA Imports Petroleum'!L705</f>
        <v/>
      </c>
      <c r="E706">
        <f>VLOOKUP('Input EIA Imports Petroleum'!$E705,'EIA Petroleum Classification'!$A:$B,2,FALSE)</f>
        <v/>
      </c>
    </row>
    <row r="707" spans="1:5">
      <c r="A707">
        <f>YEAR(B707)</f>
        <v/>
      </c>
      <c r="B707">
        <f>'Input EIA Imports Petroleum'!A706</f>
        <v/>
      </c>
      <c r="C707">
        <f>'Input EIA Imports Petroleum'!K706</f>
        <v/>
      </c>
      <c r="D707">
        <f>'Input EIA Imports Petroleum'!L706</f>
        <v/>
      </c>
      <c r="E707">
        <f>VLOOKUP('Input EIA Imports Petroleum'!$E706,'EIA Petroleum Classification'!$A:$B,2,FALSE)</f>
        <v/>
      </c>
    </row>
    <row r="708" spans="1:5">
      <c r="A708">
        <f>YEAR(B708)</f>
        <v/>
      </c>
      <c r="B708">
        <f>'Input EIA Imports Petroleum'!A707</f>
        <v/>
      </c>
      <c r="C708">
        <f>'Input EIA Imports Petroleum'!K707</f>
        <v/>
      </c>
      <c r="D708">
        <f>'Input EIA Imports Petroleum'!L707</f>
        <v/>
      </c>
      <c r="E708">
        <f>VLOOKUP('Input EIA Imports Petroleum'!$E707,'EIA Petroleum Classification'!$A:$B,2,FALSE)</f>
        <v/>
      </c>
    </row>
    <row r="709" spans="1:5">
      <c r="A709">
        <f>YEAR(B709)</f>
        <v/>
      </c>
      <c r="B709">
        <f>'Input EIA Imports Petroleum'!A708</f>
        <v/>
      </c>
      <c r="C709">
        <f>'Input EIA Imports Petroleum'!K708</f>
        <v/>
      </c>
      <c r="D709">
        <f>'Input EIA Imports Petroleum'!L708</f>
        <v/>
      </c>
      <c r="E709">
        <f>VLOOKUP('Input EIA Imports Petroleum'!$E708,'EIA Petroleum Classification'!$A:$B,2,FALSE)</f>
        <v/>
      </c>
    </row>
    <row r="710" spans="1:5">
      <c r="A710">
        <f>YEAR(B710)</f>
        <v/>
      </c>
      <c r="B710">
        <f>'Input EIA Imports Petroleum'!A709</f>
        <v/>
      </c>
      <c r="C710">
        <f>'Input EIA Imports Petroleum'!K709</f>
        <v/>
      </c>
      <c r="D710">
        <f>'Input EIA Imports Petroleum'!L709</f>
        <v/>
      </c>
      <c r="E710">
        <f>VLOOKUP('Input EIA Imports Petroleum'!$E709,'EIA Petroleum Classification'!$A:$B,2,FALSE)</f>
        <v/>
      </c>
    </row>
    <row r="711" spans="1:5">
      <c r="A711">
        <f>YEAR(B711)</f>
        <v/>
      </c>
      <c r="B711">
        <f>'Input EIA Imports Petroleum'!A710</f>
        <v/>
      </c>
      <c r="C711">
        <f>'Input EIA Imports Petroleum'!K710</f>
        <v/>
      </c>
      <c r="D711">
        <f>'Input EIA Imports Petroleum'!L710</f>
        <v/>
      </c>
      <c r="E711">
        <f>VLOOKUP('Input EIA Imports Petroleum'!$E710,'EIA Petroleum Classification'!$A:$B,2,FALSE)</f>
        <v/>
      </c>
    </row>
    <row r="712" spans="1:5">
      <c r="A712">
        <f>YEAR(B712)</f>
        <v/>
      </c>
      <c r="B712">
        <f>'Input EIA Imports Petroleum'!A711</f>
        <v/>
      </c>
      <c r="C712">
        <f>'Input EIA Imports Petroleum'!K711</f>
        <v/>
      </c>
      <c r="D712">
        <f>'Input EIA Imports Petroleum'!L711</f>
        <v/>
      </c>
      <c r="E712">
        <f>VLOOKUP('Input EIA Imports Petroleum'!$E711,'EIA Petroleum Classification'!$A:$B,2,FALSE)</f>
        <v/>
      </c>
    </row>
    <row r="713" spans="1:5">
      <c r="A713">
        <f>YEAR(B713)</f>
        <v/>
      </c>
      <c r="B713">
        <f>'Input EIA Imports Petroleum'!A712</f>
        <v/>
      </c>
      <c r="C713">
        <f>'Input EIA Imports Petroleum'!K712</f>
        <v/>
      </c>
      <c r="D713">
        <f>'Input EIA Imports Petroleum'!L712</f>
        <v/>
      </c>
      <c r="E713">
        <f>VLOOKUP('Input EIA Imports Petroleum'!$E712,'EIA Petroleum Classification'!$A:$B,2,FALSE)</f>
        <v/>
      </c>
    </row>
    <row r="714" spans="1:5">
      <c r="A714">
        <f>YEAR(B714)</f>
        <v/>
      </c>
      <c r="B714">
        <f>'Input EIA Imports Petroleum'!A713</f>
        <v/>
      </c>
      <c r="C714">
        <f>'Input EIA Imports Petroleum'!K713</f>
        <v/>
      </c>
      <c r="D714">
        <f>'Input EIA Imports Petroleum'!L713</f>
        <v/>
      </c>
      <c r="E714">
        <f>VLOOKUP('Input EIA Imports Petroleum'!$E713,'EIA Petroleum Classification'!$A:$B,2,FALSE)</f>
        <v/>
      </c>
    </row>
    <row r="715" spans="1:5">
      <c r="A715">
        <f>YEAR(B715)</f>
        <v/>
      </c>
      <c r="B715">
        <f>'Input EIA Imports Petroleum'!A714</f>
        <v/>
      </c>
      <c r="C715">
        <f>'Input EIA Imports Petroleum'!K714</f>
        <v/>
      </c>
      <c r="D715">
        <f>'Input EIA Imports Petroleum'!L714</f>
        <v/>
      </c>
      <c r="E715">
        <f>VLOOKUP('Input EIA Imports Petroleum'!$E714,'EIA Petroleum Classification'!$A:$B,2,FALSE)</f>
        <v/>
      </c>
    </row>
    <row r="716" spans="1:5">
      <c r="A716">
        <f>YEAR(B716)</f>
        <v/>
      </c>
      <c r="B716">
        <f>'Input EIA Imports Petroleum'!A715</f>
        <v/>
      </c>
      <c r="C716">
        <f>'Input EIA Imports Petroleum'!K715</f>
        <v/>
      </c>
      <c r="D716">
        <f>'Input EIA Imports Petroleum'!L715</f>
        <v/>
      </c>
      <c r="E716">
        <f>VLOOKUP('Input EIA Imports Petroleum'!$E715,'EIA Petroleum Classification'!$A:$B,2,FALSE)</f>
        <v/>
      </c>
    </row>
    <row r="717" spans="1:5">
      <c r="A717">
        <f>YEAR(B717)</f>
        <v/>
      </c>
      <c r="B717">
        <f>'Input EIA Imports Petroleum'!A716</f>
        <v/>
      </c>
      <c r="C717">
        <f>'Input EIA Imports Petroleum'!K716</f>
        <v/>
      </c>
      <c r="D717">
        <f>'Input EIA Imports Petroleum'!L716</f>
        <v/>
      </c>
      <c r="E717">
        <f>VLOOKUP('Input EIA Imports Petroleum'!$E716,'EIA Petroleum Classification'!$A:$B,2,FALSE)</f>
        <v/>
      </c>
    </row>
    <row r="718" spans="1:5">
      <c r="A718">
        <f>YEAR(B718)</f>
        <v/>
      </c>
      <c r="B718">
        <f>'Input EIA Imports Petroleum'!A717</f>
        <v/>
      </c>
      <c r="C718">
        <f>'Input EIA Imports Petroleum'!K717</f>
        <v/>
      </c>
      <c r="D718">
        <f>'Input EIA Imports Petroleum'!L717</f>
        <v/>
      </c>
      <c r="E718">
        <f>VLOOKUP('Input EIA Imports Petroleum'!$E717,'EIA Petroleum Classification'!$A:$B,2,FALSE)</f>
        <v/>
      </c>
    </row>
    <row r="719" spans="1:5">
      <c r="A719">
        <f>YEAR(B719)</f>
        <v/>
      </c>
      <c r="B719">
        <f>'Input EIA Imports Petroleum'!A718</f>
        <v/>
      </c>
      <c r="C719">
        <f>'Input EIA Imports Petroleum'!K718</f>
        <v/>
      </c>
      <c r="D719">
        <f>'Input EIA Imports Petroleum'!L718</f>
        <v/>
      </c>
      <c r="E719">
        <f>VLOOKUP('Input EIA Imports Petroleum'!$E718,'EIA Petroleum Classification'!$A:$B,2,FALSE)</f>
        <v/>
      </c>
    </row>
    <row r="720" spans="1:5">
      <c r="A720">
        <f>YEAR(B720)</f>
        <v/>
      </c>
      <c r="B720">
        <f>'Input EIA Imports Petroleum'!A719</f>
        <v/>
      </c>
      <c r="C720">
        <f>'Input EIA Imports Petroleum'!K719</f>
        <v/>
      </c>
      <c r="D720">
        <f>'Input EIA Imports Petroleum'!L719</f>
        <v/>
      </c>
      <c r="E720">
        <f>VLOOKUP('Input EIA Imports Petroleum'!$E719,'EIA Petroleum Classification'!$A:$B,2,FALSE)</f>
        <v/>
      </c>
    </row>
    <row r="721" spans="1:5">
      <c r="A721">
        <f>YEAR(B721)</f>
        <v/>
      </c>
      <c r="B721">
        <f>'Input EIA Imports Petroleum'!A720</f>
        <v/>
      </c>
      <c r="C721">
        <f>'Input EIA Imports Petroleum'!K720</f>
        <v/>
      </c>
      <c r="D721">
        <f>'Input EIA Imports Petroleum'!L720</f>
        <v/>
      </c>
      <c r="E721">
        <f>VLOOKUP('Input EIA Imports Petroleum'!$E720,'EIA Petroleum Classification'!$A:$B,2,FALSE)</f>
        <v/>
      </c>
    </row>
    <row r="722" spans="1:5">
      <c r="A722">
        <f>YEAR(B722)</f>
        <v/>
      </c>
      <c r="B722">
        <f>'Input EIA Imports Petroleum'!A721</f>
        <v/>
      </c>
      <c r="C722">
        <f>'Input EIA Imports Petroleum'!K721</f>
        <v/>
      </c>
      <c r="D722">
        <f>'Input EIA Imports Petroleum'!L721</f>
        <v/>
      </c>
      <c r="E722">
        <f>VLOOKUP('Input EIA Imports Petroleum'!$E721,'EIA Petroleum Classification'!$A:$B,2,FALSE)</f>
        <v/>
      </c>
    </row>
    <row r="723" spans="1:5">
      <c r="A723">
        <f>YEAR(B723)</f>
        <v/>
      </c>
      <c r="B723">
        <f>'Input EIA Imports Petroleum'!A722</f>
        <v/>
      </c>
      <c r="C723">
        <f>'Input EIA Imports Petroleum'!K722</f>
        <v/>
      </c>
      <c r="D723">
        <f>'Input EIA Imports Petroleum'!L722</f>
        <v/>
      </c>
      <c r="E723">
        <f>VLOOKUP('Input EIA Imports Petroleum'!$E722,'EIA Petroleum Classification'!$A:$B,2,FALSE)</f>
        <v/>
      </c>
    </row>
    <row r="724" spans="1:5">
      <c r="A724">
        <f>YEAR(B724)</f>
        <v/>
      </c>
      <c r="B724">
        <f>'Input EIA Imports Petroleum'!A723</f>
        <v/>
      </c>
      <c r="C724">
        <f>'Input EIA Imports Petroleum'!K723</f>
        <v/>
      </c>
      <c r="D724">
        <f>'Input EIA Imports Petroleum'!L723</f>
        <v/>
      </c>
      <c r="E724">
        <f>VLOOKUP('Input EIA Imports Petroleum'!$E723,'EIA Petroleum Classification'!$A:$B,2,FALSE)</f>
        <v/>
      </c>
    </row>
    <row r="725" spans="1:5">
      <c r="A725">
        <f>YEAR(B725)</f>
        <v/>
      </c>
      <c r="B725">
        <f>'Input EIA Imports Petroleum'!A724</f>
        <v/>
      </c>
      <c r="C725">
        <f>'Input EIA Imports Petroleum'!K724</f>
        <v/>
      </c>
      <c r="D725">
        <f>'Input EIA Imports Petroleum'!L724</f>
        <v/>
      </c>
      <c r="E725">
        <f>VLOOKUP('Input EIA Imports Petroleum'!$E724,'EIA Petroleum Classification'!$A:$B,2,FALSE)</f>
        <v/>
      </c>
    </row>
    <row r="726" spans="1:5">
      <c r="A726">
        <f>YEAR(B726)</f>
        <v/>
      </c>
      <c r="B726">
        <f>'Input EIA Imports Petroleum'!A725</f>
        <v/>
      </c>
      <c r="C726">
        <f>'Input EIA Imports Petroleum'!K725</f>
        <v/>
      </c>
      <c r="D726">
        <f>'Input EIA Imports Petroleum'!L725</f>
        <v/>
      </c>
      <c r="E726">
        <f>VLOOKUP('Input EIA Imports Petroleum'!$E725,'EIA Petroleum Classification'!$A:$B,2,FALSE)</f>
        <v/>
      </c>
    </row>
    <row r="727" spans="1:5">
      <c r="A727">
        <f>YEAR(B727)</f>
        <v/>
      </c>
      <c r="B727">
        <f>'Input EIA Imports Petroleum'!A726</f>
        <v/>
      </c>
      <c r="C727">
        <f>'Input EIA Imports Petroleum'!K726</f>
        <v/>
      </c>
      <c r="D727">
        <f>'Input EIA Imports Petroleum'!L726</f>
        <v/>
      </c>
      <c r="E727">
        <f>VLOOKUP('Input EIA Imports Petroleum'!$E726,'EIA Petroleum Classification'!$A:$B,2,FALSE)</f>
        <v/>
      </c>
    </row>
    <row r="728" spans="1:5">
      <c r="A728">
        <f>YEAR(B728)</f>
        <v/>
      </c>
      <c r="B728">
        <f>'Input EIA Imports Petroleum'!A727</f>
        <v/>
      </c>
      <c r="C728">
        <f>'Input EIA Imports Petroleum'!K727</f>
        <v/>
      </c>
      <c r="D728">
        <f>'Input EIA Imports Petroleum'!L727</f>
        <v/>
      </c>
      <c r="E728">
        <f>VLOOKUP('Input EIA Imports Petroleum'!$E727,'EIA Petroleum Classification'!$A:$B,2,FALSE)</f>
        <v/>
      </c>
    </row>
    <row r="729" spans="1:5">
      <c r="A729">
        <f>YEAR(B729)</f>
        <v/>
      </c>
      <c r="B729">
        <f>'Input EIA Imports Petroleum'!A728</f>
        <v/>
      </c>
      <c r="C729">
        <f>'Input EIA Imports Petroleum'!K728</f>
        <v/>
      </c>
      <c r="D729">
        <f>'Input EIA Imports Petroleum'!L728</f>
        <v/>
      </c>
      <c r="E729">
        <f>VLOOKUP('Input EIA Imports Petroleum'!$E728,'EIA Petroleum Classification'!$A:$B,2,FALSE)</f>
        <v/>
      </c>
    </row>
    <row r="730" spans="1:5">
      <c r="A730">
        <f>YEAR(B730)</f>
        <v/>
      </c>
      <c r="B730">
        <f>'Input EIA Imports Petroleum'!A729</f>
        <v/>
      </c>
      <c r="C730">
        <f>'Input EIA Imports Petroleum'!K729</f>
        <v/>
      </c>
      <c r="D730">
        <f>'Input EIA Imports Petroleum'!L729</f>
        <v/>
      </c>
      <c r="E730">
        <f>VLOOKUP('Input EIA Imports Petroleum'!$E729,'EIA Petroleum Classification'!$A:$B,2,FALSE)</f>
        <v/>
      </c>
    </row>
    <row r="731" spans="1:5">
      <c r="A731">
        <f>YEAR(B731)</f>
        <v/>
      </c>
      <c r="B731">
        <f>'Input EIA Imports Petroleum'!A730</f>
        <v/>
      </c>
      <c r="C731">
        <f>'Input EIA Imports Petroleum'!K730</f>
        <v/>
      </c>
      <c r="D731">
        <f>'Input EIA Imports Petroleum'!L730</f>
        <v/>
      </c>
      <c r="E731">
        <f>VLOOKUP('Input EIA Imports Petroleum'!$E730,'EIA Petroleum Classification'!$A:$B,2,FALSE)</f>
        <v/>
      </c>
    </row>
    <row r="732" spans="1:5">
      <c r="A732">
        <f>YEAR(B732)</f>
        <v/>
      </c>
      <c r="B732">
        <f>'Input EIA Imports Petroleum'!A731</f>
        <v/>
      </c>
      <c r="C732">
        <f>'Input EIA Imports Petroleum'!K731</f>
        <v/>
      </c>
      <c r="D732">
        <f>'Input EIA Imports Petroleum'!L731</f>
        <v/>
      </c>
      <c r="E732">
        <f>VLOOKUP('Input EIA Imports Petroleum'!$E731,'EIA Petroleum Classification'!$A:$B,2,FALSE)</f>
        <v/>
      </c>
    </row>
    <row r="733" spans="1:5">
      <c r="A733">
        <f>YEAR(B733)</f>
        <v/>
      </c>
      <c r="B733">
        <f>'Input EIA Imports Petroleum'!A732</f>
        <v/>
      </c>
      <c r="C733">
        <f>'Input EIA Imports Petroleum'!K732</f>
        <v/>
      </c>
      <c r="D733">
        <f>'Input EIA Imports Petroleum'!L732</f>
        <v/>
      </c>
      <c r="E733">
        <f>VLOOKUP('Input EIA Imports Petroleum'!$E732,'EIA Petroleum Classification'!$A:$B,2,FALSE)</f>
        <v/>
      </c>
    </row>
    <row r="734" spans="1:5">
      <c r="A734">
        <f>YEAR(B734)</f>
        <v/>
      </c>
      <c r="B734">
        <f>'Input EIA Imports Petroleum'!A733</f>
        <v/>
      </c>
      <c r="C734">
        <f>'Input EIA Imports Petroleum'!K733</f>
        <v/>
      </c>
      <c r="D734">
        <f>'Input EIA Imports Petroleum'!L733</f>
        <v/>
      </c>
      <c r="E734">
        <f>VLOOKUP('Input EIA Imports Petroleum'!$E733,'EIA Petroleum Classification'!$A:$B,2,FALSE)</f>
        <v/>
      </c>
    </row>
    <row r="735" spans="1:5">
      <c r="A735">
        <f>YEAR(B735)</f>
        <v/>
      </c>
      <c r="B735">
        <f>'Input EIA Imports Petroleum'!A734</f>
        <v/>
      </c>
      <c r="C735">
        <f>'Input EIA Imports Petroleum'!K734</f>
        <v/>
      </c>
      <c r="D735">
        <f>'Input EIA Imports Petroleum'!L734</f>
        <v/>
      </c>
      <c r="E735">
        <f>VLOOKUP('Input EIA Imports Petroleum'!$E734,'EIA Petroleum Classification'!$A:$B,2,FALSE)</f>
        <v/>
      </c>
    </row>
    <row r="736" spans="1:5">
      <c r="A736">
        <f>YEAR(B736)</f>
        <v/>
      </c>
      <c r="B736">
        <f>'Input EIA Imports Petroleum'!A735</f>
        <v/>
      </c>
      <c r="C736">
        <f>'Input EIA Imports Petroleum'!K735</f>
        <v/>
      </c>
      <c r="D736">
        <f>'Input EIA Imports Petroleum'!L735</f>
        <v/>
      </c>
      <c r="E736">
        <f>VLOOKUP('Input EIA Imports Petroleum'!$E735,'EIA Petroleum Classification'!$A:$B,2,FALSE)</f>
        <v/>
      </c>
    </row>
    <row r="737" spans="1:5">
      <c r="A737">
        <f>YEAR(B737)</f>
        <v/>
      </c>
      <c r="B737">
        <f>'Input EIA Imports Petroleum'!A736</f>
        <v/>
      </c>
      <c r="C737">
        <f>'Input EIA Imports Petroleum'!K736</f>
        <v/>
      </c>
      <c r="D737">
        <f>'Input EIA Imports Petroleum'!L736</f>
        <v/>
      </c>
      <c r="E737">
        <f>VLOOKUP('Input EIA Imports Petroleum'!$E736,'EIA Petroleum Classification'!$A:$B,2,FALSE)</f>
        <v/>
      </c>
    </row>
    <row r="738" spans="1:5">
      <c r="A738">
        <f>YEAR(B738)</f>
        <v/>
      </c>
      <c r="B738">
        <f>'Input EIA Imports Petroleum'!A737</f>
        <v/>
      </c>
      <c r="C738">
        <f>'Input EIA Imports Petroleum'!K737</f>
        <v/>
      </c>
      <c r="D738">
        <f>'Input EIA Imports Petroleum'!L737</f>
        <v/>
      </c>
      <c r="E738">
        <f>VLOOKUP('Input EIA Imports Petroleum'!$E737,'EIA Petroleum Classification'!$A:$B,2,FALSE)</f>
        <v/>
      </c>
    </row>
    <row r="739" spans="1:5">
      <c r="A739">
        <f>YEAR(B739)</f>
        <v/>
      </c>
      <c r="B739">
        <f>'Input EIA Imports Petroleum'!A738</f>
        <v/>
      </c>
      <c r="C739">
        <f>'Input EIA Imports Petroleum'!K738</f>
        <v/>
      </c>
      <c r="D739">
        <f>'Input EIA Imports Petroleum'!L738</f>
        <v/>
      </c>
      <c r="E739">
        <f>VLOOKUP('Input EIA Imports Petroleum'!$E738,'EIA Petroleum Classification'!$A:$B,2,FALSE)</f>
        <v/>
      </c>
    </row>
    <row r="740" spans="1:5">
      <c r="A740">
        <f>YEAR(B740)</f>
        <v/>
      </c>
      <c r="B740">
        <f>'Input EIA Imports Petroleum'!A739</f>
        <v/>
      </c>
      <c r="C740">
        <f>'Input EIA Imports Petroleum'!K739</f>
        <v/>
      </c>
      <c r="D740">
        <f>'Input EIA Imports Petroleum'!L739</f>
        <v/>
      </c>
      <c r="E740">
        <f>VLOOKUP('Input EIA Imports Petroleum'!$E739,'EIA Petroleum Classification'!$A:$B,2,FALSE)</f>
        <v/>
      </c>
    </row>
    <row r="741" spans="1:5">
      <c r="A741">
        <f>YEAR(B741)</f>
        <v/>
      </c>
      <c r="B741">
        <f>'Input EIA Imports Petroleum'!A740</f>
        <v/>
      </c>
      <c r="C741">
        <f>'Input EIA Imports Petroleum'!K740</f>
        <v/>
      </c>
      <c r="D741">
        <f>'Input EIA Imports Petroleum'!L740</f>
        <v/>
      </c>
      <c r="E741">
        <f>VLOOKUP('Input EIA Imports Petroleum'!$E740,'EIA Petroleum Classification'!$A:$B,2,FALSE)</f>
        <v/>
      </c>
    </row>
    <row r="742" spans="1:5">
      <c r="A742">
        <f>YEAR(B742)</f>
        <v/>
      </c>
      <c r="B742">
        <f>'Input EIA Imports Petroleum'!A741</f>
        <v/>
      </c>
      <c r="C742">
        <f>'Input EIA Imports Petroleum'!K741</f>
        <v/>
      </c>
      <c r="D742">
        <f>'Input EIA Imports Petroleum'!L741</f>
        <v/>
      </c>
      <c r="E742">
        <f>VLOOKUP('Input EIA Imports Petroleum'!$E741,'EIA Petroleum Classification'!$A:$B,2,FALSE)</f>
        <v/>
      </c>
    </row>
    <row r="743" spans="1:5">
      <c r="A743">
        <f>YEAR(B743)</f>
        <v/>
      </c>
      <c r="B743">
        <f>'Input EIA Imports Petroleum'!A742</f>
        <v/>
      </c>
      <c r="C743">
        <f>'Input EIA Imports Petroleum'!K742</f>
        <v/>
      </c>
      <c r="D743">
        <f>'Input EIA Imports Petroleum'!L742</f>
        <v/>
      </c>
      <c r="E743">
        <f>VLOOKUP('Input EIA Imports Petroleum'!$E742,'EIA Petroleum Classification'!$A:$B,2,FALSE)</f>
        <v/>
      </c>
    </row>
    <row r="744" spans="1:5">
      <c r="A744">
        <f>YEAR(B744)</f>
        <v/>
      </c>
      <c r="B744">
        <f>'Input EIA Imports Petroleum'!A743</f>
        <v/>
      </c>
      <c r="C744">
        <f>'Input EIA Imports Petroleum'!K743</f>
        <v/>
      </c>
      <c r="D744">
        <f>'Input EIA Imports Petroleum'!L743</f>
        <v/>
      </c>
      <c r="E744">
        <f>VLOOKUP('Input EIA Imports Petroleum'!$E743,'EIA Petroleum Classification'!$A:$B,2,FALSE)</f>
        <v/>
      </c>
    </row>
    <row r="745" spans="1:5">
      <c r="A745">
        <f>YEAR(B745)</f>
        <v/>
      </c>
      <c r="B745">
        <f>'Input EIA Imports Petroleum'!A744</f>
        <v/>
      </c>
      <c r="C745">
        <f>'Input EIA Imports Petroleum'!K744</f>
        <v/>
      </c>
      <c r="D745">
        <f>'Input EIA Imports Petroleum'!L744</f>
        <v/>
      </c>
      <c r="E745">
        <f>VLOOKUP('Input EIA Imports Petroleum'!$E744,'EIA Petroleum Classification'!$A:$B,2,FALSE)</f>
        <v/>
      </c>
    </row>
    <row r="746" spans="1:5">
      <c r="A746">
        <f>YEAR(B746)</f>
        <v/>
      </c>
      <c r="B746">
        <f>'Input EIA Imports Petroleum'!A745</f>
        <v/>
      </c>
      <c r="C746">
        <f>'Input EIA Imports Petroleum'!K745</f>
        <v/>
      </c>
      <c r="D746">
        <f>'Input EIA Imports Petroleum'!L745</f>
        <v/>
      </c>
      <c r="E746">
        <f>VLOOKUP('Input EIA Imports Petroleum'!$E745,'EIA Petroleum Classification'!$A:$B,2,FALSE)</f>
        <v/>
      </c>
    </row>
    <row r="747" spans="1:5">
      <c r="A747">
        <f>YEAR(B747)</f>
        <v/>
      </c>
      <c r="B747">
        <f>'Input EIA Imports Petroleum'!A746</f>
        <v/>
      </c>
      <c r="C747">
        <f>'Input EIA Imports Petroleum'!K746</f>
        <v/>
      </c>
      <c r="D747">
        <f>'Input EIA Imports Petroleum'!L746</f>
        <v/>
      </c>
      <c r="E747">
        <f>VLOOKUP('Input EIA Imports Petroleum'!$E746,'EIA Petroleum Classification'!$A:$B,2,FALSE)</f>
        <v/>
      </c>
    </row>
    <row r="748" spans="1:5">
      <c r="A748">
        <f>YEAR(B748)</f>
        <v/>
      </c>
      <c r="B748">
        <f>'Input EIA Imports Petroleum'!A747</f>
        <v/>
      </c>
      <c r="C748">
        <f>'Input EIA Imports Petroleum'!K747</f>
        <v/>
      </c>
      <c r="D748">
        <f>'Input EIA Imports Petroleum'!L747</f>
        <v/>
      </c>
      <c r="E748">
        <f>VLOOKUP('Input EIA Imports Petroleum'!$E747,'EIA Petroleum Classification'!$A:$B,2,FALSE)</f>
        <v/>
      </c>
    </row>
    <row r="749" spans="1:5">
      <c r="A749">
        <f>YEAR(B749)</f>
        <v/>
      </c>
      <c r="B749">
        <f>'Input EIA Imports Petroleum'!A748</f>
        <v/>
      </c>
      <c r="C749">
        <f>'Input EIA Imports Petroleum'!K748</f>
        <v/>
      </c>
      <c r="D749">
        <f>'Input EIA Imports Petroleum'!L748</f>
        <v/>
      </c>
      <c r="E749">
        <f>VLOOKUP('Input EIA Imports Petroleum'!$E748,'EIA Petroleum Classification'!$A:$B,2,FALSE)</f>
        <v/>
      </c>
    </row>
    <row r="750" spans="1:5">
      <c r="A750">
        <f>YEAR(B750)</f>
        <v/>
      </c>
      <c r="B750">
        <f>'Input EIA Imports Petroleum'!A749</f>
        <v/>
      </c>
      <c r="C750">
        <f>'Input EIA Imports Petroleum'!K749</f>
        <v/>
      </c>
      <c r="D750">
        <f>'Input EIA Imports Petroleum'!L749</f>
        <v/>
      </c>
      <c r="E750">
        <f>VLOOKUP('Input EIA Imports Petroleum'!$E749,'EIA Petroleum Classification'!$A:$B,2,FALSE)</f>
        <v/>
      </c>
    </row>
    <row r="751" spans="1:5">
      <c r="A751">
        <f>YEAR(B751)</f>
        <v/>
      </c>
      <c r="B751">
        <f>'Input EIA Imports Petroleum'!A750</f>
        <v/>
      </c>
      <c r="C751">
        <f>'Input EIA Imports Petroleum'!K750</f>
        <v/>
      </c>
      <c r="D751">
        <f>'Input EIA Imports Petroleum'!L750</f>
        <v/>
      </c>
      <c r="E751">
        <f>VLOOKUP('Input EIA Imports Petroleum'!$E750,'EIA Petroleum Classification'!$A:$B,2,FALSE)</f>
        <v/>
      </c>
    </row>
    <row r="752" spans="1:5">
      <c r="A752">
        <f>YEAR(B752)</f>
        <v/>
      </c>
      <c r="B752">
        <f>'Input EIA Imports Petroleum'!A751</f>
        <v/>
      </c>
      <c r="C752">
        <f>'Input EIA Imports Petroleum'!K751</f>
        <v/>
      </c>
      <c r="D752">
        <f>'Input EIA Imports Petroleum'!L751</f>
        <v/>
      </c>
      <c r="E752">
        <f>VLOOKUP('Input EIA Imports Petroleum'!$E751,'EIA Petroleum Classification'!$A:$B,2,FALSE)</f>
        <v/>
      </c>
    </row>
    <row r="753" spans="1:5">
      <c r="A753">
        <f>YEAR(B753)</f>
        <v/>
      </c>
      <c r="B753">
        <f>'Input EIA Imports Petroleum'!A752</f>
        <v/>
      </c>
      <c r="C753">
        <f>'Input EIA Imports Petroleum'!K752</f>
        <v/>
      </c>
      <c r="D753">
        <f>'Input EIA Imports Petroleum'!L752</f>
        <v/>
      </c>
      <c r="E753">
        <f>VLOOKUP('Input EIA Imports Petroleum'!$E752,'EIA Petroleum Classification'!$A:$B,2,FALSE)</f>
        <v/>
      </c>
    </row>
    <row r="754" spans="1:5">
      <c r="A754">
        <f>YEAR(B754)</f>
        <v/>
      </c>
      <c r="B754">
        <f>'Input EIA Imports Petroleum'!A753</f>
        <v/>
      </c>
      <c r="C754">
        <f>'Input EIA Imports Petroleum'!K753</f>
        <v/>
      </c>
      <c r="D754">
        <f>'Input EIA Imports Petroleum'!L753</f>
        <v/>
      </c>
      <c r="E754">
        <f>VLOOKUP('Input EIA Imports Petroleum'!$E753,'EIA Petroleum Classification'!$A:$B,2,FALSE)</f>
        <v/>
      </c>
    </row>
    <row r="755" spans="1:5">
      <c r="A755">
        <f>YEAR(B755)</f>
        <v/>
      </c>
      <c r="B755">
        <f>'Input EIA Imports Petroleum'!A754</f>
        <v/>
      </c>
      <c r="C755">
        <f>'Input EIA Imports Petroleum'!K754</f>
        <v/>
      </c>
      <c r="D755">
        <f>'Input EIA Imports Petroleum'!L754</f>
        <v/>
      </c>
      <c r="E755">
        <f>VLOOKUP('Input EIA Imports Petroleum'!$E754,'EIA Petroleum Classification'!$A:$B,2,FALSE)</f>
        <v/>
      </c>
    </row>
    <row r="756" spans="1:5">
      <c r="A756">
        <f>YEAR(B756)</f>
        <v/>
      </c>
      <c r="B756">
        <f>'Input EIA Imports Petroleum'!A755</f>
        <v/>
      </c>
      <c r="C756">
        <f>'Input EIA Imports Petroleum'!K755</f>
        <v/>
      </c>
      <c r="D756">
        <f>'Input EIA Imports Petroleum'!L755</f>
        <v/>
      </c>
      <c r="E756">
        <f>VLOOKUP('Input EIA Imports Petroleum'!$E755,'EIA Petroleum Classification'!$A:$B,2,FALSE)</f>
        <v/>
      </c>
    </row>
    <row r="757" spans="1:5">
      <c r="A757">
        <f>YEAR(B757)</f>
        <v/>
      </c>
      <c r="B757">
        <f>'Input EIA Imports Petroleum'!A756</f>
        <v/>
      </c>
      <c r="C757">
        <f>'Input EIA Imports Petroleum'!K756</f>
        <v/>
      </c>
      <c r="D757">
        <f>'Input EIA Imports Petroleum'!L756</f>
        <v/>
      </c>
      <c r="E757">
        <f>VLOOKUP('Input EIA Imports Petroleum'!$E756,'EIA Petroleum Classification'!$A:$B,2,FALSE)</f>
        <v/>
      </c>
    </row>
    <row r="758" spans="1:5">
      <c r="A758">
        <f>YEAR(B758)</f>
        <v/>
      </c>
      <c r="B758">
        <f>'Input EIA Imports Petroleum'!A757</f>
        <v/>
      </c>
      <c r="C758">
        <f>'Input EIA Imports Petroleum'!K757</f>
        <v/>
      </c>
      <c r="D758">
        <f>'Input EIA Imports Petroleum'!L757</f>
        <v/>
      </c>
      <c r="E758">
        <f>VLOOKUP('Input EIA Imports Petroleum'!$E757,'EIA Petroleum Classification'!$A:$B,2,FALSE)</f>
        <v/>
      </c>
    </row>
    <row r="759" spans="1:5">
      <c r="A759">
        <f>YEAR(B759)</f>
        <v/>
      </c>
      <c r="B759">
        <f>'Input EIA Imports Petroleum'!A758</f>
        <v/>
      </c>
      <c r="C759">
        <f>'Input EIA Imports Petroleum'!K758</f>
        <v/>
      </c>
      <c r="D759">
        <f>'Input EIA Imports Petroleum'!L758</f>
        <v/>
      </c>
      <c r="E759">
        <f>VLOOKUP('Input EIA Imports Petroleum'!$E758,'EIA Petroleum Classification'!$A:$B,2,FALSE)</f>
        <v/>
      </c>
    </row>
    <row r="760" spans="1:5">
      <c r="A760">
        <f>YEAR(B760)</f>
        <v/>
      </c>
      <c r="B760">
        <f>'Input EIA Imports Petroleum'!A759</f>
        <v/>
      </c>
      <c r="C760">
        <f>'Input EIA Imports Petroleum'!K759</f>
        <v/>
      </c>
      <c r="D760">
        <f>'Input EIA Imports Petroleum'!L759</f>
        <v/>
      </c>
      <c r="E760">
        <f>VLOOKUP('Input EIA Imports Petroleum'!$E759,'EIA Petroleum Classification'!$A:$B,2,FALSE)</f>
        <v/>
      </c>
    </row>
    <row r="761" spans="1:5">
      <c r="A761">
        <f>YEAR(B761)</f>
        <v/>
      </c>
      <c r="B761">
        <f>'Input EIA Imports Petroleum'!A760</f>
        <v/>
      </c>
      <c r="C761">
        <f>'Input EIA Imports Petroleum'!K760</f>
        <v/>
      </c>
      <c r="D761">
        <f>'Input EIA Imports Petroleum'!L760</f>
        <v/>
      </c>
      <c r="E761">
        <f>VLOOKUP('Input EIA Imports Petroleum'!$E760,'EIA Petroleum Classification'!$A:$B,2,FALSE)</f>
        <v/>
      </c>
    </row>
    <row r="762" spans="1:5">
      <c r="A762">
        <f>YEAR(B762)</f>
        <v/>
      </c>
      <c r="B762">
        <f>'Input EIA Imports Petroleum'!A761</f>
        <v/>
      </c>
      <c r="C762">
        <f>'Input EIA Imports Petroleum'!K761</f>
        <v/>
      </c>
      <c r="D762">
        <f>'Input EIA Imports Petroleum'!L761</f>
        <v/>
      </c>
      <c r="E762">
        <f>VLOOKUP('Input EIA Imports Petroleum'!$E761,'EIA Petroleum Classification'!$A:$B,2,FALSE)</f>
        <v/>
      </c>
    </row>
    <row r="763" spans="1:5">
      <c r="A763">
        <f>YEAR(B763)</f>
        <v/>
      </c>
      <c r="B763">
        <f>'Input EIA Imports Petroleum'!A762</f>
        <v/>
      </c>
      <c r="C763">
        <f>'Input EIA Imports Petroleum'!K762</f>
        <v/>
      </c>
      <c r="D763">
        <f>'Input EIA Imports Petroleum'!L762</f>
        <v/>
      </c>
      <c r="E763">
        <f>VLOOKUP('Input EIA Imports Petroleum'!$E762,'EIA Petroleum Classification'!$A:$B,2,FALSE)</f>
        <v/>
      </c>
    </row>
    <row r="764" spans="1:5">
      <c r="A764">
        <f>YEAR(B764)</f>
        <v/>
      </c>
      <c r="B764">
        <f>'Input EIA Imports Petroleum'!A763</f>
        <v/>
      </c>
      <c r="C764">
        <f>'Input EIA Imports Petroleum'!K763</f>
        <v/>
      </c>
      <c r="D764">
        <f>'Input EIA Imports Petroleum'!L763</f>
        <v/>
      </c>
      <c r="E764">
        <f>VLOOKUP('Input EIA Imports Petroleum'!$E763,'EIA Petroleum Classification'!$A:$B,2,FALSE)</f>
        <v/>
      </c>
    </row>
    <row r="765" spans="1:5">
      <c r="A765">
        <f>YEAR(B765)</f>
        <v/>
      </c>
      <c r="B765">
        <f>'Input EIA Imports Petroleum'!A764</f>
        <v/>
      </c>
      <c r="C765">
        <f>'Input EIA Imports Petroleum'!K764</f>
        <v/>
      </c>
      <c r="D765">
        <f>'Input EIA Imports Petroleum'!L764</f>
        <v/>
      </c>
      <c r="E765">
        <f>VLOOKUP('Input EIA Imports Petroleum'!$E764,'EIA Petroleum Classification'!$A:$B,2,FALSE)</f>
        <v/>
      </c>
    </row>
    <row r="766" spans="1:5">
      <c r="A766">
        <f>YEAR(B766)</f>
        <v/>
      </c>
      <c r="B766">
        <f>'Input EIA Imports Petroleum'!A765</f>
        <v/>
      </c>
      <c r="C766">
        <f>'Input EIA Imports Petroleum'!K765</f>
        <v/>
      </c>
      <c r="D766">
        <f>'Input EIA Imports Petroleum'!L765</f>
        <v/>
      </c>
      <c r="E766">
        <f>VLOOKUP('Input EIA Imports Petroleum'!$E765,'EIA Petroleum Classification'!$A:$B,2,FALSE)</f>
        <v/>
      </c>
    </row>
    <row r="767" spans="1:5">
      <c r="A767">
        <f>YEAR(B767)</f>
        <v/>
      </c>
      <c r="B767">
        <f>'Input EIA Imports Petroleum'!A766</f>
        <v/>
      </c>
      <c r="C767">
        <f>'Input EIA Imports Petroleum'!K766</f>
        <v/>
      </c>
      <c r="D767">
        <f>'Input EIA Imports Petroleum'!L766</f>
        <v/>
      </c>
      <c r="E767">
        <f>VLOOKUP('Input EIA Imports Petroleum'!$E766,'EIA Petroleum Classification'!$A:$B,2,FALSE)</f>
        <v/>
      </c>
    </row>
    <row r="768" spans="1:5">
      <c r="A768">
        <f>YEAR(B768)</f>
        <v/>
      </c>
      <c r="B768">
        <f>'Input EIA Imports Petroleum'!A767</f>
        <v/>
      </c>
      <c r="C768">
        <f>'Input EIA Imports Petroleum'!K767</f>
        <v/>
      </c>
      <c r="D768">
        <f>'Input EIA Imports Petroleum'!L767</f>
        <v/>
      </c>
      <c r="E768">
        <f>VLOOKUP('Input EIA Imports Petroleum'!$E767,'EIA Petroleum Classification'!$A:$B,2,FALSE)</f>
        <v/>
      </c>
    </row>
    <row r="769" spans="1:5">
      <c r="A769">
        <f>YEAR(B769)</f>
        <v/>
      </c>
      <c r="B769">
        <f>'Input EIA Imports Petroleum'!A768</f>
        <v/>
      </c>
      <c r="C769">
        <f>'Input EIA Imports Petroleum'!K768</f>
        <v/>
      </c>
      <c r="D769">
        <f>'Input EIA Imports Petroleum'!L768</f>
        <v/>
      </c>
      <c r="E769">
        <f>VLOOKUP('Input EIA Imports Petroleum'!$E768,'EIA Petroleum Classification'!$A:$B,2,FALSE)</f>
        <v/>
      </c>
    </row>
    <row r="770" spans="1:5">
      <c r="A770">
        <f>YEAR(B770)</f>
        <v/>
      </c>
      <c r="B770">
        <f>'Input EIA Imports Petroleum'!A769</f>
        <v/>
      </c>
      <c r="C770">
        <f>'Input EIA Imports Petroleum'!K769</f>
        <v/>
      </c>
      <c r="D770">
        <f>'Input EIA Imports Petroleum'!L769</f>
        <v/>
      </c>
      <c r="E770">
        <f>VLOOKUP('Input EIA Imports Petroleum'!$E769,'EIA Petroleum Classification'!$A:$B,2,FALSE)</f>
        <v/>
      </c>
    </row>
    <row r="771" spans="1:5">
      <c r="A771">
        <f>YEAR(B771)</f>
        <v/>
      </c>
      <c r="B771">
        <f>'Input EIA Imports Petroleum'!A770</f>
        <v/>
      </c>
      <c r="C771">
        <f>'Input EIA Imports Petroleum'!K770</f>
        <v/>
      </c>
      <c r="D771">
        <f>'Input EIA Imports Petroleum'!L770</f>
        <v/>
      </c>
      <c r="E771">
        <f>VLOOKUP('Input EIA Imports Petroleum'!$E770,'EIA Petroleum Classification'!$A:$B,2,FALSE)</f>
        <v/>
      </c>
    </row>
    <row r="772" spans="1:5">
      <c r="A772">
        <f>YEAR(B772)</f>
        <v/>
      </c>
      <c r="B772">
        <f>'Input EIA Imports Petroleum'!A771</f>
        <v/>
      </c>
      <c r="C772">
        <f>'Input EIA Imports Petroleum'!K771</f>
        <v/>
      </c>
      <c r="D772">
        <f>'Input EIA Imports Petroleum'!L771</f>
        <v/>
      </c>
      <c r="E772">
        <f>VLOOKUP('Input EIA Imports Petroleum'!$E771,'EIA Petroleum Classification'!$A:$B,2,FALSE)</f>
        <v/>
      </c>
    </row>
    <row r="773" spans="1:5">
      <c r="A773">
        <f>YEAR(B773)</f>
        <v/>
      </c>
      <c r="B773">
        <f>'Input EIA Imports Petroleum'!A772</f>
        <v/>
      </c>
      <c r="C773">
        <f>'Input EIA Imports Petroleum'!K772</f>
        <v/>
      </c>
      <c r="D773">
        <f>'Input EIA Imports Petroleum'!L772</f>
        <v/>
      </c>
      <c r="E773">
        <f>VLOOKUP('Input EIA Imports Petroleum'!$E772,'EIA Petroleum Classification'!$A:$B,2,FALSE)</f>
        <v/>
      </c>
    </row>
    <row r="774" spans="1:5">
      <c r="A774">
        <f>YEAR(B774)</f>
        <v/>
      </c>
      <c r="B774">
        <f>'Input EIA Imports Petroleum'!A773</f>
        <v/>
      </c>
      <c r="C774">
        <f>'Input EIA Imports Petroleum'!K773</f>
        <v/>
      </c>
      <c r="D774">
        <f>'Input EIA Imports Petroleum'!L773</f>
        <v/>
      </c>
      <c r="E774">
        <f>VLOOKUP('Input EIA Imports Petroleum'!$E773,'EIA Petroleum Classification'!$A:$B,2,FALSE)</f>
        <v/>
      </c>
    </row>
    <row r="775" spans="1:5">
      <c r="A775">
        <f>YEAR(B775)</f>
        <v/>
      </c>
      <c r="B775">
        <f>'Input EIA Imports Petroleum'!A774</f>
        <v/>
      </c>
      <c r="C775">
        <f>'Input EIA Imports Petroleum'!K774</f>
        <v/>
      </c>
      <c r="D775">
        <f>'Input EIA Imports Petroleum'!L774</f>
        <v/>
      </c>
      <c r="E775">
        <f>VLOOKUP('Input EIA Imports Petroleum'!$E774,'EIA Petroleum Classification'!$A:$B,2,FALSE)</f>
        <v/>
      </c>
    </row>
    <row r="776" spans="1:5">
      <c r="A776">
        <f>YEAR(B776)</f>
        <v/>
      </c>
      <c r="B776">
        <f>'Input EIA Imports Petroleum'!A775</f>
        <v/>
      </c>
      <c r="C776">
        <f>'Input EIA Imports Petroleum'!K775</f>
        <v/>
      </c>
      <c r="D776">
        <f>'Input EIA Imports Petroleum'!L775</f>
        <v/>
      </c>
      <c r="E776">
        <f>VLOOKUP('Input EIA Imports Petroleum'!$E775,'EIA Petroleum Classification'!$A:$B,2,FALSE)</f>
        <v/>
      </c>
    </row>
    <row r="777" spans="1:5">
      <c r="A777">
        <f>YEAR(B777)</f>
        <v/>
      </c>
      <c r="B777">
        <f>'Input EIA Imports Petroleum'!A776</f>
        <v/>
      </c>
      <c r="C777">
        <f>'Input EIA Imports Petroleum'!K776</f>
        <v/>
      </c>
      <c r="D777">
        <f>'Input EIA Imports Petroleum'!L776</f>
        <v/>
      </c>
      <c r="E777">
        <f>VLOOKUP('Input EIA Imports Petroleum'!$E776,'EIA Petroleum Classification'!$A:$B,2,FALSE)</f>
        <v/>
      </c>
    </row>
    <row r="778" spans="1:5">
      <c r="A778">
        <f>YEAR(B778)</f>
        <v/>
      </c>
      <c r="B778">
        <f>'Input EIA Imports Petroleum'!A777</f>
        <v/>
      </c>
      <c r="C778">
        <f>'Input EIA Imports Petroleum'!K777</f>
        <v/>
      </c>
      <c r="D778">
        <f>'Input EIA Imports Petroleum'!L777</f>
        <v/>
      </c>
      <c r="E778">
        <f>VLOOKUP('Input EIA Imports Petroleum'!$E777,'EIA Petroleum Classification'!$A:$B,2,FALSE)</f>
        <v/>
      </c>
    </row>
    <row r="779" spans="1:5">
      <c r="A779">
        <f>YEAR(B779)</f>
        <v/>
      </c>
      <c r="B779">
        <f>'Input EIA Imports Petroleum'!A778</f>
        <v/>
      </c>
      <c r="C779">
        <f>'Input EIA Imports Petroleum'!K778</f>
        <v/>
      </c>
      <c r="D779">
        <f>'Input EIA Imports Petroleum'!L778</f>
        <v/>
      </c>
      <c r="E779">
        <f>VLOOKUP('Input EIA Imports Petroleum'!$E778,'EIA Petroleum Classification'!$A:$B,2,FALSE)</f>
        <v/>
      </c>
    </row>
    <row r="780" spans="1:5">
      <c r="A780">
        <f>YEAR(B780)</f>
        <v/>
      </c>
      <c r="B780">
        <f>'Input EIA Imports Petroleum'!A779</f>
        <v/>
      </c>
      <c r="C780">
        <f>'Input EIA Imports Petroleum'!K779</f>
        <v/>
      </c>
      <c r="D780">
        <f>'Input EIA Imports Petroleum'!L779</f>
        <v/>
      </c>
      <c r="E780">
        <f>VLOOKUP('Input EIA Imports Petroleum'!$E779,'EIA Petroleum Classification'!$A:$B,2,FALSE)</f>
        <v/>
      </c>
    </row>
    <row r="781" spans="1:5">
      <c r="A781">
        <f>YEAR(B781)</f>
        <v/>
      </c>
      <c r="B781">
        <f>'Input EIA Imports Petroleum'!A780</f>
        <v/>
      </c>
      <c r="C781">
        <f>'Input EIA Imports Petroleum'!K780</f>
        <v/>
      </c>
      <c r="D781">
        <f>'Input EIA Imports Petroleum'!L780</f>
        <v/>
      </c>
      <c r="E781">
        <f>VLOOKUP('Input EIA Imports Petroleum'!$E780,'EIA Petroleum Classification'!$A:$B,2,FALSE)</f>
        <v/>
      </c>
    </row>
    <row r="782" spans="1:5">
      <c r="A782">
        <f>YEAR(B782)</f>
        <v/>
      </c>
      <c r="B782">
        <f>'Input EIA Imports Petroleum'!A781</f>
        <v/>
      </c>
      <c r="C782">
        <f>'Input EIA Imports Petroleum'!K781</f>
        <v/>
      </c>
      <c r="D782">
        <f>'Input EIA Imports Petroleum'!L781</f>
        <v/>
      </c>
      <c r="E782">
        <f>VLOOKUP('Input EIA Imports Petroleum'!$E781,'EIA Petroleum Classification'!$A:$B,2,FALSE)</f>
        <v/>
      </c>
    </row>
    <row r="783" spans="1:5">
      <c r="A783">
        <f>YEAR(B783)</f>
        <v/>
      </c>
      <c r="B783">
        <f>'Input EIA Imports Petroleum'!A782</f>
        <v/>
      </c>
      <c r="C783">
        <f>'Input EIA Imports Petroleum'!K782</f>
        <v/>
      </c>
      <c r="D783">
        <f>'Input EIA Imports Petroleum'!L782</f>
        <v/>
      </c>
      <c r="E783">
        <f>VLOOKUP('Input EIA Imports Petroleum'!$E782,'EIA Petroleum Classification'!$A:$B,2,FALSE)</f>
        <v/>
      </c>
    </row>
    <row r="784" spans="1:5">
      <c r="A784">
        <f>YEAR(B784)</f>
        <v/>
      </c>
      <c r="B784">
        <f>'Input EIA Imports Petroleum'!A783</f>
        <v/>
      </c>
      <c r="C784">
        <f>'Input EIA Imports Petroleum'!K783</f>
        <v/>
      </c>
      <c r="D784">
        <f>'Input EIA Imports Petroleum'!L783</f>
        <v/>
      </c>
      <c r="E784">
        <f>VLOOKUP('Input EIA Imports Petroleum'!$E783,'EIA Petroleum Classification'!$A:$B,2,FALSE)</f>
        <v/>
      </c>
    </row>
    <row r="785" spans="1:5">
      <c r="A785">
        <f>YEAR(B785)</f>
        <v/>
      </c>
      <c r="B785">
        <f>'Input EIA Imports Petroleum'!A784</f>
        <v/>
      </c>
      <c r="C785">
        <f>'Input EIA Imports Petroleum'!K784</f>
        <v/>
      </c>
      <c r="D785">
        <f>'Input EIA Imports Petroleum'!L784</f>
        <v/>
      </c>
      <c r="E785">
        <f>VLOOKUP('Input EIA Imports Petroleum'!$E784,'EIA Petroleum Classification'!$A:$B,2,FALSE)</f>
        <v/>
      </c>
    </row>
    <row r="786" spans="1:5">
      <c r="A786">
        <f>YEAR(B786)</f>
        <v/>
      </c>
      <c r="B786">
        <f>'Input EIA Imports Petroleum'!A785</f>
        <v/>
      </c>
      <c r="C786">
        <f>'Input EIA Imports Petroleum'!K785</f>
        <v/>
      </c>
      <c r="D786">
        <f>'Input EIA Imports Petroleum'!L785</f>
        <v/>
      </c>
      <c r="E786">
        <f>VLOOKUP('Input EIA Imports Petroleum'!$E785,'EIA Petroleum Classification'!$A:$B,2,FALSE)</f>
        <v/>
      </c>
    </row>
    <row r="787" spans="1:5">
      <c r="A787">
        <f>YEAR(B787)</f>
        <v/>
      </c>
      <c r="B787">
        <f>'Input EIA Imports Petroleum'!A786</f>
        <v/>
      </c>
      <c r="C787">
        <f>'Input EIA Imports Petroleum'!K786</f>
        <v/>
      </c>
      <c r="D787">
        <f>'Input EIA Imports Petroleum'!L786</f>
        <v/>
      </c>
      <c r="E787">
        <f>VLOOKUP('Input EIA Imports Petroleum'!$E786,'EIA Petroleum Classification'!$A:$B,2,FALSE)</f>
        <v/>
      </c>
    </row>
    <row r="788" spans="1:5">
      <c r="A788">
        <f>YEAR(B788)</f>
        <v/>
      </c>
      <c r="B788">
        <f>'Input EIA Imports Petroleum'!A787</f>
        <v/>
      </c>
      <c r="C788">
        <f>'Input EIA Imports Petroleum'!K787</f>
        <v/>
      </c>
      <c r="D788">
        <f>'Input EIA Imports Petroleum'!L787</f>
        <v/>
      </c>
      <c r="E788">
        <f>VLOOKUP('Input EIA Imports Petroleum'!$E787,'EIA Petroleum Classification'!$A:$B,2,FALSE)</f>
        <v/>
      </c>
    </row>
    <row r="789" spans="1:5">
      <c r="A789">
        <f>YEAR(B789)</f>
        <v/>
      </c>
      <c r="B789">
        <f>'Input EIA Imports Petroleum'!A788</f>
        <v/>
      </c>
      <c r="C789">
        <f>'Input EIA Imports Petroleum'!K788</f>
        <v/>
      </c>
      <c r="D789">
        <f>'Input EIA Imports Petroleum'!L788</f>
        <v/>
      </c>
      <c r="E789">
        <f>VLOOKUP('Input EIA Imports Petroleum'!$E788,'EIA Petroleum Classification'!$A:$B,2,FALSE)</f>
        <v/>
      </c>
    </row>
    <row r="790" spans="1:5">
      <c r="A790">
        <f>YEAR(B790)</f>
        <v/>
      </c>
      <c r="B790">
        <f>'Input EIA Imports Petroleum'!A789</f>
        <v/>
      </c>
      <c r="C790">
        <f>'Input EIA Imports Petroleum'!K789</f>
        <v/>
      </c>
      <c r="D790">
        <f>'Input EIA Imports Petroleum'!L789</f>
        <v/>
      </c>
      <c r="E790">
        <f>VLOOKUP('Input EIA Imports Petroleum'!$E789,'EIA Petroleum Classification'!$A:$B,2,FALSE)</f>
        <v/>
      </c>
    </row>
    <row r="791" spans="1:5">
      <c r="A791">
        <f>YEAR(B791)</f>
        <v/>
      </c>
      <c r="B791">
        <f>'Input EIA Imports Petroleum'!A790</f>
        <v/>
      </c>
      <c r="C791">
        <f>'Input EIA Imports Petroleum'!K790</f>
        <v/>
      </c>
      <c r="D791">
        <f>'Input EIA Imports Petroleum'!L790</f>
        <v/>
      </c>
      <c r="E791">
        <f>VLOOKUP('Input EIA Imports Petroleum'!$E790,'EIA Petroleum Classification'!$A:$B,2,FALSE)</f>
        <v/>
      </c>
    </row>
    <row r="792" spans="1:5">
      <c r="A792">
        <f>YEAR(B792)</f>
        <v/>
      </c>
      <c r="B792">
        <f>'Input EIA Imports Petroleum'!A791</f>
        <v/>
      </c>
      <c r="C792">
        <f>'Input EIA Imports Petroleum'!K791</f>
        <v/>
      </c>
      <c r="D792">
        <f>'Input EIA Imports Petroleum'!L791</f>
        <v/>
      </c>
      <c r="E792">
        <f>VLOOKUP('Input EIA Imports Petroleum'!$E791,'EIA Petroleum Classification'!$A:$B,2,FALSE)</f>
        <v/>
      </c>
    </row>
    <row r="793" spans="1:5">
      <c r="A793">
        <f>YEAR(B793)</f>
        <v/>
      </c>
      <c r="B793">
        <f>'Input EIA Imports Petroleum'!A792</f>
        <v/>
      </c>
      <c r="C793">
        <f>'Input EIA Imports Petroleum'!K792</f>
        <v/>
      </c>
      <c r="D793">
        <f>'Input EIA Imports Petroleum'!L792</f>
        <v/>
      </c>
      <c r="E793">
        <f>VLOOKUP('Input EIA Imports Petroleum'!$E792,'EIA Petroleum Classification'!$A:$B,2,FALSE)</f>
        <v/>
      </c>
    </row>
    <row r="794" spans="1:5">
      <c r="A794">
        <f>YEAR(B794)</f>
        <v/>
      </c>
      <c r="B794">
        <f>'Input EIA Imports Petroleum'!A793</f>
        <v/>
      </c>
      <c r="C794">
        <f>'Input EIA Imports Petroleum'!K793</f>
        <v/>
      </c>
      <c r="D794">
        <f>'Input EIA Imports Petroleum'!L793</f>
        <v/>
      </c>
      <c r="E794">
        <f>VLOOKUP('Input EIA Imports Petroleum'!$E793,'EIA Petroleum Classification'!$A:$B,2,FALSE)</f>
        <v/>
      </c>
    </row>
    <row r="795" spans="1:5">
      <c r="A795">
        <f>YEAR(B795)</f>
        <v/>
      </c>
      <c r="B795">
        <f>'Input EIA Imports Petroleum'!A794</f>
        <v/>
      </c>
      <c r="C795">
        <f>'Input EIA Imports Petroleum'!K794</f>
        <v/>
      </c>
      <c r="D795">
        <f>'Input EIA Imports Petroleum'!L794</f>
        <v/>
      </c>
      <c r="E795">
        <f>VLOOKUP('Input EIA Imports Petroleum'!$E794,'EIA Petroleum Classification'!$A:$B,2,FALSE)</f>
        <v/>
      </c>
    </row>
    <row r="796" spans="1:5">
      <c r="A796">
        <f>YEAR(B796)</f>
        <v/>
      </c>
      <c r="B796">
        <f>'Input EIA Imports Petroleum'!A795</f>
        <v/>
      </c>
      <c r="C796">
        <f>'Input EIA Imports Petroleum'!K795</f>
        <v/>
      </c>
      <c r="D796">
        <f>'Input EIA Imports Petroleum'!L795</f>
        <v/>
      </c>
      <c r="E796">
        <f>VLOOKUP('Input EIA Imports Petroleum'!$E795,'EIA Petroleum Classification'!$A:$B,2,FALSE)</f>
        <v/>
      </c>
    </row>
    <row r="797" spans="1:5">
      <c r="A797">
        <f>YEAR(B797)</f>
        <v/>
      </c>
      <c r="B797">
        <f>'Input EIA Imports Petroleum'!A796</f>
        <v/>
      </c>
      <c r="C797">
        <f>'Input EIA Imports Petroleum'!K796</f>
        <v/>
      </c>
      <c r="D797">
        <f>'Input EIA Imports Petroleum'!L796</f>
        <v/>
      </c>
      <c r="E797">
        <f>VLOOKUP('Input EIA Imports Petroleum'!$E796,'EIA Petroleum Classification'!$A:$B,2,FALSE)</f>
        <v/>
      </c>
    </row>
    <row r="798" spans="1:5">
      <c r="A798">
        <f>YEAR(B798)</f>
        <v/>
      </c>
      <c r="B798">
        <f>'Input EIA Imports Petroleum'!A797</f>
        <v/>
      </c>
      <c r="C798">
        <f>'Input EIA Imports Petroleum'!K797</f>
        <v/>
      </c>
      <c r="D798">
        <f>'Input EIA Imports Petroleum'!L797</f>
        <v/>
      </c>
      <c r="E798">
        <f>VLOOKUP('Input EIA Imports Petroleum'!$E797,'EIA Petroleum Classification'!$A:$B,2,FALSE)</f>
        <v/>
      </c>
    </row>
    <row r="799" spans="1:5">
      <c r="A799">
        <f>YEAR(B799)</f>
        <v/>
      </c>
      <c r="B799">
        <f>'Input EIA Imports Petroleum'!A798</f>
        <v/>
      </c>
      <c r="C799">
        <f>'Input EIA Imports Petroleum'!K798</f>
        <v/>
      </c>
      <c r="D799">
        <f>'Input EIA Imports Petroleum'!L798</f>
        <v/>
      </c>
      <c r="E799">
        <f>VLOOKUP('Input EIA Imports Petroleum'!$E798,'EIA Petroleum Classification'!$A:$B,2,FALSE)</f>
        <v/>
      </c>
    </row>
    <row r="800" spans="1:5">
      <c r="A800">
        <f>YEAR(B800)</f>
        <v/>
      </c>
      <c r="B800">
        <f>'Input EIA Imports Petroleum'!A799</f>
        <v/>
      </c>
      <c r="C800">
        <f>'Input EIA Imports Petroleum'!K799</f>
        <v/>
      </c>
      <c r="D800">
        <f>'Input EIA Imports Petroleum'!L799</f>
        <v/>
      </c>
      <c r="E800">
        <f>VLOOKUP('Input EIA Imports Petroleum'!$E799,'EIA Petroleum Classification'!$A:$B,2,FALSE)</f>
        <v/>
      </c>
    </row>
    <row r="801" spans="1:5">
      <c r="A801">
        <f>YEAR(B801)</f>
        <v/>
      </c>
      <c r="B801">
        <f>'Input EIA Imports Petroleum'!A800</f>
        <v/>
      </c>
      <c r="C801">
        <f>'Input EIA Imports Petroleum'!K800</f>
        <v/>
      </c>
      <c r="D801">
        <f>'Input EIA Imports Petroleum'!L800</f>
        <v/>
      </c>
      <c r="E801">
        <f>VLOOKUP('Input EIA Imports Petroleum'!$E800,'EIA Petroleum Classification'!$A:$B,2,FALSE)</f>
        <v/>
      </c>
    </row>
    <row r="802" spans="1:5">
      <c r="A802">
        <f>YEAR(B802)</f>
        <v/>
      </c>
      <c r="B802">
        <f>'Input EIA Imports Petroleum'!A801</f>
        <v/>
      </c>
      <c r="C802">
        <f>'Input EIA Imports Petroleum'!K801</f>
        <v/>
      </c>
      <c r="D802">
        <f>'Input EIA Imports Petroleum'!L801</f>
        <v/>
      </c>
      <c r="E802">
        <f>VLOOKUP('Input EIA Imports Petroleum'!$E801,'EIA Petroleum Classification'!$A:$B,2,FALSE)</f>
        <v/>
      </c>
    </row>
    <row r="803" spans="1:5">
      <c r="A803">
        <f>YEAR(B803)</f>
        <v/>
      </c>
      <c r="B803">
        <f>'Input EIA Imports Petroleum'!A802</f>
        <v/>
      </c>
      <c r="C803">
        <f>'Input EIA Imports Petroleum'!K802</f>
        <v/>
      </c>
      <c r="D803">
        <f>'Input EIA Imports Petroleum'!L802</f>
        <v/>
      </c>
      <c r="E803">
        <f>VLOOKUP('Input EIA Imports Petroleum'!$E802,'EIA Petroleum Classification'!$A:$B,2,FALSE)</f>
        <v/>
      </c>
    </row>
    <row r="804" spans="1:5">
      <c r="A804">
        <f>YEAR(B804)</f>
        <v/>
      </c>
      <c r="B804">
        <f>'Input EIA Imports Petroleum'!A803</f>
        <v/>
      </c>
      <c r="C804">
        <f>'Input EIA Imports Petroleum'!K803</f>
        <v/>
      </c>
      <c r="D804">
        <f>'Input EIA Imports Petroleum'!L803</f>
        <v/>
      </c>
      <c r="E804">
        <f>VLOOKUP('Input EIA Imports Petroleum'!$E803,'EIA Petroleum Classification'!$A:$B,2,FALSE)</f>
        <v/>
      </c>
    </row>
    <row r="805" spans="1:5">
      <c r="A805">
        <f>YEAR(B805)</f>
        <v/>
      </c>
      <c r="B805">
        <f>'Input EIA Imports Petroleum'!A804</f>
        <v/>
      </c>
      <c r="C805">
        <f>'Input EIA Imports Petroleum'!K804</f>
        <v/>
      </c>
      <c r="D805">
        <f>'Input EIA Imports Petroleum'!L804</f>
        <v/>
      </c>
      <c r="E805">
        <f>VLOOKUP('Input EIA Imports Petroleum'!$E804,'EIA Petroleum Classification'!$A:$B,2,FALSE)</f>
        <v/>
      </c>
    </row>
    <row r="806" spans="1:5">
      <c r="A806">
        <f>YEAR(B806)</f>
        <v/>
      </c>
      <c r="B806">
        <f>'Input EIA Imports Petroleum'!A805</f>
        <v/>
      </c>
      <c r="C806">
        <f>'Input EIA Imports Petroleum'!K805</f>
        <v/>
      </c>
      <c r="D806">
        <f>'Input EIA Imports Petroleum'!L805</f>
        <v/>
      </c>
      <c r="E806">
        <f>VLOOKUP('Input EIA Imports Petroleum'!$E805,'EIA Petroleum Classification'!$A:$B,2,FALSE)</f>
        <v/>
      </c>
    </row>
    <row r="807" spans="1:5">
      <c r="A807">
        <f>YEAR(B807)</f>
        <v/>
      </c>
      <c r="B807">
        <f>'Input EIA Imports Petroleum'!A806</f>
        <v/>
      </c>
      <c r="C807">
        <f>'Input EIA Imports Petroleum'!K806</f>
        <v/>
      </c>
      <c r="D807">
        <f>'Input EIA Imports Petroleum'!L806</f>
        <v/>
      </c>
      <c r="E807">
        <f>VLOOKUP('Input EIA Imports Petroleum'!$E806,'EIA Petroleum Classification'!$A:$B,2,FALSE)</f>
        <v/>
      </c>
    </row>
    <row r="808" spans="1:5">
      <c r="A808">
        <f>YEAR(B808)</f>
        <v/>
      </c>
      <c r="B808">
        <f>'Input EIA Imports Petroleum'!A807</f>
        <v/>
      </c>
      <c r="C808">
        <f>'Input EIA Imports Petroleum'!K807</f>
        <v/>
      </c>
      <c r="D808">
        <f>'Input EIA Imports Petroleum'!L807</f>
        <v/>
      </c>
      <c r="E808">
        <f>VLOOKUP('Input EIA Imports Petroleum'!$E807,'EIA Petroleum Classification'!$A:$B,2,FALSE)</f>
        <v/>
      </c>
    </row>
    <row r="809" spans="1:5">
      <c r="A809">
        <f>YEAR(B809)</f>
        <v/>
      </c>
      <c r="B809">
        <f>'Input EIA Imports Petroleum'!A808</f>
        <v/>
      </c>
      <c r="C809">
        <f>'Input EIA Imports Petroleum'!K808</f>
        <v/>
      </c>
      <c r="D809">
        <f>'Input EIA Imports Petroleum'!L808</f>
        <v/>
      </c>
      <c r="E809">
        <f>VLOOKUP('Input EIA Imports Petroleum'!$E808,'EIA Petroleum Classification'!$A:$B,2,FALSE)</f>
        <v/>
      </c>
    </row>
    <row r="810" spans="1:5">
      <c r="A810">
        <f>YEAR(B810)</f>
        <v/>
      </c>
      <c r="B810">
        <f>'Input EIA Imports Petroleum'!A809</f>
        <v/>
      </c>
      <c r="C810">
        <f>'Input EIA Imports Petroleum'!K809</f>
        <v/>
      </c>
      <c r="D810">
        <f>'Input EIA Imports Petroleum'!L809</f>
        <v/>
      </c>
      <c r="E810">
        <f>VLOOKUP('Input EIA Imports Petroleum'!$E809,'EIA Petroleum Classification'!$A:$B,2,FALSE)</f>
        <v/>
      </c>
    </row>
    <row r="811" spans="1:5">
      <c r="A811">
        <f>YEAR(B811)</f>
        <v/>
      </c>
      <c r="B811">
        <f>'Input EIA Imports Petroleum'!A810</f>
        <v/>
      </c>
      <c r="C811">
        <f>'Input EIA Imports Petroleum'!K810</f>
        <v/>
      </c>
      <c r="D811">
        <f>'Input EIA Imports Petroleum'!L810</f>
        <v/>
      </c>
      <c r="E811">
        <f>VLOOKUP('Input EIA Imports Petroleum'!$E810,'EIA Petroleum Classification'!$A:$B,2,FALSE)</f>
        <v/>
      </c>
    </row>
    <row r="812" spans="1:5">
      <c r="A812">
        <f>YEAR(B812)</f>
        <v/>
      </c>
      <c r="B812">
        <f>'Input EIA Imports Petroleum'!A811</f>
        <v/>
      </c>
      <c r="C812">
        <f>'Input EIA Imports Petroleum'!K811</f>
        <v/>
      </c>
      <c r="D812">
        <f>'Input EIA Imports Petroleum'!L811</f>
        <v/>
      </c>
      <c r="E812">
        <f>VLOOKUP('Input EIA Imports Petroleum'!$E811,'EIA Petroleum Classification'!$A:$B,2,FALSE)</f>
        <v/>
      </c>
    </row>
    <row r="813" spans="1:5">
      <c r="A813">
        <f>YEAR(B813)</f>
        <v/>
      </c>
      <c r="B813">
        <f>'Input EIA Imports Petroleum'!A812</f>
        <v/>
      </c>
      <c r="C813">
        <f>'Input EIA Imports Petroleum'!K812</f>
        <v/>
      </c>
      <c r="D813">
        <f>'Input EIA Imports Petroleum'!L812</f>
        <v/>
      </c>
      <c r="E813">
        <f>VLOOKUP('Input EIA Imports Petroleum'!$E812,'EIA Petroleum Classification'!$A:$B,2,FALSE)</f>
        <v/>
      </c>
    </row>
    <row r="814" spans="1:5">
      <c r="A814">
        <f>YEAR(B814)</f>
        <v/>
      </c>
      <c r="B814">
        <f>'Input EIA Imports Petroleum'!A813</f>
        <v/>
      </c>
      <c r="C814">
        <f>'Input EIA Imports Petroleum'!K813</f>
        <v/>
      </c>
      <c r="D814">
        <f>'Input EIA Imports Petroleum'!L813</f>
        <v/>
      </c>
      <c r="E814">
        <f>VLOOKUP('Input EIA Imports Petroleum'!$E813,'EIA Petroleum Classification'!$A:$B,2,FALSE)</f>
        <v/>
      </c>
    </row>
    <row r="815" spans="1:5">
      <c r="A815">
        <f>YEAR(B815)</f>
        <v/>
      </c>
      <c r="B815">
        <f>'Input EIA Imports Petroleum'!A814</f>
        <v/>
      </c>
      <c r="C815">
        <f>'Input EIA Imports Petroleum'!K814</f>
        <v/>
      </c>
      <c r="D815">
        <f>'Input EIA Imports Petroleum'!L814</f>
        <v/>
      </c>
      <c r="E815">
        <f>VLOOKUP('Input EIA Imports Petroleum'!$E814,'EIA Petroleum Classification'!$A:$B,2,FALSE)</f>
        <v/>
      </c>
    </row>
    <row r="816" spans="1:5">
      <c r="A816">
        <f>YEAR(B816)</f>
        <v/>
      </c>
      <c r="B816">
        <f>'Input EIA Imports Petroleum'!A815</f>
        <v/>
      </c>
      <c r="C816">
        <f>'Input EIA Imports Petroleum'!K815</f>
        <v/>
      </c>
      <c r="D816">
        <f>'Input EIA Imports Petroleum'!L815</f>
        <v/>
      </c>
      <c r="E816">
        <f>VLOOKUP('Input EIA Imports Petroleum'!$E815,'EIA Petroleum Classification'!$A:$B,2,FALSE)</f>
        <v/>
      </c>
    </row>
    <row r="817" spans="1:5">
      <c r="A817">
        <f>YEAR(B817)</f>
        <v/>
      </c>
      <c r="B817">
        <f>'Input EIA Imports Petroleum'!A816</f>
        <v/>
      </c>
      <c r="C817">
        <f>'Input EIA Imports Petroleum'!K816</f>
        <v/>
      </c>
      <c r="D817">
        <f>'Input EIA Imports Petroleum'!L816</f>
        <v/>
      </c>
      <c r="E817">
        <f>VLOOKUP('Input EIA Imports Petroleum'!$E816,'EIA Petroleum Classification'!$A:$B,2,FALSE)</f>
        <v/>
      </c>
    </row>
    <row r="818" spans="1:5">
      <c r="A818">
        <f>YEAR(B818)</f>
        <v/>
      </c>
      <c r="B818">
        <f>'Input EIA Imports Petroleum'!A817</f>
        <v/>
      </c>
      <c r="C818">
        <f>'Input EIA Imports Petroleum'!K817</f>
        <v/>
      </c>
      <c r="D818">
        <f>'Input EIA Imports Petroleum'!L817</f>
        <v/>
      </c>
      <c r="E818">
        <f>VLOOKUP('Input EIA Imports Petroleum'!$E817,'EIA Petroleum Classification'!$A:$B,2,FALSE)</f>
        <v/>
      </c>
    </row>
    <row r="819" spans="1:5">
      <c r="A819">
        <f>YEAR(B819)</f>
        <v/>
      </c>
      <c r="B819">
        <f>'Input EIA Imports Petroleum'!A818</f>
        <v/>
      </c>
      <c r="C819">
        <f>'Input EIA Imports Petroleum'!K818</f>
        <v/>
      </c>
      <c r="D819">
        <f>'Input EIA Imports Petroleum'!L818</f>
        <v/>
      </c>
      <c r="E819">
        <f>VLOOKUP('Input EIA Imports Petroleum'!$E818,'EIA Petroleum Classification'!$A:$B,2,FALSE)</f>
        <v/>
      </c>
    </row>
    <row r="820" spans="1:5">
      <c r="A820">
        <f>YEAR(B820)</f>
        <v/>
      </c>
      <c r="B820">
        <f>'Input EIA Imports Petroleum'!A819</f>
        <v/>
      </c>
      <c r="C820">
        <f>'Input EIA Imports Petroleum'!K819</f>
        <v/>
      </c>
      <c r="D820">
        <f>'Input EIA Imports Petroleum'!L819</f>
        <v/>
      </c>
      <c r="E820">
        <f>VLOOKUP('Input EIA Imports Petroleum'!$E819,'EIA Petroleum Classification'!$A:$B,2,FALSE)</f>
        <v/>
      </c>
    </row>
    <row r="821" spans="1:5">
      <c r="A821">
        <f>YEAR(B821)</f>
        <v/>
      </c>
      <c r="B821">
        <f>'Input EIA Imports Petroleum'!A820</f>
        <v/>
      </c>
      <c r="C821">
        <f>'Input EIA Imports Petroleum'!K820</f>
        <v/>
      </c>
      <c r="D821">
        <f>'Input EIA Imports Petroleum'!L820</f>
        <v/>
      </c>
      <c r="E821">
        <f>VLOOKUP('Input EIA Imports Petroleum'!$E820,'EIA Petroleum Classification'!$A:$B,2,FALSE)</f>
        <v/>
      </c>
    </row>
    <row r="822" spans="1:5">
      <c r="A822">
        <f>YEAR(B822)</f>
        <v/>
      </c>
      <c r="B822">
        <f>'Input EIA Imports Petroleum'!A821</f>
        <v/>
      </c>
      <c r="C822">
        <f>'Input EIA Imports Petroleum'!K821</f>
        <v/>
      </c>
      <c r="D822">
        <f>'Input EIA Imports Petroleum'!L821</f>
        <v/>
      </c>
      <c r="E822">
        <f>VLOOKUP('Input EIA Imports Petroleum'!$E821,'EIA Petroleum Classification'!$A:$B,2,FALSE)</f>
        <v/>
      </c>
    </row>
    <row r="823" spans="1:5">
      <c r="A823">
        <f>YEAR(B823)</f>
        <v/>
      </c>
      <c r="B823">
        <f>'Input EIA Imports Petroleum'!A822</f>
        <v/>
      </c>
      <c r="C823">
        <f>'Input EIA Imports Petroleum'!K822</f>
        <v/>
      </c>
      <c r="D823">
        <f>'Input EIA Imports Petroleum'!L822</f>
        <v/>
      </c>
      <c r="E823">
        <f>VLOOKUP('Input EIA Imports Petroleum'!$E822,'EIA Petroleum Classification'!$A:$B,2,FALSE)</f>
        <v/>
      </c>
    </row>
    <row r="824" spans="1:5">
      <c r="A824">
        <f>YEAR(B824)</f>
        <v/>
      </c>
      <c r="B824">
        <f>'Input EIA Imports Petroleum'!A823</f>
        <v/>
      </c>
      <c r="C824">
        <f>'Input EIA Imports Petroleum'!K823</f>
        <v/>
      </c>
      <c r="D824">
        <f>'Input EIA Imports Petroleum'!L823</f>
        <v/>
      </c>
      <c r="E824">
        <f>VLOOKUP('Input EIA Imports Petroleum'!$E823,'EIA Petroleum Classification'!$A:$B,2,FALSE)</f>
        <v/>
      </c>
    </row>
    <row r="825" spans="1:5">
      <c r="A825">
        <f>YEAR(B825)</f>
        <v/>
      </c>
      <c r="B825">
        <f>'Input EIA Imports Petroleum'!A824</f>
        <v/>
      </c>
      <c r="C825">
        <f>'Input EIA Imports Petroleum'!K824</f>
        <v/>
      </c>
      <c r="D825">
        <f>'Input EIA Imports Petroleum'!L824</f>
        <v/>
      </c>
      <c r="E825">
        <f>VLOOKUP('Input EIA Imports Petroleum'!$E824,'EIA Petroleum Classification'!$A:$B,2,FALSE)</f>
        <v/>
      </c>
    </row>
    <row r="826" spans="1:5">
      <c r="A826">
        <f>YEAR(B826)</f>
        <v/>
      </c>
      <c r="B826">
        <f>'Input EIA Imports Petroleum'!A825</f>
        <v/>
      </c>
      <c r="C826">
        <f>'Input EIA Imports Petroleum'!K825</f>
        <v/>
      </c>
      <c r="D826">
        <f>'Input EIA Imports Petroleum'!L825</f>
        <v/>
      </c>
      <c r="E826">
        <f>VLOOKUP('Input EIA Imports Petroleum'!$E825,'EIA Petroleum Classification'!$A:$B,2,FALSE)</f>
        <v/>
      </c>
    </row>
    <row r="827" spans="1:5">
      <c r="A827">
        <f>YEAR(B827)</f>
        <v/>
      </c>
      <c r="B827">
        <f>'Input EIA Imports Petroleum'!A826</f>
        <v/>
      </c>
      <c r="C827">
        <f>'Input EIA Imports Petroleum'!K826</f>
        <v/>
      </c>
      <c r="D827">
        <f>'Input EIA Imports Petroleum'!L826</f>
        <v/>
      </c>
      <c r="E827">
        <f>VLOOKUP('Input EIA Imports Petroleum'!$E826,'EIA Petroleum Classification'!$A:$B,2,FALSE)</f>
        <v/>
      </c>
    </row>
    <row r="828" spans="1:5">
      <c r="A828">
        <f>YEAR(B828)</f>
        <v/>
      </c>
      <c r="B828">
        <f>'Input EIA Imports Petroleum'!A827</f>
        <v/>
      </c>
      <c r="C828">
        <f>'Input EIA Imports Petroleum'!K827</f>
        <v/>
      </c>
      <c r="D828">
        <f>'Input EIA Imports Petroleum'!L827</f>
        <v/>
      </c>
      <c r="E828">
        <f>VLOOKUP('Input EIA Imports Petroleum'!$E827,'EIA Petroleum Classification'!$A:$B,2,FALSE)</f>
        <v/>
      </c>
    </row>
    <row r="829" spans="1:5">
      <c r="A829">
        <f>YEAR(B829)</f>
        <v/>
      </c>
      <c r="B829">
        <f>'Input EIA Imports Petroleum'!A828</f>
        <v/>
      </c>
      <c r="C829">
        <f>'Input EIA Imports Petroleum'!K828</f>
        <v/>
      </c>
      <c r="D829">
        <f>'Input EIA Imports Petroleum'!L828</f>
        <v/>
      </c>
      <c r="E829">
        <f>VLOOKUP('Input EIA Imports Petroleum'!$E828,'EIA Petroleum Classification'!$A:$B,2,FALSE)</f>
        <v/>
      </c>
    </row>
    <row r="830" spans="1:5">
      <c r="A830">
        <f>YEAR(B830)</f>
        <v/>
      </c>
      <c r="B830">
        <f>'Input EIA Imports Petroleum'!A829</f>
        <v/>
      </c>
      <c r="C830">
        <f>'Input EIA Imports Petroleum'!K829</f>
        <v/>
      </c>
      <c r="D830">
        <f>'Input EIA Imports Petroleum'!L829</f>
        <v/>
      </c>
      <c r="E830">
        <f>VLOOKUP('Input EIA Imports Petroleum'!$E829,'EIA Petroleum Classification'!$A:$B,2,FALSE)</f>
        <v/>
      </c>
    </row>
    <row r="831" spans="1:5">
      <c r="A831">
        <f>YEAR(B831)</f>
        <v/>
      </c>
      <c r="B831">
        <f>'Input EIA Imports Petroleum'!A830</f>
        <v/>
      </c>
      <c r="C831">
        <f>'Input EIA Imports Petroleum'!K830</f>
        <v/>
      </c>
      <c r="D831">
        <f>'Input EIA Imports Petroleum'!L830</f>
        <v/>
      </c>
      <c r="E831">
        <f>VLOOKUP('Input EIA Imports Petroleum'!$E830,'EIA Petroleum Classification'!$A:$B,2,FALSE)</f>
        <v/>
      </c>
    </row>
    <row r="832" spans="1:5">
      <c r="A832">
        <f>YEAR(B832)</f>
        <v/>
      </c>
      <c r="B832">
        <f>'Input EIA Imports Petroleum'!A831</f>
        <v/>
      </c>
      <c r="C832">
        <f>'Input EIA Imports Petroleum'!K831</f>
        <v/>
      </c>
      <c r="D832">
        <f>'Input EIA Imports Petroleum'!L831</f>
        <v/>
      </c>
      <c r="E832">
        <f>VLOOKUP('Input EIA Imports Petroleum'!$E831,'EIA Petroleum Classification'!$A:$B,2,FALSE)</f>
        <v/>
      </c>
    </row>
    <row r="833" spans="1:5">
      <c r="A833">
        <f>YEAR(B833)</f>
        <v/>
      </c>
      <c r="B833">
        <f>'Input EIA Imports Petroleum'!A832</f>
        <v/>
      </c>
      <c r="C833">
        <f>'Input EIA Imports Petroleum'!K832</f>
        <v/>
      </c>
      <c r="D833">
        <f>'Input EIA Imports Petroleum'!L832</f>
        <v/>
      </c>
      <c r="E833">
        <f>VLOOKUP('Input EIA Imports Petroleum'!$E832,'EIA Petroleum Classification'!$A:$B,2,FALSE)</f>
        <v/>
      </c>
    </row>
    <row r="834" spans="1:5">
      <c r="A834">
        <f>YEAR(B834)</f>
        <v/>
      </c>
      <c r="B834">
        <f>'Input EIA Imports Petroleum'!A833</f>
        <v/>
      </c>
      <c r="C834">
        <f>'Input EIA Imports Petroleum'!K833</f>
        <v/>
      </c>
      <c r="D834">
        <f>'Input EIA Imports Petroleum'!L833</f>
        <v/>
      </c>
      <c r="E834">
        <f>VLOOKUP('Input EIA Imports Petroleum'!$E833,'EIA Petroleum Classification'!$A:$B,2,FALSE)</f>
        <v/>
      </c>
    </row>
    <row r="835" spans="1:5">
      <c r="A835">
        <f>YEAR(B835)</f>
        <v/>
      </c>
      <c r="B835">
        <f>'Input EIA Imports Petroleum'!A834</f>
        <v/>
      </c>
      <c r="C835">
        <f>'Input EIA Imports Petroleum'!K834</f>
        <v/>
      </c>
      <c r="D835">
        <f>'Input EIA Imports Petroleum'!L834</f>
        <v/>
      </c>
      <c r="E835">
        <f>VLOOKUP('Input EIA Imports Petroleum'!$E834,'EIA Petroleum Classification'!$A:$B,2,FALSE)</f>
        <v/>
      </c>
    </row>
    <row r="836" spans="1:5">
      <c r="A836">
        <f>YEAR(B836)</f>
        <v/>
      </c>
      <c r="B836">
        <f>'Input EIA Imports Petroleum'!A835</f>
        <v/>
      </c>
      <c r="C836">
        <f>'Input EIA Imports Petroleum'!K835</f>
        <v/>
      </c>
      <c r="D836">
        <f>'Input EIA Imports Petroleum'!L835</f>
        <v/>
      </c>
      <c r="E836">
        <f>VLOOKUP('Input EIA Imports Petroleum'!$E835,'EIA Petroleum Classification'!$A:$B,2,FALSE)</f>
        <v/>
      </c>
    </row>
    <row r="837" spans="1:5">
      <c r="A837">
        <f>YEAR(B837)</f>
        <v/>
      </c>
      <c r="B837">
        <f>'Input EIA Imports Petroleum'!A836</f>
        <v/>
      </c>
      <c r="C837">
        <f>'Input EIA Imports Petroleum'!K836</f>
        <v/>
      </c>
      <c r="D837">
        <f>'Input EIA Imports Petroleum'!L836</f>
        <v/>
      </c>
      <c r="E837">
        <f>VLOOKUP('Input EIA Imports Petroleum'!$E836,'EIA Petroleum Classification'!$A:$B,2,FALSE)</f>
        <v/>
      </c>
    </row>
    <row r="838" spans="1:5">
      <c r="A838">
        <f>YEAR(B838)</f>
        <v/>
      </c>
      <c r="B838">
        <f>'Input EIA Imports Petroleum'!A837</f>
        <v/>
      </c>
      <c r="C838">
        <f>'Input EIA Imports Petroleum'!K837</f>
        <v/>
      </c>
      <c r="D838">
        <f>'Input EIA Imports Petroleum'!L837</f>
        <v/>
      </c>
      <c r="E838">
        <f>VLOOKUP('Input EIA Imports Petroleum'!$E837,'EIA Petroleum Classification'!$A:$B,2,FALSE)</f>
        <v/>
      </c>
    </row>
    <row r="839" spans="1:5">
      <c r="A839">
        <f>YEAR(B839)</f>
        <v/>
      </c>
      <c r="B839">
        <f>'Input EIA Imports Petroleum'!A838</f>
        <v/>
      </c>
      <c r="C839">
        <f>'Input EIA Imports Petroleum'!K838</f>
        <v/>
      </c>
      <c r="D839">
        <f>'Input EIA Imports Petroleum'!L838</f>
        <v/>
      </c>
      <c r="E839">
        <f>VLOOKUP('Input EIA Imports Petroleum'!$E838,'EIA Petroleum Classification'!$A:$B,2,FALSE)</f>
        <v/>
      </c>
    </row>
    <row r="840" spans="1:5">
      <c r="A840">
        <f>YEAR(B840)</f>
        <v/>
      </c>
      <c r="B840">
        <f>'Input EIA Imports Petroleum'!A839</f>
        <v/>
      </c>
      <c r="C840">
        <f>'Input EIA Imports Petroleum'!K839</f>
        <v/>
      </c>
      <c r="D840">
        <f>'Input EIA Imports Petroleum'!L839</f>
        <v/>
      </c>
      <c r="E840">
        <f>VLOOKUP('Input EIA Imports Petroleum'!$E839,'EIA Petroleum Classification'!$A:$B,2,FALSE)</f>
        <v/>
      </c>
    </row>
    <row r="841" spans="1:5">
      <c r="A841">
        <f>YEAR(B841)</f>
        <v/>
      </c>
      <c r="B841">
        <f>'Input EIA Imports Petroleum'!A840</f>
        <v/>
      </c>
      <c r="C841">
        <f>'Input EIA Imports Petroleum'!K840</f>
        <v/>
      </c>
      <c r="D841">
        <f>'Input EIA Imports Petroleum'!L840</f>
        <v/>
      </c>
      <c r="E841">
        <f>VLOOKUP('Input EIA Imports Petroleum'!$E840,'EIA Petroleum Classification'!$A:$B,2,FALSE)</f>
        <v/>
      </c>
    </row>
    <row r="842" spans="1:5">
      <c r="A842">
        <f>YEAR(B842)</f>
        <v/>
      </c>
      <c r="B842">
        <f>'Input EIA Imports Petroleum'!A841</f>
        <v/>
      </c>
      <c r="C842">
        <f>'Input EIA Imports Petroleum'!K841</f>
        <v/>
      </c>
      <c r="D842">
        <f>'Input EIA Imports Petroleum'!L841</f>
        <v/>
      </c>
      <c r="E842">
        <f>VLOOKUP('Input EIA Imports Petroleum'!$E841,'EIA Petroleum Classification'!$A:$B,2,FALSE)</f>
        <v/>
      </c>
    </row>
    <row r="843" spans="1:5">
      <c r="A843">
        <f>YEAR(B843)</f>
        <v/>
      </c>
      <c r="B843">
        <f>'Input EIA Imports Petroleum'!A842</f>
        <v/>
      </c>
      <c r="C843">
        <f>'Input EIA Imports Petroleum'!K842</f>
        <v/>
      </c>
      <c r="D843">
        <f>'Input EIA Imports Petroleum'!L842</f>
        <v/>
      </c>
      <c r="E843">
        <f>VLOOKUP('Input EIA Imports Petroleum'!$E842,'EIA Petroleum Classification'!$A:$B,2,FALSE)</f>
        <v/>
      </c>
    </row>
    <row r="844" spans="1:5">
      <c r="A844">
        <f>YEAR(B844)</f>
        <v/>
      </c>
      <c r="B844">
        <f>'Input EIA Imports Petroleum'!A843</f>
        <v/>
      </c>
      <c r="C844">
        <f>'Input EIA Imports Petroleum'!K843</f>
        <v/>
      </c>
      <c r="D844">
        <f>'Input EIA Imports Petroleum'!L843</f>
        <v/>
      </c>
      <c r="E844">
        <f>VLOOKUP('Input EIA Imports Petroleum'!$E843,'EIA Petroleum Classification'!$A:$B,2,FALSE)</f>
        <v/>
      </c>
    </row>
    <row r="845" spans="1:5">
      <c r="A845">
        <f>YEAR(B845)</f>
        <v/>
      </c>
      <c r="B845">
        <f>'Input EIA Imports Petroleum'!A844</f>
        <v/>
      </c>
      <c r="C845">
        <f>'Input EIA Imports Petroleum'!K844</f>
        <v/>
      </c>
      <c r="D845">
        <f>'Input EIA Imports Petroleum'!L844</f>
        <v/>
      </c>
      <c r="E845">
        <f>VLOOKUP('Input EIA Imports Petroleum'!$E844,'EIA Petroleum Classification'!$A:$B,2,FALSE)</f>
        <v/>
      </c>
    </row>
    <row r="846" spans="1:5">
      <c r="A846">
        <f>YEAR(B846)</f>
        <v/>
      </c>
      <c r="B846">
        <f>'Input EIA Imports Petroleum'!A845</f>
        <v/>
      </c>
      <c r="C846">
        <f>'Input EIA Imports Petroleum'!K845</f>
        <v/>
      </c>
      <c r="D846">
        <f>'Input EIA Imports Petroleum'!L845</f>
        <v/>
      </c>
      <c r="E846">
        <f>VLOOKUP('Input EIA Imports Petroleum'!$E845,'EIA Petroleum Classification'!$A:$B,2,FALSE)</f>
        <v/>
      </c>
    </row>
    <row r="847" spans="1:5">
      <c r="A847">
        <f>YEAR(B847)</f>
        <v/>
      </c>
      <c r="B847">
        <f>'Input EIA Imports Petroleum'!A846</f>
        <v/>
      </c>
      <c r="C847">
        <f>'Input EIA Imports Petroleum'!K846</f>
        <v/>
      </c>
      <c r="D847">
        <f>'Input EIA Imports Petroleum'!L846</f>
        <v/>
      </c>
      <c r="E847">
        <f>VLOOKUP('Input EIA Imports Petroleum'!$E846,'EIA Petroleum Classification'!$A:$B,2,FALSE)</f>
        <v/>
      </c>
    </row>
    <row r="848" spans="1:5">
      <c r="A848">
        <f>YEAR(B848)</f>
        <v/>
      </c>
      <c r="B848">
        <f>'Input EIA Imports Petroleum'!A847</f>
        <v/>
      </c>
      <c r="C848">
        <f>'Input EIA Imports Petroleum'!K847</f>
        <v/>
      </c>
      <c r="D848">
        <f>'Input EIA Imports Petroleum'!L847</f>
        <v/>
      </c>
      <c r="E848">
        <f>VLOOKUP('Input EIA Imports Petroleum'!$E847,'EIA Petroleum Classification'!$A:$B,2,FALSE)</f>
        <v/>
      </c>
    </row>
    <row r="849" spans="1:5">
      <c r="A849">
        <f>YEAR(B849)</f>
        <v/>
      </c>
      <c r="B849">
        <f>'Input EIA Imports Petroleum'!A848</f>
        <v/>
      </c>
      <c r="C849">
        <f>'Input EIA Imports Petroleum'!K848</f>
        <v/>
      </c>
      <c r="D849">
        <f>'Input EIA Imports Petroleum'!L848</f>
        <v/>
      </c>
      <c r="E849">
        <f>VLOOKUP('Input EIA Imports Petroleum'!$E848,'EIA Petroleum Classification'!$A:$B,2,FALSE)</f>
        <v/>
      </c>
    </row>
    <row r="850" spans="1:5">
      <c r="A850">
        <f>YEAR(B850)</f>
        <v/>
      </c>
      <c r="B850">
        <f>'Input EIA Imports Petroleum'!A849</f>
        <v/>
      </c>
      <c r="C850">
        <f>'Input EIA Imports Petroleum'!K849</f>
        <v/>
      </c>
      <c r="D850">
        <f>'Input EIA Imports Petroleum'!L849</f>
        <v/>
      </c>
      <c r="E850">
        <f>VLOOKUP('Input EIA Imports Petroleum'!$E849,'EIA Petroleum Classification'!$A:$B,2,FALSE)</f>
        <v/>
      </c>
    </row>
    <row r="851" spans="1:5">
      <c r="A851">
        <f>YEAR(B851)</f>
        <v/>
      </c>
      <c r="B851">
        <f>'Input EIA Imports Petroleum'!A850</f>
        <v/>
      </c>
      <c r="C851">
        <f>'Input EIA Imports Petroleum'!K850</f>
        <v/>
      </c>
      <c r="D851">
        <f>'Input EIA Imports Petroleum'!L850</f>
        <v/>
      </c>
      <c r="E851">
        <f>VLOOKUP('Input EIA Imports Petroleum'!$E850,'EIA Petroleum Classification'!$A:$B,2,FALSE)</f>
        <v/>
      </c>
    </row>
    <row r="852" spans="1:5">
      <c r="A852">
        <f>YEAR(B852)</f>
        <v/>
      </c>
      <c r="B852">
        <f>'Input EIA Imports Petroleum'!A851</f>
        <v/>
      </c>
      <c r="C852">
        <f>'Input EIA Imports Petroleum'!K851</f>
        <v/>
      </c>
      <c r="D852">
        <f>'Input EIA Imports Petroleum'!L851</f>
        <v/>
      </c>
      <c r="E852">
        <f>VLOOKUP('Input EIA Imports Petroleum'!$E851,'EIA Petroleum Classification'!$A:$B,2,FALSE)</f>
        <v/>
      </c>
    </row>
    <row r="853" spans="1:5">
      <c r="A853">
        <f>YEAR(B853)</f>
        <v/>
      </c>
      <c r="B853">
        <f>'Input EIA Imports Petroleum'!A852</f>
        <v/>
      </c>
      <c r="C853">
        <f>'Input EIA Imports Petroleum'!K852</f>
        <v/>
      </c>
      <c r="D853">
        <f>'Input EIA Imports Petroleum'!L852</f>
        <v/>
      </c>
      <c r="E853">
        <f>VLOOKUP('Input EIA Imports Petroleum'!$E852,'EIA Petroleum Classification'!$A:$B,2,FALSE)</f>
        <v/>
      </c>
    </row>
    <row r="854" spans="1:5">
      <c r="A854">
        <f>YEAR(B854)</f>
        <v/>
      </c>
      <c r="B854">
        <f>'Input EIA Imports Petroleum'!A853</f>
        <v/>
      </c>
      <c r="C854">
        <f>'Input EIA Imports Petroleum'!K853</f>
        <v/>
      </c>
      <c r="D854">
        <f>'Input EIA Imports Petroleum'!L853</f>
        <v/>
      </c>
      <c r="E854">
        <f>VLOOKUP('Input EIA Imports Petroleum'!$E853,'EIA Petroleum Classification'!$A:$B,2,FALSE)</f>
        <v/>
      </c>
    </row>
    <row r="855" spans="1:5">
      <c r="A855">
        <f>YEAR(B855)</f>
        <v/>
      </c>
      <c r="B855">
        <f>'Input EIA Imports Petroleum'!A854</f>
        <v/>
      </c>
      <c r="C855">
        <f>'Input EIA Imports Petroleum'!K854</f>
        <v/>
      </c>
      <c r="D855">
        <f>'Input EIA Imports Petroleum'!L854</f>
        <v/>
      </c>
      <c r="E855">
        <f>VLOOKUP('Input EIA Imports Petroleum'!$E854,'EIA Petroleum Classification'!$A:$B,2,FALSE)</f>
        <v/>
      </c>
    </row>
    <row r="856" spans="1:5">
      <c r="A856">
        <f>YEAR(B856)</f>
        <v/>
      </c>
      <c r="B856">
        <f>'Input EIA Imports Petroleum'!A855</f>
        <v/>
      </c>
      <c r="C856">
        <f>'Input EIA Imports Petroleum'!K855</f>
        <v/>
      </c>
      <c r="D856">
        <f>'Input EIA Imports Petroleum'!L855</f>
        <v/>
      </c>
      <c r="E856">
        <f>VLOOKUP('Input EIA Imports Petroleum'!$E855,'EIA Petroleum Classification'!$A:$B,2,FALSE)</f>
        <v/>
      </c>
    </row>
    <row r="857" spans="1:5">
      <c r="A857">
        <f>YEAR(B857)</f>
        <v/>
      </c>
      <c r="B857">
        <f>'Input EIA Imports Petroleum'!A856</f>
        <v/>
      </c>
      <c r="C857">
        <f>'Input EIA Imports Petroleum'!K856</f>
        <v/>
      </c>
      <c r="D857">
        <f>'Input EIA Imports Petroleum'!L856</f>
        <v/>
      </c>
      <c r="E857">
        <f>VLOOKUP('Input EIA Imports Petroleum'!$E856,'EIA Petroleum Classification'!$A:$B,2,FALSE)</f>
        <v/>
      </c>
    </row>
    <row r="858" spans="1:5">
      <c r="A858">
        <f>YEAR(B858)</f>
        <v/>
      </c>
      <c r="B858">
        <f>'Input EIA Imports Petroleum'!A857</f>
        <v/>
      </c>
      <c r="C858">
        <f>'Input EIA Imports Petroleum'!K857</f>
        <v/>
      </c>
      <c r="D858">
        <f>'Input EIA Imports Petroleum'!L857</f>
        <v/>
      </c>
      <c r="E858">
        <f>VLOOKUP('Input EIA Imports Petroleum'!$E857,'EIA Petroleum Classification'!$A:$B,2,FALSE)</f>
        <v/>
      </c>
    </row>
    <row r="859" spans="1:5">
      <c r="A859">
        <f>YEAR(B859)</f>
        <v/>
      </c>
      <c r="B859">
        <f>'Input EIA Imports Petroleum'!A858</f>
        <v/>
      </c>
      <c r="C859">
        <f>'Input EIA Imports Petroleum'!K858</f>
        <v/>
      </c>
      <c r="D859">
        <f>'Input EIA Imports Petroleum'!L858</f>
        <v/>
      </c>
      <c r="E859">
        <f>VLOOKUP('Input EIA Imports Petroleum'!$E858,'EIA Petroleum Classification'!$A:$B,2,FALSE)</f>
        <v/>
      </c>
    </row>
    <row r="860" spans="1:5">
      <c r="A860">
        <f>YEAR(B860)</f>
        <v/>
      </c>
      <c r="B860">
        <f>'Input EIA Imports Petroleum'!A859</f>
        <v/>
      </c>
      <c r="C860">
        <f>'Input EIA Imports Petroleum'!K859</f>
        <v/>
      </c>
      <c r="D860">
        <f>'Input EIA Imports Petroleum'!L859</f>
        <v/>
      </c>
      <c r="E860">
        <f>VLOOKUP('Input EIA Imports Petroleum'!$E859,'EIA Petroleum Classification'!$A:$B,2,FALSE)</f>
        <v/>
      </c>
    </row>
    <row r="861" spans="1:5">
      <c r="A861">
        <f>YEAR(B861)</f>
        <v/>
      </c>
      <c r="B861">
        <f>'Input EIA Imports Petroleum'!A860</f>
        <v/>
      </c>
      <c r="C861">
        <f>'Input EIA Imports Petroleum'!K860</f>
        <v/>
      </c>
      <c r="D861">
        <f>'Input EIA Imports Petroleum'!L860</f>
        <v/>
      </c>
      <c r="E861">
        <f>VLOOKUP('Input EIA Imports Petroleum'!$E860,'EIA Petroleum Classification'!$A:$B,2,FALSE)</f>
        <v/>
      </c>
    </row>
    <row r="862" spans="1:5">
      <c r="A862">
        <f>YEAR(B862)</f>
        <v/>
      </c>
      <c r="B862">
        <f>'Input EIA Imports Petroleum'!A861</f>
        <v/>
      </c>
      <c r="C862">
        <f>'Input EIA Imports Petroleum'!K861</f>
        <v/>
      </c>
      <c r="D862">
        <f>'Input EIA Imports Petroleum'!L861</f>
        <v/>
      </c>
      <c r="E862">
        <f>VLOOKUP('Input EIA Imports Petroleum'!$E861,'EIA Petroleum Classification'!$A:$B,2,FALSE)</f>
        <v/>
      </c>
    </row>
    <row r="863" spans="1:5">
      <c r="A863">
        <f>YEAR(B863)</f>
        <v/>
      </c>
      <c r="B863">
        <f>'Input EIA Imports Petroleum'!A862</f>
        <v/>
      </c>
      <c r="C863">
        <f>'Input EIA Imports Petroleum'!K862</f>
        <v/>
      </c>
      <c r="D863">
        <f>'Input EIA Imports Petroleum'!L862</f>
        <v/>
      </c>
      <c r="E863">
        <f>VLOOKUP('Input EIA Imports Petroleum'!$E862,'EIA Petroleum Classification'!$A:$B,2,FALSE)</f>
        <v/>
      </c>
    </row>
    <row r="864" spans="1:5">
      <c r="A864">
        <f>YEAR(B864)</f>
        <v/>
      </c>
      <c r="B864">
        <f>'Input EIA Imports Petroleum'!A863</f>
        <v/>
      </c>
      <c r="C864">
        <f>'Input EIA Imports Petroleum'!K863</f>
        <v/>
      </c>
      <c r="D864">
        <f>'Input EIA Imports Petroleum'!L863</f>
        <v/>
      </c>
      <c r="E864">
        <f>VLOOKUP('Input EIA Imports Petroleum'!$E863,'EIA Petroleum Classification'!$A:$B,2,FALSE)</f>
        <v/>
      </c>
    </row>
    <row r="865" spans="1:5">
      <c r="A865">
        <f>YEAR(B865)</f>
        <v/>
      </c>
      <c r="B865">
        <f>'Input EIA Imports Petroleum'!A864</f>
        <v/>
      </c>
      <c r="C865">
        <f>'Input EIA Imports Petroleum'!K864</f>
        <v/>
      </c>
      <c r="D865">
        <f>'Input EIA Imports Petroleum'!L864</f>
        <v/>
      </c>
      <c r="E865">
        <f>VLOOKUP('Input EIA Imports Petroleum'!$E864,'EIA Petroleum Classification'!$A:$B,2,FALSE)</f>
        <v/>
      </c>
    </row>
    <row r="866" spans="1:5">
      <c r="A866">
        <f>YEAR(B866)</f>
        <v/>
      </c>
      <c r="B866">
        <f>'Input EIA Imports Petroleum'!A865</f>
        <v/>
      </c>
      <c r="C866">
        <f>'Input EIA Imports Petroleum'!K865</f>
        <v/>
      </c>
      <c r="D866">
        <f>'Input EIA Imports Petroleum'!L865</f>
        <v/>
      </c>
      <c r="E866">
        <f>VLOOKUP('Input EIA Imports Petroleum'!$E865,'EIA Petroleum Classification'!$A:$B,2,FALSE)</f>
        <v/>
      </c>
    </row>
    <row r="867" spans="1:5">
      <c r="A867">
        <f>YEAR(B867)</f>
        <v/>
      </c>
      <c r="B867">
        <f>'Input EIA Imports Petroleum'!A866</f>
        <v/>
      </c>
      <c r="C867">
        <f>'Input EIA Imports Petroleum'!K866</f>
        <v/>
      </c>
      <c r="D867">
        <f>'Input EIA Imports Petroleum'!L866</f>
        <v/>
      </c>
      <c r="E867">
        <f>VLOOKUP('Input EIA Imports Petroleum'!$E866,'EIA Petroleum Classification'!$A:$B,2,FALSE)</f>
        <v/>
      </c>
    </row>
    <row r="868" spans="1:5">
      <c r="A868">
        <f>YEAR(B868)</f>
        <v/>
      </c>
      <c r="B868">
        <f>'Input EIA Imports Petroleum'!A867</f>
        <v/>
      </c>
      <c r="C868">
        <f>'Input EIA Imports Petroleum'!K867</f>
        <v/>
      </c>
      <c r="D868">
        <f>'Input EIA Imports Petroleum'!L867</f>
        <v/>
      </c>
      <c r="E868">
        <f>VLOOKUP('Input EIA Imports Petroleum'!$E867,'EIA Petroleum Classification'!$A:$B,2,FALSE)</f>
        <v/>
      </c>
    </row>
    <row r="869" spans="1:5">
      <c r="A869">
        <f>YEAR(B869)</f>
        <v/>
      </c>
      <c r="B869">
        <f>'Input EIA Imports Petroleum'!A868</f>
        <v/>
      </c>
      <c r="C869">
        <f>'Input EIA Imports Petroleum'!K868</f>
        <v/>
      </c>
      <c r="D869">
        <f>'Input EIA Imports Petroleum'!L868</f>
        <v/>
      </c>
      <c r="E869">
        <f>VLOOKUP('Input EIA Imports Petroleum'!$E868,'EIA Petroleum Classification'!$A:$B,2,FALSE)</f>
        <v/>
      </c>
    </row>
    <row r="870" spans="1:5">
      <c r="A870">
        <f>YEAR(B870)</f>
        <v/>
      </c>
      <c r="B870">
        <f>'Input EIA Imports Petroleum'!A869</f>
        <v/>
      </c>
      <c r="C870">
        <f>'Input EIA Imports Petroleum'!K869</f>
        <v/>
      </c>
      <c r="D870">
        <f>'Input EIA Imports Petroleum'!L869</f>
        <v/>
      </c>
      <c r="E870">
        <f>VLOOKUP('Input EIA Imports Petroleum'!$E869,'EIA Petroleum Classification'!$A:$B,2,FALSE)</f>
        <v/>
      </c>
    </row>
    <row r="871" spans="1:5">
      <c r="A871">
        <f>YEAR(B871)</f>
        <v/>
      </c>
      <c r="B871">
        <f>'Input EIA Imports Petroleum'!A870</f>
        <v/>
      </c>
      <c r="C871">
        <f>'Input EIA Imports Petroleum'!K870</f>
        <v/>
      </c>
      <c r="D871">
        <f>'Input EIA Imports Petroleum'!L870</f>
        <v/>
      </c>
      <c r="E871">
        <f>VLOOKUP('Input EIA Imports Petroleum'!$E870,'EIA Petroleum Classification'!$A:$B,2,FALSE)</f>
        <v/>
      </c>
    </row>
    <row r="872" spans="1:5">
      <c r="A872">
        <f>YEAR(B872)</f>
        <v/>
      </c>
      <c r="B872">
        <f>'Input EIA Imports Petroleum'!A871</f>
        <v/>
      </c>
      <c r="C872">
        <f>'Input EIA Imports Petroleum'!K871</f>
        <v/>
      </c>
      <c r="D872">
        <f>'Input EIA Imports Petroleum'!L871</f>
        <v/>
      </c>
      <c r="E872">
        <f>VLOOKUP('Input EIA Imports Petroleum'!$E871,'EIA Petroleum Classification'!$A:$B,2,FALSE)</f>
        <v/>
      </c>
    </row>
    <row r="873" spans="1:5">
      <c r="A873">
        <f>YEAR(B873)</f>
        <v/>
      </c>
      <c r="B873">
        <f>'Input EIA Imports Petroleum'!A872</f>
        <v/>
      </c>
      <c r="C873">
        <f>'Input EIA Imports Petroleum'!K872</f>
        <v/>
      </c>
      <c r="D873">
        <f>'Input EIA Imports Petroleum'!L872</f>
        <v/>
      </c>
      <c r="E873">
        <f>VLOOKUP('Input EIA Imports Petroleum'!$E872,'EIA Petroleum Classification'!$A:$B,2,FALSE)</f>
        <v/>
      </c>
    </row>
    <row r="874" spans="1:5">
      <c r="A874">
        <f>YEAR(B874)</f>
        <v/>
      </c>
      <c r="B874">
        <f>'Input EIA Imports Petroleum'!A873</f>
        <v/>
      </c>
      <c r="C874">
        <f>'Input EIA Imports Petroleum'!K873</f>
        <v/>
      </c>
      <c r="D874">
        <f>'Input EIA Imports Petroleum'!L873</f>
        <v/>
      </c>
      <c r="E874">
        <f>VLOOKUP('Input EIA Imports Petroleum'!$E873,'EIA Petroleum Classification'!$A:$B,2,FALSE)</f>
        <v/>
      </c>
    </row>
    <row r="875" spans="1:5">
      <c r="A875">
        <f>YEAR(B875)</f>
        <v/>
      </c>
      <c r="B875">
        <f>'Input EIA Imports Petroleum'!A874</f>
        <v/>
      </c>
      <c r="C875">
        <f>'Input EIA Imports Petroleum'!K874</f>
        <v/>
      </c>
      <c r="D875">
        <f>'Input EIA Imports Petroleum'!L874</f>
        <v/>
      </c>
      <c r="E875">
        <f>VLOOKUP('Input EIA Imports Petroleum'!$E874,'EIA Petroleum Classification'!$A:$B,2,FALSE)</f>
        <v/>
      </c>
    </row>
    <row r="876" spans="1:5">
      <c r="A876">
        <f>YEAR(B876)</f>
        <v/>
      </c>
      <c r="B876">
        <f>'Input EIA Imports Petroleum'!A875</f>
        <v/>
      </c>
      <c r="C876">
        <f>'Input EIA Imports Petroleum'!K875</f>
        <v/>
      </c>
      <c r="D876">
        <f>'Input EIA Imports Petroleum'!L875</f>
        <v/>
      </c>
      <c r="E876">
        <f>VLOOKUP('Input EIA Imports Petroleum'!$E875,'EIA Petroleum Classification'!$A:$B,2,FALSE)</f>
        <v/>
      </c>
    </row>
    <row r="877" spans="1:5">
      <c r="A877">
        <f>YEAR(B877)</f>
        <v/>
      </c>
      <c r="B877">
        <f>'Input EIA Imports Petroleum'!A876</f>
        <v/>
      </c>
      <c r="C877">
        <f>'Input EIA Imports Petroleum'!K876</f>
        <v/>
      </c>
      <c r="D877">
        <f>'Input EIA Imports Petroleum'!L876</f>
        <v/>
      </c>
      <c r="E877">
        <f>VLOOKUP('Input EIA Imports Petroleum'!$E876,'EIA Petroleum Classification'!$A:$B,2,FALSE)</f>
        <v/>
      </c>
    </row>
    <row r="878" spans="1:5">
      <c r="A878">
        <f>YEAR(B878)</f>
        <v/>
      </c>
      <c r="B878">
        <f>'Input EIA Imports Petroleum'!A877</f>
        <v/>
      </c>
      <c r="C878">
        <f>'Input EIA Imports Petroleum'!K877</f>
        <v/>
      </c>
      <c r="D878">
        <f>'Input EIA Imports Petroleum'!L877</f>
        <v/>
      </c>
      <c r="E878">
        <f>VLOOKUP('Input EIA Imports Petroleum'!$E877,'EIA Petroleum Classification'!$A:$B,2,FALSE)</f>
        <v/>
      </c>
    </row>
    <row r="879" spans="1:5">
      <c r="A879">
        <f>YEAR(B879)</f>
        <v/>
      </c>
      <c r="B879">
        <f>'Input EIA Imports Petroleum'!A878</f>
        <v/>
      </c>
      <c r="C879">
        <f>'Input EIA Imports Petroleum'!K878</f>
        <v/>
      </c>
      <c r="D879">
        <f>'Input EIA Imports Petroleum'!L878</f>
        <v/>
      </c>
      <c r="E879">
        <f>VLOOKUP('Input EIA Imports Petroleum'!$E878,'EIA Petroleum Classification'!$A:$B,2,FALSE)</f>
        <v/>
      </c>
    </row>
    <row r="880" spans="1:5">
      <c r="A880">
        <f>YEAR(B880)</f>
        <v/>
      </c>
      <c r="B880">
        <f>'Input EIA Imports Petroleum'!A879</f>
        <v/>
      </c>
      <c r="C880">
        <f>'Input EIA Imports Petroleum'!K879</f>
        <v/>
      </c>
      <c r="D880">
        <f>'Input EIA Imports Petroleum'!L879</f>
        <v/>
      </c>
      <c r="E880">
        <f>VLOOKUP('Input EIA Imports Petroleum'!$E879,'EIA Petroleum Classification'!$A:$B,2,FALSE)</f>
        <v/>
      </c>
    </row>
    <row r="881" spans="1:5">
      <c r="A881">
        <f>YEAR(B881)</f>
        <v/>
      </c>
      <c r="B881">
        <f>'Input EIA Imports Petroleum'!A880</f>
        <v/>
      </c>
      <c r="C881">
        <f>'Input EIA Imports Petroleum'!K880</f>
        <v/>
      </c>
      <c r="D881">
        <f>'Input EIA Imports Petroleum'!L880</f>
        <v/>
      </c>
      <c r="E881">
        <f>VLOOKUP('Input EIA Imports Petroleum'!$E880,'EIA Petroleum Classification'!$A:$B,2,FALSE)</f>
        <v/>
      </c>
    </row>
    <row r="882" spans="1:5">
      <c r="A882">
        <f>YEAR(B882)</f>
        <v/>
      </c>
      <c r="B882">
        <f>'Input EIA Imports Petroleum'!A881</f>
        <v/>
      </c>
      <c r="C882">
        <f>'Input EIA Imports Petroleum'!K881</f>
        <v/>
      </c>
      <c r="D882">
        <f>'Input EIA Imports Petroleum'!L881</f>
        <v/>
      </c>
      <c r="E882">
        <f>VLOOKUP('Input EIA Imports Petroleum'!$E881,'EIA Petroleum Classification'!$A:$B,2,FALSE)</f>
        <v/>
      </c>
    </row>
    <row r="883" spans="1:5">
      <c r="A883">
        <f>YEAR(B883)</f>
        <v/>
      </c>
      <c r="B883">
        <f>'Input EIA Imports Petroleum'!A882</f>
        <v/>
      </c>
      <c r="C883">
        <f>'Input EIA Imports Petroleum'!K882</f>
        <v/>
      </c>
      <c r="D883">
        <f>'Input EIA Imports Petroleum'!L882</f>
        <v/>
      </c>
      <c r="E883">
        <f>VLOOKUP('Input EIA Imports Petroleum'!$E882,'EIA Petroleum Classification'!$A:$B,2,FALSE)</f>
        <v/>
      </c>
    </row>
    <row r="884" spans="1:5">
      <c r="A884">
        <f>YEAR(B884)</f>
        <v/>
      </c>
      <c r="B884">
        <f>'Input EIA Imports Petroleum'!A883</f>
        <v/>
      </c>
      <c r="C884">
        <f>'Input EIA Imports Petroleum'!K883</f>
        <v/>
      </c>
      <c r="D884">
        <f>'Input EIA Imports Petroleum'!L883</f>
        <v/>
      </c>
      <c r="E884">
        <f>VLOOKUP('Input EIA Imports Petroleum'!$E883,'EIA Petroleum Classification'!$A:$B,2,FALSE)</f>
        <v/>
      </c>
    </row>
    <row r="885" spans="1:5">
      <c r="A885">
        <f>YEAR(B885)</f>
        <v/>
      </c>
      <c r="B885">
        <f>'Input EIA Imports Petroleum'!A884</f>
        <v/>
      </c>
      <c r="C885">
        <f>'Input EIA Imports Petroleum'!K884</f>
        <v/>
      </c>
      <c r="D885">
        <f>'Input EIA Imports Petroleum'!L884</f>
        <v/>
      </c>
      <c r="E885">
        <f>VLOOKUP('Input EIA Imports Petroleum'!$E884,'EIA Petroleum Classification'!$A:$B,2,FALSE)</f>
        <v/>
      </c>
    </row>
    <row r="886" spans="1:5">
      <c r="A886">
        <f>YEAR(B886)</f>
        <v/>
      </c>
      <c r="B886">
        <f>'Input EIA Imports Petroleum'!A885</f>
        <v/>
      </c>
      <c r="C886">
        <f>'Input EIA Imports Petroleum'!K885</f>
        <v/>
      </c>
      <c r="D886">
        <f>'Input EIA Imports Petroleum'!L885</f>
        <v/>
      </c>
      <c r="E886">
        <f>VLOOKUP('Input EIA Imports Petroleum'!$E885,'EIA Petroleum Classification'!$A:$B,2,FALSE)</f>
        <v/>
      </c>
    </row>
    <row r="887" spans="1:5">
      <c r="A887">
        <f>YEAR(B887)</f>
        <v/>
      </c>
      <c r="B887">
        <f>'Input EIA Imports Petroleum'!A886</f>
        <v/>
      </c>
      <c r="C887">
        <f>'Input EIA Imports Petroleum'!K886</f>
        <v/>
      </c>
      <c r="D887">
        <f>'Input EIA Imports Petroleum'!L886</f>
        <v/>
      </c>
      <c r="E887">
        <f>VLOOKUP('Input EIA Imports Petroleum'!$E886,'EIA Petroleum Classification'!$A:$B,2,FALSE)</f>
        <v/>
      </c>
    </row>
    <row r="888" spans="1:5">
      <c r="A888">
        <f>YEAR(B888)</f>
        <v/>
      </c>
      <c r="B888">
        <f>'Input EIA Imports Petroleum'!A887</f>
        <v/>
      </c>
      <c r="C888">
        <f>'Input EIA Imports Petroleum'!K887</f>
        <v/>
      </c>
      <c r="D888">
        <f>'Input EIA Imports Petroleum'!L887</f>
        <v/>
      </c>
      <c r="E888">
        <f>VLOOKUP('Input EIA Imports Petroleum'!$E887,'EIA Petroleum Classification'!$A:$B,2,FALSE)</f>
        <v/>
      </c>
    </row>
    <row r="889" spans="1:5">
      <c r="A889">
        <f>YEAR(B889)</f>
        <v/>
      </c>
      <c r="B889">
        <f>'Input EIA Imports Petroleum'!A888</f>
        <v/>
      </c>
      <c r="C889">
        <f>'Input EIA Imports Petroleum'!K888</f>
        <v/>
      </c>
      <c r="D889">
        <f>'Input EIA Imports Petroleum'!L888</f>
        <v/>
      </c>
      <c r="E889">
        <f>VLOOKUP('Input EIA Imports Petroleum'!$E888,'EIA Petroleum Classification'!$A:$B,2,FALSE)</f>
        <v/>
      </c>
    </row>
    <row r="890" spans="1:5">
      <c r="A890">
        <f>YEAR(B890)</f>
        <v/>
      </c>
      <c r="B890">
        <f>'Input EIA Imports Petroleum'!A889</f>
        <v/>
      </c>
      <c r="C890">
        <f>'Input EIA Imports Petroleum'!K889</f>
        <v/>
      </c>
      <c r="D890">
        <f>'Input EIA Imports Petroleum'!L889</f>
        <v/>
      </c>
      <c r="E890">
        <f>VLOOKUP('Input EIA Imports Petroleum'!$E889,'EIA Petroleum Classification'!$A:$B,2,FALSE)</f>
        <v/>
      </c>
    </row>
    <row r="891" spans="1:5">
      <c r="A891">
        <f>YEAR(B891)</f>
        <v/>
      </c>
      <c r="B891">
        <f>'Input EIA Imports Petroleum'!A890</f>
        <v/>
      </c>
      <c r="C891">
        <f>'Input EIA Imports Petroleum'!K890</f>
        <v/>
      </c>
      <c r="D891">
        <f>'Input EIA Imports Petroleum'!L890</f>
        <v/>
      </c>
      <c r="E891">
        <f>VLOOKUP('Input EIA Imports Petroleum'!$E890,'EIA Petroleum Classification'!$A:$B,2,FALSE)</f>
        <v/>
      </c>
    </row>
    <row r="892" spans="1:5">
      <c r="A892">
        <f>YEAR(B892)</f>
        <v/>
      </c>
      <c r="B892">
        <f>'Input EIA Imports Petroleum'!A891</f>
        <v/>
      </c>
      <c r="C892">
        <f>'Input EIA Imports Petroleum'!K891</f>
        <v/>
      </c>
      <c r="D892">
        <f>'Input EIA Imports Petroleum'!L891</f>
        <v/>
      </c>
      <c r="E892">
        <f>VLOOKUP('Input EIA Imports Petroleum'!$E891,'EIA Petroleum Classification'!$A:$B,2,FALSE)</f>
        <v/>
      </c>
    </row>
    <row r="893" spans="1:5">
      <c r="A893">
        <f>YEAR(B893)</f>
        <v/>
      </c>
      <c r="B893">
        <f>'Input EIA Imports Petroleum'!A892</f>
        <v/>
      </c>
      <c r="C893">
        <f>'Input EIA Imports Petroleum'!K892</f>
        <v/>
      </c>
      <c r="D893">
        <f>'Input EIA Imports Petroleum'!L892</f>
        <v/>
      </c>
      <c r="E893">
        <f>VLOOKUP('Input EIA Imports Petroleum'!$E892,'EIA Petroleum Classification'!$A:$B,2,FALSE)</f>
        <v/>
      </c>
    </row>
    <row r="894" spans="1:5">
      <c r="A894">
        <f>YEAR(B894)</f>
        <v/>
      </c>
      <c r="B894">
        <f>'Input EIA Imports Petroleum'!A893</f>
        <v/>
      </c>
      <c r="C894">
        <f>'Input EIA Imports Petroleum'!K893</f>
        <v/>
      </c>
      <c r="D894">
        <f>'Input EIA Imports Petroleum'!L893</f>
        <v/>
      </c>
      <c r="E894">
        <f>VLOOKUP('Input EIA Imports Petroleum'!$E893,'EIA Petroleum Classification'!$A:$B,2,FALSE)</f>
        <v/>
      </c>
    </row>
    <row r="895" spans="1:5">
      <c r="A895">
        <f>YEAR(B895)</f>
        <v/>
      </c>
      <c r="B895">
        <f>'Input EIA Imports Petroleum'!A894</f>
        <v/>
      </c>
      <c r="C895">
        <f>'Input EIA Imports Petroleum'!K894</f>
        <v/>
      </c>
      <c r="D895">
        <f>'Input EIA Imports Petroleum'!L894</f>
        <v/>
      </c>
      <c r="E895">
        <f>VLOOKUP('Input EIA Imports Petroleum'!$E894,'EIA Petroleum Classification'!$A:$B,2,FALSE)</f>
        <v/>
      </c>
    </row>
    <row r="896" spans="1:5">
      <c r="A896">
        <f>YEAR(B896)</f>
        <v/>
      </c>
      <c r="B896">
        <f>'Input EIA Imports Petroleum'!A895</f>
        <v/>
      </c>
      <c r="C896">
        <f>'Input EIA Imports Petroleum'!K895</f>
        <v/>
      </c>
      <c r="D896">
        <f>'Input EIA Imports Petroleum'!L895</f>
        <v/>
      </c>
      <c r="E896">
        <f>VLOOKUP('Input EIA Imports Petroleum'!$E895,'EIA Petroleum Classification'!$A:$B,2,FALSE)</f>
        <v/>
      </c>
    </row>
    <row r="897" spans="1:5">
      <c r="A897">
        <f>YEAR(B897)</f>
        <v/>
      </c>
      <c r="B897">
        <f>'Input EIA Imports Petroleum'!A896</f>
        <v/>
      </c>
      <c r="C897">
        <f>'Input EIA Imports Petroleum'!K896</f>
        <v/>
      </c>
      <c r="D897">
        <f>'Input EIA Imports Petroleum'!L896</f>
        <v/>
      </c>
      <c r="E897">
        <f>VLOOKUP('Input EIA Imports Petroleum'!$E896,'EIA Petroleum Classification'!$A:$B,2,FALSE)</f>
        <v/>
      </c>
    </row>
    <row r="898" spans="1:5">
      <c r="A898">
        <f>YEAR(B898)</f>
        <v/>
      </c>
      <c r="B898">
        <f>'Input EIA Imports Petroleum'!A897</f>
        <v/>
      </c>
      <c r="C898">
        <f>'Input EIA Imports Petroleum'!K897</f>
        <v/>
      </c>
      <c r="D898">
        <f>'Input EIA Imports Petroleum'!L897</f>
        <v/>
      </c>
      <c r="E898">
        <f>VLOOKUP('Input EIA Imports Petroleum'!$E897,'EIA Petroleum Classification'!$A:$B,2,FALSE)</f>
        <v/>
      </c>
    </row>
    <row r="899" spans="1:5">
      <c r="A899">
        <f>YEAR(B899)</f>
        <v/>
      </c>
      <c r="B899">
        <f>'Input EIA Imports Petroleum'!A898</f>
        <v/>
      </c>
      <c r="C899">
        <f>'Input EIA Imports Petroleum'!K898</f>
        <v/>
      </c>
      <c r="D899">
        <f>'Input EIA Imports Petroleum'!L898</f>
        <v/>
      </c>
      <c r="E899">
        <f>VLOOKUP('Input EIA Imports Petroleum'!$E898,'EIA Petroleum Classification'!$A:$B,2,FALSE)</f>
        <v/>
      </c>
    </row>
    <row r="900" spans="1:5">
      <c r="A900">
        <f>YEAR(B900)</f>
        <v/>
      </c>
      <c r="B900">
        <f>'Input EIA Imports Petroleum'!A899</f>
        <v/>
      </c>
      <c r="C900">
        <f>'Input EIA Imports Petroleum'!K899</f>
        <v/>
      </c>
      <c r="D900">
        <f>'Input EIA Imports Petroleum'!L899</f>
        <v/>
      </c>
      <c r="E900">
        <f>VLOOKUP('Input EIA Imports Petroleum'!$E899,'EIA Petroleum Classification'!$A:$B,2,FALSE)</f>
        <v/>
      </c>
    </row>
    <row r="901" spans="1:5">
      <c r="A901">
        <f>YEAR(B901)</f>
        <v/>
      </c>
      <c r="B901">
        <f>'Input EIA Imports Petroleum'!A900</f>
        <v/>
      </c>
      <c r="C901">
        <f>'Input EIA Imports Petroleum'!K900</f>
        <v/>
      </c>
      <c r="D901">
        <f>'Input EIA Imports Petroleum'!L900</f>
        <v/>
      </c>
      <c r="E901">
        <f>VLOOKUP('Input EIA Imports Petroleum'!$E900,'EIA Petroleum Classification'!$A:$B,2,FALSE)</f>
        <v/>
      </c>
    </row>
    <row r="902" spans="1:5">
      <c r="A902">
        <f>YEAR(B902)</f>
        <v/>
      </c>
      <c r="B902">
        <f>'Input EIA Imports Petroleum'!A901</f>
        <v/>
      </c>
      <c r="C902">
        <f>'Input EIA Imports Petroleum'!K901</f>
        <v/>
      </c>
      <c r="D902">
        <f>'Input EIA Imports Petroleum'!L901</f>
        <v/>
      </c>
      <c r="E902">
        <f>VLOOKUP('Input EIA Imports Petroleum'!$E901,'EIA Petroleum Classification'!$A:$B,2,FALSE)</f>
        <v/>
      </c>
    </row>
    <row r="903" spans="1:5">
      <c r="A903">
        <f>YEAR(B903)</f>
        <v/>
      </c>
      <c r="B903">
        <f>'Input EIA Imports Petroleum'!A902</f>
        <v/>
      </c>
      <c r="C903">
        <f>'Input EIA Imports Petroleum'!K902</f>
        <v/>
      </c>
      <c r="D903">
        <f>'Input EIA Imports Petroleum'!L902</f>
        <v/>
      </c>
      <c r="E903">
        <f>VLOOKUP('Input EIA Imports Petroleum'!$E902,'EIA Petroleum Classification'!$A:$B,2,FALSE)</f>
        <v/>
      </c>
    </row>
    <row r="904" spans="1:5">
      <c r="A904">
        <f>YEAR(B904)</f>
        <v/>
      </c>
      <c r="B904">
        <f>'Input EIA Imports Petroleum'!A903</f>
        <v/>
      </c>
      <c r="C904">
        <f>'Input EIA Imports Petroleum'!K903</f>
        <v/>
      </c>
      <c r="D904">
        <f>'Input EIA Imports Petroleum'!L903</f>
        <v/>
      </c>
      <c r="E904">
        <f>VLOOKUP('Input EIA Imports Petroleum'!$E903,'EIA Petroleum Classification'!$A:$B,2,FALSE)</f>
        <v/>
      </c>
    </row>
    <row r="905" spans="1:5">
      <c r="A905">
        <f>YEAR(B905)</f>
        <v/>
      </c>
      <c r="B905">
        <f>'Input EIA Imports Petroleum'!A904</f>
        <v/>
      </c>
      <c r="C905">
        <f>'Input EIA Imports Petroleum'!K904</f>
        <v/>
      </c>
      <c r="D905">
        <f>'Input EIA Imports Petroleum'!L904</f>
        <v/>
      </c>
      <c r="E905">
        <f>VLOOKUP('Input EIA Imports Petroleum'!$E904,'EIA Petroleum Classification'!$A:$B,2,FALSE)</f>
        <v/>
      </c>
    </row>
    <row r="906" spans="1:5">
      <c r="A906">
        <f>YEAR(B906)</f>
        <v/>
      </c>
      <c r="B906">
        <f>'Input EIA Imports Petroleum'!A905</f>
        <v/>
      </c>
      <c r="C906">
        <f>'Input EIA Imports Petroleum'!K905</f>
        <v/>
      </c>
      <c r="D906">
        <f>'Input EIA Imports Petroleum'!L905</f>
        <v/>
      </c>
      <c r="E906">
        <f>VLOOKUP('Input EIA Imports Petroleum'!$E905,'EIA Petroleum Classification'!$A:$B,2,FALSE)</f>
        <v/>
      </c>
    </row>
    <row r="907" spans="1:5">
      <c r="A907">
        <f>YEAR(B907)</f>
        <v/>
      </c>
      <c r="B907">
        <f>'Input EIA Imports Petroleum'!A906</f>
        <v/>
      </c>
      <c r="C907">
        <f>'Input EIA Imports Petroleum'!K906</f>
        <v/>
      </c>
      <c r="D907">
        <f>'Input EIA Imports Petroleum'!L906</f>
        <v/>
      </c>
      <c r="E907">
        <f>VLOOKUP('Input EIA Imports Petroleum'!$E906,'EIA Petroleum Classification'!$A:$B,2,FALSE)</f>
        <v/>
      </c>
    </row>
    <row r="908" spans="1:5">
      <c r="A908">
        <f>YEAR(B908)</f>
        <v/>
      </c>
      <c r="B908">
        <f>'Input EIA Imports Petroleum'!A907</f>
        <v/>
      </c>
      <c r="C908">
        <f>'Input EIA Imports Petroleum'!K907</f>
        <v/>
      </c>
      <c r="D908">
        <f>'Input EIA Imports Petroleum'!L907</f>
        <v/>
      </c>
      <c r="E908">
        <f>VLOOKUP('Input EIA Imports Petroleum'!$E907,'EIA Petroleum Classification'!$A:$B,2,FALSE)</f>
        <v/>
      </c>
    </row>
    <row r="909" spans="1:5">
      <c r="A909">
        <f>YEAR(B909)</f>
        <v/>
      </c>
      <c r="B909">
        <f>'Input EIA Imports Petroleum'!A908</f>
        <v/>
      </c>
      <c r="C909">
        <f>'Input EIA Imports Petroleum'!K908</f>
        <v/>
      </c>
      <c r="D909">
        <f>'Input EIA Imports Petroleum'!L908</f>
        <v/>
      </c>
      <c r="E909">
        <f>VLOOKUP('Input EIA Imports Petroleum'!$E908,'EIA Petroleum Classification'!$A:$B,2,FALSE)</f>
        <v/>
      </c>
    </row>
    <row r="910" spans="1:5">
      <c r="A910">
        <f>YEAR(B910)</f>
        <v/>
      </c>
      <c r="B910">
        <f>'Input EIA Imports Petroleum'!A909</f>
        <v/>
      </c>
      <c r="C910">
        <f>'Input EIA Imports Petroleum'!K909</f>
        <v/>
      </c>
      <c r="D910">
        <f>'Input EIA Imports Petroleum'!L909</f>
        <v/>
      </c>
      <c r="E910">
        <f>VLOOKUP('Input EIA Imports Petroleum'!$E909,'EIA Petroleum Classification'!$A:$B,2,FALSE)</f>
        <v/>
      </c>
    </row>
    <row r="911" spans="1:5">
      <c r="A911">
        <f>YEAR(B911)</f>
        <v/>
      </c>
      <c r="B911">
        <f>'Input EIA Imports Petroleum'!A910</f>
        <v/>
      </c>
      <c r="C911">
        <f>'Input EIA Imports Petroleum'!K910</f>
        <v/>
      </c>
      <c r="D911">
        <f>'Input EIA Imports Petroleum'!L910</f>
        <v/>
      </c>
      <c r="E911">
        <f>VLOOKUP('Input EIA Imports Petroleum'!$E910,'EIA Petroleum Classification'!$A:$B,2,FALSE)</f>
        <v/>
      </c>
    </row>
    <row r="912" spans="1:5">
      <c r="A912">
        <f>YEAR(B912)</f>
        <v/>
      </c>
      <c r="B912">
        <f>'Input EIA Imports Petroleum'!A911</f>
        <v/>
      </c>
      <c r="C912">
        <f>'Input EIA Imports Petroleum'!K911</f>
        <v/>
      </c>
      <c r="D912">
        <f>'Input EIA Imports Petroleum'!L911</f>
        <v/>
      </c>
      <c r="E912">
        <f>VLOOKUP('Input EIA Imports Petroleum'!$E911,'EIA Petroleum Classification'!$A:$B,2,FALSE)</f>
        <v/>
      </c>
    </row>
    <row r="913" spans="1:5">
      <c r="A913">
        <f>YEAR(B913)</f>
        <v/>
      </c>
      <c r="B913">
        <f>'Input EIA Imports Petroleum'!A912</f>
        <v/>
      </c>
      <c r="C913">
        <f>'Input EIA Imports Petroleum'!K912</f>
        <v/>
      </c>
      <c r="D913">
        <f>'Input EIA Imports Petroleum'!L912</f>
        <v/>
      </c>
      <c r="E913">
        <f>VLOOKUP('Input EIA Imports Petroleum'!$E912,'EIA Petroleum Classification'!$A:$B,2,FALSE)</f>
        <v/>
      </c>
    </row>
    <row r="914" spans="1:5">
      <c r="A914">
        <f>YEAR(B914)</f>
        <v/>
      </c>
      <c r="B914">
        <f>'Input EIA Imports Petroleum'!A913</f>
        <v/>
      </c>
      <c r="C914">
        <f>'Input EIA Imports Petroleum'!K913</f>
        <v/>
      </c>
      <c r="D914">
        <f>'Input EIA Imports Petroleum'!L913</f>
        <v/>
      </c>
      <c r="E914">
        <f>VLOOKUP('Input EIA Imports Petroleum'!$E913,'EIA Petroleum Classification'!$A:$B,2,FALSE)</f>
        <v/>
      </c>
    </row>
    <row r="915" spans="1:5">
      <c r="A915">
        <f>YEAR(B915)</f>
        <v/>
      </c>
      <c r="B915">
        <f>'Input EIA Imports Petroleum'!A914</f>
        <v/>
      </c>
      <c r="C915">
        <f>'Input EIA Imports Petroleum'!K914</f>
        <v/>
      </c>
      <c r="D915">
        <f>'Input EIA Imports Petroleum'!L914</f>
        <v/>
      </c>
      <c r="E915">
        <f>VLOOKUP('Input EIA Imports Petroleum'!$E914,'EIA Petroleum Classification'!$A:$B,2,FALSE)</f>
        <v/>
      </c>
    </row>
    <row r="916" spans="1:5">
      <c r="A916">
        <f>YEAR(B916)</f>
        <v/>
      </c>
      <c r="B916">
        <f>'Input EIA Imports Petroleum'!A915</f>
        <v/>
      </c>
      <c r="C916">
        <f>'Input EIA Imports Petroleum'!K915</f>
        <v/>
      </c>
      <c r="D916">
        <f>'Input EIA Imports Petroleum'!L915</f>
        <v/>
      </c>
      <c r="E916">
        <f>VLOOKUP('Input EIA Imports Petroleum'!$E915,'EIA Petroleum Classification'!$A:$B,2,FALSE)</f>
        <v/>
      </c>
    </row>
    <row r="917" spans="1:5">
      <c r="A917">
        <f>YEAR(B917)</f>
        <v/>
      </c>
      <c r="B917">
        <f>'Input EIA Imports Petroleum'!A916</f>
        <v/>
      </c>
      <c r="C917">
        <f>'Input EIA Imports Petroleum'!K916</f>
        <v/>
      </c>
      <c r="D917">
        <f>'Input EIA Imports Petroleum'!L916</f>
        <v/>
      </c>
      <c r="E917">
        <f>VLOOKUP('Input EIA Imports Petroleum'!$E916,'EIA Petroleum Classification'!$A:$B,2,FALSE)</f>
        <v/>
      </c>
    </row>
    <row r="918" spans="1:5">
      <c r="A918">
        <f>YEAR(B918)</f>
        <v/>
      </c>
      <c r="B918">
        <f>'Input EIA Imports Petroleum'!A917</f>
        <v/>
      </c>
      <c r="C918">
        <f>'Input EIA Imports Petroleum'!K917</f>
        <v/>
      </c>
      <c r="D918">
        <f>'Input EIA Imports Petroleum'!L917</f>
        <v/>
      </c>
      <c r="E918">
        <f>VLOOKUP('Input EIA Imports Petroleum'!$E917,'EIA Petroleum Classification'!$A:$B,2,FALSE)</f>
        <v/>
      </c>
    </row>
    <row r="919" spans="1:5">
      <c r="A919">
        <f>YEAR(B919)</f>
        <v/>
      </c>
      <c r="B919">
        <f>'Input EIA Imports Petroleum'!A918</f>
        <v/>
      </c>
      <c r="C919">
        <f>'Input EIA Imports Petroleum'!K918</f>
        <v/>
      </c>
      <c r="D919">
        <f>'Input EIA Imports Petroleum'!L918</f>
        <v/>
      </c>
      <c r="E919">
        <f>VLOOKUP('Input EIA Imports Petroleum'!$E918,'EIA Petroleum Classification'!$A:$B,2,FALSE)</f>
        <v/>
      </c>
    </row>
    <row r="920" spans="1:5">
      <c r="A920">
        <f>YEAR(B920)</f>
        <v/>
      </c>
      <c r="B920">
        <f>'Input EIA Imports Petroleum'!A919</f>
        <v/>
      </c>
      <c r="C920">
        <f>'Input EIA Imports Petroleum'!K919</f>
        <v/>
      </c>
      <c r="D920">
        <f>'Input EIA Imports Petroleum'!L919</f>
        <v/>
      </c>
      <c r="E920">
        <f>VLOOKUP('Input EIA Imports Petroleum'!$E919,'EIA Petroleum Classification'!$A:$B,2,FALSE)</f>
        <v/>
      </c>
    </row>
    <row r="921" spans="1:5">
      <c r="A921">
        <f>YEAR(B921)</f>
        <v/>
      </c>
      <c r="B921">
        <f>'Input EIA Imports Petroleum'!A920</f>
        <v/>
      </c>
      <c r="C921">
        <f>'Input EIA Imports Petroleum'!K920</f>
        <v/>
      </c>
      <c r="D921">
        <f>'Input EIA Imports Petroleum'!L920</f>
        <v/>
      </c>
      <c r="E921">
        <f>VLOOKUP('Input EIA Imports Petroleum'!$E920,'EIA Petroleum Classification'!$A:$B,2,FALSE)</f>
        <v/>
      </c>
    </row>
    <row r="922" spans="1:5">
      <c r="A922">
        <f>YEAR(B922)</f>
        <v/>
      </c>
      <c r="B922">
        <f>'Input EIA Imports Petroleum'!A921</f>
        <v/>
      </c>
      <c r="C922">
        <f>'Input EIA Imports Petroleum'!K921</f>
        <v/>
      </c>
      <c r="D922">
        <f>'Input EIA Imports Petroleum'!L921</f>
        <v/>
      </c>
      <c r="E922">
        <f>VLOOKUP('Input EIA Imports Petroleum'!$E921,'EIA Petroleum Classification'!$A:$B,2,FALSE)</f>
        <v/>
      </c>
    </row>
    <row r="923" spans="1:5">
      <c r="A923">
        <f>YEAR(B923)</f>
        <v/>
      </c>
      <c r="B923">
        <f>'Input EIA Imports Petroleum'!A922</f>
        <v/>
      </c>
      <c r="C923">
        <f>'Input EIA Imports Petroleum'!K922</f>
        <v/>
      </c>
      <c r="D923">
        <f>'Input EIA Imports Petroleum'!L922</f>
        <v/>
      </c>
      <c r="E923">
        <f>VLOOKUP('Input EIA Imports Petroleum'!$E922,'EIA Petroleum Classification'!$A:$B,2,FALSE)</f>
        <v/>
      </c>
    </row>
    <row r="924" spans="1:5">
      <c r="A924">
        <f>YEAR(B924)</f>
        <v/>
      </c>
      <c r="B924">
        <f>'Input EIA Imports Petroleum'!A923</f>
        <v/>
      </c>
      <c r="C924">
        <f>'Input EIA Imports Petroleum'!K923</f>
        <v/>
      </c>
      <c r="D924">
        <f>'Input EIA Imports Petroleum'!L923</f>
        <v/>
      </c>
      <c r="E924">
        <f>VLOOKUP('Input EIA Imports Petroleum'!$E923,'EIA Petroleum Classification'!$A:$B,2,FALSE)</f>
        <v/>
      </c>
    </row>
    <row r="925" spans="1:5">
      <c r="A925">
        <f>YEAR(B925)</f>
        <v/>
      </c>
      <c r="B925">
        <f>'Input EIA Imports Petroleum'!A924</f>
        <v/>
      </c>
      <c r="C925">
        <f>'Input EIA Imports Petroleum'!K924</f>
        <v/>
      </c>
      <c r="D925">
        <f>'Input EIA Imports Petroleum'!L924</f>
        <v/>
      </c>
      <c r="E925">
        <f>VLOOKUP('Input EIA Imports Petroleum'!$E924,'EIA Petroleum Classification'!$A:$B,2,FALSE)</f>
        <v/>
      </c>
    </row>
    <row r="926" spans="1:5">
      <c r="A926">
        <f>YEAR(B926)</f>
        <v/>
      </c>
      <c r="B926">
        <f>'Input EIA Imports Petroleum'!A925</f>
        <v/>
      </c>
      <c r="C926">
        <f>'Input EIA Imports Petroleum'!K925</f>
        <v/>
      </c>
      <c r="D926">
        <f>'Input EIA Imports Petroleum'!L925</f>
        <v/>
      </c>
      <c r="E926">
        <f>VLOOKUP('Input EIA Imports Petroleum'!$E925,'EIA Petroleum Classification'!$A:$B,2,FALSE)</f>
        <v/>
      </c>
    </row>
    <row r="927" spans="1:5">
      <c r="A927">
        <f>YEAR(B927)</f>
        <v/>
      </c>
      <c r="B927">
        <f>'Input EIA Imports Petroleum'!A926</f>
        <v/>
      </c>
      <c r="C927">
        <f>'Input EIA Imports Petroleum'!K926</f>
        <v/>
      </c>
      <c r="D927">
        <f>'Input EIA Imports Petroleum'!L926</f>
        <v/>
      </c>
      <c r="E927">
        <f>VLOOKUP('Input EIA Imports Petroleum'!$E926,'EIA Petroleum Classification'!$A:$B,2,FALSE)</f>
        <v/>
      </c>
    </row>
    <row r="928" spans="1:5">
      <c r="A928">
        <f>YEAR(B928)</f>
        <v/>
      </c>
      <c r="B928">
        <f>'Input EIA Imports Petroleum'!A927</f>
        <v/>
      </c>
      <c r="C928">
        <f>'Input EIA Imports Petroleum'!K927</f>
        <v/>
      </c>
      <c r="D928">
        <f>'Input EIA Imports Petroleum'!L927</f>
        <v/>
      </c>
      <c r="E928">
        <f>VLOOKUP('Input EIA Imports Petroleum'!$E927,'EIA Petroleum Classification'!$A:$B,2,FALSE)</f>
        <v/>
      </c>
    </row>
    <row r="929" spans="1:5">
      <c r="A929">
        <f>YEAR(B929)</f>
        <v/>
      </c>
      <c r="B929">
        <f>'Input EIA Imports Petroleum'!A928</f>
        <v/>
      </c>
      <c r="C929">
        <f>'Input EIA Imports Petroleum'!K928</f>
        <v/>
      </c>
      <c r="D929">
        <f>'Input EIA Imports Petroleum'!L928</f>
        <v/>
      </c>
      <c r="E929">
        <f>VLOOKUP('Input EIA Imports Petroleum'!$E928,'EIA Petroleum Classification'!$A:$B,2,FALSE)</f>
        <v/>
      </c>
    </row>
    <row r="930" spans="1:5">
      <c r="A930">
        <f>YEAR(B930)</f>
        <v/>
      </c>
      <c r="B930">
        <f>'Input EIA Imports Petroleum'!A929</f>
        <v/>
      </c>
      <c r="C930">
        <f>'Input EIA Imports Petroleum'!K929</f>
        <v/>
      </c>
      <c r="D930">
        <f>'Input EIA Imports Petroleum'!L929</f>
        <v/>
      </c>
      <c r="E930">
        <f>VLOOKUP('Input EIA Imports Petroleum'!$E929,'EIA Petroleum Classification'!$A:$B,2,FALSE)</f>
        <v/>
      </c>
    </row>
    <row r="931" spans="1:5">
      <c r="A931">
        <f>YEAR(B931)</f>
        <v/>
      </c>
      <c r="B931">
        <f>'Input EIA Imports Petroleum'!A930</f>
        <v/>
      </c>
      <c r="C931">
        <f>'Input EIA Imports Petroleum'!K930</f>
        <v/>
      </c>
      <c r="D931">
        <f>'Input EIA Imports Petroleum'!L930</f>
        <v/>
      </c>
      <c r="E931">
        <f>VLOOKUP('Input EIA Imports Petroleum'!$E930,'EIA Petroleum Classification'!$A:$B,2,FALSE)</f>
        <v/>
      </c>
    </row>
    <row r="932" spans="1:5">
      <c r="A932">
        <f>YEAR(B932)</f>
        <v/>
      </c>
      <c r="B932">
        <f>'Input EIA Imports Petroleum'!A931</f>
        <v/>
      </c>
      <c r="C932">
        <f>'Input EIA Imports Petroleum'!K931</f>
        <v/>
      </c>
      <c r="D932">
        <f>'Input EIA Imports Petroleum'!L931</f>
        <v/>
      </c>
      <c r="E932">
        <f>VLOOKUP('Input EIA Imports Petroleum'!$E931,'EIA Petroleum Classification'!$A:$B,2,FALSE)</f>
        <v/>
      </c>
    </row>
    <row r="933" spans="1:5">
      <c r="A933">
        <f>YEAR(B933)</f>
        <v/>
      </c>
      <c r="B933">
        <f>'Input EIA Imports Petroleum'!A932</f>
        <v/>
      </c>
      <c r="C933">
        <f>'Input EIA Imports Petroleum'!K932</f>
        <v/>
      </c>
      <c r="D933">
        <f>'Input EIA Imports Petroleum'!L932</f>
        <v/>
      </c>
      <c r="E933">
        <f>VLOOKUP('Input EIA Imports Petroleum'!$E932,'EIA Petroleum Classification'!$A:$B,2,FALSE)</f>
        <v/>
      </c>
    </row>
    <row r="934" spans="1:5">
      <c r="A934">
        <f>YEAR(B934)</f>
        <v/>
      </c>
      <c r="B934">
        <f>'Input EIA Imports Petroleum'!A933</f>
        <v/>
      </c>
      <c r="C934">
        <f>'Input EIA Imports Petroleum'!K933</f>
        <v/>
      </c>
      <c r="D934">
        <f>'Input EIA Imports Petroleum'!L933</f>
        <v/>
      </c>
      <c r="E934">
        <f>VLOOKUP('Input EIA Imports Petroleum'!$E933,'EIA Petroleum Classification'!$A:$B,2,FALSE)</f>
        <v/>
      </c>
    </row>
    <row r="935" spans="1:5">
      <c r="A935">
        <f>YEAR(B935)</f>
        <v/>
      </c>
      <c r="B935">
        <f>'Input EIA Imports Petroleum'!A934</f>
        <v/>
      </c>
      <c r="C935">
        <f>'Input EIA Imports Petroleum'!K934</f>
        <v/>
      </c>
      <c r="D935">
        <f>'Input EIA Imports Petroleum'!L934</f>
        <v/>
      </c>
      <c r="E935">
        <f>VLOOKUP('Input EIA Imports Petroleum'!$E934,'EIA Petroleum Classification'!$A:$B,2,FALSE)</f>
        <v/>
      </c>
    </row>
    <row r="936" spans="1:5">
      <c r="A936">
        <f>YEAR(B936)</f>
        <v/>
      </c>
      <c r="B936">
        <f>'Input EIA Imports Petroleum'!A935</f>
        <v/>
      </c>
      <c r="C936">
        <f>'Input EIA Imports Petroleum'!K935</f>
        <v/>
      </c>
      <c r="D936">
        <f>'Input EIA Imports Petroleum'!L935</f>
        <v/>
      </c>
      <c r="E936">
        <f>VLOOKUP('Input EIA Imports Petroleum'!$E935,'EIA Petroleum Classification'!$A:$B,2,FALSE)</f>
        <v/>
      </c>
    </row>
    <row r="937" spans="1:5">
      <c r="A937">
        <f>YEAR(B937)</f>
        <v/>
      </c>
      <c r="B937">
        <f>'Input EIA Imports Petroleum'!A936</f>
        <v/>
      </c>
      <c r="C937">
        <f>'Input EIA Imports Petroleum'!K936</f>
        <v/>
      </c>
      <c r="D937">
        <f>'Input EIA Imports Petroleum'!L936</f>
        <v/>
      </c>
      <c r="E937">
        <f>VLOOKUP('Input EIA Imports Petroleum'!$E936,'EIA Petroleum Classification'!$A:$B,2,FALSE)</f>
        <v/>
      </c>
    </row>
    <row r="938" spans="1:5">
      <c r="A938">
        <f>YEAR(B938)</f>
        <v/>
      </c>
      <c r="B938">
        <f>'Input EIA Imports Petroleum'!A937</f>
        <v/>
      </c>
      <c r="C938">
        <f>'Input EIA Imports Petroleum'!K937</f>
        <v/>
      </c>
      <c r="D938">
        <f>'Input EIA Imports Petroleum'!L937</f>
        <v/>
      </c>
      <c r="E938">
        <f>VLOOKUP('Input EIA Imports Petroleum'!$E937,'EIA Petroleum Classification'!$A:$B,2,FALSE)</f>
        <v/>
      </c>
    </row>
    <row r="939" spans="1:5">
      <c r="A939">
        <f>YEAR(B939)</f>
        <v/>
      </c>
      <c r="B939">
        <f>'Input EIA Imports Petroleum'!A938</f>
        <v/>
      </c>
      <c r="C939">
        <f>'Input EIA Imports Petroleum'!K938</f>
        <v/>
      </c>
      <c r="D939">
        <f>'Input EIA Imports Petroleum'!L938</f>
        <v/>
      </c>
      <c r="E939">
        <f>VLOOKUP('Input EIA Imports Petroleum'!$E938,'EIA Petroleum Classification'!$A:$B,2,FALSE)</f>
        <v/>
      </c>
    </row>
    <row r="940" spans="1:5">
      <c r="A940">
        <f>YEAR(B940)</f>
        <v/>
      </c>
      <c r="B940">
        <f>'Input EIA Imports Petroleum'!A939</f>
        <v/>
      </c>
      <c r="C940">
        <f>'Input EIA Imports Petroleum'!K939</f>
        <v/>
      </c>
      <c r="D940">
        <f>'Input EIA Imports Petroleum'!L939</f>
        <v/>
      </c>
      <c r="E940">
        <f>VLOOKUP('Input EIA Imports Petroleum'!$E939,'EIA Petroleum Classification'!$A:$B,2,FALSE)</f>
        <v/>
      </c>
    </row>
    <row r="941" spans="1:5">
      <c r="A941">
        <f>YEAR(B941)</f>
        <v/>
      </c>
      <c r="B941">
        <f>'Input EIA Imports Petroleum'!A940</f>
        <v/>
      </c>
      <c r="C941">
        <f>'Input EIA Imports Petroleum'!K940</f>
        <v/>
      </c>
      <c r="D941">
        <f>'Input EIA Imports Petroleum'!L940</f>
        <v/>
      </c>
      <c r="E941">
        <f>VLOOKUP('Input EIA Imports Petroleum'!$E940,'EIA Petroleum Classification'!$A:$B,2,FALSE)</f>
        <v/>
      </c>
    </row>
    <row r="942" spans="1:5">
      <c r="A942">
        <f>YEAR(B942)</f>
        <v/>
      </c>
      <c r="B942">
        <f>'Input EIA Imports Petroleum'!A941</f>
        <v/>
      </c>
      <c r="C942">
        <f>'Input EIA Imports Petroleum'!K941</f>
        <v/>
      </c>
      <c r="D942">
        <f>'Input EIA Imports Petroleum'!L941</f>
        <v/>
      </c>
      <c r="E942">
        <f>VLOOKUP('Input EIA Imports Petroleum'!$E941,'EIA Petroleum Classification'!$A:$B,2,FALSE)</f>
        <v/>
      </c>
    </row>
    <row r="943" spans="1:5">
      <c r="A943">
        <f>YEAR(B943)</f>
        <v/>
      </c>
      <c r="B943">
        <f>'Input EIA Imports Petroleum'!A942</f>
        <v/>
      </c>
      <c r="C943">
        <f>'Input EIA Imports Petroleum'!K942</f>
        <v/>
      </c>
      <c r="D943">
        <f>'Input EIA Imports Petroleum'!L942</f>
        <v/>
      </c>
      <c r="E943">
        <f>VLOOKUP('Input EIA Imports Petroleum'!$E942,'EIA Petroleum Classification'!$A:$B,2,FALSE)</f>
        <v/>
      </c>
    </row>
    <row r="944" spans="1:5">
      <c r="A944">
        <f>YEAR(B944)</f>
        <v/>
      </c>
      <c r="B944">
        <f>'Input EIA Imports Petroleum'!A943</f>
        <v/>
      </c>
      <c r="C944">
        <f>'Input EIA Imports Petroleum'!K943</f>
        <v/>
      </c>
      <c r="D944">
        <f>'Input EIA Imports Petroleum'!L943</f>
        <v/>
      </c>
      <c r="E944">
        <f>VLOOKUP('Input EIA Imports Petroleum'!$E943,'EIA Petroleum Classification'!$A:$B,2,FALSE)</f>
        <v/>
      </c>
    </row>
    <row r="945" spans="1:5">
      <c r="A945">
        <f>YEAR(B945)</f>
        <v/>
      </c>
      <c r="B945">
        <f>'Input EIA Imports Petroleum'!A944</f>
        <v/>
      </c>
      <c r="C945">
        <f>'Input EIA Imports Petroleum'!K944</f>
        <v/>
      </c>
      <c r="D945">
        <f>'Input EIA Imports Petroleum'!L944</f>
        <v/>
      </c>
      <c r="E945">
        <f>VLOOKUP('Input EIA Imports Petroleum'!$E944,'EIA Petroleum Classification'!$A:$B,2,FALSE)</f>
        <v/>
      </c>
    </row>
    <row r="946" spans="1:5">
      <c r="A946">
        <f>YEAR(B946)</f>
        <v/>
      </c>
      <c r="B946">
        <f>'Input EIA Imports Petroleum'!A945</f>
        <v/>
      </c>
      <c r="C946">
        <f>'Input EIA Imports Petroleum'!K945</f>
        <v/>
      </c>
      <c r="D946">
        <f>'Input EIA Imports Petroleum'!L945</f>
        <v/>
      </c>
      <c r="E946">
        <f>VLOOKUP('Input EIA Imports Petroleum'!$E945,'EIA Petroleum Classification'!$A:$B,2,FALSE)</f>
        <v/>
      </c>
    </row>
    <row r="947" spans="1:5">
      <c r="A947">
        <f>YEAR(B947)</f>
        <v/>
      </c>
      <c r="B947">
        <f>'Input EIA Imports Petroleum'!A946</f>
        <v/>
      </c>
      <c r="C947">
        <f>'Input EIA Imports Petroleum'!K946</f>
        <v/>
      </c>
      <c r="D947">
        <f>'Input EIA Imports Petroleum'!L946</f>
        <v/>
      </c>
      <c r="E947">
        <f>VLOOKUP('Input EIA Imports Petroleum'!$E946,'EIA Petroleum Classification'!$A:$B,2,FALSE)</f>
        <v/>
      </c>
    </row>
    <row r="948" spans="1:5">
      <c r="A948">
        <f>YEAR(B948)</f>
        <v/>
      </c>
      <c r="B948">
        <f>'Input EIA Imports Petroleum'!A947</f>
        <v/>
      </c>
      <c r="C948">
        <f>'Input EIA Imports Petroleum'!K947</f>
        <v/>
      </c>
      <c r="D948">
        <f>'Input EIA Imports Petroleum'!L947</f>
        <v/>
      </c>
      <c r="E948">
        <f>VLOOKUP('Input EIA Imports Petroleum'!$E947,'EIA Petroleum Classification'!$A:$B,2,FALSE)</f>
        <v/>
      </c>
    </row>
    <row r="949" spans="1:5">
      <c r="A949">
        <f>YEAR(B949)</f>
        <v/>
      </c>
      <c r="B949">
        <f>'Input EIA Imports Petroleum'!A948</f>
        <v/>
      </c>
      <c r="C949">
        <f>'Input EIA Imports Petroleum'!K948</f>
        <v/>
      </c>
      <c r="D949">
        <f>'Input EIA Imports Petroleum'!L948</f>
        <v/>
      </c>
      <c r="E949">
        <f>VLOOKUP('Input EIA Imports Petroleum'!$E948,'EIA Petroleum Classification'!$A:$B,2,FALSE)</f>
        <v/>
      </c>
    </row>
    <row r="950" spans="1:5">
      <c r="A950">
        <f>YEAR(B950)</f>
        <v/>
      </c>
      <c r="B950">
        <f>'Input EIA Imports Petroleum'!A949</f>
        <v/>
      </c>
      <c r="C950">
        <f>'Input EIA Imports Petroleum'!K949</f>
        <v/>
      </c>
      <c r="D950">
        <f>'Input EIA Imports Petroleum'!L949</f>
        <v/>
      </c>
      <c r="E950">
        <f>VLOOKUP('Input EIA Imports Petroleum'!$E949,'EIA Petroleum Classification'!$A:$B,2,FALSE)</f>
        <v/>
      </c>
    </row>
    <row r="951" spans="1:5">
      <c r="A951">
        <f>YEAR(B951)</f>
        <v/>
      </c>
      <c r="B951">
        <f>'Input EIA Imports Petroleum'!A950</f>
        <v/>
      </c>
      <c r="C951">
        <f>'Input EIA Imports Petroleum'!K950</f>
        <v/>
      </c>
      <c r="D951">
        <f>'Input EIA Imports Petroleum'!L950</f>
        <v/>
      </c>
      <c r="E951">
        <f>VLOOKUP('Input EIA Imports Petroleum'!$E950,'EIA Petroleum Classification'!$A:$B,2,FALSE)</f>
        <v/>
      </c>
    </row>
    <row r="952" spans="1:5">
      <c r="A952">
        <f>YEAR(B952)</f>
        <v/>
      </c>
      <c r="B952">
        <f>'Input EIA Imports Petroleum'!A951</f>
        <v/>
      </c>
      <c r="C952">
        <f>'Input EIA Imports Petroleum'!K951</f>
        <v/>
      </c>
      <c r="D952">
        <f>'Input EIA Imports Petroleum'!L951</f>
        <v/>
      </c>
      <c r="E952">
        <f>VLOOKUP('Input EIA Imports Petroleum'!$E951,'EIA Petroleum Classification'!$A:$B,2,FALSE)</f>
        <v/>
      </c>
    </row>
    <row r="953" spans="1:5">
      <c r="A953">
        <f>YEAR(B953)</f>
        <v/>
      </c>
      <c r="B953">
        <f>'Input EIA Imports Petroleum'!A952</f>
        <v/>
      </c>
      <c r="C953">
        <f>'Input EIA Imports Petroleum'!K952</f>
        <v/>
      </c>
      <c r="D953">
        <f>'Input EIA Imports Petroleum'!L952</f>
        <v/>
      </c>
      <c r="E953">
        <f>VLOOKUP('Input EIA Imports Petroleum'!$E952,'EIA Petroleum Classification'!$A:$B,2,FALSE)</f>
        <v/>
      </c>
    </row>
    <row r="954" spans="1:5">
      <c r="A954">
        <f>YEAR(B954)</f>
        <v/>
      </c>
      <c r="B954">
        <f>'Input EIA Imports Petroleum'!A953</f>
        <v/>
      </c>
      <c r="C954">
        <f>'Input EIA Imports Petroleum'!K953</f>
        <v/>
      </c>
      <c r="D954">
        <f>'Input EIA Imports Petroleum'!L953</f>
        <v/>
      </c>
      <c r="E954">
        <f>VLOOKUP('Input EIA Imports Petroleum'!$E953,'EIA Petroleum Classification'!$A:$B,2,FALSE)</f>
        <v/>
      </c>
    </row>
    <row r="955" spans="1:5">
      <c r="A955">
        <f>YEAR(B955)</f>
        <v/>
      </c>
      <c r="B955">
        <f>'Input EIA Imports Petroleum'!A954</f>
        <v/>
      </c>
      <c r="C955">
        <f>'Input EIA Imports Petroleum'!K954</f>
        <v/>
      </c>
      <c r="D955">
        <f>'Input EIA Imports Petroleum'!L954</f>
        <v/>
      </c>
      <c r="E955">
        <f>VLOOKUP('Input EIA Imports Petroleum'!$E954,'EIA Petroleum Classification'!$A:$B,2,FALSE)</f>
        <v/>
      </c>
    </row>
    <row r="956" spans="1:5">
      <c r="A956">
        <f>YEAR(B956)</f>
        <v/>
      </c>
      <c r="B956">
        <f>'Input EIA Imports Petroleum'!A955</f>
        <v/>
      </c>
      <c r="C956">
        <f>'Input EIA Imports Petroleum'!K955</f>
        <v/>
      </c>
      <c r="D956">
        <f>'Input EIA Imports Petroleum'!L955</f>
        <v/>
      </c>
      <c r="E956">
        <f>VLOOKUP('Input EIA Imports Petroleum'!$E955,'EIA Petroleum Classification'!$A:$B,2,FALSE)</f>
        <v/>
      </c>
    </row>
    <row r="957" spans="1:5">
      <c r="A957">
        <f>YEAR(B957)</f>
        <v/>
      </c>
      <c r="B957">
        <f>'Input EIA Imports Petroleum'!A956</f>
        <v/>
      </c>
      <c r="C957">
        <f>'Input EIA Imports Petroleum'!K956</f>
        <v/>
      </c>
      <c r="D957">
        <f>'Input EIA Imports Petroleum'!L956</f>
        <v/>
      </c>
      <c r="E957">
        <f>VLOOKUP('Input EIA Imports Petroleum'!$E956,'EIA Petroleum Classification'!$A:$B,2,FALSE)</f>
        <v/>
      </c>
    </row>
    <row r="958" spans="1:5">
      <c r="A958">
        <f>YEAR(B958)</f>
        <v/>
      </c>
      <c r="B958">
        <f>'Input EIA Imports Petroleum'!A957</f>
        <v/>
      </c>
      <c r="C958">
        <f>'Input EIA Imports Petroleum'!K957</f>
        <v/>
      </c>
      <c r="D958">
        <f>'Input EIA Imports Petroleum'!L957</f>
        <v/>
      </c>
      <c r="E958">
        <f>VLOOKUP('Input EIA Imports Petroleum'!$E957,'EIA Petroleum Classification'!$A:$B,2,FALSE)</f>
        <v/>
      </c>
    </row>
    <row r="959" spans="1:5">
      <c r="A959">
        <f>YEAR(B959)</f>
        <v/>
      </c>
      <c r="B959">
        <f>'Input EIA Imports Petroleum'!A958</f>
        <v/>
      </c>
      <c r="C959">
        <f>'Input EIA Imports Petroleum'!K958</f>
        <v/>
      </c>
      <c r="D959">
        <f>'Input EIA Imports Petroleum'!L958</f>
        <v/>
      </c>
      <c r="E959">
        <f>VLOOKUP('Input EIA Imports Petroleum'!$E958,'EIA Petroleum Classification'!$A:$B,2,FALSE)</f>
        <v/>
      </c>
    </row>
    <row r="960" spans="1:5">
      <c r="A960">
        <f>YEAR(B960)</f>
        <v/>
      </c>
      <c r="B960">
        <f>'Input EIA Imports Petroleum'!A959</f>
        <v/>
      </c>
      <c r="C960">
        <f>'Input EIA Imports Petroleum'!K959</f>
        <v/>
      </c>
      <c r="D960">
        <f>'Input EIA Imports Petroleum'!L959</f>
        <v/>
      </c>
      <c r="E960">
        <f>VLOOKUP('Input EIA Imports Petroleum'!$E959,'EIA Petroleum Classification'!$A:$B,2,FALSE)</f>
        <v/>
      </c>
    </row>
    <row r="961" spans="1:5">
      <c r="A961">
        <f>YEAR(B961)</f>
        <v/>
      </c>
      <c r="B961">
        <f>'Input EIA Imports Petroleum'!A960</f>
        <v/>
      </c>
      <c r="C961">
        <f>'Input EIA Imports Petroleum'!K960</f>
        <v/>
      </c>
      <c r="D961">
        <f>'Input EIA Imports Petroleum'!L960</f>
        <v/>
      </c>
      <c r="E961">
        <f>VLOOKUP('Input EIA Imports Petroleum'!$E960,'EIA Petroleum Classification'!$A:$B,2,FALSE)</f>
        <v/>
      </c>
    </row>
    <row r="962" spans="1:5">
      <c r="A962">
        <f>YEAR(B962)</f>
        <v/>
      </c>
      <c r="B962">
        <f>'Input EIA Imports Petroleum'!A961</f>
        <v/>
      </c>
      <c r="C962">
        <f>'Input EIA Imports Petroleum'!K961</f>
        <v/>
      </c>
      <c r="D962">
        <f>'Input EIA Imports Petroleum'!L961</f>
        <v/>
      </c>
      <c r="E962">
        <f>VLOOKUP('Input EIA Imports Petroleum'!$E961,'EIA Petroleum Classification'!$A:$B,2,FALSE)</f>
        <v/>
      </c>
    </row>
    <row r="963" spans="1:5">
      <c r="A963">
        <f>YEAR(B963)</f>
        <v/>
      </c>
      <c r="B963">
        <f>'Input EIA Imports Petroleum'!A962</f>
        <v/>
      </c>
      <c r="C963">
        <f>'Input EIA Imports Petroleum'!K962</f>
        <v/>
      </c>
      <c r="D963">
        <f>'Input EIA Imports Petroleum'!L962</f>
        <v/>
      </c>
      <c r="E963">
        <f>VLOOKUP('Input EIA Imports Petroleum'!$E962,'EIA Petroleum Classification'!$A:$B,2,FALSE)</f>
        <v/>
      </c>
    </row>
    <row r="964" spans="1:5">
      <c r="A964">
        <f>YEAR(B964)</f>
        <v/>
      </c>
      <c r="B964">
        <f>'Input EIA Imports Petroleum'!A963</f>
        <v/>
      </c>
      <c r="C964">
        <f>'Input EIA Imports Petroleum'!K963</f>
        <v/>
      </c>
      <c r="D964">
        <f>'Input EIA Imports Petroleum'!L963</f>
        <v/>
      </c>
      <c r="E964">
        <f>VLOOKUP('Input EIA Imports Petroleum'!$E963,'EIA Petroleum Classification'!$A:$B,2,FALSE)</f>
        <v/>
      </c>
    </row>
    <row r="965" spans="1:5">
      <c r="A965">
        <f>YEAR(B965)</f>
        <v/>
      </c>
      <c r="B965">
        <f>'Input EIA Imports Petroleum'!A964</f>
        <v/>
      </c>
      <c r="C965">
        <f>'Input EIA Imports Petroleum'!K964</f>
        <v/>
      </c>
      <c r="D965">
        <f>'Input EIA Imports Petroleum'!L964</f>
        <v/>
      </c>
      <c r="E965">
        <f>VLOOKUP('Input EIA Imports Petroleum'!$E964,'EIA Petroleum Classification'!$A:$B,2,FALSE)</f>
        <v/>
      </c>
    </row>
    <row r="966" spans="1:5">
      <c r="A966">
        <f>YEAR(B966)</f>
        <v/>
      </c>
      <c r="B966">
        <f>'Input EIA Imports Petroleum'!A965</f>
        <v/>
      </c>
      <c r="C966">
        <f>'Input EIA Imports Petroleum'!K965</f>
        <v/>
      </c>
      <c r="D966">
        <f>'Input EIA Imports Petroleum'!L965</f>
        <v/>
      </c>
      <c r="E966">
        <f>VLOOKUP('Input EIA Imports Petroleum'!$E965,'EIA Petroleum Classification'!$A:$B,2,FALSE)</f>
        <v/>
      </c>
    </row>
    <row r="967" spans="1:5">
      <c r="A967">
        <f>YEAR(B967)</f>
        <v/>
      </c>
      <c r="B967">
        <f>'Input EIA Imports Petroleum'!A966</f>
        <v/>
      </c>
      <c r="C967">
        <f>'Input EIA Imports Petroleum'!K966</f>
        <v/>
      </c>
      <c r="D967">
        <f>'Input EIA Imports Petroleum'!L966</f>
        <v/>
      </c>
      <c r="E967">
        <f>VLOOKUP('Input EIA Imports Petroleum'!$E966,'EIA Petroleum Classification'!$A:$B,2,FALSE)</f>
        <v/>
      </c>
    </row>
    <row r="968" spans="1:5">
      <c r="A968">
        <f>YEAR(B968)</f>
        <v/>
      </c>
      <c r="B968">
        <f>'Input EIA Imports Petroleum'!A967</f>
        <v/>
      </c>
      <c r="C968">
        <f>'Input EIA Imports Petroleum'!K967</f>
        <v/>
      </c>
      <c r="D968">
        <f>'Input EIA Imports Petroleum'!L967</f>
        <v/>
      </c>
      <c r="E968">
        <f>VLOOKUP('Input EIA Imports Petroleum'!$E967,'EIA Petroleum Classification'!$A:$B,2,FALSE)</f>
        <v/>
      </c>
    </row>
    <row r="969" spans="1:5">
      <c r="A969">
        <f>YEAR(B969)</f>
        <v/>
      </c>
      <c r="B969">
        <f>'Input EIA Imports Petroleum'!A968</f>
        <v/>
      </c>
      <c r="C969">
        <f>'Input EIA Imports Petroleum'!K968</f>
        <v/>
      </c>
      <c r="D969">
        <f>'Input EIA Imports Petroleum'!L968</f>
        <v/>
      </c>
      <c r="E969">
        <f>VLOOKUP('Input EIA Imports Petroleum'!$E968,'EIA Petroleum Classification'!$A:$B,2,FALSE)</f>
        <v/>
      </c>
    </row>
    <row r="970" spans="1:5">
      <c r="A970">
        <f>YEAR(B970)</f>
        <v/>
      </c>
      <c r="B970">
        <f>'Input EIA Imports Petroleum'!A969</f>
        <v/>
      </c>
      <c r="C970">
        <f>'Input EIA Imports Petroleum'!K969</f>
        <v/>
      </c>
      <c r="D970">
        <f>'Input EIA Imports Petroleum'!L969</f>
        <v/>
      </c>
      <c r="E970">
        <f>VLOOKUP('Input EIA Imports Petroleum'!$E969,'EIA Petroleum Classification'!$A:$B,2,FALSE)</f>
        <v/>
      </c>
    </row>
    <row r="971" spans="1:5">
      <c r="A971">
        <f>YEAR(B971)</f>
        <v/>
      </c>
      <c r="B971">
        <f>'Input EIA Imports Petroleum'!A970</f>
        <v/>
      </c>
      <c r="C971">
        <f>'Input EIA Imports Petroleum'!K970</f>
        <v/>
      </c>
      <c r="D971">
        <f>'Input EIA Imports Petroleum'!L970</f>
        <v/>
      </c>
      <c r="E971">
        <f>VLOOKUP('Input EIA Imports Petroleum'!$E970,'EIA Petroleum Classification'!$A:$B,2,FALSE)</f>
        <v/>
      </c>
    </row>
    <row r="972" spans="1:5">
      <c r="A972">
        <f>YEAR(B972)</f>
        <v/>
      </c>
      <c r="B972">
        <f>'Input EIA Imports Petroleum'!A971</f>
        <v/>
      </c>
      <c r="C972">
        <f>'Input EIA Imports Petroleum'!K971</f>
        <v/>
      </c>
      <c r="D972">
        <f>'Input EIA Imports Petroleum'!L971</f>
        <v/>
      </c>
      <c r="E972">
        <f>VLOOKUP('Input EIA Imports Petroleum'!$E971,'EIA Petroleum Classification'!$A:$B,2,FALSE)</f>
        <v/>
      </c>
    </row>
    <row r="973" spans="1:5">
      <c r="A973">
        <f>YEAR(B973)</f>
        <v/>
      </c>
      <c r="B973">
        <f>'Input EIA Imports Petroleum'!A972</f>
        <v/>
      </c>
      <c r="C973">
        <f>'Input EIA Imports Petroleum'!K972</f>
        <v/>
      </c>
      <c r="D973">
        <f>'Input EIA Imports Petroleum'!L972</f>
        <v/>
      </c>
      <c r="E973">
        <f>VLOOKUP('Input EIA Imports Petroleum'!$E972,'EIA Petroleum Classification'!$A:$B,2,FALSE)</f>
        <v/>
      </c>
    </row>
    <row r="974" spans="1:5">
      <c r="A974">
        <f>YEAR(B974)</f>
        <v/>
      </c>
      <c r="B974">
        <f>'Input EIA Imports Petroleum'!A973</f>
        <v/>
      </c>
      <c r="C974">
        <f>'Input EIA Imports Petroleum'!K973</f>
        <v/>
      </c>
      <c r="D974">
        <f>'Input EIA Imports Petroleum'!L973</f>
        <v/>
      </c>
      <c r="E974">
        <f>VLOOKUP('Input EIA Imports Petroleum'!$E973,'EIA Petroleum Classification'!$A:$B,2,FALSE)</f>
        <v/>
      </c>
    </row>
    <row r="975" spans="1:5">
      <c r="A975">
        <f>YEAR(B975)</f>
        <v/>
      </c>
      <c r="B975">
        <f>'Input EIA Imports Petroleum'!A974</f>
        <v/>
      </c>
      <c r="C975">
        <f>'Input EIA Imports Petroleum'!K974</f>
        <v/>
      </c>
      <c r="D975">
        <f>'Input EIA Imports Petroleum'!L974</f>
        <v/>
      </c>
      <c r="E975">
        <f>VLOOKUP('Input EIA Imports Petroleum'!$E974,'EIA Petroleum Classification'!$A:$B,2,FALSE)</f>
        <v/>
      </c>
    </row>
    <row r="976" spans="1:5">
      <c r="A976">
        <f>YEAR(B976)</f>
        <v/>
      </c>
      <c r="B976">
        <f>'Input EIA Imports Petroleum'!A975</f>
        <v/>
      </c>
      <c r="C976">
        <f>'Input EIA Imports Petroleum'!K975</f>
        <v/>
      </c>
      <c r="D976">
        <f>'Input EIA Imports Petroleum'!L975</f>
        <v/>
      </c>
      <c r="E976">
        <f>VLOOKUP('Input EIA Imports Petroleum'!$E975,'EIA Petroleum Classification'!$A:$B,2,FALSE)</f>
        <v/>
      </c>
    </row>
    <row r="977" spans="1:5">
      <c r="A977">
        <f>YEAR(B977)</f>
        <v/>
      </c>
      <c r="B977">
        <f>'Input EIA Imports Petroleum'!A976</f>
        <v/>
      </c>
      <c r="C977">
        <f>'Input EIA Imports Petroleum'!K976</f>
        <v/>
      </c>
      <c r="D977">
        <f>'Input EIA Imports Petroleum'!L976</f>
        <v/>
      </c>
      <c r="E977">
        <f>VLOOKUP('Input EIA Imports Petroleum'!$E976,'EIA Petroleum Classification'!$A:$B,2,FALSE)</f>
        <v/>
      </c>
    </row>
    <row r="978" spans="1:5">
      <c r="A978">
        <f>YEAR(B978)</f>
        <v/>
      </c>
      <c r="B978">
        <f>'Input EIA Imports Petroleum'!A977</f>
        <v/>
      </c>
      <c r="C978">
        <f>'Input EIA Imports Petroleum'!K977</f>
        <v/>
      </c>
      <c r="D978">
        <f>'Input EIA Imports Petroleum'!L977</f>
        <v/>
      </c>
      <c r="E978">
        <f>VLOOKUP('Input EIA Imports Petroleum'!$E977,'EIA Petroleum Classification'!$A:$B,2,FALSE)</f>
        <v/>
      </c>
    </row>
    <row r="979" spans="1:5">
      <c r="A979">
        <f>YEAR(B979)</f>
        <v/>
      </c>
      <c r="B979">
        <f>'Input EIA Imports Petroleum'!A978</f>
        <v/>
      </c>
      <c r="C979">
        <f>'Input EIA Imports Petroleum'!K978</f>
        <v/>
      </c>
      <c r="D979">
        <f>'Input EIA Imports Petroleum'!L978</f>
        <v/>
      </c>
      <c r="E979">
        <f>VLOOKUP('Input EIA Imports Petroleum'!$E978,'EIA Petroleum Classification'!$A:$B,2,FALSE)</f>
        <v/>
      </c>
    </row>
    <row r="980" spans="1:5">
      <c r="A980">
        <f>YEAR(B980)</f>
        <v/>
      </c>
      <c r="B980">
        <f>'Input EIA Imports Petroleum'!A979</f>
        <v/>
      </c>
      <c r="C980">
        <f>'Input EIA Imports Petroleum'!K979</f>
        <v/>
      </c>
      <c r="D980">
        <f>'Input EIA Imports Petroleum'!L979</f>
        <v/>
      </c>
      <c r="E980">
        <f>VLOOKUP('Input EIA Imports Petroleum'!$E979,'EIA Petroleum Classification'!$A:$B,2,FALSE)</f>
        <v/>
      </c>
    </row>
    <row r="981" spans="1:5">
      <c r="A981">
        <f>YEAR(B981)</f>
        <v/>
      </c>
      <c r="B981">
        <f>'Input EIA Imports Petroleum'!A980</f>
        <v/>
      </c>
      <c r="C981">
        <f>'Input EIA Imports Petroleum'!K980</f>
        <v/>
      </c>
      <c r="D981">
        <f>'Input EIA Imports Petroleum'!L980</f>
        <v/>
      </c>
      <c r="E981">
        <f>VLOOKUP('Input EIA Imports Petroleum'!$E980,'EIA Petroleum Classification'!$A:$B,2,FALSE)</f>
        <v/>
      </c>
    </row>
    <row r="982" spans="1:5">
      <c r="A982">
        <f>YEAR(B982)</f>
        <v/>
      </c>
      <c r="B982">
        <f>'Input EIA Imports Petroleum'!A981</f>
        <v/>
      </c>
      <c r="C982">
        <f>'Input EIA Imports Petroleum'!K981</f>
        <v/>
      </c>
      <c r="D982">
        <f>'Input EIA Imports Petroleum'!L981</f>
        <v/>
      </c>
      <c r="E982">
        <f>VLOOKUP('Input EIA Imports Petroleum'!$E981,'EIA Petroleum Classification'!$A:$B,2,FALSE)</f>
        <v/>
      </c>
    </row>
    <row r="983" spans="1:5">
      <c r="A983">
        <f>YEAR(B983)</f>
        <v/>
      </c>
      <c r="B983">
        <f>'Input EIA Imports Petroleum'!A982</f>
        <v/>
      </c>
      <c r="C983">
        <f>'Input EIA Imports Petroleum'!K982</f>
        <v/>
      </c>
      <c r="D983">
        <f>'Input EIA Imports Petroleum'!L982</f>
        <v/>
      </c>
      <c r="E983">
        <f>VLOOKUP('Input EIA Imports Petroleum'!$E982,'EIA Petroleum Classification'!$A:$B,2,FALSE)</f>
        <v/>
      </c>
    </row>
    <row r="984" spans="1:5">
      <c r="A984">
        <f>YEAR(B984)</f>
        <v/>
      </c>
      <c r="B984">
        <f>'Input EIA Imports Petroleum'!A983</f>
        <v/>
      </c>
      <c r="C984">
        <f>'Input EIA Imports Petroleum'!K983</f>
        <v/>
      </c>
      <c r="D984">
        <f>'Input EIA Imports Petroleum'!L983</f>
        <v/>
      </c>
      <c r="E984">
        <f>VLOOKUP('Input EIA Imports Petroleum'!$E983,'EIA Petroleum Classification'!$A:$B,2,FALSE)</f>
        <v/>
      </c>
    </row>
    <row r="985" spans="1:5">
      <c r="A985">
        <f>YEAR(B985)</f>
        <v/>
      </c>
      <c r="B985">
        <f>'Input EIA Imports Petroleum'!A984</f>
        <v/>
      </c>
      <c r="C985">
        <f>'Input EIA Imports Petroleum'!K984</f>
        <v/>
      </c>
      <c r="D985">
        <f>'Input EIA Imports Petroleum'!L984</f>
        <v/>
      </c>
      <c r="E985">
        <f>VLOOKUP('Input EIA Imports Petroleum'!$E984,'EIA Petroleum Classification'!$A:$B,2,FALSE)</f>
        <v/>
      </c>
    </row>
    <row r="986" spans="1:5">
      <c r="A986">
        <f>YEAR(B986)</f>
        <v/>
      </c>
      <c r="B986">
        <f>'Input EIA Imports Petroleum'!A985</f>
        <v/>
      </c>
      <c r="C986">
        <f>'Input EIA Imports Petroleum'!K985</f>
        <v/>
      </c>
      <c r="D986">
        <f>'Input EIA Imports Petroleum'!L985</f>
        <v/>
      </c>
      <c r="E986">
        <f>VLOOKUP('Input EIA Imports Petroleum'!$E985,'EIA Petroleum Classification'!$A:$B,2,FALSE)</f>
        <v/>
      </c>
    </row>
    <row r="987" spans="1:5">
      <c r="A987">
        <f>YEAR(B987)</f>
        <v/>
      </c>
      <c r="B987">
        <f>'Input EIA Imports Petroleum'!A986</f>
        <v/>
      </c>
      <c r="C987">
        <f>'Input EIA Imports Petroleum'!K986</f>
        <v/>
      </c>
      <c r="D987">
        <f>'Input EIA Imports Petroleum'!L986</f>
        <v/>
      </c>
      <c r="E987">
        <f>VLOOKUP('Input EIA Imports Petroleum'!$E986,'EIA Petroleum Classification'!$A:$B,2,FALSE)</f>
        <v/>
      </c>
    </row>
    <row r="988" spans="1:5">
      <c r="A988">
        <f>YEAR(B988)</f>
        <v/>
      </c>
      <c r="B988">
        <f>'Input EIA Imports Petroleum'!A987</f>
        <v/>
      </c>
      <c r="C988">
        <f>'Input EIA Imports Petroleum'!K987</f>
        <v/>
      </c>
      <c r="D988">
        <f>'Input EIA Imports Petroleum'!L987</f>
        <v/>
      </c>
      <c r="E988">
        <f>VLOOKUP('Input EIA Imports Petroleum'!$E987,'EIA Petroleum Classification'!$A:$B,2,FALSE)</f>
        <v/>
      </c>
    </row>
    <row r="989" spans="1:5">
      <c r="A989">
        <f>YEAR(B989)</f>
        <v/>
      </c>
      <c r="B989">
        <f>'Input EIA Imports Petroleum'!A988</f>
        <v/>
      </c>
      <c r="C989">
        <f>'Input EIA Imports Petroleum'!K988</f>
        <v/>
      </c>
      <c r="D989">
        <f>'Input EIA Imports Petroleum'!L988</f>
        <v/>
      </c>
      <c r="E989">
        <f>VLOOKUP('Input EIA Imports Petroleum'!$E988,'EIA Petroleum Classification'!$A:$B,2,FALSE)</f>
        <v/>
      </c>
    </row>
    <row r="990" spans="1:5">
      <c r="A990">
        <f>YEAR(B990)</f>
        <v/>
      </c>
      <c r="B990">
        <f>'Input EIA Imports Petroleum'!A989</f>
        <v/>
      </c>
      <c r="C990">
        <f>'Input EIA Imports Petroleum'!K989</f>
        <v/>
      </c>
      <c r="D990">
        <f>'Input EIA Imports Petroleum'!L989</f>
        <v/>
      </c>
      <c r="E990">
        <f>VLOOKUP('Input EIA Imports Petroleum'!$E989,'EIA Petroleum Classification'!$A:$B,2,FALSE)</f>
        <v/>
      </c>
    </row>
    <row r="991" spans="1:5">
      <c r="A991">
        <f>YEAR(B991)</f>
        <v/>
      </c>
      <c r="B991">
        <f>'Input EIA Imports Petroleum'!A990</f>
        <v/>
      </c>
      <c r="C991">
        <f>'Input EIA Imports Petroleum'!K990</f>
        <v/>
      </c>
      <c r="D991">
        <f>'Input EIA Imports Petroleum'!L990</f>
        <v/>
      </c>
      <c r="E991">
        <f>VLOOKUP('Input EIA Imports Petroleum'!$E990,'EIA Petroleum Classification'!$A:$B,2,FALSE)</f>
        <v/>
      </c>
    </row>
    <row r="992" spans="1:5">
      <c r="A992">
        <f>YEAR(B992)</f>
        <v/>
      </c>
      <c r="B992">
        <f>'Input EIA Imports Petroleum'!A991</f>
        <v/>
      </c>
      <c r="C992">
        <f>'Input EIA Imports Petroleum'!K991</f>
        <v/>
      </c>
      <c r="D992">
        <f>'Input EIA Imports Petroleum'!L991</f>
        <v/>
      </c>
      <c r="E992">
        <f>VLOOKUP('Input EIA Imports Petroleum'!$E991,'EIA Petroleum Classification'!$A:$B,2,FALSE)</f>
        <v/>
      </c>
    </row>
    <row r="993" spans="1:5">
      <c r="A993">
        <f>YEAR(B993)</f>
        <v/>
      </c>
      <c r="B993">
        <f>'Input EIA Imports Petroleum'!A992</f>
        <v/>
      </c>
      <c r="C993">
        <f>'Input EIA Imports Petroleum'!K992</f>
        <v/>
      </c>
      <c r="D993">
        <f>'Input EIA Imports Petroleum'!L992</f>
        <v/>
      </c>
      <c r="E993">
        <f>VLOOKUP('Input EIA Imports Petroleum'!$E992,'EIA Petroleum Classification'!$A:$B,2,FALSE)</f>
        <v/>
      </c>
    </row>
    <row r="994" spans="1:5">
      <c r="A994">
        <f>YEAR(B994)</f>
        <v/>
      </c>
      <c r="B994">
        <f>'Input EIA Imports Petroleum'!A993</f>
        <v/>
      </c>
      <c r="C994">
        <f>'Input EIA Imports Petroleum'!K993</f>
        <v/>
      </c>
      <c r="D994">
        <f>'Input EIA Imports Petroleum'!L993</f>
        <v/>
      </c>
      <c r="E994">
        <f>VLOOKUP('Input EIA Imports Petroleum'!$E993,'EIA Petroleum Classification'!$A:$B,2,FALSE)</f>
        <v/>
      </c>
    </row>
    <row r="995" spans="1:5">
      <c r="A995">
        <f>YEAR(B995)</f>
        <v/>
      </c>
      <c r="B995">
        <f>'Input EIA Imports Petroleum'!A994</f>
        <v/>
      </c>
      <c r="C995">
        <f>'Input EIA Imports Petroleum'!K994</f>
        <v/>
      </c>
      <c r="D995">
        <f>'Input EIA Imports Petroleum'!L994</f>
        <v/>
      </c>
      <c r="E995">
        <f>VLOOKUP('Input EIA Imports Petroleum'!$E994,'EIA Petroleum Classification'!$A:$B,2,FALSE)</f>
        <v/>
      </c>
    </row>
    <row r="996" spans="1:5">
      <c r="A996">
        <f>YEAR(B996)</f>
        <v/>
      </c>
      <c r="B996">
        <f>'Input EIA Imports Petroleum'!A995</f>
        <v/>
      </c>
      <c r="C996">
        <f>'Input EIA Imports Petroleum'!K995</f>
        <v/>
      </c>
      <c r="D996">
        <f>'Input EIA Imports Petroleum'!L995</f>
        <v/>
      </c>
      <c r="E996">
        <f>VLOOKUP('Input EIA Imports Petroleum'!$E995,'EIA Petroleum Classification'!$A:$B,2,FALSE)</f>
        <v/>
      </c>
    </row>
    <row r="997" spans="1:5">
      <c r="A997">
        <f>YEAR(B997)</f>
        <v/>
      </c>
      <c r="B997">
        <f>'Input EIA Imports Petroleum'!A996</f>
        <v/>
      </c>
      <c r="C997">
        <f>'Input EIA Imports Petroleum'!K996</f>
        <v/>
      </c>
      <c r="D997">
        <f>'Input EIA Imports Petroleum'!L996</f>
        <v/>
      </c>
      <c r="E997">
        <f>VLOOKUP('Input EIA Imports Petroleum'!$E996,'EIA Petroleum Classification'!$A:$B,2,FALSE)</f>
        <v/>
      </c>
    </row>
    <row r="998" spans="1:5">
      <c r="A998">
        <f>YEAR(B998)</f>
        <v/>
      </c>
      <c r="B998">
        <f>'Input EIA Imports Petroleum'!A997</f>
        <v/>
      </c>
      <c r="C998">
        <f>'Input EIA Imports Petroleum'!K997</f>
        <v/>
      </c>
      <c r="D998">
        <f>'Input EIA Imports Petroleum'!L997</f>
        <v/>
      </c>
      <c r="E998">
        <f>VLOOKUP('Input EIA Imports Petroleum'!$E997,'EIA Petroleum Classification'!$A:$B,2,FALSE)</f>
        <v/>
      </c>
    </row>
    <row r="999" spans="1:5">
      <c r="A999">
        <f>YEAR(B999)</f>
        <v/>
      </c>
      <c r="B999">
        <f>'Input EIA Imports Petroleum'!A998</f>
        <v/>
      </c>
      <c r="C999">
        <f>'Input EIA Imports Petroleum'!K998</f>
        <v/>
      </c>
      <c r="D999">
        <f>'Input EIA Imports Petroleum'!L998</f>
        <v/>
      </c>
      <c r="E999">
        <f>VLOOKUP('Input EIA Imports Petroleum'!$E998,'EIA Petroleum Classification'!$A:$B,2,FALSE)</f>
        <v/>
      </c>
    </row>
    <row r="1000" spans="1:5">
      <c r="A1000">
        <f>YEAR(B1000)</f>
        <v/>
      </c>
      <c r="B1000">
        <f>'Input EIA Imports Petroleum'!A999</f>
        <v/>
      </c>
      <c r="C1000">
        <f>'Input EIA Imports Petroleum'!K999</f>
        <v/>
      </c>
      <c r="D1000">
        <f>'Input EIA Imports Petroleum'!L999</f>
        <v/>
      </c>
      <c r="E1000">
        <f>VLOOKUP('Input EIA Imports Petroleum'!$E999,'EIA Petroleum Classification'!$A:$B,2,FALSE)</f>
        <v/>
      </c>
    </row>
    <row r="1001" spans="1:5">
      <c r="A1001">
        <f>YEAR(B1001)</f>
        <v/>
      </c>
      <c r="B1001">
        <f>'Input EIA Imports Petroleum'!A1000</f>
        <v/>
      </c>
      <c r="C1001">
        <f>'Input EIA Imports Petroleum'!K1000</f>
        <v/>
      </c>
      <c r="D1001">
        <f>'Input EIA Imports Petroleum'!L1000</f>
        <v/>
      </c>
      <c r="E1001">
        <f>VLOOKUP('Input EIA Imports Petroleum'!$E1000,'EIA Petroleum Classification'!$A:$B,2,FALSE)</f>
        <v/>
      </c>
    </row>
    <row r="1002" spans="1:5">
      <c r="A1002">
        <f>YEAR(B1002)</f>
        <v/>
      </c>
      <c r="B1002">
        <f>'Input EIA Imports Petroleum'!A1001</f>
        <v/>
      </c>
      <c r="C1002">
        <f>'Input EIA Imports Petroleum'!K1001</f>
        <v/>
      </c>
      <c r="D1002">
        <f>'Input EIA Imports Petroleum'!L1001</f>
        <v/>
      </c>
      <c r="E1002">
        <f>VLOOKUP('Input EIA Imports Petroleum'!$E1001,'EIA Petroleum Classification'!$A:$B,2,FALSE)</f>
        <v/>
      </c>
    </row>
    <row r="1003" spans="1:5">
      <c r="A1003">
        <f>YEAR(B1003)</f>
        <v/>
      </c>
      <c r="B1003">
        <f>'Input EIA Imports Petroleum'!A1002</f>
        <v/>
      </c>
      <c r="C1003">
        <f>'Input EIA Imports Petroleum'!K1002</f>
        <v/>
      </c>
      <c r="D1003">
        <f>'Input EIA Imports Petroleum'!L1002</f>
        <v/>
      </c>
      <c r="E1003">
        <f>VLOOKUP('Input EIA Imports Petroleum'!$E1002,'EIA Petroleum Classification'!$A:$B,2,FALSE)</f>
        <v/>
      </c>
    </row>
    <row r="1004" spans="1:5">
      <c r="A1004">
        <f>YEAR(B1004)</f>
        <v/>
      </c>
      <c r="B1004">
        <f>'Input EIA Imports Petroleum'!A1003</f>
        <v/>
      </c>
      <c r="C1004">
        <f>'Input EIA Imports Petroleum'!K1003</f>
        <v/>
      </c>
      <c r="D1004">
        <f>'Input EIA Imports Petroleum'!L1003</f>
        <v/>
      </c>
      <c r="E1004">
        <f>VLOOKUP('Input EIA Imports Petroleum'!$E1003,'EIA Petroleum Classification'!$A:$B,2,FALSE)</f>
        <v/>
      </c>
    </row>
    <row r="1005" spans="1:5">
      <c r="A1005">
        <f>YEAR(B1005)</f>
        <v/>
      </c>
      <c r="B1005">
        <f>'Input EIA Imports Petroleum'!A1004</f>
        <v/>
      </c>
      <c r="C1005">
        <f>'Input EIA Imports Petroleum'!K1004</f>
        <v/>
      </c>
      <c r="D1005">
        <f>'Input EIA Imports Petroleum'!L1004</f>
        <v/>
      </c>
      <c r="E1005">
        <f>VLOOKUP('Input EIA Imports Petroleum'!$E1004,'EIA Petroleum Classification'!$A:$B,2,FALSE)</f>
        <v/>
      </c>
    </row>
    <row r="1006" spans="1:5">
      <c r="A1006">
        <f>YEAR(B1006)</f>
        <v/>
      </c>
      <c r="B1006">
        <f>'Input EIA Imports Petroleum'!A1005</f>
        <v/>
      </c>
      <c r="C1006">
        <f>'Input EIA Imports Petroleum'!K1005</f>
        <v/>
      </c>
      <c r="D1006">
        <f>'Input EIA Imports Petroleum'!L1005</f>
        <v/>
      </c>
      <c r="E1006">
        <f>VLOOKUP('Input EIA Imports Petroleum'!$E1005,'EIA Petroleum Classification'!$A:$B,2,FALSE)</f>
        <v/>
      </c>
    </row>
    <row r="1007" spans="1:5">
      <c r="A1007">
        <f>YEAR(B1007)</f>
        <v/>
      </c>
      <c r="B1007">
        <f>'Input EIA Imports Petroleum'!A1006</f>
        <v/>
      </c>
      <c r="C1007">
        <f>'Input EIA Imports Petroleum'!K1006</f>
        <v/>
      </c>
      <c r="D1007">
        <f>'Input EIA Imports Petroleum'!L1006</f>
        <v/>
      </c>
      <c r="E1007">
        <f>VLOOKUP('Input EIA Imports Petroleum'!$E1006,'EIA Petroleum Classification'!$A:$B,2,FALSE)</f>
        <v/>
      </c>
    </row>
    <row r="1008" spans="1:5">
      <c r="A1008">
        <f>YEAR(B1008)</f>
        <v/>
      </c>
      <c r="B1008">
        <f>'Input EIA Imports Petroleum'!A1007</f>
        <v/>
      </c>
      <c r="C1008">
        <f>'Input EIA Imports Petroleum'!K1007</f>
        <v/>
      </c>
      <c r="D1008">
        <f>'Input EIA Imports Petroleum'!L1007</f>
        <v/>
      </c>
      <c r="E1008">
        <f>VLOOKUP('Input EIA Imports Petroleum'!$E1007,'EIA Petroleum Classification'!$A:$B,2,FALSE)</f>
        <v/>
      </c>
    </row>
    <row r="1009" spans="1:5">
      <c r="A1009">
        <f>YEAR(B1009)</f>
        <v/>
      </c>
      <c r="B1009">
        <f>'Input EIA Imports Petroleum'!A1008</f>
        <v/>
      </c>
      <c r="C1009">
        <f>'Input EIA Imports Petroleum'!K1008</f>
        <v/>
      </c>
      <c r="D1009">
        <f>'Input EIA Imports Petroleum'!L1008</f>
        <v/>
      </c>
      <c r="E1009">
        <f>VLOOKUP('Input EIA Imports Petroleum'!$E1008,'EIA Petroleum Classification'!$A:$B,2,FALSE)</f>
        <v/>
      </c>
    </row>
    <row r="1010" spans="1:5">
      <c r="A1010">
        <f>YEAR(B1010)</f>
        <v/>
      </c>
      <c r="B1010">
        <f>'Input EIA Imports Petroleum'!A1009</f>
        <v/>
      </c>
      <c r="C1010">
        <f>'Input EIA Imports Petroleum'!K1009</f>
        <v/>
      </c>
      <c r="D1010">
        <f>'Input EIA Imports Petroleum'!L1009</f>
        <v/>
      </c>
      <c r="E1010">
        <f>VLOOKUP('Input EIA Imports Petroleum'!$E1009,'EIA Petroleum Classification'!$A:$B,2,FALSE)</f>
        <v/>
      </c>
    </row>
    <row r="1011" spans="1:5">
      <c r="A1011">
        <f>YEAR(B1011)</f>
        <v/>
      </c>
      <c r="B1011">
        <f>'Input EIA Imports Petroleum'!A1010</f>
        <v/>
      </c>
      <c r="C1011">
        <f>'Input EIA Imports Petroleum'!K1010</f>
        <v/>
      </c>
      <c r="D1011">
        <f>'Input EIA Imports Petroleum'!L1010</f>
        <v/>
      </c>
      <c r="E1011">
        <f>VLOOKUP('Input EIA Imports Petroleum'!$E1010,'EIA Petroleum Classification'!$A:$B,2,FALSE)</f>
        <v/>
      </c>
    </row>
    <row r="1012" spans="1:5">
      <c r="A1012">
        <f>YEAR(B1012)</f>
        <v/>
      </c>
      <c r="B1012">
        <f>'Input EIA Imports Petroleum'!A1011</f>
        <v/>
      </c>
      <c r="C1012">
        <f>'Input EIA Imports Petroleum'!K1011</f>
        <v/>
      </c>
      <c r="D1012">
        <f>'Input EIA Imports Petroleum'!L1011</f>
        <v/>
      </c>
      <c r="E1012">
        <f>VLOOKUP('Input EIA Imports Petroleum'!$E1011,'EIA Petroleum Classification'!$A:$B,2,FALSE)</f>
        <v/>
      </c>
    </row>
    <row r="1013" spans="1:5">
      <c r="A1013">
        <f>YEAR(B1013)</f>
        <v/>
      </c>
      <c r="B1013">
        <f>'Input EIA Imports Petroleum'!A1012</f>
        <v/>
      </c>
      <c r="C1013">
        <f>'Input EIA Imports Petroleum'!K1012</f>
        <v/>
      </c>
      <c r="D1013">
        <f>'Input EIA Imports Petroleum'!L1012</f>
        <v/>
      </c>
      <c r="E1013">
        <f>VLOOKUP('Input EIA Imports Petroleum'!$E1012,'EIA Petroleum Classification'!$A:$B,2,FALSE)</f>
        <v/>
      </c>
    </row>
    <row r="1014" spans="1:5">
      <c r="A1014">
        <f>YEAR(B1014)</f>
        <v/>
      </c>
      <c r="B1014">
        <f>'Input EIA Imports Petroleum'!A1013</f>
        <v/>
      </c>
      <c r="C1014">
        <f>'Input EIA Imports Petroleum'!K1013</f>
        <v/>
      </c>
      <c r="D1014">
        <f>'Input EIA Imports Petroleum'!L1013</f>
        <v/>
      </c>
      <c r="E1014">
        <f>VLOOKUP('Input EIA Imports Petroleum'!$E1013,'EIA Petroleum Classification'!$A:$B,2,FALSE)</f>
        <v/>
      </c>
    </row>
    <row r="1015" spans="1:5">
      <c r="A1015">
        <f>YEAR(B1015)</f>
        <v/>
      </c>
      <c r="B1015">
        <f>'Input EIA Imports Petroleum'!A1014</f>
        <v/>
      </c>
      <c r="C1015">
        <f>'Input EIA Imports Petroleum'!K1014</f>
        <v/>
      </c>
      <c r="D1015">
        <f>'Input EIA Imports Petroleum'!L1014</f>
        <v/>
      </c>
      <c r="E1015">
        <f>VLOOKUP('Input EIA Imports Petroleum'!$E1014,'EIA Petroleum Classification'!$A:$B,2,FALSE)</f>
        <v/>
      </c>
    </row>
    <row r="1016" spans="1:5">
      <c r="A1016">
        <f>YEAR(B1016)</f>
        <v/>
      </c>
      <c r="B1016">
        <f>'Input EIA Imports Petroleum'!A1015</f>
        <v/>
      </c>
      <c r="C1016">
        <f>'Input EIA Imports Petroleum'!K1015</f>
        <v/>
      </c>
      <c r="D1016">
        <f>'Input EIA Imports Petroleum'!L1015</f>
        <v/>
      </c>
      <c r="E1016">
        <f>VLOOKUP('Input EIA Imports Petroleum'!$E1015,'EIA Petroleum Classification'!$A:$B,2,FALSE)</f>
        <v/>
      </c>
    </row>
    <row r="1017" spans="1:5">
      <c r="A1017">
        <f>YEAR(B1017)</f>
        <v/>
      </c>
      <c r="B1017">
        <f>'Input EIA Imports Petroleum'!A1016</f>
        <v/>
      </c>
      <c r="C1017">
        <f>'Input EIA Imports Petroleum'!K1016</f>
        <v/>
      </c>
      <c r="D1017">
        <f>'Input EIA Imports Petroleum'!L1016</f>
        <v/>
      </c>
      <c r="E1017">
        <f>VLOOKUP('Input EIA Imports Petroleum'!$E1016,'EIA Petroleum Classification'!$A:$B,2,FALSE)</f>
        <v/>
      </c>
    </row>
    <row r="1018" spans="1:5">
      <c r="A1018">
        <f>YEAR(B1018)</f>
        <v/>
      </c>
      <c r="B1018">
        <f>'Input EIA Imports Petroleum'!A1017</f>
        <v/>
      </c>
      <c r="C1018">
        <f>'Input EIA Imports Petroleum'!K1017</f>
        <v/>
      </c>
      <c r="D1018">
        <f>'Input EIA Imports Petroleum'!L1017</f>
        <v/>
      </c>
      <c r="E1018">
        <f>VLOOKUP('Input EIA Imports Petroleum'!$E1017,'EIA Petroleum Classification'!$A:$B,2,FALSE)</f>
        <v/>
      </c>
    </row>
    <row r="1019" spans="1:5">
      <c r="A1019">
        <f>YEAR(B1019)</f>
        <v/>
      </c>
      <c r="B1019">
        <f>'Input EIA Imports Petroleum'!A1018</f>
        <v/>
      </c>
      <c r="C1019">
        <f>'Input EIA Imports Petroleum'!K1018</f>
        <v/>
      </c>
      <c r="D1019">
        <f>'Input EIA Imports Petroleum'!L1018</f>
        <v/>
      </c>
      <c r="E1019">
        <f>VLOOKUP('Input EIA Imports Petroleum'!$E1018,'EIA Petroleum Classification'!$A:$B,2,FALSE)</f>
        <v/>
      </c>
    </row>
    <row r="1020" spans="1:5">
      <c r="A1020">
        <f>YEAR(B1020)</f>
        <v/>
      </c>
      <c r="B1020">
        <f>'Input EIA Imports Petroleum'!A1019</f>
        <v/>
      </c>
      <c r="C1020">
        <f>'Input EIA Imports Petroleum'!K1019</f>
        <v/>
      </c>
      <c r="D1020">
        <f>'Input EIA Imports Petroleum'!L1019</f>
        <v/>
      </c>
      <c r="E1020">
        <f>VLOOKUP('Input EIA Imports Petroleum'!$E1019,'EIA Petroleum Classification'!$A:$B,2,FALSE)</f>
        <v/>
      </c>
    </row>
    <row r="1021" spans="1:5">
      <c r="A1021">
        <f>YEAR(B1021)</f>
        <v/>
      </c>
      <c r="B1021">
        <f>'Input EIA Imports Petroleum'!A1020</f>
        <v/>
      </c>
      <c r="C1021">
        <f>'Input EIA Imports Petroleum'!K1020</f>
        <v/>
      </c>
      <c r="D1021">
        <f>'Input EIA Imports Petroleum'!L1020</f>
        <v/>
      </c>
      <c r="E1021">
        <f>VLOOKUP('Input EIA Imports Petroleum'!$E1020,'EIA Petroleum Classification'!$A:$B,2,FALSE)</f>
        <v/>
      </c>
    </row>
    <row r="1022" spans="1:5">
      <c r="A1022">
        <f>YEAR(B1022)</f>
        <v/>
      </c>
      <c r="B1022">
        <f>'Input EIA Imports Petroleum'!A1021</f>
        <v/>
      </c>
      <c r="C1022">
        <f>'Input EIA Imports Petroleum'!K1021</f>
        <v/>
      </c>
      <c r="D1022">
        <f>'Input EIA Imports Petroleum'!L1021</f>
        <v/>
      </c>
      <c r="E1022">
        <f>VLOOKUP('Input EIA Imports Petroleum'!$E1021,'EIA Petroleum Classification'!$A:$B,2,FALSE)</f>
        <v/>
      </c>
    </row>
    <row r="1023" spans="1:5">
      <c r="A1023">
        <f>YEAR(B1023)</f>
        <v/>
      </c>
      <c r="B1023">
        <f>'Input EIA Imports Petroleum'!A1022</f>
        <v/>
      </c>
      <c r="C1023">
        <f>'Input EIA Imports Petroleum'!K1022</f>
        <v/>
      </c>
      <c r="D1023">
        <f>'Input EIA Imports Petroleum'!L1022</f>
        <v/>
      </c>
      <c r="E1023">
        <f>VLOOKUP('Input EIA Imports Petroleum'!$E1022,'EIA Petroleum Classification'!$A:$B,2,FALSE)</f>
        <v/>
      </c>
    </row>
    <row r="1024" spans="1:5">
      <c r="A1024">
        <f>YEAR(B1024)</f>
        <v/>
      </c>
      <c r="B1024">
        <f>'Input EIA Imports Petroleum'!A1023</f>
        <v/>
      </c>
      <c r="C1024">
        <f>'Input EIA Imports Petroleum'!K1023</f>
        <v/>
      </c>
      <c r="D1024">
        <f>'Input EIA Imports Petroleum'!L1023</f>
        <v/>
      </c>
      <c r="E1024">
        <f>VLOOKUP('Input EIA Imports Petroleum'!$E1023,'EIA Petroleum Classification'!$A:$B,2,FALSE)</f>
        <v/>
      </c>
    </row>
    <row r="1025" spans="1:5">
      <c r="A1025">
        <f>YEAR(B1025)</f>
        <v/>
      </c>
      <c r="B1025">
        <f>'Input EIA Imports Petroleum'!A1024</f>
        <v/>
      </c>
      <c r="C1025">
        <f>'Input EIA Imports Petroleum'!K1024</f>
        <v/>
      </c>
      <c r="D1025">
        <f>'Input EIA Imports Petroleum'!L1024</f>
        <v/>
      </c>
      <c r="E1025">
        <f>VLOOKUP('Input EIA Imports Petroleum'!$E1024,'EIA Petroleum Classification'!$A:$B,2,FALSE)</f>
        <v/>
      </c>
    </row>
    <row r="1026" spans="1:5">
      <c r="A1026">
        <f>YEAR(B1026)</f>
        <v/>
      </c>
      <c r="B1026">
        <f>'Input EIA Imports Petroleum'!A1025</f>
        <v/>
      </c>
      <c r="C1026">
        <f>'Input EIA Imports Petroleum'!K1025</f>
        <v/>
      </c>
      <c r="D1026">
        <f>'Input EIA Imports Petroleum'!L1025</f>
        <v/>
      </c>
      <c r="E1026">
        <f>VLOOKUP('Input EIA Imports Petroleum'!$E1025,'EIA Petroleum Classification'!$A:$B,2,FALSE)</f>
        <v/>
      </c>
    </row>
    <row r="1027" spans="1:5">
      <c r="A1027">
        <f>YEAR(B1027)</f>
        <v/>
      </c>
      <c r="B1027">
        <f>'Input EIA Imports Petroleum'!A1026</f>
        <v/>
      </c>
      <c r="C1027">
        <f>'Input EIA Imports Petroleum'!K1026</f>
        <v/>
      </c>
      <c r="D1027">
        <f>'Input EIA Imports Petroleum'!L1026</f>
        <v/>
      </c>
      <c r="E1027">
        <f>VLOOKUP('Input EIA Imports Petroleum'!$E1026,'EIA Petroleum Classification'!$A:$B,2,FALSE)</f>
        <v/>
      </c>
    </row>
    <row r="1028" spans="1:5">
      <c r="A1028">
        <f>YEAR(B1028)</f>
        <v/>
      </c>
      <c r="B1028">
        <f>'Input EIA Imports Petroleum'!A1027</f>
        <v/>
      </c>
      <c r="C1028">
        <f>'Input EIA Imports Petroleum'!K1027</f>
        <v/>
      </c>
      <c r="D1028">
        <f>'Input EIA Imports Petroleum'!L1027</f>
        <v/>
      </c>
      <c r="E1028">
        <f>VLOOKUP('Input EIA Imports Petroleum'!$E1027,'EIA Petroleum Classification'!$A:$B,2,FALSE)</f>
        <v/>
      </c>
    </row>
    <row r="1029" spans="1:5">
      <c r="A1029">
        <f>YEAR(B1029)</f>
        <v/>
      </c>
      <c r="B1029">
        <f>'Input EIA Imports Petroleum'!A1028</f>
        <v/>
      </c>
      <c r="C1029">
        <f>'Input EIA Imports Petroleum'!K1028</f>
        <v/>
      </c>
      <c r="D1029">
        <f>'Input EIA Imports Petroleum'!L1028</f>
        <v/>
      </c>
      <c r="E1029">
        <f>VLOOKUP('Input EIA Imports Petroleum'!$E1028,'EIA Petroleum Classification'!$A:$B,2,FALSE)</f>
        <v/>
      </c>
    </row>
    <row r="1030" spans="1:5">
      <c r="A1030">
        <f>YEAR(B1030)</f>
        <v/>
      </c>
      <c r="B1030">
        <f>'Input EIA Imports Petroleum'!A1029</f>
        <v/>
      </c>
      <c r="C1030">
        <f>'Input EIA Imports Petroleum'!K1029</f>
        <v/>
      </c>
      <c r="D1030">
        <f>'Input EIA Imports Petroleum'!L1029</f>
        <v/>
      </c>
      <c r="E1030">
        <f>VLOOKUP('Input EIA Imports Petroleum'!$E1029,'EIA Petroleum Classification'!$A:$B,2,FALSE)</f>
        <v/>
      </c>
    </row>
    <row r="1031" spans="1:5">
      <c r="A1031">
        <f>YEAR(B1031)</f>
        <v/>
      </c>
      <c r="B1031">
        <f>'Input EIA Imports Petroleum'!A1030</f>
        <v/>
      </c>
      <c r="C1031">
        <f>'Input EIA Imports Petroleum'!K1030</f>
        <v/>
      </c>
      <c r="D1031">
        <f>'Input EIA Imports Petroleum'!L1030</f>
        <v/>
      </c>
      <c r="E1031">
        <f>VLOOKUP('Input EIA Imports Petroleum'!$E1030,'EIA Petroleum Classification'!$A:$B,2,FALSE)</f>
        <v/>
      </c>
    </row>
    <row r="1032" spans="1:5">
      <c r="A1032">
        <f>YEAR(B1032)</f>
        <v/>
      </c>
      <c r="B1032">
        <f>'Input EIA Imports Petroleum'!A1031</f>
        <v/>
      </c>
      <c r="C1032">
        <f>'Input EIA Imports Petroleum'!K1031</f>
        <v/>
      </c>
      <c r="D1032">
        <f>'Input EIA Imports Petroleum'!L1031</f>
        <v/>
      </c>
      <c r="E1032">
        <f>VLOOKUP('Input EIA Imports Petroleum'!$E1031,'EIA Petroleum Classification'!$A:$B,2,FALSE)</f>
        <v/>
      </c>
    </row>
    <row r="1033" spans="1:5">
      <c r="A1033">
        <f>YEAR(B1033)</f>
        <v/>
      </c>
      <c r="B1033">
        <f>'Input EIA Imports Petroleum'!A1032</f>
        <v/>
      </c>
      <c r="C1033">
        <f>'Input EIA Imports Petroleum'!K1032</f>
        <v/>
      </c>
      <c r="D1033">
        <f>'Input EIA Imports Petroleum'!L1032</f>
        <v/>
      </c>
      <c r="E1033">
        <f>VLOOKUP('Input EIA Imports Petroleum'!$E1032,'EIA Petroleum Classification'!$A:$B,2,FALSE)</f>
        <v/>
      </c>
    </row>
    <row r="1034" spans="1:5">
      <c r="A1034">
        <f>YEAR(B1034)</f>
        <v/>
      </c>
      <c r="B1034">
        <f>'Input EIA Imports Petroleum'!A1033</f>
        <v/>
      </c>
      <c r="C1034">
        <f>'Input EIA Imports Petroleum'!K1033</f>
        <v/>
      </c>
      <c r="D1034">
        <f>'Input EIA Imports Petroleum'!L1033</f>
        <v/>
      </c>
      <c r="E1034">
        <f>VLOOKUP('Input EIA Imports Petroleum'!$E1033,'EIA Petroleum Classification'!$A:$B,2,FALSE)</f>
        <v/>
      </c>
    </row>
    <row r="1035" spans="1:5">
      <c r="A1035">
        <f>YEAR(B1035)</f>
        <v/>
      </c>
      <c r="B1035">
        <f>'Input EIA Imports Petroleum'!A1034</f>
        <v/>
      </c>
      <c r="C1035">
        <f>'Input EIA Imports Petroleum'!K1034</f>
        <v/>
      </c>
      <c r="D1035">
        <f>'Input EIA Imports Petroleum'!L1034</f>
        <v/>
      </c>
      <c r="E1035">
        <f>VLOOKUP('Input EIA Imports Petroleum'!$E1034,'EIA Petroleum Classification'!$A:$B,2,FALSE)</f>
        <v/>
      </c>
    </row>
    <row r="1036" spans="1:5">
      <c r="A1036">
        <f>YEAR(B1036)</f>
        <v/>
      </c>
      <c r="B1036">
        <f>'Input EIA Imports Petroleum'!A1035</f>
        <v/>
      </c>
      <c r="C1036">
        <f>'Input EIA Imports Petroleum'!K1035</f>
        <v/>
      </c>
      <c r="D1036">
        <f>'Input EIA Imports Petroleum'!L1035</f>
        <v/>
      </c>
      <c r="E1036">
        <f>VLOOKUP('Input EIA Imports Petroleum'!$E1035,'EIA Petroleum Classification'!$A:$B,2,FALSE)</f>
        <v/>
      </c>
    </row>
    <row r="1037" spans="1:5">
      <c r="A1037">
        <f>YEAR(B1037)</f>
        <v/>
      </c>
      <c r="B1037">
        <f>'Input EIA Imports Petroleum'!A1036</f>
        <v/>
      </c>
      <c r="C1037">
        <f>'Input EIA Imports Petroleum'!K1036</f>
        <v/>
      </c>
      <c r="D1037">
        <f>'Input EIA Imports Petroleum'!L1036</f>
        <v/>
      </c>
      <c r="E1037">
        <f>VLOOKUP('Input EIA Imports Petroleum'!$E1036,'EIA Petroleum Classification'!$A:$B,2,FALSE)</f>
        <v/>
      </c>
    </row>
    <row r="1038" spans="1:5">
      <c r="A1038">
        <f>YEAR(B1038)</f>
        <v/>
      </c>
      <c r="B1038">
        <f>'Input EIA Imports Petroleum'!A1037</f>
        <v/>
      </c>
      <c r="C1038">
        <f>'Input EIA Imports Petroleum'!K1037</f>
        <v/>
      </c>
      <c r="D1038">
        <f>'Input EIA Imports Petroleum'!L1037</f>
        <v/>
      </c>
      <c r="E1038">
        <f>VLOOKUP('Input EIA Imports Petroleum'!$E1037,'EIA Petroleum Classification'!$A:$B,2,FALSE)</f>
        <v/>
      </c>
    </row>
    <row r="1039" spans="1:5">
      <c r="A1039">
        <f>YEAR(B1039)</f>
        <v/>
      </c>
      <c r="B1039">
        <f>'Input EIA Imports Petroleum'!A1038</f>
        <v/>
      </c>
      <c r="C1039">
        <f>'Input EIA Imports Petroleum'!K1038</f>
        <v/>
      </c>
      <c r="D1039">
        <f>'Input EIA Imports Petroleum'!L1038</f>
        <v/>
      </c>
      <c r="E1039">
        <f>VLOOKUP('Input EIA Imports Petroleum'!$E1038,'EIA Petroleum Classification'!$A:$B,2,FALSE)</f>
        <v/>
      </c>
    </row>
    <row r="1040" spans="1:5">
      <c r="A1040">
        <f>YEAR(B1040)</f>
        <v/>
      </c>
      <c r="B1040">
        <f>'Input EIA Imports Petroleum'!A1039</f>
        <v/>
      </c>
      <c r="C1040">
        <f>'Input EIA Imports Petroleum'!K1039</f>
        <v/>
      </c>
      <c r="D1040">
        <f>'Input EIA Imports Petroleum'!L1039</f>
        <v/>
      </c>
      <c r="E1040">
        <f>VLOOKUP('Input EIA Imports Petroleum'!$E1039,'EIA Petroleum Classification'!$A:$B,2,FALSE)</f>
        <v/>
      </c>
    </row>
    <row r="1041" spans="1:5">
      <c r="A1041">
        <f>YEAR(B1041)</f>
        <v/>
      </c>
      <c r="B1041">
        <f>'Input EIA Imports Petroleum'!A1040</f>
        <v/>
      </c>
      <c r="C1041">
        <f>'Input EIA Imports Petroleum'!K1040</f>
        <v/>
      </c>
      <c r="D1041">
        <f>'Input EIA Imports Petroleum'!L1040</f>
        <v/>
      </c>
      <c r="E1041">
        <f>VLOOKUP('Input EIA Imports Petroleum'!$E1040,'EIA Petroleum Classification'!$A:$B,2,FALSE)</f>
        <v/>
      </c>
    </row>
    <row r="1042" spans="1:5">
      <c r="A1042">
        <f>YEAR(B1042)</f>
        <v/>
      </c>
      <c r="B1042">
        <f>'Input EIA Imports Petroleum'!A1041</f>
        <v/>
      </c>
      <c r="C1042">
        <f>'Input EIA Imports Petroleum'!K1041</f>
        <v/>
      </c>
      <c r="D1042">
        <f>'Input EIA Imports Petroleum'!L1041</f>
        <v/>
      </c>
      <c r="E1042">
        <f>VLOOKUP('Input EIA Imports Petroleum'!$E1041,'EIA Petroleum Classification'!$A:$B,2,FALSE)</f>
        <v/>
      </c>
    </row>
    <row r="1043" spans="1:5">
      <c r="A1043">
        <f>YEAR(B1043)</f>
        <v/>
      </c>
      <c r="B1043">
        <f>'Input EIA Imports Petroleum'!A1042</f>
        <v/>
      </c>
      <c r="C1043">
        <f>'Input EIA Imports Petroleum'!K1042</f>
        <v/>
      </c>
      <c r="D1043">
        <f>'Input EIA Imports Petroleum'!L1042</f>
        <v/>
      </c>
      <c r="E1043">
        <f>VLOOKUP('Input EIA Imports Petroleum'!$E1042,'EIA Petroleum Classification'!$A:$B,2,FALSE)</f>
        <v/>
      </c>
    </row>
    <row r="1044" spans="1:5">
      <c r="A1044">
        <f>YEAR(B1044)</f>
        <v/>
      </c>
      <c r="B1044">
        <f>'Input EIA Imports Petroleum'!A1043</f>
        <v/>
      </c>
      <c r="C1044">
        <f>'Input EIA Imports Petroleum'!K1043</f>
        <v/>
      </c>
      <c r="D1044">
        <f>'Input EIA Imports Petroleum'!L1043</f>
        <v/>
      </c>
      <c r="E1044">
        <f>VLOOKUP('Input EIA Imports Petroleum'!$E1043,'EIA Petroleum Classification'!$A:$B,2,FALSE)</f>
        <v/>
      </c>
    </row>
    <row r="1045" spans="1:5">
      <c r="A1045">
        <f>YEAR(B1045)</f>
        <v/>
      </c>
      <c r="B1045">
        <f>'Input EIA Imports Petroleum'!A1044</f>
        <v/>
      </c>
      <c r="C1045">
        <f>'Input EIA Imports Petroleum'!K1044</f>
        <v/>
      </c>
      <c r="D1045">
        <f>'Input EIA Imports Petroleum'!L1044</f>
        <v/>
      </c>
      <c r="E1045">
        <f>VLOOKUP('Input EIA Imports Petroleum'!$E1044,'EIA Petroleum Classification'!$A:$B,2,FALSE)</f>
        <v/>
      </c>
    </row>
    <row r="1046" spans="1:5">
      <c r="A1046">
        <f>YEAR(B1046)</f>
        <v/>
      </c>
      <c r="B1046">
        <f>'Input EIA Imports Petroleum'!A1045</f>
        <v/>
      </c>
      <c r="C1046">
        <f>'Input EIA Imports Petroleum'!K1045</f>
        <v/>
      </c>
      <c r="D1046">
        <f>'Input EIA Imports Petroleum'!L1045</f>
        <v/>
      </c>
      <c r="E1046">
        <f>VLOOKUP('Input EIA Imports Petroleum'!$E1045,'EIA Petroleum Classification'!$A:$B,2,FALSE)</f>
        <v/>
      </c>
    </row>
    <row r="1047" spans="1:5">
      <c r="A1047">
        <f>YEAR(B1047)</f>
        <v/>
      </c>
      <c r="B1047">
        <f>'Input EIA Imports Petroleum'!A1046</f>
        <v/>
      </c>
      <c r="C1047">
        <f>'Input EIA Imports Petroleum'!K1046</f>
        <v/>
      </c>
      <c r="D1047">
        <f>'Input EIA Imports Petroleum'!L1046</f>
        <v/>
      </c>
      <c r="E1047">
        <f>VLOOKUP('Input EIA Imports Petroleum'!$E1046,'EIA Petroleum Classification'!$A:$B,2,FALSE)</f>
        <v/>
      </c>
    </row>
    <row r="1048" spans="1:5">
      <c r="A1048">
        <f>YEAR(B1048)</f>
        <v/>
      </c>
      <c r="B1048">
        <f>'Input EIA Imports Petroleum'!A1047</f>
        <v/>
      </c>
      <c r="C1048">
        <f>'Input EIA Imports Petroleum'!K1047</f>
        <v/>
      </c>
      <c r="D1048">
        <f>'Input EIA Imports Petroleum'!L1047</f>
        <v/>
      </c>
      <c r="E1048">
        <f>VLOOKUP('Input EIA Imports Petroleum'!$E1047,'EIA Petroleum Classification'!$A:$B,2,FALSE)</f>
        <v/>
      </c>
    </row>
    <row r="1049" spans="1:5">
      <c r="A1049">
        <f>YEAR(B1049)</f>
        <v/>
      </c>
      <c r="B1049">
        <f>'Input EIA Imports Petroleum'!A1048</f>
        <v/>
      </c>
      <c r="C1049">
        <f>'Input EIA Imports Petroleum'!K1048</f>
        <v/>
      </c>
      <c r="D1049">
        <f>'Input EIA Imports Petroleum'!L1048</f>
        <v/>
      </c>
      <c r="E1049">
        <f>VLOOKUP('Input EIA Imports Petroleum'!$E1048,'EIA Petroleum Classification'!$A:$B,2,FALSE)</f>
        <v/>
      </c>
    </row>
    <row r="1050" spans="1:5">
      <c r="A1050">
        <f>YEAR(B1050)</f>
        <v/>
      </c>
      <c r="B1050">
        <f>'Input EIA Imports Petroleum'!A1049</f>
        <v/>
      </c>
      <c r="C1050">
        <f>'Input EIA Imports Petroleum'!K1049</f>
        <v/>
      </c>
      <c r="D1050">
        <f>'Input EIA Imports Petroleum'!L1049</f>
        <v/>
      </c>
      <c r="E1050">
        <f>VLOOKUP('Input EIA Imports Petroleum'!$E1049,'EIA Petroleum Classification'!$A:$B,2,FALSE)</f>
        <v/>
      </c>
    </row>
    <row r="1051" spans="1:5">
      <c r="A1051">
        <f>YEAR(B1051)</f>
        <v/>
      </c>
      <c r="B1051">
        <f>'Input EIA Imports Petroleum'!A1050</f>
        <v/>
      </c>
      <c r="C1051">
        <f>'Input EIA Imports Petroleum'!K1050</f>
        <v/>
      </c>
      <c r="D1051">
        <f>'Input EIA Imports Petroleum'!L1050</f>
        <v/>
      </c>
      <c r="E1051">
        <f>VLOOKUP('Input EIA Imports Petroleum'!$E1050,'EIA Petroleum Classification'!$A:$B,2,FALSE)</f>
        <v/>
      </c>
    </row>
    <row r="1052" spans="1:5">
      <c r="A1052">
        <f>YEAR(B1052)</f>
        <v/>
      </c>
      <c r="B1052">
        <f>'Input EIA Imports Petroleum'!A1051</f>
        <v/>
      </c>
      <c r="C1052">
        <f>'Input EIA Imports Petroleum'!K1051</f>
        <v/>
      </c>
      <c r="D1052">
        <f>'Input EIA Imports Petroleum'!L1051</f>
        <v/>
      </c>
      <c r="E1052">
        <f>VLOOKUP('Input EIA Imports Petroleum'!$E1051,'EIA Petroleum Classification'!$A:$B,2,FALSE)</f>
        <v/>
      </c>
    </row>
    <row r="1053" spans="1:5">
      <c r="A1053">
        <f>YEAR(B1053)</f>
        <v/>
      </c>
      <c r="B1053">
        <f>'Input EIA Imports Petroleum'!A1052</f>
        <v/>
      </c>
      <c r="C1053">
        <f>'Input EIA Imports Petroleum'!K1052</f>
        <v/>
      </c>
      <c r="D1053">
        <f>'Input EIA Imports Petroleum'!L1052</f>
        <v/>
      </c>
      <c r="E1053">
        <f>VLOOKUP('Input EIA Imports Petroleum'!$E1052,'EIA Petroleum Classification'!$A:$B,2,FALSE)</f>
        <v/>
      </c>
    </row>
    <row r="1054" spans="1:5">
      <c r="A1054">
        <f>YEAR(B1054)</f>
        <v/>
      </c>
      <c r="B1054">
        <f>'Input EIA Imports Petroleum'!A1053</f>
        <v/>
      </c>
      <c r="C1054">
        <f>'Input EIA Imports Petroleum'!K1053</f>
        <v/>
      </c>
      <c r="D1054">
        <f>'Input EIA Imports Petroleum'!L1053</f>
        <v/>
      </c>
      <c r="E1054">
        <f>VLOOKUP('Input EIA Imports Petroleum'!$E1053,'EIA Petroleum Classification'!$A:$B,2,FALSE)</f>
        <v/>
      </c>
    </row>
    <row r="1055" spans="1:5">
      <c r="A1055">
        <f>YEAR(B1055)</f>
        <v/>
      </c>
      <c r="B1055">
        <f>'Input EIA Imports Petroleum'!A1054</f>
        <v/>
      </c>
      <c r="C1055">
        <f>'Input EIA Imports Petroleum'!K1054</f>
        <v/>
      </c>
      <c r="D1055">
        <f>'Input EIA Imports Petroleum'!L1054</f>
        <v/>
      </c>
      <c r="E1055">
        <f>VLOOKUP('Input EIA Imports Petroleum'!$E1054,'EIA Petroleum Classification'!$A:$B,2,FALSE)</f>
        <v/>
      </c>
    </row>
    <row r="1056" spans="1:5">
      <c r="A1056">
        <f>YEAR(B1056)</f>
        <v/>
      </c>
      <c r="B1056">
        <f>'Input EIA Imports Petroleum'!A1055</f>
        <v/>
      </c>
      <c r="C1056">
        <f>'Input EIA Imports Petroleum'!K1055</f>
        <v/>
      </c>
      <c r="D1056">
        <f>'Input EIA Imports Petroleum'!L1055</f>
        <v/>
      </c>
      <c r="E1056">
        <f>VLOOKUP('Input EIA Imports Petroleum'!$E1055,'EIA Petroleum Classification'!$A:$B,2,FALSE)</f>
        <v/>
      </c>
    </row>
    <row r="1057" spans="1:5">
      <c r="A1057">
        <f>YEAR(B1057)</f>
        <v/>
      </c>
      <c r="B1057">
        <f>'Input EIA Imports Petroleum'!A1056</f>
        <v/>
      </c>
      <c r="C1057">
        <f>'Input EIA Imports Petroleum'!K1056</f>
        <v/>
      </c>
      <c r="D1057">
        <f>'Input EIA Imports Petroleum'!L1056</f>
        <v/>
      </c>
      <c r="E1057">
        <f>VLOOKUP('Input EIA Imports Petroleum'!$E1056,'EIA Petroleum Classification'!$A:$B,2,FALSE)</f>
        <v/>
      </c>
    </row>
    <row r="1058" spans="1:5">
      <c r="A1058">
        <f>YEAR(B1058)</f>
        <v/>
      </c>
      <c r="B1058">
        <f>'Input EIA Imports Petroleum'!A1057</f>
        <v/>
      </c>
      <c r="C1058">
        <f>'Input EIA Imports Petroleum'!K1057</f>
        <v/>
      </c>
      <c r="D1058">
        <f>'Input EIA Imports Petroleum'!L1057</f>
        <v/>
      </c>
      <c r="E1058">
        <f>VLOOKUP('Input EIA Imports Petroleum'!$E1057,'EIA Petroleum Classification'!$A:$B,2,FALSE)</f>
        <v/>
      </c>
    </row>
    <row r="1059" spans="1:5">
      <c r="A1059">
        <f>YEAR(B1059)</f>
        <v/>
      </c>
      <c r="B1059">
        <f>'Input EIA Imports Petroleum'!A1058</f>
        <v/>
      </c>
      <c r="C1059">
        <f>'Input EIA Imports Petroleum'!K1058</f>
        <v/>
      </c>
      <c r="D1059">
        <f>'Input EIA Imports Petroleum'!L1058</f>
        <v/>
      </c>
      <c r="E1059">
        <f>VLOOKUP('Input EIA Imports Petroleum'!$E1058,'EIA Petroleum Classification'!$A:$B,2,FALSE)</f>
        <v/>
      </c>
    </row>
    <row r="1060" spans="1:5">
      <c r="A1060">
        <f>YEAR(B1060)</f>
        <v/>
      </c>
      <c r="B1060">
        <f>'Input EIA Imports Petroleum'!A1059</f>
        <v/>
      </c>
      <c r="C1060">
        <f>'Input EIA Imports Petroleum'!K1059</f>
        <v/>
      </c>
      <c r="D1060">
        <f>'Input EIA Imports Petroleum'!L1059</f>
        <v/>
      </c>
      <c r="E1060">
        <f>VLOOKUP('Input EIA Imports Petroleum'!$E1059,'EIA Petroleum Classification'!$A:$B,2,FALSE)</f>
        <v/>
      </c>
    </row>
    <row r="1061" spans="1:5">
      <c r="A1061">
        <f>YEAR(B1061)</f>
        <v/>
      </c>
      <c r="B1061">
        <f>'Input EIA Imports Petroleum'!A1060</f>
        <v/>
      </c>
      <c r="C1061">
        <f>'Input EIA Imports Petroleum'!K1060</f>
        <v/>
      </c>
      <c r="D1061">
        <f>'Input EIA Imports Petroleum'!L1060</f>
        <v/>
      </c>
      <c r="E1061">
        <f>VLOOKUP('Input EIA Imports Petroleum'!$E1060,'EIA Petroleum Classification'!$A:$B,2,FALSE)</f>
        <v/>
      </c>
    </row>
    <row r="1062" spans="1:5">
      <c r="A1062">
        <f>YEAR(B1062)</f>
        <v/>
      </c>
      <c r="B1062">
        <f>'Input EIA Imports Petroleum'!A1061</f>
        <v/>
      </c>
      <c r="C1062">
        <f>'Input EIA Imports Petroleum'!K1061</f>
        <v/>
      </c>
      <c r="D1062">
        <f>'Input EIA Imports Petroleum'!L1061</f>
        <v/>
      </c>
      <c r="E1062">
        <f>VLOOKUP('Input EIA Imports Petroleum'!$E1061,'EIA Petroleum Classification'!$A:$B,2,FALSE)</f>
        <v/>
      </c>
    </row>
    <row r="1063" spans="1:5">
      <c r="A1063">
        <f>YEAR(B1063)</f>
        <v/>
      </c>
      <c r="B1063">
        <f>'Input EIA Imports Petroleum'!A1062</f>
        <v/>
      </c>
      <c r="C1063">
        <f>'Input EIA Imports Petroleum'!K1062</f>
        <v/>
      </c>
      <c r="D1063">
        <f>'Input EIA Imports Petroleum'!L1062</f>
        <v/>
      </c>
      <c r="E1063">
        <f>VLOOKUP('Input EIA Imports Petroleum'!$E1062,'EIA Petroleum Classification'!$A:$B,2,FALSE)</f>
        <v/>
      </c>
    </row>
    <row r="1064" spans="1:5">
      <c r="A1064">
        <f>YEAR(B1064)</f>
        <v/>
      </c>
      <c r="B1064">
        <f>'Input EIA Imports Petroleum'!A1063</f>
        <v/>
      </c>
      <c r="C1064">
        <f>'Input EIA Imports Petroleum'!K1063</f>
        <v/>
      </c>
      <c r="D1064">
        <f>'Input EIA Imports Petroleum'!L1063</f>
        <v/>
      </c>
      <c r="E1064">
        <f>VLOOKUP('Input EIA Imports Petroleum'!$E1063,'EIA Petroleum Classification'!$A:$B,2,FALSE)</f>
        <v/>
      </c>
    </row>
    <row r="1065" spans="1:5">
      <c r="A1065">
        <f>YEAR(B1065)</f>
        <v/>
      </c>
      <c r="B1065">
        <f>'Input EIA Imports Petroleum'!A1064</f>
        <v/>
      </c>
      <c r="C1065">
        <f>'Input EIA Imports Petroleum'!K1064</f>
        <v/>
      </c>
      <c r="D1065">
        <f>'Input EIA Imports Petroleum'!L1064</f>
        <v/>
      </c>
      <c r="E1065">
        <f>VLOOKUP('Input EIA Imports Petroleum'!$E1064,'EIA Petroleum Classification'!$A:$B,2,FALSE)</f>
        <v/>
      </c>
    </row>
    <row r="1066" spans="1:5">
      <c r="A1066">
        <f>YEAR(B1066)</f>
        <v/>
      </c>
      <c r="B1066">
        <f>'Input EIA Imports Petroleum'!A1065</f>
        <v/>
      </c>
      <c r="C1066">
        <f>'Input EIA Imports Petroleum'!K1065</f>
        <v/>
      </c>
      <c r="D1066">
        <f>'Input EIA Imports Petroleum'!L1065</f>
        <v/>
      </c>
      <c r="E1066">
        <f>VLOOKUP('Input EIA Imports Petroleum'!$E1065,'EIA Petroleum Classification'!$A:$B,2,FALSE)</f>
        <v/>
      </c>
    </row>
    <row r="1067" spans="1:5">
      <c r="A1067">
        <f>YEAR(B1067)</f>
        <v/>
      </c>
      <c r="B1067">
        <f>'Input EIA Imports Petroleum'!A1066</f>
        <v/>
      </c>
      <c r="C1067">
        <f>'Input EIA Imports Petroleum'!K1066</f>
        <v/>
      </c>
      <c r="D1067">
        <f>'Input EIA Imports Petroleum'!L1066</f>
        <v/>
      </c>
      <c r="E1067">
        <f>VLOOKUP('Input EIA Imports Petroleum'!$E1066,'EIA Petroleum Classification'!$A:$B,2,FALSE)</f>
        <v/>
      </c>
    </row>
    <row r="1068" spans="1:5">
      <c r="A1068">
        <f>YEAR(B1068)</f>
        <v/>
      </c>
      <c r="B1068">
        <f>'Input EIA Imports Petroleum'!A1067</f>
        <v/>
      </c>
      <c r="C1068">
        <f>'Input EIA Imports Petroleum'!K1067</f>
        <v/>
      </c>
      <c r="D1068">
        <f>'Input EIA Imports Petroleum'!L1067</f>
        <v/>
      </c>
      <c r="E1068">
        <f>VLOOKUP('Input EIA Imports Petroleum'!$E1067,'EIA Petroleum Classification'!$A:$B,2,FALSE)</f>
        <v/>
      </c>
    </row>
    <row r="1069" spans="1:5">
      <c r="A1069">
        <f>YEAR(B1069)</f>
        <v/>
      </c>
      <c r="B1069">
        <f>'Input EIA Imports Petroleum'!A1068</f>
        <v/>
      </c>
      <c r="C1069">
        <f>'Input EIA Imports Petroleum'!K1068</f>
        <v/>
      </c>
      <c r="D1069">
        <f>'Input EIA Imports Petroleum'!L1068</f>
        <v/>
      </c>
      <c r="E1069">
        <f>VLOOKUP('Input EIA Imports Petroleum'!$E1068,'EIA Petroleum Classification'!$A:$B,2,FALSE)</f>
        <v/>
      </c>
    </row>
    <row r="1070" spans="1:5">
      <c r="A1070">
        <f>YEAR(B1070)</f>
        <v/>
      </c>
      <c r="B1070">
        <f>'Input EIA Imports Petroleum'!A1069</f>
        <v/>
      </c>
      <c r="C1070">
        <f>'Input EIA Imports Petroleum'!K1069</f>
        <v/>
      </c>
      <c r="D1070">
        <f>'Input EIA Imports Petroleum'!L1069</f>
        <v/>
      </c>
      <c r="E1070">
        <f>VLOOKUP('Input EIA Imports Petroleum'!$E1069,'EIA Petroleum Classification'!$A:$B,2,FALSE)</f>
        <v/>
      </c>
    </row>
    <row r="1071" spans="1:5">
      <c r="A1071">
        <f>YEAR(B1071)</f>
        <v/>
      </c>
      <c r="B1071">
        <f>'Input EIA Imports Petroleum'!A1070</f>
        <v/>
      </c>
      <c r="C1071">
        <f>'Input EIA Imports Petroleum'!K1070</f>
        <v/>
      </c>
      <c r="D1071">
        <f>'Input EIA Imports Petroleum'!L1070</f>
        <v/>
      </c>
      <c r="E1071">
        <f>VLOOKUP('Input EIA Imports Petroleum'!$E1070,'EIA Petroleum Classification'!$A:$B,2,FALSE)</f>
        <v/>
      </c>
    </row>
    <row r="1072" spans="1:5">
      <c r="A1072">
        <f>YEAR(B1072)</f>
        <v/>
      </c>
      <c r="B1072">
        <f>'Input EIA Imports Petroleum'!A1071</f>
        <v/>
      </c>
      <c r="C1072">
        <f>'Input EIA Imports Petroleum'!K1071</f>
        <v/>
      </c>
      <c r="D1072">
        <f>'Input EIA Imports Petroleum'!L1071</f>
        <v/>
      </c>
      <c r="E1072">
        <f>VLOOKUP('Input EIA Imports Petroleum'!$E1071,'EIA Petroleum Classification'!$A:$B,2,FALSE)</f>
        <v/>
      </c>
    </row>
    <row r="1073" spans="1:5">
      <c r="A1073">
        <f>YEAR(B1073)</f>
        <v/>
      </c>
      <c r="B1073">
        <f>'Input EIA Imports Petroleum'!A1072</f>
        <v/>
      </c>
      <c r="C1073">
        <f>'Input EIA Imports Petroleum'!K1072</f>
        <v/>
      </c>
      <c r="D1073">
        <f>'Input EIA Imports Petroleum'!L1072</f>
        <v/>
      </c>
      <c r="E1073">
        <f>VLOOKUP('Input EIA Imports Petroleum'!$E1072,'EIA Petroleum Classification'!$A:$B,2,FALSE)</f>
        <v/>
      </c>
    </row>
    <row r="1074" spans="1:5">
      <c r="A1074">
        <f>YEAR(B1074)</f>
        <v/>
      </c>
      <c r="B1074">
        <f>'Input EIA Imports Petroleum'!A1073</f>
        <v/>
      </c>
      <c r="C1074">
        <f>'Input EIA Imports Petroleum'!K1073</f>
        <v/>
      </c>
      <c r="D1074">
        <f>'Input EIA Imports Petroleum'!L1073</f>
        <v/>
      </c>
      <c r="E1074">
        <f>VLOOKUP('Input EIA Imports Petroleum'!$E1073,'EIA Petroleum Classification'!$A:$B,2,FALSE)</f>
        <v/>
      </c>
    </row>
    <row r="1075" spans="1:5">
      <c r="A1075">
        <f>YEAR(B1075)</f>
        <v/>
      </c>
      <c r="B1075">
        <f>'Input EIA Imports Petroleum'!A1074</f>
        <v/>
      </c>
      <c r="C1075">
        <f>'Input EIA Imports Petroleum'!K1074</f>
        <v/>
      </c>
      <c r="D1075">
        <f>'Input EIA Imports Petroleum'!L1074</f>
        <v/>
      </c>
      <c r="E1075">
        <f>VLOOKUP('Input EIA Imports Petroleum'!$E1074,'EIA Petroleum Classification'!$A:$B,2,FALSE)</f>
        <v/>
      </c>
    </row>
    <row r="1076" spans="1:5">
      <c r="A1076">
        <f>YEAR(B1076)</f>
        <v/>
      </c>
      <c r="B1076">
        <f>'Input EIA Imports Petroleum'!A1075</f>
        <v/>
      </c>
      <c r="C1076">
        <f>'Input EIA Imports Petroleum'!K1075</f>
        <v/>
      </c>
      <c r="D1076">
        <f>'Input EIA Imports Petroleum'!L1075</f>
        <v/>
      </c>
      <c r="E1076">
        <f>VLOOKUP('Input EIA Imports Petroleum'!$E1075,'EIA Petroleum Classification'!$A:$B,2,FALSE)</f>
        <v/>
      </c>
    </row>
    <row r="1077" spans="1:5">
      <c r="A1077">
        <f>YEAR(B1077)</f>
        <v/>
      </c>
      <c r="B1077">
        <f>'Input EIA Imports Petroleum'!A1076</f>
        <v/>
      </c>
      <c r="C1077">
        <f>'Input EIA Imports Petroleum'!K1076</f>
        <v/>
      </c>
      <c r="D1077">
        <f>'Input EIA Imports Petroleum'!L1076</f>
        <v/>
      </c>
      <c r="E1077">
        <f>VLOOKUP('Input EIA Imports Petroleum'!$E1076,'EIA Petroleum Classification'!$A:$B,2,FALSE)</f>
        <v/>
      </c>
    </row>
    <row r="1078" spans="1:5">
      <c r="A1078">
        <f>YEAR(B1078)</f>
        <v/>
      </c>
      <c r="B1078">
        <f>'Input EIA Imports Petroleum'!A1077</f>
        <v/>
      </c>
      <c r="C1078">
        <f>'Input EIA Imports Petroleum'!K1077</f>
        <v/>
      </c>
      <c r="D1078">
        <f>'Input EIA Imports Petroleum'!L1077</f>
        <v/>
      </c>
      <c r="E1078">
        <f>VLOOKUP('Input EIA Imports Petroleum'!$E1077,'EIA Petroleum Classification'!$A:$B,2,FALSE)</f>
        <v/>
      </c>
    </row>
    <row r="1079" spans="1:5">
      <c r="A1079">
        <f>YEAR(B1079)</f>
        <v/>
      </c>
      <c r="B1079">
        <f>'Input EIA Imports Petroleum'!A1078</f>
        <v/>
      </c>
      <c r="C1079">
        <f>'Input EIA Imports Petroleum'!K1078</f>
        <v/>
      </c>
      <c r="D1079">
        <f>'Input EIA Imports Petroleum'!L1078</f>
        <v/>
      </c>
      <c r="E1079">
        <f>VLOOKUP('Input EIA Imports Petroleum'!$E1078,'EIA Petroleum Classification'!$A:$B,2,FALSE)</f>
        <v/>
      </c>
    </row>
    <row r="1080" spans="1:5">
      <c r="A1080">
        <f>YEAR(B1080)</f>
        <v/>
      </c>
      <c r="B1080">
        <f>'Input EIA Imports Petroleum'!A1079</f>
        <v/>
      </c>
      <c r="C1080">
        <f>'Input EIA Imports Petroleum'!K1079</f>
        <v/>
      </c>
      <c r="D1080">
        <f>'Input EIA Imports Petroleum'!L1079</f>
        <v/>
      </c>
      <c r="E1080">
        <f>VLOOKUP('Input EIA Imports Petroleum'!$E1079,'EIA Petroleum Classification'!$A:$B,2,FALSE)</f>
        <v/>
      </c>
    </row>
    <row r="1081" spans="1:5">
      <c r="A1081">
        <f>YEAR(B1081)</f>
        <v/>
      </c>
      <c r="B1081">
        <f>'Input EIA Imports Petroleum'!A1080</f>
        <v/>
      </c>
      <c r="C1081">
        <f>'Input EIA Imports Petroleum'!K1080</f>
        <v/>
      </c>
      <c r="D1081">
        <f>'Input EIA Imports Petroleum'!L1080</f>
        <v/>
      </c>
      <c r="E1081">
        <f>VLOOKUP('Input EIA Imports Petroleum'!$E1080,'EIA Petroleum Classification'!$A:$B,2,FALSE)</f>
        <v/>
      </c>
    </row>
    <row r="1082" spans="1:5">
      <c r="A1082">
        <f>YEAR(B1082)</f>
        <v/>
      </c>
      <c r="B1082">
        <f>'Input EIA Imports Petroleum'!A1081</f>
        <v/>
      </c>
      <c r="C1082">
        <f>'Input EIA Imports Petroleum'!K1081</f>
        <v/>
      </c>
      <c r="D1082">
        <f>'Input EIA Imports Petroleum'!L1081</f>
        <v/>
      </c>
      <c r="E1082">
        <f>VLOOKUP('Input EIA Imports Petroleum'!$E1081,'EIA Petroleum Classification'!$A:$B,2,FALSE)</f>
        <v/>
      </c>
    </row>
    <row r="1083" spans="1:5">
      <c r="A1083">
        <f>YEAR(B1083)</f>
        <v/>
      </c>
      <c r="B1083">
        <f>'Input EIA Imports Petroleum'!A1082</f>
        <v/>
      </c>
      <c r="C1083">
        <f>'Input EIA Imports Petroleum'!K1082</f>
        <v/>
      </c>
      <c r="D1083">
        <f>'Input EIA Imports Petroleum'!L1082</f>
        <v/>
      </c>
      <c r="E1083">
        <f>VLOOKUP('Input EIA Imports Petroleum'!$E1082,'EIA Petroleum Classification'!$A:$B,2,FALSE)</f>
        <v/>
      </c>
    </row>
    <row r="1084" spans="1:5">
      <c r="A1084">
        <f>YEAR(B1084)</f>
        <v/>
      </c>
      <c r="B1084">
        <f>'Input EIA Imports Petroleum'!A1083</f>
        <v/>
      </c>
      <c r="C1084">
        <f>'Input EIA Imports Petroleum'!K1083</f>
        <v/>
      </c>
      <c r="D1084">
        <f>'Input EIA Imports Petroleum'!L1083</f>
        <v/>
      </c>
      <c r="E1084">
        <f>VLOOKUP('Input EIA Imports Petroleum'!$E1083,'EIA Petroleum Classification'!$A:$B,2,FALSE)</f>
        <v/>
      </c>
    </row>
    <row r="1085" spans="1:5">
      <c r="A1085">
        <f>YEAR(B1085)</f>
        <v/>
      </c>
      <c r="B1085">
        <f>'Input EIA Imports Petroleum'!A1084</f>
        <v/>
      </c>
      <c r="C1085">
        <f>'Input EIA Imports Petroleum'!K1084</f>
        <v/>
      </c>
      <c r="D1085">
        <f>'Input EIA Imports Petroleum'!L1084</f>
        <v/>
      </c>
      <c r="E1085">
        <f>VLOOKUP('Input EIA Imports Petroleum'!$E1084,'EIA Petroleum Classification'!$A:$B,2,FALSE)</f>
        <v/>
      </c>
    </row>
    <row r="1086" spans="1:5">
      <c r="A1086">
        <f>YEAR(B1086)</f>
        <v/>
      </c>
      <c r="B1086">
        <f>'Input EIA Imports Petroleum'!A1085</f>
        <v/>
      </c>
      <c r="C1086">
        <f>'Input EIA Imports Petroleum'!K1085</f>
        <v/>
      </c>
      <c r="D1086">
        <f>'Input EIA Imports Petroleum'!L1085</f>
        <v/>
      </c>
      <c r="E1086">
        <f>VLOOKUP('Input EIA Imports Petroleum'!$E1085,'EIA Petroleum Classification'!$A:$B,2,FALSE)</f>
        <v/>
      </c>
    </row>
    <row r="1087" spans="1:5">
      <c r="A1087">
        <f>YEAR(B1087)</f>
        <v/>
      </c>
      <c r="B1087">
        <f>'Input EIA Imports Petroleum'!A1086</f>
        <v/>
      </c>
      <c r="C1087">
        <f>'Input EIA Imports Petroleum'!K1086</f>
        <v/>
      </c>
      <c r="D1087">
        <f>'Input EIA Imports Petroleum'!L1086</f>
        <v/>
      </c>
      <c r="E1087">
        <f>VLOOKUP('Input EIA Imports Petroleum'!$E1086,'EIA Petroleum Classification'!$A:$B,2,FALSE)</f>
        <v/>
      </c>
    </row>
    <row r="1088" spans="1:5">
      <c r="A1088">
        <f>YEAR(B1088)</f>
        <v/>
      </c>
      <c r="B1088">
        <f>'Input EIA Imports Petroleum'!A1087</f>
        <v/>
      </c>
      <c r="C1088">
        <f>'Input EIA Imports Petroleum'!K1087</f>
        <v/>
      </c>
      <c r="D1088">
        <f>'Input EIA Imports Petroleum'!L1087</f>
        <v/>
      </c>
      <c r="E1088">
        <f>VLOOKUP('Input EIA Imports Petroleum'!$E1087,'EIA Petroleum Classification'!$A:$B,2,FALSE)</f>
        <v/>
      </c>
    </row>
    <row r="1089" spans="1:5">
      <c r="A1089">
        <f>YEAR(B1089)</f>
        <v/>
      </c>
      <c r="B1089">
        <f>'Input EIA Imports Petroleum'!A1088</f>
        <v/>
      </c>
      <c r="C1089">
        <f>'Input EIA Imports Petroleum'!K1088</f>
        <v/>
      </c>
      <c r="D1089">
        <f>'Input EIA Imports Petroleum'!L1088</f>
        <v/>
      </c>
      <c r="E1089">
        <f>VLOOKUP('Input EIA Imports Petroleum'!$E1088,'EIA Petroleum Classification'!$A:$B,2,FALSE)</f>
        <v/>
      </c>
    </row>
    <row r="1090" spans="1:5">
      <c r="A1090">
        <f>YEAR(B1090)</f>
        <v/>
      </c>
      <c r="B1090">
        <f>'Input EIA Imports Petroleum'!A1089</f>
        <v/>
      </c>
      <c r="C1090">
        <f>'Input EIA Imports Petroleum'!K1089</f>
        <v/>
      </c>
      <c r="D1090">
        <f>'Input EIA Imports Petroleum'!L1089</f>
        <v/>
      </c>
      <c r="E1090">
        <f>VLOOKUP('Input EIA Imports Petroleum'!$E1089,'EIA Petroleum Classification'!$A:$B,2,FALSE)</f>
        <v/>
      </c>
    </row>
    <row r="1091" spans="1:5">
      <c r="A1091">
        <f>YEAR(B1091)</f>
        <v/>
      </c>
      <c r="B1091">
        <f>'Input EIA Imports Petroleum'!A1090</f>
        <v/>
      </c>
      <c r="C1091">
        <f>'Input EIA Imports Petroleum'!K1090</f>
        <v/>
      </c>
      <c r="D1091">
        <f>'Input EIA Imports Petroleum'!L1090</f>
        <v/>
      </c>
      <c r="E1091">
        <f>VLOOKUP('Input EIA Imports Petroleum'!$E1090,'EIA Petroleum Classification'!$A:$B,2,FALSE)</f>
        <v/>
      </c>
    </row>
    <row r="1092" spans="1:5">
      <c r="A1092">
        <f>YEAR(B1092)</f>
        <v/>
      </c>
      <c r="B1092">
        <f>'Input EIA Imports Petroleum'!A1091</f>
        <v/>
      </c>
      <c r="C1092">
        <f>'Input EIA Imports Petroleum'!K1091</f>
        <v/>
      </c>
      <c r="D1092">
        <f>'Input EIA Imports Petroleum'!L1091</f>
        <v/>
      </c>
      <c r="E1092">
        <f>VLOOKUP('Input EIA Imports Petroleum'!$E1091,'EIA Petroleum Classification'!$A:$B,2,FALSE)</f>
        <v/>
      </c>
    </row>
    <row r="1093" spans="1:5">
      <c r="A1093">
        <f>YEAR(B1093)</f>
        <v/>
      </c>
      <c r="B1093">
        <f>'Input EIA Imports Petroleum'!A1092</f>
        <v/>
      </c>
      <c r="C1093">
        <f>'Input EIA Imports Petroleum'!K1092</f>
        <v/>
      </c>
      <c r="D1093">
        <f>'Input EIA Imports Petroleum'!L1092</f>
        <v/>
      </c>
      <c r="E1093">
        <f>VLOOKUP('Input EIA Imports Petroleum'!$E1092,'EIA Petroleum Classification'!$A:$B,2,FALSE)</f>
        <v/>
      </c>
    </row>
    <row r="1094" spans="1:5">
      <c r="A1094">
        <f>YEAR(B1094)</f>
        <v/>
      </c>
      <c r="B1094">
        <f>'Input EIA Imports Petroleum'!A1093</f>
        <v/>
      </c>
      <c r="C1094">
        <f>'Input EIA Imports Petroleum'!K1093</f>
        <v/>
      </c>
      <c r="D1094">
        <f>'Input EIA Imports Petroleum'!L1093</f>
        <v/>
      </c>
      <c r="E1094">
        <f>VLOOKUP('Input EIA Imports Petroleum'!$E1093,'EIA Petroleum Classification'!$A:$B,2,FALSE)</f>
        <v/>
      </c>
    </row>
    <row r="1095" spans="1:5">
      <c r="A1095">
        <f>YEAR(B1095)</f>
        <v/>
      </c>
      <c r="B1095">
        <f>'Input EIA Imports Petroleum'!A1094</f>
        <v/>
      </c>
      <c r="C1095">
        <f>'Input EIA Imports Petroleum'!K1094</f>
        <v/>
      </c>
      <c r="D1095">
        <f>'Input EIA Imports Petroleum'!L1094</f>
        <v/>
      </c>
      <c r="E1095">
        <f>VLOOKUP('Input EIA Imports Petroleum'!$E1094,'EIA Petroleum Classification'!$A:$B,2,FALSE)</f>
        <v/>
      </c>
    </row>
    <row r="1096" spans="1:5">
      <c r="A1096">
        <f>YEAR(B1096)</f>
        <v/>
      </c>
      <c r="B1096">
        <f>'Input EIA Imports Petroleum'!A1095</f>
        <v/>
      </c>
      <c r="C1096">
        <f>'Input EIA Imports Petroleum'!K1095</f>
        <v/>
      </c>
      <c r="D1096">
        <f>'Input EIA Imports Petroleum'!L1095</f>
        <v/>
      </c>
      <c r="E1096">
        <f>VLOOKUP('Input EIA Imports Petroleum'!$E1095,'EIA Petroleum Classification'!$A:$B,2,FALSE)</f>
        <v/>
      </c>
    </row>
    <row r="1097" spans="1:5">
      <c r="A1097">
        <f>YEAR(B1097)</f>
        <v/>
      </c>
      <c r="B1097">
        <f>'Input EIA Imports Petroleum'!A1096</f>
        <v/>
      </c>
      <c r="C1097">
        <f>'Input EIA Imports Petroleum'!K1096</f>
        <v/>
      </c>
      <c r="D1097">
        <f>'Input EIA Imports Petroleum'!L1096</f>
        <v/>
      </c>
      <c r="E1097">
        <f>VLOOKUP('Input EIA Imports Petroleum'!$E1096,'EIA Petroleum Classification'!$A:$B,2,FALSE)</f>
        <v/>
      </c>
    </row>
    <row r="1098" spans="1:5">
      <c r="A1098">
        <f>YEAR(B1098)</f>
        <v/>
      </c>
      <c r="B1098">
        <f>'Input EIA Imports Petroleum'!A1097</f>
        <v/>
      </c>
      <c r="C1098">
        <f>'Input EIA Imports Petroleum'!K1097</f>
        <v/>
      </c>
      <c r="D1098">
        <f>'Input EIA Imports Petroleum'!L1097</f>
        <v/>
      </c>
      <c r="E1098">
        <f>VLOOKUP('Input EIA Imports Petroleum'!$E1097,'EIA Petroleum Classification'!$A:$B,2,FALSE)</f>
        <v/>
      </c>
    </row>
    <row r="1099" spans="1:5">
      <c r="A1099">
        <f>YEAR(B1099)</f>
        <v/>
      </c>
      <c r="B1099">
        <f>'Input EIA Imports Petroleum'!A1098</f>
        <v/>
      </c>
      <c r="C1099">
        <f>'Input EIA Imports Petroleum'!K1098</f>
        <v/>
      </c>
      <c r="D1099">
        <f>'Input EIA Imports Petroleum'!L1098</f>
        <v/>
      </c>
      <c r="E1099">
        <f>VLOOKUP('Input EIA Imports Petroleum'!$E1098,'EIA Petroleum Classification'!$A:$B,2,FALSE)</f>
        <v/>
      </c>
    </row>
    <row r="1100" spans="1:5">
      <c r="A1100">
        <f>YEAR(B1100)</f>
        <v/>
      </c>
      <c r="B1100">
        <f>'Input EIA Imports Petroleum'!A1099</f>
        <v/>
      </c>
      <c r="C1100">
        <f>'Input EIA Imports Petroleum'!K1099</f>
        <v/>
      </c>
      <c r="D1100">
        <f>'Input EIA Imports Petroleum'!L1099</f>
        <v/>
      </c>
      <c r="E1100">
        <f>VLOOKUP('Input EIA Imports Petroleum'!$E1099,'EIA Petroleum Classification'!$A:$B,2,FALSE)</f>
        <v/>
      </c>
    </row>
    <row r="1101" spans="1:5">
      <c r="A1101">
        <f>YEAR(B1101)</f>
        <v/>
      </c>
      <c r="B1101">
        <f>'Input EIA Imports Petroleum'!A1100</f>
        <v/>
      </c>
      <c r="C1101">
        <f>'Input EIA Imports Petroleum'!K1100</f>
        <v/>
      </c>
      <c r="D1101">
        <f>'Input EIA Imports Petroleum'!L1100</f>
        <v/>
      </c>
      <c r="E1101">
        <f>VLOOKUP('Input EIA Imports Petroleum'!$E1100,'EIA Petroleum Classification'!$A:$B,2,FALSE)</f>
        <v/>
      </c>
    </row>
    <row r="1102" spans="1:5">
      <c r="A1102">
        <f>YEAR(B1102)</f>
        <v/>
      </c>
      <c r="B1102">
        <f>'Input EIA Imports Petroleum'!A1101</f>
        <v/>
      </c>
      <c r="C1102">
        <f>'Input EIA Imports Petroleum'!K1101</f>
        <v/>
      </c>
      <c r="D1102">
        <f>'Input EIA Imports Petroleum'!L1101</f>
        <v/>
      </c>
      <c r="E1102">
        <f>VLOOKUP('Input EIA Imports Petroleum'!$E1101,'EIA Petroleum Classification'!$A:$B,2,FALSE)</f>
        <v/>
      </c>
    </row>
    <row r="1103" spans="1:5">
      <c r="A1103">
        <f>YEAR(B1103)</f>
        <v/>
      </c>
      <c r="B1103">
        <f>'Input EIA Imports Petroleum'!A1102</f>
        <v/>
      </c>
      <c r="C1103">
        <f>'Input EIA Imports Petroleum'!K1102</f>
        <v/>
      </c>
      <c r="D1103">
        <f>'Input EIA Imports Petroleum'!L1102</f>
        <v/>
      </c>
      <c r="E1103">
        <f>VLOOKUP('Input EIA Imports Petroleum'!$E1102,'EIA Petroleum Classification'!$A:$B,2,FALSE)</f>
        <v/>
      </c>
    </row>
    <row r="1104" spans="1:5">
      <c r="A1104">
        <f>YEAR(B1104)</f>
        <v/>
      </c>
      <c r="B1104">
        <f>'Input EIA Imports Petroleum'!A1103</f>
        <v/>
      </c>
      <c r="C1104">
        <f>'Input EIA Imports Petroleum'!K1103</f>
        <v/>
      </c>
      <c r="D1104">
        <f>'Input EIA Imports Petroleum'!L1103</f>
        <v/>
      </c>
      <c r="E1104">
        <f>VLOOKUP('Input EIA Imports Petroleum'!$E1103,'EIA Petroleum Classification'!$A:$B,2,FALSE)</f>
        <v/>
      </c>
    </row>
    <row r="1105" spans="1:5">
      <c r="A1105">
        <f>YEAR(B1105)</f>
        <v/>
      </c>
      <c r="B1105">
        <f>'Input EIA Imports Petroleum'!A1104</f>
        <v/>
      </c>
      <c r="C1105">
        <f>'Input EIA Imports Petroleum'!K1104</f>
        <v/>
      </c>
      <c r="D1105">
        <f>'Input EIA Imports Petroleum'!L1104</f>
        <v/>
      </c>
      <c r="E1105">
        <f>VLOOKUP('Input EIA Imports Petroleum'!$E1104,'EIA Petroleum Classification'!$A:$B,2,FALSE)</f>
        <v/>
      </c>
    </row>
    <row r="1106" spans="1:5">
      <c r="A1106">
        <f>YEAR(B1106)</f>
        <v/>
      </c>
      <c r="B1106">
        <f>'Input EIA Imports Petroleum'!A1105</f>
        <v/>
      </c>
      <c r="C1106">
        <f>'Input EIA Imports Petroleum'!K1105</f>
        <v/>
      </c>
      <c r="D1106">
        <f>'Input EIA Imports Petroleum'!L1105</f>
        <v/>
      </c>
      <c r="E1106">
        <f>VLOOKUP('Input EIA Imports Petroleum'!$E1105,'EIA Petroleum Classification'!$A:$B,2,FALSE)</f>
        <v/>
      </c>
    </row>
    <row r="1107" spans="1:5">
      <c r="A1107">
        <f>YEAR(B1107)</f>
        <v/>
      </c>
      <c r="B1107">
        <f>'Input EIA Imports Petroleum'!A1106</f>
        <v/>
      </c>
      <c r="C1107">
        <f>'Input EIA Imports Petroleum'!K1106</f>
        <v/>
      </c>
      <c r="D1107">
        <f>'Input EIA Imports Petroleum'!L1106</f>
        <v/>
      </c>
      <c r="E1107">
        <f>VLOOKUP('Input EIA Imports Petroleum'!$E1106,'EIA Petroleum Classification'!$A:$B,2,FALSE)</f>
        <v/>
      </c>
    </row>
    <row r="1108" spans="1:5">
      <c r="A1108">
        <f>YEAR(B1108)</f>
        <v/>
      </c>
      <c r="B1108">
        <f>'Input EIA Imports Petroleum'!A1107</f>
        <v/>
      </c>
      <c r="C1108">
        <f>'Input EIA Imports Petroleum'!K1107</f>
        <v/>
      </c>
      <c r="D1108">
        <f>'Input EIA Imports Petroleum'!L1107</f>
        <v/>
      </c>
      <c r="E1108">
        <f>VLOOKUP('Input EIA Imports Petroleum'!$E1107,'EIA Petroleum Classification'!$A:$B,2,FALSE)</f>
        <v/>
      </c>
    </row>
    <row r="1109" spans="1:5">
      <c r="A1109">
        <f>YEAR(B1109)</f>
        <v/>
      </c>
      <c r="B1109">
        <f>'Input EIA Imports Petroleum'!A1108</f>
        <v/>
      </c>
      <c r="C1109">
        <f>'Input EIA Imports Petroleum'!K1108</f>
        <v/>
      </c>
      <c r="D1109">
        <f>'Input EIA Imports Petroleum'!L1108</f>
        <v/>
      </c>
      <c r="E1109">
        <f>VLOOKUP('Input EIA Imports Petroleum'!$E1108,'EIA Petroleum Classification'!$A:$B,2,FALSE)</f>
        <v/>
      </c>
    </row>
    <row r="1110" spans="1:5">
      <c r="A1110">
        <f>YEAR(B1110)</f>
        <v/>
      </c>
      <c r="B1110">
        <f>'Input EIA Imports Petroleum'!A1109</f>
        <v/>
      </c>
      <c r="C1110">
        <f>'Input EIA Imports Petroleum'!K1109</f>
        <v/>
      </c>
      <c r="D1110">
        <f>'Input EIA Imports Petroleum'!L1109</f>
        <v/>
      </c>
      <c r="E1110">
        <f>VLOOKUP('Input EIA Imports Petroleum'!$E1109,'EIA Petroleum Classification'!$A:$B,2,FALSE)</f>
        <v/>
      </c>
    </row>
    <row r="1111" spans="1:5">
      <c r="A1111">
        <f>YEAR(B1111)</f>
        <v/>
      </c>
      <c r="B1111">
        <f>'Input EIA Imports Petroleum'!A1110</f>
        <v/>
      </c>
      <c r="C1111">
        <f>'Input EIA Imports Petroleum'!K1110</f>
        <v/>
      </c>
      <c r="D1111">
        <f>'Input EIA Imports Petroleum'!L1110</f>
        <v/>
      </c>
      <c r="E1111">
        <f>VLOOKUP('Input EIA Imports Petroleum'!$E1110,'EIA Petroleum Classification'!$A:$B,2,FALSE)</f>
        <v/>
      </c>
    </row>
    <row r="1112" spans="1:5">
      <c r="A1112">
        <f>YEAR(B1112)</f>
        <v/>
      </c>
      <c r="B1112">
        <f>'Input EIA Imports Petroleum'!A1111</f>
        <v/>
      </c>
      <c r="C1112">
        <f>'Input EIA Imports Petroleum'!K1111</f>
        <v/>
      </c>
      <c r="D1112">
        <f>'Input EIA Imports Petroleum'!L1111</f>
        <v/>
      </c>
      <c r="E1112">
        <f>VLOOKUP('Input EIA Imports Petroleum'!$E1111,'EIA Petroleum Classification'!$A:$B,2,FALSE)</f>
        <v/>
      </c>
    </row>
    <row r="1113" spans="1:5">
      <c r="A1113">
        <f>YEAR(B1113)</f>
        <v/>
      </c>
      <c r="B1113">
        <f>'Input EIA Imports Petroleum'!A1112</f>
        <v/>
      </c>
      <c r="C1113">
        <f>'Input EIA Imports Petroleum'!K1112</f>
        <v/>
      </c>
      <c r="D1113">
        <f>'Input EIA Imports Petroleum'!L1112</f>
        <v/>
      </c>
      <c r="E1113">
        <f>VLOOKUP('Input EIA Imports Petroleum'!$E1112,'EIA Petroleum Classification'!$A:$B,2,FALSE)</f>
        <v/>
      </c>
    </row>
    <row r="1114" spans="1:5">
      <c r="A1114">
        <f>YEAR(B1114)</f>
        <v/>
      </c>
      <c r="B1114">
        <f>'Input EIA Imports Petroleum'!A1113</f>
        <v/>
      </c>
      <c r="C1114">
        <f>'Input EIA Imports Petroleum'!K1113</f>
        <v/>
      </c>
      <c r="D1114">
        <f>'Input EIA Imports Petroleum'!L1113</f>
        <v/>
      </c>
      <c r="E1114">
        <f>VLOOKUP('Input EIA Imports Petroleum'!$E1113,'EIA Petroleum Classification'!$A:$B,2,FALSE)</f>
        <v/>
      </c>
    </row>
    <row r="1115" spans="1:5">
      <c r="A1115">
        <f>YEAR(B1115)</f>
        <v/>
      </c>
      <c r="B1115">
        <f>'Input EIA Imports Petroleum'!A1114</f>
        <v/>
      </c>
      <c r="C1115">
        <f>'Input EIA Imports Petroleum'!K1114</f>
        <v/>
      </c>
      <c r="D1115">
        <f>'Input EIA Imports Petroleum'!L1114</f>
        <v/>
      </c>
      <c r="E1115">
        <f>VLOOKUP('Input EIA Imports Petroleum'!$E1114,'EIA Petroleum Classification'!$A:$B,2,FALSE)</f>
        <v/>
      </c>
    </row>
    <row r="1116" spans="1:5">
      <c r="A1116">
        <f>YEAR(B1116)</f>
        <v/>
      </c>
      <c r="B1116">
        <f>'Input EIA Imports Petroleum'!A1115</f>
        <v/>
      </c>
      <c r="C1116">
        <f>'Input EIA Imports Petroleum'!K1115</f>
        <v/>
      </c>
      <c r="D1116">
        <f>'Input EIA Imports Petroleum'!L1115</f>
        <v/>
      </c>
      <c r="E1116">
        <f>VLOOKUP('Input EIA Imports Petroleum'!$E1115,'EIA Petroleum Classification'!$A:$B,2,FALSE)</f>
        <v/>
      </c>
    </row>
    <row r="1117" spans="1:5">
      <c r="A1117">
        <f>YEAR(B1117)</f>
        <v/>
      </c>
      <c r="B1117">
        <f>'Input EIA Imports Petroleum'!A1116</f>
        <v/>
      </c>
      <c r="C1117">
        <f>'Input EIA Imports Petroleum'!K1116</f>
        <v/>
      </c>
      <c r="D1117">
        <f>'Input EIA Imports Petroleum'!L1116</f>
        <v/>
      </c>
      <c r="E1117">
        <f>VLOOKUP('Input EIA Imports Petroleum'!$E1116,'EIA Petroleum Classification'!$A:$B,2,FALSE)</f>
        <v/>
      </c>
    </row>
    <row r="1118" spans="1:5">
      <c r="A1118">
        <f>YEAR(B1118)</f>
        <v/>
      </c>
      <c r="B1118">
        <f>'Input EIA Imports Petroleum'!A1117</f>
        <v/>
      </c>
      <c r="C1118">
        <f>'Input EIA Imports Petroleum'!K1117</f>
        <v/>
      </c>
      <c r="D1118">
        <f>'Input EIA Imports Petroleum'!L1117</f>
        <v/>
      </c>
      <c r="E1118">
        <f>VLOOKUP('Input EIA Imports Petroleum'!$E1117,'EIA Petroleum Classification'!$A:$B,2,FALSE)</f>
        <v/>
      </c>
    </row>
    <row r="1119" spans="1:5">
      <c r="A1119">
        <f>YEAR(B1119)</f>
        <v/>
      </c>
      <c r="B1119">
        <f>'Input EIA Imports Petroleum'!A1118</f>
        <v/>
      </c>
      <c r="C1119">
        <f>'Input EIA Imports Petroleum'!K1118</f>
        <v/>
      </c>
      <c r="D1119">
        <f>'Input EIA Imports Petroleum'!L1118</f>
        <v/>
      </c>
      <c r="E1119">
        <f>VLOOKUP('Input EIA Imports Petroleum'!$E1118,'EIA Petroleum Classification'!$A:$B,2,FALSE)</f>
        <v/>
      </c>
    </row>
    <row r="1120" spans="1:5">
      <c r="A1120">
        <f>YEAR(B1120)</f>
        <v/>
      </c>
      <c r="B1120">
        <f>'Input EIA Imports Petroleum'!A1119</f>
        <v/>
      </c>
      <c r="C1120">
        <f>'Input EIA Imports Petroleum'!K1119</f>
        <v/>
      </c>
      <c r="D1120">
        <f>'Input EIA Imports Petroleum'!L1119</f>
        <v/>
      </c>
      <c r="E1120">
        <f>VLOOKUP('Input EIA Imports Petroleum'!$E1119,'EIA Petroleum Classification'!$A:$B,2,FALSE)</f>
        <v/>
      </c>
    </row>
    <row r="1121" spans="1:5">
      <c r="A1121">
        <f>YEAR(B1121)</f>
        <v/>
      </c>
      <c r="B1121">
        <f>'Input EIA Imports Petroleum'!A1120</f>
        <v/>
      </c>
      <c r="C1121">
        <f>'Input EIA Imports Petroleum'!K1120</f>
        <v/>
      </c>
      <c r="D1121">
        <f>'Input EIA Imports Petroleum'!L1120</f>
        <v/>
      </c>
      <c r="E1121">
        <f>VLOOKUP('Input EIA Imports Petroleum'!$E1120,'EIA Petroleum Classification'!$A:$B,2,FALSE)</f>
        <v/>
      </c>
    </row>
    <row r="1122" spans="1:5">
      <c r="A1122">
        <f>YEAR(B1122)</f>
        <v/>
      </c>
      <c r="B1122">
        <f>'Input EIA Imports Petroleum'!A1121</f>
        <v/>
      </c>
      <c r="C1122">
        <f>'Input EIA Imports Petroleum'!K1121</f>
        <v/>
      </c>
      <c r="D1122">
        <f>'Input EIA Imports Petroleum'!L1121</f>
        <v/>
      </c>
      <c r="E1122">
        <f>VLOOKUP('Input EIA Imports Petroleum'!$E1121,'EIA Petroleum Classification'!$A:$B,2,FALSE)</f>
        <v/>
      </c>
    </row>
    <row r="1123" spans="1:5">
      <c r="A1123">
        <f>YEAR(B1123)</f>
        <v/>
      </c>
      <c r="B1123">
        <f>'Input EIA Imports Petroleum'!A1122</f>
        <v/>
      </c>
      <c r="C1123">
        <f>'Input EIA Imports Petroleum'!K1122</f>
        <v/>
      </c>
      <c r="D1123">
        <f>'Input EIA Imports Petroleum'!L1122</f>
        <v/>
      </c>
      <c r="E1123">
        <f>VLOOKUP('Input EIA Imports Petroleum'!$E1122,'EIA Petroleum Classification'!$A:$B,2,FALSE)</f>
        <v/>
      </c>
    </row>
    <row r="1124" spans="1:5">
      <c r="A1124">
        <f>YEAR(B1124)</f>
        <v/>
      </c>
      <c r="B1124">
        <f>'Input EIA Imports Petroleum'!A1123</f>
        <v/>
      </c>
      <c r="C1124">
        <f>'Input EIA Imports Petroleum'!K1123</f>
        <v/>
      </c>
      <c r="D1124">
        <f>'Input EIA Imports Petroleum'!L1123</f>
        <v/>
      </c>
      <c r="E1124">
        <f>VLOOKUP('Input EIA Imports Petroleum'!$E1123,'EIA Petroleum Classification'!$A:$B,2,FALSE)</f>
        <v/>
      </c>
    </row>
    <row r="1125" spans="1:5">
      <c r="A1125">
        <f>YEAR(B1125)</f>
        <v/>
      </c>
      <c r="B1125">
        <f>'Input EIA Imports Petroleum'!A1124</f>
        <v/>
      </c>
      <c r="C1125">
        <f>'Input EIA Imports Petroleum'!K1124</f>
        <v/>
      </c>
      <c r="D1125">
        <f>'Input EIA Imports Petroleum'!L1124</f>
        <v/>
      </c>
      <c r="E1125">
        <f>VLOOKUP('Input EIA Imports Petroleum'!$E1124,'EIA Petroleum Classification'!$A:$B,2,FALSE)</f>
        <v/>
      </c>
    </row>
    <row r="1126" spans="1:5">
      <c r="A1126">
        <f>YEAR(B1126)</f>
        <v/>
      </c>
      <c r="B1126">
        <f>'Input EIA Imports Petroleum'!A1125</f>
        <v/>
      </c>
      <c r="C1126">
        <f>'Input EIA Imports Petroleum'!K1125</f>
        <v/>
      </c>
      <c r="D1126">
        <f>'Input EIA Imports Petroleum'!L1125</f>
        <v/>
      </c>
      <c r="E1126">
        <f>VLOOKUP('Input EIA Imports Petroleum'!$E1125,'EIA Petroleum Classification'!$A:$B,2,FALSE)</f>
        <v/>
      </c>
    </row>
    <row r="1127" spans="1:5">
      <c r="A1127">
        <f>YEAR(B1127)</f>
        <v/>
      </c>
      <c r="B1127">
        <f>'Input EIA Imports Petroleum'!A1126</f>
        <v/>
      </c>
      <c r="C1127">
        <f>'Input EIA Imports Petroleum'!K1126</f>
        <v/>
      </c>
      <c r="D1127">
        <f>'Input EIA Imports Petroleum'!L1126</f>
        <v/>
      </c>
      <c r="E1127">
        <f>VLOOKUP('Input EIA Imports Petroleum'!$E1126,'EIA Petroleum Classification'!$A:$B,2,FALSE)</f>
        <v/>
      </c>
    </row>
    <row r="1128" spans="1:5">
      <c r="A1128">
        <f>YEAR(B1128)</f>
        <v/>
      </c>
      <c r="B1128">
        <f>'Input EIA Imports Petroleum'!A1127</f>
        <v/>
      </c>
      <c r="C1128">
        <f>'Input EIA Imports Petroleum'!K1127</f>
        <v/>
      </c>
      <c r="D1128">
        <f>'Input EIA Imports Petroleum'!L1127</f>
        <v/>
      </c>
      <c r="E1128">
        <f>VLOOKUP('Input EIA Imports Petroleum'!$E1127,'EIA Petroleum Classification'!$A:$B,2,FALSE)</f>
        <v/>
      </c>
    </row>
    <row r="1129" spans="1:5">
      <c r="A1129">
        <f>YEAR(B1129)</f>
        <v/>
      </c>
      <c r="B1129">
        <f>'Input EIA Imports Petroleum'!A1128</f>
        <v/>
      </c>
      <c r="C1129">
        <f>'Input EIA Imports Petroleum'!K1128</f>
        <v/>
      </c>
      <c r="D1129">
        <f>'Input EIA Imports Petroleum'!L1128</f>
        <v/>
      </c>
      <c r="E1129">
        <f>VLOOKUP('Input EIA Imports Petroleum'!$E1128,'EIA Petroleum Classification'!$A:$B,2,FALSE)</f>
        <v/>
      </c>
    </row>
    <row r="1130" spans="1:5">
      <c r="A1130">
        <f>YEAR(B1130)</f>
        <v/>
      </c>
      <c r="B1130">
        <f>'Input EIA Imports Petroleum'!A1129</f>
        <v/>
      </c>
      <c r="C1130">
        <f>'Input EIA Imports Petroleum'!K1129</f>
        <v/>
      </c>
      <c r="D1130">
        <f>'Input EIA Imports Petroleum'!L1129</f>
        <v/>
      </c>
      <c r="E1130">
        <f>VLOOKUP('Input EIA Imports Petroleum'!$E1129,'EIA Petroleum Classification'!$A:$B,2,FALSE)</f>
        <v/>
      </c>
    </row>
    <row r="1131" spans="1:5">
      <c r="A1131">
        <f>YEAR(B1131)</f>
        <v/>
      </c>
      <c r="B1131">
        <f>'Input EIA Imports Petroleum'!A1130</f>
        <v/>
      </c>
      <c r="C1131">
        <f>'Input EIA Imports Petroleum'!K1130</f>
        <v/>
      </c>
      <c r="D1131">
        <f>'Input EIA Imports Petroleum'!L1130</f>
        <v/>
      </c>
      <c r="E1131">
        <f>VLOOKUP('Input EIA Imports Petroleum'!$E1130,'EIA Petroleum Classification'!$A:$B,2,FALSE)</f>
        <v/>
      </c>
    </row>
    <row r="1132" spans="1:5">
      <c r="A1132">
        <f>YEAR(B1132)</f>
        <v/>
      </c>
      <c r="B1132">
        <f>'Input EIA Imports Petroleum'!A1131</f>
        <v/>
      </c>
      <c r="C1132">
        <f>'Input EIA Imports Petroleum'!K1131</f>
        <v/>
      </c>
      <c r="D1132">
        <f>'Input EIA Imports Petroleum'!L1131</f>
        <v/>
      </c>
      <c r="E1132">
        <f>VLOOKUP('Input EIA Imports Petroleum'!$E1131,'EIA Petroleum Classification'!$A:$B,2,FALSE)</f>
        <v/>
      </c>
    </row>
    <row r="1133" spans="1:5">
      <c r="A1133">
        <f>YEAR(B1133)</f>
        <v/>
      </c>
      <c r="B1133">
        <f>'Input EIA Imports Petroleum'!A1132</f>
        <v/>
      </c>
      <c r="C1133">
        <f>'Input EIA Imports Petroleum'!K1132</f>
        <v/>
      </c>
      <c r="D1133">
        <f>'Input EIA Imports Petroleum'!L1132</f>
        <v/>
      </c>
      <c r="E1133">
        <f>VLOOKUP('Input EIA Imports Petroleum'!$E1132,'EIA Petroleum Classification'!$A:$B,2,FALSE)</f>
        <v/>
      </c>
    </row>
    <row r="1134" spans="1:5">
      <c r="A1134">
        <f>YEAR(B1134)</f>
        <v/>
      </c>
      <c r="B1134">
        <f>'Input EIA Imports Petroleum'!A1133</f>
        <v/>
      </c>
      <c r="C1134">
        <f>'Input EIA Imports Petroleum'!K1133</f>
        <v/>
      </c>
      <c r="D1134">
        <f>'Input EIA Imports Petroleum'!L1133</f>
        <v/>
      </c>
      <c r="E1134">
        <f>VLOOKUP('Input EIA Imports Petroleum'!$E1133,'EIA Petroleum Classification'!$A:$B,2,FALSE)</f>
        <v/>
      </c>
    </row>
    <row r="1135" spans="1:5">
      <c r="A1135">
        <f>YEAR(B1135)</f>
        <v/>
      </c>
      <c r="B1135">
        <f>'Input EIA Imports Petroleum'!A1134</f>
        <v/>
      </c>
      <c r="C1135">
        <f>'Input EIA Imports Petroleum'!K1134</f>
        <v/>
      </c>
      <c r="D1135">
        <f>'Input EIA Imports Petroleum'!L1134</f>
        <v/>
      </c>
      <c r="E1135">
        <f>VLOOKUP('Input EIA Imports Petroleum'!$E1134,'EIA Petroleum Classification'!$A:$B,2,FALSE)</f>
        <v/>
      </c>
    </row>
    <row r="1136" spans="1:5">
      <c r="A1136">
        <f>YEAR(B1136)</f>
        <v/>
      </c>
      <c r="B1136">
        <f>'Input EIA Imports Petroleum'!A1135</f>
        <v/>
      </c>
      <c r="C1136">
        <f>'Input EIA Imports Petroleum'!K1135</f>
        <v/>
      </c>
      <c r="D1136">
        <f>'Input EIA Imports Petroleum'!L1135</f>
        <v/>
      </c>
      <c r="E1136">
        <f>VLOOKUP('Input EIA Imports Petroleum'!$E1135,'EIA Petroleum Classification'!$A:$B,2,FALSE)</f>
        <v/>
      </c>
    </row>
    <row r="1137" spans="1:5">
      <c r="A1137">
        <f>YEAR(B1137)</f>
        <v/>
      </c>
      <c r="B1137">
        <f>'Input EIA Imports Petroleum'!A1136</f>
        <v/>
      </c>
      <c r="C1137">
        <f>'Input EIA Imports Petroleum'!K1136</f>
        <v/>
      </c>
      <c r="D1137">
        <f>'Input EIA Imports Petroleum'!L1136</f>
        <v/>
      </c>
      <c r="E1137">
        <f>VLOOKUP('Input EIA Imports Petroleum'!$E1136,'EIA Petroleum Classification'!$A:$B,2,FALSE)</f>
        <v/>
      </c>
    </row>
    <row r="1138" spans="1:5">
      <c r="A1138">
        <f>YEAR(B1138)</f>
        <v/>
      </c>
      <c r="B1138">
        <f>'Input EIA Imports Petroleum'!A1137</f>
        <v/>
      </c>
      <c r="C1138">
        <f>'Input EIA Imports Petroleum'!K1137</f>
        <v/>
      </c>
      <c r="D1138">
        <f>'Input EIA Imports Petroleum'!L1137</f>
        <v/>
      </c>
      <c r="E1138">
        <f>VLOOKUP('Input EIA Imports Petroleum'!$E1137,'EIA Petroleum Classification'!$A:$B,2,FALSE)</f>
        <v/>
      </c>
    </row>
    <row r="1139" spans="1:5">
      <c r="A1139">
        <f>YEAR(B1139)</f>
        <v/>
      </c>
      <c r="B1139">
        <f>'Input EIA Imports Petroleum'!A1138</f>
        <v/>
      </c>
      <c r="C1139">
        <f>'Input EIA Imports Petroleum'!K1138</f>
        <v/>
      </c>
      <c r="D1139">
        <f>'Input EIA Imports Petroleum'!L1138</f>
        <v/>
      </c>
      <c r="E1139">
        <f>VLOOKUP('Input EIA Imports Petroleum'!$E1138,'EIA Petroleum Classification'!$A:$B,2,FALSE)</f>
        <v/>
      </c>
    </row>
    <row r="1140" spans="1:5">
      <c r="A1140">
        <f>YEAR(B1140)</f>
        <v/>
      </c>
      <c r="B1140">
        <f>'Input EIA Imports Petroleum'!A1139</f>
        <v/>
      </c>
      <c r="C1140">
        <f>'Input EIA Imports Petroleum'!K1139</f>
        <v/>
      </c>
      <c r="D1140">
        <f>'Input EIA Imports Petroleum'!L1139</f>
        <v/>
      </c>
      <c r="E1140">
        <f>VLOOKUP('Input EIA Imports Petroleum'!$E1139,'EIA Petroleum Classification'!$A:$B,2,FALSE)</f>
        <v/>
      </c>
    </row>
    <row r="1141" spans="1:5">
      <c r="A1141">
        <f>YEAR(B1141)</f>
        <v/>
      </c>
      <c r="B1141">
        <f>'Input EIA Imports Petroleum'!A1140</f>
        <v/>
      </c>
      <c r="C1141">
        <f>'Input EIA Imports Petroleum'!K1140</f>
        <v/>
      </c>
      <c r="D1141">
        <f>'Input EIA Imports Petroleum'!L1140</f>
        <v/>
      </c>
      <c r="E1141">
        <f>VLOOKUP('Input EIA Imports Petroleum'!$E1140,'EIA Petroleum Classification'!$A:$B,2,FALSE)</f>
        <v/>
      </c>
    </row>
    <row r="1142" spans="1:5">
      <c r="A1142">
        <f>YEAR(B1142)</f>
        <v/>
      </c>
      <c r="B1142">
        <f>'Input EIA Imports Petroleum'!A1141</f>
        <v/>
      </c>
      <c r="C1142">
        <f>'Input EIA Imports Petroleum'!K1141</f>
        <v/>
      </c>
      <c r="D1142">
        <f>'Input EIA Imports Petroleum'!L1141</f>
        <v/>
      </c>
      <c r="E1142">
        <f>VLOOKUP('Input EIA Imports Petroleum'!$E1141,'EIA Petroleum Classification'!$A:$B,2,FALSE)</f>
        <v/>
      </c>
    </row>
    <row r="1143" spans="1:5">
      <c r="A1143">
        <f>YEAR(B1143)</f>
        <v/>
      </c>
      <c r="B1143">
        <f>'Input EIA Imports Petroleum'!A1142</f>
        <v/>
      </c>
      <c r="C1143">
        <f>'Input EIA Imports Petroleum'!K1142</f>
        <v/>
      </c>
      <c r="D1143">
        <f>'Input EIA Imports Petroleum'!L1142</f>
        <v/>
      </c>
      <c r="E1143">
        <f>VLOOKUP('Input EIA Imports Petroleum'!$E1142,'EIA Petroleum Classification'!$A:$B,2,FALSE)</f>
        <v/>
      </c>
    </row>
    <row r="1144" spans="1:5">
      <c r="A1144">
        <f>YEAR(B1144)</f>
        <v/>
      </c>
      <c r="B1144">
        <f>'Input EIA Imports Petroleum'!A1143</f>
        <v/>
      </c>
      <c r="C1144">
        <f>'Input EIA Imports Petroleum'!K1143</f>
        <v/>
      </c>
      <c r="D1144">
        <f>'Input EIA Imports Petroleum'!L1143</f>
        <v/>
      </c>
      <c r="E1144">
        <f>VLOOKUP('Input EIA Imports Petroleum'!$E1143,'EIA Petroleum Classification'!$A:$B,2,FALSE)</f>
        <v/>
      </c>
    </row>
    <row r="1145" spans="1:5">
      <c r="A1145">
        <f>YEAR(B1145)</f>
        <v/>
      </c>
      <c r="B1145">
        <f>'Input EIA Imports Petroleum'!A1144</f>
        <v/>
      </c>
      <c r="C1145">
        <f>'Input EIA Imports Petroleum'!K1144</f>
        <v/>
      </c>
      <c r="D1145">
        <f>'Input EIA Imports Petroleum'!L1144</f>
        <v/>
      </c>
      <c r="E1145">
        <f>VLOOKUP('Input EIA Imports Petroleum'!$E1144,'EIA Petroleum Classification'!$A:$B,2,FALSE)</f>
        <v/>
      </c>
    </row>
    <row r="1146" spans="1:5">
      <c r="A1146">
        <f>YEAR(B1146)</f>
        <v/>
      </c>
      <c r="B1146">
        <f>'Input EIA Imports Petroleum'!A1145</f>
        <v/>
      </c>
      <c r="C1146">
        <f>'Input EIA Imports Petroleum'!K1145</f>
        <v/>
      </c>
      <c r="D1146">
        <f>'Input EIA Imports Petroleum'!L1145</f>
        <v/>
      </c>
      <c r="E1146">
        <f>VLOOKUP('Input EIA Imports Petroleum'!$E1145,'EIA Petroleum Classification'!$A:$B,2,FALSE)</f>
        <v/>
      </c>
    </row>
    <row r="1147" spans="1:5">
      <c r="A1147">
        <f>YEAR(B1147)</f>
        <v/>
      </c>
      <c r="B1147">
        <f>'Input EIA Imports Petroleum'!A1146</f>
        <v/>
      </c>
      <c r="C1147">
        <f>'Input EIA Imports Petroleum'!K1146</f>
        <v/>
      </c>
      <c r="D1147">
        <f>'Input EIA Imports Petroleum'!L1146</f>
        <v/>
      </c>
      <c r="E1147">
        <f>VLOOKUP('Input EIA Imports Petroleum'!$E1146,'EIA Petroleum Classification'!$A:$B,2,FALSE)</f>
        <v/>
      </c>
    </row>
    <row r="1148" spans="1:5">
      <c r="A1148">
        <f>YEAR(B1148)</f>
        <v/>
      </c>
      <c r="B1148">
        <f>'Input EIA Imports Petroleum'!A1147</f>
        <v/>
      </c>
      <c r="C1148">
        <f>'Input EIA Imports Petroleum'!K1147</f>
        <v/>
      </c>
      <c r="D1148">
        <f>'Input EIA Imports Petroleum'!L1147</f>
        <v/>
      </c>
      <c r="E1148">
        <f>VLOOKUP('Input EIA Imports Petroleum'!$E1147,'EIA Petroleum Classification'!$A:$B,2,FALSE)</f>
        <v/>
      </c>
    </row>
    <row r="1149" spans="1:5">
      <c r="A1149">
        <f>YEAR(B1149)</f>
        <v/>
      </c>
      <c r="B1149">
        <f>'Input EIA Imports Petroleum'!A1148</f>
        <v/>
      </c>
      <c r="C1149">
        <f>'Input EIA Imports Petroleum'!K1148</f>
        <v/>
      </c>
      <c r="D1149">
        <f>'Input EIA Imports Petroleum'!L1148</f>
        <v/>
      </c>
      <c r="E1149">
        <f>VLOOKUP('Input EIA Imports Petroleum'!$E1148,'EIA Petroleum Classification'!$A:$B,2,FALSE)</f>
        <v/>
      </c>
    </row>
    <row r="1150" spans="1:5">
      <c r="A1150">
        <f>YEAR(B1150)</f>
        <v/>
      </c>
      <c r="B1150">
        <f>'Input EIA Imports Petroleum'!A1149</f>
        <v/>
      </c>
      <c r="C1150">
        <f>'Input EIA Imports Petroleum'!K1149</f>
        <v/>
      </c>
      <c r="D1150">
        <f>'Input EIA Imports Petroleum'!L1149</f>
        <v/>
      </c>
      <c r="E1150">
        <f>VLOOKUP('Input EIA Imports Petroleum'!$E1149,'EIA Petroleum Classification'!$A:$B,2,FALSE)</f>
        <v/>
      </c>
    </row>
    <row r="1151" spans="1:5">
      <c r="A1151">
        <f>YEAR(B1151)</f>
        <v/>
      </c>
      <c r="B1151">
        <f>'Input EIA Imports Petroleum'!A1150</f>
        <v/>
      </c>
      <c r="C1151">
        <f>'Input EIA Imports Petroleum'!K1150</f>
        <v/>
      </c>
      <c r="D1151">
        <f>'Input EIA Imports Petroleum'!L1150</f>
        <v/>
      </c>
      <c r="E1151">
        <f>VLOOKUP('Input EIA Imports Petroleum'!$E1150,'EIA Petroleum Classification'!$A:$B,2,FALSE)</f>
        <v/>
      </c>
    </row>
    <row r="1152" spans="1:5">
      <c r="A1152">
        <f>YEAR(B1152)</f>
        <v/>
      </c>
      <c r="B1152">
        <f>'Input EIA Imports Petroleum'!A1151</f>
        <v/>
      </c>
      <c r="C1152">
        <f>'Input EIA Imports Petroleum'!K1151</f>
        <v/>
      </c>
      <c r="D1152">
        <f>'Input EIA Imports Petroleum'!L1151</f>
        <v/>
      </c>
      <c r="E1152">
        <f>VLOOKUP('Input EIA Imports Petroleum'!$E1151,'EIA Petroleum Classification'!$A:$B,2,FALSE)</f>
        <v/>
      </c>
    </row>
    <row r="1153" spans="1:5">
      <c r="A1153">
        <f>YEAR(B1153)</f>
        <v/>
      </c>
      <c r="B1153">
        <f>'Input EIA Imports Petroleum'!A1152</f>
        <v/>
      </c>
      <c r="C1153">
        <f>'Input EIA Imports Petroleum'!K1152</f>
        <v/>
      </c>
      <c r="D1153">
        <f>'Input EIA Imports Petroleum'!L1152</f>
        <v/>
      </c>
      <c r="E1153">
        <f>VLOOKUP('Input EIA Imports Petroleum'!$E1152,'EIA Petroleum Classification'!$A:$B,2,FALSE)</f>
        <v/>
      </c>
    </row>
    <row r="1154" spans="1:5">
      <c r="A1154">
        <f>YEAR(B1154)</f>
        <v/>
      </c>
      <c r="B1154">
        <f>'Input EIA Imports Petroleum'!A1153</f>
        <v/>
      </c>
      <c r="C1154">
        <f>'Input EIA Imports Petroleum'!K1153</f>
        <v/>
      </c>
      <c r="D1154">
        <f>'Input EIA Imports Petroleum'!L1153</f>
        <v/>
      </c>
      <c r="E1154">
        <f>VLOOKUP('Input EIA Imports Petroleum'!$E1153,'EIA Petroleum Classification'!$A:$B,2,FALSE)</f>
        <v/>
      </c>
    </row>
    <row r="1155" spans="1:5">
      <c r="A1155">
        <f>YEAR(B1155)</f>
        <v/>
      </c>
      <c r="B1155">
        <f>'Input EIA Imports Petroleum'!A1154</f>
        <v/>
      </c>
      <c r="C1155">
        <f>'Input EIA Imports Petroleum'!K1154</f>
        <v/>
      </c>
      <c r="D1155">
        <f>'Input EIA Imports Petroleum'!L1154</f>
        <v/>
      </c>
      <c r="E1155">
        <f>VLOOKUP('Input EIA Imports Petroleum'!$E1154,'EIA Petroleum Classification'!$A:$B,2,FALSE)</f>
        <v/>
      </c>
    </row>
    <row r="1156" spans="1:5">
      <c r="A1156">
        <f>YEAR(B1156)</f>
        <v/>
      </c>
      <c r="B1156">
        <f>'Input EIA Imports Petroleum'!A1155</f>
        <v/>
      </c>
      <c r="C1156">
        <f>'Input EIA Imports Petroleum'!K1155</f>
        <v/>
      </c>
      <c r="D1156">
        <f>'Input EIA Imports Petroleum'!L1155</f>
        <v/>
      </c>
      <c r="E1156">
        <f>VLOOKUP('Input EIA Imports Petroleum'!$E1155,'EIA Petroleum Classification'!$A:$B,2,FALSE)</f>
        <v/>
      </c>
    </row>
    <row r="1157" spans="1:5">
      <c r="A1157">
        <f>YEAR(B1157)</f>
        <v/>
      </c>
      <c r="B1157">
        <f>'Input EIA Imports Petroleum'!A1156</f>
        <v/>
      </c>
      <c r="C1157">
        <f>'Input EIA Imports Petroleum'!K1156</f>
        <v/>
      </c>
      <c r="D1157">
        <f>'Input EIA Imports Petroleum'!L1156</f>
        <v/>
      </c>
      <c r="E1157">
        <f>VLOOKUP('Input EIA Imports Petroleum'!$E1156,'EIA Petroleum Classification'!$A:$B,2,FALSE)</f>
        <v/>
      </c>
    </row>
    <row r="1158" spans="1:5">
      <c r="A1158">
        <f>YEAR(B1158)</f>
        <v/>
      </c>
      <c r="B1158">
        <f>'Input EIA Imports Petroleum'!A1157</f>
        <v/>
      </c>
      <c r="C1158">
        <f>'Input EIA Imports Petroleum'!K1157</f>
        <v/>
      </c>
      <c r="D1158">
        <f>'Input EIA Imports Petroleum'!L1157</f>
        <v/>
      </c>
      <c r="E1158">
        <f>VLOOKUP('Input EIA Imports Petroleum'!$E1157,'EIA Petroleum Classification'!$A:$B,2,FALSE)</f>
        <v/>
      </c>
    </row>
    <row r="1159" spans="1:5">
      <c r="A1159">
        <f>YEAR(B1159)</f>
        <v/>
      </c>
      <c r="B1159">
        <f>'Input EIA Imports Petroleum'!A1158</f>
        <v/>
      </c>
      <c r="C1159">
        <f>'Input EIA Imports Petroleum'!K1158</f>
        <v/>
      </c>
      <c r="D1159">
        <f>'Input EIA Imports Petroleum'!L1158</f>
        <v/>
      </c>
      <c r="E1159">
        <f>VLOOKUP('Input EIA Imports Petroleum'!$E1158,'EIA Petroleum Classification'!$A:$B,2,FALSE)</f>
        <v/>
      </c>
    </row>
    <row r="1160" spans="1:5">
      <c r="A1160">
        <f>YEAR(B1160)</f>
        <v/>
      </c>
      <c r="B1160">
        <f>'Input EIA Imports Petroleum'!A1159</f>
        <v/>
      </c>
      <c r="C1160">
        <f>'Input EIA Imports Petroleum'!K1159</f>
        <v/>
      </c>
      <c r="D1160">
        <f>'Input EIA Imports Petroleum'!L1159</f>
        <v/>
      </c>
      <c r="E1160">
        <f>VLOOKUP('Input EIA Imports Petroleum'!$E1159,'EIA Petroleum Classification'!$A:$B,2,FALSE)</f>
        <v/>
      </c>
    </row>
    <row r="1161" spans="1:5">
      <c r="A1161">
        <f>YEAR(B1161)</f>
        <v/>
      </c>
      <c r="B1161">
        <f>'Input EIA Imports Petroleum'!A1160</f>
        <v/>
      </c>
      <c r="C1161">
        <f>'Input EIA Imports Petroleum'!K1160</f>
        <v/>
      </c>
      <c r="D1161">
        <f>'Input EIA Imports Petroleum'!L1160</f>
        <v/>
      </c>
      <c r="E1161">
        <f>VLOOKUP('Input EIA Imports Petroleum'!$E1160,'EIA Petroleum Classification'!$A:$B,2,FALSE)</f>
        <v/>
      </c>
    </row>
    <row r="1162" spans="1:5">
      <c r="A1162">
        <f>YEAR(B1162)</f>
        <v/>
      </c>
      <c r="B1162">
        <f>'Input EIA Imports Petroleum'!A1161</f>
        <v/>
      </c>
      <c r="C1162">
        <f>'Input EIA Imports Petroleum'!K1161</f>
        <v/>
      </c>
      <c r="D1162">
        <f>'Input EIA Imports Petroleum'!L1161</f>
        <v/>
      </c>
      <c r="E1162">
        <f>VLOOKUP('Input EIA Imports Petroleum'!$E1161,'EIA Petroleum Classification'!$A:$B,2,FALSE)</f>
        <v/>
      </c>
    </row>
    <row r="1163" spans="1:5">
      <c r="A1163">
        <f>YEAR(B1163)</f>
        <v/>
      </c>
      <c r="B1163">
        <f>'Input EIA Imports Petroleum'!A1162</f>
        <v/>
      </c>
      <c r="C1163">
        <f>'Input EIA Imports Petroleum'!K1162</f>
        <v/>
      </c>
      <c r="D1163">
        <f>'Input EIA Imports Petroleum'!L1162</f>
        <v/>
      </c>
      <c r="E1163">
        <f>VLOOKUP('Input EIA Imports Petroleum'!$E1162,'EIA Petroleum Classification'!$A:$B,2,FALSE)</f>
        <v/>
      </c>
    </row>
    <row r="1164" spans="1:5">
      <c r="A1164">
        <f>YEAR(B1164)</f>
        <v/>
      </c>
      <c r="B1164">
        <f>'Input EIA Imports Petroleum'!A1163</f>
        <v/>
      </c>
      <c r="C1164">
        <f>'Input EIA Imports Petroleum'!K1163</f>
        <v/>
      </c>
      <c r="D1164">
        <f>'Input EIA Imports Petroleum'!L1163</f>
        <v/>
      </c>
      <c r="E1164">
        <f>VLOOKUP('Input EIA Imports Petroleum'!$E1163,'EIA Petroleum Classification'!$A:$B,2,FALSE)</f>
        <v/>
      </c>
    </row>
    <row r="1165" spans="1:5">
      <c r="A1165">
        <f>YEAR(B1165)</f>
        <v/>
      </c>
      <c r="B1165">
        <f>'Input EIA Imports Petroleum'!A1164</f>
        <v/>
      </c>
      <c r="C1165">
        <f>'Input EIA Imports Petroleum'!K1164</f>
        <v/>
      </c>
      <c r="D1165">
        <f>'Input EIA Imports Petroleum'!L1164</f>
        <v/>
      </c>
      <c r="E1165">
        <f>VLOOKUP('Input EIA Imports Petroleum'!$E1164,'EIA Petroleum Classification'!$A:$B,2,FALSE)</f>
        <v/>
      </c>
    </row>
    <row r="1166" spans="1:5">
      <c r="A1166">
        <f>YEAR(B1166)</f>
        <v/>
      </c>
      <c r="B1166">
        <f>'Input EIA Imports Petroleum'!A1165</f>
        <v/>
      </c>
      <c r="C1166">
        <f>'Input EIA Imports Petroleum'!K1165</f>
        <v/>
      </c>
      <c r="D1166">
        <f>'Input EIA Imports Petroleum'!L1165</f>
        <v/>
      </c>
      <c r="E1166">
        <f>VLOOKUP('Input EIA Imports Petroleum'!$E1165,'EIA Petroleum Classification'!$A:$B,2,FALSE)</f>
        <v/>
      </c>
    </row>
    <row r="1167" spans="1:5">
      <c r="A1167">
        <f>YEAR(B1167)</f>
        <v/>
      </c>
      <c r="B1167">
        <f>'Input EIA Imports Petroleum'!A1166</f>
        <v/>
      </c>
      <c r="C1167">
        <f>'Input EIA Imports Petroleum'!K1166</f>
        <v/>
      </c>
      <c r="D1167">
        <f>'Input EIA Imports Petroleum'!L1166</f>
        <v/>
      </c>
      <c r="E1167">
        <f>VLOOKUP('Input EIA Imports Petroleum'!$E1166,'EIA Petroleum Classification'!$A:$B,2,FALSE)</f>
        <v/>
      </c>
    </row>
    <row r="1168" spans="1:5">
      <c r="A1168">
        <f>YEAR(B1168)</f>
        <v/>
      </c>
      <c r="B1168">
        <f>'Input EIA Imports Petroleum'!A1167</f>
        <v/>
      </c>
      <c r="C1168">
        <f>'Input EIA Imports Petroleum'!K1167</f>
        <v/>
      </c>
      <c r="D1168">
        <f>'Input EIA Imports Petroleum'!L1167</f>
        <v/>
      </c>
      <c r="E1168">
        <f>VLOOKUP('Input EIA Imports Petroleum'!$E1167,'EIA Petroleum Classification'!$A:$B,2,FALSE)</f>
        <v/>
      </c>
    </row>
    <row r="1169" spans="1:5">
      <c r="A1169">
        <f>YEAR(B1169)</f>
        <v/>
      </c>
      <c r="B1169">
        <f>'Input EIA Imports Petroleum'!A1168</f>
        <v/>
      </c>
      <c r="C1169">
        <f>'Input EIA Imports Petroleum'!K1168</f>
        <v/>
      </c>
      <c r="D1169">
        <f>'Input EIA Imports Petroleum'!L1168</f>
        <v/>
      </c>
      <c r="E1169">
        <f>VLOOKUP('Input EIA Imports Petroleum'!$E1168,'EIA Petroleum Classification'!$A:$B,2,FALSE)</f>
        <v/>
      </c>
    </row>
    <row r="1170" spans="1:5">
      <c r="A1170">
        <f>YEAR(B1170)</f>
        <v/>
      </c>
      <c r="B1170">
        <f>'Input EIA Imports Petroleum'!A1169</f>
        <v/>
      </c>
      <c r="C1170">
        <f>'Input EIA Imports Petroleum'!K1169</f>
        <v/>
      </c>
      <c r="D1170">
        <f>'Input EIA Imports Petroleum'!L1169</f>
        <v/>
      </c>
      <c r="E1170">
        <f>VLOOKUP('Input EIA Imports Petroleum'!$E1169,'EIA Petroleum Classification'!$A:$B,2,FALSE)</f>
        <v/>
      </c>
    </row>
    <row r="1171" spans="1:5">
      <c r="A1171">
        <f>YEAR(B1171)</f>
        <v/>
      </c>
      <c r="B1171">
        <f>'Input EIA Imports Petroleum'!A1170</f>
        <v/>
      </c>
      <c r="C1171">
        <f>'Input EIA Imports Petroleum'!K1170</f>
        <v/>
      </c>
      <c r="D1171">
        <f>'Input EIA Imports Petroleum'!L1170</f>
        <v/>
      </c>
      <c r="E1171">
        <f>VLOOKUP('Input EIA Imports Petroleum'!$E1170,'EIA Petroleum Classification'!$A:$B,2,FALSE)</f>
        <v/>
      </c>
    </row>
    <row r="1172" spans="1:5">
      <c r="A1172">
        <f>YEAR(B1172)</f>
        <v/>
      </c>
      <c r="B1172">
        <f>'Input EIA Imports Petroleum'!A1171</f>
        <v/>
      </c>
      <c r="C1172">
        <f>'Input EIA Imports Petroleum'!K1171</f>
        <v/>
      </c>
      <c r="D1172">
        <f>'Input EIA Imports Petroleum'!L1171</f>
        <v/>
      </c>
      <c r="E1172">
        <f>VLOOKUP('Input EIA Imports Petroleum'!$E1171,'EIA Petroleum Classification'!$A:$B,2,FALSE)</f>
        <v/>
      </c>
    </row>
    <row r="1173" spans="1:5">
      <c r="A1173">
        <f>YEAR(B1173)</f>
        <v/>
      </c>
      <c r="B1173">
        <f>'Input EIA Imports Petroleum'!A1172</f>
        <v/>
      </c>
      <c r="C1173">
        <f>'Input EIA Imports Petroleum'!K1172</f>
        <v/>
      </c>
      <c r="D1173">
        <f>'Input EIA Imports Petroleum'!L1172</f>
        <v/>
      </c>
      <c r="E1173">
        <f>VLOOKUP('Input EIA Imports Petroleum'!$E1172,'EIA Petroleum Classification'!$A:$B,2,FALSE)</f>
        <v/>
      </c>
    </row>
    <row r="1174" spans="1:5">
      <c r="A1174">
        <f>YEAR(B1174)</f>
        <v/>
      </c>
      <c r="B1174">
        <f>'Input EIA Imports Petroleum'!A1173</f>
        <v/>
      </c>
      <c r="C1174">
        <f>'Input EIA Imports Petroleum'!K1173</f>
        <v/>
      </c>
      <c r="D1174">
        <f>'Input EIA Imports Petroleum'!L1173</f>
        <v/>
      </c>
      <c r="E1174">
        <f>VLOOKUP('Input EIA Imports Petroleum'!$E1173,'EIA Petroleum Classification'!$A:$B,2,FALSE)</f>
        <v/>
      </c>
    </row>
    <row r="1175" spans="1:5">
      <c r="A1175">
        <f>YEAR(B1175)</f>
        <v/>
      </c>
      <c r="B1175">
        <f>'Input EIA Imports Petroleum'!A1174</f>
        <v/>
      </c>
      <c r="C1175">
        <f>'Input EIA Imports Petroleum'!K1174</f>
        <v/>
      </c>
      <c r="D1175">
        <f>'Input EIA Imports Petroleum'!L1174</f>
        <v/>
      </c>
      <c r="E1175">
        <f>VLOOKUP('Input EIA Imports Petroleum'!$E1174,'EIA Petroleum Classification'!$A:$B,2,FALSE)</f>
        <v/>
      </c>
    </row>
    <row r="1176" spans="1:5">
      <c r="A1176">
        <f>YEAR(B1176)</f>
        <v/>
      </c>
      <c r="B1176">
        <f>'Input EIA Imports Petroleum'!A1175</f>
        <v/>
      </c>
      <c r="C1176">
        <f>'Input EIA Imports Petroleum'!K1175</f>
        <v/>
      </c>
      <c r="D1176">
        <f>'Input EIA Imports Petroleum'!L1175</f>
        <v/>
      </c>
      <c r="E1176">
        <f>VLOOKUP('Input EIA Imports Petroleum'!$E1175,'EIA Petroleum Classification'!$A:$B,2,FALSE)</f>
        <v/>
      </c>
    </row>
    <row r="1177" spans="1:5">
      <c r="A1177">
        <f>YEAR(B1177)</f>
        <v/>
      </c>
      <c r="B1177">
        <f>'Input EIA Imports Petroleum'!A1176</f>
        <v/>
      </c>
      <c r="C1177">
        <f>'Input EIA Imports Petroleum'!K1176</f>
        <v/>
      </c>
      <c r="D1177">
        <f>'Input EIA Imports Petroleum'!L1176</f>
        <v/>
      </c>
      <c r="E1177">
        <f>VLOOKUP('Input EIA Imports Petroleum'!$E1176,'EIA Petroleum Classification'!$A:$B,2,FALSE)</f>
        <v/>
      </c>
    </row>
    <row r="1178" spans="1:5">
      <c r="A1178">
        <f>YEAR(B1178)</f>
        <v/>
      </c>
      <c r="B1178">
        <f>'Input EIA Imports Petroleum'!A1177</f>
        <v/>
      </c>
      <c r="C1178">
        <f>'Input EIA Imports Petroleum'!K1177</f>
        <v/>
      </c>
      <c r="D1178">
        <f>'Input EIA Imports Petroleum'!L1177</f>
        <v/>
      </c>
      <c r="E1178">
        <f>VLOOKUP('Input EIA Imports Petroleum'!$E1177,'EIA Petroleum Classification'!$A:$B,2,FALSE)</f>
        <v/>
      </c>
    </row>
    <row r="1179" spans="1:5">
      <c r="A1179">
        <f>YEAR(B1179)</f>
        <v/>
      </c>
      <c r="B1179">
        <f>'Input EIA Imports Petroleum'!A1178</f>
        <v/>
      </c>
      <c r="C1179">
        <f>'Input EIA Imports Petroleum'!K1178</f>
        <v/>
      </c>
      <c r="D1179">
        <f>'Input EIA Imports Petroleum'!L1178</f>
        <v/>
      </c>
      <c r="E1179">
        <f>VLOOKUP('Input EIA Imports Petroleum'!$E1178,'EIA Petroleum Classification'!$A:$B,2,FALSE)</f>
        <v/>
      </c>
    </row>
    <row r="1180" spans="1:5">
      <c r="A1180">
        <f>YEAR(B1180)</f>
        <v/>
      </c>
      <c r="B1180">
        <f>'Input EIA Imports Petroleum'!A1179</f>
        <v/>
      </c>
      <c r="C1180">
        <f>'Input EIA Imports Petroleum'!K1179</f>
        <v/>
      </c>
      <c r="D1180">
        <f>'Input EIA Imports Petroleum'!L1179</f>
        <v/>
      </c>
      <c r="E1180">
        <f>VLOOKUP('Input EIA Imports Petroleum'!$E1179,'EIA Petroleum Classification'!$A:$B,2,FALSE)</f>
        <v/>
      </c>
    </row>
    <row r="1181" spans="1:5">
      <c r="A1181">
        <f>YEAR(B1181)</f>
        <v/>
      </c>
      <c r="B1181">
        <f>'Input EIA Imports Petroleum'!A1180</f>
        <v/>
      </c>
      <c r="C1181">
        <f>'Input EIA Imports Petroleum'!K1180</f>
        <v/>
      </c>
      <c r="D1181">
        <f>'Input EIA Imports Petroleum'!L1180</f>
        <v/>
      </c>
      <c r="E1181">
        <f>VLOOKUP('Input EIA Imports Petroleum'!$E1180,'EIA Petroleum Classification'!$A:$B,2,FALSE)</f>
        <v/>
      </c>
    </row>
    <row r="1182" spans="1:5">
      <c r="A1182">
        <f>YEAR(B1182)</f>
        <v/>
      </c>
      <c r="B1182">
        <f>'Input EIA Imports Petroleum'!A1181</f>
        <v/>
      </c>
      <c r="C1182">
        <f>'Input EIA Imports Petroleum'!K1181</f>
        <v/>
      </c>
      <c r="D1182">
        <f>'Input EIA Imports Petroleum'!L1181</f>
        <v/>
      </c>
      <c r="E1182">
        <f>VLOOKUP('Input EIA Imports Petroleum'!$E1181,'EIA Petroleum Classification'!$A:$B,2,FALSE)</f>
        <v/>
      </c>
    </row>
    <row r="1183" spans="1:5">
      <c r="A1183">
        <f>YEAR(B1183)</f>
        <v/>
      </c>
      <c r="B1183">
        <f>'Input EIA Imports Petroleum'!A1182</f>
        <v/>
      </c>
      <c r="C1183">
        <f>'Input EIA Imports Petroleum'!K1182</f>
        <v/>
      </c>
      <c r="D1183">
        <f>'Input EIA Imports Petroleum'!L1182</f>
        <v/>
      </c>
      <c r="E1183">
        <f>VLOOKUP('Input EIA Imports Petroleum'!$E1182,'EIA Petroleum Classification'!$A:$B,2,FALSE)</f>
        <v/>
      </c>
    </row>
    <row r="1184" spans="1:5">
      <c r="A1184">
        <f>YEAR(B1184)</f>
        <v/>
      </c>
      <c r="B1184">
        <f>'Input EIA Imports Petroleum'!A1183</f>
        <v/>
      </c>
      <c r="C1184">
        <f>'Input EIA Imports Petroleum'!K1183</f>
        <v/>
      </c>
      <c r="D1184">
        <f>'Input EIA Imports Petroleum'!L1183</f>
        <v/>
      </c>
      <c r="E1184">
        <f>VLOOKUP('Input EIA Imports Petroleum'!$E1183,'EIA Petroleum Classification'!$A:$B,2,FALSE)</f>
        <v/>
      </c>
    </row>
    <row r="1185" spans="1:5">
      <c r="A1185">
        <f>YEAR(B1185)</f>
        <v/>
      </c>
      <c r="B1185">
        <f>'Input EIA Imports Petroleum'!A1184</f>
        <v/>
      </c>
      <c r="C1185">
        <f>'Input EIA Imports Petroleum'!K1184</f>
        <v/>
      </c>
      <c r="D1185">
        <f>'Input EIA Imports Petroleum'!L1184</f>
        <v/>
      </c>
      <c r="E1185">
        <f>VLOOKUP('Input EIA Imports Petroleum'!$E1184,'EIA Petroleum Classification'!$A:$B,2,FALSE)</f>
        <v/>
      </c>
    </row>
    <row r="1186" spans="1:5">
      <c r="A1186">
        <f>YEAR(B1186)</f>
        <v/>
      </c>
      <c r="B1186">
        <f>'Input EIA Imports Petroleum'!A1185</f>
        <v/>
      </c>
      <c r="C1186">
        <f>'Input EIA Imports Petroleum'!K1185</f>
        <v/>
      </c>
      <c r="D1186">
        <f>'Input EIA Imports Petroleum'!L1185</f>
        <v/>
      </c>
      <c r="E1186">
        <f>VLOOKUP('Input EIA Imports Petroleum'!$E1185,'EIA Petroleum Classification'!$A:$B,2,FALSE)</f>
        <v/>
      </c>
    </row>
    <row r="1187" spans="1:5">
      <c r="A1187">
        <f>YEAR(B1187)</f>
        <v/>
      </c>
      <c r="B1187">
        <f>'Input EIA Imports Petroleum'!A1186</f>
        <v/>
      </c>
      <c r="C1187">
        <f>'Input EIA Imports Petroleum'!K1186</f>
        <v/>
      </c>
      <c r="D1187">
        <f>'Input EIA Imports Petroleum'!L1186</f>
        <v/>
      </c>
      <c r="E1187">
        <f>VLOOKUP('Input EIA Imports Petroleum'!$E1186,'EIA Petroleum Classification'!$A:$B,2,FALSE)</f>
        <v/>
      </c>
    </row>
    <row r="1188" spans="1:5">
      <c r="A1188">
        <f>YEAR(B1188)</f>
        <v/>
      </c>
      <c r="B1188">
        <f>'Input EIA Imports Petroleum'!A1187</f>
        <v/>
      </c>
      <c r="C1188">
        <f>'Input EIA Imports Petroleum'!K1187</f>
        <v/>
      </c>
      <c r="D1188">
        <f>'Input EIA Imports Petroleum'!L1187</f>
        <v/>
      </c>
      <c r="E1188">
        <f>VLOOKUP('Input EIA Imports Petroleum'!$E1187,'EIA Petroleum Classification'!$A:$B,2,FALSE)</f>
        <v/>
      </c>
    </row>
    <row r="1189" spans="1:5">
      <c r="A1189">
        <f>YEAR(B1189)</f>
        <v/>
      </c>
      <c r="B1189">
        <f>'Input EIA Imports Petroleum'!A1188</f>
        <v/>
      </c>
      <c r="C1189">
        <f>'Input EIA Imports Petroleum'!K1188</f>
        <v/>
      </c>
      <c r="D1189">
        <f>'Input EIA Imports Petroleum'!L1188</f>
        <v/>
      </c>
      <c r="E1189">
        <f>VLOOKUP('Input EIA Imports Petroleum'!$E1188,'EIA Petroleum Classification'!$A:$B,2,FALSE)</f>
        <v/>
      </c>
    </row>
    <row r="1190" spans="1:5">
      <c r="A1190">
        <f>YEAR(B1190)</f>
        <v/>
      </c>
      <c r="B1190">
        <f>'Input EIA Imports Petroleum'!A1189</f>
        <v/>
      </c>
      <c r="C1190">
        <f>'Input EIA Imports Petroleum'!K1189</f>
        <v/>
      </c>
      <c r="D1190">
        <f>'Input EIA Imports Petroleum'!L1189</f>
        <v/>
      </c>
      <c r="E1190">
        <f>VLOOKUP('Input EIA Imports Petroleum'!$E1189,'EIA Petroleum Classification'!$A:$B,2,FALSE)</f>
        <v/>
      </c>
    </row>
    <row r="1191" spans="1:5">
      <c r="A1191">
        <f>YEAR(B1191)</f>
        <v/>
      </c>
      <c r="B1191">
        <f>'Input EIA Imports Petroleum'!A1190</f>
        <v/>
      </c>
      <c r="C1191">
        <f>'Input EIA Imports Petroleum'!K1190</f>
        <v/>
      </c>
      <c r="D1191">
        <f>'Input EIA Imports Petroleum'!L1190</f>
        <v/>
      </c>
      <c r="E1191">
        <f>VLOOKUP('Input EIA Imports Petroleum'!$E1190,'EIA Petroleum Classification'!$A:$B,2,FALSE)</f>
        <v/>
      </c>
    </row>
    <row r="1192" spans="1:5">
      <c r="A1192">
        <f>YEAR(B1192)</f>
        <v/>
      </c>
      <c r="B1192">
        <f>'Input EIA Imports Petroleum'!A1191</f>
        <v/>
      </c>
      <c r="C1192">
        <f>'Input EIA Imports Petroleum'!K1191</f>
        <v/>
      </c>
      <c r="D1192">
        <f>'Input EIA Imports Petroleum'!L1191</f>
        <v/>
      </c>
      <c r="E1192">
        <f>VLOOKUP('Input EIA Imports Petroleum'!$E1191,'EIA Petroleum Classification'!$A:$B,2,FALSE)</f>
        <v/>
      </c>
    </row>
    <row r="1193" spans="1:5">
      <c r="A1193">
        <f>YEAR(B1193)</f>
        <v/>
      </c>
      <c r="B1193">
        <f>'Input EIA Imports Petroleum'!A1192</f>
        <v/>
      </c>
      <c r="C1193">
        <f>'Input EIA Imports Petroleum'!K1192</f>
        <v/>
      </c>
      <c r="D1193">
        <f>'Input EIA Imports Petroleum'!L1192</f>
        <v/>
      </c>
      <c r="E1193">
        <f>VLOOKUP('Input EIA Imports Petroleum'!$E1192,'EIA Petroleum Classification'!$A:$B,2,FALSE)</f>
        <v/>
      </c>
    </row>
    <row r="1194" spans="1:5">
      <c r="A1194">
        <f>YEAR(B1194)</f>
        <v/>
      </c>
      <c r="B1194">
        <f>'Input EIA Imports Petroleum'!A1193</f>
        <v/>
      </c>
      <c r="C1194">
        <f>'Input EIA Imports Petroleum'!K1193</f>
        <v/>
      </c>
      <c r="D1194">
        <f>'Input EIA Imports Petroleum'!L1193</f>
        <v/>
      </c>
      <c r="E1194">
        <f>VLOOKUP('Input EIA Imports Petroleum'!$E1193,'EIA Petroleum Classification'!$A:$B,2,FALSE)</f>
        <v/>
      </c>
    </row>
    <row r="1195" spans="1:5">
      <c r="A1195">
        <f>YEAR(B1195)</f>
        <v/>
      </c>
      <c r="B1195">
        <f>'Input EIA Imports Petroleum'!A1194</f>
        <v/>
      </c>
      <c r="C1195">
        <f>'Input EIA Imports Petroleum'!K1194</f>
        <v/>
      </c>
      <c r="D1195">
        <f>'Input EIA Imports Petroleum'!L1194</f>
        <v/>
      </c>
      <c r="E1195">
        <f>VLOOKUP('Input EIA Imports Petroleum'!$E1194,'EIA Petroleum Classification'!$A:$B,2,FALSE)</f>
        <v/>
      </c>
    </row>
    <row r="1196" spans="1:5">
      <c r="A1196">
        <f>YEAR(B1196)</f>
        <v/>
      </c>
      <c r="B1196">
        <f>'Input EIA Imports Petroleum'!A1195</f>
        <v/>
      </c>
      <c r="C1196">
        <f>'Input EIA Imports Petroleum'!K1195</f>
        <v/>
      </c>
      <c r="D1196">
        <f>'Input EIA Imports Petroleum'!L1195</f>
        <v/>
      </c>
      <c r="E1196">
        <f>VLOOKUP('Input EIA Imports Petroleum'!$E1195,'EIA Petroleum Classification'!$A:$B,2,FALSE)</f>
        <v/>
      </c>
    </row>
    <row r="1197" spans="1:5">
      <c r="A1197">
        <f>YEAR(B1197)</f>
        <v/>
      </c>
      <c r="B1197">
        <f>'Input EIA Imports Petroleum'!A1196</f>
        <v/>
      </c>
      <c r="C1197">
        <f>'Input EIA Imports Petroleum'!K1196</f>
        <v/>
      </c>
      <c r="D1197">
        <f>'Input EIA Imports Petroleum'!L1196</f>
        <v/>
      </c>
      <c r="E1197">
        <f>VLOOKUP('Input EIA Imports Petroleum'!$E1196,'EIA Petroleum Classification'!$A:$B,2,FALSE)</f>
        <v/>
      </c>
    </row>
    <row r="1198" spans="1:5">
      <c r="A1198">
        <f>YEAR(B1198)</f>
        <v/>
      </c>
      <c r="B1198">
        <f>'Input EIA Imports Petroleum'!A1197</f>
        <v/>
      </c>
      <c r="C1198">
        <f>'Input EIA Imports Petroleum'!K1197</f>
        <v/>
      </c>
      <c r="D1198">
        <f>'Input EIA Imports Petroleum'!L1197</f>
        <v/>
      </c>
      <c r="E1198">
        <f>VLOOKUP('Input EIA Imports Petroleum'!$E1197,'EIA Petroleum Classification'!$A:$B,2,FALSE)</f>
        <v/>
      </c>
    </row>
    <row r="1199" spans="1:5">
      <c r="A1199">
        <f>YEAR(B1199)</f>
        <v/>
      </c>
      <c r="B1199">
        <f>'Input EIA Imports Petroleum'!A1198</f>
        <v/>
      </c>
      <c r="C1199">
        <f>'Input EIA Imports Petroleum'!K1198</f>
        <v/>
      </c>
      <c r="D1199">
        <f>'Input EIA Imports Petroleum'!L1198</f>
        <v/>
      </c>
      <c r="E1199">
        <f>VLOOKUP('Input EIA Imports Petroleum'!$E1198,'EIA Petroleum Classification'!$A:$B,2,FALSE)</f>
        <v/>
      </c>
    </row>
    <row r="1200" spans="1:5">
      <c r="A1200">
        <f>YEAR(B1200)</f>
        <v/>
      </c>
      <c r="B1200">
        <f>'Input EIA Imports Petroleum'!A1199</f>
        <v/>
      </c>
      <c r="C1200">
        <f>'Input EIA Imports Petroleum'!K1199</f>
        <v/>
      </c>
      <c r="D1200">
        <f>'Input EIA Imports Petroleum'!L1199</f>
        <v/>
      </c>
      <c r="E1200">
        <f>VLOOKUP('Input EIA Imports Petroleum'!$E1199,'EIA Petroleum Classification'!$A:$B,2,FALSE)</f>
        <v/>
      </c>
    </row>
    <row r="1201" spans="1:5">
      <c r="A1201">
        <f>YEAR(B1201)</f>
        <v/>
      </c>
      <c r="B1201">
        <f>'Input EIA Imports Petroleum'!A1200</f>
        <v/>
      </c>
      <c r="C1201">
        <f>'Input EIA Imports Petroleum'!K1200</f>
        <v/>
      </c>
      <c r="D1201">
        <f>'Input EIA Imports Petroleum'!L1200</f>
        <v/>
      </c>
      <c r="E1201">
        <f>VLOOKUP('Input EIA Imports Petroleum'!$E1200,'EIA Petroleum Classification'!$A:$B,2,FALSE)</f>
        <v/>
      </c>
    </row>
    <row r="1202" spans="1:5">
      <c r="A1202">
        <f>YEAR(B1202)</f>
        <v/>
      </c>
      <c r="B1202">
        <f>'Input EIA Imports Petroleum'!A1201</f>
        <v/>
      </c>
      <c r="C1202">
        <f>'Input EIA Imports Petroleum'!K1201</f>
        <v/>
      </c>
      <c r="D1202">
        <f>'Input EIA Imports Petroleum'!L1201</f>
        <v/>
      </c>
      <c r="E1202">
        <f>VLOOKUP('Input EIA Imports Petroleum'!$E1201,'EIA Petroleum Classification'!$A:$B,2,FALSE)</f>
        <v/>
      </c>
    </row>
    <row r="1203" spans="1:5">
      <c r="A1203">
        <f>YEAR(B1203)</f>
        <v/>
      </c>
      <c r="B1203">
        <f>'Input EIA Imports Petroleum'!A1202</f>
        <v/>
      </c>
      <c r="C1203">
        <f>'Input EIA Imports Petroleum'!K1202</f>
        <v/>
      </c>
      <c r="D1203">
        <f>'Input EIA Imports Petroleum'!L1202</f>
        <v/>
      </c>
      <c r="E1203">
        <f>VLOOKUP('Input EIA Imports Petroleum'!$E1202,'EIA Petroleum Classification'!$A:$B,2,FALSE)</f>
        <v/>
      </c>
    </row>
    <row r="1204" spans="1:5">
      <c r="A1204">
        <f>YEAR(B1204)</f>
        <v/>
      </c>
      <c r="B1204">
        <f>'Input EIA Imports Petroleum'!A1203</f>
        <v/>
      </c>
      <c r="C1204">
        <f>'Input EIA Imports Petroleum'!K1203</f>
        <v/>
      </c>
      <c r="D1204">
        <f>'Input EIA Imports Petroleum'!L1203</f>
        <v/>
      </c>
      <c r="E1204">
        <f>VLOOKUP('Input EIA Imports Petroleum'!$E1203,'EIA Petroleum Classification'!$A:$B,2,FALSE)</f>
        <v/>
      </c>
    </row>
    <row r="1205" spans="1:5">
      <c r="A1205">
        <f>YEAR(B1205)</f>
        <v/>
      </c>
      <c r="B1205">
        <f>'Input EIA Imports Petroleum'!A1204</f>
        <v/>
      </c>
      <c r="C1205">
        <f>'Input EIA Imports Petroleum'!K1204</f>
        <v/>
      </c>
      <c r="D1205">
        <f>'Input EIA Imports Petroleum'!L1204</f>
        <v/>
      </c>
      <c r="E1205">
        <f>VLOOKUP('Input EIA Imports Petroleum'!$E1204,'EIA Petroleum Classification'!$A:$B,2,FALSE)</f>
        <v/>
      </c>
    </row>
    <row r="1206" spans="1:5">
      <c r="A1206">
        <f>YEAR(B1206)</f>
        <v/>
      </c>
      <c r="B1206">
        <f>'Input EIA Imports Petroleum'!A1205</f>
        <v/>
      </c>
      <c r="C1206">
        <f>'Input EIA Imports Petroleum'!K1205</f>
        <v/>
      </c>
      <c r="D1206">
        <f>'Input EIA Imports Petroleum'!L1205</f>
        <v/>
      </c>
      <c r="E1206">
        <f>VLOOKUP('Input EIA Imports Petroleum'!$E1205,'EIA Petroleum Classification'!$A:$B,2,FALSE)</f>
        <v/>
      </c>
    </row>
    <row r="1207" spans="1:5">
      <c r="A1207">
        <f>YEAR(B1207)</f>
        <v/>
      </c>
      <c r="B1207">
        <f>'Input EIA Imports Petroleum'!A1206</f>
        <v/>
      </c>
      <c r="C1207">
        <f>'Input EIA Imports Petroleum'!K1206</f>
        <v/>
      </c>
      <c r="D1207">
        <f>'Input EIA Imports Petroleum'!L1206</f>
        <v/>
      </c>
      <c r="E1207">
        <f>VLOOKUP('Input EIA Imports Petroleum'!$E1206,'EIA Petroleum Classification'!$A:$B,2,FALSE)</f>
        <v/>
      </c>
    </row>
    <row r="1208" spans="1:5">
      <c r="A1208">
        <f>YEAR(B1208)</f>
        <v/>
      </c>
      <c r="B1208">
        <f>'Input EIA Imports Petroleum'!A1207</f>
        <v/>
      </c>
      <c r="C1208">
        <f>'Input EIA Imports Petroleum'!K1207</f>
        <v/>
      </c>
      <c r="D1208">
        <f>'Input EIA Imports Petroleum'!L1207</f>
        <v/>
      </c>
      <c r="E1208">
        <f>VLOOKUP('Input EIA Imports Petroleum'!$E1207,'EIA Petroleum Classification'!$A:$B,2,FALSE)</f>
        <v/>
      </c>
    </row>
    <row r="1209" spans="1:5">
      <c r="A1209">
        <f>YEAR(B1209)</f>
        <v/>
      </c>
      <c r="B1209">
        <f>'Input EIA Imports Petroleum'!A1208</f>
        <v/>
      </c>
      <c r="C1209">
        <f>'Input EIA Imports Petroleum'!K1208</f>
        <v/>
      </c>
      <c r="D1209">
        <f>'Input EIA Imports Petroleum'!L1208</f>
        <v/>
      </c>
      <c r="E1209">
        <f>VLOOKUP('Input EIA Imports Petroleum'!$E1208,'EIA Petroleum Classification'!$A:$B,2,FALSE)</f>
        <v/>
      </c>
    </row>
    <row r="1210" spans="1:5">
      <c r="A1210">
        <f>YEAR(B1210)</f>
        <v/>
      </c>
      <c r="B1210">
        <f>'Input EIA Imports Petroleum'!A1209</f>
        <v/>
      </c>
      <c r="C1210">
        <f>'Input EIA Imports Petroleum'!K1209</f>
        <v/>
      </c>
      <c r="D1210">
        <f>'Input EIA Imports Petroleum'!L1209</f>
        <v/>
      </c>
      <c r="E1210">
        <f>VLOOKUP('Input EIA Imports Petroleum'!$E1209,'EIA Petroleum Classification'!$A:$B,2,FALSE)</f>
        <v/>
      </c>
    </row>
    <row r="1211" spans="1:5">
      <c r="A1211">
        <f>YEAR(B1211)</f>
        <v/>
      </c>
      <c r="B1211">
        <f>'Input EIA Imports Petroleum'!A1210</f>
        <v/>
      </c>
      <c r="C1211">
        <f>'Input EIA Imports Petroleum'!K1210</f>
        <v/>
      </c>
      <c r="D1211">
        <f>'Input EIA Imports Petroleum'!L1210</f>
        <v/>
      </c>
      <c r="E1211">
        <f>VLOOKUP('Input EIA Imports Petroleum'!$E1210,'EIA Petroleum Classification'!$A:$B,2,FALSE)</f>
        <v/>
      </c>
    </row>
    <row r="1212" spans="1:5">
      <c r="A1212">
        <f>YEAR(B1212)</f>
        <v/>
      </c>
      <c r="B1212">
        <f>'Input EIA Imports Petroleum'!A1211</f>
        <v/>
      </c>
      <c r="C1212">
        <f>'Input EIA Imports Petroleum'!K1211</f>
        <v/>
      </c>
      <c r="D1212">
        <f>'Input EIA Imports Petroleum'!L1211</f>
        <v/>
      </c>
      <c r="E1212">
        <f>VLOOKUP('Input EIA Imports Petroleum'!$E1211,'EIA Petroleum Classification'!$A:$B,2,FALSE)</f>
        <v/>
      </c>
    </row>
    <row r="1213" spans="1:5">
      <c r="A1213">
        <f>YEAR(B1213)</f>
        <v/>
      </c>
      <c r="B1213">
        <f>'Input EIA Imports Petroleum'!A1212</f>
        <v/>
      </c>
      <c r="C1213">
        <f>'Input EIA Imports Petroleum'!K1212</f>
        <v/>
      </c>
      <c r="D1213">
        <f>'Input EIA Imports Petroleum'!L1212</f>
        <v/>
      </c>
      <c r="E1213">
        <f>VLOOKUP('Input EIA Imports Petroleum'!$E1212,'EIA Petroleum Classification'!$A:$B,2,FALSE)</f>
        <v/>
      </c>
    </row>
    <row r="1214" spans="1:5">
      <c r="A1214">
        <f>YEAR(B1214)</f>
        <v/>
      </c>
      <c r="B1214">
        <f>'Input EIA Imports Petroleum'!A1213</f>
        <v/>
      </c>
      <c r="C1214">
        <f>'Input EIA Imports Petroleum'!K1213</f>
        <v/>
      </c>
      <c r="D1214">
        <f>'Input EIA Imports Petroleum'!L1213</f>
        <v/>
      </c>
      <c r="E1214">
        <f>VLOOKUP('Input EIA Imports Petroleum'!$E1213,'EIA Petroleum Classification'!$A:$B,2,FALSE)</f>
        <v/>
      </c>
    </row>
    <row r="1215" spans="1:5">
      <c r="A1215">
        <f>YEAR(B1215)</f>
        <v/>
      </c>
      <c r="B1215">
        <f>'Input EIA Imports Petroleum'!A1214</f>
        <v/>
      </c>
      <c r="C1215">
        <f>'Input EIA Imports Petroleum'!K1214</f>
        <v/>
      </c>
      <c r="D1215">
        <f>'Input EIA Imports Petroleum'!L1214</f>
        <v/>
      </c>
      <c r="E1215">
        <f>VLOOKUP('Input EIA Imports Petroleum'!$E1214,'EIA Petroleum Classification'!$A:$B,2,FALSE)</f>
        <v/>
      </c>
    </row>
    <row r="1216" spans="1:5">
      <c r="A1216">
        <f>YEAR(B1216)</f>
        <v/>
      </c>
      <c r="B1216">
        <f>'Input EIA Imports Petroleum'!A1215</f>
        <v/>
      </c>
      <c r="C1216">
        <f>'Input EIA Imports Petroleum'!K1215</f>
        <v/>
      </c>
      <c r="D1216">
        <f>'Input EIA Imports Petroleum'!L1215</f>
        <v/>
      </c>
      <c r="E1216">
        <f>VLOOKUP('Input EIA Imports Petroleum'!$E1215,'EIA Petroleum Classification'!$A:$B,2,FALSE)</f>
        <v/>
      </c>
    </row>
    <row r="1217" spans="1:5">
      <c r="A1217">
        <f>YEAR(B1217)</f>
        <v/>
      </c>
      <c r="B1217">
        <f>'Input EIA Imports Petroleum'!A1216</f>
        <v/>
      </c>
      <c r="C1217">
        <f>'Input EIA Imports Petroleum'!K1216</f>
        <v/>
      </c>
      <c r="D1217">
        <f>'Input EIA Imports Petroleum'!L1216</f>
        <v/>
      </c>
      <c r="E1217">
        <f>VLOOKUP('Input EIA Imports Petroleum'!$E1216,'EIA Petroleum Classification'!$A:$B,2,FALSE)</f>
        <v/>
      </c>
    </row>
    <row r="1218" spans="1:5">
      <c r="A1218">
        <f>YEAR(B1218)</f>
        <v/>
      </c>
      <c r="B1218">
        <f>'Input EIA Imports Petroleum'!A1217</f>
        <v/>
      </c>
      <c r="C1218">
        <f>'Input EIA Imports Petroleum'!K1217</f>
        <v/>
      </c>
      <c r="D1218">
        <f>'Input EIA Imports Petroleum'!L1217</f>
        <v/>
      </c>
      <c r="E1218">
        <f>VLOOKUP('Input EIA Imports Petroleum'!$E1217,'EIA Petroleum Classification'!$A:$B,2,FALSE)</f>
        <v/>
      </c>
    </row>
    <row r="1219" spans="1:5">
      <c r="A1219">
        <f>YEAR(B1219)</f>
        <v/>
      </c>
      <c r="B1219">
        <f>'Input EIA Imports Petroleum'!A1218</f>
        <v/>
      </c>
      <c r="C1219">
        <f>'Input EIA Imports Petroleum'!K1218</f>
        <v/>
      </c>
      <c r="D1219">
        <f>'Input EIA Imports Petroleum'!L1218</f>
        <v/>
      </c>
      <c r="E1219">
        <f>VLOOKUP('Input EIA Imports Petroleum'!$E1218,'EIA Petroleum Classification'!$A:$B,2,FALSE)</f>
        <v/>
      </c>
    </row>
    <row r="1220" spans="1:5">
      <c r="A1220">
        <f>YEAR(B1220)</f>
        <v/>
      </c>
      <c r="B1220">
        <f>'Input EIA Imports Petroleum'!A1219</f>
        <v/>
      </c>
      <c r="C1220">
        <f>'Input EIA Imports Petroleum'!K1219</f>
        <v/>
      </c>
      <c r="D1220">
        <f>'Input EIA Imports Petroleum'!L1219</f>
        <v/>
      </c>
      <c r="E1220">
        <f>VLOOKUP('Input EIA Imports Petroleum'!$E1219,'EIA Petroleum Classification'!$A:$B,2,FALSE)</f>
        <v/>
      </c>
    </row>
    <row r="1221" spans="1:5">
      <c r="A1221">
        <f>YEAR(B1221)</f>
        <v/>
      </c>
      <c r="B1221">
        <f>'Input EIA Imports Petroleum'!A1220</f>
        <v/>
      </c>
      <c r="C1221">
        <f>'Input EIA Imports Petroleum'!K1220</f>
        <v/>
      </c>
      <c r="D1221">
        <f>'Input EIA Imports Petroleum'!L1220</f>
        <v/>
      </c>
      <c r="E1221">
        <f>VLOOKUP('Input EIA Imports Petroleum'!$E1220,'EIA Petroleum Classification'!$A:$B,2,FALSE)</f>
        <v/>
      </c>
    </row>
    <row r="1222" spans="1:5">
      <c r="A1222">
        <f>YEAR(B1222)</f>
        <v/>
      </c>
      <c r="B1222">
        <f>'Input EIA Imports Petroleum'!A1221</f>
        <v/>
      </c>
      <c r="C1222">
        <f>'Input EIA Imports Petroleum'!K1221</f>
        <v/>
      </c>
      <c r="D1222">
        <f>'Input EIA Imports Petroleum'!L1221</f>
        <v/>
      </c>
      <c r="E1222">
        <f>VLOOKUP('Input EIA Imports Petroleum'!$E1221,'EIA Petroleum Classification'!$A:$B,2,FALSE)</f>
        <v/>
      </c>
    </row>
    <row r="1223" spans="1:5">
      <c r="A1223">
        <f>YEAR(B1223)</f>
        <v/>
      </c>
      <c r="B1223">
        <f>'Input EIA Imports Petroleum'!A1222</f>
        <v/>
      </c>
      <c r="C1223">
        <f>'Input EIA Imports Petroleum'!K1222</f>
        <v/>
      </c>
      <c r="D1223">
        <f>'Input EIA Imports Petroleum'!L1222</f>
        <v/>
      </c>
      <c r="E1223">
        <f>VLOOKUP('Input EIA Imports Petroleum'!$E1222,'EIA Petroleum Classification'!$A:$B,2,FALSE)</f>
        <v/>
      </c>
    </row>
    <row r="1224" spans="1:5">
      <c r="A1224">
        <f>YEAR(B1224)</f>
        <v/>
      </c>
      <c r="B1224">
        <f>'Input EIA Imports Petroleum'!A1223</f>
        <v/>
      </c>
      <c r="C1224">
        <f>'Input EIA Imports Petroleum'!K1223</f>
        <v/>
      </c>
      <c r="D1224">
        <f>'Input EIA Imports Petroleum'!L1223</f>
        <v/>
      </c>
      <c r="E1224">
        <f>VLOOKUP('Input EIA Imports Petroleum'!$E1223,'EIA Petroleum Classification'!$A:$B,2,FALSE)</f>
        <v/>
      </c>
    </row>
    <row r="1225" spans="1:5">
      <c r="A1225">
        <f>YEAR(B1225)</f>
        <v/>
      </c>
      <c r="B1225">
        <f>'Input EIA Imports Petroleum'!A1224</f>
        <v/>
      </c>
      <c r="C1225">
        <f>'Input EIA Imports Petroleum'!K1224</f>
        <v/>
      </c>
      <c r="D1225">
        <f>'Input EIA Imports Petroleum'!L1224</f>
        <v/>
      </c>
      <c r="E1225">
        <f>VLOOKUP('Input EIA Imports Petroleum'!$E1224,'EIA Petroleum Classification'!$A:$B,2,FALSE)</f>
        <v/>
      </c>
    </row>
    <row r="1226" spans="1:5">
      <c r="A1226">
        <f>YEAR(B1226)</f>
        <v/>
      </c>
      <c r="B1226">
        <f>'Input EIA Imports Petroleum'!A1225</f>
        <v/>
      </c>
      <c r="C1226">
        <f>'Input EIA Imports Petroleum'!K1225</f>
        <v/>
      </c>
      <c r="D1226">
        <f>'Input EIA Imports Petroleum'!L1225</f>
        <v/>
      </c>
      <c r="E1226">
        <f>VLOOKUP('Input EIA Imports Petroleum'!$E1225,'EIA Petroleum Classification'!$A:$B,2,FALSE)</f>
        <v/>
      </c>
    </row>
    <row r="1227" spans="1:5">
      <c r="A1227">
        <f>YEAR(B1227)</f>
        <v/>
      </c>
      <c r="B1227">
        <f>'Input EIA Imports Petroleum'!A1226</f>
        <v/>
      </c>
      <c r="C1227">
        <f>'Input EIA Imports Petroleum'!K1226</f>
        <v/>
      </c>
      <c r="D1227">
        <f>'Input EIA Imports Petroleum'!L1226</f>
        <v/>
      </c>
      <c r="E1227">
        <f>VLOOKUP('Input EIA Imports Petroleum'!$E1226,'EIA Petroleum Classification'!$A:$B,2,FALSE)</f>
        <v/>
      </c>
    </row>
    <row r="1228" spans="1:5">
      <c r="A1228">
        <f>YEAR(B1228)</f>
        <v/>
      </c>
      <c r="B1228">
        <f>'Input EIA Imports Petroleum'!A1227</f>
        <v/>
      </c>
      <c r="C1228">
        <f>'Input EIA Imports Petroleum'!K1227</f>
        <v/>
      </c>
      <c r="D1228">
        <f>'Input EIA Imports Petroleum'!L1227</f>
        <v/>
      </c>
      <c r="E1228">
        <f>VLOOKUP('Input EIA Imports Petroleum'!$E1227,'EIA Petroleum Classification'!$A:$B,2,FALSE)</f>
        <v/>
      </c>
    </row>
    <row r="1229" spans="1:5">
      <c r="A1229">
        <f>YEAR(B1229)</f>
        <v/>
      </c>
      <c r="B1229">
        <f>'Input EIA Imports Petroleum'!A1228</f>
        <v/>
      </c>
      <c r="C1229">
        <f>'Input EIA Imports Petroleum'!K1228</f>
        <v/>
      </c>
      <c r="D1229">
        <f>'Input EIA Imports Petroleum'!L1228</f>
        <v/>
      </c>
      <c r="E1229">
        <f>VLOOKUP('Input EIA Imports Petroleum'!$E1228,'EIA Petroleum Classification'!$A:$B,2,FALSE)</f>
        <v/>
      </c>
    </row>
    <row r="1230" spans="1:5">
      <c r="A1230">
        <f>YEAR(B1230)</f>
        <v/>
      </c>
      <c r="B1230">
        <f>'Input EIA Imports Petroleum'!A1229</f>
        <v/>
      </c>
      <c r="C1230">
        <f>'Input EIA Imports Petroleum'!K1229</f>
        <v/>
      </c>
      <c r="D1230">
        <f>'Input EIA Imports Petroleum'!L1229</f>
        <v/>
      </c>
      <c r="E1230">
        <f>VLOOKUP('Input EIA Imports Petroleum'!$E1229,'EIA Petroleum Classification'!$A:$B,2,FALSE)</f>
        <v/>
      </c>
    </row>
    <row r="1231" spans="1:5">
      <c r="A1231">
        <f>YEAR(B1231)</f>
        <v/>
      </c>
      <c r="B1231">
        <f>'Input EIA Imports Petroleum'!A1230</f>
        <v/>
      </c>
      <c r="C1231">
        <f>'Input EIA Imports Petroleum'!K1230</f>
        <v/>
      </c>
      <c r="D1231">
        <f>'Input EIA Imports Petroleum'!L1230</f>
        <v/>
      </c>
      <c r="E1231">
        <f>VLOOKUP('Input EIA Imports Petroleum'!$E1230,'EIA Petroleum Classification'!$A:$B,2,FALSE)</f>
        <v/>
      </c>
    </row>
    <row r="1232" spans="1:5">
      <c r="A1232">
        <f>YEAR(B1232)</f>
        <v/>
      </c>
      <c r="B1232">
        <f>'Input EIA Imports Petroleum'!A1231</f>
        <v/>
      </c>
      <c r="C1232">
        <f>'Input EIA Imports Petroleum'!K1231</f>
        <v/>
      </c>
      <c r="D1232">
        <f>'Input EIA Imports Petroleum'!L1231</f>
        <v/>
      </c>
      <c r="E1232">
        <f>VLOOKUP('Input EIA Imports Petroleum'!$E1231,'EIA Petroleum Classification'!$A:$B,2,FALSE)</f>
        <v/>
      </c>
    </row>
    <row r="1233" spans="1:5">
      <c r="A1233">
        <f>YEAR(B1233)</f>
        <v/>
      </c>
      <c r="B1233">
        <f>'Input EIA Imports Petroleum'!A1232</f>
        <v/>
      </c>
      <c r="C1233">
        <f>'Input EIA Imports Petroleum'!K1232</f>
        <v/>
      </c>
      <c r="D1233">
        <f>'Input EIA Imports Petroleum'!L1232</f>
        <v/>
      </c>
      <c r="E1233">
        <f>VLOOKUP('Input EIA Imports Petroleum'!$E1232,'EIA Petroleum Classification'!$A:$B,2,FALSE)</f>
        <v/>
      </c>
    </row>
    <row r="1234" spans="1:5">
      <c r="A1234">
        <f>YEAR(B1234)</f>
        <v/>
      </c>
      <c r="B1234">
        <f>'Input EIA Imports Petroleum'!A1233</f>
        <v/>
      </c>
      <c r="C1234">
        <f>'Input EIA Imports Petroleum'!K1233</f>
        <v/>
      </c>
      <c r="D1234">
        <f>'Input EIA Imports Petroleum'!L1233</f>
        <v/>
      </c>
      <c r="E1234">
        <f>VLOOKUP('Input EIA Imports Petroleum'!$E1233,'EIA Petroleum Classification'!$A:$B,2,FALSE)</f>
        <v/>
      </c>
    </row>
    <row r="1235" spans="1:5">
      <c r="A1235">
        <f>YEAR(B1235)</f>
        <v/>
      </c>
      <c r="B1235">
        <f>'Input EIA Imports Petroleum'!A1234</f>
        <v/>
      </c>
      <c r="C1235">
        <f>'Input EIA Imports Petroleum'!K1234</f>
        <v/>
      </c>
      <c r="D1235">
        <f>'Input EIA Imports Petroleum'!L1234</f>
        <v/>
      </c>
      <c r="E1235">
        <f>VLOOKUP('Input EIA Imports Petroleum'!$E1234,'EIA Petroleum Classification'!$A:$B,2,FALSE)</f>
        <v/>
      </c>
    </row>
    <row r="1236" spans="1:5">
      <c r="A1236">
        <f>YEAR(B1236)</f>
        <v/>
      </c>
      <c r="B1236">
        <f>'Input EIA Imports Petroleum'!A1235</f>
        <v/>
      </c>
      <c r="C1236">
        <f>'Input EIA Imports Petroleum'!K1235</f>
        <v/>
      </c>
      <c r="D1236">
        <f>'Input EIA Imports Petroleum'!L1235</f>
        <v/>
      </c>
      <c r="E1236">
        <f>VLOOKUP('Input EIA Imports Petroleum'!$E1235,'EIA Petroleum Classification'!$A:$B,2,FALSE)</f>
        <v/>
      </c>
    </row>
    <row r="1237" spans="1:5">
      <c r="A1237">
        <f>YEAR(B1237)</f>
        <v/>
      </c>
      <c r="B1237">
        <f>'Input EIA Imports Petroleum'!A1236</f>
        <v/>
      </c>
      <c r="C1237">
        <f>'Input EIA Imports Petroleum'!K1236</f>
        <v/>
      </c>
      <c r="D1237">
        <f>'Input EIA Imports Petroleum'!L1236</f>
        <v/>
      </c>
      <c r="E1237">
        <f>VLOOKUP('Input EIA Imports Petroleum'!$E1236,'EIA Petroleum Classification'!$A:$B,2,FALSE)</f>
        <v/>
      </c>
    </row>
    <row r="1238" spans="1:5">
      <c r="A1238">
        <f>YEAR(B1238)</f>
        <v/>
      </c>
      <c r="B1238">
        <f>'Input EIA Imports Petroleum'!A1237</f>
        <v/>
      </c>
      <c r="C1238">
        <f>'Input EIA Imports Petroleum'!K1237</f>
        <v/>
      </c>
      <c r="D1238">
        <f>'Input EIA Imports Petroleum'!L1237</f>
        <v/>
      </c>
      <c r="E1238">
        <f>VLOOKUP('Input EIA Imports Petroleum'!$E1237,'EIA Petroleum Classification'!$A:$B,2,FALSE)</f>
        <v/>
      </c>
    </row>
    <row r="1239" spans="1:5">
      <c r="A1239">
        <f>YEAR(B1239)</f>
        <v/>
      </c>
      <c r="B1239">
        <f>'Input EIA Imports Petroleum'!A1238</f>
        <v/>
      </c>
      <c r="C1239">
        <f>'Input EIA Imports Petroleum'!K1238</f>
        <v/>
      </c>
      <c r="D1239">
        <f>'Input EIA Imports Petroleum'!L1238</f>
        <v/>
      </c>
      <c r="E1239">
        <f>VLOOKUP('Input EIA Imports Petroleum'!$E1238,'EIA Petroleum Classification'!$A:$B,2,FALSE)</f>
        <v/>
      </c>
    </row>
    <row r="1240" spans="1:5">
      <c r="A1240">
        <f>YEAR(B1240)</f>
        <v/>
      </c>
      <c r="B1240">
        <f>'Input EIA Imports Petroleum'!A1239</f>
        <v/>
      </c>
      <c r="C1240">
        <f>'Input EIA Imports Petroleum'!K1239</f>
        <v/>
      </c>
      <c r="D1240">
        <f>'Input EIA Imports Petroleum'!L1239</f>
        <v/>
      </c>
      <c r="E1240">
        <f>VLOOKUP('Input EIA Imports Petroleum'!$E1239,'EIA Petroleum Classification'!$A:$B,2,FALSE)</f>
        <v/>
      </c>
    </row>
    <row r="1241" spans="1:5">
      <c r="A1241">
        <f>YEAR(B1241)</f>
        <v/>
      </c>
      <c r="B1241">
        <f>'Input EIA Imports Petroleum'!A1240</f>
        <v/>
      </c>
      <c r="C1241">
        <f>'Input EIA Imports Petroleum'!K1240</f>
        <v/>
      </c>
      <c r="D1241">
        <f>'Input EIA Imports Petroleum'!L1240</f>
        <v/>
      </c>
      <c r="E1241">
        <f>VLOOKUP('Input EIA Imports Petroleum'!$E1240,'EIA Petroleum Classification'!$A:$B,2,FALSE)</f>
        <v/>
      </c>
    </row>
    <row r="1242" spans="1:5">
      <c r="A1242">
        <f>YEAR(B1242)</f>
        <v/>
      </c>
      <c r="B1242">
        <f>'Input EIA Imports Petroleum'!A1241</f>
        <v/>
      </c>
      <c r="C1242">
        <f>'Input EIA Imports Petroleum'!K1241</f>
        <v/>
      </c>
      <c r="D1242">
        <f>'Input EIA Imports Petroleum'!L1241</f>
        <v/>
      </c>
      <c r="E1242">
        <f>VLOOKUP('Input EIA Imports Petroleum'!$E1241,'EIA Petroleum Classification'!$A:$B,2,FALSE)</f>
        <v/>
      </c>
    </row>
    <row r="1243" spans="1:5">
      <c r="A1243">
        <f>YEAR(B1243)</f>
        <v/>
      </c>
      <c r="B1243">
        <f>'Input EIA Imports Petroleum'!A1242</f>
        <v/>
      </c>
      <c r="C1243">
        <f>'Input EIA Imports Petroleum'!K1242</f>
        <v/>
      </c>
      <c r="D1243">
        <f>'Input EIA Imports Petroleum'!L1242</f>
        <v/>
      </c>
      <c r="E1243">
        <f>VLOOKUP('Input EIA Imports Petroleum'!$E1242,'EIA Petroleum Classification'!$A:$B,2,FALSE)</f>
        <v/>
      </c>
    </row>
    <row r="1244" spans="1:5">
      <c r="A1244">
        <f>YEAR(B1244)</f>
        <v/>
      </c>
      <c r="B1244">
        <f>'Input EIA Imports Petroleum'!A1243</f>
        <v/>
      </c>
      <c r="C1244">
        <f>'Input EIA Imports Petroleum'!K1243</f>
        <v/>
      </c>
      <c r="D1244">
        <f>'Input EIA Imports Petroleum'!L1243</f>
        <v/>
      </c>
      <c r="E1244">
        <f>VLOOKUP('Input EIA Imports Petroleum'!$E1243,'EIA Petroleum Classification'!$A:$B,2,FALSE)</f>
        <v/>
      </c>
    </row>
    <row r="1245" spans="1:5">
      <c r="A1245">
        <f>YEAR(B1245)</f>
        <v/>
      </c>
      <c r="B1245">
        <f>'Input EIA Imports Petroleum'!A1244</f>
        <v/>
      </c>
      <c r="C1245">
        <f>'Input EIA Imports Petroleum'!K1244</f>
        <v/>
      </c>
      <c r="D1245">
        <f>'Input EIA Imports Petroleum'!L1244</f>
        <v/>
      </c>
      <c r="E1245">
        <f>VLOOKUP('Input EIA Imports Petroleum'!$E1244,'EIA Petroleum Classification'!$A:$B,2,FALSE)</f>
        <v/>
      </c>
    </row>
    <row r="1246" spans="1:5">
      <c r="A1246">
        <f>YEAR(B1246)</f>
        <v/>
      </c>
      <c r="B1246">
        <f>'Input EIA Imports Petroleum'!A1245</f>
        <v/>
      </c>
      <c r="C1246">
        <f>'Input EIA Imports Petroleum'!K1245</f>
        <v/>
      </c>
      <c r="D1246">
        <f>'Input EIA Imports Petroleum'!L1245</f>
        <v/>
      </c>
      <c r="E1246">
        <f>VLOOKUP('Input EIA Imports Petroleum'!$E1245,'EIA Petroleum Classification'!$A:$B,2,FALSE)</f>
        <v/>
      </c>
    </row>
    <row r="1247" spans="1:5">
      <c r="A1247">
        <f>YEAR(B1247)</f>
        <v/>
      </c>
      <c r="B1247">
        <f>'Input EIA Imports Petroleum'!A1246</f>
        <v/>
      </c>
      <c r="C1247">
        <f>'Input EIA Imports Petroleum'!K1246</f>
        <v/>
      </c>
      <c r="D1247">
        <f>'Input EIA Imports Petroleum'!L1246</f>
        <v/>
      </c>
      <c r="E1247">
        <f>VLOOKUP('Input EIA Imports Petroleum'!$E1246,'EIA Petroleum Classification'!$A:$B,2,FALSE)</f>
        <v/>
      </c>
    </row>
    <row r="1248" spans="1:5">
      <c r="A1248">
        <f>YEAR(B1248)</f>
        <v/>
      </c>
      <c r="B1248">
        <f>'Input EIA Imports Petroleum'!A1247</f>
        <v/>
      </c>
      <c r="C1248">
        <f>'Input EIA Imports Petroleum'!K1247</f>
        <v/>
      </c>
      <c r="D1248">
        <f>'Input EIA Imports Petroleum'!L1247</f>
        <v/>
      </c>
      <c r="E1248">
        <f>VLOOKUP('Input EIA Imports Petroleum'!$E1247,'EIA Petroleum Classification'!$A:$B,2,FALSE)</f>
        <v/>
      </c>
    </row>
    <row r="1249" spans="1:5">
      <c r="A1249">
        <f>YEAR(B1249)</f>
        <v/>
      </c>
      <c r="B1249">
        <f>'Input EIA Imports Petroleum'!A1248</f>
        <v/>
      </c>
      <c r="C1249">
        <f>'Input EIA Imports Petroleum'!K1248</f>
        <v/>
      </c>
      <c r="D1249">
        <f>'Input EIA Imports Petroleum'!L1248</f>
        <v/>
      </c>
      <c r="E1249">
        <f>VLOOKUP('Input EIA Imports Petroleum'!$E1248,'EIA Petroleum Classification'!$A:$B,2,FALSE)</f>
        <v/>
      </c>
    </row>
    <row r="1250" spans="1:5">
      <c r="A1250">
        <f>YEAR(B1250)</f>
        <v/>
      </c>
      <c r="B1250">
        <f>'Input EIA Imports Petroleum'!A1249</f>
        <v/>
      </c>
      <c r="C1250">
        <f>'Input EIA Imports Petroleum'!K1249</f>
        <v/>
      </c>
      <c r="D1250">
        <f>'Input EIA Imports Petroleum'!L1249</f>
        <v/>
      </c>
      <c r="E1250">
        <f>VLOOKUP('Input EIA Imports Petroleum'!$E1249,'EIA Petroleum Classification'!$A:$B,2,FALSE)</f>
        <v/>
      </c>
    </row>
    <row r="1251" spans="1:5">
      <c r="A1251">
        <f>YEAR(B1251)</f>
        <v/>
      </c>
      <c r="B1251">
        <f>'Input EIA Imports Petroleum'!A1250</f>
        <v/>
      </c>
      <c r="C1251">
        <f>'Input EIA Imports Petroleum'!K1250</f>
        <v/>
      </c>
      <c r="D1251">
        <f>'Input EIA Imports Petroleum'!L1250</f>
        <v/>
      </c>
      <c r="E1251">
        <f>VLOOKUP('Input EIA Imports Petroleum'!$E1250,'EIA Petroleum Classification'!$A:$B,2,FALSE)</f>
        <v/>
      </c>
    </row>
    <row r="1252" spans="1:5">
      <c r="A1252">
        <f>YEAR(B1252)</f>
        <v/>
      </c>
      <c r="B1252">
        <f>'Input EIA Imports Petroleum'!A1251</f>
        <v/>
      </c>
      <c r="C1252">
        <f>'Input EIA Imports Petroleum'!K1251</f>
        <v/>
      </c>
      <c r="D1252">
        <f>'Input EIA Imports Petroleum'!L1251</f>
        <v/>
      </c>
      <c r="E1252">
        <f>VLOOKUP('Input EIA Imports Petroleum'!$E1251,'EIA Petroleum Classification'!$A:$B,2,FALSE)</f>
        <v/>
      </c>
    </row>
    <row r="1253" spans="1:5">
      <c r="A1253">
        <f>YEAR(B1253)</f>
        <v/>
      </c>
      <c r="B1253">
        <f>'Input EIA Imports Petroleum'!A1252</f>
        <v/>
      </c>
      <c r="C1253">
        <f>'Input EIA Imports Petroleum'!K1252</f>
        <v/>
      </c>
      <c r="D1253">
        <f>'Input EIA Imports Petroleum'!L1252</f>
        <v/>
      </c>
      <c r="E1253">
        <f>VLOOKUP('Input EIA Imports Petroleum'!$E1252,'EIA Petroleum Classification'!$A:$B,2,FALSE)</f>
        <v/>
      </c>
    </row>
    <row r="1254" spans="1:5">
      <c r="A1254">
        <f>YEAR(B1254)</f>
        <v/>
      </c>
      <c r="B1254">
        <f>'Input EIA Imports Petroleum'!A1253</f>
        <v/>
      </c>
      <c r="C1254">
        <f>'Input EIA Imports Petroleum'!K1253</f>
        <v/>
      </c>
      <c r="D1254">
        <f>'Input EIA Imports Petroleum'!L1253</f>
        <v/>
      </c>
      <c r="E1254">
        <f>VLOOKUP('Input EIA Imports Petroleum'!$E1253,'EIA Petroleum Classification'!$A:$B,2,FALSE)</f>
        <v/>
      </c>
    </row>
    <row r="1255" spans="1:5">
      <c r="A1255">
        <f>YEAR(B1255)</f>
        <v/>
      </c>
      <c r="B1255">
        <f>'Input EIA Imports Petroleum'!A1254</f>
        <v/>
      </c>
      <c r="C1255">
        <f>'Input EIA Imports Petroleum'!K1254</f>
        <v/>
      </c>
      <c r="D1255">
        <f>'Input EIA Imports Petroleum'!L1254</f>
        <v/>
      </c>
      <c r="E1255">
        <f>VLOOKUP('Input EIA Imports Petroleum'!$E1254,'EIA Petroleum Classification'!$A:$B,2,FALSE)</f>
        <v/>
      </c>
    </row>
    <row r="1256" spans="1:5">
      <c r="A1256">
        <f>YEAR(B1256)</f>
        <v/>
      </c>
      <c r="B1256">
        <f>'Input EIA Imports Petroleum'!A1255</f>
        <v/>
      </c>
      <c r="C1256">
        <f>'Input EIA Imports Petroleum'!K1255</f>
        <v/>
      </c>
      <c r="D1256">
        <f>'Input EIA Imports Petroleum'!L1255</f>
        <v/>
      </c>
      <c r="E1256">
        <f>VLOOKUP('Input EIA Imports Petroleum'!$E1255,'EIA Petroleum Classification'!$A:$B,2,FALSE)</f>
        <v/>
      </c>
    </row>
    <row r="1257" spans="1:5">
      <c r="A1257">
        <f>YEAR(B1257)</f>
        <v/>
      </c>
      <c r="B1257">
        <f>'Input EIA Imports Petroleum'!A1256</f>
        <v/>
      </c>
      <c r="C1257">
        <f>'Input EIA Imports Petroleum'!K1256</f>
        <v/>
      </c>
      <c r="D1257">
        <f>'Input EIA Imports Petroleum'!L1256</f>
        <v/>
      </c>
      <c r="E1257">
        <f>VLOOKUP('Input EIA Imports Petroleum'!$E1256,'EIA Petroleum Classification'!$A:$B,2,FALSE)</f>
        <v/>
      </c>
    </row>
    <row r="1258" spans="1:5">
      <c r="A1258">
        <f>YEAR(B1258)</f>
        <v/>
      </c>
      <c r="B1258">
        <f>'Input EIA Imports Petroleum'!A1257</f>
        <v/>
      </c>
      <c r="C1258">
        <f>'Input EIA Imports Petroleum'!K1257</f>
        <v/>
      </c>
      <c r="D1258">
        <f>'Input EIA Imports Petroleum'!L1257</f>
        <v/>
      </c>
      <c r="E1258">
        <f>VLOOKUP('Input EIA Imports Petroleum'!$E1257,'EIA Petroleum Classification'!$A:$B,2,FALSE)</f>
        <v/>
      </c>
    </row>
    <row r="1259" spans="1:5">
      <c r="A1259">
        <f>YEAR(B1259)</f>
        <v/>
      </c>
      <c r="B1259">
        <f>'Input EIA Imports Petroleum'!A1258</f>
        <v/>
      </c>
      <c r="C1259">
        <f>'Input EIA Imports Petroleum'!K1258</f>
        <v/>
      </c>
      <c r="D1259">
        <f>'Input EIA Imports Petroleum'!L1258</f>
        <v/>
      </c>
      <c r="E1259">
        <f>VLOOKUP('Input EIA Imports Petroleum'!$E1258,'EIA Petroleum Classification'!$A:$B,2,FALSE)</f>
        <v/>
      </c>
    </row>
    <row r="1260" spans="1:5">
      <c r="A1260">
        <f>YEAR(B1260)</f>
        <v/>
      </c>
      <c r="B1260">
        <f>'Input EIA Imports Petroleum'!A1259</f>
        <v/>
      </c>
      <c r="C1260">
        <f>'Input EIA Imports Petroleum'!K1259</f>
        <v/>
      </c>
      <c r="D1260">
        <f>'Input EIA Imports Petroleum'!L1259</f>
        <v/>
      </c>
      <c r="E1260">
        <f>VLOOKUP('Input EIA Imports Petroleum'!$E1259,'EIA Petroleum Classification'!$A:$B,2,FALSE)</f>
        <v/>
      </c>
    </row>
    <row r="1261" spans="1:5">
      <c r="A1261">
        <f>YEAR(B1261)</f>
        <v/>
      </c>
      <c r="B1261">
        <f>'Input EIA Imports Petroleum'!A1260</f>
        <v/>
      </c>
      <c r="C1261">
        <f>'Input EIA Imports Petroleum'!K1260</f>
        <v/>
      </c>
      <c r="D1261">
        <f>'Input EIA Imports Petroleum'!L1260</f>
        <v/>
      </c>
      <c r="E1261">
        <f>VLOOKUP('Input EIA Imports Petroleum'!$E1260,'EIA Petroleum Classification'!$A:$B,2,FALSE)</f>
        <v/>
      </c>
    </row>
    <row r="1262" spans="1:5">
      <c r="A1262">
        <f>YEAR(B1262)</f>
        <v/>
      </c>
      <c r="B1262">
        <f>'Input EIA Imports Petroleum'!A1261</f>
        <v/>
      </c>
      <c r="C1262">
        <f>'Input EIA Imports Petroleum'!K1261</f>
        <v/>
      </c>
      <c r="D1262">
        <f>'Input EIA Imports Petroleum'!L1261</f>
        <v/>
      </c>
      <c r="E1262">
        <f>VLOOKUP('Input EIA Imports Petroleum'!$E1261,'EIA Petroleum Classification'!$A:$B,2,FALSE)</f>
        <v/>
      </c>
    </row>
    <row r="1263" spans="1:5">
      <c r="A1263">
        <f>YEAR(B1263)</f>
        <v/>
      </c>
      <c r="B1263">
        <f>'Input EIA Imports Petroleum'!A1262</f>
        <v/>
      </c>
      <c r="C1263">
        <f>'Input EIA Imports Petroleum'!K1262</f>
        <v/>
      </c>
      <c r="D1263">
        <f>'Input EIA Imports Petroleum'!L1262</f>
        <v/>
      </c>
      <c r="E1263">
        <f>VLOOKUP('Input EIA Imports Petroleum'!$E1262,'EIA Petroleum Classification'!$A:$B,2,FALSE)</f>
        <v/>
      </c>
    </row>
    <row r="1264" spans="1:5">
      <c r="A1264">
        <f>YEAR(B1264)</f>
        <v/>
      </c>
      <c r="B1264">
        <f>'Input EIA Imports Petroleum'!A1263</f>
        <v/>
      </c>
      <c r="C1264">
        <f>'Input EIA Imports Petroleum'!K1263</f>
        <v/>
      </c>
      <c r="D1264">
        <f>'Input EIA Imports Petroleum'!L1263</f>
        <v/>
      </c>
      <c r="E1264">
        <f>VLOOKUP('Input EIA Imports Petroleum'!$E1263,'EIA Petroleum Classification'!$A:$B,2,FALSE)</f>
        <v/>
      </c>
    </row>
    <row r="1265" spans="1:5">
      <c r="A1265">
        <f>YEAR(B1265)</f>
        <v/>
      </c>
      <c r="B1265">
        <f>'Input EIA Imports Petroleum'!A1264</f>
        <v/>
      </c>
      <c r="C1265">
        <f>'Input EIA Imports Petroleum'!K1264</f>
        <v/>
      </c>
      <c r="D1265">
        <f>'Input EIA Imports Petroleum'!L1264</f>
        <v/>
      </c>
      <c r="E1265">
        <f>VLOOKUP('Input EIA Imports Petroleum'!$E1264,'EIA Petroleum Classification'!$A:$B,2,FALSE)</f>
        <v/>
      </c>
    </row>
    <row r="1266" spans="1:5">
      <c r="A1266">
        <f>YEAR(B1266)</f>
        <v/>
      </c>
      <c r="B1266">
        <f>'Input EIA Imports Petroleum'!A1265</f>
        <v/>
      </c>
      <c r="C1266">
        <f>'Input EIA Imports Petroleum'!K1265</f>
        <v/>
      </c>
      <c r="D1266">
        <f>'Input EIA Imports Petroleum'!L1265</f>
        <v/>
      </c>
      <c r="E1266">
        <f>VLOOKUP('Input EIA Imports Petroleum'!$E1265,'EIA Petroleum Classification'!$A:$B,2,FALSE)</f>
        <v/>
      </c>
    </row>
    <row r="1267" spans="1:5">
      <c r="A1267">
        <f>YEAR(B1267)</f>
        <v/>
      </c>
      <c r="B1267">
        <f>'Input EIA Imports Petroleum'!A1266</f>
        <v/>
      </c>
      <c r="C1267">
        <f>'Input EIA Imports Petroleum'!K1266</f>
        <v/>
      </c>
      <c r="D1267">
        <f>'Input EIA Imports Petroleum'!L1266</f>
        <v/>
      </c>
      <c r="E1267">
        <f>VLOOKUP('Input EIA Imports Petroleum'!$E1266,'EIA Petroleum Classification'!$A:$B,2,FALSE)</f>
        <v/>
      </c>
    </row>
    <row r="1268" spans="1:5">
      <c r="A1268">
        <f>YEAR(B1268)</f>
        <v/>
      </c>
      <c r="B1268">
        <f>'Input EIA Imports Petroleum'!A1267</f>
        <v/>
      </c>
      <c r="C1268">
        <f>'Input EIA Imports Petroleum'!K1267</f>
        <v/>
      </c>
      <c r="D1268">
        <f>'Input EIA Imports Petroleum'!L1267</f>
        <v/>
      </c>
      <c r="E1268">
        <f>VLOOKUP('Input EIA Imports Petroleum'!$E1267,'EIA Petroleum Classification'!$A:$B,2,FALSE)</f>
        <v/>
      </c>
    </row>
    <row r="1269" spans="1:5">
      <c r="A1269">
        <f>YEAR(B1269)</f>
        <v/>
      </c>
      <c r="B1269">
        <f>'Input EIA Imports Petroleum'!A1268</f>
        <v/>
      </c>
      <c r="C1269">
        <f>'Input EIA Imports Petroleum'!K1268</f>
        <v/>
      </c>
      <c r="D1269">
        <f>'Input EIA Imports Petroleum'!L1268</f>
        <v/>
      </c>
      <c r="E1269">
        <f>VLOOKUP('Input EIA Imports Petroleum'!$E1268,'EIA Petroleum Classification'!$A:$B,2,FALSE)</f>
        <v/>
      </c>
    </row>
    <row r="1270" spans="1:5">
      <c r="A1270">
        <f>YEAR(B1270)</f>
        <v/>
      </c>
      <c r="B1270">
        <f>'Input EIA Imports Petroleum'!A1269</f>
        <v/>
      </c>
      <c r="C1270">
        <f>'Input EIA Imports Petroleum'!K1269</f>
        <v/>
      </c>
      <c r="D1270">
        <f>'Input EIA Imports Petroleum'!L1269</f>
        <v/>
      </c>
      <c r="E1270">
        <f>VLOOKUP('Input EIA Imports Petroleum'!$E1269,'EIA Petroleum Classification'!$A:$B,2,FALSE)</f>
        <v/>
      </c>
    </row>
    <row r="1271" spans="1:5">
      <c r="A1271">
        <f>YEAR(B1271)</f>
        <v/>
      </c>
      <c r="B1271">
        <f>'Input EIA Imports Petroleum'!A1270</f>
        <v/>
      </c>
      <c r="C1271">
        <f>'Input EIA Imports Petroleum'!K1270</f>
        <v/>
      </c>
      <c r="D1271">
        <f>'Input EIA Imports Petroleum'!L1270</f>
        <v/>
      </c>
      <c r="E1271">
        <f>VLOOKUP('Input EIA Imports Petroleum'!$E1270,'EIA Petroleum Classification'!$A:$B,2,FALSE)</f>
        <v/>
      </c>
    </row>
    <row r="1272" spans="1:5">
      <c r="A1272">
        <f>YEAR(B1272)</f>
        <v/>
      </c>
      <c r="B1272">
        <f>'Input EIA Imports Petroleum'!A1271</f>
        <v/>
      </c>
      <c r="C1272">
        <f>'Input EIA Imports Petroleum'!K1271</f>
        <v/>
      </c>
      <c r="D1272">
        <f>'Input EIA Imports Petroleum'!L1271</f>
        <v/>
      </c>
      <c r="E1272">
        <f>VLOOKUP('Input EIA Imports Petroleum'!$E1271,'EIA Petroleum Classification'!$A:$B,2,FALSE)</f>
        <v/>
      </c>
    </row>
    <row r="1273" spans="1:5">
      <c r="A1273">
        <f>YEAR(B1273)</f>
        <v/>
      </c>
      <c r="B1273">
        <f>'Input EIA Imports Petroleum'!A1272</f>
        <v/>
      </c>
      <c r="C1273">
        <f>'Input EIA Imports Petroleum'!K1272</f>
        <v/>
      </c>
      <c r="D1273">
        <f>'Input EIA Imports Petroleum'!L1272</f>
        <v/>
      </c>
      <c r="E1273">
        <f>VLOOKUP('Input EIA Imports Petroleum'!$E1272,'EIA Petroleum Classification'!$A:$B,2,FALSE)</f>
        <v/>
      </c>
    </row>
    <row r="1274" spans="1:5">
      <c r="A1274">
        <f>YEAR(B1274)</f>
        <v/>
      </c>
      <c r="B1274">
        <f>'Input EIA Imports Petroleum'!A1273</f>
        <v/>
      </c>
      <c r="C1274">
        <f>'Input EIA Imports Petroleum'!K1273</f>
        <v/>
      </c>
      <c r="D1274">
        <f>'Input EIA Imports Petroleum'!L1273</f>
        <v/>
      </c>
      <c r="E1274">
        <f>VLOOKUP('Input EIA Imports Petroleum'!$E1273,'EIA Petroleum Classification'!$A:$B,2,FALSE)</f>
        <v/>
      </c>
    </row>
    <row r="1275" spans="1:5">
      <c r="A1275">
        <f>YEAR(B1275)</f>
        <v/>
      </c>
      <c r="B1275">
        <f>'Input EIA Imports Petroleum'!A1274</f>
        <v/>
      </c>
      <c r="C1275">
        <f>'Input EIA Imports Petroleum'!K1274</f>
        <v/>
      </c>
      <c r="D1275">
        <f>'Input EIA Imports Petroleum'!L1274</f>
        <v/>
      </c>
      <c r="E1275">
        <f>VLOOKUP('Input EIA Imports Petroleum'!$E1274,'EIA Petroleum Classification'!$A:$B,2,FALSE)</f>
        <v/>
      </c>
    </row>
    <row r="1276" spans="1:5">
      <c r="A1276">
        <f>YEAR(B1276)</f>
        <v/>
      </c>
      <c r="B1276">
        <f>'Input EIA Imports Petroleum'!A1275</f>
        <v/>
      </c>
      <c r="C1276">
        <f>'Input EIA Imports Petroleum'!K1275</f>
        <v/>
      </c>
      <c r="D1276">
        <f>'Input EIA Imports Petroleum'!L1275</f>
        <v/>
      </c>
      <c r="E1276">
        <f>VLOOKUP('Input EIA Imports Petroleum'!$E1275,'EIA Petroleum Classification'!$A:$B,2,FALSE)</f>
        <v/>
      </c>
    </row>
    <row r="1277" spans="1:5">
      <c r="A1277">
        <f>YEAR(B1277)</f>
        <v/>
      </c>
      <c r="B1277">
        <f>'Input EIA Imports Petroleum'!A1276</f>
        <v/>
      </c>
      <c r="C1277">
        <f>'Input EIA Imports Petroleum'!K1276</f>
        <v/>
      </c>
      <c r="D1277">
        <f>'Input EIA Imports Petroleum'!L1276</f>
        <v/>
      </c>
      <c r="E1277">
        <f>VLOOKUP('Input EIA Imports Petroleum'!$E1276,'EIA Petroleum Classification'!$A:$B,2,FALSE)</f>
        <v/>
      </c>
    </row>
    <row r="1278" spans="1:5">
      <c r="A1278">
        <f>YEAR(B1278)</f>
        <v/>
      </c>
      <c r="B1278">
        <f>'Input EIA Imports Petroleum'!A1277</f>
        <v/>
      </c>
      <c r="C1278">
        <f>'Input EIA Imports Petroleum'!K1277</f>
        <v/>
      </c>
      <c r="D1278">
        <f>'Input EIA Imports Petroleum'!L1277</f>
        <v/>
      </c>
      <c r="E1278">
        <f>VLOOKUP('Input EIA Imports Petroleum'!$E1277,'EIA Petroleum Classification'!$A:$B,2,FALSE)</f>
        <v/>
      </c>
    </row>
    <row r="1279" spans="1:5">
      <c r="A1279">
        <f>YEAR(B1279)</f>
        <v/>
      </c>
      <c r="B1279">
        <f>'Input EIA Imports Petroleum'!A1278</f>
        <v/>
      </c>
      <c r="C1279">
        <f>'Input EIA Imports Petroleum'!K1278</f>
        <v/>
      </c>
      <c r="D1279">
        <f>'Input EIA Imports Petroleum'!L1278</f>
        <v/>
      </c>
      <c r="E1279">
        <f>VLOOKUP('Input EIA Imports Petroleum'!$E1278,'EIA Petroleum Classification'!$A:$B,2,FALSE)</f>
        <v/>
      </c>
    </row>
    <row r="1280" spans="1:5">
      <c r="A1280">
        <f>YEAR(B1280)</f>
        <v/>
      </c>
      <c r="B1280">
        <f>'Input EIA Imports Petroleum'!A1279</f>
        <v/>
      </c>
      <c r="C1280">
        <f>'Input EIA Imports Petroleum'!K1279</f>
        <v/>
      </c>
      <c r="D1280">
        <f>'Input EIA Imports Petroleum'!L1279</f>
        <v/>
      </c>
      <c r="E1280">
        <f>VLOOKUP('Input EIA Imports Petroleum'!$E1279,'EIA Petroleum Classification'!$A:$B,2,FALSE)</f>
        <v/>
      </c>
    </row>
    <row r="1281" spans="1:5">
      <c r="A1281">
        <f>YEAR(B1281)</f>
        <v/>
      </c>
      <c r="B1281">
        <f>'Input EIA Imports Petroleum'!A1280</f>
        <v/>
      </c>
      <c r="C1281">
        <f>'Input EIA Imports Petroleum'!K1280</f>
        <v/>
      </c>
      <c r="D1281">
        <f>'Input EIA Imports Petroleum'!L1280</f>
        <v/>
      </c>
      <c r="E1281">
        <f>VLOOKUP('Input EIA Imports Petroleum'!$E1280,'EIA Petroleum Classification'!$A:$B,2,FALSE)</f>
        <v/>
      </c>
    </row>
    <row r="1282" spans="1:5">
      <c r="A1282">
        <f>YEAR(B1282)</f>
        <v/>
      </c>
      <c r="B1282">
        <f>'Input EIA Imports Petroleum'!A1281</f>
        <v/>
      </c>
      <c r="C1282">
        <f>'Input EIA Imports Petroleum'!K1281</f>
        <v/>
      </c>
      <c r="D1282">
        <f>'Input EIA Imports Petroleum'!L1281</f>
        <v/>
      </c>
      <c r="E1282">
        <f>VLOOKUP('Input EIA Imports Petroleum'!$E1281,'EIA Petroleum Classification'!$A:$B,2,FALSE)</f>
        <v/>
      </c>
    </row>
    <row r="1283" spans="1:5">
      <c r="A1283">
        <f>YEAR(B1283)</f>
        <v/>
      </c>
      <c r="B1283">
        <f>'Input EIA Imports Petroleum'!A1282</f>
        <v/>
      </c>
      <c r="C1283">
        <f>'Input EIA Imports Petroleum'!K1282</f>
        <v/>
      </c>
      <c r="D1283">
        <f>'Input EIA Imports Petroleum'!L1282</f>
        <v/>
      </c>
      <c r="E1283">
        <f>VLOOKUP('Input EIA Imports Petroleum'!$E1282,'EIA Petroleum Classification'!$A:$B,2,FALSE)</f>
        <v/>
      </c>
    </row>
    <row r="1284" spans="1:5">
      <c r="A1284">
        <f>YEAR(B1284)</f>
        <v/>
      </c>
      <c r="B1284">
        <f>'Input EIA Imports Petroleum'!A1283</f>
        <v/>
      </c>
      <c r="C1284">
        <f>'Input EIA Imports Petroleum'!K1283</f>
        <v/>
      </c>
      <c r="D1284">
        <f>'Input EIA Imports Petroleum'!L1283</f>
        <v/>
      </c>
      <c r="E1284">
        <f>VLOOKUP('Input EIA Imports Petroleum'!$E1283,'EIA Petroleum Classification'!$A:$B,2,FALSE)</f>
        <v/>
      </c>
    </row>
    <row r="1285" spans="1:5">
      <c r="A1285">
        <f>YEAR(B1285)</f>
        <v/>
      </c>
      <c r="B1285">
        <f>'Input EIA Imports Petroleum'!A1284</f>
        <v/>
      </c>
      <c r="C1285">
        <f>'Input EIA Imports Petroleum'!K1284</f>
        <v/>
      </c>
      <c r="D1285">
        <f>'Input EIA Imports Petroleum'!L1284</f>
        <v/>
      </c>
      <c r="E1285">
        <f>VLOOKUP('Input EIA Imports Petroleum'!$E1284,'EIA Petroleum Classification'!$A:$B,2,FALSE)</f>
        <v/>
      </c>
    </row>
    <row r="1286" spans="1:5">
      <c r="A1286">
        <f>YEAR(B1286)</f>
        <v/>
      </c>
      <c r="B1286">
        <f>'Input EIA Imports Petroleum'!A1285</f>
        <v/>
      </c>
      <c r="C1286">
        <f>'Input EIA Imports Petroleum'!K1285</f>
        <v/>
      </c>
      <c r="D1286">
        <f>'Input EIA Imports Petroleum'!L1285</f>
        <v/>
      </c>
      <c r="E1286">
        <f>VLOOKUP('Input EIA Imports Petroleum'!$E1285,'EIA Petroleum Classification'!$A:$B,2,FALSE)</f>
        <v/>
      </c>
    </row>
    <row r="1287" spans="1:5">
      <c r="A1287">
        <f>YEAR(B1287)</f>
        <v/>
      </c>
      <c r="B1287">
        <f>'Input EIA Imports Petroleum'!A1286</f>
        <v/>
      </c>
      <c r="C1287">
        <f>'Input EIA Imports Petroleum'!K1286</f>
        <v/>
      </c>
      <c r="D1287">
        <f>'Input EIA Imports Petroleum'!L1286</f>
        <v/>
      </c>
      <c r="E1287">
        <f>VLOOKUP('Input EIA Imports Petroleum'!$E1286,'EIA Petroleum Classification'!$A:$B,2,FALSE)</f>
        <v/>
      </c>
    </row>
    <row r="1288" spans="1:5">
      <c r="A1288">
        <f>YEAR(B1288)</f>
        <v/>
      </c>
      <c r="B1288">
        <f>'Input EIA Imports Petroleum'!A1287</f>
        <v/>
      </c>
      <c r="C1288">
        <f>'Input EIA Imports Petroleum'!K1287</f>
        <v/>
      </c>
      <c r="D1288">
        <f>'Input EIA Imports Petroleum'!L1287</f>
        <v/>
      </c>
      <c r="E1288">
        <f>VLOOKUP('Input EIA Imports Petroleum'!$E1287,'EIA Petroleum Classification'!$A:$B,2,FALSE)</f>
        <v/>
      </c>
    </row>
    <row r="1289" spans="1:5">
      <c r="A1289">
        <f>YEAR(B1289)</f>
        <v/>
      </c>
      <c r="B1289">
        <f>'Input EIA Imports Petroleum'!A1288</f>
        <v/>
      </c>
      <c r="C1289">
        <f>'Input EIA Imports Petroleum'!K1288</f>
        <v/>
      </c>
      <c r="D1289">
        <f>'Input EIA Imports Petroleum'!L1288</f>
        <v/>
      </c>
      <c r="E1289">
        <f>VLOOKUP('Input EIA Imports Petroleum'!$E1288,'EIA Petroleum Classification'!$A:$B,2,FALSE)</f>
        <v/>
      </c>
    </row>
    <row r="1290" spans="1:5">
      <c r="A1290">
        <f>YEAR(B1290)</f>
        <v/>
      </c>
      <c r="B1290">
        <f>'Input EIA Imports Petroleum'!A1289</f>
        <v/>
      </c>
      <c r="C1290">
        <f>'Input EIA Imports Petroleum'!K1289</f>
        <v/>
      </c>
      <c r="D1290">
        <f>'Input EIA Imports Petroleum'!L1289</f>
        <v/>
      </c>
      <c r="E1290">
        <f>VLOOKUP('Input EIA Imports Petroleum'!$E1289,'EIA Petroleum Classification'!$A:$B,2,FALSE)</f>
        <v/>
      </c>
    </row>
    <row r="1291" spans="1:5">
      <c r="A1291">
        <f>YEAR(B1291)</f>
        <v/>
      </c>
      <c r="B1291">
        <f>'Input EIA Imports Petroleum'!A1290</f>
        <v/>
      </c>
      <c r="C1291">
        <f>'Input EIA Imports Petroleum'!K1290</f>
        <v/>
      </c>
      <c r="D1291">
        <f>'Input EIA Imports Petroleum'!L1290</f>
        <v/>
      </c>
      <c r="E1291">
        <f>VLOOKUP('Input EIA Imports Petroleum'!$E1290,'EIA Petroleum Classification'!$A:$B,2,FALSE)</f>
        <v/>
      </c>
    </row>
    <row r="1292" spans="1:5">
      <c r="A1292">
        <f>YEAR(B1292)</f>
        <v/>
      </c>
      <c r="B1292">
        <f>'Input EIA Imports Petroleum'!A1291</f>
        <v/>
      </c>
      <c r="C1292">
        <f>'Input EIA Imports Petroleum'!K1291</f>
        <v/>
      </c>
      <c r="D1292">
        <f>'Input EIA Imports Petroleum'!L1291</f>
        <v/>
      </c>
      <c r="E1292">
        <f>VLOOKUP('Input EIA Imports Petroleum'!$E1291,'EIA Petroleum Classification'!$A:$B,2,FALSE)</f>
        <v/>
      </c>
    </row>
    <row r="1293" spans="1:5">
      <c r="A1293">
        <f>YEAR(B1293)</f>
        <v/>
      </c>
      <c r="B1293">
        <f>'Input EIA Imports Petroleum'!A1292</f>
        <v/>
      </c>
      <c r="C1293">
        <f>'Input EIA Imports Petroleum'!K1292</f>
        <v/>
      </c>
      <c r="D1293">
        <f>'Input EIA Imports Petroleum'!L1292</f>
        <v/>
      </c>
      <c r="E1293">
        <f>VLOOKUP('Input EIA Imports Petroleum'!$E1292,'EIA Petroleum Classification'!$A:$B,2,FALSE)</f>
        <v/>
      </c>
    </row>
    <row r="1294" spans="1:5">
      <c r="A1294">
        <f>YEAR(B1294)</f>
        <v/>
      </c>
      <c r="B1294">
        <f>'Input EIA Imports Petroleum'!A1293</f>
        <v/>
      </c>
      <c r="C1294">
        <f>'Input EIA Imports Petroleum'!K1293</f>
        <v/>
      </c>
      <c r="D1294">
        <f>'Input EIA Imports Petroleum'!L1293</f>
        <v/>
      </c>
      <c r="E1294">
        <f>VLOOKUP('Input EIA Imports Petroleum'!$E1293,'EIA Petroleum Classification'!$A:$B,2,FALSE)</f>
        <v/>
      </c>
    </row>
    <row r="1295" spans="1:5">
      <c r="A1295">
        <f>YEAR(B1295)</f>
        <v/>
      </c>
      <c r="B1295">
        <f>'Input EIA Imports Petroleum'!A1294</f>
        <v/>
      </c>
      <c r="C1295">
        <f>'Input EIA Imports Petroleum'!K1294</f>
        <v/>
      </c>
      <c r="D1295">
        <f>'Input EIA Imports Petroleum'!L1294</f>
        <v/>
      </c>
      <c r="E1295">
        <f>VLOOKUP('Input EIA Imports Petroleum'!$E1294,'EIA Petroleum Classification'!$A:$B,2,FALSE)</f>
        <v/>
      </c>
    </row>
    <row r="1296" spans="1:5">
      <c r="A1296">
        <f>YEAR(B1296)</f>
        <v/>
      </c>
      <c r="B1296">
        <f>'Input EIA Imports Petroleum'!A1295</f>
        <v/>
      </c>
      <c r="C1296">
        <f>'Input EIA Imports Petroleum'!K1295</f>
        <v/>
      </c>
      <c r="D1296">
        <f>'Input EIA Imports Petroleum'!L1295</f>
        <v/>
      </c>
      <c r="E1296">
        <f>VLOOKUP('Input EIA Imports Petroleum'!$E1295,'EIA Petroleum Classification'!$A:$B,2,FALSE)</f>
        <v/>
      </c>
    </row>
    <row r="1297" spans="1:5">
      <c r="A1297">
        <f>YEAR(B1297)</f>
        <v/>
      </c>
      <c r="B1297">
        <f>'Input EIA Imports Petroleum'!A1296</f>
        <v/>
      </c>
      <c r="C1297">
        <f>'Input EIA Imports Petroleum'!K1296</f>
        <v/>
      </c>
      <c r="D1297">
        <f>'Input EIA Imports Petroleum'!L1296</f>
        <v/>
      </c>
      <c r="E1297">
        <f>VLOOKUP('Input EIA Imports Petroleum'!$E1296,'EIA Petroleum Classification'!$A:$B,2,FALSE)</f>
        <v/>
      </c>
    </row>
    <row r="1298" spans="1:5">
      <c r="A1298">
        <f>YEAR(B1298)</f>
        <v/>
      </c>
      <c r="B1298">
        <f>'Input EIA Imports Petroleum'!A1297</f>
        <v/>
      </c>
      <c r="C1298">
        <f>'Input EIA Imports Petroleum'!K1297</f>
        <v/>
      </c>
      <c r="D1298">
        <f>'Input EIA Imports Petroleum'!L1297</f>
        <v/>
      </c>
      <c r="E1298">
        <f>VLOOKUP('Input EIA Imports Petroleum'!$E1297,'EIA Petroleum Classification'!$A:$B,2,FALSE)</f>
        <v/>
      </c>
    </row>
    <row r="1299" spans="1:5">
      <c r="A1299">
        <f>YEAR(B1299)</f>
        <v/>
      </c>
      <c r="B1299">
        <f>'Input EIA Imports Petroleum'!A1298</f>
        <v/>
      </c>
      <c r="C1299">
        <f>'Input EIA Imports Petroleum'!K1298</f>
        <v/>
      </c>
      <c r="D1299">
        <f>'Input EIA Imports Petroleum'!L1298</f>
        <v/>
      </c>
      <c r="E1299">
        <f>VLOOKUP('Input EIA Imports Petroleum'!$E1298,'EIA Petroleum Classification'!$A:$B,2,FALSE)</f>
        <v/>
      </c>
    </row>
    <row r="1300" spans="1:5">
      <c r="A1300">
        <f>YEAR(B1300)</f>
        <v/>
      </c>
      <c r="B1300">
        <f>'Input EIA Imports Petroleum'!A1299</f>
        <v/>
      </c>
      <c r="C1300">
        <f>'Input EIA Imports Petroleum'!K1299</f>
        <v/>
      </c>
      <c r="D1300">
        <f>'Input EIA Imports Petroleum'!L1299</f>
        <v/>
      </c>
      <c r="E1300">
        <f>VLOOKUP('Input EIA Imports Petroleum'!$E1299,'EIA Petroleum Classification'!$A:$B,2,FALSE)</f>
        <v/>
      </c>
    </row>
    <row r="1301" spans="1:5">
      <c r="A1301">
        <f>YEAR(B1301)</f>
        <v/>
      </c>
      <c r="B1301">
        <f>'Input EIA Imports Petroleum'!A1300</f>
        <v/>
      </c>
      <c r="C1301">
        <f>'Input EIA Imports Petroleum'!K1300</f>
        <v/>
      </c>
      <c r="D1301">
        <f>'Input EIA Imports Petroleum'!L1300</f>
        <v/>
      </c>
      <c r="E1301">
        <f>VLOOKUP('Input EIA Imports Petroleum'!$E1300,'EIA Petroleum Classification'!$A:$B,2,FALSE)</f>
        <v/>
      </c>
    </row>
    <row r="1302" spans="1:5">
      <c r="A1302">
        <f>YEAR(B1302)</f>
        <v/>
      </c>
      <c r="B1302">
        <f>'Input EIA Imports Petroleum'!A1301</f>
        <v/>
      </c>
      <c r="C1302">
        <f>'Input EIA Imports Petroleum'!K1301</f>
        <v/>
      </c>
      <c r="D1302">
        <f>'Input EIA Imports Petroleum'!L1301</f>
        <v/>
      </c>
      <c r="E1302">
        <f>VLOOKUP('Input EIA Imports Petroleum'!$E1301,'EIA Petroleum Classification'!$A:$B,2,FALSE)</f>
        <v/>
      </c>
    </row>
    <row r="1303" spans="1:5">
      <c r="A1303">
        <f>YEAR(B1303)</f>
        <v/>
      </c>
      <c r="B1303">
        <f>'Input EIA Imports Petroleum'!A1302</f>
        <v/>
      </c>
      <c r="C1303">
        <f>'Input EIA Imports Petroleum'!K1302</f>
        <v/>
      </c>
      <c r="D1303">
        <f>'Input EIA Imports Petroleum'!L1302</f>
        <v/>
      </c>
      <c r="E1303">
        <f>VLOOKUP('Input EIA Imports Petroleum'!$E1302,'EIA Petroleum Classification'!$A:$B,2,FALSE)</f>
        <v/>
      </c>
    </row>
    <row r="1304" spans="1:5">
      <c r="A1304">
        <f>YEAR(B1304)</f>
        <v/>
      </c>
      <c r="B1304">
        <f>'Input EIA Imports Petroleum'!A1303</f>
        <v/>
      </c>
      <c r="C1304">
        <f>'Input EIA Imports Petroleum'!K1303</f>
        <v/>
      </c>
      <c r="D1304">
        <f>'Input EIA Imports Petroleum'!L1303</f>
        <v/>
      </c>
      <c r="E1304">
        <f>VLOOKUP('Input EIA Imports Petroleum'!$E1303,'EIA Petroleum Classification'!$A:$B,2,FALSE)</f>
        <v/>
      </c>
    </row>
    <row r="1305" spans="1:5">
      <c r="A1305">
        <f>YEAR(B1305)</f>
        <v/>
      </c>
      <c r="B1305">
        <f>'Input EIA Imports Petroleum'!A1304</f>
        <v/>
      </c>
      <c r="C1305">
        <f>'Input EIA Imports Petroleum'!K1304</f>
        <v/>
      </c>
      <c r="D1305">
        <f>'Input EIA Imports Petroleum'!L1304</f>
        <v/>
      </c>
      <c r="E1305">
        <f>VLOOKUP('Input EIA Imports Petroleum'!$E1304,'EIA Petroleum Classification'!$A:$B,2,FALSE)</f>
        <v/>
      </c>
    </row>
    <row r="1306" spans="1:5">
      <c r="A1306">
        <f>YEAR(B1306)</f>
        <v/>
      </c>
      <c r="B1306">
        <f>'Input EIA Imports Petroleum'!A1305</f>
        <v/>
      </c>
      <c r="C1306">
        <f>'Input EIA Imports Petroleum'!K1305</f>
        <v/>
      </c>
      <c r="D1306">
        <f>'Input EIA Imports Petroleum'!L1305</f>
        <v/>
      </c>
      <c r="E1306">
        <f>VLOOKUP('Input EIA Imports Petroleum'!$E1305,'EIA Petroleum Classification'!$A:$B,2,FALSE)</f>
        <v/>
      </c>
    </row>
    <row r="1307" spans="1:5">
      <c r="A1307">
        <f>YEAR(B1307)</f>
        <v/>
      </c>
      <c r="B1307">
        <f>'Input EIA Imports Petroleum'!A1306</f>
        <v/>
      </c>
      <c r="C1307">
        <f>'Input EIA Imports Petroleum'!K1306</f>
        <v/>
      </c>
      <c r="D1307">
        <f>'Input EIA Imports Petroleum'!L1306</f>
        <v/>
      </c>
      <c r="E1307">
        <f>VLOOKUP('Input EIA Imports Petroleum'!$E1306,'EIA Petroleum Classification'!$A:$B,2,FALSE)</f>
        <v/>
      </c>
    </row>
    <row r="1308" spans="1:5">
      <c r="A1308">
        <f>YEAR(B1308)</f>
        <v/>
      </c>
      <c r="B1308">
        <f>'Input EIA Imports Petroleum'!A1307</f>
        <v/>
      </c>
      <c r="C1308">
        <f>'Input EIA Imports Petroleum'!K1307</f>
        <v/>
      </c>
      <c r="D1308">
        <f>'Input EIA Imports Petroleum'!L1307</f>
        <v/>
      </c>
      <c r="E1308">
        <f>VLOOKUP('Input EIA Imports Petroleum'!$E1307,'EIA Petroleum Classification'!$A:$B,2,FALSE)</f>
        <v/>
      </c>
    </row>
    <row r="1309" spans="1:5">
      <c r="A1309">
        <f>YEAR(B1309)</f>
        <v/>
      </c>
      <c r="B1309">
        <f>'Input EIA Imports Petroleum'!A1308</f>
        <v/>
      </c>
      <c r="C1309">
        <f>'Input EIA Imports Petroleum'!K1308</f>
        <v/>
      </c>
      <c r="D1309">
        <f>'Input EIA Imports Petroleum'!L1308</f>
        <v/>
      </c>
      <c r="E1309">
        <f>VLOOKUP('Input EIA Imports Petroleum'!$E1308,'EIA Petroleum Classification'!$A:$B,2,FALSE)</f>
        <v/>
      </c>
    </row>
    <row r="1310" spans="1:5">
      <c r="A1310">
        <f>YEAR(B1310)</f>
        <v/>
      </c>
      <c r="B1310">
        <f>'Input EIA Imports Petroleum'!A1309</f>
        <v/>
      </c>
      <c r="C1310">
        <f>'Input EIA Imports Petroleum'!K1309</f>
        <v/>
      </c>
      <c r="D1310">
        <f>'Input EIA Imports Petroleum'!L1309</f>
        <v/>
      </c>
      <c r="E1310">
        <f>VLOOKUP('Input EIA Imports Petroleum'!$E1309,'EIA Petroleum Classification'!$A:$B,2,FALSE)</f>
        <v/>
      </c>
    </row>
    <row r="1311" spans="1:5">
      <c r="A1311">
        <f>YEAR(B1311)</f>
        <v/>
      </c>
      <c r="B1311">
        <f>'Input EIA Imports Petroleum'!A1310</f>
        <v/>
      </c>
      <c r="C1311">
        <f>'Input EIA Imports Petroleum'!K1310</f>
        <v/>
      </c>
      <c r="D1311">
        <f>'Input EIA Imports Petroleum'!L1310</f>
        <v/>
      </c>
      <c r="E1311">
        <f>VLOOKUP('Input EIA Imports Petroleum'!$E1310,'EIA Petroleum Classification'!$A:$B,2,FALSE)</f>
        <v/>
      </c>
    </row>
    <row r="1312" spans="1:5">
      <c r="A1312">
        <f>YEAR(B1312)</f>
        <v/>
      </c>
      <c r="B1312">
        <f>'Input EIA Imports Petroleum'!A1311</f>
        <v/>
      </c>
      <c r="C1312">
        <f>'Input EIA Imports Petroleum'!K1311</f>
        <v/>
      </c>
      <c r="D1312">
        <f>'Input EIA Imports Petroleum'!L1311</f>
        <v/>
      </c>
      <c r="E1312">
        <f>VLOOKUP('Input EIA Imports Petroleum'!$E1311,'EIA Petroleum Classification'!$A:$B,2,FALSE)</f>
        <v/>
      </c>
    </row>
    <row r="1313" spans="1:5">
      <c r="A1313">
        <f>YEAR(B1313)</f>
        <v/>
      </c>
      <c r="B1313">
        <f>'Input EIA Imports Petroleum'!A1312</f>
        <v/>
      </c>
      <c r="C1313">
        <f>'Input EIA Imports Petroleum'!K1312</f>
        <v/>
      </c>
      <c r="D1313">
        <f>'Input EIA Imports Petroleum'!L1312</f>
        <v/>
      </c>
      <c r="E1313">
        <f>VLOOKUP('Input EIA Imports Petroleum'!$E1312,'EIA Petroleum Classification'!$A:$B,2,FALSE)</f>
        <v/>
      </c>
    </row>
    <row r="1314" spans="1:5">
      <c r="A1314">
        <f>YEAR(B1314)</f>
        <v/>
      </c>
      <c r="B1314">
        <f>'Input EIA Imports Petroleum'!A1313</f>
        <v/>
      </c>
      <c r="C1314">
        <f>'Input EIA Imports Petroleum'!K1313</f>
        <v/>
      </c>
      <c r="D1314">
        <f>'Input EIA Imports Petroleum'!L1313</f>
        <v/>
      </c>
      <c r="E1314">
        <f>VLOOKUP('Input EIA Imports Petroleum'!$E1313,'EIA Petroleum Classification'!$A:$B,2,FALSE)</f>
        <v/>
      </c>
    </row>
    <row r="1315" spans="1:5">
      <c r="A1315">
        <f>YEAR(B1315)</f>
        <v/>
      </c>
      <c r="B1315">
        <f>'Input EIA Imports Petroleum'!A1314</f>
        <v/>
      </c>
      <c r="C1315">
        <f>'Input EIA Imports Petroleum'!K1314</f>
        <v/>
      </c>
      <c r="D1315">
        <f>'Input EIA Imports Petroleum'!L1314</f>
        <v/>
      </c>
      <c r="E1315">
        <f>VLOOKUP('Input EIA Imports Petroleum'!$E1314,'EIA Petroleum Classification'!$A:$B,2,FALSE)</f>
        <v/>
      </c>
    </row>
    <row r="1316" spans="1:5">
      <c r="A1316">
        <f>YEAR(B1316)</f>
        <v/>
      </c>
      <c r="B1316">
        <f>'Input EIA Imports Petroleum'!A1315</f>
        <v/>
      </c>
      <c r="C1316">
        <f>'Input EIA Imports Petroleum'!K1315</f>
        <v/>
      </c>
      <c r="D1316">
        <f>'Input EIA Imports Petroleum'!L1315</f>
        <v/>
      </c>
      <c r="E1316">
        <f>VLOOKUP('Input EIA Imports Petroleum'!$E1315,'EIA Petroleum Classification'!$A:$B,2,FALSE)</f>
        <v/>
      </c>
    </row>
    <row r="1317" spans="1:5">
      <c r="A1317">
        <f>YEAR(B1317)</f>
        <v/>
      </c>
      <c r="B1317">
        <f>'Input EIA Imports Petroleum'!A1316</f>
        <v/>
      </c>
      <c r="C1317">
        <f>'Input EIA Imports Petroleum'!K1316</f>
        <v/>
      </c>
      <c r="D1317">
        <f>'Input EIA Imports Petroleum'!L1316</f>
        <v/>
      </c>
      <c r="E1317">
        <f>VLOOKUP('Input EIA Imports Petroleum'!$E1316,'EIA Petroleum Classification'!$A:$B,2,FALSE)</f>
        <v/>
      </c>
    </row>
    <row r="1318" spans="1:5">
      <c r="A1318">
        <f>YEAR(B1318)</f>
        <v/>
      </c>
      <c r="B1318">
        <f>'Input EIA Imports Petroleum'!A1317</f>
        <v/>
      </c>
      <c r="C1318">
        <f>'Input EIA Imports Petroleum'!K1317</f>
        <v/>
      </c>
      <c r="D1318">
        <f>'Input EIA Imports Petroleum'!L1317</f>
        <v/>
      </c>
      <c r="E1318">
        <f>VLOOKUP('Input EIA Imports Petroleum'!$E1317,'EIA Petroleum Classification'!$A:$B,2,FALSE)</f>
        <v/>
      </c>
    </row>
    <row r="1319" spans="1:5">
      <c r="A1319">
        <f>YEAR(B1319)</f>
        <v/>
      </c>
      <c r="B1319">
        <f>'Input EIA Imports Petroleum'!A1318</f>
        <v/>
      </c>
      <c r="C1319">
        <f>'Input EIA Imports Petroleum'!K1318</f>
        <v/>
      </c>
      <c r="D1319">
        <f>'Input EIA Imports Petroleum'!L1318</f>
        <v/>
      </c>
      <c r="E1319">
        <f>VLOOKUP('Input EIA Imports Petroleum'!$E1318,'EIA Petroleum Classification'!$A:$B,2,FALSE)</f>
        <v/>
      </c>
    </row>
    <row r="1320" spans="1:5">
      <c r="A1320">
        <f>YEAR(B1320)</f>
        <v/>
      </c>
      <c r="B1320">
        <f>'Input EIA Imports Petroleum'!A1319</f>
        <v/>
      </c>
      <c r="C1320">
        <f>'Input EIA Imports Petroleum'!K1319</f>
        <v/>
      </c>
      <c r="D1320">
        <f>'Input EIA Imports Petroleum'!L1319</f>
        <v/>
      </c>
      <c r="E1320">
        <f>VLOOKUP('Input EIA Imports Petroleum'!$E1319,'EIA Petroleum Classification'!$A:$B,2,FALSE)</f>
        <v/>
      </c>
    </row>
    <row r="1321" spans="1:5">
      <c r="A1321">
        <f>YEAR(B1321)</f>
        <v/>
      </c>
      <c r="B1321">
        <f>'Input EIA Imports Petroleum'!A1320</f>
        <v/>
      </c>
      <c r="C1321">
        <f>'Input EIA Imports Petroleum'!K1320</f>
        <v/>
      </c>
      <c r="D1321">
        <f>'Input EIA Imports Petroleum'!L1320</f>
        <v/>
      </c>
      <c r="E1321">
        <f>VLOOKUP('Input EIA Imports Petroleum'!$E1320,'EIA Petroleum Classification'!$A:$B,2,FALSE)</f>
        <v/>
      </c>
    </row>
    <row r="1322" spans="1:5">
      <c r="A1322">
        <f>YEAR(B1322)</f>
        <v/>
      </c>
      <c r="B1322">
        <f>'Input EIA Imports Petroleum'!A1321</f>
        <v/>
      </c>
      <c r="C1322">
        <f>'Input EIA Imports Petroleum'!K1321</f>
        <v/>
      </c>
      <c r="D1322">
        <f>'Input EIA Imports Petroleum'!L1321</f>
        <v/>
      </c>
      <c r="E1322">
        <f>VLOOKUP('Input EIA Imports Petroleum'!$E1321,'EIA Petroleum Classification'!$A:$B,2,FALSE)</f>
        <v/>
      </c>
    </row>
    <row r="1323" spans="1:5">
      <c r="A1323">
        <f>YEAR(B1323)</f>
        <v/>
      </c>
      <c r="B1323">
        <f>'Input EIA Imports Petroleum'!A1322</f>
        <v/>
      </c>
      <c r="C1323">
        <f>'Input EIA Imports Petroleum'!K1322</f>
        <v/>
      </c>
      <c r="D1323">
        <f>'Input EIA Imports Petroleum'!L1322</f>
        <v/>
      </c>
      <c r="E1323">
        <f>VLOOKUP('Input EIA Imports Petroleum'!$E1322,'EIA Petroleum Classification'!$A:$B,2,FALSE)</f>
        <v/>
      </c>
    </row>
    <row r="1324" spans="1:5">
      <c r="A1324">
        <f>YEAR(B1324)</f>
        <v/>
      </c>
      <c r="B1324">
        <f>'Input EIA Imports Petroleum'!A1323</f>
        <v/>
      </c>
      <c r="C1324">
        <f>'Input EIA Imports Petroleum'!K1323</f>
        <v/>
      </c>
      <c r="D1324">
        <f>'Input EIA Imports Petroleum'!L1323</f>
        <v/>
      </c>
      <c r="E1324">
        <f>VLOOKUP('Input EIA Imports Petroleum'!$E1323,'EIA Petroleum Classification'!$A:$B,2,FALSE)</f>
        <v/>
      </c>
    </row>
    <row r="1325" spans="1:5">
      <c r="A1325">
        <f>YEAR(B1325)</f>
        <v/>
      </c>
      <c r="B1325">
        <f>'Input EIA Imports Petroleum'!A1324</f>
        <v/>
      </c>
      <c r="C1325">
        <f>'Input EIA Imports Petroleum'!K1324</f>
        <v/>
      </c>
      <c r="D1325">
        <f>'Input EIA Imports Petroleum'!L1324</f>
        <v/>
      </c>
      <c r="E1325">
        <f>VLOOKUP('Input EIA Imports Petroleum'!$E1324,'EIA Petroleum Classification'!$A:$B,2,FALSE)</f>
        <v/>
      </c>
    </row>
    <row r="1326" spans="1:5">
      <c r="A1326">
        <f>YEAR(B1326)</f>
        <v/>
      </c>
      <c r="B1326">
        <f>'Input EIA Imports Petroleum'!A1325</f>
        <v/>
      </c>
      <c r="C1326">
        <f>'Input EIA Imports Petroleum'!K1325</f>
        <v/>
      </c>
      <c r="D1326">
        <f>'Input EIA Imports Petroleum'!L1325</f>
        <v/>
      </c>
      <c r="E1326">
        <f>VLOOKUP('Input EIA Imports Petroleum'!$E1325,'EIA Petroleum Classification'!$A:$B,2,FALSE)</f>
        <v/>
      </c>
    </row>
    <row r="1327" spans="1:5">
      <c r="A1327">
        <f>YEAR(B1327)</f>
        <v/>
      </c>
      <c r="B1327">
        <f>'Input EIA Imports Petroleum'!A1326</f>
        <v/>
      </c>
      <c r="C1327">
        <f>'Input EIA Imports Petroleum'!K1326</f>
        <v/>
      </c>
      <c r="D1327">
        <f>'Input EIA Imports Petroleum'!L1326</f>
        <v/>
      </c>
      <c r="E1327">
        <f>VLOOKUP('Input EIA Imports Petroleum'!$E1326,'EIA Petroleum Classification'!$A:$B,2,FALSE)</f>
        <v/>
      </c>
    </row>
    <row r="1328" spans="1:5">
      <c r="A1328">
        <f>YEAR(B1328)</f>
        <v/>
      </c>
      <c r="B1328">
        <f>'Input EIA Imports Petroleum'!A1327</f>
        <v/>
      </c>
      <c r="C1328">
        <f>'Input EIA Imports Petroleum'!K1327</f>
        <v/>
      </c>
      <c r="D1328">
        <f>'Input EIA Imports Petroleum'!L1327</f>
        <v/>
      </c>
      <c r="E1328">
        <f>VLOOKUP('Input EIA Imports Petroleum'!$E1327,'EIA Petroleum Classification'!$A:$B,2,FALSE)</f>
        <v/>
      </c>
    </row>
    <row r="1329" spans="1:5">
      <c r="A1329">
        <f>YEAR(B1329)</f>
        <v/>
      </c>
      <c r="B1329">
        <f>'Input EIA Imports Petroleum'!A1328</f>
        <v/>
      </c>
      <c r="C1329">
        <f>'Input EIA Imports Petroleum'!K1328</f>
        <v/>
      </c>
      <c r="D1329">
        <f>'Input EIA Imports Petroleum'!L1328</f>
        <v/>
      </c>
      <c r="E1329">
        <f>VLOOKUP('Input EIA Imports Petroleum'!$E1328,'EIA Petroleum Classification'!$A:$B,2,FALSE)</f>
        <v/>
      </c>
    </row>
    <row r="1330" spans="1:5">
      <c r="A1330">
        <f>YEAR(B1330)</f>
        <v/>
      </c>
      <c r="B1330">
        <f>'Input EIA Imports Petroleum'!A1329</f>
        <v/>
      </c>
      <c r="C1330">
        <f>'Input EIA Imports Petroleum'!K1329</f>
        <v/>
      </c>
      <c r="D1330">
        <f>'Input EIA Imports Petroleum'!L1329</f>
        <v/>
      </c>
      <c r="E1330">
        <f>VLOOKUP('Input EIA Imports Petroleum'!$E1329,'EIA Petroleum Classification'!$A:$B,2,FALSE)</f>
        <v/>
      </c>
    </row>
    <row r="1331" spans="1:5">
      <c r="A1331">
        <f>YEAR(B1331)</f>
        <v/>
      </c>
      <c r="B1331">
        <f>'Input EIA Imports Petroleum'!A1330</f>
        <v/>
      </c>
      <c r="C1331">
        <f>'Input EIA Imports Petroleum'!K1330</f>
        <v/>
      </c>
      <c r="D1331">
        <f>'Input EIA Imports Petroleum'!L1330</f>
        <v/>
      </c>
      <c r="E1331">
        <f>VLOOKUP('Input EIA Imports Petroleum'!$E1330,'EIA Petroleum Classification'!$A:$B,2,FALSE)</f>
        <v/>
      </c>
    </row>
    <row r="1332" spans="1:5">
      <c r="A1332">
        <f>YEAR(B1332)</f>
        <v/>
      </c>
      <c r="B1332">
        <f>'Input EIA Imports Petroleum'!A1331</f>
        <v/>
      </c>
      <c r="C1332">
        <f>'Input EIA Imports Petroleum'!K1331</f>
        <v/>
      </c>
      <c r="D1332">
        <f>'Input EIA Imports Petroleum'!L1331</f>
        <v/>
      </c>
      <c r="E1332">
        <f>VLOOKUP('Input EIA Imports Petroleum'!$E1331,'EIA Petroleum Classification'!$A:$B,2,FALSE)</f>
        <v/>
      </c>
    </row>
    <row r="1333" spans="1:5">
      <c r="A1333">
        <f>YEAR(B1333)</f>
        <v/>
      </c>
      <c r="B1333">
        <f>'Input EIA Imports Petroleum'!A1332</f>
        <v/>
      </c>
      <c r="C1333">
        <f>'Input EIA Imports Petroleum'!K1332</f>
        <v/>
      </c>
      <c r="D1333">
        <f>'Input EIA Imports Petroleum'!L1332</f>
        <v/>
      </c>
      <c r="E1333">
        <f>VLOOKUP('Input EIA Imports Petroleum'!$E1332,'EIA Petroleum Classification'!$A:$B,2,FALSE)</f>
        <v/>
      </c>
    </row>
    <row r="1334" spans="1:5">
      <c r="A1334">
        <f>YEAR(B1334)</f>
        <v/>
      </c>
      <c r="B1334">
        <f>'Input EIA Imports Petroleum'!A1333</f>
        <v/>
      </c>
      <c r="C1334">
        <f>'Input EIA Imports Petroleum'!K1333</f>
        <v/>
      </c>
      <c r="D1334">
        <f>'Input EIA Imports Petroleum'!L1333</f>
        <v/>
      </c>
      <c r="E1334">
        <f>VLOOKUP('Input EIA Imports Petroleum'!$E1333,'EIA Petroleum Classification'!$A:$B,2,FALSE)</f>
        <v/>
      </c>
    </row>
    <row r="1335" spans="1:5">
      <c r="A1335">
        <f>YEAR(B1335)</f>
        <v/>
      </c>
      <c r="B1335">
        <f>'Input EIA Imports Petroleum'!A1334</f>
        <v/>
      </c>
      <c r="C1335">
        <f>'Input EIA Imports Petroleum'!K1334</f>
        <v/>
      </c>
      <c r="D1335">
        <f>'Input EIA Imports Petroleum'!L1334</f>
        <v/>
      </c>
      <c r="E1335">
        <f>VLOOKUP('Input EIA Imports Petroleum'!$E1334,'EIA Petroleum Classification'!$A:$B,2,FALSE)</f>
        <v/>
      </c>
    </row>
    <row r="1336" spans="1:5">
      <c r="A1336">
        <f>YEAR(B1336)</f>
        <v/>
      </c>
      <c r="B1336">
        <f>'Input EIA Imports Petroleum'!A1335</f>
        <v/>
      </c>
      <c r="C1336">
        <f>'Input EIA Imports Petroleum'!K1335</f>
        <v/>
      </c>
      <c r="D1336">
        <f>'Input EIA Imports Petroleum'!L1335</f>
        <v/>
      </c>
      <c r="E1336">
        <f>VLOOKUP('Input EIA Imports Petroleum'!$E1335,'EIA Petroleum Classification'!$A:$B,2,FALSE)</f>
        <v/>
      </c>
    </row>
    <row r="1337" spans="1:5">
      <c r="A1337">
        <f>YEAR(B1337)</f>
        <v/>
      </c>
      <c r="B1337">
        <f>'Input EIA Imports Petroleum'!A1336</f>
        <v/>
      </c>
      <c r="C1337">
        <f>'Input EIA Imports Petroleum'!K1336</f>
        <v/>
      </c>
      <c r="D1337">
        <f>'Input EIA Imports Petroleum'!L1336</f>
        <v/>
      </c>
      <c r="E1337">
        <f>VLOOKUP('Input EIA Imports Petroleum'!$E1336,'EIA Petroleum Classification'!$A:$B,2,FALSE)</f>
        <v/>
      </c>
    </row>
    <row r="1338" spans="1:5">
      <c r="A1338">
        <f>YEAR(B1338)</f>
        <v/>
      </c>
      <c r="B1338">
        <f>'Input EIA Imports Petroleum'!A1337</f>
        <v/>
      </c>
      <c r="C1338">
        <f>'Input EIA Imports Petroleum'!K1337</f>
        <v/>
      </c>
      <c r="D1338">
        <f>'Input EIA Imports Petroleum'!L1337</f>
        <v/>
      </c>
      <c r="E1338">
        <f>VLOOKUP('Input EIA Imports Petroleum'!$E1337,'EIA Petroleum Classification'!$A:$B,2,FALSE)</f>
        <v/>
      </c>
    </row>
    <row r="1339" spans="1:5">
      <c r="A1339">
        <f>YEAR(B1339)</f>
        <v/>
      </c>
      <c r="B1339">
        <f>'Input EIA Imports Petroleum'!A1338</f>
        <v/>
      </c>
      <c r="C1339">
        <f>'Input EIA Imports Petroleum'!K1338</f>
        <v/>
      </c>
      <c r="D1339">
        <f>'Input EIA Imports Petroleum'!L1338</f>
        <v/>
      </c>
      <c r="E1339">
        <f>VLOOKUP('Input EIA Imports Petroleum'!$E1338,'EIA Petroleum Classification'!$A:$B,2,FALSE)</f>
        <v/>
      </c>
    </row>
    <row r="1340" spans="1:5">
      <c r="A1340">
        <f>YEAR(B1340)</f>
        <v/>
      </c>
      <c r="B1340">
        <f>'Input EIA Imports Petroleum'!A1339</f>
        <v/>
      </c>
      <c r="C1340">
        <f>'Input EIA Imports Petroleum'!K1339</f>
        <v/>
      </c>
      <c r="D1340">
        <f>'Input EIA Imports Petroleum'!L1339</f>
        <v/>
      </c>
      <c r="E1340">
        <f>VLOOKUP('Input EIA Imports Petroleum'!$E1339,'EIA Petroleum Classification'!$A:$B,2,FALSE)</f>
        <v/>
      </c>
    </row>
    <row r="1341" spans="1:5">
      <c r="A1341">
        <f>YEAR(B1341)</f>
        <v/>
      </c>
      <c r="B1341">
        <f>'Input EIA Imports Petroleum'!A1340</f>
        <v/>
      </c>
      <c r="C1341">
        <f>'Input EIA Imports Petroleum'!K1340</f>
        <v/>
      </c>
      <c r="D1341">
        <f>'Input EIA Imports Petroleum'!L1340</f>
        <v/>
      </c>
      <c r="E1341">
        <f>VLOOKUP('Input EIA Imports Petroleum'!$E1340,'EIA Petroleum Classification'!$A:$B,2,FALSE)</f>
        <v/>
      </c>
    </row>
    <row r="1342" spans="1:5">
      <c r="A1342">
        <f>YEAR(B1342)</f>
        <v/>
      </c>
      <c r="B1342">
        <f>'Input EIA Imports Petroleum'!A1341</f>
        <v/>
      </c>
      <c r="C1342">
        <f>'Input EIA Imports Petroleum'!K1341</f>
        <v/>
      </c>
      <c r="D1342">
        <f>'Input EIA Imports Petroleum'!L1341</f>
        <v/>
      </c>
      <c r="E1342">
        <f>VLOOKUP('Input EIA Imports Petroleum'!$E1341,'EIA Petroleum Classification'!$A:$B,2,FALSE)</f>
        <v/>
      </c>
    </row>
    <row r="1343" spans="1:5">
      <c r="A1343">
        <f>YEAR(B1343)</f>
        <v/>
      </c>
      <c r="B1343">
        <f>'Input EIA Imports Petroleum'!A1342</f>
        <v/>
      </c>
      <c r="C1343">
        <f>'Input EIA Imports Petroleum'!K1342</f>
        <v/>
      </c>
      <c r="D1343">
        <f>'Input EIA Imports Petroleum'!L1342</f>
        <v/>
      </c>
      <c r="E1343">
        <f>VLOOKUP('Input EIA Imports Petroleum'!$E1342,'EIA Petroleum Classification'!$A:$B,2,FALSE)</f>
        <v/>
      </c>
    </row>
    <row r="1344" spans="1:5">
      <c r="A1344">
        <f>YEAR(B1344)</f>
        <v/>
      </c>
      <c r="B1344">
        <f>'Input EIA Imports Petroleum'!A1343</f>
        <v/>
      </c>
      <c r="C1344">
        <f>'Input EIA Imports Petroleum'!K1343</f>
        <v/>
      </c>
      <c r="D1344">
        <f>'Input EIA Imports Petroleum'!L1343</f>
        <v/>
      </c>
      <c r="E1344">
        <f>VLOOKUP('Input EIA Imports Petroleum'!$E1343,'EIA Petroleum Classification'!$A:$B,2,FALSE)</f>
        <v/>
      </c>
    </row>
    <row r="1345" spans="1:5">
      <c r="A1345">
        <f>YEAR(B1345)</f>
        <v/>
      </c>
      <c r="B1345">
        <f>'Input EIA Imports Petroleum'!A1344</f>
        <v/>
      </c>
      <c r="C1345">
        <f>'Input EIA Imports Petroleum'!K1344</f>
        <v/>
      </c>
      <c r="D1345">
        <f>'Input EIA Imports Petroleum'!L1344</f>
        <v/>
      </c>
      <c r="E1345">
        <f>VLOOKUP('Input EIA Imports Petroleum'!$E1344,'EIA Petroleum Classification'!$A:$B,2,FALSE)</f>
        <v/>
      </c>
    </row>
    <row r="1346" spans="1:5">
      <c r="A1346">
        <f>YEAR(B1346)</f>
        <v/>
      </c>
      <c r="B1346">
        <f>'Input EIA Imports Petroleum'!A1345</f>
        <v/>
      </c>
      <c r="C1346">
        <f>'Input EIA Imports Petroleum'!K1345</f>
        <v/>
      </c>
      <c r="D1346">
        <f>'Input EIA Imports Petroleum'!L1345</f>
        <v/>
      </c>
      <c r="E1346">
        <f>VLOOKUP('Input EIA Imports Petroleum'!$E1345,'EIA Petroleum Classification'!$A:$B,2,FALSE)</f>
        <v/>
      </c>
    </row>
    <row r="1347" spans="1:5">
      <c r="A1347">
        <f>YEAR(B1347)</f>
        <v/>
      </c>
      <c r="B1347">
        <f>'Input EIA Imports Petroleum'!A1346</f>
        <v/>
      </c>
      <c r="C1347">
        <f>'Input EIA Imports Petroleum'!K1346</f>
        <v/>
      </c>
      <c r="D1347">
        <f>'Input EIA Imports Petroleum'!L1346</f>
        <v/>
      </c>
      <c r="E1347">
        <f>VLOOKUP('Input EIA Imports Petroleum'!$E1346,'EIA Petroleum Classification'!$A:$B,2,FALSE)</f>
        <v/>
      </c>
    </row>
    <row r="1348" spans="1:5">
      <c r="A1348">
        <f>YEAR(B1348)</f>
        <v/>
      </c>
      <c r="B1348">
        <f>'Input EIA Imports Petroleum'!A1347</f>
        <v/>
      </c>
      <c r="C1348">
        <f>'Input EIA Imports Petroleum'!K1347</f>
        <v/>
      </c>
      <c r="D1348">
        <f>'Input EIA Imports Petroleum'!L1347</f>
        <v/>
      </c>
      <c r="E1348">
        <f>VLOOKUP('Input EIA Imports Petroleum'!$E1347,'EIA Petroleum Classification'!$A:$B,2,FALSE)</f>
        <v/>
      </c>
    </row>
    <row r="1349" spans="1:5">
      <c r="A1349">
        <f>YEAR(B1349)</f>
        <v/>
      </c>
      <c r="B1349">
        <f>'Input EIA Imports Petroleum'!A1348</f>
        <v/>
      </c>
      <c r="C1349">
        <f>'Input EIA Imports Petroleum'!K1348</f>
        <v/>
      </c>
      <c r="D1349">
        <f>'Input EIA Imports Petroleum'!L1348</f>
        <v/>
      </c>
      <c r="E1349">
        <f>VLOOKUP('Input EIA Imports Petroleum'!$E1348,'EIA Petroleum Classification'!$A:$B,2,FALSE)</f>
        <v/>
      </c>
    </row>
    <row r="1350" spans="1:5">
      <c r="A1350">
        <f>YEAR(B1350)</f>
        <v/>
      </c>
      <c r="B1350">
        <f>'Input EIA Imports Petroleum'!A1349</f>
        <v/>
      </c>
      <c r="C1350">
        <f>'Input EIA Imports Petroleum'!K1349</f>
        <v/>
      </c>
      <c r="D1350">
        <f>'Input EIA Imports Petroleum'!L1349</f>
        <v/>
      </c>
      <c r="E1350">
        <f>VLOOKUP('Input EIA Imports Petroleum'!$E1349,'EIA Petroleum Classification'!$A:$B,2,FALSE)</f>
        <v/>
      </c>
    </row>
    <row r="1351" spans="1:5">
      <c r="A1351">
        <f>YEAR(B1351)</f>
        <v/>
      </c>
      <c r="B1351">
        <f>'Input EIA Imports Petroleum'!A1350</f>
        <v/>
      </c>
      <c r="C1351">
        <f>'Input EIA Imports Petroleum'!K1350</f>
        <v/>
      </c>
      <c r="D1351">
        <f>'Input EIA Imports Petroleum'!L1350</f>
        <v/>
      </c>
      <c r="E1351">
        <f>VLOOKUP('Input EIA Imports Petroleum'!$E1350,'EIA Petroleum Classification'!$A:$B,2,FALSE)</f>
        <v/>
      </c>
    </row>
    <row r="1352" spans="1:5">
      <c r="A1352">
        <f>YEAR(B1352)</f>
        <v/>
      </c>
      <c r="B1352">
        <f>'Input EIA Imports Petroleum'!A1351</f>
        <v/>
      </c>
      <c r="C1352">
        <f>'Input EIA Imports Petroleum'!K1351</f>
        <v/>
      </c>
      <c r="D1352">
        <f>'Input EIA Imports Petroleum'!L1351</f>
        <v/>
      </c>
      <c r="E1352">
        <f>VLOOKUP('Input EIA Imports Petroleum'!$E1351,'EIA Petroleum Classification'!$A:$B,2,FALSE)</f>
        <v/>
      </c>
    </row>
    <row r="1353" spans="1:5">
      <c r="A1353">
        <f>YEAR(B1353)</f>
        <v/>
      </c>
      <c r="B1353">
        <f>'Input EIA Imports Petroleum'!A1352</f>
        <v/>
      </c>
      <c r="C1353">
        <f>'Input EIA Imports Petroleum'!K1352</f>
        <v/>
      </c>
      <c r="D1353">
        <f>'Input EIA Imports Petroleum'!L1352</f>
        <v/>
      </c>
      <c r="E1353">
        <f>VLOOKUP('Input EIA Imports Petroleum'!$E1352,'EIA Petroleum Classification'!$A:$B,2,FALSE)</f>
        <v/>
      </c>
    </row>
    <row r="1354" spans="1:5">
      <c r="A1354">
        <f>YEAR(B1354)</f>
        <v/>
      </c>
      <c r="B1354">
        <f>'Input EIA Imports Petroleum'!A1353</f>
        <v/>
      </c>
      <c r="C1354">
        <f>'Input EIA Imports Petroleum'!K1353</f>
        <v/>
      </c>
      <c r="D1354">
        <f>'Input EIA Imports Petroleum'!L1353</f>
        <v/>
      </c>
      <c r="E1354">
        <f>VLOOKUP('Input EIA Imports Petroleum'!$E1353,'EIA Petroleum Classification'!$A:$B,2,FALSE)</f>
        <v/>
      </c>
    </row>
    <row r="1355" spans="1:5">
      <c r="A1355">
        <f>YEAR(B1355)</f>
        <v/>
      </c>
      <c r="B1355">
        <f>'Input EIA Imports Petroleum'!A1354</f>
        <v/>
      </c>
      <c r="C1355">
        <f>'Input EIA Imports Petroleum'!K1354</f>
        <v/>
      </c>
      <c r="D1355">
        <f>'Input EIA Imports Petroleum'!L1354</f>
        <v/>
      </c>
      <c r="E1355">
        <f>VLOOKUP('Input EIA Imports Petroleum'!$E1354,'EIA Petroleum Classification'!$A:$B,2,FALSE)</f>
        <v/>
      </c>
    </row>
    <row r="1356" spans="1:5">
      <c r="A1356">
        <f>YEAR(B1356)</f>
        <v/>
      </c>
      <c r="B1356">
        <f>'Input EIA Imports Petroleum'!A1355</f>
        <v/>
      </c>
      <c r="C1356">
        <f>'Input EIA Imports Petroleum'!K1355</f>
        <v/>
      </c>
      <c r="D1356">
        <f>'Input EIA Imports Petroleum'!L1355</f>
        <v/>
      </c>
      <c r="E1356">
        <f>VLOOKUP('Input EIA Imports Petroleum'!$E1355,'EIA Petroleum Classification'!$A:$B,2,FALSE)</f>
        <v/>
      </c>
    </row>
    <row r="1357" spans="1:5">
      <c r="A1357">
        <f>YEAR(B1357)</f>
        <v/>
      </c>
      <c r="B1357">
        <f>'Input EIA Imports Petroleum'!A1356</f>
        <v/>
      </c>
      <c r="C1357">
        <f>'Input EIA Imports Petroleum'!K1356</f>
        <v/>
      </c>
      <c r="D1357">
        <f>'Input EIA Imports Petroleum'!L1356</f>
        <v/>
      </c>
      <c r="E1357">
        <f>VLOOKUP('Input EIA Imports Petroleum'!$E1356,'EIA Petroleum Classification'!$A:$B,2,FALSE)</f>
        <v/>
      </c>
    </row>
    <row r="1358" spans="1:5">
      <c r="A1358">
        <f>YEAR(B1358)</f>
        <v/>
      </c>
      <c r="B1358">
        <f>'Input EIA Imports Petroleum'!A1357</f>
        <v/>
      </c>
      <c r="C1358">
        <f>'Input EIA Imports Petroleum'!K1357</f>
        <v/>
      </c>
      <c r="D1358">
        <f>'Input EIA Imports Petroleum'!L1357</f>
        <v/>
      </c>
      <c r="E1358">
        <f>VLOOKUP('Input EIA Imports Petroleum'!$E1357,'EIA Petroleum Classification'!$A:$B,2,FALSE)</f>
        <v/>
      </c>
    </row>
    <row r="1359" spans="1:5">
      <c r="A1359">
        <f>YEAR(B1359)</f>
        <v/>
      </c>
      <c r="B1359">
        <f>'Input EIA Imports Petroleum'!A1358</f>
        <v/>
      </c>
      <c r="C1359">
        <f>'Input EIA Imports Petroleum'!K1358</f>
        <v/>
      </c>
      <c r="D1359">
        <f>'Input EIA Imports Petroleum'!L1358</f>
        <v/>
      </c>
      <c r="E1359">
        <f>VLOOKUP('Input EIA Imports Petroleum'!$E1358,'EIA Petroleum Classification'!$A:$B,2,FALSE)</f>
        <v/>
      </c>
    </row>
    <row r="1360" spans="1:5">
      <c r="A1360">
        <f>YEAR(B1360)</f>
        <v/>
      </c>
      <c r="B1360">
        <f>'Input EIA Imports Petroleum'!A1359</f>
        <v/>
      </c>
      <c r="C1360">
        <f>'Input EIA Imports Petroleum'!K1359</f>
        <v/>
      </c>
      <c r="D1360">
        <f>'Input EIA Imports Petroleum'!L1359</f>
        <v/>
      </c>
      <c r="E1360">
        <f>VLOOKUP('Input EIA Imports Petroleum'!$E1359,'EIA Petroleum Classification'!$A:$B,2,FALSE)</f>
        <v/>
      </c>
    </row>
    <row r="1361" spans="1:5">
      <c r="A1361">
        <f>YEAR(B1361)</f>
        <v/>
      </c>
      <c r="B1361">
        <f>'Input EIA Imports Petroleum'!A1360</f>
        <v/>
      </c>
      <c r="C1361">
        <f>'Input EIA Imports Petroleum'!K1360</f>
        <v/>
      </c>
      <c r="D1361">
        <f>'Input EIA Imports Petroleum'!L1360</f>
        <v/>
      </c>
      <c r="E1361">
        <f>VLOOKUP('Input EIA Imports Petroleum'!$E1360,'EIA Petroleum Classification'!$A:$B,2,FALSE)</f>
        <v/>
      </c>
    </row>
    <row r="1362" spans="1:5">
      <c r="A1362">
        <f>YEAR(B1362)</f>
        <v/>
      </c>
      <c r="B1362">
        <f>'Input EIA Imports Petroleum'!A1361</f>
        <v/>
      </c>
      <c r="C1362">
        <f>'Input EIA Imports Petroleum'!K1361</f>
        <v/>
      </c>
      <c r="D1362">
        <f>'Input EIA Imports Petroleum'!L1361</f>
        <v/>
      </c>
      <c r="E1362">
        <f>VLOOKUP('Input EIA Imports Petroleum'!$E1361,'EIA Petroleum Classification'!$A:$B,2,FALSE)</f>
        <v/>
      </c>
    </row>
    <row r="1363" spans="1:5">
      <c r="A1363">
        <f>YEAR(B1363)</f>
        <v/>
      </c>
      <c r="B1363">
        <f>'Input EIA Imports Petroleum'!A1362</f>
        <v/>
      </c>
      <c r="C1363">
        <f>'Input EIA Imports Petroleum'!K1362</f>
        <v/>
      </c>
      <c r="D1363">
        <f>'Input EIA Imports Petroleum'!L1362</f>
        <v/>
      </c>
      <c r="E1363">
        <f>VLOOKUP('Input EIA Imports Petroleum'!$E1362,'EIA Petroleum Classification'!$A:$B,2,FALSE)</f>
        <v/>
      </c>
    </row>
    <row r="1364" spans="1:5">
      <c r="A1364">
        <f>YEAR(B1364)</f>
        <v/>
      </c>
      <c r="B1364">
        <f>'Input EIA Imports Petroleum'!A1363</f>
        <v/>
      </c>
      <c r="C1364">
        <f>'Input EIA Imports Petroleum'!K1363</f>
        <v/>
      </c>
      <c r="D1364">
        <f>'Input EIA Imports Petroleum'!L1363</f>
        <v/>
      </c>
      <c r="E1364">
        <f>VLOOKUP('Input EIA Imports Petroleum'!$E1363,'EIA Petroleum Classification'!$A:$B,2,FALSE)</f>
        <v/>
      </c>
    </row>
    <row r="1365" spans="1:5">
      <c r="A1365">
        <f>YEAR(B1365)</f>
        <v/>
      </c>
      <c r="B1365">
        <f>'Input EIA Imports Petroleum'!A1364</f>
        <v/>
      </c>
      <c r="C1365">
        <f>'Input EIA Imports Petroleum'!K1364</f>
        <v/>
      </c>
      <c r="D1365">
        <f>'Input EIA Imports Petroleum'!L1364</f>
        <v/>
      </c>
      <c r="E1365">
        <f>VLOOKUP('Input EIA Imports Petroleum'!$E1364,'EIA Petroleum Classification'!$A:$B,2,FALSE)</f>
        <v/>
      </c>
    </row>
    <row r="1366" spans="1:5">
      <c r="A1366">
        <f>YEAR(B1366)</f>
        <v/>
      </c>
      <c r="B1366">
        <f>'Input EIA Imports Petroleum'!A1365</f>
        <v/>
      </c>
      <c r="C1366">
        <f>'Input EIA Imports Petroleum'!K1365</f>
        <v/>
      </c>
      <c r="D1366">
        <f>'Input EIA Imports Petroleum'!L1365</f>
        <v/>
      </c>
      <c r="E1366">
        <f>VLOOKUP('Input EIA Imports Petroleum'!$E1365,'EIA Petroleum Classification'!$A:$B,2,FALSE)</f>
        <v/>
      </c>
    </row>
    <row r="1367" spans="1:5">
      <c r="A1367">
        <f>YEAR(B1367)</f>
        <v/>
      </c>
      <c r="B1367">
        <f>'Input EIA Imports Petroleum'!A1366</f>
        <v/>
      </c>
      <c r="C1367">
        <f>'Input EIA Imports Petroleum'!K1366</f>
        <v/>
      </c>
      <c r="D1367">
        <f>'Input EIA Imports Petroleum'!L1366</f>
        <v/>
      </c>
      <c r="E1367">
        <f>VLOOKUP('Input EIA Imports Petroleum'!$E1366,'EIA Petroleum Classification'!$A:$B,2,FALSE)</f>
        <v/>
      </c>
    </row>
    <row r="1368" spans="1:5">
      <c r="A1368">
        <f>YEAR(B1368)</f>
        <v/>
      </c>
      <c r="B1368">
        <f>'Input EIA Imports Petroleum'!A1367</f>
        <v/>
      </c>
      <c r="C1368">
        <f>'Input EIA Imports Petroleum'!K1367</f>
        <v/>
      </c>
      <c r="D1368">
        <f>'Input EIA Imports Petroleum'!L1367</f>
        <v/>
      </c>
      <c r="E1368">
        <f>VLOOKUP('Input EIA Imports Petroleum'!$E1367,'EIA Petroleum Classification'!$A:$B,2,FALSE)</f>
        <v/>
      </c>
    </row>
    <row r="1369" spans="1:5">
      <c r="A1369">
        <f>YEAR(B1369)</f>
        <v/>
      </c>
      <c r="B1369">
        <f>'Input EIA Imports Petroleum'!A1368</f>
        <v/>
      </c>
      <c r="C1369">
        <f>'Input EIA Imports Petroleum'!K1368</f>
        <v/>
      </c>
      <c r="D1369">
        <f>'Input EIA Imports Petroleum'!L1368</f>
        <v/>
      </c>
      <c r="E1369">
        <f>VLOOKUP('Input EIA Imports Petroleum'!$E1368,'EIA Petroleum Classification'!$A:$B,2,FALSE)</f>
        <v/>
      </c>
    </row>
    <row r="1370" spans="1:5">
      <c r="A1370">
        <f>YEAR(B1370)</f>
        <v/>
      </c>
      <c r="B1370">
        <f>'Input EIA Imports Petroleum'!A1369</f>
        <v/>
      </c>
      <c r="C1370">
        <f>'Input EIA Imports Petroleum'!K1369</f>
        <v/>
      </c>
      <c r="D1370">
        <f>'Input EIA Imports Petroleum'!L1369</f>
        <v/>
      </c>
      <c r="E1370">
        <f>VLOOKUP('Input EIA Imports Petroleum'!$E1369,'EIA Petroleum Classification'!$A:$B,2,FALSE)</f>
        <v/>
      </c>
    </row>
    <row r="1371" spans="1:5">
      <c r="A1371">
        <f>YEAR(B1371)</f>
        <v/>
      </c>
      <c r="B1371">
        <f>'Input EIA Imports Petroleum'!A1370</f>
        <v/>
      </c>
      <c r="C1371">
        <f>'Input EIA Imports Petroleum'!K1370</f>
        <v/>
      </c>
      <c r="D1371">
        <f>'Input EIA Imports Petroleum'!L1370</f>
        <v/>
      </c>
      <c r="E1371">
        <f>VLOOKUP('Input EIA Imports Petroleum'!$E1370,'EIA Petroleum Classification'!$A:$B,2,FALSE)</f>
        <v/>
      </c>
    </row>
    <row r="1372" spans="1:5">
      <c r="A1372">
        <f>YEAR(B1372)</f>
        <v/>
      </c>
      <c r="B1372">
        <f>'Input EIA Imports Petroleum'!A1371</f>
        <v/>
      </c>
      <c r="C1372">
        <f>'Input EIA Imports Petroleum'!K1371</f>
        <v/>
      </c>
      <c r="D1372">
        <f>'Input EIA Imports Petroleum'!L1371</f>
        <v/>
      </c>
      <c r="E1372">
        <f>VLOOKUP('Input EIA Imports Petroleum'!$E1371,'EIA Petroleum Classification'!$A:$B,2,FALSE)</f>
        <v/>
      </c>
    </row>
    <row r="1373" spans="1:5">
      <c r="A1373">
        <f>YEAR(B1373)</f>
        <v/>
      </c>
      <c r="B1373">
        <f>'Input EIA Imports Petroleum'!A1372</f>
        <v/>
      </c>
      <c r="C1373">
        <f>'Input EIA Imports Petroleum'!K1372</f>
        <v/>
      </c>
      <c r="D1373">
        <f>'Input EIA Imports Petroleum'!L1372</f>
        <v/>
      </c>
      <c r="E1373">
        <f>VLOOKUP('Input EIA Imports Petroleum'!$E1372,'EIA Petroleum Classification'!$A:$B,2,FALSE)</f>
        <v/>
      </c>
    </row>
    <row r="1374" spans="1:5">
      <c r="A1374">
        <f>YEAR(B1374)</f>
        <v/>
      </c>
      <c r="B1374">
        <f>'Input EIA Imports Petroleum'!A1373</f>
        <v/>
      </c>
      <c r="C1374">
        <f>'Input EIA Imports Petroleum'!K1373</f>
        <v/>
      </c>
      <c r="D1374">
        <f>'Input EIA Imports Petroleum'!L1373</f>
        <v/>
      </c>
      <c r="E1374">
        <f>VLOOKUP('Input EIA Imports Petroleum'!$E1373,'EIA Petroleum Classification'!$A:$B,2,FALSE)</f>
        <v/>
      </c>
    </row>
    <row r="1375" spans="1:5">
      <c r="A1375">
        <f>YEAR(B1375)</f>
        <v/>
      </c>
      <c r="B1375">
        <f>'Input EIA Imports Petroleum'!A1374</f>
        <v/>
      </c>
      <c r="C1375">
        <f>'Input EIA Imports Petroleum'!K1374</f>
        <v/>
      </c>
      <c r="D1375">
        <f>'Input EIA Imports Petroleum'!L1374</f>
        <v/>
      </c>
      <c r="E1375">
        <f>VLOOKUP('Input EIA Imports Petroleum'!$E1374,'EIA Petroleum Classification'!$A:$B,2,FALSE)</f>
        <v/>
      </c>
    </row>
    <row r="1376" spans="1:5">
      <c r="A1376">
        <f>YEAR(B1376)</f>
        <v/>
      </c>
      <c r="B1376">
        <f>'Input EIA Imports Petroleum'!A1375</f>
        <v/>
      </c>
      <c r="C1376">
        <f>'Input EIA Imports Petroleum'!K1375</f>
        <v/>
      </c>
      <c r="D1376">
        <f>'Input EIA Imports Petroleum'!L1375</f>
        <v/>
      </c>
      <c r="E1376">
        <f>VLOOKUP('Input EIA Imports Petroleum'!$E1375,'EIA Petroleum Classification'!$A:$B,2,FALSE)</f>
        <v/>
      </c>
    </row>
    <row r="1377" spans="1:5">
      <c r="A1377">
        <f>YEAR(B1377)</f>
        <v/>
      </c>
      <c r="B1377">
        <f>'Input EIA Imports Petroleum'!A1376</f>
        <v/>
      </c>
      <c r="C1377">
        <f>'Input EIA Imports Petroleum'!K1376</f>
        <v/>
      </c>
      <c r="D1377">
        <f>'Input EIA Imports Petroleum'!L1376</f>
        <v/>
      </c>
      <c r="E1377">
        <f>VLOOKUP('Input EIA Imports Petroleum'!$E1376,'EIA Petroleum Classification'!$A:$B,2,FALSE)</f>
        <v/>
      </c>
    </row>
    <row r="1378" spans="1:5">
      <c r="A1378">
        <f>YEAR(B1378)</f>
        <v/>
      </c>
      <c r="B1378">
        <f>'Input EIA Imports Petroleum'!A1377</f>
        <v/>
      </c>
      <c r="C1378">
        <f>'Input EIA Imports Petroleum'!K1377</f>
        <v/>
      </c>
      <c r="D1378">
        <f>'Input EIA Imports Petroleum'!L1377</f>
        <v/>
      </c>
      <c r="E1378">
        <f>VLOOKUP('Input EIA Imports Petroleum'!$E1377,'EIA Petroleum Classification'!$A:$B,2,FALSE)</f>
        <v/>
      </c>
    </row>
    <row r="1379" spans="1:5">
      <c r="A1379">
        <f>YEAR(B1379)</f>
        <v/>
      </c>
      <c r="B1379">
        <f>'Input EIA Imports Petroleum'!A1378</f>
        <v/>
      </c>
      <c r="C1379">
        <f>'Input EIA Imports Petroleum'!K1378</f>
        <v/>
      </c>
      <c r="D1379">
        <f>'Input EIA Imports Petroleum'!L1378</f>
        <v/>
      </c>
      <c r="E1379">
        <f>VLOOKUP('Input EIA Imports Petroleum'!$E1378,'EIA Petroleum Classification'!$A:$B,2,FALSE)</f>
        <v/>
      </c>
    </row>
    <row r="1380" spans="1:5">
      <c r="A1380">
        <f>YEAR(B1380)</f>
        <v/>
      </c>
      <c r="B1380">
        <f>'Input EIA Imports Petroleum'!A1379</f>
        <v/>
      </c>
      <c r="C1380">
        <f>'Input EIA Imports Petroleum'!K1379</f>
        <v/>
      </c>
      <c r="D1380">
        <f>'Input EIA Imports Petroleum'!L1379</f>
        <v/>
      </c>
      <c r="E1380">
        <f>VLOOKUP('Input EIA Imports Petroleum'!$E1379,'EIA Petroleum Classification'!$A:$B,2,FALSE)</f>
        <v/>
      </c>
    </row>
    <row r="1381" spans="1:5">
      <c r="A1381">
        <f>YEAR(B1381)</f>
        <v/>
      </c>
      <c r="B1381">
        <f>'Input EIA Imports Petroleum'!A1380</f>
        <v/>
      </c>
      <c r="C1381">
        <f>'Input EIA Imports Petroleum'!K1380</f>
        <v/>
      </c>
      <c r="D1381">
        <f>'Input EIA Imports Petroleum'!L1380</f>
        <v/>
      </c>
      <c r="E1381">
        <f>VLOOKUP('Input EIA Imports Petroleum'!$E1380,'EIA Petroleum Classification'!$A:$B,2,FALSE)</f>
        <v/>
      </c>
    </row>
    <row r="1382" spans="1:5">
      <c r="A1382">
        <f>YEAR(B1382)</f>
        <v/>
      </c>
      <c r="B1382">
        <f>'Input EIA Imports Petroleum'!A1381</f>
        <v/>
      </c>
      <c r="C1382">
        <f>'Input EIA Imports Petroleum'!K1381</f>
        <v/>
      </c>
      <c r="D1382">
        <f>'Input EIA Imports Petroleum'!L1381</f>
        <v/>
      </c>
      <c r="E1382">
        <f>VLOOKUP('Input EIA Imports Petroleum'!$E1381,'EIA Petroleum Classification'!$A:$B,2,FALSE)</f>
        <v/>
      </c>
    </row>
    <row r="1383" spans="1:5">
      <c r="A1383">
        <f>YEAR(B1383)</f>
        <v/>
      </c>
      <c r="B1383">
        <f>'Input EIA Imports Petroleum'!A1382</f>
        <v/>
      </c>
      <c r="C1383">
        <f>'Input EIA Imports Petroleum'!K1382</f>
        <v/>
      </c>
      <c r="D1383">
        <f>'Input EIA Imports Petroleum'!L1382</f>
        <v/>
      </c>
      <c r="E1383">
        <f>VLOOKUP('Input EIA Imports Petroleum'!$E1382,'EIA Petroleum Classification'!$A:$B,2,FALSE)</f>
        <v/>
      </c>
    </row>
    <row r="1384" spans="1:5">
      <c r="A1384">
        <f>YEAR(B1384)</f>
        <v/>
      </c>
      <c r="B1384">
        <f>'Input EIA Imports Petroleum'!A1383</f>
        <v/>
      </c>
      <c r="C1384">
        <f>'Input EIA Imports Petroleum'!K1383</f>
        <v/>
      </c>
      <c r="D1384">
        <f>'Input EIA Imports Petroleum'!L1383</f>
        <v/>
      </c>
      <c r="E1384">
        <f>VLOOKUP('Input EIA Imports Petroleum'!$E1383,'EIA Petroleum Classification'!$A:$B,2,FALSE)</f>
        <v/>
      </c>
    </row>
    <row r="1385" spans="1:5">
      <c r="A1385">
        <f>YEAR(B1385)</f>
        <v/>
      </c>
      <c r="B1385">
        <f>'Input EIA Imports Petroleum'!A1384</f>
        <v/>
      </c>
      <c r="C1385">
        <f>'Input EIA Imports Petroleum'!K1384</f>
        <v/>
      </c>
      <c r="D1385">
        <f>'Input EIA Imports Petroleum'!L1384</f>
        <v/>
      </c>
      <c r="E1385">
        <f>VLOOKUP('Input EIA Imports Petroleum'!$E1384,'EIA Petroleum Classification'!$A:$B,2,FALSE)</f>
        <v/>
      </c>
    </row>
    <row r="1386" spans="1:5">
      <c r="A1386">
        <f>YEAR(B1386)</f>
        <v/>
      </c>
      <c r="B1386">
        <f>'Input EIA Imports Petroleum'!A1385</f>
        <v/>
      </c>
      <c r="C1386">
        <f>'Input EIA Imports Petroleum'!K1385</f>
        <v/>
      </c>
      <c r="D1386">
        <f>'Input EIA Imports Petroleum'!L1385</f>
        <v/>
      </c>
      <c r="E1386">
        <f>VLOOKUP('Input EIA Imports Petroleum'!$E1385,'EIA Petroleum Classification'!$A:$B,2,FALSE)</f>
        <v/>
      </c>
    </row>
    <row r="1387" spans="1:5">
      <c r="A1387">
        <f>YEAR(B1387)</f>
        <v/>
      </c>
      <c r="B1387">
        <f>'Input EIA Imports Petroleum'!A1386</f>
        <v/>
      </c>
      <c r="C1387">
        <f>'Input EIA Imports Petroleum'!K1386</f>
        <v/>
      </c>
      <c r="D1387">
        <f>'Input EIA Imports Petroleum'!L1386</f>
        <v/>
      </c>
      <c r="E1387">
        <f>VLOOKUP('Input EIA Imports Petroleum'!$E1386,'EIA Petroleum Classification'!$A:$B,2,FALSE)</f>
        <v/>
      </c>
    </row>
    <row r="1388" spans="1:5">
      <c r="A1388">
        <f>YEAR(B1388)</f>
        <v/>
      </c>
      <c r="B1388">
        <f>'Input EIA Imports Petroleum'!A1387</f>
        <v/>
      </c>
      <c r="C1388">
        <f>'Input EIA Imports Petroleum'!K1387</f>
        <v/>
      </c>
      <c r="D1388">
        <f>'Input EIA Imports Petroleum'!L1387</f>
        <v/>
      </c>
      <c r="E1388">
        <f>VLOOKUP('Input EIA Imports Petroleum'!$E1387,'EIA Petroleum Classification'!$A:$B,2,FALSE)</f>
        <v/>
      </c>
    </row>
    <row r="1389" spans="1:5">
      <c r="A1389">
        <f>YEAR(B1389)</f>
        <v/>
      </c>
      <c r="B1389">
        <f>'Input EIA Imports Petroleum'!A1388</f>
        <v/>
      </c>
      <c r="C1389">
        <f>'Input EIA Imports Petroleum'!K1388</f>
        <v/>
      </c>
      <c r="D1389">
        <f>'Input EIA Imports Petroleum'!L1388</f>
        <v/>
      </c>
      <c r="E1389">
        <f>VLOOKUP('Input EIA Imports Petroleum'!$E1388,'EIA Petroleum Classification'!$A:$B,2,FALSE)</f>
        <v/>
      </c>
    </row>
    <row r="1390" spans="1:5">
      <c r="A1390">
        <f>YEAR(B1390)</f>
        <v/>
      </c>
      <c r="B1390">
        <f>'Input EIA Imports Petroleum'!A1389</f>
        <v/>
      </c>
      <c r="C1390">
        <f>'Input EIA Imports Petroleum'!K1389</f>
        <v/>
      </c>
      <c r="D1390">
        <f>'Input EIA Imports Petroleum'!L1389</f>
        <v/>
      </c>
      <c r="E1390">
        <f>VLOOKUP('Input EIA Imports Petroleum'!$E1389,'EIA Petroleum Classification'!$A:$B,2,FALSE)</f>
        <v/>
      </c>
    </row>
    <row r="1391" spans="1:5">
      <c r="A1391">
        <f>YEAR(B1391)</f>
        <v/>
      </c>
      <c r="B1391">
        <f>'Input EIA Imports Petroleum'!A1390</f>
        <v/>
      </c>
      <c r="C1391">
        <f>'Input EIA Imports Petroleum'!K1390</f>
        <v/>
      </c>
      <c r="D1391">
        <f>'Input EIA Imports Petroleum'!L1390</f>
        <v/>
      </c>
      <c r="E1391">
        <f>VLOOKUP('Input EIA Imports Petroleum'!$E1390,'EIA Petroleum Classification'!$A:$B,2,FALSE)</f>
        <v/>
      </c>
    </row>
    <row r="1392" spans="1:5">
      <c r="A1392">
        <f>YEAR(B1392)</f>
        <v/>
      </c>
      <c r="B1392">
        <f>'Input EIA Imports Petroleum'!A1391</f>
        <v/>
      </c>
      <c r="C1392">
        <f>'Input EIA Imports Petroleum'!K1391</f>
        <v/>
      </c>
      <c r="D1392">
        <f>'Input EIA Imports Petroleum'!L1391</f>
        <v/>
      </c>
      <c r="E1392">
        <f>VLOOKUP('Input EIA Imports Petroleum'!$E1391,'EIA Petroleum Classification'!$A:$B,2,FALSE)</f>
        <v/>
      </c>
    </row>
    <row r="1393" spans="1:5">
      <c r="A1393">
        <f>YEAR(B1393)</f>
        <v/>
      </c>
      <c r="B1393">
        <f>'Input EIA Imports Petroleum'!A1392</f>
        <v/>
      </c>
      <c r="C1393">
        <f>'Input EIA Imports Petroleum'!K1392</f>
        <v/>
      </c>
      <c r="D1393">
        <f>'Input EIA Imports Petroleum'!L1392</f>
        <v/>
      </c>
      <c r="E1393">
        <f>VLOOKUP('Input EIA Imports Petroleum'!$E1392,'EIA Petroleum Classification'!$A:$B,2,FALSE)</f>
        <v/>
      </c>
    </row>
    <row r="1394" spans="1:5">
      <c r="A1394">
        <f>YEAR(B1394)</f>
        <v/>
      </c>
      <c r="B1394">
        <f>'Input EIA Imports Petroleum'!A1393</f>
        <v/>
      </c>
      <c r="C1394">
        <f>'Input EIA Imports Petroleum'!K1393</f>
        <v/>
      </c>
      <c r="D1394">
        <f>'Input EIA Imports Petroleum'!L1393</f>
        <v/>
      </c>
      <c r="E1394">
        <f>VLOOKUP('Input EIA Imports Petroleum'!$E1393,'EIA Petroleum Classification'!$A:$B,2,FALSE)</f>
        <v/>
      </c>
    </row>
    <row r="1395" spans="1:5">
      <c r="A1395">
        <f>YEAR(B1395)</f>
        <v/>
      </c>
      <c r="B1395">
        <f>'Input EIA Imports Petroleum'!A1394</f>
        <v/>
      </c>
      <c r="C1395">
        <f>'Input EIA Imports Petroleum'!K1394</f>
        <v/>
      </c>
      <c r="D1395">
        <f>'Input EIA Imports Petroleum'!L1394</f>
        <v/>
      </c>
      <c r="E1395">
        <f>VLOOKUP('Input EIA Imports Petroleum'!$E1394,'EIA Petroleum Classification'!$A:$B,2,FALSE)</f>
        <v/>
      </c>
    </row>
    <row r="1396" spans="1:5">
      <c r="A1396">
        <f>YEAR(B1396)</f>
        <v/>
      </c>
      <c r="B1396">
        <f>'Input EIA Imports Petroleum'!A1395</f>
        <v/>
      </c>
      <c r="C1396">
        <f>'Input EIA Imports Petroleum'!K1395</f>
        <v/>
      </c>
      <c r="D1396">
        <f>'Input EIA Imports Petroleum'!L1395</f>
        <v/>
      </c>
      <c r="E1396">
        <f>VLOOKUP('Input EIA Imports Petroleum'!$E1395,'EIA Petroleum Classification'!$A:$B,2,FALSE)</f>
        <v/>
      </c>
    </row>
    <row r="1397" spans="1:5">
      <c r="A1397">
        <f>YEAR(B1397)</f>
        <v/>
      </c>
      <c r="B1397">
        <f>'Input EIA Imports Petroleum'!A1396</f>
        <v/>
      </c>
      <c r="C1397">
        <f>'Input EIA Imports Petroleum'!K1396</f>
        <v/>
      </c>
      <c r="D1397">
        <f>'Input EIA Imports Petroleum'!L1396</f>
        <v/>
      </c>
      <c r="E1397">
        <f>VLOOKUP('Input EIA Imports Petroleum'!$E1396,'EIA Petroleum Classification'!$A:$B,2,FALSE)</f>
        <v/>
      </c>
    </row>
    <row r="1398" spans="1:5">
      <c r="A1398">
        <f>YEAR(B1398)</f>
        <v/>
      </c>
      <c r="B1398">
        <f>'Input EIA Imports Petroleum'!A1397</f>
        <v/>
      </c>
      <c r="C1398">
        <f>'Input EIA Imports Petroleum'!K1397</f>
        <v/>
      </c>
      <c r="D1398">
        <f>'Input EIA Imports Petroleum'!L1397</f>
        <v/>
      </c>
      <c r="E1398">
        <f>VLOOKUP('Input EIA Imports Petroleum'!$E1397,'EIA Petroleum Classification'!$A:$B,2,FALSE)</f>
        <v/>
      </c>
    </row>
    <row r="1399" spans="1:5">
      <c r="A1399">
        <f>YEAR(B1399)</f>
        <v/>
      </c>
      <c r="B1399">
        <f>'Input EIA Imports Petroleum'!A1398</f>
        <v/>
      </c>
      <c r="C1399">
        <f>'Input EIA Imports Petroleum'!K1398</f>
        <v/>
      </c>
      <c r="D1399">
        <f>'Input EIA Imports Petroleum'!L1398</f>
        <v/>
      </c>
      <c r="E1399">
        <f>VLOOKUP('Input EIA Imports Petroleum'!$E1398,'EIA Petroleum Classification'!$A:$B,2,FALSE)</f>
        <v/>
      </c>
    </row>
    <row r="1400" spans="1:5">
      <c r="A1400">
        <f>YEAR(B1400)</f>
        <v/>
      </c>
      <c r="B1400">
        <f>'Input EIA Imports Petroleum'!A1399</f>
        <v/>
      </c>
      <c r="C1400">
        <f>'Input EIA Imports Petroleum'!K1399</f>
        <v/>
      </c>
      <c r="D1400">
        <f>'Input EIA Imports Petroleum'!L1399</f>
        <v/>
      </c>
      <c r="E1400">
        <f>VLOOKUP('Input EIA Imports Petroleum'!$E1399,'EIA Petroleum Classification'!$A:$B,2,FALSE)</f>
        <v/>
      </c>
    </row>
    <row r="1401" spans="1:5">
      <c r="A1401">
        <f>YEAR(B1401)</f>
        <v/>
      </c>
      <c r="B1401">
        <f>'Input EIA Imports Petroleum'!A1400</f>
        <v/>
      </c>
      <c r="C1401">
        <f>'Input EIA Imports Petroleum'!K1400</f>
        <v/>
      </c>
      <c r="D1401">
        <f>'Input EIA Imports Petroleum'!L1400</f>
        <v/>
      </c>
      <c r="E1401">
        <f>VLOOKUP('Input EIA Imports Petroleum'!$E1400,'EIA Petroleum Classification'!$A:$B,2,FALSE)</f>
        <v/>
      </c>
    </row>
    <row r="1402" spans="1:5">
      <c r="A1402">
        <f>YEAR(B1402)</f>
        <v/>
      </c>
      <c r="B1402">
        <f>'Input EIA Imports Petroleum'!A1401</f>
        <v/>
      </c>
      <c r="C1402">
        <f>'Input EIA Imports Petroleum'!K1401</f>
        <v/>
      </c>
      <c r="D1402">
        <f>'Input EIA Imports Petroleum'!L1401</f>
        <v/>
      </c>
      <c r="E1402">
        <f>VLOOKUP('Input EIA Imports Petroleum'!$E1401,'EIA Petroleum Classification'!$A:$B,2,FALSE)</f>
        <v/>
      </c>
    </row>
    <row r="1403" spans="1:5">
      <c r="A1403">
        <f>YEAR(B1403)</f>
        <v/>
      </c>
      <c r="B1403">
        <f>'Input EIA Imports Petroleum'!A1402</f>
        <v/>
      </c>
      <c r="C1403">
        <f>'Input EIA Imports Petroleum'!K1402</f>
        <v/>
      </c>
      <c r="D1403">
        <f>'Input EIA Imports Petroleum'!L1402</f>
        <v/>
      </c>
      <c r="E1403">
        <f>VLOOKUP('Input EIA Imports Petroleum'!$E1402,'EIA Petroleum Classification'!$A:$B,2,FALSE)</f>
        <v/>
      </c>
    </row>
    <row r="1404" spans="1:5">
      <c r="A1404">
        <f>YEAR(B1404)</f>
        <v/>
      </c>
      <c r="B1404">
        <f>'Input EIA Imports Petroleum'!A1403</f>
        <v/>
      </c>
      <c r="C1404">
        <f>'Input EIA Imports Petroleum'!K1403</f>
        <v/>
      </c>
      <c r="D1404">
        <f>'Input EIA Imports Petroleum'!L1403</f>
        <v/>
      </c>
      <c r="E1404">
        <f>VLOOKUP('Input EIA Imports Petroleum'!$E1403,'EIA Petroleum Classification'!$A:$B,2,FALSE)</f>
        <v/>
      </c>
    </row>
    <row r="1405" spans="1:5">
      <c r="A1405">
        <f>YEAR(B1405)</f>
        <v/>
      </c>
      <c r="B1405">
        <f>'Input EIA Imports Petroleum'!A1404</f>
        <v/>
      </c>
      <c r="C1405">
        <f>'Input EIA Imports Petroleum'!K1404</f>
        <v/>
      </c>
      <c r="D1405">
        <f>'Input EIA Imports Petroleum'!L1404</f>
        <v/>
      </c>
      <c r="E1405">
        <f>VLOOKUP('Input EIA Imports Petroleum'!$E1404,'EIA Petroleum Classification'!$A:$B,2,FALSE)</f>
        <v/>
      </c>
    </row>
    <row r="1406" spans="1:5">
      <c r="A1406">
        <f>YEAR(B1406)</f>
        <v/>
      </c>
      <c r="B1406">
        <f>'Input EIA Imports Petroleum'!A1405</f>
        <v/>
      </c>
      <c r="C1406">
        <f>'Input EIA Imports Petroleum'!K1405</f>
        <v/>
      </c>
      <c r="D1406">
        <f>'Input EIA Imports Petroleum'!L1405</f>
        <v/>
      </c>
      <c r="E1406">
        <f>VLOOKUP('Input EIA Imports Petroleum'!$E1405,'EIA Petroleum Classification'!$A:$B,2,FALSE)</f>
        <v/>
      </c>
    </row>
    <row r="1407" spans="1:5">
      <c r="A1407">
        <f>YEAR(B1407)</f>
        <v/>
      </c>
      <c r="B1407">
        <f>'Input EIA Imports Petroleum'!A1406</f>
        <v/>
      </c>
      <c r="C1407">
        <f>'Input EIA Imports Petroleum'!K1406</f>
        <v/>
      </c>
      <c r="D1407">
        <f>'Input EIA Imports Petroleum'!L1406</f>
        <v/>
      </c>
      <c r="E1407">
        <f>VLOOKUP('Input EIA Imports Petroleum'!$E1406,'EIA Petroleum Classification'!$A:$B,2,FALSE)</f>
        <v/>
      </c>
    </row>
    <row r="1408" spans="1:5">
      <c r="A1408">
        <f>YEAR(B1408)</f>
        <v/>
      </c>
      <c r="B1408">
        <f>'Input EIA Imports Petroleum'!A1407</f>
        <v/>
      </c>
      <c r="C1408">
        <f>'Input EIA Imports Petroleum'!K1407</f>
        <v/>
      </c>
      <c r="D1408">
        <f>'Input EIA Imports Petroleum'!L1407</f>
        <v/>
      </c>
      <c r="E1408">
        <f>VLOOKUP('Input EIA Imports Petroleum'!$E1407,'EIA Petroleum Classification'!$A:$B,2,FALSE)</f>
        <v/>
      </c>
    </row>
    <row r="1409" spans="1:5">
      <c r="A1409">
        <f>YEAR(B1409)</f>
        <v/>
      </c>
      <c r="B1409">
        <f>'Input EIA Imports Petroleum'!A1408</f>
        <v/>
      </c>
      <c r="C1409">
        <f>'Input EIA Imports Petroleum'!K1408</f>
        <v/>
      </c>
      <c r="D1409">
        <f>'Input EIA Imports Petroleum'!L1408</f>
        <v/>
      </c>
      <c r="E1409">
        <f>VLOOKUP('Input EIA Imports Petroleum'!$E1408,'EIA Petroleum Classification'!$A:$B,2,FALSE)</f>
        <v/>
      </c>
    </row>
    <row r="1410" spans="1:5">
      <c r="A1410">
        <f>YEAR(B1410)</f>
        <v/>
      </c>
      <c r="B1410">
        <f>'Input EIA Imports Petroleum'!A1409</f>
        <v/>
      </c>
      <c r="C1410">
        <f>'Input EIA Imports Petroleum'!K1409</f>
        <v/>
      </c>
      <c r="D1410">
        <f>'Input EIA Imports Petroleum'!L1409</f>
        <v/>
      </c>
      <c r="E1410">
        <f>VLOOKUP('Input EIA Imports Petroleum'!$E1409,'EIA Petroleum Classification'!$A:$B,2,FALSE)</f>
        <v/>
      </c>
    </row>
    <row r="1411" spans="1:5">
      <c r="A1411">
        <f>YEAR(B1411)</f>
        <v/>
      </c>
      <c r="B1411">
        <f>'Input EIA Imports Petroleum'!A1410</f>
        <v/>
      </c>
      <c r="C1411">
        <f>'Input EIA Imports Petroleum'!K1410</f>
        <v/>
      </c>
      <c r="D1411">
        <f>'Input EIA Imports Petroleum'!L1410</f>
        <v/>
      </c>
      <c r="E1411">
        <f>VLOOKUP('Input EIA Imports Petroleum'!$E1410,'EIA Petroleum Classification'!$A:$B,2,FALSE)</f>
        <v/>
      </c>
    </row>
    <row r="1412" spans="1:5">
      <c r="A1412">
        <f>YEAR(B1412)</f>
        <v/>
      </c>
      <c r="B1412">
        <f>'Input EIA Imports Petroleum'!A1411</f>
        <v/>
      </c>
      <c r="C1412">
        <f>'Input EIA Imports Petroleum'!K1411</f>
        <v/>
      </c>
      <c r="D1412">
        <f>'Input EIA Imports Petroleum'!L1411</f>
        <v/>
      </c>
      <c r="E1412">
        <f>VLOOKUP('Input EIA Imports Petroleum'!$E1411,'EIA Petroleum Classification'!$A:$B,2,FALSE)</f>
        <v/>
      </c>
    </row>
    <row r="1413" spans="1:5">
      <c r="A1413">
        <f>YEAR(B1413)</f>
        <v/>
      </c>
      <c r="B1413">
        <f>'Input EIA Imports Petroleum'!A1412</f>
        <v/>
      </c>
      <c r="C1413">
        <f>'Input EIA Imports Petroleum'!K1412</f>
        <v/>
      </c>
      <c r="D1413">
        <f>'Input EIA Imports Petroleum'!L1412</f>
        <v/>
      </c>
      <c r="E1413">
        <f>VLOOKUP('Input EIA Imports Petroleum'!$E1412,'EIA Petroleum Classification'!$A:$B,2,FALSE)</f>
        <v/>
      </c>
    </row>
    <row r="1414" spans="1:5">
      <c r="A1414">
        <f>YEAR(B1414)</f>
        <v/>
      </c>
      <c r="B1414">
        <f>'Input EIA Imports Petroleum'!A1413</f>
        <v/>
      </c>
      <c r="C1414">
        <f>'Input EIA Imports Petroleum'!K1413</f>
        <v/>
      </c>
      <c r="D1414">
        <f>'Input EIA Imports Petroleum'!L1413</f>
        <v/>
      </c>
      <c r="E1414">
        <f>VLOOKUP('Input EIA Imports Petroleum'!$E1413,'EIA Petroleum Classification'!$A:$B,2,FALSE)</f>
        <v/>
      </c>
    </row>
    <row r="1415" spans="1:5">
      <c r="A1415">
        <f>YEAR(B1415)</f>
        <v/>
      </c>
      <c r="B1415">
        <f>'Input EIA Imports Petroleum'!A1414</f>
        <v/>
      </c>
      <c r="C1415">
        <f>'Input EIA Imports Petroleum'!K1414</f>
        <v/>
      </c>
      <c r="D1415">
        <f>'Input EIA Imports Petroleum'!L1414</f>
        <v/>
      </c>
      <c r="E1415">
        <f>VLOOKUP('Input EIA Imports Petroleum'!$E1414,'EIA Petroleum Classification'!$A:$B,2,FALSE)</f>
        <v/>
      </c>
    </row>
    <row r="1416" spans="1:5">
      <c r="A1416">
        <f>YEAR(B1416)</f>
        <v/>
      </c>
      <c r="B1416">
        <f>'Input EIA Imports Petroleum'!A1415</f>
        <v/>
      </c>
      <c r="C1416">
        <f>'Input EIA Imports Petroleum'!K1415</f>
        <v/>
      </c>
      <c r="D1416">
        <f>'Input EIA Imports Petroleum'!L1415</f>
        <v/>
      </c>
      <c r="E1416">
        <f>VLOOKUP('Input EIA Imports Petroleum'!$E1415,'EIA Petroleum Classification'!$A:$B,2,FALSE)</f>
        <v/>
      </c>
    </row>
    <row r="1417" spans="1:5">
      <c r="A1417">
        <f>YEAR(B1417)</f>
        <v/>
      </c>
      <c r="B1417">
        <f>'Input EIA Imports Petroleum'!A1416</f>
        <v/>
      </c>
      <c r="C1417">
        <f>'Input EIA Imports Petroleum'!K1416</f>
        <v/>
      </c>
      <c r="D1417">
        <f>'Input EIA Imports Petroleum'!L1416</f>
        <v/>
      </c>
      <c r="E1417">
        <f>VLOOKUP('Input EIA Imports Petroleum'!$E1416,'EIA Petroleum Classification'!$A:$B,2,FALSE)</f>
        <v/>
      </c>
    </row>
    <row r="1418" spans="1:5">
      <c r="A1418">
        <f>YEAR(B1418)</f>
        <v/>
      </c>
      <c r="B1418">
        <f>'Input EIA Imports Petroleum'!A1417</f>
        <v/>
      </c>
      <c r="C1418">
        <f>'Input EIA Imports Petroleum'!K1417</f>
        <v/>
      </c>
      <c r="D1418">
        <f>'Input EIA Imports Petroleum'!L1417</f>
        <v/>
      </c>
      <c r="E1418">
        <f>VLOOKUP('Input EIA Imports Petroleum'!$E1417,'EIA Petroleum Classification'!$A:$B,2,FALSE)</f>
        <v/>
      </c>
    </row>
    <row r="1419" spans="1:5">
      <c r="A1419">
        <f>YEAR(B1419)</f>
        <v/>
      </c>
      <c r="B1419">
        <f>'Input EIA Imports Petroleum'!A1418</f>
        <v/>
      </c>
      <c r="C1419">
        <f>'Input EIA Imports Petroleum'!K1418</f>
        <v/>
      </c>
      <c r="D1419">
        <f>'Input EIA Imports Petroleum'!L1418</f>
        <v/>
      </c>
      <c r="E1419">
        <f>VLOOKUP('Input EIA Imports Petroleum'!$E1418,'EIA Petroleum Classification'!$A:$B,2,FALSE)</f>
        <v/>
      </c>
    </row>
    <row r="1420" spans="1:5">
      <c r="A1420">
        <f>YEAR(B1420)</f>
        <v/>
      </c>
      <c r="B1420">
        <f>'Input EIA Imports Petroleum'!A1419</f>
        <v/>
      </c>
      <c r="C1420">
        <f>'Input EIA Imports Petroleum'!K1419</f>
        <v/>
      </c>
      <c r="D1420">
        <f>'Input EIA Imports Petroleum'!L1419</f>
        <v/>
      </c>
      <c r="E1420">
        <f>VLOOKUP('Input EIA Imports Petroleum'!$E1419,'EIA Petroleum Classification'!$A:$B,2,FALSE)</f>
        <v/>
      </c>
    </row>
    <row r="1421" spans="1:5">
      <c r="A1421">
        <f>YEAR(B1421)</f>
        <v/>
      </c>
      <c r="B1421">
        <f>'Input EIA Imports Petroleum'!A1420</f>
        <v/>
      </c>
      <c r="C1421">
        <f>'Input EIA Imports Petroleum'!K1420</f>
        <v/>
      </c>
      <c r="D1421">
        <f>'Input EIA Imports Petroleum'!L1420</f>
        <v/>
      </c>
      <c r="E1421">
        <f>VLOOKUP('Input EIA Imports Petroleum'!$E1420,'EIA Petroleum Classification'!$A:$B,2,FALSE)</f>
        <v/>
      </c>
    </row>
    <row r="1422" spans="1:5">
      <c r="A1422">
        <f>YEAR(B1422)</f>
        <v/>
      </c>
      <c r="B1422">
        <f>'Input EIA Imports Petroleum'!A1421</f>
        <v/>
      </c>
      <c r="C1422">
        <f>'Input EIA Imports Petroleum'!K1421</f>
        <v/>
      </c>
      <c r="D1422">
        <f>'Input EIA Imports Petroleum'!L1421</f>
        <v/>
      </c>
      <c r="E1422">
        <f>VLOOKUP('Input EIA Imports Petroleum'!$E1421,'EIA Petroleum Classification'!$A:$B,2,FALSE)</f>
        <v/>
      </c>
    </row>
    <row r="1423" spans="1:5">
      <c r="A1423">
        <f>YEAR(B1423)</f>
        <v/>
      </c>
      <c r="B1423">
        <f>'Input EIA Imports Petroleum'!A1422</f>
        <v/>
      </c>
      <c r="C1423">
        <f>'Input EIA Imports Petroleum'!K1422</f>
        <v/>
      </c>
      <c r="D1423">
        <f>'Input EIA Imports Petroleum'!L1422</f>
        <v/>
      </c>
      <c r="E1423">
        <f>VLOOKUP('Input EIA Imports Petroleum'!$E1422,'EIA Petroleum Classification'!$A:$B,2,FALSE)</f>
        <v/>
      </c>
    </row>
    <row r="1424" spans="1:5">
      <c r="A1424">
        <f>YEAR(B1424)</f>
        <v/>
      </c>
      <c r="B1424">
        <f>'Input EIA Imports Petroleum'!A1423</f>
        <v/>
      </c>
      <c r="C1424">
        <f>'Input EIA Imports Petroleum'!K1423</f>
        <v/>
      </c>
      <c r="D1424">
        <f>'Input EIA Imports Petroleum'!L1423</f>
        <v/>
      </c>
      <c r="E1424">
        <f>VLOOKUP('Input EIA Imports Petroleum'!$E1423,'EIA Petroleum Classification'!$A:$B,2,FALSE)</f>
        <v/>
      </c>
    </row>
    <row r="1425" spans="1:5">
      <c r="A1425">
        <f>YEAR(B1425)</f>
        <v/>
      </c>
      <c r="B1425">
        <f>'Input EIA Imports Petroleum'!A1424</f>
        <v/>
      </c>
      <c r="C1425">
        <f>'Input EIA Imports Petroleum'!K1424</f>
        <v/>
      </c>
      <c r="D1425">
        <f>'Input EIA Imports Petroleum'!L1424</f>
        <v/>
      </c>
      <c r="E1425">
        <f>VLOOKUP('Input EIA Imports Petroleum'!$E1424,'EIA Petroleum Classification'!$A:$B,2,FALSE)</f>
        <v/>
      </c>
    </row>
    <row r="1426" spans="1:5">
      <c r="A1426">
        <f>YEAR(B1426)</f>
        <v/>
      </c>
      <c r="B1426">
        <f>'Input EIA Imports Petroleum'!A1425</f>
        <v/>
      </c>
      <c r="C1426">
        <f>'Input EIA Imports Petroleum'!K1425</f>
        <v/>
      </c>
      <c r="D1426">
        <f>'Input EIA Imports Petroleum'!L1425</f>
        <v/>
      </c>
      <c r="E1426">
        <f>VLOOKUP('Input EIA Imports Petroleum'!$E1425,'EIA Petroleum Classification'!$A:$B,2,FALSE)</f>
        <v/>
      </c>
    </row>
    <row r="1427" spans="1:5">
      <c r="A1427">
        <f>YEAR(B1427)</f>
        <v/>
      </c>
      <c r="B1427">
        <f>'Input EIA Imports Petroleum'!A1426</f>
        <v/>
      </c>
      <c r="C1427">
        <f>'Input EIA Imports Petroleum'!K1426</f>
        <v/>
      </c>
      <c r="D1427">
        <f>'Input EIA Imports Petroleum'!L1426</f>
        <v/>
      </c>
      <c r="E1427">
        <f>VLOOKUP('Input EIA Imports Petroleum'!$E1426,'EIA Petroleum Classification'!$A:$B,2,FALSE)</f>
        <v/>
      </c>
    </row>
    <row r="1428" spans="1:5">
      <c r="A1428">
        <f>YEAR(B1428)</f>
        <v/>
      </c>
      <c r="B1428">
        <f>'Input EIA Imports Petroleum'!A1427</f>
        <v/>
      </c>
      <c r="C1428">
        <f>'Input EIA Imports Petroleum'!K1427</f>
        <v/>
      </c>
      <c r="D1428">
        <f>'Input EIA Imports Petroleum'!L1427</f>
        <v/>
      </c>
      <c r="E1428">
        <f>VLOOKUP('Input EIA Imports Petroleum'!$E1427,'EIA Petroleum Classification'!$A:$B,2,FALSE)</f>
        <v/>
      </c>
    </row>
    <row r="1429" spans="1:5">
      <c r="A1429">
        <f>YEAR(B1429)</f>
        <v/>
      </c>
      <c r="B1429">
        <f>'Input EIA Imports Petroleum'!A1428</f>
        <v/>
      </c>
      <c r="C1429">
        <f>'Input EIA Imports Petroleum'!K1428</f>
        <v/>
      </c>
      <c r="D1429">
        <f>'Input EIA Imports Petroleum'!L1428</f>
        <v/>
      </c>
      <c r="E1429">
        <f>VLOOKUP('Input EIA Imports Petroleum'!$E1428,'EIA Petroleum Classification'!$A:$B,2,FALSE)</f>
        <v/>
      </c>
    </row>
    <row r="1430" spans="1:5">
      <c r="A1430">
        <f>YEAR(B1430)</f>
        <v/>
      </c>
      <c r="B1430">
        <f>'Input EIA Imports Petroleum'!A1429</f>
        <v/>
      </c>
      <c r="C1430">
        <f>'Input EIA Imports Petroleum'!K1429</f>
        <v/>
      </c>
      <c r="D1430">
        <f>'Input EIA Imports Petroleum'!L1429</f>
        <v/>
      </c>
      <c r="E1430">
        <f>VLOOKUP('Input EIA Imports Petroleum'!$E1429,'EIA Petroleum Classification'!$A:$B,2,FALSE)</f>
        <v/>
      </c>
    </row>
    <row r="1431" spans="1:5">
      <c r="A1431">
        <f>YEAR(B1431)</f>
        <v/>
      </c>
      <c r="B1431">
        <f>'Input EIA Imports Petroleum'!A1430</f>
        <v/>
      </c>
      <c r="C1431">
        <f>'Input EIA Imports Petroleum'!K1430</f>
        <v/>
      </c>
      <c r="D1431">
        <f>'Input EIA Imports Petroleum'!L1430</f>
        <v/>
      </c>
      <c r="E1431">
        <f>VLOOKUP('Input EIA Imports Petroleum'!$E1430,'EIA Petroleum Classification'!$A:$B,2,FALSE)</f>
        <v/>
      </c>
    </row>
    <row r="1432" spans="1:5">
      <c r="A1432">
        <f>YEAR(B1432)</f>
        <v/>
      </c>
      <c r="B1432">
        <f>'Input EIA Imports Petroleum'!A1431</f>
        <v/>
      </c>
      <c r="C1432">
        <f>'Input EIA Imports Petroleum'!K1431</f>
        <v/>
      </c>
      <c r="D1432">
        <f>'Input EIA Imports Petroleum'!L1431</f>
        <v/>
      </c>
      <c r="E1432">
        <f>VLOOKUP('Input EIA Imports Petroleum'!$E1431,'EIA Petroleum Classification'!$A:$B,2,FALSE)</f>
        <v/>
      </c>
    </row>
    <row r="1433" spans="1:5">
      <c r="A1433">
        <f>YEAR(B1433)</f>
        <v/>
      </c>
      <c r="B1433">
        <f>'Input EIA Imports Petroleum'!A1432</f>
        <v/>
      </c>
      <c r="C1433">
        <f>'Input EIA Imports Petroleum'!K1432</f>
        <v/>
      </c>
      <c r="D1433">
        <f>'Input EIA Imports Petroleum'!L1432</f>
        <v/>
      </c>
      <c r="E1433">
        <f>VLOOKUP('Input EIA Imports Petroleum'!$E1432,'EIA Petroleum Classification'!$A:$B,2,FALSE)</f>
        <v/>
      </c>
    </row>
    <row r="1434" spans="1:5">
      <c r="A1434">
        <f>YEAR(B1434)</f>
        <v/>
      </c>
      <c r="B1434">
        <f>'Input EIA Imports Petroleum'!A1433</f>
        <v/>
      </c>
      <c r="C1434">
        <f>'Input EIA Imports Petroleum'!K1433</f>
        <v/>
      </c>
      <c r="D1434">
        <f>'Input EIA Imports Petroleum'!L1433</f>
        <v/>
      </c>
      <c r="E1434">
        <f>VLOOKUP('Input EIA Imports Petroleum'!$E1433,'EIA Petroleum Classification'!$A:$B,2,FALSE)</f>
        <v/>
      </c>
    </row>
    <row r="1435" spans="1:5">
      <c r="A1435">
        <f>YEAR(B1435)</f>
        <v/>
      </c>
      <c r="B1435">
        <f>'Input EIA Imports Petroleum'!A1434</f>
        <v/>
      </c>
      <c r="C1435">
        <f>'Input EIA Imports Petroleum'!K1434</f>
        <v/>
      </c>
      <c r="D1435">
        <f>'Input EIA Imports Petroleum'!L1434</f>
        <v/>
      </c>
      <c r="E1435">
        <f>VLOOKUP('Input EIA Imports Petroleum'!$E1434,'EIA Petroleum Classification'!$A:$B,2,FALSE)</f>
        <v/>
      </c>
    </row>
    <row r="1436" spans="1:5">
      <c r="A1436">
        <f>YEAR(B1436)</f>
        <v/>
      </c>
      <c r="B1436">
        <f>'Input EIA Imports Petroleum'!A1435</f>
        <v/>
      </c>
      <c r="C1436">
        <f>'Input EIA Imports Petroleum'!K1435</f>
        <v/>
      </c>
      <c r="D1436">
        <f>'Input EIA Imports Petroleum'!L1435</f>
        <v/>
      </c>
      <c r="E1436">
        <f>VLOOKUP('Input EIA Imports Petroleum'!$E1435,'EIA Petroleum Classification'!$A:$B,2,FALSE)</f>
        <v/>
      </c>
    </row>
    <row r="1437" spans="1:5">
      <c r="A1437">
        <f>YEAR(B1437)</f>
        <v/>
      </c>
      <c r="B1437">
        <f>'Input EIA Imports Petroleum'!A1436</f>
        <v/>
      </c>
      <c r="C1437">
        <f>'Input EIA Imports Petroleum'!K1436</f>
        <v/>
      </c>
      <c r="D1437">
        <f>'Input EIA Imports Petroleum'!L1436</f>
        <v/>
      </c>
      <c r="E1437">
        <f>VLOOKUP('Input EIA Imports Petroleum'!$E1436,'EIA Petroleum Classification'!$A:$B,2,FALSE)</f>
        <v/>
      </c>
    </row>
    <row r="1438" spans="1:5">
      <c r="A1438">
        <f>YEAR(B1438)</f>
        <v/>
      </c>
      <c r="B1438">
        <f>'Input EIA Imports Petroleum'!A1437</f>
        <v/>
      </c>
      <c r="C1438">
        <f>'Input EIA Imports Petroleum'!K1437</f>
        <v/>
      </c>
      <c r="D1438">
        <f>'Input EIA Imports Petroleum'!L1437</f>
        <v/>
      </c>
      <c r="E1438">
        <f>VLOOKUP('Input EIA Imports Petroleum'!$E1437,'EIA Petroleum Classification'!$A:$B,2,FALSE)</f>
        <v/>
      </c>
    </row>
    <row r="1439" spans="1:5">
      <c r="A1439">
        <f>YEAR(B1439)</f>
        <v/>
      </c>
      <c r="B1439">
        <f>'Input EIA Imports Petroleum'!A1438</f>
        <v/>
      </c>
      <c r="C1439">
        <f>'Input EIA Imports Petroleum'!K1438</f>
        <v/>
      </c>
      <c r="D1439">
        <f>'Input EIA Imports Petroleum'!L1438</f>
        <v/>
      </c>
      <c r="E1439">
        <f>VLOOKUP('Input EIA Imports Petroleum'!$E1438,'EIA Petroleum Classification'!$A:$B,2,FALSE)</f>
        <v/>
      </c>
    </row>
    <row r="1440" spans="1:5">
      <c r="A1440">
        <f>YEAR(B1440)</f>
        <v/>
      </c>
      <c r="B1440">
        <f>'Input EIA Imports Petroleum'!A1439</f>
        <v/>
      </c>
      <c r="C1440">
        <f>'Input EIA Imports Petroleum'!K1439</f>
        <v/>
      </c>
      <c r="D1440">
        <f>'Input EIA Imports Petroleum'!L1439</f>
        <v/>
      </c>
      <c r="E1440">
        <f>VLOOKUP('Input EIA Imports Petroleum'!$E1439,'EIA Petroleum Classification'!$A:$B,2,FALSE)</f>
        <v/>
      </c>
    </row>
    <row r="1441" spans="1:5">
      <c r="A1441">
        <f>YEAR(B1441)</f>
        <v/>
      </c>
      <c r="B1441">
        <f>'Input EIA Imports Petroleum'!A1440</f>
        <v/>
      </c>
      <c r="C1441">
        <f>'Input EIA Imports Petroleum'!K1440</f>
        <v/>
      </c>
      <c r="D1441">
        <f>'Input EIA Imports Petroleum'!L1440</f>
        <v/>
      </c>
      <c r="E1441">
        <f>VLOOKUP('Input EIA Imports Petroleum'!$E1440,'EIA Petroleum Classification'!$A:$B,2,FALSE)</f>
        <v/>
      </c>
    </row>
    <row r="1442" spans="1:5">
      <c r="A1442">
        <f>YEAR(B1442)</f>
        <v/>
      </c>
      <c r="B1442">
        <f>'Input EIA Imports Petroleum'!A1441</f>
        <v/>
      </c>
      <c r="C1442">
        <f>'Input EIA Imports Petroleum'!K1441</f>
        <v/>
      </c>
      <c r="D1442">
        <f>'Input EIA Imports Petroleum'!L1441</f>
        <v/>
      </c>
      <c r="E1442">
        <f>VLOOKUP('Input EIA Imports Petroleum'!$E1441,'EIA Petroleum Classification'!$A:$B,2,FALSE)</f>
        <v/>
      </c>
    </row>
    <row r="1443" spans="1:5">
      <c r="A1443">
        <f>YEAR(B1443)</f>
        <v/>
      </c>
      <c r="B1443">
        <f>'Input EIA Imports Petroleum'!A1442</f>
        <v/>
      </c>
      <c r="C1443">
        <f>'Input EIA Imports Petroleum'!K1442</f>
        <v/>
      </c>
      <c r="D1443">
        <f>'Input EIA Imports Petroleum'!L1442</f>
        <v/>
      </c>
      <c r="E1443">
        <f>VLOOKUP('Input EIA Imports Petroleum'!$E1442,'EIA Petroleum Classification'!$A:$B,2,FALSE)</f>
        <v/>
      </c>
    </row>
    <row r="1444" spans="1:5">
      <c r="A1444">
        <f>YEAR(B1444)</f>
        <v/>
      </c>
      <c r="B1444">
        <f>'Input EIA Imports Petroleum'!A1443</f>
        <v/>
      </c>
      <c r="C1444">
        <f>'Input EIA Imports Petroleum'!K1443</f>
        <v/>
      </c>
      <c r="D1444">
        <f>'Input EIA Imports Petroleum'!L1443</f>
        <v/>
      </c>
      <c r="E1444">
        <f>VLOOKUP('Input EIA Imports Petroleum'!$E1443,'EIA Petroleum Classification'!$A:$B,2,FALSE)</f>
        <v/>
      </c>
    </row>
    <row r="1445" spans="1:5">
      <c r="A1445">
        <f>YEAR(B1445)</f>
        <v/>
      </c>
      <c r="B1445">
        <f>'Input EIA Imports Petroleum'!A1444</f>
        <v/>
      </c>
      <c r="C1445">
        <f>'Input EIA Imports Petroleum'!K1444</f>
        <v/>
      </c>
      <c r="D1445">
        <f>'Input EIA Imports Petroleum'!L1444</f>
        <v/>
      </c>
      <c r="E1445">
        <f>VLOOKUP('Input EIA Imports Petroleum'!$E1444,'EIA Petroleum Classification'!$A:$B,2,FALSE)</f>
        <v/>
      </c>
    </row>
    <row r="1446" spans="1:5">
      <c r="A1446">
        <f>YEAR(B1446)</f>
        <v/>
      </c>
      <c r="B1446">
        <f>'Input EIA Imports Petroleum'!A1445</f>
        <v/>
      </c>
      <c r="C1446">
        <f>'Input EIA Imports Petroleum'!K1445</f>
        <v/>
      </c>
      <c r="D1446">
        <f>'Input EIA Imports Petroleum'!L1445</f>
        <v/>
      </c>
      <c r="E1446">
        <f>VLOOKUP('Input EIA Imports Petroleum'!$E1445,'EIA Petroleum Classification'!$A:$B,2,FALSE)</f>
        <v/>
      </c>
    </row>
    <row r="1447" spans="1:5">
      <c r="A1447">
        <f>YEAR(B1447)</f>
        <v/>
      </c>
      <c r="B1447">
        <f>'Input EIA Imports Petroleum'!A1446</f>
        <v/>
      </c>
      <c r="C1447">
        <f>'Input EIA Imports Petroleum'!K1446</f>
        <v/>
      </c>
      <c r="D1447">
        <f>'Input EIA Imports Petroleum'!L1446</f>
        <v/>
      </c>
      <c r="E1447">
        <f>VLOOKUP('Input EIA Imports Petroleum'!$E1446,'EIA Petroleum Classification'!$A:$B,2,FALSE)</f>
        <v/>
      </c>
    </row>
    <row r="1448" spans="1:5">
      <c r="A1448">
        <f>YEAR(B1448)</f>
        <v/>
      </c>
      <c r="B1448">
        <f>'Input EIA Imports Petroleum'!A1447</f>
        <v/>
      </c>
      <c r="C1448">
        <f>'Input EIA Imports Petroleum'!K1447</f>
        <v/>
      </c>
      <c r="D1448">
        <f>'Input EIA Imports Petroleum'!L1447</f>
        <v/>
      </c>
      <c r="E1448">
        <f>VLOOKUP('Input EIA Imports Petroleum'!$E1447,'EIA Petroleum Classification'!$A:$B,2,FALSE)</f>
        <v/>
      </c>
    </row>
    <row r="1449" spans="1:5">
      <c r="A1449">
        <f>YEAR(B1449)</f>
        <v/>
      </c>
      <c r="B1449">
        <f>'Input EIA Imports Petroleum'!A1448</f>
        <v/>
      </c>
      <c r="C1449">
        <f>'Input EIA Imports Petroleum'!K1448</f>
        <v/>
      </c>
      <c r="D1449">
        <f>'Input EIA Imports Petroleum'!L1448</f>
        <v/>
      </c>
      <c r="E1449">
        <f>VLOOKUP('Input EIA Imports Petroleum'!$E1448,'EIA Petroleum Classification'!$A:$B,2,FALSE)</f>
        <v/>
      </c>
    </row>
    <row r="1450" spans="1:5">
      <c r="A1450">
        <f>YEAR(B1450)</f>
        <v/>
      </c>
      <c r="B1450">
        <f>'Input EIA Imports Petroleum'!A1449</f>
        <v/>
      </c>
      <c r="C1450">
        <f>'Input EIA Imports Petroleum'!K1449</f>
        <v/>
      </c>
      <c r="D1450">
        <f>'Input EIA Imports Petroleum'!L1449</f>
        <v/>
      </c>
      <c r="E1450">
        <f>VLOOKUP('Input EIA Imports Petroleum'!$E1449,'EIA Petroleum Classification'!$A:$B,2,FALSE)</f>
        <v/>
      </c>
    </row>
    <row r="1451" spans="1:5">
      <c r="A1451">
        <f>YEAR(B1451)</f>
        <v/>
      </c>
      <c r="B1451">
        <f>'Input EIA Imports Petroleum'!A1450</f>
        <v/>
      </c>
      <c r="C1451">
        <f>'Input EIA Imports Petroleum'!K1450</f>
        <v/>
      </c>
      <c r="D1451">
        <f>'Input EIA Imports Petroleum'!L1450</f>
        <v/>
      </c>
      <c r="E1451">
        <f>VLOOKUP('Input EIA Imports Petroleum'!$E1450,'EIA Petroleum Classification'!$A:$B,2,FALSE)</f>
        <v/>
      </c>
    </row>
    <row r="1452" spans="1:5">
      <c r="A1452">
        <f>YEAR(B1452)</f>
        <v/>
      </c>
      <c r="B1452">
        <f>'Input EIA Imports Petroleum'!A1451</f>
        <v/>
      </c>
      <c r="C1452">
        <f>'Input EIA Imports Petroleum'!K1451</f>
        <v/>
      </c>
      <c r="D1452">
        <f>'Input EIA Imports Petroleum'!L1451</f>
        <v/>
      </c>
      <c r="E1452">
        <f>VLOOKUP('Input EIA Imports Petroleum'!$E1451,'EIA Petroleum Classification'!$A:$B,2,FALSE)</f>
        <v/>
      </c>
    </row>
    <row r="1453" spans="1:5">
      <c r="A1453">
        <f>YEAR(B1453)</f>
        <v/>
      </c>
      <c r="B1453">
        <f>'Input EIA Imports Petroleum'!A1452</f>
        <v/>
      </c>
      <c r="C1453">
        <f>'Input EIA Imports Petroleum'!K1452</f>
        <v/>
      </c>
      <c r="D1453">
        <f>'Input EIA Imports Petroleum'!L1452</f>
        <v/>
      </c>
      <c r="E1453">
        <f>VLOOKUP('Input EIA Imports Petroleum'!$E1452,'EIA Petroleum Classification'!$A:$B,2,FALSE)</f>
        <v/>
      </c>
    </row>
    <row r="1454" spans="1:5">
      <c r="A1454">
        <f>YEAR(B1454)</f>
        <v/>
      </c>
      <c r="B1454">
        <f>'Input EIA Imports Petroleum'!A1453</f>
        <v/>
      </c>
      <c r="C1454">
        <f>'Input EIA Imports Petroleum'!K1453</f>
        <v/>
      </c>
      <c r="D1454">
        <f>'Input EIA Imports Petroleum'!L1453</f>
        <v/>
      </c>
      <c r="E1454">
        <f>VLOOKUP('Input EIA Imports Petroleum'!$E1453,'EIA Petroleum Classification'!$A:$B,2,FALSE)</f>
        <v/>
      </c>
    </row>
    <row r="1455" spans="1:5">
      <c r="A1455">
        <f>YEAR(B1455)</f>
        <v/>
      </c>
      <c r="B1455">
        <f>'Input EIA Imports Petroleum'!A1454</f>
        <v/>
      </c>
      <c r="C1455">
        <f>'Input EIA Imports Petroleum'!K1454</f>
        <v/>
      </c>
      <c r="D1455">
        <f>'Input EIA Imports Petroleum'!L1454</f>
        <v/>
      </c>
      <c r="E1455">
        <f>VLOOKUP('Input EIA Imports Petroleum'!$E1454,'EIA Petroleum Classification'!$A:$B,2,FALSE)</f>
        <v/>
      </c>
    </row>
    <row r="1456" spans="1:5">
      <c r="A1456">
        <f>YEAR(B1456)</f>
        <v/>
      </c>
      <c r="B1456">
        <f>'Input EIA Imports Petroleum'!A1455</f>
        <v/>
      </c>
      <c r="C1456">
        <f>'Input EIA Imports Petroleum'!K1455</f>
        <v/>
      </c>
      <c r="D1456">
        <f>'Input EIA Imports Petroleum'!L1455</f>
        <v/>
      </c>
      <c r="E1456">
        <f>VLOOKUP('Input EIA Imports Petroleum'!$E1455,'EIA Petroleum Classification'!$A:$B,2,FALSE)</f>
        <v/>
      </c>
    </row>
    <row r="1457" spans="1:5">
      <c r="A1457">
        <f>YEAR(B1457)</f>
        <v/>
      </c>
      <c r="B1457">
        <f>'Input EIA Imports Petroleum'!A1456</f>
        <v/>
      </c>
      <c r="C1457">
        <f>'Input EIA Imports Petroleum'!K1456</f>
        <v/>
      </c>
      <c r="D1457">
        <f>'Input EIA Imports Petroleum'!L1456</f>
        <v/>
      </c>
      <c r="E1457">
        <f>VLOOKUP('Input EIA Imports Petroleum'!$E1456,'EIA Petroleum Classification'!$A:$B,2,FALSE)</f>
        <v/>
      </c>
    </row>
    <row r="1458" spans="1:5">
      <c r="A1458">
        <f>YEAR(B1458)</f>
        <v/>
      </c>
      <c r="B1458">
        <f>'Input EIA Imports Petroleum'!A1457</f>
        <v/>
      </c>
      <c r="C1458">
        <f>'Input EIA Imports Petroleum'!K1457</f>
        <v/>
      </c>
      <c r="D1458">
        <f>'Input EIA Imports Petroleum'!L1457</f>
        <v/>
      </c>
      <c r="E1458">
        <f>VLOOKUP('Input EIA Imports Petroleum'!$E1457,'EIA Petroleum Classification'!$A:$B,2,FALSE)</f>
        <v/>
      </c>
    </row>
    <row r="1459" spans="1:5">
      <c r="A1459">
        <f>YEAR(B1459)</f>
        <v/>
      </c>
      <c r="B1459">
        <f>'Input EIA Imports Petroleum'!A1458</f>
        <v/>
      </c>
      <c r="C1459">
        <f>'Input EIA Imports Petroleum'!K1458</f>
        <v/>
      </c>
      <c r="D1459">
        <f>'Input EIA Imports Petroleum'!L1458</f>
        <v/>
      </c>
      <c r="E1459">
        <f>VLOOKUP('Input EIA Imports Petroleum'!$E1458,'EIA Petroleum Classification'!$A:$B,2,FALSE)</f>
        <v/>
      </c>
    </row>
    <row r="1460" spans="1:5">
      <c r="A1460">
        <f>YEAR(B1460)</f>
        <v/>
      </c>
      <c r="B1460">
        <f>'Input EIA Imports Petroleum'!A1459</f>
        <v/>
      </c>
      <c r="C1460">
        <f>'Input EIA Imports Petroleum'!K1459</f>
        <v/>
      </c>
      <c r="D1460">
        <f>'Input EIA Imports Petroleum'!L1459</f>
        <v/>
      </c>
      <c r="E1460">
        <f>VLOOKUP('Input EIA Imports Petroleum'!$E1459,'EIA Petroleum Classification'!$A:$B,2,FALSE)</f>
        <v/>
      </c>
    </row>
    <row r="1461" spans="1:5">
      <c r="A1461">
        <f>YEAR(B1461)</f>
        <v/>
      </c>
      <c r="B1461">
        <f>'Input EIA Imports Petroleum'!A1460</f>
        <v/>
      </c>
      <c r="C1461">
        <f>'Input EIA Imports Petroleum'!K1460</f>
        <v/>
      </c>
      <c r="D1461">
        <f>'Input EIA Imports Petroleum'!L1460</f>
        <v/>
      </c>
      <c r="E1461">
        <f>VLOOKUP('Input EIA Imports Petroleum'!$E1460,'EIA Petroleum Classification'!$A:$B,2,FALSE)</f>
        <v/>
      </c>
    </row>
    <row r="1462" spans="1:5">
      <c r="A1462">
        <f>YEAR(B1462)</f>
        <v/>
      </c>
      <c r="B1462">
        <f>'Input EIA Imports Petroleum'!A1461</f>
        <v/>
      </c>
      <c r="C1462">
        <f>'Input EIA Imports Petroleum'!K1461</f>
        <v/>
      </c>
      <c r="D1462">
        <f>'Input EIA Imports Petroleum'!L1461</f>
        <v/>
      </c>
      <c r="E1462">
        <f>VLOOKUP('Input EIA Imports Petroleum'!$E1461,'EIA Petroleum Classification'!$A:$B,2,FALSE)</f>
        <v/>
      </c>
    </row>
    <row r="1463" spans="1:5">
      <c r="A1463">
        <f>YEAR(B1463)</f>
        <v/>
      </c>
      <c r="B1463">
        <f>'Input EIA Imports Petroleum'!A1462</f>
        <v/>
      </c>
      <c r="C1463">
        <f>'Input EIA Imports Petroleum'!K1462</f>
        <v/>
      </c>
      <c r="D1463">
        <f>'Input EIA Imports Petroleum'!L1462</f>
        <v/>
      </c>
      <c r="E1463">
        <f>VLOOKUP('Input EIA Imports Petroleum'!$E1462,'EIA Petroleum Classification'!$A:$B,2,FALSE)</f>
        <v/>
      </c>
    </row>
    <row r="1464" spans="1:5">
      <c r="A1464">
        <f>YEAR(B1464)</f>
        <v/>
      </c>
      <c r="B1464">
        <f>'Input EIA Imports Petroleum'!A1463</f>
        <v/>
      </c>
      <c r="C1464">
        <f>'Input EIA Imports Petroleum'!K1463</f>
        <v/>
      </c>
      <c r="D1464">
        <f>'Input EIA Imports Petroleum'!L1463</f>
        <v/>
      </c>
      <c r="E1464">
        <f>VLOOKUP('Input EIA Imports Petroleum'!$E1463,'EIA Petroleum Classification'!$A:$B,2,FALSE)</f>
        <v/>
      </c>
    </row>
    <row r="1465" spans="1:5">
      <c r="A1465">
        <f>YEAR(B1465)</f>
        <v/>
      </c>
      <c r="B1465">
        <f>'Input EIA Imports Petroleum'!A1464</f>
        <v/>
      </c>
      <c r="C1465">
        <f>'Input EIA Imports Petroleum'!K1464</f>
        <v/>
      </c>
      <c r="D1465">
        <f>'Input EIA Imports Petroleum'!L1464</f>
        <v/>
      </c>
      <c r="E1465">
        <f>VLOOKUP('Input EIA Imports Petroleum'!$E1464,'EIA Petroleum Classification'!$A:$B,2,FALSE)</f>
        <v/>
      </c>
    </row>
    <row r="1466" spans="1:5">
      <c r="A1466">
        <f>YEAR(B1466)</f>
        <v/>
      </c>
      <c r="B1466">
        <f>'Input EIA Imports Petroleum'!A1465</f>
        <v/>
      </c>
      <c r="C1466">
        <f>'Input EIA Imports Petroleum'!K1465</f>
        <v/>
      </c>
      <c r="D1466">
        <f>'Input EIA Imports Petroleum'!L1465</f>
        <v/>
      </c>
      <c r="E1466">
        <f>VLOOKUP('Input EIA Imports Petroleum'!$E1465,'EIA Petroleum Classification'!$A:$B,2,FALSE)</f>
        <v/>
      </c>
    </row>
    <row r="1467" spans="1:5">
      <c r="A1467">
        <f>YEAR(B1467)</f>
        <v/>
      </c>
      <c r="B1467">
        <f>'Input EIA Imports Petroleum'!A1466</f>
        <v/>
      </c>
      <c r="C1467">
        <f>'Input EIA Imports Petroleum'!K1466</f>
        <v/>
      </c>
      <c r="D1467">
        <f>'Input EIA Imports Petroleum'!L1466</f>
        <v/>
      </c>
      <c r="E1467">
        <f>VLOOKUP('Input EIA Imports Petroleum'!$E1466,'EIA Petroleum Classification'!$A:$B,2,FALSE)</f>
        <v/>
      </c>
    </row>
    <row r="1468" spans="1:5">
      <c r="A1468">
        <f>YEAR(B1468)</f>
        <v/>
      </c>
      <c r="B1468">
        <f>'Input EIA Imports Petroleum'!A1467</f>
        <v/>
      </c>
      <c r="C1468">
        <f>'Input EIA Imports Petroleum'!K1467</f>
        <v/>
      </c>
      <c r="D1468">
        <f>'Input EIA Imports Petroleum'!L1467</f>
        <v/>
      </c>
      <c r="E1468">
        <f>VLOOKUP('Input EIA Imports Petroleum'!$E1467,'EIA Petroleum Classification'!$A:$B,2,FALSE)</f>
        <v/>
      </c>
    </row>
    <row r="1469" spans="1:5">
      <c r="A1469">
        <f>YEAR(B1469)</f>
        <v/>
      </c>
      <c r="B1469">
        <f>'Input EIA Imports Petroleum'!A1468</f>
        <v/>
      </c>
      <c r="C1469">
        <f>'Input EIA Imports Petroleum'!K1468</f>
        <v/>
      </c>
      <c r="D1469">
        <f>'Input EIA Imports Petroleum'!L1468</f>
        <v/>
      </c>
      <c r="E1469">
        <f>VLOOKUP('Input EIA Imports Petroleum'!$E1468,'EIA Petroleum Classification'!$A:$B,2,FALSE)</f>
        <v/>
      </c>
    </row>
    <row r="1470" spans="1:5">
      <c r="A1470">
        <f>YEAR(B1470)</f>
        <v/>
      </c>
      <c r="B1470">
        <f>'Input EIA Imports Petroleum'!A1469</f>
        <v/>
      </c>
      <c r="C1470">
        <f>'Input EIA Imports Petroleum'!K1469</f>
        <v/>
      </c>
      <c r="D1470">
        <f>'Input EIA Imports Petroleum'!L1469</f>
        <v/>
      </c>
      <c r="E1470">
        <f>VLOOKUP('Input EIA Imports Petroleum'!$E1469,'EIA Petroleum Classification'!$A:$B,2,FALSE)</f>
        <v/>
      </c>
    </row>
    <row r="1471" spans="1:5">
      <c r="A1471">
        <f>YEAR(B1471)</f>
        <v/>
      </c>
      <c r="B1471">
        <f>'Input EIA Imports Petroleum'!A1470</f>
        <v/>
      </c>
      <c r="C1471">
        <f>'Input EIA Imports Petroleum'!K1470</f>
        <v/>
      </c>
      <c r="D1471">
        <f>'Input EIA Imports Petroleum'!L1470</f>
        <v/>
      </c>
      <c r="E1471">
        <f>VLOOKUP('Input EIA Imports Petroleum'!$E1470,'EIA Petroleum Classification'!$A:$B,2,FALSE)</f>
        <v/>
      </c>
    </row>
    <row r="1472" spans="1:5">
      <c r="A1472">
        <f>YEAR(B1472)</f>
        <v/>
      </c>
      <c r="B1472">
        <f>'Input EIA Imports Petroleum'!A1471</f>
        <v/>
      </c>
      <c r="C1472">
        <f>'Input EIA Imports Petroleum'!K1471</f>
        <v/>
      </c>
      <c r="D1472">
        <f>'Input EIA Imports Petroleum'!L1471</f>
        <v/>
      </c>
      <c r="E1472">
        <f>VLOOKUP('Input EIA Imports Petroleum'!$E1471,'EIA Petroleum Classification'!$A:$B,2,FALSE)</f>
        <v/>
      </c>
    </row>
    <row r="1473" spans="1:5">
      <c r="A1473">
        <f>YEAR(B1473)</f>
        <v/>
      </c>
      <c r="B1473">
        <f>'Input EIA Imports Petroleum'!A1472</f>
        <v/>
      </c>
      <c r="C1473">
        <f>'Input EIA Imports Petroleum'!K1472</f>
        <v/>
      </c>
      <c r="D1473">
        <f>'Input EIA Imports Petroleum'!L1472</f>
        <v/>
      </c>
      <c r="E1473">
        <f>VLOOKUP('Input EIA Imports Petroleum'!$E1472,'EIA Petroleum Classification'!$A:$B,2,FALSE)</f>
        <v/>
      </c>
    </row>
    <row r="1474" spans="1:5">
      <c r="A1474">
        <f>YEAR(B1474)</f>
        <v/>
      </c>
      <c r="B1474">
        <f>'Input EIA Imports Petroleum'!A1473</f>
        <v/>
      </c>
      <c r="C1474">
        <f>'Input EIA Imports Petroleum'!K1473</f>
        <v/>
      </c>
      <c r="D1474">
        <f>'Input EIA Imports Petroleum'!L1473</f>
        <v/>
      </c>
      <c r="E1474">
        <f>VLOOKUP('Input EIA Imports Petroleum'!$E1473,'EIA Petroleum Classification'!$A:$B,2,FALSE)</f>
        <v/>
      </c>
    </row>
    <row r="1475" spans="1:5">
      <c r="A1475">
        <f>YEAR(B1475)</f>
        <v/>
      </c>
      <c r="B1475">
        <f>'Input EIA Imports Petroleum'!A1474</f>
        <v/>
      </c>
      <c r="C1475">
        <f>'Input EIA Imports Petroleum'!K1474</f>
        <v/>
      </c>
      <c r="D1475">
        <f>'Input EIA Imports Petroleum'!L1474</f>
        <v/>
      </c>
      <c r="E1475">
        <f>VLOOKUP('Input EIA Imports Petroleum'!$E1474,'EIA Petroleum Classification'!$A:$B,2,FALSE)</f>
        <v/>
      </c>
    </row>
    <row r="1476" spans="1:5">
      <c r="A1476">
        <f>YEAR(B1476)</f>
        <v/>
      </c>
      <c r="B1476">
        <f>'Input EIA Imports Petroleum'!A1475</f>
        <v/>
      </c>
      <c r="C1476">
        <f>'Input EIA Imports Petroleum'!K1475</f>
        <v/>
      </c>
      <c r="D1476">
        <f>'Input EIA Imports Petroleum'!L1475</f>
        <v/>
      </c>
      <c r="E1476">
        <f>VLOOKUP('Input EIA Imports Petroleum'!$E1475,'EIA Petroleum Classification'!$A:$B,2,FALSE)</f>
        <v/>
      </c>
    </row>
    <row r="1477" spans="1:5">
      <c r="A1477">
        <f>YEAR(B1477)</f>
        <v/>
      </c>
      <c r="B1477">
        <f>'Input EIA Imports Petroleum'!A1476</f>
        <v/>
      </c>
      <c r="C1477">
        <f>'Input EIA Imports Petroleum'!K1476</f>
        <v/>
      </c>
      <c r="D1477">
        <f>'Input EIA Imports Petroleum'!L1476</f>
        <v/>
      </c>
      <c r="E1477">
        <f>VLOOKUP('Input EIA Imports Petroleum'!$E1476,'EIA Petroleum Classification'!$A:$B,2,FALSE)</f>
        <v/>
      </c>
    </row>
    <row r="1478" spans="1:5">
      <c r="A1478">
        <f>YEAR(B1478)</f>
        <v/>
      </c>
      <c r="B1478">
        <f>'Input EIA Imports Petroleum'!A1477</f>
        <v/>
      </c>
      <c r="C1478">
        <f>'Input EIA Imports Petroleum'!K1477</f>
        <v/>
      </c>
      <c r="D1478">
        <f>'Input EIA Imports Petroleum'!L1477</f>
        <v/>
      </c>
      <c r="E1478">
        <f>VLOOKUP('Input EIA Imports Petroleum'!$E1477,'EIA Petroleum Classification'!$A:$B,2,FALSE)</f>
        <v/>
      </c>
    </row>
    <row r="1479" spans="1:5">
      <c r="A1479">
        <f>YEAR(B1479)</f>
        <v/>
      </c>
      <c r="B1479">
        <f>'Input EIA Imports Petroleum'!A1478</f>
        <v/>
      </c>
      <c r="C1479">
        <f>'Input EIA Imports Petroleum'!K1478</f>
        <v/>
      </c>
      <c r="D1479">
        <f>'Input EIA Imports Petroleum'!L1478</f>
        <v/>
      </c>
      <c r="E1479">
        <f>VLOOKUP('Input EIA Imports Petroleum'!$E1478,'EIA Petroleum Classification'!$A:$B,2,FALSE)</f>
        <v/>
      </c>
    </row>
    <row r="1480" spans="1:5">
      <c r="A1480">
        <f>YEAR(B1480)</f>
        <v/>
      </c>
      <c r="B1480">
        <f>'Input EIA Imports Petroleum'!A1479</f>
        <v/>
      </c>
      <c r="C1480">
        <f>'Input EIA Imports Petroleum'!K1479</f>
        <v/>
      </c>
      <c r="D1480">
        <f>'Input EIA Imports Petroleum'!L1479</f>
        <v/>
      </c>
      <c r="E1480">
        <f>VLOOKUP('Input EIA Imports Petroleum'!$E1479,'EIA Petroleum Classification'!$A:$B,2,FALSE)</f>
        <v/>
      </c>
    </row>
    <row r="1481" spans="1:5">
      <c r="A1481">
        <f>YEAR(B1481)</f>
        <v/>
      </c>
      <c r="B1481">
        <f>'Input EIA Imports Petroleum'!A1480</f>
        <v/>
      </c>
      <c r="C1481">
        <f>'Input EIA Imports Petroleum'!K1480</f>
        <v/>
      </c>
      <c r="D1481">
        <f>'Input EIA Imports Petroleum'!L1480</f>
        <v/>
      </c>
      <c r="E1481">
        <f>VLOOKUP('Input EIA Imports Petroleum'!$E1480,'EIA Petroleum Classification'!$A:$B,2,FALSE)</f>
        <v/>
      </c>
    </row>
    <row r="1482" spans="1:5">
      <c r="A1482">
        <f>YEAR(B1482)</f>
        <v/>
      </c>
      <c r="B1482">
        <f>'Input EIA Imports Petroleum'!A1481</f>
        <v/>
      </c>
      <c r="C1482">
        <f>'Input EIA Imports Petroleum'!K1481</f>
        <v/>
      </c>
      <c r="D1482">
        <f>'Input EIA Imports Petroleum'!L1481</f>
        <v/>
      </c>
      <c r="E1482">
        <f>VLOOKUP('Input EIA Imports Petroleum'!$E1481,'EIA Petroleum Classification'!$A:$B,2,FALSE)</f>
        <v/>
      </c>
    </row>
    <row r="1483" spans="1:5">
      <c r="A1483">
        <f>YEAR(B1483)</f>
        <v/>
      </c>
      <c r="B1483">
        <f>'Input EIA Imports Petroleum'!A1482</f>
        <v/>
      </c>
      <c r="C1483">
        <f>'Input EIA Imports Petroleum'!K1482</f>
        <v/>
      </c>
      <c r="D1483">
        <f>'Input EIA Imports Petroleum'!L1482</f>
        <v/>
      </c>
      <c r="E1483">
        <f>VLOOKUP('Input EIA Imports Petroleum'!$E1482,'EIA Petroleum Classification'!$A:$B,2,FALSE)</f>
        <v/>
      </c>
    </row>
    <row r="1484" spans="1:5">
      <c r="A1484">
        <f>YEAR(B1484)</f>
        <v/>
      </c>
      <c r="B1484">
        <f>'Input EIA Imports Petroleum'!A1483</f>
        <v/>
      </c>
      <c r="C1484">
        <f>'Input EIA Imports Petroleum'!K1483</f>
        <v/>
      </c>
      <c r="D1484">
        <f>'Input EIA Imports Petroleum'!L1483</f>
        <v/>
      </c>
      <c r="E1484">
        <f>VLOOKUP('Input EIA Imports Petroleum'!$E1483,'EIA Petroleum Classification'!$A:$B,2,FALSE)</f>
        <v/>
      </c>
    </row>
    <row r="1485" spans="1:5">
      <c r="A1485">
        <f>YEAR(B1485)</f>
        <v/>
      </c>
      <c r="B1485">
        <f>'Input EIA Imports Petroleum'!A1484</f>
        <v/>
      </c>
      <c r="C1485">
        <f>'Input EIA Imports Petroleum'!K1484</f>
        <v/>
      </c>
      <c r="D1485">
        <f>'Input EIA Imports Petroleum'!L1484</f>
        <v/>
      </c>
      <c r="E1485">
        <f>VLOOKUP('Input EIA Imports Petroleum'!$E1484,'EIA Petroleum Classification'!$A:$B,2,FALSE)</f>
        <v/>
      </c>
    </row>
    <row r="1486" spans="1:5">
      <c r="A1486">
        <f>YEAR(B1486)</f>
        <v/>
      </c>
      <c r="B1486">
        <f>'Input EIA Imports Petroleum'!A1485</f>
        <v/>
      </c>
      <c r="C1486">
        <f>'Input EIA Imports Petroleum'!K1485</f>
        <v/>
      </c>
      <c r="D1486">
        <f>'Input EIA Imports Petroleum'!L1485</f>
        <v/>
      </c>
      <c r="E1486">
        <f>VLOOKUP('Input EIA Imports Petroleum'!$E1485,'EIA Petroleum Classification'!$A:$B,2,FALSE)</f>
        <v/>
      </c>
    </row>
    <row r="1487" spans="1:5">
      <c r="A1487">
        <f>YEAR(B1487)</f>
        <v/>
      </c>
      <c r="B1487">
        <f>'Input EIA Imports Petroleum'!A1486</f>
        <v/>
      </c>
      <c r="C1487">
        <f>'Input EIA Imports Petroleum'!K1486</f>
        <v/>
      </c>
      <c r="D1487">
        <f>'Input EIA Imports Petroleum'!L1486</f>
        <v/>
      </c>
      <c r="E1487">
        <f>VLOOKUP('Input EIA Imports Petroleum'!$E1486,'EIA Petroleum Classification'!$A:$B,2,FALSE)</f>
        <v/>
      </c>
    </row>
    <row r="1488" spans="1:5">
      <c r="A1488">
        <f>YEAR(B1488)</f>
        <v/>
      </c>
      <c r="B1488">
        <f>'Input EIA Imports Petroleum'!A1487</f>
        <v/>
      </c>
      <c r="C1488">
        <f>'Input EIA Imports Petroleum'!K1487</f>
        <v/>
      </c>
      <c r="D1488">
        <f>'Input EIA Imports Petroleum'!L1487</f>
        <v/>
      </c>
      <c r="E1488">
        <f>VLOOKUP('Input EIA Imports Petroleum'!$E1487,'EIA Petroleum Classification'!$A:$B,2,FALSE)</f>
        <v/>
      </c>
    </row>
    <row r="1489" spans="1:5">
      <c r="A1489">
        <f>YEAR(B1489)</f>
        <v/>
      </c>
      <c r="B1489">
        <f>'Input EIA Imports Petroleum'!A1488</f>
        <v/>
      </c>
      <c r="C1489">
        <f>'Input EIA Imports Petroleum'!K1488</f>
        <v/>
      </c>
      <c r="D1489">
        <f>'Input EIA Imports Petroleum'!L1488</f>
        <v/>
      </c>
      <c r="E1489">
        <f>VLOOKUP('Input EIA Imports Petroleum'!$E1488,'EIA Petroleum Classification'!$A:$B,2,FALSE)</f>
        <v/>
      </c>
    </row>
    <row r="1490" spans="1:5">
      <c r="A1490">
        <f>YEAR(B1490)</f>
        <v/>
      </c>
      <c r="B1490">
        <f>'Input EIA Imports Petroleum'!A1489</f>
        <v/>
      </c>
      <c r="C1490">
        <f>'Input EIA Imports Petroleum'!K1489</f>
        <v/>
      </c>
      <c r="D1490">
        <f>'Input EIA Imports Petroleum'!L1489</f>
        <v/>
      </c>
      <c r="E1490">
        <f>VLOOKUP('Input EIA Imports Petroleum'!$E1489,'EIA Petroleum Classification'!$A:$B,2,FALSE)</f>
        <v/>
      </c>
    </row>
    <row r="1491" spans="1:5">
      <c r="A1491">
        <f>YEAR(B1491)</f>
        <v/>
      </c>
      <c r="B1491">
        <f>'Input EIA Imports Petroleum'!A1490</f>
        <v/>
      </c>
      <c r="C1491">
        <f>'Input EIA Imports Petroleum'!K1490</f>
        <v/>
      </c>
      <c r="D1491">
        <f>'Input EIA Imports Petroleum'!L1490</f>
        <v/>
      </c>
      <c r="E1491">
        <f>VLOOKUP('Input EIA Imports Petroleum'!$E1490,'EIA Petroleum Classification'!$A:$B,2,FALSE)</f>
        <v/>
      </c>
    </row>
    <row r="1492" spans="1:5">
      <c r="A1492">
        <f>YEAR(B1492)</f>
        <v/>
      </c>
      <c r="B1492">
        <f>'Input EIA Imports Petroleum'!A1491</f>
        <v/>
      </c>
      <c r="C1492">
        <f>'Input EIA Imports Petroleum'!K1491</f>
        <v/>
      </c>
      <c r="D1492">
        <f>'Input EIA Imports Petroleum'!L1491</f>
        <v/>
      </c>
      <c r="E1492">
        <f>VLOOKUP('Input EIA Imports Petroleum'!$E1491,'EIA Petroleum Classification'!$A:$B,2,FALSE)</f>
        <v/>
      </c>
    </row>
    <row r="1493" spans="1:5">
      <c r="A1493">
        <f>YEAR(B1493)</f>
        <v/>
      </c>
      <c r="B1493">
        <f>'Input EIA Imports Petroleum'!A1492</f>
        <v/>
      </c>
      <c r="C1493">
        <f>'Input EIA Imports Petroleum'!K1492</f>
        <v/>
      </c>
      <c r="D1493">
        <f>'Input EIA Imports Petroleum'!L1492</f>
        <v/>
      </c>
      <c r="E1493">
        <f>VLOOKUP('Input EIA Imports Petroleum'!$E1492,'EIA Petroleum Classification'!$A:$B,2,FALSE)</f>
        <v/>
      </c>
    </row>
    <row r="1494" spans="1:5">
      <c r="A1494">
        <f>YEAR(B1494)</f>
        <v/>
      </c>
      <c r="B1494">
        <f>'Input EIA Imports Petroleum'!A1493</f>
        <v/>
      </c>
      <c r="C1494">
        <f>'Input EIA Imports Petroleum'!K1493</f>
        <v/>
      </c>
      <c r="D1494">
        <f>'Input EIA Imports Petroleum'!L1493</f>
        <v/>
      </c>
      <c r="E1494">
        <f>VLOOKUP('Input EIA Imports Petroleum'!$E1493,'EIA Petroleum Classification'!$A:$B,2,FALSE)</f>
        <v/>
      </c>
    </row>
    <row r="1495" spans="1:5">
      <c r="A1495">
        <f>YEAR(B1495)</f>
        <v/>
      </c>
      <c r="B1495">
        <f>'Input EIA Imports Petroleum'!A1494</f>
        <v/>
      </c>
      <c r="C1495">
        <f>'Input EIA Imports Petroleum'!K1494</f>
        <v/>
      </c>
      <c r="D1495">
        <f>'Input EIA Imports Petroleum'!L1494</f>
        <v/>
      </c>
      <c r="E1495">
        <f>VLOOKUP('Input EIA Imports Petroleum'!$E1494,'EIA Petroleum Classification'!$A:$B,2,FALSE)</f>
        <v/>
      </c>
    </row>
    <row r="1496" spans="1:5">
      <c r="A1496">
        <f>YEAR(B1496)</f>
        <v/>
      </c>
      <c r="B1496">
        <f>'Input EIA Imports Petroleum'!A1495</f>
        <v/>
      </c>
      <c r="C1496">
        <f>'Input EIA Imports Petroleum'!K1495</f>
        <v/>
      </c>
      <c r="D1496">
        <f>'Input EIA Imports Petroleum'!L1495</f>
        <v/>
      </c>
      <c r="E1496">
        <f>VLOOKUP('Input EIA Imports Petroleum'!$E1495,'EIA Petroleum Classification'!$A:$B,2,FALSE)</f>
        <v/>
      </c>
    </row>
    <row r="1497" spans="1:5">
      <c r="A1497">
        <f>YEAR(B1497)</f>
        <v/>
      </c>
      <c r="B1497">
        <f>'Input EIA Imports Petroleum'!A1496</f>
        <v/>
      </c>
      <c r="C1497">
        <f>'Input EIA Imports Petroleum'!K1496</f>
        <v/>
      </c>
      <c r="D1497">
        <f>'Input EIA Imports Petroleum'!L1496</f>
        <v/>
      </c>
      <c r="E1497">
        <f>VLOOKUP('Input EIA Imports Petroleum'!$E1496,'EIA Petroleum Classification'!$A:$B,2,FALSE)</f>
        <v/>
      </c>
    </row>
    <row r="1498" spans="1:5">
      <c r="A1498">
        <f>YEAR(B1498)</f>
        <v/>
      </c>
      <c r="B1498">
        <f>'Input EIA Imports Petroleum'!A1497</f>
        <v/>
      </c>
      <c r="C1498">
        <f>'Input EIA Imports Petroleum'!K1497</f>
        <v/>
      </c>
      <c r="D1498">
        <f>'Input EIA Imports Petroleum'!L1497</f>
        <v/>
      </c>
      <c r="E1498">
        <f>VLOOKUP('Input EIA Imports Petroleum'!$E1497,'EIA Petroleum Classification'!$A:$B,2,FALSE)</f>
        <v/>
      </c>
    </row>
    <row r="1499" spans="1:5">
      <c r="A1499">
        <f>YEAR(B1499)</f>
        <v/>
      </c>
      <c r="B1499">
        <f>'Input EIA Imports Petroleum'!A1498</f>
        <v/>
      </c>
      <c r="C1499">
        <f>'Input EIA Imports Petroleum'!K1498</f>
        <v/>
      </c>
      <c r="D1499">
        <f>'Input EIA Imports Petroleum'!L1498</f>
        <v/>
      </c>
      <c r="E1499">
        <f>VLOOKUP('Input EIA Imports Petroleum'!$E1498,'EIA Petroleum Classification'!$A:$B,2,FALSE)</f>
        <v/>
      </c>
    </row>
    <row r="1500" spans="1:5">
      <c r="A1500">
        <f>YEAR(B1500)</f>
        <v/>
      </c>
      <c r="B1500">
        <f>'Input EIA Imports Petroleum'!A1499</f>
        <v/>
      </c>
      <c r="C1500">
        <f>'Input EIA Imports Petroleum'!K1499</f>
        <v/>
      </c>
      <c r="D1500">
        <f>'Input EIA Imports Petroleum'!L1499</f>
        <v/>
      </c>
      <c r="E1500">
        <f>VLOOKUP('Input EIA Imports Petroleum'!$E1499,'EIA Petroleum Classification'!$A:$B,2,FALSE)</f>
        <v/>
      </c>
    </row>
    <row r="1501" spans="1:5">
      <c r="A1501">
        <f>YEAR(B1501)</f>
        <v/>
      </c>
      <c r="B1501">
        <f>'Input EIA Imports Petroleum'!A1500</f>
        <v/>
      </c>
      <c r="C1501">
        <f>'Input EIA Imports Petroleum'!K1500</f>
        <v/>
      </c>
      <c r="D1501">
        <f>'Input EIA Imports Petroleum'!L1500</f>
        <v/>
      </c>
      <c r="E1501">
        <f>VLOOKUP('Input EIA Imports Petroleum'!$E1500,'EIA Petroleum Classification'!$A:$B,2,FALSE)</f>
        <v/>
      </c>
    </row>
    <row r="1502" spans="1:5">
      <c r="A1502">
        <f>YEAR(B1502)</f>
        <v/>
      </c>
      <c r="B1502">
        <f>'Input EIA Imports Petroleum'!A1501</f>
        <v/>
      </c>
      <c r="C1502">
        <f>'Input EIA Imports Petroleum'!K1501</f>
        <v/>
      </c>
      <c r="D1502">
        <f>'Input EIA Imports Petroleum'!L1501</f>
        <v/>
      </c>
      <c r="E1502">
        <f>VLOOKUP('Input EIA Imports Petroleum'!$E1501,'EIA Petroleum Classification'!$A:$B,2,FALSE)</f>
        <v/>
      </c>
    </row>
    <row r="1503" spans="1:5">
      <c r="A1503">
        <f>YEAR(B1503)</f>
        <v/>
      </c>
      <c r="B1503">
        <f>'Input EIA Imports Petroleum'!A1502</f>
        <v/>
      </c>
      <c r="C1503">
        <f>'Input EIA Imports Petroleum'!K1502</f>
        <v/>
      </c>
      <c r="D1503">
        <f>'Input EIA Imports Petroleum'!L1502</f>
        <v/>
      </c>
      <c r="E1503">
        <f>VLOOKUP('Input EIA Imports Petroleum'!$E1502,'EIA Petroleum Classification'!$A:$B,2,FALSE)</f>
        <v/>
      </c>
    </row>
    <row r="1504" spans="1:5">
      <c r="A1504">
        <f>YEAR(B1504)</f>
        <v/>
      </c>
      <c r="B1504">
        <f>'Input EIA Imports Petroleum'!A1503</f>
        <v/>
      </c>
      <c r="C1504">
        <f>'Input EIA Imports Petroleum'!K1503</f>
        <v/>
      </c>
      <c r="D1504">
        <f>'Input EIA Imports Petroleum'!L1503</f>
        <v/>
      </c>
      <c r="E1504">
        <f>VLOOKUP('Input EIA Imports Petroleum'!$E1503,'EIA Petroleum Classification'!$A:$B,2,FALSE)</f>
        <v/>
      </c>
    </row>
    <row r="1505" spans="1:5">
      <c r="A1505">
        <f>YEAR(B1505)</f>
        <v/>
      </c>
      <c r="B1505">
        <f>'Input EIA Imports Petroleum'!A1504</f>
        <v/>
      </c>
      <c r="C1505">
        <f>'Input EIA Imports Petroleum'!K1504</f>
        <v/>
      </c>
      <c r="D1505">
        <f>'Input EIA Imports Petroleum'!L1504</f>
        <v/>
      </c>
      <c r="E1505">
        <f>VLOOKUP('Input EIA Imports Petroleum'!$E1504,'EIA Petroleum Classification'!$A:$B,2,FALSE)</f>
        <v/>
      </c>
    </row>
    <row r="1506" spans="1:5">
      <c r="A1506">
        <f>YEAR(B1506)</f>
        <v/>
      </c>
      <c r="B1506">
        <f>'Input EIA Imports Petroleum'!A1505</f>
        <v/>
      </c>
      <c r="C1506">
        <f>'Input EIA Imports Petroleum'!K1505</f>
        <v/>
      </c>
      <c r="D1506">
        <f>'Input EIA Imports Petroleum'!L1505</f>
        <v/>
      </c>
      <c r="E1506">
        <f>VLOOKUP('Input EIA Imports Petroleum'!$E1505,'EIA Petroleum Classification'!$A:$B,2,FALSE)</f>
        <v/>
      </c>
    </row>
    <row r="1507" spans="1:5">
      <c r="A1507">
        <f>YEAR(B1507)</f>
        <v/>
      </c>
      <c r="B1507">
        <f>'Input EIA Imports Petroleum'!A1506</f>
        <v/>
      </c>
      <c r="C1507">
        <f>'Input EIA Imports Petroleum'!K1506</f>
        <v/>
      </c>
      <c r="D1507">
        <f>'Input EIA Imports Petroleum'!L1506</f>
        <v/>
      </c>
      <c r="E1507">
        <f>VLOOKUP('Input EIA Imports Petroleum'!$E1506,'EIA Petroleum Classification'!$A:$B,2,FALSE)</f>
        <v/>
      </c>
    </row>
    <row r="1508" spans="1:5">
      <c r="A1508">
        <f>YEAR(B1508)</f>
        <v/>
      </c>
      <c r="B1508">
        <f>'Input EIA Imports Petroleum'!A1507</f>
        <v/>
      </c>
      <c r="C1508">
        <f>'Input EIA Imports Petroleum'!K1507</f>
        <v/>
      </c>
      <c r="D1508">
        <f>'Input EIA Imports Petroleum'!L1507</f>
        <v/>
      </c>
      <c r="E1508">
        <f>VLOOKUP('Input EIA Imports Petroleum'!$E1507,'EIA Petroleum Classification'!$A:$B,2,FALSE)</f>
        <v/>
      </c>
    </row>
    <row r="1509" spans="1:5">
      <c r="A1509">
        <f>YEAR(B1509)</f>
        <v/>
      </c>
      <c r="B1509">
        <f>'Input EIA Imports Petroleum'!A1508</f>
        <v/>
      </c>
      <c r="C1509">
        <f>'Input EIA Imports Petroleum'!K1508</f>
        <v/>
      </c>
      <c r="D1509">
        <f>'Input EIA Imports Petroleum'!L1508</f>
        <v/>
      </c>
      <c r="E1509">
        <f>VLOOKUP('Input EIA Imports Petroleum'!$E1508,'EIA Petroleum Classification'!$A:$B,2,FALSE)</f>
        <v/>
      </c>
    </row>
    <row r="1510" spans="1:5">
      <c r="A1510">
        <f>YEAR(B1510)</f>
        <v/>
      </c>
      <c r="B1510">
        <f>'Input EIA Imports Petroleum'!A1509</f>
        <v/>
      </c>
      <c r="C1510">
        <f>'Input EIA Imports Petroleum'!K1509</f>
        <v/>
      </c>
      <c r="D1510">
        <f>'Input EIA Imports Petroleum'!L1509</f>
        <v/>
      </c>
      <c r="E1510">
        <f>VLOOKUP('Input EIA Imports Petroleum'!$E1509,'EIA Petroleum Classification'!$A:$B,2,FALSE)</f>
        <v/>
      </c>
    </row>
    <row r="1511" spans="1:5">
      <c r="A1511">
        <f>YEAR(B1511)</f>
        <v/>
      </c>
      <c r="B1511">
        <f>'Input EIA Imports Petroleum'!A1510</f>
        <v/>
      </c>
      <c r="C1511">
        <f>'Input EIA Imports Petroleum'!K1510</f>
        <v/>
      </c>
      <c r="D1511">
        <f>'Input EIA Imports Petroleum'!L1510</f>
        <v/>
      </c>
      <c r="E1511">
        <f>VLOOKUP('Input EIA Imports Petroleum'!$E1510,'EIA Petroleum Classification'!$A:$B,2,FALSE)</f>
        <v/>
      </c>
    </row>
    <row r="1512" spans="1:5">
      <c r="A1512">
        <f>YEAR(B1512)</f>
        <v/>
      </c>
      <c r="B1512">
        <f>'Input EIA Imports Petroleum'!A1511</f>
        <v/>
      </c>
      <c r="C1512">
        <f>'Input EIA Imports Petroleum'!K1511</f>
        <v/>
      </c>
      <c r="D1512">
        <f>'Input EIA Imports Petroleum'!L1511</f>
        <v/>
      </c>
      <c r="E1512">
        <f>VLOOKUP('Input EIA Imports Petroleum'!$E1511,'EIA Petroleum Classification'!$A:$B,2,FALSE)</f>
        <v/>
      </c>
    </row>
    <row r="1513" spans="1:5">
      <c r="A1513">
        <f>YEAR(B1513)</f>
        <v/>
      </c>
      <c r="B1513">
        <f>'Input EIA Imports Petroleum'!A1512</f>
        <v/>
      </c>
      <c r="C1513">
        <f>'Input EIA Imports Petroleum'!K1512</f>
        <v/>
      </c>
      <c r="D1513">
        <f>'Input EIA Imports Petroleum'!L1512</f>
        <v/>
      </c>
      <c r="E1513">
        <f>VLOOKUP('Input EIA Imports Petroleum'!$E1512,'EIA Petroleum Classification'!$A:$B,2,FALSE)</f>
        <v/>
      </c>
    </row>
    <row r="1514" spans="1:5">
      <c r="A1514">
        <f>YEAR(B1514)</f>
        <v/>
      </c>
      <c r="B1514">
        <f>'Input EIA Imports Petroleum'!A1513</f>
        <v/>
      </c>
      <c r="C1514">
        <f>'Input EIA Imports Petroleum'!K1513</f>
        <v/>
      </c>
      <c r="D1514">
        <f>'Input EIA Imports Petroleum'!L1513</f>
        <v/>
      </c>
      <c r="E1514">
        <f>VLOOKUP('Input EIA Imports Petroleum'!$E1513,'EIA Petroleum Classification'!$A:$B,2,FALSE)</f>
        <v/>
      </c>
    </row>
    <row r="1515" spans="1:5">
      <c r="A1515">
        <f>YEAR(B1515)</f>
        <v/>
      </c>
      <c r="B1515">
        <f>'Input EIA Imports Petroleum'!A1514</f>
        <v/>
      </c>
      <c r="C1515">
        <f>'Input EIA Imports Petroleum'!K1514</f>
        <v/>
      </c>
      <c r="D1515">
        <f>'Input EIA Imports Petroleum'!L1514</f>
        <v/>
      </c>
      <c r="E1515">
        <f>VLOOKUP('Input EIA Imports Petroleum'!$E1514,'EIA Petroleum Classification'!$A:$B,2,FALSE)</f>
        <v/>
      </c>
    </row>
    <row r="1516" spans="1:5">
      <c r="A1516">
        <f>YEAR(B1516)</f>
        <v/>
      </c>
      <c r="B1516">
        <f>'Input EIA Imports Petroleum'!A1515</f>
        <v/>
      </c>
      <c r="C1516">
        <f>'Input EIA Imports Petroleum'!K1515</f>
        <v/>
      </c>
      <c r="D1516">
        <f>'Input EIA Imports Petroleum'!L1515</f>
        <v/>
      </c>
      <c r="E1516">
        <f>VLOOKUP('Input EIA Imports Petroleum'!$E1515,'EIA Petroleum Classification'!$A:$B,2,FALSE)</f>
        <v/>
      </c>
    </row>
    <row r="1517" spans="1:5">
      <c r="A1517">
        <f>YEAR(B1517)</f>
        <v/>
      </c>
      <c r="B1517">
        <f>'Input EIA Imports Petroleum'!A1516</f>
        <v/>
      </c>
      <c r="C1517">
        <f>'Input EIA Imports Petroleum'!K1516</f>
        <v/>
      </c>
      <c r="D1517">
        <f>'Input EIA Imports Petroleum'!L1516</f>
        <v/>
      </c>
      <c r="E1517">
        <f>VLOOKUP('Input EIA Imports Petroleum'!$E1516,'EIA Petroleum Classification'!$A:$B,2,FALSE)</f>
        <v/>
      </c>
    </row>
    <row r="1518" spans="1:5">
      <c r="A1518">
        <f>YEAR(B1518)</f>
        <v/>
      </c>
      <c r="B1518">
        <f>'Input EIA Imports Petroleum'!A1517</f>
        <v/>
      </c>
      <c r="C1518">
        <f>'Input EIA Imports Petroleum'!K1517</f>
        <v/>
      </c>
      <c r="D1518">
        <f>'Input EIA Imports Petroleum'!L1517</f>
        <v/>
      </c>
      <c r="E1518">
        <f>VLOOKUP('Input EIA Imports Petroleum'!$E1517,'EIA Petroleum Classification'!$A:$B,2,FALSE)</f>
        <v/>
      </c>
    </row>
    <row r="1519" spans="1:5">
      <c r="A1519">
        <f>YEAR(B1519)</f>
        <v/>
      </c>
      <c r="B1519">
        <f>'Input EIA Imports Petroleum'!A1518</f>
        <v/>
      </c>
      <c r="C1519">
        <f>'Input EIA Imports Petroleum'!K1518</f>
        <v/>
      </c>
      <c r="D1519">
        <f>'Input EIA Imports Petroleum'!L1518</f>
        <v/>
      </c>
      <c r="E1519">
        <f>VLOOKUP('Input EIA Imports Petroleum'!$E1518,'EIA Petroleum Classification'!$A:$B,2,FALSE)</f>
        <v/>
      </c>
    </row>
    <row r="1520" spans="1:5">
      <c r="A1520">
        <f>YEAR(B1520)</f>
        <v/>
      </c>
      <c r="B1520">
        <f>'Input EIA Imports Petroleum'!A1519</f>
        <v/>
      </c>
      <c r="C1520">
        <f>'Input EIA Imports Petroleum'!K1519</f>
        <v/>
      </c>
      <c r="D1520">
        <f>'Input EIA Imports Petroleum'!L1519</f>
        <v/>
      </c>
      <c r="E1520">
        <f>VLOOKUP('Input EIA Imports Petroleum'!$E1519,'EIA Petroleum Classification'!$A:$B,2,FALSE)</f>
        <v/>
      </c>
    </row>
    <row r="1521" spans="1:5">
      <c r="A1521">
        <f>YEAR(B1521)</f>
        <v/>
      </c>
      <c r="B1521">
        <f>'Input EIA Imports Petroleum'!A1520</f>
        <v/>
      </c>
      <c r="C1521">
        <f>'Input EIA Imports Petroleum'!K1520</f>
        <v/>
      </c>
      <c r="D1521">
        <f>'Input EIA Imports Petroleum'!L1520</f>
        <v/>
      </c>
      <c r="E1521">
        <f>VLOOKUP('Input EIA Imports Petroleum'!$E1520,'EIA Petroleum Classification'!$A:$B,2,FALSE)</f>
        <v/>
      </c>
    </row>
    <row r="1522" spans="1:5">
      <c r="A1522">
        <f>YEAR(B1522)</f>
        <v/>
      </c>
      <c r="B1522">
        <f>'Input EIA Imports Petroleum'!A1521</f>
        <v/>
      </c>
      <c r="C1522">
        <f>'Input EIA Imports Petroleum'!K1521</f>
        <v/>
      </c>
      <c r="D1522">
        <f>'Input EIA Imports Petroleum'!L1521</f>
        <v/>
      </c>
      <c r="E1522">
        <f>VLOOKUP('Input EIA Imports Petroleum'!$E1521,'EIA Petroleum Classification'!$A:$B,2,FALSE)</f>
        <v/>
      </c>
    </row>
    <row r="1523" spans="1:5">
      <c r="A1523">
        <f>YEAR(B1523)</f>
        <v/>
      </c>
      <c r="B1523">
        <f>'Input EIA Imports Petroleum'!A1522</f>
        <v/>
      </c>
      <c r="C1523">
        <f>'Input EIA Imports Petroleum'!K1522</f>
        <v/>
      </c>
      <c r="D1523">
        <f>'Input EIA Imports Petroleum'!L1522</f>
        <v/>
      </c>
      <c r="E1523">
        <f>VLOOKUP('Input EIA Imports Petroleum'!$E1522,'EIA Petroleum Classification'!$A:$B,2,FALSE)</f>
        <v/>
      </c>
    </row>
    <row r="1524" spans="1:5">
      <c r="A1524">
        <f>YEAR(B1524)</f>
        <v/>
      </c>
      <c r="B1524">
        <f>'Input EIA Imports Petroleum'!A1523</f>
        <v/>
      </c>
      <c r="C1524">
        <f>'Input EIA Imports Petroleum'!K1523</f>
        <v/>
      </c>
      <c r="D1524">
        <f>'Input EIA Imports Petroleum'!L1523</f>
        <v/>
      </c>
      <c r="E1524">
        <f>VLOOKUP('Input EIA Imports Petroleum'!$E1523,'EIA Petroleum Classification'!$A:$B,2,FALSE)</f>
        <v/>
      </c>
    </row>
    <row r="1525" spans="1:5">
      <c r="A1525">
        <f>YEAR(B1525)</f>
        <v/>
      </c>
      <c r="B1525">
        <f>'Input EIA Imports Petroleum'!A1524</f>
        <v/>
      </c>
      <c r="C1525">
        <f>'Input EIA Imports Petroleum'!K1524</f>
        <v/>
      </c>
      <c r="D1525">
        <f>'Input EIA Imports Petroleum'!L1524</f>
        <v/>
      </c>
      <c r="E1525">
        <f>VLOOKUP('Input EIA Imports Petroleum'!$E1524,'EIA Petroleum Classification'!$A:$B,2,FALSE)</f>
        <v/>
      </c>
    </row>
    <row r="1526" spans="1:5">
      <c r="A1526">
        <f>YEAR(B1526)</f>
        <v/>
      </c>
      <c r="B1526">
        <f>'Input EIA Imports Petroleum'!A1525</f>
        <v/>
      </c>
      <c r="C1526">
        <f>'Input EIA Imports Petroleum'!K1525</f>
        <v/>
      </c>
      <c r="D1526">
        <f>'Input EIA Imports Petroleum'!L1525</f>
        <v/>
      </c>
      <c r="E1526">
        <f>VLOOKUP('Input EIA Imports Petroleum'!$E1525,'EIA Petroleum Classification'!$A:$B,2,FALSE)</f>
        <v/>
      </c>
    </row>
    <row r="1527" spans="1:5">
      <c r="A1527">
        <f>YEAR(B1527)</f>
        <v/>
      </c>
      <c r="B1527">
        <f>'Input EIA Imports Petroleum'!A1526</f>
        <v/>
      </c>
      <c r="C1527">
        <f>'Input EIA Imports Petroleum'!K1526</f>
        <v/>
      </c>
      <c r="D1527">
        <f>'Input EIA Imports Petroleum'!L1526</f>
        <v/>
      </c>
      <c r="E1527">
        <f>VLOOKUP('Input EIA Imports Petroleum'!$E1526,'EIA Petroleum Classification'!$A:$B,2,FALSE)</f>
        <v/>
      </c>
    </row>
    <row r="1528" spans="1:5">
      <c r="A1528">
        <f>YEAR(B1528)</f>
        <v/>
      </c>
      <c r="B1528">
        <f>'Input EIA Imports Petroleum'!A1527</f>
        <v/>
      </c>
      <c r="C1528">
        <f>'Input EIA Imports Petroleum'!K1527</f>
        <v/>
      </c>
      <c r="D1528">
        <f>'Input EIA Imports Petroleum'!L1527</f>
        <v/>
      </c>
      <c r="E1528">
        <f>VLOOKUP('Input EIA Imports Petroleum'!$E1527,'EIA Petroleum Classification'!$A:$B,2,FALSE)</f>
        <v/>
      </c>
    </row>
    <row r="1529" spans="1:5">
      <c r="A1529">
        <f>YEAR(B1529)</f>
        <v/>
      </c>
      <c r="B1529">
        <f>'Input EIA Imports Petroleum'!A1528</f>
        <v/>
      </c>
      <c r="C1529">
        <f>'Input EIA Imports Petroleum'!K1528</f>
        <v/>
      </c>
      <c r="D1529">
        <f>'Input EIA Imports Petroleum'!L1528</f>
        <v/>
      </c>
      <c r="E1529">
        <f>VLOOKUP('Input EIA Imports Petroleum'!$E1528,'EIA Petroleum Classification'!$A:$B,2,FALSE)</f>
        <v/>
      </c>
    </row>
    <row r="1530" spans="1:5">
      <c r="A1530">
        <f>YEAR(B1530)</f>
        <v/>
      </c>
      <c r="B1530">
        <f>'Input EIA Imports Petroleum'!A1529</f>
        <v/>
      </c>
      <c r="C1530">
        <f>'Input EIA Imports Petroleum'!K1529</f>
        <v/>
      </c>
      <c r="D1530">
        <f>'Input EIA Imports Petroleum'!L1529</f>
        <v/>
      </c>
      <c r="E1530">
        <f>VLOOKUP('Input EIA Imports Petroleum'!$E1529,'EIA Petroleum Classification'!$A:$B,2,FALSE)</f>
        <v/>
      </c>
    </row>
    <row r="1531" spans="1:5">
      <c r="A1531">
        <f>YEAR(B1531)</f>
        <v/>
      </c>
      <c r="B1531">
        <f>'Input EIA Imports Petroleum'!A1530</f>
        <v/>
      </c>
      <c r="C1531">
        <f>'Input EIA Imports Petroleum'!K1530</f>
        <v/>
      </c>
      <c r="D1531">
        <f>'Input EIA Imports Petroleum'!L1530</f>
        <v/>
      </c>
      <c r="E1531">
        <f>VLOOKUP('Input EIA Imports Petroleum'!$E1530,'EIA Petroleum Classification'!$A:$B,2,FALSE)</f>
        <v/>
      </c>
    </row>
    <row r="1532" spans="1:5">
      <c r="A1532">
        <f>YEAR(B1532)</f>
        <v/>
      </c>
      <c r="B1532">
        <f>'Input EIA Imports Petroleum'!A1531</f>
        <v/>
      </c>
      <c r="C1532">
        <f>'Input EIA Imports Petroleum'!K1531</f>
        <v/>
      </c>
      <c r="D1532">
        <f>'Input EIA Imports Petroleum'!L1531</f>
        <v/>
      </c>
      <c r="E1532">
        <f>VLOOKUP('Input EIA Imports Petroleum'!$E1531,'EIA Petroleum Classification'!$A:$B,2,FALSE)</f>
        <v/>
      </c>
    </row>
    <row r="1533" spans="1:5">
      <c r="A1533">
        <f>YEAR(B1533)</f>
        <v/>
      </c>
      <c r="B1533">
        <f>'Input EIA Imports Petroleum'!A1532</f>
        <v/>
      </c>
      <c r="C1533">
        <f>'Input EIA Imports Petroleum'!K1532</f>
        <v/>
      </c>
      <c r="D1533">
        <f>'Input EIA Imports Petroleum'!L1532</f>
        <v/>
      </c>
      <c r="E1533">
        <f>VLOOKUP('Input EIA Imports Petroleum'!$E1532,'EIA Petroleum Classification'!$A:$B,2,FALSE)</f>
        <v/>
      </c>
    </row>
    <row r="1534" spans="1:5">
      <c r="A1534">
        <f>YEAR(B1534)</f>
        <v/>
      </c>
      <c r="B1534">
        <f>'Input EIA Imports Petroleum'!A1533</f>
        <v/>
      </c>
      <c r="C1534">
        <f>'Input EIA Imports Petroleum'!K1533</f>
        <v/>
      </c>
      <c r="D1534">
        <f>'Input EIA Imports Petroleum'!L1533</f>
        <v/>
      </c>
      <c r="E1534">
        <f>VLOOKUP('Input EIA Imports Petroleum'!$E1533,'EIA Petroleum Classification'!$A:$B,2,FALSE)</f>
        <v/>
      </c>
    </row>
    <row r="1535" spans="1:5">
      <c r="A1535">
        <f>YEAR(B1535)</f>
        <v/>
      </c>
      <c r="B1535">
        <f>'Input EIA Imports Petroleum'!A1534</f>
        <v/>
      </c>
      <c r="C1535">
        <f>'Input EIA Imports Petroleum'!K1534</f>
        <v/>
      </c>
      <c r="D1535">
        <f>'Input EIA Imports Petroleum'!L1534</f>
        <v/>
      </c>
      <c r="E1535">
        <f>VLOOKUP('Input EIA Imports Petroleum'!$E1534,'EIA Petroleum Classification'!$A:$B,2,FALSE)</f>
        <v/>
      </c>
    </row>
    <row r="1536" spans="1:5">
      <c r="A1536">
        <f>YEAR(B1536)</f>
        <v/>
      </c>
      <c r="B1536">
        <f>'Input EIA Imports Petroleum'!A1535</f>
        <v/>
      </c>
      <c r="C1536">
        <f>'Input EIA Imports Petroleum'!K1535</f>
        <v/>
      </c>
      <c r="D1536">
        <f>'Input EIA Imports Petroleum'!L1535</f>
        <v/>
      </c>
      <c r="E1536">
        <f>VLOOKUP('Input EIA Imports Petroleum'!$E1535,'EIA Petroleum Classification'!$A:$B,2,FALSE)</f>
        <v/>
      </c>
    </row>
    <row r="1537" spans="1:5">
      <c r="A1537">
        <f>YEAR(B1537)</f>
        <v/>
      </c>
      <c r="B1537">
        <f>'Input EIA Imports Petroleum'!A1536</f>
        <v/>
      </c>
      <c r="C1537">
        <f>'Input EIA Imports Petroleum'!K1536</f>
        <v/>
      </c>
      <c r="D1537">
        <f>'Input EIA Imports Petroleum'!L1536</f>
        <v/>
      </c>
      <c r="E1537">
        <f>VLOOKUP('Input EIA Imports Petroleum'!$E1536,'EIA Petroleum Classification'!$A:$B,2,FALSE)</f>
        <v/>
      </c>
    </row>
    <row r="1538" spans="1:5">
      <c r="A1538">
        <f>YEAR(B1538)</f>
        <v/>
      </c>
      <c r="B1538">
        <f>'Input EIA Imports Petroleum'!A1537</f>
        <v/>
      </c>
      <c r="C1538">
        <f>'Input EIA Imports Petroleum'!K1537</f>
        <v/>
      </c>
      <c r="D1538">
        <f>'Input EIA Imports Petroleum'!L1537</f>
        <v/>
      </c>
      <c r="E1538">
        <f>VLOOKUP('Input EIA Imports Petroleum'!$E1537,'EIA Petroleum Classification'!$A:$B,2,FALSE)</f>
        <v/>
      </c>
    </row>
    <row r="1539" spans="1:5">
      <c r="A1539">
        <f>YEAR(B1539)</f>
        <v/>
      </c>
      <c r="B1539">
        <f>'Input EIA Imports Petroleum'!A1538</f>
        <v/>
      </c>
      <c r="C1539">
        <f>'Input EIA Imports Petroleum'!K1538</f>
        <v/>
      </c>
      <c r="D1539">
        <f>'Input EIA Imports Petroleum'!L1538</f>
        <v/>
      </c>
      <c r="E1539">
        <f>VLOOKUP('Input EIA Imports Petroleum'!$E1538,'EIA Petroleum Classification'!$A:$B,2,FALSE)</f>
        <v/>
      </c>
    </row>
    <row r="1540" spans="1:5">
      <c r="A1540">
        <f>YEAR(B1540)</f>
        <v/>
      </c>
      <c r="B1540">
        <f>'Input EIA Imports Petroleum'!A1539</f>
        <v/>
      </c>
      <c r="C1540">
        <f>'Input EIA Imports Petroleum'!K1539</f>
        <v/>
      </c>
      <c r="D1540">
        <f>'Input EIA Imports Petroleum'!L1539</f>
        <v/>
      </c>
      <c r="E1540">
        <f>VLOOKUP('Input EIA Imports Petroleum'!$E1539,'EIA Petroleum Classification'!$A:$B,2,FALSE)</f>
        <v/>
      </c>
    </row>
    <row r="1541" spans="1:5">
      <c r="A1541">
        <f>YEAR(B1541)</f>
        <v/>
      </c>
      <c r="B1541">
        <f>'Input EIA Imports Petroleum'!A1540</f>
        <v/>
      </c>
      <c r="C1541">
        <f>'Input EIA Imports Petroleum'!K1540</f>
        <v/>
      </c>
      <c r="D1541">
        <f>'Input EIA Imports Petroleum'!L1540</f>
        <v/>
      </c>
      <c r="E1541">
        <f>VLOOKUP('Input EIA Imports Petroleum'!$E1540,'EIA Petroleum Classification'!$A:$B,2,FALSE)</f>
        <v/>
      </c>
    </row>
    <row r="1542" spans="1:5">
      <c r="A1542">
        <f>YEAR(B1542)</f>
        <v/>
      </c>
      <c r="B1542">
        <f>'Input EIA Imports Petroleum'!A1541</f>
        <v/>
      </c>
      <c r="C1542">
        <f>'Input EIA Imports Petroleum'!K1541</f>
        <v/>
      </c>
      <c r="D1542">
        <f>'Input EIA Imports Petroleum'!L1541</f>
        <v/>
      </c>
      <c r="E1542">
        <f>VLOOKUP('Input EIA Imports Petroleum'!$E1541,'EIA Petroleum Classification'!$A:$B,2,FALSE)</f>
        <v/>
      </c>
    </row>
    <row r="1543" spans="1:5">
      <c r="A1543">
        <f>YEAR(B1543)</f>
        <v/>
      </c>
      <c r="B1543">
        <f>'Input EIA Imports Petroleum'!A1542</f>
        <v/>
      </c>
      <c r="C1543">
        <f>'Input EIA Imports Petroleum'!K1542</f>
        <v/>
      </c>
      <c r="D1543">
        <f>'Input EIA Imports Petroleum'!L1542</f>
        <v/>
      </c>
      <c r="E1543">
        <f>VLOOKUP('Input EIA Imports Petroleum'!$E1542,'EIA Petroleum Classification'!$A:$B,2,FALSE)</f>
        <v/>
      </c>
    </row>
    <row r="1544" spans="1:5">
      <c r="A1544">
        <f>YEAR(B1544)</f>
        <v/>
      </c>
      <c r="B1544">
        <f>'Input EIA Imports Petroleum'!A1543</f>
        <v/>
      </c>
      <c r="C1544">
        <f>'Input EIA Imports Petroleum'!K1543</f>
        <v/>
      </c>
      <c r="D1544">
        <f>'Input EIA Imports Petroleum'!L1543</f>
        <v/>
      </c>
      <c r="E1544">
        <f>VLOOKUP('Input EIA Imports Petroleum'!$E1543,'EIA Petroleum Classification'!$A:$B,2,FALSE)</f>
        <v/>
      </c>
    </row>
    <row r="1545" spans="1:5">
      <c r="A1545">
        <f>YEAR(B1545)</f>
        <v/>
      </c>
      <c r="B1545">
        <f>'Input EIA Imports Petroleum'!A1544</f>
        <v/>
      </c>
      <c r="C1545">
        <f>'Input EIA Imports Petroleum'!K1544</f>
        <v/>
      </c>
      <c r="D1545">
        <f>'Input EIA Imports Petroleum'!L1544</f>
        <v/>
      </c>
      <c r="E1545">
        <f>VLOOKUP('Input EIA Imports Petroleum'!$E1544,'EIA Petroleum Classification'!$A:$B,2,FALSE)</f>
        <v/>
      </c>
    </row>
    <row r="1546" spans="1:5">
      <c r="A1546">
        <f>YEAR(B1546)</f>
        <v/>
      </c>
      <c r="B1546">
        <f>'Input EIA Imports Petroleum'!A1545</f>
        <v/>
      </c>
      <c r="C1546">
        <f>'Input EIA Imports Petroleum'!K1545</f>
        <v/>
      </c>
      <c r="D1546">
        <f>'Input EIA Imports Petroleum'!L1545</f>
        <v/>
      </c>
      <c r="E1546">
        <f>VLOOKUP('Input EIA Imports Petroleum'!$E1545,'EIA Petroleum Classification'!$A:$B,2,FALSE)</f>
        <v/>
      </c>
    </row>
    <row r="1547" spans="1:5">
      <c r="A1547">
        <f>YEAR(B1547)</f>
        <v/>
      </c>
      <c r="B1547">
        <f>'Input EIA Imports Petroleum'!A1546</f>
        <v/>
      </c>
      <c r="C1547">
        <f>'Input EIA Imports Petroleum'!K1546</f>
        <v/>
      </c>
      <c r="D1547">
        <f>'Input EIA Imports Petroleum'!L1546</f>
        <v/>
      </c>
      <c r="E1547">
        <f>VLOOKUP('Input EIA Imports Petroleum'!$E1546,'EIA Petroleum Classification'!$A:$B,2,FALSE)</f>
        <v/>
      </c>
    </row>
    <row r="1548" spans="1:5">
      <c r="A1548">
        <f>YEAR(B1548)</f>
        <v/>
      </c>
      <c r="B1548">
        <f>'Input EIA Imports Petroleum'!A1547</f>
        <v/>
      </c>
      <c r="C1548">
        <f>'Input EIA Imports Petroleum'!K1547</f>
        <v/>
      </c>
      <c r="D1548">
        <f>'Input EIA Imports Petroleum'!L1547</f>
        <v/>
      </c>
      <c r="E1548">
        <f>VLOOKUP('Input EIA Imports Petroleum'!$E1547,'EIA Petroleum Classification'!$A:$B,2,FALSE)</f>
        <v/>
      </c>
    </row>
    <row r="1549" spans="1:5">
      <c r="A1549">
        <f>YEAR(B1549)</f>
        <v/>
      </c>
      <c r="B1549">
        <f>'Input EIA Imports Petroleum'!A1548</f>
        <v/>
      </c>
      <c r="C1549">
        <f>'Input EIA Imports Petroleum'!K1548</f>
        <v/>
      </c>
      <c r="D1549">
        <f>'Input EIA Imports Petroleum'!L1548</f>
        <v/>
      </c>
      <c r="E1549">
        <f>VLOOKUP('Input EIA Imports Petroleum'!$E1548,'EIA Petroleum Classification'!$A:$B,2,FALSE)</f>
        <v/>
      </c>
    </row>
    <row r="1550" spans="1:5">
      <c r="A1550">
        <f>YEAR(B1550)</f>
        <v/>
      </c>
      <c r="B1550">
        <f>'Input EIA Imports Petroleum'!A1549</f>
        <v/>
      </c>
      <c r="C1550">
        <f>'Input EIA Imports Petroleum'!K1549</f>
        <v/>
      </c>
      <c r="D1550">
        <f>'Input EIA Imports Petroleum'!L1549</f>
        <v/>
      </c>
      <c r="E1550">
        <f>VLOOKUP('Input EIA Imports Petroleum'!$E1549,'EIA Petroleum Classification'!$A:$B,2,FALSE)</f>
        <v/>
      </c>
    </row>
    <row r="1551" spans="1:5">
      <c r="A1551">
        <f>YEAR(B1551)</f>
        <v/>
      </c>
      <c r="B1551">
        <f>'Input EIA Imports Petroleum'!A1550</f>
        <v/>
      </c>
      <c r="C1551">
        <f>'Input EIA Imports Petroleum'!K1550</f>
        <v/>
      </c>
      <c r="D1551">
        <f>'Input EIA Imports Petroleum'!L1550</f>
        <v/>
      </c>
      <c r="E1551">
        <f>VLOOKUP('Input EIA Imports Petroleum'!$E1550,'EIA Petroleum Classification'!$A:$B,2,FALSE)</f>
        <v/>
      </c>
    </row>
    <row r="1552" spans="1:5">
      <c r="A1552">
        <f>YEAR(B1552)</f>
        <v/>
      </c>
      <c r="B1552">
        <f>'Input EIA Imports Petroleum'!A1551</f>
        <v/>
      </c>
      <c r="C1552">
        <f>'Input EIA Imports Petroleum'!K1551</f>
        <v/>
      </c>
      <c r="D1552">
        <f>'Input EIA Imports Petroleum'!L1551</f>
        <v/>
      </c>
      <c r="E1552">
        <f>VLOOKUP('Input EIA Imports Petroleum'!$E1551,'EIA Petroleum Classification'!$A:$B,2,FALSE)</f>
        <v/>
      </c>
    </row>
    <row r="1553" spans="1:5">
      <c r="A1553">
        <f>YEAR(B1553)</f>
        <v/>
      </c>
      <c r="B1553">
        <f>'Input EIA Imports Petroleum'!A1552</f>
        <v/>
      </c>
      <c r="C1553">
        <f>'Input EIA Imports Petroleum'!K1552</f>
        <v/>
      </c>
      <c r="D1553">
        <f>'Input EIA Imports Petroleum'!L1552</f>
        <v/>
      </c>
      <c r="E1553">
        <f>VLOOKUP('Input EIA Imports Petroleum'!$E1552,'EIA Petroleum Classification'!$A:$B,2,FALSE)</f>
        <v/>
      </c>
    </row>
    <row r="1554" spans="1:5">
      <c r="A1554">
        <f>YEAR(B1554)</f>
        <v/>
      </c>
      <c r="B1554">
        <f>'Input EIA Imports Petroleum'!A1553</f>
        <v/>
      </c>
      <c r="C1554">
        <f>'Input EIA Imports Petroleum'!K1553</f>
        <v/>
      </c>
      <c r="D1554">
        <f>'Input EIA Imports Petroleum'!L1553</f>
        <v/>
      </c>
      <c r="E1554">
        <f>VLOOKUP('Input EIA Imports Petroleum'!$E1553,'EIA Petroleum Classification'!$A:$B,2,FALSE)</f>
        <v/>
      </c>
    </row>
    <row r="1555" spans="1:5">
      <c r="A1555">
        <f>YEAR(B1555)</f>
        <v/>
      </c>
      <c r="B1555">
        <f>'Input EIA Imports Petroleum'!A1554</f>
        <v/>
      </c>
      <c r="C1555">
        <f>'Input EIA Imports Petroleum'!K1554</f>
        <v/>
      </c>
      <c r="D1555">
        <f>'Input EIA Imports Petroleum'!L1554</f>
        <v/>
      </c>
      <c r="E1555">
        <f>VLOOKUP('Input EIA Imports Petroleum'!$E1554,'EIA Petroleum Classification'!$A:$B,2,FALSE)</f>
        <v/>
      </c>
    </row>
    <row r="1556" spans="1:5">
      <c r="A1556">
        <f>YEAR(B1556)</f>
        <v/>
      </c>
      <c r="B1556">
        <f>'Input EIA Imports Petroleum'!A1555</f>
        <v/>
      </c>
      <c r="C1556">
        <f>'Input EIA Imports Petroleum'!K1555</f>
        <v/>
      </c>
      <c r="D1556">
        <f>'Input EIA Imports Petroleum'!L1555</f>
        <v/>
      </c>
      <c r="E1556">
        <f>VLOOKUP('Input EIA Imports Petroleum'!$E1555,'EIA Petroleum Classification'!$A:$B,2,FALSE)</f>
        <v/>
      </c>
    </row>
    <row r="1557" spans="1:5">
      <c r="A1557">
        <f>YEAR(B1557)</f>
        <v/>
      </c>
      <c r="B1557">
        <f>'Input EIA Imports Petroleum'!A1556</f>
        <v/>
      </c>
      <c r="C1557">
        <f>'Input EIA Imports Petroleum'!K1556</f>
        <v/>
      </c>
      <c r="D1557">
        <f>'Input EIA Imports Petroleum'!L1556</f>
        <v/>
      </c>
      <c r="E1557">
        <f>VLOOKUP('Input EIA Imports Petroleum'!$E1556,'EIA Petroleum Classification'!$A:$B,2,FALSE)</f>
        <v/>
      </c>
    </row>
    <row r="1558" spans="1:5">
      <c r="A1558">
        <f>YEAR(B1558)</f>
        <v/>
      </c>
      <c r="B1558">
        <f>'Input EIA Imports Petroleum'!A1557</f>
        <v/>
      </c>
      <c r="C1558">
        <f>'Input EIA Imports Petroleum'!K1557</f>
        <v/>
      </c>
      <c r="D1558">
        <f>'Input EIA Imports Petroleum'!L1557</f>
        <v/>
      </c>
      <c r="E1558">
        <f>VLOOKUP('Input EIA Imports Petroleum'!$E1557,'EIA Petroleum Classification'!$A:$B,2,FALSE)</f>
        <v/>
      </c>
    </row>
    <row r="1559" spans="1:5">
      <c r="A1559">
        <f>YEAR(B1559)</f>
        <v/>
      </c>
      <c r="B1559">
        <f>'Input EIA Imports Petroleum'!A1558</f>
        <v/>
      </c>
      <c r="C1559">
        <f>'Input EIA Imports Petroleum'!K1558</f>
        <v/>
      </c>
      <c r="D1559">
        <f>'Input EIA Imports Petroleum'!L1558</f>
        <v/>
      </c>
      <c r="E1559">
        <f>VLOOKUP('Input EIA Imports Petroleum'!$E1558,'EIA Petroleum Classification'!$A:$B,2,FALSE)</f>
        <v/>
      </c>
    </row>
    <row r="1560" spans="1:5">
      <c r="A1560">
        <f>YEAR(B1560)</f>
        <v/>
      </c>
      <c r="B1560">
        <f>'Input EIA Imports Petroleum'!A1559</f>
        <v/>
      </c>
      <c r="C1560">
        <f>'Input EIA Imports Petroleum'!K1559</f>
        <v/>
      </c>
      <c r="D1560">
        <f>'Input EIA Imports Petroleum'!L1559</f>
        <v/>
      </c>
      <c r="E1560">
        <f>VLOOKUP('Input EIA Imports Petroleum'!$E1559,'EIA Petroleum Classification'!$A:$B,2,FALSE)</f>
        <v/>
      </c>
    </row>
    <row r="1561" spans="1:5">
      <c r="A1561">
        <f>YEAR(B1561)</f>
        <v/>
      </c>
      <c r="B1561">
        <f>'Input EIA Imports Petroleum'!A1560</f>
        <v/>
      </c>
      <c r="C1561">
        <f>'Input EIA Imports Petroleum'!K1560</f>
        <v/>
      </c>
      <c r="D1561">
        <f>'Input EIA Imports Petroleum'!L1560</f>
        <v/>
      </c>
      <c r="E1561">
        <f>VLOOKUP('Input EIA Imports Petroleum'!$E1560,'EIA Petroleum Classification'!$A:$B,2,FALSE)</f>
        <v/>
      </c>
    </row>
    <row r="1562" spans="1:5">
      <c r="A1562">
        <f>YEAR(B1562)</f>
        <v/>
      </c>
      <c r="B1562">
        <f>'Input EIA Imports Petroleum'!A1561</f>
        <v/>
      </c>
      <c r="C1562">
        <f>'Input EIA Imports Petroleum'!K1561</f>
        <v/>
      </c>
      <c r="D1562">
        <f>'Input EIA Imports Petroleum'!L1561</f>
        <v/>
      </c>
      <c r="E1562">
        <f>VLOOKUP('Input EIA Imports Petroleum'!$E1561,'EIA Petroleum Classification'!$A:$B,2,FALSE)</f>
        <v/>
      </c>
    </row>
    <row r="1563" spans="1:5">
      <c r="A1563">
        <f>YEAR(B1563)</f>
        <v/>
      </c>
      <c r="B1563">
        <f>'Input EIA Imports Petroleum'!A1562</f>
        <v/>
      </c>
      <c r="C1563">
        <f>'Input EIA Imports Petroleum'!K1562</f>
        <v/>
      </c>
      <c r="D1563">
        <f>'Input EIA Imports Petroleum'!L1562</f>
        <v/>
      </c>
      <c r="E1563">
        <f>VLOOKUP('Input EIA Imports Petroleum'!$E1562,'EIA Petroleum Classification'!$A:$B,2,FALSE)</f>
        <v/>
      </c>
    </row>
    <row r="1564" spans="1:5">
      <c r="A1564">
        <f>YEAR(B1564)</f>
        <v/>
      </c>
      <c r="B1564">
        <f>'Input EIA Imports Petroleum'!A1563</f>
        <v/>
      </c>
      <c r="C1564">
        <f>'Input EIA Imports Petroleum'!K1563</f>
        <v/>
      </c>
      <c r="D1564">
        <f>'Input EIA Imports Petroleum'!L1563</f>
        <v/>
      </c>
      <c r="E1564">
        <f>VLOOKUP('Input EIA Imports Petroleum'!$E1563,'EIA Petroleum Classification'!$A:$B,2,FALSE)</f>
        <v/>
      </c>
    </row>
    <row r="1565" spans="1:5">
      <c r="A1565">
        <f>YEAR(B1565)</f>
        <v/>
      </c>
      <c r="B1565">
        <f>'Input EIA Imports Petroleum'!A1564</f>
        <v/>
      </c>
      <c r="C1565">
        <f>'Input EIA Imports Petroleum'!K1564</f>
        <v/>
      </c>
      <c r="D1565">
        <f>'Input EIA Imports Petroleum'!L1564</f>
        <v/>
      </c>
      <c r="E1565">
        <f>VLOOKUP('Input EIA Imports Petroleum'!$E1564,'EIA Petroleum Classification'!$A:$B,2,FALSE)</f>
        <v/>
      </c>
    </row>
    <row r="1566" spans="1:5">
      <c r="A1566">
        <f>YEAR(B1566)</f>
        <v/>
      </c>
      <c r="B1566">
        <f>'Input EIA Imports Petroleum'!A1565</f>
        <v/>
      </c>
      <c r="C1566">
        <f>'Input EIA Imports Petroleum'!K1565</f>
        <v/>
      </c>
      <c r="D1566">
        <f>'Input EIA Imports Petroleum'!L1565</f>
        <v/>
      </c>
      <c r="E1566">
        <f>VLOOKUP('Input EIA Imports Petroleum'!$E1565,'EIA Petroleum Classification'!$A:$B,2,FALSE)</f>
        <v/>
      </c>
    </row>
    <row r="1567" spans="1:5">
      <c r="A1567">
        <f>YEAR(B1567)</f>
        <v/>
      </c>
      <c r="B1567">
        <f>'Input EIA Imports Petroleum'!A1566</f>
        <v/>
      </c>
      <c r="C1567">
        <f>'Input EIA Imports Petroleum'!K1566</f>
        <v/>
      </c>
      <c r="D1567">
        <f>'Input EIA Imports Petroleum'!L1566</f>
        <v/>
      </c>
      <c r="E1567">
        <f>VLOOKUP('Input EIA Imports Petroleum'!$E1566,'EIA Petroleum Classification'!$A:$B,2,FALSE)</f>
        <v/>
      </c>
    </row>
    <row r="1568" spans="1:5">
      <c r="A1568">
        <f>YEAR(B1568)</f>
        <v/>
      </c>
      <c r="B1568">
        <f>'Input EIA Imports Petroleum'!A1567</f>
        <v/>
      </c>
      <c r="C1568">
        <f>'Input EIA Imports Petroleum'!K1567</f>
        <v/>
      </c>
      <c r="D1568">
        <f>'Input EIA Imports Petroleum'!L1567</f>
        <v/>
      </c>
      <c r="E1568">
        <f>VLOOKUP('Input EIA Imports Petroleum'!$E1567,'EIA Petroleum Classification'!$A:$B,2,FALSE)</f>
        <v/>
      </c>
    </row>
    <row r="1569" spans="1:5">
      <c r="A1569">
        <f>YEAR(B1569)</f>
        <v/>
      </c>
      <c r="B1569">
        <f>'Input EIA Imports Petroleum'!A1568</f>
        <v/>
      </c>
      <c r="C1569">
        <f>'Input EIA Imports Petroleum'!K1568</f>
        <v/>
      </c>
      <c r="D1569">
        <f>'Input EIA Imports Petroleum'!L1568</f>
        <v/>
      </c>
      <c r="E1569">
        <f>VLOOKUP('Input EIA Imports Petroleum'!$E1568,'EIA Petroleum Classification'!$A:$B,2,FALSE)</f>
        <v/>
      </c>
    </row>
    <row r="1570" spans="1:5">
      <c r="A1570">
        <f>YEAR(B1570)</f>
        <v/>
      </c>
      <c r="B1570">
        <f>'Input EIA Imports Petroleum'!A1569</f>
        <v/>
      </c>
      <c r="C1570">
        <f>'Input EIA Imports Petroleum'!K1569</f>
        <v/>
      </c>
      <c r="D1570">
        <f>'Input EIA Imports Petroleum'!L1569</f>
        <v/>
      </c>
      <c r="E1570">
        <f>VLOOKUP('Input EIA Imports Petroleum'!$E1569,'EIA Petroleum Classification'!$A:$B,2,FALSE)</f>
        <v/>
      </c>
    </row>
    <row r="1571" spans="1:5">
      <c r="A1571">
        <f>YEAR(B1571)</f>
        <v/>
      </c>
      <c r="B1571">
        <f>'Input EIA Imports Petroleum'!A1570</f>
        <v/>
      </c>
      <c r="C1571">
        <f>'Input EIA Imports Petroleum'!K1570</f>
        <v/>
      </c>
      <c r="D1571">
        <f>'Input EIA Imports Petroleum'!L1570</f>
        <v/>
      </c>
      <c r="E1571">
        <f>VLOOKUP('Input EIA Imports Petroleum'!$E1570,'EIA Petroleum Classification'!$A:$B,2,FALSE)</f>
        <v/>
      </c>
    </row>
    <row r="1572" spans="1:5">
      <c r="A1572">
        <f>YEAR(B1572)</f>
        <v/>
      </c>
      <c r="B1572">
        <f>'Input EIA Imports Petroleum'!A1571</f>
        <v/>
      </c>
      <c r="C1572">
        <f>'Input EIA Imports Petroleum'!K1571</f>
        <v/>
      </c>
      <c r="D1572">
        <f>'Input EIA Imports Petroleum'!L1571</f>
        <v/>
      </c>
      <c r="E1572">
        <f>VLOOKUP('Input EIA Imports Petroleum'!$E1571,'EIA Petroleum Classification'!$A:$B,2,FALSE)</f>
        <v/>
      </c>
    </row>
    <row r="1573" spans="1:5">
      <c r="A1573">
        <f>YEAR(B1573)</f>
        <v/>
      </c>
      <c r="B1573">
        <f>'Input EIA Imports Petroleum'!A1572</f>
        <v/>
      </c>
      <c r="C1573">
        <f>'Input EIA Imports Petroleum'!K1572</f>
        <v/>
      </c>
      <c r="D1573">
        <f>'Input EIA Imports Petroleum'!L1572</f>
        <v/>
      </c>
      <c r="E1573">
        <f>VLOOKUP('Input EIA Imports Petroleum'!$E1572,'EIA Petroleum Classification'!$A:$B,2,FALSE)</f>
        <v/>
      </c>
    </row>
    <row r="1574" spans="1:5">
      <c r="A1574">
        <f>YEAR(B1574)</f>
        <v/>
      </c>
      <c r="B1574">
        <f>'Input EIA Imports Petroleum'!A1573</f>
        <v/>
      </c>
      <c r="C1574">
        <f>'Input EIA Imports Petroleum'!K1573</f>
        <v/>
      </c>
      <c r="D1574">
        <f>'Input EIA Imports Petroleum'!L1573</f>
        <v/>
      </c>
      <c r="E1574">
        <f>VLOOKUP('Input EIA Imports Petroleum'!$E1573,'EIA Petroleum Classification'!$A:$B,2,FALSE)</f>
        <v/>
      </c>
    </row>
    <row r="1575" spans="1:5">
      <c r="A1575">
        <f>YEAR(B1575)</f>
        <v/>
      </c>
      <c r="B1575">
        <f>'Input EIA Imports Petroleum'!A1574</f>
        <v/>
      </c>
      <c r="C1575">
        <f>'Input EIA Imports Petroleum'!K1574</f>
        <v/>
      </c>
      <c r="D1575">
        <f>'Input EIA Imports Petroleum'!L1574</f>
        <v/>
      </c>
      <c r="E1575">
        <f>VLOOKUP('Input EIA Imports Petroleum'!$E1574,'EIA Petroleum Classification'!$A:$B,2,FALSE)</f>
        <v/>
      </c>
    </row>
    <row r="1576" spans="1:5">
      <c r="A1576">
        <f>YEAR(B1576)</f>
        <v/>
      </c>
      <c r="B1576">
        <f>'Input EIA Imports Petroleum'!A1575</f>
        <v/>
      </c>
      <c r="C1576">
        <f>'Input EIA Imports Petroleum'!K1575</f>
        <v/>
      </c>
      <c r="D1576">
        <f>'Input EIA Imports Petroleum'!L1575</f>
        <v/>
      </c>
      <c r="E1576">
        <f>VLOOKUP('Input EIA Imports Petroleum'!$E1575,'EIA Petroleum Classification'!$A:$B,2,FALSE)</f>
        <v/>
      </c>
    </row>
    <row r="1577" spans="1:5">
      <c r="A1577">
        <f>YEAR(B1577)</f>
        <v/>
      </c>
      <c r="B1577">
        <f>'Input EIA Imports Petroleum'!A1576</f>
        <v/>
      </c>
      <c r="C1577">
        <f>'Input EIA Imports Petroleum'!K1576</f>
        <v/>
      </c>
      <c r="D1577">
        <f>'Input EIA Imports Petroleum'!L1576</f>
        <v/>
      </c>
      <c r="E1577">
        <f>VLOOKUP('Input EIA Imports Petroleum'!$E1576,'EIA Petroleum Classification'!$A:$B,2,FALSE)</f>
        <v/>
      </c>
    </row>
    <row r="1578" spans="1:5">
      <c r="A1578">
        <f>YEAR(B1578)</f>
        <v/>
      </c>
      <c r="B1578">
        <f>'Input EIA Imports Petroleum'!A1577</f>
        <v/>
      </c>
      <c r="C1578">
        <f>'Input EIA Imports Petroleum'!K1577</f>
        <v/>
      </c>
      <c r="D1578">
        <f>'Input EIA Imports Petroleum'!L1577</f>
        <v/>
      </c>
      <c r="E1578">
        <f>VLOOKUP('Input EIA Imports Petroleum'!$E1577,'EIA Petroleum Classification'!$A:$B,2,FALSE)</f>
        <v/>
      </c>
    </row>
    <row r="1579" spans="1:5">
      <c r="A1579">
        <f>YEAR(B1579)</f>
        <v/>
      </c>
      <c r="B1579">
        <f>'Input EIA Imports Petroleum'!A1578</f>
        <v/>
      </c>
      <c r="C1579">
        <f>'Input EIA Imports Petroleum'!K1578</f>
        <v/>
      </c>
      <c r="D1579">
        <f>'Input EIA Imports Petroleum'!L1578</f>
        <v/>
      </c>
      <c r="E1579">
        <f>VLOOKUP('Input EIA Imports Petroleum'!$E1578,'EIA Petroleum Classification'!$A:$B,2,FALSE)</f>
        <v/>
      </c>
    </row>
    <row r="1580" spans="1:5">
      <c r="A1580">
        <f>YEAR(B1580)</f>
        <v/>
      </c>
      <c r="B1580">
        <f>'Input EIA Imports Petroleum'!A1579</f>
        <v/>
      </c>
      <c r="C1580">
        <f>'Input EIA Imports Petroleum'!K1579</f>
        <v/>
      </c>
      <c r="D1580">
        <f>'Input EIA Imports Petroleum'!L1579</f>
        <v/>
      </c>
      <c r="E1580">
        <f>VLOOKUP('Input EIA Imports Petroleum'!$E1579,'EIA Petroleum Classification'!$A:$B,2,FALSE)</f>
        <v/>
      </c>
    </row>
    <row r="1581" spans="1:5">
      <c r="A1581">
        <f>YEAR(B1581)</f>
        <v/>
      </c>
      <c r="B1581">
        <f>'Input EIA Imports Petroleum'!A1580</f>
        <v/>
      </c>
      <c r="C1581">
        <f>'Input EIA Imports Petroleum'!K1580</f>
        <v/>
      </c>
      <c r="D1581">
        <f>'Input EIA Imports Petroleum'!L1580</f>
        <v/>
      </c>
      <c r="E1581">
        <f>VLOOKUP('Input EIA Imports Petroleum'!$E1580,'EIA Petroleum Classification'!$A:$B,2,FALSE)</f>
        <v/>
      </c>
    </row>
    <row r="1582" spans="1:5">
      <c r="A1582">
        <f>YEAR(B1582)</f>
        <v/>
      </c>
      <c r="B1582">
        <f>'Input EIA Imports Petroleum'!A1581</f>
        <v/>
      </c>
      <c r="C1582">
        <f>'Input EIA Imports Petroleum'!K1581</f>
        <v/>
      </c>
      <c r="D1582">
        <f>'Input EIA Imports Petroleum'!L1581</f>
        <v/>
      </c>
      <c r="E1582">
        <f>VLOOKUP('Input EIA Imports Petroleum'!$E1581,'EIA Petroleum Classification'!$A:$B,2,FALSE)</f>
        <v/>
      </c>
    </row>
    <row r="1583" spans="1:5">
      <c r="A1583">
        <f>YEAR(B1583)</f>
        <v/>
      </c>
      <c r="B1583">
        <f>'Input EIA Imports Petroleum'!A1582</f>
        <v/>
      </c>
      <c r="C1583">
        <f>'Input EIA Imports Petroleum'!K1582</f>
        <v/>
      </c>
      <c r="D1583">
        <f>'Input EIA Imports Petroleum'!L1582</f>
        <v/>
      </c>
      <c r="E1583">
        <f>VLOOKUP('Input EIA Imports Petroleum'!$E1582,'EIA Petroleum Classification'!$A:$B,2,FALSE)</f>
        <v/>
      </c>
    </row>
    <row r="1584" spans="1:5">
      <c r="A1584">
        <f>YEAR(B1584)</f>
        <v/>
      </c>
      <c r="B1584">
        <f>'Input EIA Imports Petroleum'!A1583</f>
        <v/>
      </c>
      <c r="C1584">
        <f>'Input EIA Imports Petroleum'!K1583</f>
        <v/>
      </c>
      <c r="D1584">
        <f>'Input EIA Imports Petroleum'!L1583</f>
        <v/>
      </c>
      <c r="E1584">
        <f>VLOOKUP('Input EIA Imports Petroleum'!$E1583,'EIA Petroleum Classification'!$A:$B,2,FALSE)</f>
        <v/>
      </c>
    </row>
    <row r="1585" spans="1:5">
      <c r="A1585">
        <f>YEAR(B1585)</f>
        <v/>
      </c>
      <c r="B1585">
        <f>'Input EIA Imports Petroleum'!A1584</f>
        <v/>
      </c>
      <c r="C1585">
        <f>'Input EIA Imports Petroleum'!K1584</f>
        <v/>
      </c>
      <c r="D1585">
        <f>'Input EIA Imports Petroleum'!L1584</f>
        <v/>
      </c>
      <c r="E1585">
        <f>VLOOKUP('Input EIA Imports Petroleum'!$E1584,'EIA Petroleum Classification'!$A:$B,2,FALSE)</f>
        <v/>
      </c>
    </row>
    <row r="1586" spans="1:5">
      <c r="A1586">
        <f>YEAR(B1586)</f>
        <v/>
      </c>
      <c r="B1586">
        <f>'Input EIA Imports Petroleum'!A1585</f>
        <v/>
      </c>
      <c r="C1586">
        <f>'Input EIA Imports Petroleum'!K1585</f>
        <v/>
      </c>
      <c r="D1586">
        <f>'Input EIA Imports Petroleum'!L1585</f>
        <v/>
      </c>
      <c r="E1586">
        <f>VLOOKUP('Input EIA Imports Petroleum'!$E1585,'EIA Petroleum Classification'!$A:$B,2,FALSE)</f>
        <v/>
      </c>
    </row>
    <row r="1587" spans="1:5">
      <c r="A1587">
        <f>YEAR(B1587)</f>
        <v/>
      </c>
      <c r="B1587">
        <f>'Input EIA Imports Petroleum'!A1586</f>
        <v/>
      </c>
      <c r="C1587">
        <f>'Input EIA Imports Petroleum'!K1586</f>
        <v/>
      </c>
      <c r="D1587">
        <f>'Input EIA Imports Petroleum'!L1586</f>
        <v/>
      </c>
      <c r="E1587">
        <f>VLOOKUP('Input EIA Imports Petroleum'!$E1586,'EIA Petroleum Classification'!$A:$B,2,FALSE)</f>
        <v/>
      </c>
    </row>
    <row r="1588" spans="1:5">
      <c r="A1588">
        <f>YEAR(B1588)</f>
        <v/>
      </c>
      <c r="B1588">
        <f>'Input EIA Imports Petroleum'!A1587</f>
        <v/>
      </c>
      <c r="C1588">
        <f>'Input EIA Imports Petroleum'!K1587</f>
        <v/>
      </c>
      <c r="D1588">
        <f>'Input EIA Imports Petroleum'!L1587</f>
        <v/>
      </c>
      <c r="E1588">
        <f>VLOOKUP('Input EIA Imports Petroleum'!$E1587,'EIA Petroleum Classification'!$A:$B,2,FALSE)</f>
        <v/>
      </c>
    </row>
    <row r="1589" spans="1:5">
      <c r="A1589">
        <f>YEAR(B1589)</f>
        <v/>
      </c>
      <c r="B1589">
        <f>'Input EIA Imports Petroleum'!A1588</f>
        <v/>
      </c>
      <c r="C1589">
        <f>'Input EIA Imports Petroleum'!K1588</f>
        <v/>
      </c>
      <c r="D1589">
        <f>'Input EIA Imports Petroleum'!L1588</f>
        <v/>
      </c>
      <c r="E1589">
        <f>VLOOKUP('Input EIA Imports Petroleum'!$E1588,'EIA Petroleum Classification'!$A:$B,2,FALSE)</f>
        <v/>
      </c>
    </row>
    <row r="1590" spans="1:5">
      <c r="A1590">
        <f>YEAR(B1590)</f>
        <v/>
      </c>
      <c r="B1590">
        <f>'Input EIA Imports Petroleum'!A1589</f>
        <v/>
      </c>
      <c r="C1590">
        <f>'Input EIA Imports Petroleum'!K1589</f>
        <v/>
      </c>
      <c r="D1590">
        <f>'Input EIA Imports Petroleum'!L1589</f>
        <v/>
      </c>
      <c r="E1590">
        <f>VLOOKUP('Input EIA Imports Petroleum'!$E1589,'EIA Petroleum Classification'!$A:$B,2,FALSE)</f>
        <v/>
      </c>
    </row>
    <row r="1591" spans="1:5">
      <c r="A1591">
        <f>YEAR(B1591)</f>
        <v/>
      </c>
      <c r="B1591">
        <f>'Input EIA Imports Petroleum'!A1590</f>
        <v/>
      </c>
      <c r="C1591">
        <f>'Input EIA Imports Petroleum'!K1590</f>
        <v/>
      </c>
      <c r="D1591">
        <f>'Input EIA Imports Petroleum'!L1590</f>
        <v/>
      </c>
      <c r="E1591">
        <f>VLOOKUP('Input EIA Imports Petroleum'!$E1590,'EIA Petroleum Classification'!$A:$B,2,FALSE)</f>
        <v/>
      </c>
    </row>
    <row r="1592" spans="1:5">
      <c r="A1592">
        <f>YEAR(B1592)</f>
        <v/>
      </c>
      <c r="B1592">
        <f>'Input EIA Imports Petroleum'!A1591</f>
        <v/>
      </c>
      <c r="C1592">
        <f>'Input EIA Imports Petroleum'!K1591</f>
        <v/>
      </c>
      <c r="D1592">
        <f>'Input EIA Imports Petroleum'!L1591</f>
        <v/>
      </c>
      <c r="E1592">
        <f>VLOOKUP('Input EIA Imports Petroleum'!$E1591,'EIA Petroleum Classification'!$A:$B,2,FALSE)</f>
        <v/>
      </c>
    </row>
    <row r="1593" spans="1:5">
      <c r="A1593">
        <f>YEAR(B1593)</f>
        <v/>
      </c>
      <c r="B1593">
        <f>'Input EIA Imports Petroleum'!A1592</f>
        <v/>
      </c>
      <c r="C1593">
        <f>'Input EIA Imports Petroleum'!K1592</f>
        <v/>
      </c>
      <c r="D1593">
        <f>'Input EIA Imports Petroleum'!L1592</f>
        <v/>
      </c>
      <c r="E1593">
        <f>VLOOKUP('Input EIA Imports Petroleum'!$E1592,'EIA Petroleum Classification'!$A:$B,2,FALSE)</f>
        <v/>
      </c>
    </row>
    <row r="1594" spans="1:5">
      <c r="A1594">
        <f>YEAR(B1594)</f>
        <v/>
      </c>
      <c r="B1594">
        <f>'Input EIA Imports Petroleum'!A1593</f>
        <v/>
      </c>
      <c r="C1594">
        <f>'Input EIA Imports Petroleum'!K1593</f>
        <v/>
      </c>
      <c r="D1594">
        <f>'Input EIA Imports Petroleum'!L1593</f>
        <v/>
      </c>
      <c r="E1594">
        <f>VLOOKUP('Input EIA Imports Petroleum'!$E1593,'EIA Petroleum Classification'!$A:$B,2,FALSE)</f>
        <v/>
      </c>
    </row>
    <row r="1595" spans="1:5">
      <c r="A1595">
        <f>YEAR(B1595)</f>
        <v/>
      </c>
      <c r="B1595">
        <f>'Input EIA Imports Petroleum'!A1594</f>
        <v/>
      </c>
      <c r="C1595">
        <f>'Input EIA Imports Petroleum'!K1594</f>
        <v/>
      </c>
      <c r="D1595">
        <f>'Input EIA Imports Petroleum'!L1594</f>
        <v/>
      </c>
      <c r="E1595">
        <f>VLOOKUP('Input EIA Imports Petroleum'!$E1594,'EIA Petroleum Classification'!$A:$B,2,FALSE)</f>
        <v/>
      </c>
    </row>
    <row r="1596" spans="1:5">
      <c r="A1596">
        <f>YEAR(B1596)</f>
        <v/>
      </c>
      <c r="B1596">
        <f>'Input EIA Imports Petroleum'!A1595</f>
        <v/>
      </c>
      <c r="C1596">
        <f>'Input EIA Imports Petroleum'!K1595</f>
        <v/>
      </c>
      <c r="D1596">
        <f>'Input EIA Imports Petroleum'!L1595</f>
        <v/>
      </c>
      <c r="E1596">
        <f>VLOOKUP('Input EIA Imports Petroleum'!$E1595,'EIA Petroleum Classification'!$A:$B,2,FALSE)</f>
        <v/>
      </c>
    </row>
    <row r="1597" spans="1:5">
      <c r="A1597">
        <f>YEAR(B1597)</f>
        <v/>
      </c>
      <c r="B1597">
        <f>'Input EIA Imports Petroleum'!A1596</f>
        <v/>
      </c>
      <c r="C1597">
        <f>'Input EIA Imports Petroleum'!K1596</f>
        <v/>
      </c>
      <c r="D1597">
        <f>'Input EIA Imports Petroleum'!L1596</f>
        <v/>
      </c>
      <c r="E1597">
        <f>VLOOKUP('Input EIA Imports Petroleum'!$E1596,'EIA Petroleum Classification'!$A:$B,2,FALSE)</f>
        <v/>
      </c>
    </row>
    <row r="1598" spans="1:5">
      <c r="A1598">
        <f>YEAR(B1598)</f>
        <v/>
      </c>
      <c r="B1598">
        <f>'Input EIA Imports Petroleum'!A1597</f>
        <v/>
      </c>
      <c r="C1598">
        <f>'Input EIA Imports Petroleum'!K1597</f>
        <v/>
      </c>
      <c r="D1598">
        <f>'Input EIA Imports Petroleum'!L1597</f>
        <v/>
      </c>
      <c r="E1598">
        <f>VLOOKUP('Input EIA Imports Petroleum'!$E1597,'EIA Petroleum Classification'!$A:$B,2,FALSE)</f>
        <v/>
      </c>
    </row>
    <row r="1599" spans="1:5">
      <c r="A1599">
        <f>YEAR(B1599)</f>
        <v/>
      </c>
      <c r="B1599">
        <f>'Input EIA Imports Petroleum'!A1598</f>
        <v/>
      </c>
      <c r="C1599">
        <f>'Input EIA Imports Petroleum'!K1598</f>
        <v/>
      </c>
      <c r="D1599">
        <f>'Input EIA Imports Petroleum'!L1598</f>
        <v/>
      </c>
      <c r="E1599">
        <f>VLOOKUP('Input EIA Imports Petroleum'!$E1598,'EIA Petroleum Classification'!$A:$B,2,FALSE)</f>
        <v/>
      </c>
    </row>
    <row r="1600" spans="1:5">
      <c r="A1600">
        <f>YEAR(B1600)</f>
        <v/>
      </c>
      <c r="B1600">
        <f>'Input EIA Imports Petroleum'!A1599</f>
        <v/>
      </c>
      <c r="C1600">
        <f>'Input EIA Imports Petroleum'!K1599</f>
        <v/>
      </c>
      <c r="D1600">
        <f>'Input EIA Imports Petroleum'!L1599</f>
        <v/>
      </c>
      <c r="E1600">
        <f>VLOOKUP('Input EIA Imports Petroleum'!$E1599,'EIA Petroleum Classification'!$A:$B,2,FALSE)</f>
        <v/>
      </c>
    </row>
    <row r="1601" spans="1:5">
      <c r="A1601">
        <f>YEAR(B1601)</f>
        <v/>
      </c>
      <c r="B1601">
        <f>'Input EIA Imports Petroleum'!A1600</f>
        <v/>
      </c>
      <c r="C1601">
        <f>'Input EIA Imports Petroleum'!K1600</f>
        <v/>
      </c>
      <c r="D1601">
        <f>'Input EIA Imports Petroleum'!L1600</f>
        <v/>
      </c>
      <c r="E1601">
        <f>VLOOKUP('Input EIA Imports Petroleum'!$E1600,'EIA Petroleum Classification'!$A:$B,2,FALSE)</f>
        <v/>
      </c>
    </row>
    <row r="1602" spans="1:5">
      <c r="A1602">
        <f>YEAR(B1602)</f>
        <v/>
      </c>
      <c r="B1602">
        <f>'Input EIA Imports Petroleum'!A1601</f>
        <v/>
      </c>
      <c r="C1602">
        <f>'Input EIA Imports Petroleum'!K1601</f>
        <v/>
      </c>
      <c r="D1602">
        <f>'Input EIA Imports Petroleum'!L1601</f>
        <v/>
      </c>
      <c r="E1602">
        <f>VLOOKUP('Input EIA Imports Petroleum'!$E1601,'EIA Petroleum Classification'!$A:$B,2,FALSE)</f>
        <v/>
      </c>
    </row>
    <row r="1603" spans="1:5">
      <c r="A1603">
        <f>YEAR(B1603)</f>
        <v/>
      </c>
      <c r="B1603">
        <f>'Input EIA Imports Petroleum'!A1602</f>
        <v/>
      </c>
      <c r="C1603">
        <f>'Input EIA Imports Petroleum'!K1602</f>
        <v/>
      </c>
      <c r="D1603">
        <f>'Input EIA Imports Petroleum'!L1602</f>
        <v/>
      </c>
      <c r="E1603">
        <f>VLOOKUP('Input EIA Imports Petroleum'!$E1602,'EIA Petroleum Classification'!$A:$B,2,FALSE)</f>
        <v/>
      </c>
    </row>
    <row r="1604" spans="1:5">
      <c r="A1604">
        <f>YEAR(B1604)</f>
        <v/>
      </c>
      <c r="B1604">
        <f>'Input EIA Imports Petroleum'!A1603</f>
        <v/>
      </c>
      <c r="C1604">
        <f>'Input EIA Imports Petroleum'!K1603</f>
        <v/>
      </c>
      <c r="D1604">
        <f>'Input EIA Imports Petroleum'!L1603</f>
        <v/>
      </c>
      <c r="E1604">
        <f>VLOOKUP('Input EIA Imports Petroleum'!$E1603,'EIA Petroleum Classification'!$A:$B,2,FALSE)</f>
        <v/>
      </c>
    </row>
    <row r="1605" spans="1:5">
      <c r="A1605">
        <f>YEAR(B1605)</f>
        <v/>
      </c>
      <c r="B1605">
        <f>'Input EIA Imports Petroleum'!A1604</f>
        <v/>
      </c>
      <c r="C1605">
        <f>'Input EIA Imports Petroleum'!K1604</f>
        <v/>
      </c>
      <c r="D1605">
        <f>'Input EIA Imports Petroleum'!L1604</f>
        <v/>
      </c>
      <c r="E1605">
        <f>VLOOKUP('Input EIA Imports Petroleum'!$E1604,'EIA Petroleum Classification'!$A:$B,2,FALSE)</f>
        <v/>
      </c>
    </row>
    <row r="1606" spans="1:5">
      <c r="A1606">
        <f>YEAR(B1606)</f>
        <v/>
      </c>
      <c r="B1606">
        <f>'Input EIA Imports Petroleum'!A1605</f>
        <v/>
      </c>
      <c r="C1606">
        <f>'Input EIA Imports Petroleum'!K1605</f>
        <v/>
      </c>
      <c r="D1606">
        <f>'Input EIA Imports Petroleum'!L1605</f>
        <v/>
      </c>
      <c r="E1606">
        <f>VLOOKUP('Input EIA Imports Petroleum'!$E1605,'EIA Petroleum Classification'!$A:$B,2,FALSE)</f>
        <v/>
      </c>
    </row>
    <row r="1607" spans="1:5">
      <c r="A1607">
        <f>YEAR(B1607)</f>
        <v/>
      </c>
      <c r="B1607">
        <f>'Input EIA Imports Petroleum'!A1606</f>
        <v/>
      </c>
      <c r="C1607">
        <f>'Input EIA Imports Petroleum'!K1606</f>
        <v/>
      </c>
      <c r="D1607">
        <f>'Input EIA Imports Petroleum'!L1606</f>
        <v/>
      </c>
      <c r="E1607">
        <f>VLOOKUP('Input EIA Imports Petroleum'!$E1606,'EIA Petroleum Classification'!$A:$B,2,FALSE)</f>
        <v/>
      </c>
    </row>
    <row r="1608" spans="1:5">
      <c r="A1608">
        <f>YEAR(B1608)</f>
        <v/>
      </c>
      <c r="B1608">
        <f>'Input EIA Imports Petroleum'!A1607</f>
        <v/>
      </c>
      <c r="C1608">
        <f>'Input EIA Imports Petroleum'!K1607</f>
        <v/>
      </c>
      <c r="D1608">
        <f>'Input EIA Imports Petroleum'!L1607</f>
        <v/>
      </c>
      <c r="E1608">
        <f>VLOOKUP('Input EIA Imports Petroleum'!$E1607,'EIA Petroleum Classification'!$A:$B,2,FALSE)</f>
        <v/>
      </c>
    </row>
    <row r="1609" spans="1:5">
      <c r="A1609">
        <f>YEAR(B1609)</f>
        <v/>
      </c>
      <c r="B1609">
        <f>'Input EIA Imports Petroleum'!A1608</f>
        <v/>
      </c>
      <c r="C1609">
        <f>'Input EIA Imports Petroleum'!K1608</f>
        <v/>
      </c>
      <c r="D1609">
        <f>'Input EIA Imports Petroleum'!L1608</f>
        <v/>
      </c>
      <c r="E1609">
        <f>VLOOKUP('Input EIA Imports Petroleum'!$E1608,'EIA Petroleum Classification'!$A:$B,2,FALSE)</f>
        <v/>
      </c>
    </row>
    <row r="1610" spans="1:5">
      <c r="A1610" t="n">
        <v>2001</v>
      </c>
      <c r="B1610">
        <f>'Input EIA Imports Petroleum'!A1609</f>
        <v/>
      </c>
      <c r="C1610">
        <f>'Input EIA Imports Petroleum'!K1609</f>
        <v/>
      </c>
      <c r="D1610">
        <f>'Input EIA Imports Petroleum'!L1609</f>
        <v/>
      </c>
      <c r="E1610">
        <f>VLOOKUP('Input EIA Imports Petroleum'!$E1609,'EIA Petroleum Classification'!$A:$B,2,FALSE)</f>
        <v/>
      </c>
    </row>
    <row r="1611" spans="1:5">
      <c r="A1611" t="n">
        <v>2001</v>
      </c>
      <c r="B1611">
        <f>'Input EIA Imports Petroleum'!A1610</f>
        <v/>
      </c>
      <c r="C1611">
        <f>'Input EIA Imports Petroleum'!K1610</f>
        <v/>
      </c>
      <c r="D1611">
        <f>'Input EIA Imports Petroleum'!L1610</f>
        <v/>
      </c>
      <c r="E1611">
        <f>VLOOKUP('Input EIA Imports Petroleum'!$E1610,'EIA Petroleum Classification'!$A:$B,2,FALSE)</f>
        <v/>
      </c>
    </row>
    <row r="1612" spans="1:5">
      <c r="A1612" t="n">
        <v>2001</v>
      </c>
      <c r="B1612">
        <f>'Input EIA Imports Petroleum'!A1611</f>
        <v/>
      </c>
      <c r="C1612">
        <f>'Input EIA Imports Petroleum'!K1611</f>
        <v/>
      </c>
      <c r="D1612">
        <f>'Input EIA Imports Petroleum'!L1611</f>
        <v/>
      </c>
      <c r="E1612">
        <f>VLOOKUP('Input EIA Imports Petroleum'!$E1611,'EIA Petroleum Classification'!$A:$B,2,FALSE)</f>
        <v/>
      </c>
    </row>
    <row r="1613" spans="1:5">
      <c r="A1613" t="n">
        <v>2001</v>
      </c>
      <c r="B1613">
        <f>'Input EIA Imports Petroleum'!A1612</f>
        <v/>
      </c>
      <c r="C1613">
        <f>'Input EIA Imports Petroleum'!K1612</f>
        <v/>
      </c>
      <c r="D1613">
        <f>'Input EIA Imports Petroleum'!L1612</f>
        <v/>
      </c>
      <c r="E1613">
        <f>VLOOKUP('Input EIA Imports Petroleum'!$E1612,'EIA Petroleum Classification'!$A:$B,2,FALSE)</f>
        <v/>
      </c>
    </row>
    <row r="1614" spans="1:5">
      <c r="A1614" t="n">
        <v>2001</v>
      </c>
      <c r="B1614">
        <f>'Input EIA Imports Petroleum'!A1613</f>
        <v/>
      </c>
      <c r="C1614">
        <f>'Input EIA Imports Petroleum'!K1613</f>
        <v/>
      </c>
      <c r="D1614">
        <f>'Input EIA Imports Petroleum'!L1613</f>
        <v/>
      </c>
      <c r="E1614">
        <f>VLOOKUP('Input EIA Imports Petroleum'!$E1613,'EIA Petroleum Classification'!$A:$B,2,FALSE)</f>
        <v/>
      </c>
    </row>
    <row r="1615" spans="1:5">
      <c r="A1615" t="n">
        <v>2001</v>
      </c>
      <c r="B1615">
        <f>'Input EIA Imports Petroleum'!A1614</f>
        <v/>
      </c>
      <c r="C1615">
        <f>'Input EIA Imports Petroleum'!K1614</f>
        <v/>
      </c>
      <c r="D1615">
        <f>'Input EIA Imports Petroleum'!L1614</f>
        <v/>
      </c>
      <c r="E1615">
        <f>VLOOKUP('Input EIA Imports Petroleum'!$E1614,'EIA Petroleum Classification'!$A:$B,2,FALSE)</f>
        <v/>
      </c>
    </row>
    <row r="1616" spans="1:5">
      <c r="A1616" t="n">
        <v>2001</v>
      </c>
      <c r="B1616">
        <f>'Input EIA Imports Petroleum'!A1615</f>
        <v/>
      </c>
      <c r="C1616">
        <f>'Input EIA Imports Petroleum'!K1615</f>
        <v/>
      </c>
      <c r="D1616">
        <f>'Input EIA Imports Petroleum'!L1615</f>
        <v/>
      </c>
      <c r="E1616">
        <f>VLOOKUP('Input EIA Imports Petroleum'!$E1615,'EIA Petroleum Classification'!$A:$B,2,FALSE)</f>
        <v/>
      </c>
    </row>
    <row r="1617" spans="1:5">
      <c r="A1617" t="n">
        <v>2001</v>
      </c>
      <c r="B1617">
        <f>'Input EIA Imports Petroleum'!A1616</f>
        <v/>
      </c>
      <c r="C1617">
        <f>'Input EIA Imports Petroleum'!K1616</f>
        <v/>
      </c>
      <c r="D1617">
        <f>'Input EIA Imports Petroleum'!L1616</f>
        <v/>
      </c>
      <c r="E1617">
        <f>VLOOKUP('Input EIA Imports Petroleum'!$E1616,'EIA Petroleum Classification'!$A:$B,2,FALSE)</f>
        <v/>
      </c>
    </row>
    <row r="1618" spans="1:5">
      <c r="A1618" t="n">
        <v>2001</v>
      </c>
      <c r="B1618">
        <f>'Input EIA Imports Petroleum'!A1617</f>
        <v/>
      </c>
      <c r="C1618">
        <f>'Input EIA Imports Petroleum'!K1617</f>
        <v/>
      </c>
      <c r="D1618">
        <f>'Input EIA Imports Petroleum'!L1617</f>
        <v/>
      </c>
      <c r="E1618">
        <f>VLOOKUP('Input EIA Imports Petroleum'!$E1617,'EIA Petroleum Classification'!$A:$B,2,FALSE)</f>
        <v/>
      </c>
    </row>
    <row r="1619" spans="1:5">
      <c r="A1619" t="n">
        <v>2001</v>
      </c>
      <c r="B1619">
        <f>'Input EIA Imports Petroleum'!A1618</f>
        <v/>
      </c>
      <c r="C1619">
        <f>'Input EIA Imports Petroleum'!K1618</f>
        <v/>
      </c>
      <c r="D1619">
        <f>'Input EIA Imports Petroleum'!L1618</f>
        <v/>
      </c>
      <c r="E1619">
        <f>VLOOKUP('Input EIA Imports Petroleum'!$E1618,'EIA Petroleum Classification'!$A:$B,2,FALSE)</f>
        <v/>
      </c>
    </row>
    <row r="1620" spans="1:5">
      <c r="A1620" t="n">
        <v>2001</v>
      </c>
      <c r="B1620">
        <f>'Input EIA Imports Petroleum'!A1619</f>
        <v/>
      </c>
      <c r="C1620">
        <f>'Input EIA Imports Petroleum'!K1619</f>
        <v/>
      </c>
      <c r="D1620">
        <f>'Input EIA Imports Petroleum'!L1619</f>
        <v/>
      </c>
      <c r="E1620">
        <f>VLOOKUP('Input EIA Imports Petroleum'!$E1619,'EIA Petroleum Classification'!$A:$B,2,FALSE)</f>
        <v/>
      </c>
    </row>
    <row r="1621" spans="1:5">
      <c r="A1621" t="n">
        <v>2001</v>
      </c>
      <c r="B1621">
        <f>'Input EIA Imports Petroleum'!A1620</f>
        <v/>
      </c>
      <c r="C1621">
        <f>'Input EIA Imports Petroleum'!K1620</f>
        <v/>
      </c>
      <c r="D1621">
        <f>'Input EIA Imports Petroleum'!L1620</f>
        <v/>
      </c>
      <c r="E1621">
        <f>VLOOKUP('Input EIA Imports Petroleum'!$E1620,'EIA Petroleum Classification'!$A:$B,2,FALSE)</f>
        <v/>
      </c>
    </row>
    <row r="1622" spans="1:5">
      <c r="A1622" t="n">
        <v>2001</v>
      </c>
      <c r="B1622">
        <f>'Input EIA Imports Petroleum'!A1621</f>
        <v/>
      </c>
      <c r="C1622">
        <f>'Input EIA Imports Petroleum'!K1621</f>
        <v/>
      </c>
      <c r="D1622">
        <f>'Input EIA Imports Petroleum'!L1621</f>
        <v/>
      </c>
      <c r="E1622">
        <f>VLOOKUP('Input EIA Imports Petroleum'!$E1621,'EIA Petroleum Classification'!$A:$B,2,FALSE)</f>
        <v/>
      </c>
    </row>
    <row r="1623" spans="1:5">
      <c r="A1623" t="n">
        <v>2001</v>
      </c>
      <c r="B1623">
        <f>'Input EIA Imports Petroleum'!A1622</f>
        <v/>
      </c>
      <c r="C1623">
        <f>'Input EIA Imports Petroleum'!K1622</f>
        <v/>
      </c>
      <c r="D1623">
        <f>'Input EIA Imports Petroleum'!L1622</f>
        <v/>
      </c>
      <c r="E1623">
        <f>VLOOKUP('Input EIA Imports Petroleum'!$E1622,'EIA Petroleum Classification'!$A:$B,2,FALSE)</f>
        <v/>
      </c>
    </row>
    <row r="1624" spans="1:5">
      <c r="A1624" t="n">
        <v>2001</v>
      </c>
      <c r="B1624">
        <f>'Input EIA Imports Petroleum'!A1623</f>
        <v/>
      </c>
      <c r="C1624">
        <f>'Input EIA Imports Petroleum'!K1623</f>
        <v/>
      </c>
      <c r="D1624">
        <f>'Input EIA Imports Petroleum'!L1623</f>
        <v/>
      </c>
      <c r="E1624">
        <f>VLOOKUP('Input EIA Imports Petroleum'!$E1623,'EIA Petroleum Classification'!$A:$B,2,FALSE)</f>
        <v/>
      </c>
    </row>
    <row r="1625" spans="1:5">
      <c r="A1625" t="n">
        <v>2001</v>
      </c>
      <c r="B1625">
        <f>'Input EIA Imports Petroleum'!A1624</f>
        <v/>
      </c>
      <c r="C1625">
        <f>'Input EIA Imports Petroleum'!K1624</f>
        <v/>
      </c>
      <c r="D1625">
        <f>'Input EIA Imports Petroleum'!L1624</f>
        <v/>
      </c>
      <c r="E1625">
        <f>VLOOKUP('Input EIA Imports Petroleum'!$E1624,'EIA Petroleum Classification'!$A:$B,2,FALSE)</f>
        <v/>
      </c>
    </row>
    <row r="1626" spans="1:5">
      <c r="A1626" t="n">
        <v>2001</v>
      </c>
      <c r="B1626">
        <f>'Input EIA Imports Petroleum'!A1625</f>
        <v/>
      </c>
      <c r="C1626">
        <f>'Input EIA Imports Petroleum'!K1625</f>
        <v/>
      </c>
      <c r="D1626">
        <f>'Input EIA Imports Petroleum'!L1625</f>
        <v/>
      </c>
      <c r="E1626">
        <f>VLOOKUP('Input EIA Imports Petroleum'!$E1625,'EIA Petroleum Classification'!$A:$B,2,FALSE)</f>
        <v/>
      </c>
    </row>
    <row r="1627" spans="1:5">
      <c r="A1627" t="n">
        <v>2001</v>
      </c>
      <c r="B1627">
        <f>'Input EIA Imports Petroleum'!A1626</f>
        <v/>
      </c>
      <c r="C1627">
        <f>'Input EIA Imports Petroleum'!K1626</f>
        <v/>
      </c>
      <c r="D1627">
        <f>'Input EIA Imports Petroleum'!L1626</f>
        <v/>
      </c>
      <c r="E1627">
        <f>VLOOKUP('Input EIA Imports Petroleum'!$E1626,'EIA Petroleum Classification'!$A:$B,2,FALSE)</f>
        <v/>
      </c>
    </row>
    <row r="1628" spans="1:5">
      <c r="A1628" t="n">
        <v>2001</v>
      </c>
      <c r="B1628">
        <f>'Input EIA Imports Petroleum'!A1627</f>
        <v/>
      </c>
      <c r="C1628">
        <f>'Input EIA Imports Petroleum'!K1627</f>
        <v/>
      </c>
      <c r="D1628">
        <f>'Input EIA Imports Petroleum'!L1627</f>
        <v/>
      </c>
      <c r="E1628">
        <f>VLOOKUP('Input EIA Imports Petroleum'!$E1627,'EIA Petroleum Classification'!$A:$B,2,FALSE)</f>
        <v/>
      </c>
    </row>
    <row r="1629" spans="1:5">
      <c r="A1629" t="n">
        <v>2001</v>
      </c>
      <c r="B1629">
        <f>'Input EIA Imports Petroleum'!A1628</f>
        <v/>
      </c>
      <c r="C1629">
        <f>'Input EIA Imports Petroleum'!K1628</f>
        <v/>
      </c>
      <c r="D1629">
        <f>'Input EIA Imports Petroleum'!L1628</f>
        <v/>
      </c>
      <c r="E1629">
        <f>VLOOKUP('Input EIA Imports Petroleum'!$E1628,'EIA Petroleum Classification'!$A:$B,2,FALSE)</f>
        <v/>
      </c>
    </row>
    <row r="1630" spans="1:5">
      <c r="A1630" t="n">
        <v>2001</v>
      </c>
      <c r="B1630">
        <f>'Input EIA Imports Petroleum'!A1629</f>
        <v/>
      </c>
      <c r="C1630">
        <f>'Input EIA Imports Petroleum'!K1629</f>
        <v/>
      </c>
      <c r="D1630">
        <f>'Input EIA Imports Petroleum'!L1629</f>
        <v/>
      </c>
      <c r="E1630">
        <f>VLOOKUP('Input EIA Imports Petroleum'!$E1629,'EIA Petroleum Classification'!$A:$B,2,FALSE)</f>
        <v/>
      </c>
    </row>
    <row r="1631" spans="1:5">
      <c r="A1631" t="n">
        <v>2001</v>
      </c>
      <c r="B1631">
        <f>'Input EIA Imports Petroleum'!A1630</f>
        <v/>
      </c>
      <c r="C1631">
        <f>'Input EIA Imports Petroleum'!K1630</f>
        <v/>
      </c>
      <c r="D1631">
        <f>'Input EIA Imports Petroleum'!L1630</f>
        <v/>
      </c>
      <c r="E1631">
        <f>VLOOKUP('Input EIA Imports Petroleum'!$E1630,'EIA Petroleum Classification'!$A:$B,2,FALSE)</f>
        <v/>
      </c>
    </row>
    <row r="1632" spans="1:5">
      <c r="A1632" t="n">
        <v>2001</v>
      </c>
      <c r="B1632">
        <f>'Input EIA Imports Petroleum'!A1631</f>
        <v/>
      </c>
      <c r="C1632">
        <f>'Input EIA Imports Petroleum'!K1631</f>
        <v/>
      </c>
      <c r="D1632">
        <f>'Input EIA Imports Petroleum'!L1631</f>
        <v/>
      </c>
      <c r="E1632">
        <f>VLOOKUP('Input EIA Imports Petroleum'!$E1631,'EIA Petroleum Classification'!$A:$B,2,FALSE)</f>
        <v/>
      </c>
    </row>
    <row r="1633" spans="1:5">
      <c r="A1633" t="n">
        <v>2001</v>
      </c>
      <c r="B1633">
        <f>'Input EIA Imports Petroleum'!A1632</f>
        <v/>
      </c>
      <c r="C1633">
        <f>'Input EIA Imports Petroleum'!K1632</f>
        <v/>
      </c>
      <c r="D1633">
        <f>'Input EIA Imports Petroleum'!L1632</f>
        <v/>
      </c>
      <c r="E1633">
        <f>VLOOKUP('Input EIA Imports Petroleum'!$E1632,'EIA Petroleum Classification'!$A:$B,2,FALSE)</f>
        <v/>
      </c>
    </row>
    <row r="1634" spans="1:5">
      <c r="A1634" t="n">
        <v>2001</v>
      </c>
      <c r="B1634">
        <f>'Input EIA Imports Petroleum'!A1633</f>
        <v/>
      </c>
      <c r="C1634">
        <f>'Input EIA Imports Petroleum'!K1633</f>
        <v/>
      </c>
      <c r="D1634">
        <f>'Input EIA Imports Petroleum'!L1633</f>
        <v/>
      </c>
      <c r="E1634">
        <f>VLOOKUP('Input EIA Imports Petroleum'!$E1633,'EIA Petroleum Classification'!$A:$B,2,FALSE)</f>
        <v/>
      </c>
    </row>
    <row r="1635" spans="1:5">
      <c r="A1635" t="n">
        <v>2001</v>
      </c>
      <c r="B1635">
        <f>'Input EIA Imports Petroleum'!A1634</f>
        <v/>
      </c>
      <c r="C1635">
        <f>'Input EIA Imports Petroleum'!K1634</f>
        <v/>
      </c>
      <c r="D1635">
        <f>'Input EIA Imports Petroleum'!L1634</f>
        <v/>
      </c>
      <c r="E1635">
        <f>VLOOKUP('Input EIA Imports Petroleum'!$E1634,'EIA Petroleum Classification'!$A:$B,2,FALSE)</f>
        <v/>
      </c>
    </row>
    <row r="1636" spans="1:5">
      <c r="A1636" t="n">
        <v>2001</v>
      </c>
      <c r="B1636">
        <f>'Input EIA Imports Petroleum'!A1635</f>
        <v/>
      </c>
      <c r="C1636">
        <f>'Input EIA Imports Petroleum'!K1635</f>
        <v/>
      </c>
      <c r="D1636">
        <f>'Input EIA Imports Petroleum'!L1635</f>
        <v/>
      </c>
      <c r="E1636">
        <f>VLOOKUP('Input EIA Imports Petroleum'!$E1635,'EIA Petroleum Classification'!$A:$B,2,FALSE)</f>
        <v/>
      </c>
    </row>
    <row r="1637" spans="1:5">
      <c r="A1637" t="n">
        <v>2001</v>
      </c>
      <c r="B1637">
        <f>'Input EIA Imports Petroleum'!A1636</f>
        <v/>
      </c>
      <c r="C1637">
        <f>'Input EIA Imports Petroleum'!K1636</f>
        <v/>
      </c>
      <c r="D1637">
        <f>'Input EIA Imports Petroleum'!L1636</f>
        <v/>
      </c>
      <c r="E1637">
        <f>VLOOKUP('Input EIA Imports Petroleum'!$E1636,'EIA Petroleum Classification'!$A:$B,2,FALSE)</f>
        <v/>
      </c>
    </row>
    <row r="1638" spans="1:5">
      <c r="A1638" t="n">
        <v>2001</v>
      </c>
      <c r="B1638">
        <f>'Input EIA Imports Petroleum'!A1637</f>
        <v/>
      </c>
      <c r="C1638">
        <f>'Input EIA Imports Petroleum'!K1637</f>
        <v/>
      </c>
      <c r="D1638">
        <f>'Input EIA Imports Petroleum'!L1637</f>
        <v/>
      </c>
      <c r="E1638">
        <f>VLOOKUP('Input EIA Imports Petroleum'!$E1637,'EIA Petroleum Classification'!$A:$B,2,FALSE)</f>
        <v/>
      </c>
    </row>
    <row r="1639" spans="1:5">
      <c r="A1639" t="n">
        <v>2001</v>
      </c>
      <c r="B1639">
        <f>'Input EIA Imports Petroleum'!A1638</f>
        <v/>
      </c>
      <c r="C1639">
        <f>'Input EIA Imports Petroleum'!K1638</f>
        <v/>
      </c>
      <c r="D1639">
        <f>'Input EIA Imports Petroleum'!L1638</f>
        <v/>
      </c>
      <c r="E1639">
        <f>VLOOKUP('Input EIA Imports Petroleum'!$E1638,'EIA Petroleum Classification'!$A:$B,2,FALSE)</f>
        <v/>
      </c>
    </row>
    <row r="1640" spans="1:5">
      <c r="A1640" t="n">
        <v>2001</v>
      </c>
      <c r="B1640">
        <f>'Input EIA Imports Petroleum'!A1639</f>
        <v/>
      </c>
      <c r="C1640">
        <f>'Input EIA Imports Petroleum'!K1639</f>
        <v/>
      </c>
      <c r="D1640">
        <f>'Input EIA Imports Petroleum'!L1639</f>
        <v/>
      </c>
      <c r="E1640">
        <f>VLOOKUP('Input EIA Imports Petroleum'!$E1639,'EIA Petroleum Classification'!$A:$B,2,FALSE)</f>
        <v/>
      </c>
    </row>
    <row r="1641" spans="1:5">
      <c r="A1641" t="n">
        <v>2001</v>
      </c>
      <c r="B1641">
        <f>'Input EIA Imports Petroleum'!A1640</f>
        <v/>
      </c>
      <c r="C1641">
        <f>'Input EIA Imports Petroleum'!K1640</f>
        <v/>
      </c>
      <c r="D1641">
        <f>'Input EIA Imports Petroleum'!L1640</f>
        <v/>
      </c>
      <c r="E1641">
        <f>VLOOKUP('Input EIA Imports Petroleum'!$E1640,'EIA Petroleum Classification'!$A:$B,2,FALSE)</f>
        <v/>
      </c>
    </row>
    <row r="1642" spans="1:5">
      <c r="A1642" t="n">
        <v>2001</v>
      </c>
      <c r="B1642">
        <f>'Input EIA Imports Petroleum'!A1641</f>
        <v/>
      </c>
      <c r="C1642">
        <f>'Input EIA Imports Petroleum'!K1641</f>
        <v/>
      </c>
      <c r="D1642">
        <f>'Input EIA Imports Petroleum'!L1641</f>
        <v/>
      </c>
      <c r="E1642">
        <f>VLOOKUP('Input EIA Imports Petroleum'!$E1641,'EIA Petroleum Classification'!$A:$B,2,FALSE)</f>
        <v/>
      </c>
    </row>
    <row r="1643" spans="1:5">
      <c r="A1643" t="n">
        <v>2001</v>
      </c>
      <c r="B1643">
        <f>'Input EIA Imports Petroleum'!A1642</f>
        <v/>
      </c>
      <c r="C1643">
        <f>'Input EIA Imports Petroleum'!K1642</f>
        <v/>
      </c>
      <c r="D1643">
        <f>'Input EIA Imports Petroleum'!L1642</f>
        <v/>
      </c>
      <c r="E1643">
        <f>VLOOKUP('Input EIA Imports Petroleum'!$E1642,'EIA Petroleum Classification'!$A:$B,2,FALSE)</f>
        <v/>
      </c>
    </row>
    <row r="1644" spans="1:5">
      <c r="A1644" t="n">
        <v>2001</v>
      </c>
      <c r="B1644">
        <f>'Input EIA Imports Petroleum'!A1643</f>
        <v/>
      </c>
      <c r="C1644">
        <f>'Input EIA Imports Petroleum'!K1643</f>
        <v/>
      </c>
      <c r="D1644">
        <f>'Input EIA Imports Petroleum'!L1643</f>
        <v/>
      </c>
      <c r="E1644">
        <f>VLOOKUP('Input EIA Imports Petroleum'!$E1643,'EIA Petroleum Classification'!$A:$B,2,FALSE)</f>
        <v/>
      </c>
    </row>
    <row r="1645" spans="1:5">
      <c r="A1645" t="n">
        <v>2001</v>
      </c>
      <c r="B1645">
        <f>'Input EIA Imports Petroleum'!A1644</f>
        <v/>
      </c>
      <c r="C1645">
        <f>'Input EIA Imports Petroleum'!K1644</f>
        <v/>
      </c>
      <c r="D1645">
        <f>'Input EIA Imports Petroleum'!L1644</f>
        <v/>
      </c>
      <c r="E1645">
        <f>VLOOKUP('Input EIA Imports Petroleum'!$E1644,'EIA Petroleum Classification'!$A:$B,2,FALSE)</f>
        <v/>
      </c>
    </row>
    <row r="1646" spans="1:5">
      <c r="A1646" t="n">
        <v>2001</v>
      </c>
      <c r="B1646">
        <f>'Input EIA Imports Petroleum'!A1645</f>
        <v/>
      </c>
      <c r="C1646">
        <f>'Input EIA Imports Petroleum'!K1645</f>
        <v/>
      </c>
      <c r="D1646">
        <f>'Input EIA Imports Petroleum'!L1645</f>
        <v/>
      </c>
      <c r="E1646">
        <f>VLOOKUP('Input EIA Imports Petroleum'!$E1645,'EIA Petroleum Classification'!$A:$B,2,FALSE)</f>
        <v/>
      </c>
    </row>
    <row r="1647" spans="1:5">
      <c r="A1647" t="n">
        <v>2001</v>
      </c>
      <c r="B1647">
        <f>'Input EIA Imports Petroleum'!A1646</f>
        <v/>
      </c>
      <c r="C1647">
        <f>'Input EIA Imports Petroleum'!K1646</f>
        <v/>
      </c>
      <c r="D1647">
        <f>'Input EIA Imports Petroleum'!L1646</f>
        <v/>
      </c>
      <c r="E1647">
        <f>VLOOKUP('Input EIA Imports Petroleum'!$E1646,'EIA Petroleum Classification'!$A:$B,2,FALSE)</f>
        <v/>
      </c>
    </row>
    <row r="1648" spans="1:5">
      <c r="A1648" t="n">
        <v>2001</v>
      </c>
      <c r="B1648">
        <f>'Input EIA Imports Petroleum'!A1647</f>
        <v/>
      </c>
      <c r="C1648">
        <f>'Input EIA Imports Petroleum'!K1647</f>
        <v/>
      </c>
      <c r="D1648">
        <f>'Input EIA Imports Petroleum'!L1647</f>
        <v/>
      </c>
      <c r="E1648">
        <f>VLOOKUP('Input EIA Imports Petroleum'!$E1647,'EIA Petroleum Classification'!$A:$B,2,FALSE)</f>
        <v/>
      </c>
    </row>
    <row r="1649" spans="1:5">
      <c r="A1649" t="n">
        <v>2001</v>
      </c>
      <c r="B1649">
        <f>'Input EIA Imports Petroleum'!A1648</f>
        <v/>
      </c>
      <c r="C1649">
        <f>'Input EIA Imports Petroleum'!K1648</f>
        <v/>
      </c>
      <c r="D1649">
        <f>'Input EIA Imports Petroleum'!L1648</f>
        <v/>
      </c>
      <c r="E1649">
        <f>VLOOKUP('Input EIA Imports Petroleum'!$E1648,'EIA Petroleum Classification'!$A:$B,2,FALSE)</f>
        <v/>
      </c>
    </row>
    <row r="1650" spans="1:5">
      <c r="A1650" t="n">
        <v>2001</v>
      </c>
      <c r="B1650">
        <f>'Input EIA Imports Petroleum'!A1649</f>
        <v/>
      </c>
      <c r="C1650">
        <f>'Input EIA Imports Petroleum'!K1649</f>
        <v/>
      </c>
      <c r="D1650">
        <f>'Input EIA Imports Petroleum'!L1649</f>
        <v/>
      </c>
      <c r="E1650">
        <f>VLOOKUP('Input EIA Imports Petroleum'!$E1649,'EIA Petroleum Classification'!$A:$B,2,FALSE)</f>
        <v/>
      </c>
    </row>
    <row r="1651" spans="1:5">
      <c r="A1651" t="n">
        <v>2001</v>
      </c>
      <c r="B1651">
        <f>'Input EIA Imports Petroleum'!A1650</f>
        <v/>
      </c>
      <c r="C1651">
        <f>'Input EIA Imports Petroleum'!K1650</f>
        <v/>
      </c>
      <c r="D1651">
        <f>'Input EIA Imports Petroleum'!L1650</f>
        <v/>
      </c>
      <c r="E1651">
        <f>VLOOKUP('Input EIA Imports Petroleum'!$E1650,'EIA Petroleum Classification'!$A:$B,2,FALSE)</f>
        <v/>
      </c>
    </row>
    <row r="1652" spans="1:5">
      <c r="A1652" t="n">
        <v>2001</v>
      </c>
      <c r="B1652">
        <f>'Input EIA Imports Petroleum'!A1651</f>
        <v/>
      </c>
      <c r="C1652">
        <f>'Input EIA Imports Petroleum'!K1651</f>
        <v/>
      </c>
      <c r="D1652">
        <f>'Input EIA Imports Petroleum'!L1651</f>
        <v/>
      </c>
      <c r="E1652">
        <f>VLOOKUP('Input EIA Imports Petroleum'!$E1651,'EIA Petroleum Classification'!$A:$B,2,FALSE)</f>
        <v/>
      </c>
    </row>
    <row r="1653" spans="1:5">
      <c r="A1653" t="n">
        <v>2001</v>
      </c>
      <c r="B1653">
        <f>'Input EIA Imports Petroleum'!A1652</f>
        <v/>
      </c>
      <c r="C1653">
        <f>'Input EIA Imports Petroleum'!K1652</f>
        <v/>
      </c>
      <c r="D1653">
        <f>'Input EIA Imports Petroleum'!L1652</f>
        <v/>
      </c>
      <c r="E1653">
        <f>VLOOKUP('Input EIA Imports Petroleum'!$E1652,'EIA Petroleum Classification'!$A:$B,2,FALSE)</f>
        <v/>
      </c>
    </row>
    <row r="1654" spans="1:5">
      <c r="A1654" t="n">
        <v>2001</v>
      </c>
      <c r="B1654">
        <f>'Input EIA Imports Petroleum'!A1653</f>
        <v/>
      </c>
      <c r="C1654">
        <f>'Input EIA Imports Petroleum'!K1653</f>
        <v/>
      </c>
      <c r="D1654">
        <f>'Input EIA Imports Petroleum'!L1653</f>
        <v/>
      </c>
      <c r="E1654">
        <f>VLOOKUP('Input EIA Imports Petroleum'!$E1653,'EIA Petroleum Classification'!$A:$B,2,FALSE)</f>
        <v/>
      </c>
    </row>
    <row r="1655" spans="1:5">
      <c r="A1655" t="n">
        <v>2001</v>
      </c>
      <c r="B1655">
        <f>'Input EIA Imports Petroleum'!A1654</f>
        <v/>
      </c>
      <c r="C1655">
        <f>'Input EIA Imports Petroleum'!K1654</f>
        <v/>
      </c>
      <c r="D1655">
        <f>'Input EIA Imports Petroleum'!L1654</f>
        <v/>
      </c>
      <c r="E1655">
        <f>VLOOKUP('Input EIA Imports Petroleum'!$E1654,'EIA Petroleum Classification'!$A:$B,2,FALSE)</f>
        <v/>
      </c>
    </row>
    <row r="1656" spans="1:5">
      <c r="A1656" t="n">
        <v>2001</v>
      </c>
      <c r="B1656">
        <f>'Input EIA Imports Petroleum'!A1655</f>
        <v/>
      </c>
      <c r="C1656">
        <f>'Input EIA Imports Petroleum'!K1655</f>
        <v/>
      </c>
      <c r="D1656">
        <f>'Input EIA Imports Petroleum'!L1655</f>
        <v/>
      </c>
      <c r="E1656">
        <f>VLOOKUP('Input EIA Imports Petroleum'!$E1655,'EIA Petroleum Classification'!$A:$B,2,FALSE)</f>
        <v/>
      </c>
    </row>
    <row r="1657" spans="1:5">
      <c r="A1657" t="n">
        <v>2001</v>
      </c>
      <c r="B1657">
        <f>'Input EIA Imports Petroleum'!A1656</f>
        <v/>
      </c>
      <c r="C1657">
        <f>'Input EIA Imports Petroleum'!K1656</f>
        <v/>
      </c>
      <c r="D1657">
        <f>'Input EIA Imports Petroleum'!L1656</f>
        <v/>
      </c>
      <c r="E1657">
        <f>VLOOKUP('Input EIA Imports Petroleum'!$E1656,'EIA Petroleum Classification'!$A:$B,2,FALSE)</f>
        <v/>
      </c>
    </row>
    <row r="1658" spans="1:5">
      <c r="A1658" t="n">
        <v>2001</v>
      </c>
      <c r="B1658">
        <f>'Input EIA Imports Petroleum'!A1657</f>
        <v/>
      </c>
      <c r="C1658">
        <f>'Input EIA Imports Petroleum'!K1657</f>
        <v/>
      </c>
      <c r="D1658">
        <f>'Input EIA Imports Petroleum'!L1657</f>
        <v/>
      </c>
      <c r="E1658">
        <f>VLOOKUP('Input EIA Imports Petroleum'!$E1657,'EIA Petroleum Classification'!$A:$B,2,FALSE)</f>
        <v/>
      </c>
    </row>
    <row r="1659" spans="1:5">
      <c r="A1659" t="n">
        <v>2001</v>
      </c>
      <c r="B1659">
        <f>'Input EIA Imports Petroleum'!A1658</f>
        <v/>
      </c>
      <c r="C1659">
        <f>'Input EIA Imports Petroleum'!K1658</f>
        <v/>
      </c>
      <c r="D1659">
        <f>'Input EIA Imports Petroleum'!L1658</f>
        <v/>
      </c>
      <c r="E1659">
        <f>VLOOKUP('Input EIA Imports Petroleum'!$E1658,'EIA Petroleum Classification'!$A:$B,2,FALSE)</f>
        <v/>
      </c>
    </row>
    <row r="1660" spans="1:5">
      <c r="A1660" t="n">
        <v>2001</v>
      </c>
      <c r="B1660">
        <f>'Input EIA Imports Petroleum'!A1659</f>
        <v/>
      </c>
      <c r="C1660">
        <f>'Input EIA Imports Petroleum'!K1659</f>
        <v/>
      </c>
      <c r="D1660">
        <f>'Input EIA Imports Petroleum'!L1659</f>
        <v/>
      </c>
      <c r="E1660">
        <f>VLOOKUP('Input EIA Imports Petroleum'!$E1659,'EIA Petroleum Classification'!$A:$B,2,FALSE)</f>
        <v/>
      </c>
    </row>
    <row r="1661" spans="1:5">
      <c r="A1661" t="n">
        <v>2001</v>
      </c>
      <c r="B1661">
        <f>'Input EIA Imports Petroleum'!A1660</f>
        <v/>
      </c>
      <c r="C1661">
        <f>'Input EIA Imports Petroleum'!K1660</f>
        <v/>
      </c>
      <c r="D1661">
        <f>'Input EIA Imports Petroleum'!L1660</f>
        <v/>
      </c>
      <c r="E1661">
        <f>VLOOKUP('Input EIA Imports Petroleum'!$E1660,'EIA Petroleum Classification'!$A:$B,2,FALSE)</f>
        <v/>
      </c>
    </row>
    <row r="1662" spans="1:5">
      <c r="A1662" t="n">
        <v>2001</v>
      </c>
      <c r="B1662">
        <f>'Input EIA Imports Petroleum'!A1661</f>
        <v/>
      </c>
      <c r="C1662">
        <f>'Input EIA Imports Petroleum'!K1661</f>
        <v/>
      </c>
      <c r="D1662">
        <f>'Input EIA Imports Petroleum'!L1661</f>
        <v/>
      </c>
      <c r="E1662">
        <f>VLOOKUP('Input EIA Imports Petroleum'!$E1661,'EIA Petroleum Classification'!$A:$B,2,FALSE)</f>
        <v/>
      </c>
    </row>
    <row r="1663" spans="1:5">
      <c r="A1663" t="n">
        <v>2001</v>
      </c>
      <c r="B1663">
        <f>'Input EIA Imports Petroleum'!A1662</f>
        <v/>
      </c>
      <c r="C1663">
        <f>'Input EIA Imports Petroleum'!K1662</f>
        <v/>
      </c>
      <c r="D1663">
        <f>'Input EIA Imports Petroleum'!L1662</f>
        <v/>
      </c>
      <c r="E1663">
        <f>VLOOKUP('Input EIA Imports Petroleum'!$E1662,'EIA Petroleum Classification'!$A:$B,2,FALSE)</f>
        <v/>
      </c>
    </row>
    <row r="1664" spans="1:5">
      <c r="A1664" t="n">
        <v>2001</v>
      </c>
      <c r="B1664">
        <f>'Input EIA Imports Petroleum'!A1663</f>
        <v/>
      </c>
      <c r="C1664">
        <f>'Input EIA Imports Petroleum'!K1663</f>
        <v/>
      </c>
      <c r="D1664">
        <f>'Input EIA Imports Petroleum'!L1663</f>
        <v/>
      </c>
      <c r="E1664">
        <f>VLOOKUP('Input EIA Imports Petroleum'!$E1663,'EIA Petroleum Classification'!$A:$B,2,FALSE)</f>
        <v/>
      </c>
    </row>
    <row r="1665" spans="1:5">
      <c r="A1665" t="n">
        <v>2001</v>
      </c>
      <c r="B1665">
        <f>'Input EIA Imports Petroleum'!A1664</f>
        <v/>
      </c>
      <c r="C1665">
        <f>'Input EIA Imports Petroleum'!K1664</f>
        <v/>
      </c>
      <c r="D1665">
        <f>'Input EIA Imports Petroleum'!L1664</f>
        <v/>
      </c>
      <c r="E1665">
        <f>VLOOKUP('Input EIA Imports Petroleum'!$E1664,'EIA Petroleum Classification'!$A:$B,2,FALSE)</f>
        <v/>
      </c>
    </row>
    <row r="1666" spans="1:5">
      <c r="A1666" t="n">
        <v>2001</v>
      </c>
      <c r="B1666">
        <f>'Input EIA Imports Petroleum'!A1665</f>
        <v/>
      </c>
      <c r="C1666">
        <f>'Input EIA Imports Petroleum'!K1665</f>
        <v/>
      </c>
      <c r="D1666">
        <f>'Input EIA Imports Petroleum'!L1665</f>
        <v/>
      </c>
      <c r="E1666">
        <f>VLOOKUP('Input EIA Imports Petroleum'!$E1665,'EIA Petroleum Classification'!$A:$B,2,FALSE)</f>
        <v/>
      </c>
    </row>
    <row r="1667" spans="1:5">
      <c r="A1667" t="n">
        <v>2001</v>
      </c>
      <c r="B1667">
        <f>'Input EIA Imports Petroleum'!A1666</f>
        <v/>
      </c>
      <c r="C1667">
        <f>'Input EIA Imports Petroleum'!K1666</f>
        <v/>
      </c>
      <c r="D1667">
        <f>'Input EIA Imports Petroleum'!L1666</f>
        <v/>
      </c>
      <c r="E1667">
        <f>VLOOKUP('Input EIA Imports Petroleum'!$E1666,'EIA Petroleum Classification'!$A:$B,2,FALSE)</f>
        <v/>
      </c>
    </row>
    <row r="1668" spans="1:5">
      <c r="A1668" t="n">
        <v>2001</v>
      </c>
      <c r="B1668">
        <f>'Input EIA Imports Petroleum'!A1667</f>
        <v/>
      </c>
      <c r="C1668">
        <f>'Input EIA Imports Petroleum'!K1667</f>
        <v/>
      </c>
      <c r="D1668">
        <f>'Input EIA Imports Petroleum'!L1667</f>
        <v/>
      </c>
      <c r="E1668">
        <f>VLOOKUP('Input EIA Imports Petroleum'!$E1667,'EIA Petroleum Classification'!$A:$B,2,FALSE)</f>
        <v/>
      </c>
    </row>
    <row r="1669" spans="1:5">
      <c r="A1669" t="n">
        <v>2001</v>
      </c>
      <c r="B1669">
        <f>'Input EIA Imports Petroleum'!A1668</f>
        <v/>
      </c>
      <c r="C1669">
        <f>'Input EIA Imports Petroleum'!K1668</f>
        <v/>
      </c>
      <c r="D1669">
        <f>'Input EIA Imports Petroleum'!L1668</f>
        <v/>
      </c>
      <c r="E1669">
        <f>VLOOKUP('Input EIA Imports Petroleum'!$E1668,'EIA Petroleum Classification'!$A:$B,2,FALSE)</f>
        <v/>
      </c>
    </row>
    <row r="1670" spans="1:5">
      <c r="A1670" t="n">
        <v>2001</v>
      </c>
      <c r="B1670">
        <f>'Input EIA Imports Petroleum'!A1669</f>
        <v/>
      </c>
      <c r="C1670">
        <f>'Input EIA Imports Petroleum'!K1669</f>
        <v/>
      </c>
      <c r="D1670">
        <f>'Input EIA Imports Petroleum'!L1669</f>
        <v/>
      </c>
      <c r="E1670">
        <f>VLOOKUP('Input EIA Imports Petroleum'!$E1669,'EIA Petroleum Classification'!$A:$B,2,FALSE)</f>
        <v/>
      </c>
    </row>
    <row r="1671" spans="1:5">
      <c r="A1671" t="n">
        <v>2001</v>
      </c>
      <c r="B1671">
        <f>'Input EIA Imports Petroleum'!A1670</f>
        <v/>
      </c>
      <c r="C1671">
        <f>'Input EIA Imports Petroleum'!K1670</f>
        <v/>
      </c>
      <c r="D1671">
        <f>'Input EIA Imports Petroleum'!L1670</f>
        <v/>
      </c>
      <c r="E1671">
        <f>VLOOKUP('Input EIA Imports Petroleum'!$E1670,'EIA Petroleum Classification'!$A:$B,2,FALSE)</f>
        <v/>
      </c>
    </row>
    <row r="1672" spans="1:5">
      <c r="A1672" t="n">
        <v>2001</v>
      </c>
      <c r="B1672">
        <f>'Input EIA Imports Petroleum'!A1671</f>
        <v/>
      </c>
      <c r="C1672">
        <f>'Input EIA Imports Petroleum'!K1671</f>
        <v/>
      </c>
      <c r="D1672">
        <f>'Input EIA Imports Petroleum'!L1671</f>
        <v/>
      </c>
      <c r="E1672">
        <f>VLOOKUP('Input EIA Imports Petroleum'!$E1671,'EIA Petroleum Classification'!$A:$B,2,FALSE)</f>
        <v/>
      </c>
    </row>
    <row r="1673" spans="1:5">
      <c r="A1673" t="n">
        <v>2001</v>
      </c>
      <c r="B1673">
        <f>'Input EIA Imports Petroleum'!A1672</f>
        <v/>
      </c>
      <c r="C1673">
        <f>'Input EIA Imports Petroleum'!K1672</f>
        <v/>
      </c>
      <c r="D1673">
        <f>'Input EIA Imports Petroleum'!L1672</f>
        <v/>
      </c>
      <c r="E1673">
        <f>VLOOKUP('Input EIA Imports Petroleum'!$E1672,'EIA Petroleum Classification'!$A:$B,2,FALSE)</f>
        <v/>
      </c>
    </row>
    <row r="1674" spans="1:5">
      <c r="A1674" t="n">
        <v>2001</v>
      </c>
      <c r="B1674">
        <f>'Input EIA Imports Petroleum'!A1673</f>
        <v/>
      </c>
      <c r="C1674">
        <f>'Input EIA Imports Petroleum'!K1673</f>
        <v/>
      </c>
      <c r="D1674">
        <f>'Input EIA Imports Petroleum'!L1673</f>
        <v/>
      </c>
      <c r="E1674">
        <f>VLOOKUP('Input EIA Imports Petroleum'!$E1673,'EIA Petroleum Classification'!$A:$B,2,FALSE)</f>
        <v/>
      </c>
    </row>
    <row r="1675" spans="1:5">
      <c r="A1675" t="n">
        <v>2001</v>
      </c>
      <c r="B1675">
        <f>'Input EIA Imports Petroleum'!A1674</f>
        <v/>
      </c>
      <c r="C1675">
        <f>'Input EIA Imports Petroleum'!K1674</f>
        <v/>
      </c>
      <c r="D1675">
        <f>'Input EIA Imports Petroleum'!L1674</f>
        <v/>
      </c>
      <c r="E1675">
        <f>VLOOKUP('Input EIA Imports Petroleum'!$E1674,'EIA Petroleum Classification'!$A:$B,2,FALSE)</f>
        <v/>
      </c>
    </row>
    <row r="1676" spans="1:5">
      <c r="A1676" t="n">
        <v>2001</v>
      </c>
      <c r="B1676">
        <f>'Input EIA Imports Petroleum'!A1675</f>
        <v/>
      </c>
      <c r="C1676">
        <f>'Input EIA Imports Petroleum'!K1675</f>
        <v/>
      </c>
      <c r="D1676">
        <f>'Input EIA Imports Petroleum'!L1675</f>
        <v/>
      </c>
      <c r="E1676">
        <f>VLOOKUP('Input EIA Imports Petroleum'!$E1675,'EIA Petroleum Classification'!$A:$B,2,FALSE)</f>
        <v/>
      </c>
    </row>
    <row r="1677" spans="1:5">
      <c r="A1677" t="n">
        <v>2001</v>
      </c>
      <c r="B1677">
        <f>'Input EIA Imports Petroleum'!A1676</f>
        <v/>
      </c>
      <c r="C1677">
        <f>'Input EIA Imports Petroleum'!K1676</f>
        <v/>
      </c>
      <c r="D1677">
        <f>'Input EIA Imports Petroleum'!L1676</f>
        <v/>
      </c>
      <c r="E1677">
        <f>VLOOKUP('Input EIA Imports Petroleum'!$E1676,'EIA Petroleum Classification'!$A:$B,2,FALSE)</f>
        <v/>
      </c>
    </row>
    <row r="1678" spans="1:5">
      <c r="A1678" t="n">
        <v>2001</v>
      </c>
      <c r="B1678">
        <f>'Input EIA Imports Petroleum'!A1677</f>
        <v/>
      </c>
      <c r="C1678">
        <f>'Input EIA Imports Petroleum'!K1677</f>
        <v/>
      </c>
      <c r="D1678">
        <f>'Input EIA Imports Petroleum'!L1677</f>
        <v/>
      </c>
      <c r="E1678">
        <f>VLOOKUP('Input EIA Imports Petroleum'!$E1677,'EIA Petroleum Classification'!$A:$B,2,FALSE)</f>
        <v/>
      </c>
    </row>
    <row r="1679" spans="1:5">
      <c r="A1679" t="n">
        <v>2001</v>
      </c>
      <c r="B1679">
        <f>'Input EIA Imports Petroleum'!A1678</f>
        <v/>
      </c>
      <c r="C1679">
        <f>'Input EIA Imports Petroleum'!K1678</f>
        <v/>
      </c>
      <c r="D1679">
        <f>'Input EIA Imports Petroleum'!L1678</f>
        <v/>
      </c>
      <c r="E1679">
        <f>VLOOKUP('Input EIA Imports Petroleum'!$E1678,'EIA Petroleum Classification'!$A:$B,2,FALSE)</f>
        <v/>
      </c>
    </row>
    <row r="1680" spans="1:5">
      <c r="A1680" t="n">
        <v>2001</v>
      </c>
      <c r="B1680">
        <f>'Input EIA Imports Petroleum'!A1679</f>
        <v/>
      </c>
      <c r="C1680">
        <f>'Input EIA Imports Petroleum'!K1679</f>
        <v/>
      </c>
      <c r="D1680">
        <f>'Input EIA Imports Petroleum'!L1679</f>
        <v/>
      </c>
      <c r="E1680">
        <f>VLOOKUP('Input EIA Imports Petroleum'!$E1679,'EIA Petroleum Classification'!$A:$B,2,FALSE)</f>
        <v/>
      </c>
    </row>
    <row r="1681" spans="1:5">
      <c r="A1681" t="n">
        <v>2001</v>
      </c>
      <c r="B1681">
        <f>'Input EIA Imports Petroleum'!A1680</f>
        <v/>
      </c>
      <c r="C1681">
        <f>'Input EIA Imports Petroleum'!K1680</f>
        <v/>
      </c>
      <c r="D1681">
        <f>'Input EIA Imports Petroleum'!L1680</f>
        <v/>
      </c>
      <c r="E1681">
        <f>VLOOKUP('Input EIA Imports Petroleum'!$E1680,'EIA Petroleum Classification'!$A:$B,2,FALSE)</f>
        <v/>
      </c>
    </row>
    <row r="1682" spans="1:5">
      <c r="A1682" t="n">
        <v>2001</v>
      </c>
      <c r="B1682">
        <f>'Input EIA Imports Petroleum'!A1681</f>
        <v/>
      </c>
      <c r="C1682">
        <f>'Input EIA Imports Petroleum'!K1681</f>
        <v/>
      </c>
      <c r="D1682">
        <f>'Input EIA Imports Petroleum'!L1681</f>
        <v/>
      </c>
      <c r="E1682">
        <f>VLOOKUP('Input EIA Imports Petroleum'!$E1681,'EIA Petroleum Classification'!$A:$B,2,FALSE)</f>
        <v/>
      </c>
    </row>
    <row r="1683" spans="1:5">
      <c r="A1683" t="n">
        <v>2001</v>
      </c>
      <c r="B1683">
        <f>'Input EIA Imports Petroleum'!A1682</f>
        <v/>
      </c>
      <c r="C1683">
        <f>'Input EIA Imports Petroleum'!K1682</f>
        <v/>
      </c>
      <c r="D1683">
        <f>'Input EIA Imports Petroleum'!L1682</f>
        <v/>
      </c>
      <c r="E1683">
        <f>VLOOKUP('Input EIA Imports Petroleum'!$E1682,'EIA Petroleum Classification'!$A:$B,2,FALSE)</f>
        <v/>
      </c>
    </row>
    <row r="1684" spans="1:5">
      <c r="A1684" t="n">
        <v>2001</v>
      </c>
      <c r="B1684">
        <f>'Input EIA Imports Petroleum'!A1683</f>
        <v/>
      </c>
      <c r="C1684">
        <f>'Input EIA Imports Petroleum'!K1683</f>
        <v/>
      </c>
      <c r="D1684">
        <f>'Input EIA Imports Petroleum'!L1683</f>
        <v/>
      </c>
      <c r="E1684">
        <f>VLOOKUP('Input EIA Imports Petroleum'!$E1683,'EIA Petroleum Classification'!$A:$B,2,FALSE)</f>
        <v/>
      </c>
    </row>
    <row r="1685" spans="1:5">
      <c r="A1685" t="n">
        <v>2001</v>
      </c>
      <c r="B1685">
        <f>'Input EIA Imports Petroleum'!A1684</f>
        <v/>
      </c>
      <c r="C1685">
        <f>'Input EIA Imports Petroleum'!K1684</f>
        <v/>
      </c>
      <c r="D1685">
        <f>'Input EIA Imports Petroleum'!L1684</f>
        <v/>
      </c>
      <c r="E1685">
        <f>VLOOKUP('Input EIA Imports Petroleum'!$E1684,'EIA Petroleum Classification'!$A:$B,2,FALSE)</f>
        <v/>
      </c>
    </row>
    <row r="1686" spans="1:5">
      <c r="A1686" t="n">
        <v>2001</v>
      </c>
      <c r="B1686">
        <f>'Input EIA Imports Petroleum'!A1685</f>
        <v/>
      </c>
      <c r="C1686">
        <f>'Input EIA Imports Petroleum'!K1685</f>
        <v/>
      </c>
      <c r="D1686">
        <f>'Input EIA Imports Petroleum'!L1685</f>
        <v/>
      </c>
      <c r="E1686">
        <f>VLOOKUP('Input EIA Imports Petroleum'!$E1685,'EIA Petroleum Classification'!$A:$B,2,FALSE)</f>
        <v/>
      </c>
    </row>
    <row r="1687" spans="1:5">
      <c r="A1687" t="n">
        <v>2001</v>
      </c>
      <c r="B1687">
        <f>'Input EIA Imports Petroleum'!A1686</f>
        <v/>
      </c>
      <c r="C1687">
        <f>'Input EIA Imports Petroleum'!K1686</f>
        <v/>
      </c>
      <c r="D1687">
        <f>'Input EIA Imports Petroleum'!L1686</f>
        <v/>
      </c>
      <c r="E1687">
        <f>VLOOKUP('Input EIA Imports Petroleum'!$E1686,'EIA Petroleum Classification'!$A:$B,2,FALSE)</f>
        <v/>
      </c>
    </row>
    <row r="1688" spans="1:5">
      <c r="A1688" t="n">
        <v>2001</v>
      </c>
      <c r="B1688">
        <f>'Input EIA Imports Petroleum'!A1687</f>
        <v/>
      </c>
      <c r="C1688">
        <f>'Input EIA Imports Petroleum'!K1687</f>
        <v/>
      </c>
      <c r="D1688">
        <f>'Input EIA Imports Petroleum'!L1687</f>
        <v/>
      </c>
      <c r="E1688">
        <f>VLOOKUP('Input EIA Imports Petroleum'!$E1687,'EIA Petroleum Classification'!$A:$B,2,FALSE)</f>
        <v/>
      </c>
    </row>
    <row r="1689" spans="1:5">
      <c r="A1689" t="n">
        <v>2001</v>
      </c>
      <c r="B1689">
        <f>'Input EIA Imports Petroleum'!A1688</f>
        <v/>
      </c>
      <c r="C1689">
        <f>'Input EIA Imports Petroleum'!K1688</f>
        <v/>
      </c>
      <c r="D1689">
        <f>'Input EIA Imports Petroleum'!L1688</f>
        <v/>
      </c>
      <c r="E1689">
        <f>VLOOKUP('Input EIA Imports Petroleum'!$E1688,'EIA Petroleum Classification'!$A:$B,2,FALSE)</f>
        <v/>
      </c>
    </row>
    <row r="1690" spans="1:5">
      <c r="A1690" t="n">
        <v>2001</v>
      </c>
      <c r="B1690">
        <f>'Input EIA Imports Petroleum'!A1689</f>
        <v/>
      </c>
      <c r="C1690">
        <f>'Input EIA Imports Petroleum'!K1689</f>
        <v/>
      </c>
      <c r="D1690">
        <f>'Input EIA Imports Petroleum'!L1689</f>
        <v/>
      </c>
      <c r="E1690">
        <f>VLOOKUP('Input EIA Imports Petroleum'!$E1689,'EIA Petroleum Classification'!$A:$B,2,FALSE)</f>
        <v/>
      </c>
    </row>
    <row r="1691" spans="1:5">
      <c r="A1691" t="n">
        <v>2001</v>
      </c>
      <c r="B1691">
        <f>'Input EIA Imports Petroleum'!A1690</f>
        <v/>
      </c>
      <c r="C1691">
        <f>'Input EIA Imports Petroleum'!K1690</f>
        <v/>
      </c>
      <c r="D1691">
        <f>'Input EIA Imports Petroleum'!L1690</f>
        <v/>
      </c>
      <c r="E1691">
        <f>VLOOKUP('Input EIA Imports Petroleum'!$E1690,'EIA Petroleum Classification'!$A:$B,2,FALSE)</f>
        <v/>
      </c>
    </row>
    <row r="1692" spans="1:5">
      <c r="A1692" t="n">
        <v>2001</v>
      </c>
      <c r="B1692">
        <f>'Input EIA Imports Petroleum'!A1691</f>
        <v/>
      </c>
      <c r="C1692">
        <f>'Input EIA Imports Petroleum'!K1691</f>
        <v/>
      </c>
      <c r="D1692">
        <f>'Input EIA Imports Petroleum'!L1691</f>
        <v/>
      </c>
      <c r="E1692">
        <f>VLOOKUP('Input EIA Imports Petroleum'!$E1691,'EIA Petroleum Classification'!$A:$B,2,FALSE)</f>
        <v/>
      </c>
    </row>
    <row r="1693" spans="1:5">
      <c r="A1693" t="n">
        <v>2001</v>
      </c>
      <c r="B1693">
        <f>'Input EIA Imports Petroleum'!A1692</f>
        <v/>
      </c>
      <c r="C1693">
        <f>'Input EIA Imports Petroleum'!K1692</f>
        <v/>
      </c>
      <c r="D1693">
        <f>'Input EIA Imports Petroleum'!L1692</f>
        <v/>
      </c>
      <c r="E1693">
        <f>VLOOKUP('Input EIA Imports Petroleum'!$E1692,'EIA Petroleum Classification'!$A:$B,2,FALSE)</f>
        <v/>
      </c>
    </row>
    <row r="1694" spans="1:5">
      <c r="A1694" t="n">
        <v>2001</v>
      </c>
      <c r="B1694">
        <f>'Input EIA Imports Petroleum'!A1693</f>
        <v/>
      </c>
      <c r="C1694">
        <f>'Input EIA Imports Petroleum'!K1693</f>
        <v/>
      </c>
      <c r="D1694">
        <f>'Input EIA Imports Petroleum'!L1693</f>
        <v/>
      </c>
      <c r="E1694">
        <f>VLOOKUP('Input EIA Imports Petroleum'!$E1693,'EIA Petroleum Classification'!$A:$B,2,FALSE)</f>
        <v/>
      </c>
    </row>
    <row r="1695" spans="1:5">
      <c r="A1695" t="n">
        <v>2001</v>
      </c>
      <c r="B1695">
        <f>'Input EIA Imports Petroleum'!A1694</f>
        <v/>
      </c>
      <c r="C1695">
        <f>'Input EIA Imports Petroleum'!K1694</f>
        <v/>
      </c>
      <c r="D1695">
        <f>'Input EIA Imports Petroleum'!L1694</f>
        <v/>
      </c>
      <c r="E1695">
        <f>VLOOKUP('Input EIA Imports Petroleum'!$E1694,'EIA Petroleum Classification'!$A:$B,2,FALSE)</f>
        <v/>
      </c>
    </row>
    <row r="1696" spans="1:5">
      <c r="A1696" t="n">
        <v>2001</v>
      </c>
      <c r="B1696">
        <f>'Input EIA Imports Petroleum'!A1695</f>
        <v/>
      </c>
      <c r="C1696">
        <f>'Input EIA Imports Petroleum'!K1695</f>
        <v/>
      </c>
      <c r="D1696">
        <f>'Input EIA Imports Petroleum'!L1695</f>
        <v/>
      </c>
      <c r="E1696">
        <f>VLOOKUP('Input EIA Imports Petroleum'!$E1695,'EIA Petroleum Classification'!$A:$B,2,FALSE)</f>
        <v/>
      </c>
    </row>
    <row r="1697" spans="1:5">
      <c r="A1697" t="n">
        <v>2001</v>
      </c>
      <c r="B1697">
        <f>'Input EIA Imports Petroleum'!A1696</f>
        <v/>
      </c>
      <c r="C1697">
        <f>'Input EIA Imports Petroleum'!K1696</f>
        <v/>
      </c>
      <c r="D1697">
        <f>'Input EIA Imports Petroleum'!L1696</f>
        <v/>
      </c>
      <c r="E1697">
        <f>VLOOKUP('Input EIA Imports Petroleum'!$E1696,'EIA Petroleum Classification'!$A:$B,2,FALSE)</f>
        <v/>
      </c>
    </row>
    <row r="1698" spans="1:5">
      <c r="A1698" t="n">
        <v>2001</v>
      </c>
      <c r="B1698">
        <f>'Input EIA Imports Petroleum'!A1697</f>
        <v/>
      </c>
      <c r="C1698">
        <f>'Input EIA Imports Petroleum'!K1697</f>
        <v/>
      </c>
      <c r="D1698">
        <f>'Input EIA Imports Petroleum'!L1697</f>
        <v/>
      </c>
      <c r="E1698">
        <f>VLOOKUP('Input EIA Imports Petroleum'!$E1697,'EIA Petroleum Classification'!$A:$B,2,FALSE)</f>
        <v/>
      </c>
    </row>
    <row r="1699" spans="1:5">
      <c r="A1699" t="n">
        <v>2001</v>
      </c>
      <c r="B1699">
        <f>'Input EIA Imports Petroleum'!A1698</f>
        <v/>
      </c>
      <c r="C1699">
        <f>'Input EIA Imports Petroleum'!K1698</f>
        <v/>
      </c>
      <c r="D1699">
        <f>'Input EIA Imports Petroleum'!L1698</f>
        <v/>
      </c>
      <c r="E1699">
        <f>VLOOKUP('Input EIA Imports Petroleum'!$E1698,'EIA Petroleum Classification'!$A:$B,2,FALSE)</f>
        <v/>
      </c>
    </row>
    <row r="1700" spans="1:5">
      <c r="A1700" t="n">
        <v>2001</v>
      </c>
      <c r="B1700">
        <f>'Input EIA Imports Petroleum'!A1699</f>
        <v/>
      </c>
      <c r="C1700">
        <f>'Input EIA Imports Petroleum'!K1699</f>
        <v/>
      </c>
      <c r="D1700">
        <f>'Input EIA Imports Petroleum'!L1699</f>
        <v/>
      </c>
      <c r="E1700">
        <f>VLOOKUP('Input EIA Imports Petroleum'!$E1699,'EIA Petroleum Classification'!$A:$B,2,FALSE)</f>
        <v/>
      </c>
    </row>
    <row r="1701" spans="1:5">
      <c r="A1701" t="n">
        <v>2001</v>
      </c>
      <c r="B1701">
        <f>'Input EIA Imports Petroleum'!A1700</f>
        <v/>
      </c>
      <c r="C1701">
        <f>'Input EIA Imports Petroleum'!K1700</f>
        <v/>
      </c>
      <c r="D1701">
        <f>'Input EIA Imports Petroleum'!L1700</f>
        <v/>
      </c>
      <c r="E1701">
        <f>VLOOKUP('Input EIA Imports Petroleum'!$E1700,'EIA Petroleum Classification'!$A:$B,2,FALSE)</f>
        <v/>
      </c>
    </row>
    <row r="1702" spans="1:5">
      <c r="A1702" t="n">
        <v>2001</v>
      </c>
      <c r="B1702">
        <f>'Input EIA Imports Petroleum'!A1701</f>
        <v/>
      </c>
      <c r="C1702">
        <f>'Input EIA Imports Petroleum'!K1701</f>
        <v/>
      </c>
      <c r="D1702">
        <f>'Input EIA Imports Petroleum'!L1701</f>
        <v/>
      </c>
      <c r="E1702">
        <f>VLOOKUP('Input EIA Imports Petroleum'!$E1701,'EIA Petroleum Classification'!$A:$B,2,FALSE)</f>
        <v/>
      </c>
    </row>
    <row r="1703" spans="1:5">
      <c r="A1703" t="n">
        <v>2001</v>
      </c>
      <c r="B1703">
        <f>'Input EIA Imports Petroleum'!A1702</f>
        <v/>
      </c>
      <c r="C1703">
        <f>'Input EIA Imports Petroleum'!K1702</f>
        <v/>
      </c>
      <c r="D1703">
        <f>'Input EIA Imports Petroleum'!L1702</f>
        <v/>
      </c>
      <c r="E1703">
        <f>VLOOKUP('Input EIA Imports Petroleum'!$E1702,'EIA Petroleum Classification'!$A:$B,2,FALSE)</f>
        <v/>
      </c>
    </row>
    <row r="1704" spans="1:5">
      <c r="A1704" t="n">
        <v>2001</v>
      </c>
      <c r="B1704">
        <f>'Input EIA Imports Petroleum'!A1703</f>
        <v/>
      </c>
      <c r="C1704">
        <f>'Input EIA Imports Petroleum'!K1703</f>
        <v/>
      </c>
      <c r="D1704">
        <f>'Input EIA Imports Petroleum'!L1703</f>
        <v/>
      </c>
      <c r="E1704">
        <f>VLOOKUP('Input EIA Imports Petroleum'!$E1703,'EIA Petroleum Classification'!$A:$B,2,FALSE)</f>
        <v/>
      </c>
    </row>
    <row r="1705" spans="1:5">
      <c r="A1705" t="n">
        <v>2001</v>
      </c>
      <c r="B1705">
        <f>'Input EIA Imports Petroleum'!A1704</f>
        <v/>
      </c>
      <c r="C1705">
        <f>'Input EIA Imports Petroleum'!K1704</f>
        <v/>
      </c>
      <c r="D1705">
        <f>'Input EIA Imports Petroleum'!L1704</f>
        <v/>
      </c>
      <c r="E1705">
        <f>VLOOKUP('Input EIA Imports Petroleum'!$E1704,'EIA Petroleum Classification'!$A:$B,2,FALSE)</f>
        <v/>
      </c>
    </row>
    <row r="1706" spans="1:5">
      <c r="A1706" t="n">
        <v>2001</v>
      </c>
      <c r="B1706">
        <f>'Input EIA Imports Petroleum'!A1705</f>
        <v/>
      </c>
      <c r="C1706">
        <f>'Input EIA Imports Petroleum'!K1705</f>
        <v/>
      </c>
      <c r="D1706">
        <f>'Input EIA Imports Petroleum'!L1705</f>
        <v/>
      </c>
      <c r="E1706">
        <f>VLOOKUP('Input EIA Imports Petroleum'!$E1705,'EIA Petroleum Classification'!$A:$B,2,FALSE)</f>
        <v/>
      </c>
    </row>
    <row r="1707" spans="1:5">
      <c r="A1707" t="n">
        <v>2001</v>
      </c>
      <c r="B1707">
        <f>'Input EIA Imports Petroleum'!A1706</f>
        <v/>
      </c>
      <c r="C1707">
        <f>'Input EIA Imports Petroleum'!K1706</f>
        <v/>
      </c>
      <c r="D1707">
        <f>'Input EIA Imports Petroleum'!L1706</f>
        <v/>
      </c>
      <c r="E1707">
        <f>VLOOKUP('Input EIA Imports Petroleum'!$E1706,'EIA Petroleum Classification'!$A:$B,2,FALSE)</f>
        <v/>
      </c>
    </row>
    <row r="1708" spans="1:5">
      <c r="A1708" t="n">
        <v>2001</v>
      </c>
      <c r="B1708">
        <f>'Input EIA Imports Petroleum'!A1707</f>
        <v/>
      </c>
      <c r="C1708">
        <f>'Input EIA Imports Petroleum'!K1707</f>
        <v/>
      </c>
      <c r="D1708">
        <f>'Input EIA Imports Petroleum'!L1707</f>
        <v/>
      </c>
      <c r="E1708">
        <f>VLOOKUP('Input EIA Imports Petroleum'!$E1707,'EIA Petroleum Classification'!$A:$B,2,FALSE)</f>
        <v/>
      </c>
    </row>
    <row r="1709" spans="1:5">
      <c r="A1709" t="n">
        <v>2001</v>
      </c>
      <c r="B1709">
        <f>'Input EIA Imports Petroleum'!A1708</f>
        <v/>
      </c>
      <c r="C1709">
        <f>'Input EIA Imports Petroleum'!K1708</f>
        <v/>
      </c>
      <c r="D1709">
        <f>'Input EIA Imports Petroleum'!L1708</f>
        <v/>
      </c>
      <c r="E1709">
        <f>VLOOKUP('Input EIA Imports Petroleum'!$E1708,'EIA Petroleum Classification'!$A:$B,2,FALSE)</f>
        <v/>
      </c>
    </row>
    <row r="1710" spans="1:5">
      <c r="A1710" t="n">
        <v>2001</v>
      </c>
      <c r="B1710">
        <f>'Input EIA Imports Petroleum'!A1709</f>
        <v/>
      </c>
      <c r="C1710">
        <f>'Input EIA Imports Petroleum'!K1709</f>
        <v/>
      </c>
      <c r="D1710">
        <f>'Input EIA Imports Petroleum'!L1709</f>
        <v/>
      </c>
      <c r="E1710">
        <f>VLOOKUP('Input EIA Imports Petroleum'!$E1709,'EIA Petroleum Classification'!$A:$B,2,FALSE)</f>
        <v/>
      </c>
    </row>
    <row r="1711" spans="1:5">
      <c r="A1711" t="n">
        <v>2001</v>
      </c>
      <c r="B1711">
        <f>'Input EIA Imports Petroleum'!A1710</f>
        <v/>
      </c>
      <c r="C1711">
        <f>'Input EIA Imports Petroleum'!K1710</f>
        <v/>
      </c>
      <c r="D1711">
        <f>'Input EIA Imports Petroleum'!L1710</f>
        <v/>
      </c>
      <c r="E1711">
        <f>VLOOKUP('Input EIA Imports Petroleum'!$E1710,'EIA Petroleum Classification'!$A:$B,2,FALSE)</f>
        <v/>
      </c>
    </row>
    <row r="1712" spans="1:5">
      <c r="A1712" t="n">
        <v>2001</v>
      </c>
      <c r="B1712">
        <f>'Input EIA Imports Petroleum'!A1711</f>
        <v/>
      </c>
      <c r="C1712">
        <f>'Input EIA Imports Petroleum'!K1711</f>
        <v/>
      </c>
      <c r="D1712">
        <f>'Input EIA Imports Petroleum'!L1711</f>
        <v/>
      </c>
      <c r="E1712">
        <f>VLOOKUP('Input EIA Imports Petroleum'!$E1711,'EIA Petroleum Classification'!$A:$B,2,FALSE)</f>
        <v/>
      </c>
    </row>
    <row r="1713" spans="1:5">
      <c r="A1713" t="n">
        <v>2001</v>
      </c>
      <c r="B1713">
        <f>'Input EIA Imports Petroleum'!A1712</f>
        <v/>
      </c>
      <c r="C1713">
        <f>'Input EIA Imports Petroleum'!K1712</f>
        <v/>
      </c>
      <c r="D1713">
        <f>'Input EIA Imports Petroleum'!L1712</f>
        <v/>
      </c>
      <c r="E1713">
        <f>VLOOKUP('Input EIA Imports Petroleum'!$E1712,'EIA Petroleum Classification'!$A:$B,2,FALSE)</f>
        <v/>
      </c>
    </row>
    <row r="1714" spans="1:5">
      <c r="A1714" t="n">
        <v>2001</v>
      </c>
      <c r="B1714">
        <f>'Input EIA Imports Petroleum'!A1713</f>
        <v/>
      </c>
      <c r="C1714">
        <f>'Input EIA Imports Petroleum'!K1713</f>
        <v/>
      </c>
      <c r="D1714">
        <f>'Input EIA Imports Petroleum'!L1713</f>
        <v/>
      </c>
      <c r="E1714">
        <f>VLOOKUP('Input EIA Imports Petroleum'!$E1713,'EIA Petroleum Classification'!$A:$B,2,FALSE)</f>
        <v/>
      </c>
    </row>
    <row r="1715" spans="1:5">
      <c r="A1715" t="n">
        <v>2001</v>
      </c>
      <c r="B1715">
        <f>'Input EIA Imports Petroleum'!A1714</f>
        <v/>
      </c>
      <c r="C1715">
        <f>'Input EIA Imports Petroleum'!K1714</f>
        <v/>
      </c>
      <c r="D1715">
        <f>'Input EIA Imports Petroleum'!L1714</f>
        <v/>
      </c>
      <c r="E1715">
        <f>VLOOKUP('Input EIA Imports Petroleum'!$E1714,'EIA Petroleum Classification'!$A:$B,2,FALSE)</f>
        <v/>
      </c>
    </row>
    <row r="1716" spans="1:5">
      <c r="A1716" t="n">
        <v>2001</v>
      </c>
      <c r="B1716">
        <f>'Input EIA Imports Petroleum'!A1715</f>
        <v/>
      </c>
      <c r="C1716">
        <f>'Input EIA Imports Petroleum'!K1715</f>
        <v/>
      </c>
      <c r="D1716">
        <f>'Input EIA Imports Petroleum'!L1715</f>
        <v/>
      </c>
      <c r="E1716">
        <f>VLOOKUP('Input EIA Imports Petroleum'!$E1715,'EIA Petroleum Classification'!$A:$B,2,FALSE)</f>
        <v/>
      </c>
    </row>
    <row r="1717" spans="1:5">
      <c r="A1717" t="n">
        <v>2001</v>
      </c>
      <c r="B1717">
        <f>'Input EIA Imports Petroleum'!A1716</f>
        <v/>
      </c>
      <c r="C1717">
        <f>'Input EIA Imports Petroleum'!K1716</f>
        <v/>
      </c>
      <c r="D1717">
        <f>'Input EIA Imports Petroleum'!L1716</f>
        <v/>
      </c>
      <c r="E1717">
        <f>VLOOKUP('Input EIA Imports Petroleum'!$E1716,'EIA Petroleum Classification'!$A:$B,2,FALSE)</f>
        <v/>
      </c>
    </row>
    <row r="1718" spans="1:5">
      <c r="A1718" t="n">
        <v>2001</v>
      </c>
      <c r="B1718">
        <f>'Input EIA Imports Petroleum'!A1717</f>
        <v/>
      </c>
      <c r="C1718">
        <f>'Input EIA Imports Petroleum'!K1717</f>
        <v/>
      </c>
      <c r="D1718">
        <f>'Input EIA Imports Petroleum'!L1717</f>
        <v/>
      </c>
      <c r="E1718">
        <f>VLOOKUP('Input EIA Imports Petroleum'!$E1717,'EIA Petroleum Classification'!$A:$B,2,FALSE)</f>
        <v/>
      </c>
    </row>
    <row r="1719" spans="1:5">
      <c r="A1719" t="n">
        <v>2001</v>
      </c>
      <c r="B1719">
        <f>'Input EIA Imports Petroleum'!A1718</f>
        <v/>
      </c>
      <c r="C1719">
        <f>'Input EIA Imports Petroleum'!K1718</f>
        <v/>
      </c>
      <c r="D1719">
        <f>'Input EIA Imports Petroleum'!L1718</f>
        <v/>
      </c>
      <c r="E1719">
        <f>VLOOKUP('Input EIA Imports Petroleum'!$E1718,'EIA Petroleum Classification'!$A:$B,2,FALSE)</f>
        <v/>
      </c>
    </row>
    <row r="1720" spans="1:5">
      <c r="A1720" t="n">
        <v>2001</v>
      </c>
      <c r="B1720">
        <f>'Input EIA Imports Petroleum'!A1719</f>
        <v/>
      </c>
      <c r="C1720">
        <f>'Input EIA Imports Petroleum'!K1719</f>
        <v/>
      </c>
      <c r="D1720">
        <f>'Input EIA Imports Petroleum'!L1719</f>
        <v/>
      </c>
      <c r="E1720">
        <f>VLOOKUP('Input EIA Imports Petroleum'!$E1719,'EIA Petroleum Classification'!$A:$B,2,FALSE)</f>
        <v/>
      </c>
    </row>
    <row r="1721" spans="1:5">
      <c r="A1721" t="n">
        <v>2001</v>
      </c>
      <c r="B1721">
        <f>'Input EIA Imports Petroleum'!A1720</f>
        <v/>
      </c>
      <c r="C1721">
        <f>'Input EIA Imports Petroleum'!K1720</f>
        <v/>
      </c>
      <c r="D1721">
        <f>'Input EIA Imports Petroleum'!L1720</f>
        <v/>
      </c>
      <c r="E1721">
        <f>VLOOKUP('Input EIA Imports Petroleum'!$E1720,'EIA Petroleum Classification'!$A:$B,2,FALSE)</f>
        <v/>
      </c>
    </row>
    <row r="1722" spans="1:5">
      <c r="A1722" t="n">
        <v>2001</v>
      </c>
      <c r="B1722">
        <f>'Input EIA Imports Petroleum'!A1721</f>
        <v/>
      </c>
      <c r="C1722">
        <f>'Input EIA Imports Petroleum'!K1721</f>
        <v/>
      </c>
      <c r="D1722">
        <f>'Input EIA Imports Petroleum'!L1721</f>
        <v/>
      </c>
      <c r="E1722">
        <f>VLOOKUP('Input EIA Imports Petroleum'!$E1721,'EIA Petroleum Classification'!$A:$B,2,FALSE)</f>
        <v/>
      </c>
    </row>
    <row r="1723" spans="1:5">
      <c r="A1723" t="n">
        <v>2001</v>
      </c>
      <c r="B1723">
        <f>'Input EIA Imports Petroleum'!A1722</f>
        <v/>
      </c>
      <c r="C1723">
        <f>'Input EIA Imports Petroleum'!K1722</f>
        <v/>
      </c>
      <c r="D1723">
        <f>'Input EIA Imports Petroleum'!L1722</f>
        <v/>
      </c>
      <c r="E1723">
        <f>VLOOKUP('Input EIA Imports Petroleum'!$E1722,'EIA Petroleum Classification'!$A:$B,2,FALSE)</f>
        <v/>
      </c>
    </row>
    <row r="1724" spans="1:5">
      <c r="A1724" t="n">
        <v>2001</v>
      </c>
      <c r="B1724">
        <f>'Input EIA Imports Petroleum'!A1723</f>
        <v/>
      </c>
      <c r="C1724">
        <f>'Input EIA Imports Petroleum'!K1723</f>
        <v/>
      </c>
      <c r="D1724">
        <f>'Input EIA Imports Petroleum'!L1723</f>
        <v/>
      </c>
      <c r="E1724">
        <f>VLOOKUP('Input EIA Imports Petroleum'!$E1723,'EIA Petroleum Classification'!$A:$B,2,FALSE)</f>
        <v/>
      </c>
    </row>
    <row r="1725" spans="1:5">
      <c r="A1725" t="n">
        <v>2001</v>
      </c>
      <c r="B1725">
        <f>'Input EIA Imports Petroleum'!A1724</f>
        <v/>
      </c>
      <c r="C1725">
        <f>'Input EIA Imports Petroleum'!K1724</f>
        <v/>
      </c>
      <c r="D1725">
        <f>'Input EIA Imports Petroleum'!L1724</f>
        <v/>
      </c>
      <c r="E1725">
        <f>VLOOKUP('Input EIA Imports Petroleum'!$E1724,'EIA Petroleum Classification'!$A:$B,2,FALSE)</f>
        <v/>
      </c>
    </row>
    <row r="1726" spans="1:5">
      <c r="A1726" t="n">
        <v>2001</v>
      </c>
      <c r="B1726">
        <f>'Input EIA Imports Petroleum'!A1725</f>
        <v/>
      </c>
      <c r="C1726">
        <f>'Input EIA Imports Petroleum'!K1725</f>
        <v/>
      </c>
      <c r="D1726">
        <f>'Input EIA Imports Petroleum'!L1725</f>
        <v/>
      </c>
      <c r="E1726">
        <f>VLOOKUP('Input EIA Imports Petroleum'!$E1725,'EIA Petroleum Classification'!$A:$B,2,FALSE)</f>
        <v/>
      </c>
    </row>
    <row r="1727" spans="1:5">
      <c r="A1727" t="n">
        <v>2002</v>
      </c>
      <c r="B1727">
        <f>'Input EIA Imports Petroleum'!A1726</f>
        <v/>
      </c>
      <c r="C1727">
        <f>'Input EIA Imports Petroleum'!K1726</f>
        <v/>
      </c>
      <c r="D1727">
        <f>'Input EIA Imports Petroleum'!L1726</f>
        <v/>
      </c>
      <c r="E1727">
        <f>VLOOKUP('Input EIA Imports Petroleum'!$E1726,'EIA Petroleum Classification'!$A:$B,2,FALSE)</f>
        <v/>
      </c>
    </row>
    <row r="1728" spans="1:5">
      <c r="A1728" t="n">
        <v>2002</v>
      </c>
      <c r="B1728">
        <f>'Input EIA Imports Petroleum'!A1727</f>
        <v/>
      </c>
      <c r="C1728">
        <f>'Input EIA Imports Petroleum'!K1727</f>
        <v/>
      </c>
      <c r="D1728">
        <f>'Input EIA Imports Petroleum'!L1727</f>
        <v/>
      </c>
      <c r="E1728">
        <f>VLOOKUP('Input EIA Imports Petroleum'!$E1727,'EIA Petroleum Classification'!$A:$B,2,FALSE)</f>
        <v/>
      </c>
    </row>
    <row r="1729" spans="1:5">
      <c r="A1729" t="n">
        <v>2002</v>
      </c>
      <c r="B1729">
        <f>'Input EIA Imports Petroleum'!A1728</f>
        <v/>
      </c>
      <c r="C1729">
        <f>'Input EIA Imports Petroleum'!K1728</f>
        <v/>
      </c>
      <c r="D1729">
        <f>'Input EIA Imports Petroleum'!L1728</f>
        <v/>
      </c>
      <c r="E1729">
        <f>VLOOKUP('Input EIA Imports Petroleum'!$E1728,'EIA Petroleum Classification'!$A:$B,2,FALSE)</f>
        <v/>
      </c>
    </row>
    <row r="1730" spans="1:5">
      <c r="A1730" t="n">
        <v>2002</v>
      </c>
      <c r="B1730">
        <f>'Input EIA Imports Petroleum'!A1729</f>
        <v/>
      </c>
      <c r="C1730">
        <f>'Input EIA Imports Petroleum'!K1729</f>
        <v/>
      </c>
      <c r="D1730">
        <f>'Input EIA Imports Petroleum'!L1729</f>
        <v/>
      </c>
      <c r="E1730">
        <f>VLOOKUP('Input EIA Imports Petroleum'!$E1729,'EIA Petroleum Classification'!$A:$B,2,FALSE)</f>
        <v/>
      </c>
    </row>
    <row r="1731" spans="1:5">
      <c r="A1731" t="n">
        <v>2002</v>
      </c>
      <c r="B1731">
        <f>'Input EIA Imports Petroleum'!A1730</f>
        <v/>
      </c>
      <c r="C1731">
        <f>'Input EIA Imports Petroleum'!K1730</f>
        <v/>
      </c>
      <c r="D1731">
        <f>'Input EIA Imports Petroleum'!L1730</f>
        <v/>
      </c>
      <c r="E1731">
        <f>VLOOKUP('Input EIA Imports Petroleum'!$E1730,'EIA Petroleum Classification'!$A:$B,2,FALSE)</f>
        <v/>
      </c>
    </row>
    <row r="1732" spans="1:5">
      <c r="A1732" t="n">
        <v>2002</v>
      </c>
      <c r="B1732">
        <f>'Input EIA Imports Petroleum'!A1731</f>
        <v/>
      </c>
      <c r="C1732">
        <f>'Input EIA Imports Petroleum'!K1731</f>
        <v/>
      </c>
      <c r="D1732">
        <f>'Input EIA Imports Petroleum'!L1731</f>
        <v/>
      </c>
      <c r="E1732">
        <f>VLOOKUP('Input EIA Imports Petroleum'!$E1731,'EIA Petroleum Classification'!$A:$B,2,FALSE)</f>
        <v/>
      </c>
    </row>
    <row r="1733" spans="1:5">
      <c r="A1733" t="n">
        <v>2002</v>
      </c>
      <c r="B1733">
        <f>'Input EIA Imports Petroleum'!A1732</f>
        <v/>
      </c>
      <c r="C1733">
        <f>'Input EIA Imports Petroleum'!K1732</f>
        <v/>
      </c>
      <c r="D1733">
        <f>'Input EIA Imports Petroleum'!L1732</f>
        <v/>
      </c>
      <c r="E1733">
        <f>VLOOKUP('Input EIA Imports Petroleum'!$E1732,'EIA Petroleum Classification'!$A:$B,2,FALSE)</f>
        <v/>
      </c>
    </row>
    <row r="1734" spans="1:5">
      <c r="A1734" t="n">
        <v>2002</v>
      </c>
      <c r="B1734">
        <f>'Input EIA Imports Petroleum'!A1733</f>
        <v/>
      </c>
      <c r="C1734">
        <f>'Input EIA Imports Petroleum'!K1733</f>
        <v/>
      </c>
      <c r="D1734">
        <f>'Input EIA Imports Petroleum'!L1733</f>
        <v/>
      </c>
      <c r="E1734">
        <f>VLOOKUP('Input EIA Imports Petroleum'!$E1733,'EIA Petroleum Classification'!$A:$B,2,FALSE)</f>
        <v/>
      </c>
    </row>
    <row r="1735" spans="1:5">
      <c r="A1735" t="n">
        <v>2002</v>
      </c>
      <c r="B1735">
        <f>'Input EIA Imports Petroleum'!A1734</f>
        <v/>
      </c>
      <c r="C1735">
        <f>'Input EIA Imports Petroleum'!K1734</f>
        <v/>
      </c>
      <c r="D1735">
        <f>'Input EIA Imports Petroleum'!L1734</f>
        <v/>
      </c>
      <c r="E1735">
        <f>VLOOKUP('Input EIA Imports Petroleum'!$E1734,'EIA Petroleum Classification'!$A:$B,2,FALSE)</f>
        <v/>
      </c>
    </row>
    <row r="1736" spans="1:5">
      <c r="A1736" t="n">
        <v>2002</v>
      </c>
      <c r="B1736">
        <f>'Input EIA Imports Petroleum'!A1735</f>
        <v/>
      </c>
      <c r="C1736">
        <f>'Input EIA Imports Petroleum'!K1735</f>
        <v/>
      </c>
      <c r="D1736">
        <f>'Input EIA Imports Petroleum'!L1735</f>
        <v/>
      </c>
      <c r="E1736">
        <f>VLOOKUP('Input EIA Imports Petroleum'!$E1735,'EIA Petroleum Classification'!$A:$B,2,FALSE)</f>
        <v/>
      </c>
    </row>
    <row r="1737" spans="1:5">
      <c r="A1737" t="n">
        <v>2002</v>
      </c>
      <c r="B1737">
        <f>'Input EIA Imports Petroleum'!A1736</f>
        <v/>
      </c>
      <c r="C1737">
        <f>'Input EIA Imports Petroleum'!K1736</f>
        <v/>
      </c>
      <c r="D1737">
        <f>'Input EIA Imports Petroleum'!L1736</f>
        <v/>
      </c>
      <c r="E1737">
        <f>VLOOKUP('Input EIA Imports Petroleum'!$E1736,'EIA Petroleum Classification'!$A:$B,2,FALSE)</f>
        <v/>
      </c>
    </row>
    <row r="1738" spans="1:5">
      <c r="A1738" t="n">
        <v>2002</v>
      </c>
      <c r="B1738">
        <f>'Input EIA Imports Petroleum'!A1737</f>
        <v/>
      </c>
      <c r="C1738">
        <f>'Input EIA Imports Petroleum'!K1737</f>
        <v/>
      </c>
      <c r="D1738">
        <f>'Input EIA Imports Petroleum'!L1737</f>
        <v/>
      </c>
      <c r="E1738">
        <f>VLOOKUP('Input EIA Imports Petroleum'!$E1737,'EIA Petroleum Classification'!$A:$B,2,FALSE)</f>
        <v/>
      </c>
    </row>
    <row r="1739" spans="1:5">
      <c r="A1739" t="n">
        <v>2002</v>
      </c>
      <c r="B1739">
        <f>'Input EIA Imports Petroleum'!A1738</f>
        <v/>
      </c>
      <c r="C1739">
        <f>'Input EIA Imports Petroleum'!K1738</f>
        <v/>
      </c>
      <c r="D1739">
        <f>'Input EIA Imports Petroleum'!L1738</f>
        <v/>
      </c>
      <c r="E1739">
        <f>VLOOKUP('Input EIA Imports Petroleum'!$E1738,'EIA Petroleum Classification'!$A:$B,2,FALSE)</f>
        <v/>
      </c>
    </row>
    <row r="1740" spans="1:5">
      <c r="A1740" t="n">
        <v>2002</v>
      </c>
      <c r="B1740">
        <f>'Input EIA Imports Petroleum'!A1739</f>
        <v/>
      </c>
      <c r="C1740">
        <f>'Input EIA Imports Petroleum'!K1739</f>
        <v/>
      </c>
      <c r="D1740">
        <f>'Input EIA Imports Petroleum'!L1739</f>
        <v/>
      </c>
      <c r="E1740">
        <f>VLOOKUP('Input EIA Imports Petroleum'!$E1739,'EIA Petroleum Classification'!$A:$B,2,FALSE)</f>
        <v/>
      </c>
    </row>
    <row r="1741" spans="1:5">
      <c r="A1741" t="n">
        <v>2002</v>
      </c>
      <c r="B1741">
        <f>'Input EIA Imports Petroleum'!A1740</f>
        <v/>
      </c>
      <c r="C1741">
        <f>'Input EIA Imports Petroleum'!K1740</f>
        <v/>
      </c>
      <c r="D1741">
        <f>'Input EIA Imports Petroleum'!L1740</f>
        <v/>
      </c>
      <c r="E1741">
        <f>VLOOKUP('Input EIA Imports Petroleum'!$E1740,'EIA Petroleum Classification'!$A:$B,2,FALSE)</f>
        <v/>
      </c>
    </row>
    <row r="1742" spans="1:5">
      <c r="A1742" t="n">
        <v>2002</v>
      </c>
      <c r="B1742">
        <f>'Input EIA Imports Petroleum'!A1741</f>
        <v/>
      </c>
      <c r="C1742">
        <f>'Input EIA Imports Petroleum'!K1741</f>
        <v/>
      </c>
      <c r="D1742">
        <f>'Input EIA Imports Petroleum'!L1741</f>
        <v/>
      </c>
      <c r="E1742">
        <f>VLOOKUP('Input EIA Imports Petroleum'!$E1741,'EIA Petroleum Classification'!$A:$B,2,FALSE)</f>
        <v/>
      </c>
    </row>
    <row r="1743" spans="1:5">
      <c r="A1743" t="n">
        <v>2002</v>
      </c>
      <c r="B1743">
        <f>'Input EIA Imports Petroleum'!A1742</f>
        <v/>
      </c>
      <c r="C1743">
        <f>'Input EIA Imports Petroleum'!K1742</f>
        <v/>
      </c>
      <c r="D1743">
        <f>'Input EIA Imports Petroleum'!L1742</f>
        <v/>
      </c>
      <c r="E1743">
        <f>VLOOKUP('Input EIA Imports Petroleum'!$E1742,'EIA Petroleum Classification'!$A:$B,2,FALSE)</f>
        <v/>
      </c>
    </row>
    <row r="1744" spans="1:5">
      <c r="A1744" t="n">
        <v>2002</v>
      </c>
      <c r="B1744">
        <f>'Input EIA Imports Petroleum'!A1743</f>
        <v/>
      </c>
      <c r="C1744">
        <f>'Input EIA Imports Petroleum'!K1743</f>
        <v/>
      </c>
      <c r="D1744">
        <f>'Input EIA Imports Petroleum'!L1743</f>
        <v/>
      </c>
      <c r="E1744">
        <f>VLOOKUP('Input EIA Imports Petroleum'!$E1743,'EIA Petroleum Classification'!$A:$B,2,FALSE)</f>
        <v/>
      </c>
    </row>
    <row r="1745" spans="1:5">
      <c r="A1745" t="n">
        <v>2002</v>
      </c>
      <c r="B1745">
        <f>'Input EIA Imports Petroleum'!A1744</f>
        <v/>
      </c>
      <c r="C1745">
        <f>'Input EIA Imports Petroleum'!K1744</f>
        <v/>
      </c>
      <c r="D1745">
        <f>'Input EIA Imports Petroleum'!L1744</f>
        <v/>
      </c>
      <c r="E1745">
        <f>VLOOKUP('Input EIA Imports Petroleum'!$E1744,'EIA Petroleum Classification'!$A:$B,2,FALSE)</f>
        <v/>
      </c>
    </row>
    <row r="1746" spans="1:5">
      <c r="A1746" t="n">
        <v>2002</v>
      </c>
      <c r="B1746">
        <f>'Input EIA Imports Petroleum'!A1745</f>
        <v/>
      </c>
      <c r="C1746">
        <f>'Input EIA Imports Petroleum'!K1745</f>
        <v/>
      </c>
      <c r="D1746">
        <f>'Input EIA Imports Petroleum'!L1745</f>
        <v/>
      </c>
      <c r="E1746">
        <f>VLOOKUP('Input EIA Imports Petroleum'!$E1745,'EIA Petroleum Classification'!$A:$B,2,FALSE)</f>
        <v/>
      </c>
    </row>
    <row r="1747" spans="1:5">
      <c r="A1747" t="n">
        <v>2002</v>
      </c>
      <c r="B1747">
        <f>'Input EIA Imports Petroleum'!A1746</f>
        <v/>
      </c>
      <c r="C1747">
        <f>'Input EIA Imports Petroleum'!K1746</f>
        <v/>
      </c>
      <c r="D1747">
        <f>'Input EIA Imports Petroleum'!L1746</f>
        <v/>
      </c>
      <c r="E1747">
        <f>VLOOKUP('Input EIA Imports Petroleum'!$E1746,'EIA Petroleum Classification'!$A:$B,2,FALSE)</f>
        <v/>
      </c>
    </row>
    <row r="1748" spans="1:5">
      <c r="A1748" t="n">
        <v>2002</v>
      </c>
      <c r="B1748">
        <f>'Input EIA Imports Petroleum'!A1747</f>
        <v/>
      </c>
      <c r="C1748">
        <f>'Input EIA Imports Petroleum'!K1747</f>
        <v/>
      </c>
      <c r="D1748">
        <f>'Input EIA Imports Petroleum'!L1747</f>
        <v/>
      </c>
      <c r="E1748">
        <f>VLOOKUP('Input EIA Imports Petroleum'!$E1747,'EIA Petroleum Classification'!$A:$B,2,FALSE)</f>
        <v/>
      </c>
    </row>
    <row r="1749" spans="1:5">
      <c r="A1749" t="n">
        <v>2002</v>
      </c>
      <c r="B1749">
        <f>'Input EIA Imports Petroleum'!A1748</f>
        <v/>
      </c>
      <c r="C1749">
        <f>'Input EIA Imports Petroleum'!K1748</f>
        <v/>
      </c>
      <c r="D1749">
        <f>'Input EIA Imports Petroleum'!L1748</f>
        <v/>
      </c>
      <c r="E1749">
        <f>VLOOKUP('Input EIA Imports Petroleum'!$E1748,'EIA Petroleum Classification'!$A:$B,2,FALSE)</f>
        <v/>
      </c>
    </row>
    <row r="1750" spans="1:5">
      <c r="A1750" t="n">
        <v>2002</v>
      </c>
      <c r="B1750">
        <f>'Input EIA Imports Petroleum'!A1749</f>
        <v/>
      </c>
      <c r="C1750">
        <f>'Input EIA Imports Petroleum'!K1749</f>
        <v/>
      </c>
      <c r="D1750">
        <f>'Input EIA Imports Petroleum'!L1749</f>
        <v/>
      </c>
      <c r="E1750">
        <f>VLOOKUP('Input EIA Imports Petroleum'!$E1749,'EIA Petroleum Classification'!$A:$B,2,FALSE)</f>
        <v/>
      </c>
    </row>
    <row r="1751" spans="1:5">
      <c r="A1751" t="n">
        <v>2002</v>
      </c>
      <c r="B1751">
        <f>'Input EIA Imports Petroleum'!A1750</f>
        <v/>
      </c>
      <c r="C1751">
        <f>'Input EIA Imports Petroleum'!K1750</f>
        <v/>
      </c>
      <c r="D1751">
        <f>'Input EIA Imports Petroleum'!L1750</f>
        <v/>
      </c>
      <c r="E1751">
        <f>VLOOKUP('Input EIA Imports Petroleum'!$E1750,'EIA Petroleum Classification'!$A:$B,2,FALSE)</f>
        <v/>
      </c>
    </row>
    <row r="1752" spans="1:5">
      <c r="A1752" t="n">
        <v>2002</v>
      </c>
      <c r="B1752">
        <f>'Input EIA Imports Petroleum'!A1751</f>
        <v/>
      </c>
      <c r="C1752">
        <f>'Input EIA Imports Petroleum'!K1751</f>
        <v/>
      </c>
      <c r="D1752">
        <f>'Input EIA Imports Petroleum'!L1751</f>
        <v/>
      </c>
      <c r="E1752">
        <f>VLOOKUP('Input EIA Imports Petroleum'!$E1751,'EIA Petroleum Classification'!$A:$B,2,FALSE)</f>
        <v/>
      </c>
    </row>
    <row r="1753" spans="1:5">
      <c r="A1753" t="n">
        <v>2002</v>
      </c>
      <c r="B1753">
        <f>'Input EIA Imports Petroleum'!A1752</f>
        <v/>
      </c>
      <c r="C1753">
        <f>'Input EIA Imports Petroleum'!K1752</f>
        <v/>
      </c>
      <c r="D1753">
        <f>'Input EIA Imports Petroleum'!L1752</f>
        <v/>
      </c>
      <c r="E1753">
        <f>VLOOKUP('Input EIA Imports Petroleum'!$E1752,'EIA Petroleum Classification'!$A:$B,2,FALSE)</f>
        <v/>
      </c>
    </row>
    <row r="1754" spans="1:5">
      <c r="A1754" t="n">
        <v>2002</v>
      </c>
      <c r="B1754">
        <f>'Input EIA Imports Petroleum'!A1753</f>
        <v/>
      </c>
      <c r="C1754">
        <f>'Input EIA Imports Petroleum'!K1753</f>
        <v/>
      </c>
      <c r="D1754">
        <f>'Input EIA Imports Petroleum'!L1753</f>
        <v/>
      </c>
      <c r="E1754">
        <f>VLOOKUP('Input EIA Imports Petroleum'!$E1753,'EIA Petroleum Classification'!$A:$B,2,FALSE)</f>
        <v/>
      </c>
    </row>
    <row r="1755" spans="1:5">
      <c r="A1755" t="n">
        <v>2002</v>
      </c>
      <c r="B1755">
        <f>'Input EIA Imports Petroleum'!A1754</f>
        <v/>
      </c>
      <c r="C1755">
        <f>'Input EIA Imports Petroleum'!K1754</f>
        <v/>
      </c>
      <c r="D1755">
        <f>'Input EIA Imports Petroleum'!L1754</f>
        <v/>
      </c>
      <c r="E1755">
        <f>VLOOKUP('Input EIA Imports Petroleum'!$E1754,'EIA Petroleum Classification'!$A:$B,2,FALSE)</f>
        <v/>
      </c>
    </row>
    <row r="1756" spans="1:5">
      <c r="A1756" t="n">
        <v>2002</v>
      </c>
      <c r="B1756">
        <f>'Input EIA Imports Petroleum'!A1755</f>
        <v/>
      </c>
      <c r="C1756">
        <f>'Input EIA Imports Petroleum'!K1755</f>
        <v/>
      </c>
      <c r="D1756">
        <f>'Input EIA Imports Petroleum'!L1755</f>
        <v/>
      </c>
      <c r="E1756">
        <f>VLOOKUP('Input EIA Imports Petroleum'!$E1755,'EIA Petroleum Classification'!$A:$B,2,FALSE)</f>
        <v/>
      </c>
    </row>
    <row r="1757" spans="1:5">
      <c r="A1757" t="n">
        <v>2002</v>
      </c>
      <c r="B1757">
        <f>'Input EIA Imports Petroleum'!A1756</f>
        <v/>
      </c>
      <c r="C1757">
        <f>'Input EIA Imports Petroleum'!K1756</f>
        <v/>
      </c>
      <c r="D1757">
        <f>'Input EIA Imports Petroleum'!L1756</f>
        <v/>
      </c>
      <c r="E1757">
        <f>VLOOKUP('Input EIA Imports Petroleum'!$E1756,'EIA Petroleum Classification'!$A:$B,2,FALSE)</f>
        <v/>
      </c>
    </row>
    <row r="1758" spans="1:5">
      <c r="A1758" t="n">
        <v>2002</v>
      </c>
      <c r="B1758">
        <f>'Input EIA Imports Petroleum'!A1757</f>
        <v/>
      </c>
      <c r="C1758">
        <f>'Input EIA Imports Petroleum'!K1757</f>
        <v/>
      </c>
      <c r="D1758">
        <f>'Input EIA Imports Petroleum'!L1757</f>
        <v/>
      </c>
      <c r="E1758">
        <f>VLOOKUP('Input EIA Imports Petroleum'!$E1757,'EIA Petroleum Classification'!$A:$B,2,FALSE)</f>
        <v/>
      </c>
    </row>
    <row r="1759" spans="1:5">
      <c r="A1759" t="n">
        <v>2002</v>
      </c>
      <c r="B1759">
        <f>'Input EIA Imports Petroleum'!A1758</f>
        <v/>
      </c>
      <c r="C1759">
        <f>'Input EIA Imports Petroleum'!K1758</f>
        <v/>
      </c>
      <c r="D1759">
        <f>'Input EIA Imports Petroleum'!L1758</f>
        <v/>
      </c>
      <c r="E1759">
        <f>VLOOKUP('Input EIA Imports Petroleum'!$E1758,'EIA Petroleum Classification'!$A:$B,2,FALSE)</f>
        <v/>
      </c>
    </row>
    <row r="1760" spans="1:5">
      <c r="A1760" t="n">
        <v>2002</v>
      </c>
      <c r="B1760">
        <f>'Input EIA Imports Petroleum'!A1759</f>
        <v/>
      </c>
      <c r="C1760">
        <f>'Input EIA Imports Petroleum'!K1759</f>
        <v/>
      </c>
      <c r="D1760">
        <f>'Input EIA Imports Petroleum'!L1759</f>
        <v/>
      </c>
      <c r="E1760">
        <f>VLOOKUP('Input EIA Imports Petroleum'!$E1759,'EIA Petroleum Classification'!$A:$B,2,FALSE)</f>
        <v/>
      </c>
    </row>
    <row r="1761" spans="1:5">
      <c r="A1761" t="n">
        <v>2002</v>
      </c>
      <c r="B1761">
        <f>'Input EIA Imports Petroleum'!A1760</f>
        <v/>
      </c>
      <c r="C1761">
        <f>'Input EIA Imports Petroleum'!K1760</f>
        <v/>
      </c>
      <c r="D1761">
        <f>'Input EIA Imports Petroleum'!L1760</f>
        <v/>
      </c>
      <c r="E1761">
        <f>VLOOKUP('Input EIA Imports Petroleum'!$E1760,'EIA Petroleum Classification'!$A:$B,2,FALSE)</f>
        <v/>
      </c>
    </row>
    <row r="1762" spans="1:5">
      <c r="A1762" t="n">
        <v>2002</v>
      </c>
      <c r="B1762">
        <f>'Input EIA Imports Petroleum'!A1761</f>
        <v/>
      </c>
      <c r="C1762">
        <f>'Input EIA Imports Petroleum'!K1761</f>
        <v/>
      </c>
      <c r="D1762">
        <f>'Input EIA Imports Petroleum'!L1761</f>
        <v/>
      </c>
      <c r="E1762">
        <f>VLOOKUP('Input EIA Imports Petroleum'!$E1761,'EIA Petroleum Classification'!$A:$B,2,FALSE)</f>
        <v/>
      </c>
    </row>
    <row r="1763" spans="1:5">
      <c r="A1763" t="n">
        <v>2002</v>
      </c>
      <c r="B1763">
        <f>'Input EIA Imports Petroleum'!A1762</f>
        <v/>
      </c>
      <c r="C1763">
        <f>'Input EIA Imports Petroleum'!K1762</f>
        <v/>
      </c>
      <c r="D1763">
        <f>'Input EIA Imports Petroleum'!L1762</f>
        <v/>
      </c>
      <c r="E1763">
        <f>VLOOKUP('Input EIA Imports Petroleum'!$E1762,'EIA Petroleum Classification'!$A:$B,2,FALSE)</f>
        <v/>
      </c>
    </row>
    <row r="1764" spans="1:5">
      <c r="A1764" t="n">
        <v>2002</v>
      </c>
      <c r="B1764">
        <f>'Input EIA Imports Petroleum'!A1763</f>
        <v/>
      </c>
      <c r="C1764">
        <f>'Input EIA Imports Petroleum'!K1763</f>
        <v/>
      </c>
      <c r="D1764">
        <f>'Input EIA Imports Petroleum'!L1763</f>
        <v/>
      </c>
      <c r="E1764">
        <f>VLOOKUP('Input EIA Imports Petroleum'!$E1763,'EIA Petroleum Classification'!$A:$B,2,FALSE)</f>
        <v/>
      </c>
    </row>
    <row r="1765" spans="1:5">
      <c r="A1765" t="n">
        <v>2002</v>
      </c>
      <c r="B1765">
        <f>'Input EIA Imports Petroleum'!A1764</f>
        <v/>
      </c>
      <c r="C1765">
        <f>'Input EIA Imports Petroleum'!K1764</f>
        <v/>
      </c>
      <c r="D1765">
        <f>'Input EIA Imports Petroleum'!L1764</f>
        <v/>
      </c>
      <c r="E1765">
        <f>VLOOKUP('Input EIA Imports Petroleum'!$E1764,'EIA Petroleum Classification'!$A:$B,2,FALSE)</f>
        <v/>
      </c>
    </row>
    <row r="1766" spans="1:5">
      <c r="A1766" t="n">
        <v>2002</v>
      </c>
      <c r="B1766">
        <f>'Input EIA Imports Petroleum'!A1765</f>
        <v/>
      </c>
      <c r="C1766">
        <f>'Input EIA Imports Petroleum'!K1765</f>
        <v/>
      </c>
      <c r="D1766">
        <f>'Input EIA Imports Petroleum'!L1765</f>
        <v/>
      </c>
      <c r="E1766">
        <f>VLOOKUP('Input EIA Imports Petroleum'!$E1765,'EIA Petroleum Classification'!$A:$B,2,FALSE)</f>
        <v/>
      </c>
    </row>
    <row r="1767" spans="1:5">
      <c r="A1767" t="n">
        <v>2002</v>
      </c>
      <c r="B1767">
        <f>'Input EIA Imports Petroleum'!A1766</f>
        <v/>
      </c>
      <c r="C1767">
        <f>'Input EIA Imports Petroleum'!K1766</f>
        <v/>
      </c>
      <c r="D1767">
        <f>'Input EIA Imports Petroleum'!L1766</f>
        <v/>
      </c>
      <c r="E1767">
        <f>VLOOKUP('Input EIA Imports Petroleum'!$E1766,'EIA Petroleum Classification'!$A:$B,2,FALSE)</f>
        <v/>
      </c>
    </row>
    <row r="1768" spans="1:5">
      <c r="A1768" t="n">
        <v>2002</v>
      </c>
      <c r="B1768">
        <f>'Input EIA Imports Petroleum'!A1767</f>
        <v/>
      </c>
      <c r="C1768">
        <f>'Input EIA Imports Petroleum'!K1767</f>
        <v/>
      </c>
      <c r="D1768">
        <f>'Input EIA Imports Petroleum'!L1767</f>
        <v/>
      </c>
      <c r="E1768">
        <f>VLOOKUP('Input EIA Imports Petroleum'!$E1767,'EIA Petroleum Classification'!$A:$B,2,FALSE)</f>
        <v/>
      </c>
    </row>
    <row r="1769" spans="1:5">
      <c r="A1769" t="n">
        <v>2002</v>
      </c>
      <c r="B1769">
        <f>'Input EIA Imports Petroleum'!A1768</f>
        <v/>
      </c>
      <c r="C1769">
        <f>'Input EIA Imports Petroleum'!K1768</f>
        <v/>
      </c>
      <c r="D1769">
        <f>'Input EIA Imports Petroleum'!L1768</f>
        <v/>
      </c>
      <c r="E1769">
        <f>VLOOKUP('Input EIA Imports Petroleum'!$E1768,'EIA Petroleum Classification'!$A:$B,2,FALSE)</f>
        <v/>
      </c>
    </row>
    <row r="1770" spans="1:5">
      <c r="A1770" t="n">
        <v>2002</v>
      </c>
      <c r="B1770">
        <f>'Input EIA Imports Petroleum'!A1769</f>
        <v/>
      </c>
      <c r="C1770">
        <f>'Input EIA Imports Petroleum'!K1769</f>
        <v/>
      </c>
      <c r="D1770">
        <f>'Input EIA Imports Petroleum'!L1769</f>
        <v/>
      </c>
      <c r="E1770">
        <f>VLOOKUP('Input EIA Imports Petroleum'!$E1769,'EIA Petroleum Classification'!$A:$B,2,FALSE)</f>
        <v/>
      </c>
    </row>
    <row r="1771" spans="1:5">
      <c r="A1771" t="n">
        <v>2002</v>
      </c>
      <c r="B1771">
        <f>'Input EIA Imports Petroleum'!A1770</f>
        <v/>
      </c>
      <c r="C1771">
        <f>'Input EIA Imports Petroleum'!K1770</f>
        <v/>
      </c>
      <c r="D1771">
        <f>'Input EIA Imports Petroleum'!L1770</f>
        <v/>
      </c>
      <c r="E1771">
        <f>VLOOKUP('Input EIA Imports Petroleum'!$E1770,'EIA Petroleum Classification'!$A:$B,2,FALSE)</f>
        <v/>
      </c>
    </row>
    <row r="1772" spans="1:5">
      <c r="A1772" t="n">
        <v>2002</v>
      </c>
      <c r="B1772">
        <f>'Input EIA Imports Petroleum'!A1771</f>
        <v/>
      </c>
      <c r="C1772">
        <f>'Input EIA Imports Petroleum'!K1771</f>
        <v/>
      </c>
      <c r="D1772">
        <f>'Input EIA Imports Petroleum'!L1771</f>
        <v/>
      </c>
      <c r="E1772">
        <f>VLOOKUP('Input EIA Imports Petroleum'!$E1771,'EIA Petroleum Classification'!$A:$B,2,FALSE)</f>
        <v/>
      </c>
    </row>
    <row r="1773" spans="1:5">
      <c r="A1773" t="n">
        <v>2002</v>
      </c>
      <c r="B1773">
        <f>'Input EIA Imports Petroleum'!A1772</f>
        <v/>
      </c>
      <c r="C1773">
        <f>'Input EIA Imports Petroleum'!K1772</f>
        <v/>
      </c>
      <c r="D1773">
        <f>'Input EIA Imports Petroleum'!L1772</f>
        <v/>
      </c>
      <c r="E1773">
        <f>VLOOKUP('Input EIA Imports Petroleum'!$E1772,'EIA Petroleum Classification'!$A:$B,2,FALSE)</f>
        <v/>
      </c>
    </row>
    <row r="1774" spans="1:5">
      <c r="A1774" t="n">
        <v>2002</v>
      </c>
      <c r="B1774">
        <f>'Input EIA Imports Petroleum'!A1773</f>
        <v/>
      </c>
      <c r="C1774">
        <f>'Input EIA Imports Petroleum'!K1773</f>
        <v/>
      </c>
      <c r="D1774">
        <f>'Input EIA Imports Petroleum'!L1773</f>
        <v/>
      </c>
      <c r="E1774">
        <f>VLOOKUP('Input EIA Imports Petroleum'!$E1773,'EIA Petroleum Classification'!$A:$B,2,FALSE)</f>
        <v/>
      </c>
    </row>
    <row r="1775" spans="1:5">
      <c r="A1775" t="n">
        <v>2002</v>
      </c>
      <c r="B1775">
        <f>'Input EIA Imports Petroleum'!A1774</f>
        <v/>
      </c>
      <c r="C1775">
        <f>'Input EIA Imports Petroleum'!K1774</f>
        <v/>
      </c>
      <c r="D1775">
        <f>'Input EIA Imports Petroleum'!L1774</f>
        <v/>
      </c>
      <c r="E1775">
        <f>VLOOKUP('Input EIA Imports Petroleum'!$E1774,'EIA Petroleum Classification'!$A:$B,2,FALSE)</f>
        <v/>
      </c>
    </row>
    <row r="1776" spans="1:5">
      <c r="A1776" t="n">
        <v>2002</v>
      </c>
      <c r="B1776">
        <f>'Input EIA Imports Petroleum'!A1775</f>
        <v/>
      </c>
      <c r="C1776">
        <f>'Input EIA Imports Petroleum'!K1775</f>
        <v/>
      </c>
      <c r="D1776">
        <f>'Input EIA Imports Petroleum'!L1775</f>
        <v/>
      </c>
      <c r="E1776">
        <f>VLOOKUP('Input EIA Imports Petroleum'!$E1775,'EIA Petroleum Classification'!$A:$B,2,FALSE)</f>
        <v/>
      </c>
    </row>
    <row r="1777" spans="1:5">
      <c r="A1777" t="n">
        <v>2002</v>
      </c>
      <c r="B1777">
        <f>'Input EIA Imports Petroleum'!A1776</f>
        <v/>
      </c>
      <c r="C1777">
        <f>'Input EIA Imports Petroleum'!K1776</f>
        <v/>
      </c>
      <c r="D1777">
        <f>'Input EIA Imports Petroleum'!L1776</f>
        <v/>
      </c>
      <c r="E1777">
        <f>VLOOKUP('Input EIA Imports Petroleum'!$E1776,'EIA Petroleum Classification'!$A:$B,2,FALSE)</f>
        <v/>
      </c>
    </row>
    <row r="1778" spans="1:5">
      <c r="A1778" t="n">
        <v>2002</v>
      </c>
      <c r="B1778">
        <f>'Input EIA Imports Petroleum'!A1777</f>
        <v/>
      </c>
      <c r="C1778">
        <f>'Input EIA Imports Petroleum'!K1777</f>
        <v/>
      </c>
      <c r="D1778">
        <f>'Input EIA Imports Petroleum'!L1777</f>
        <v/>
      </c>
      <c r="E1778">
        <f>VLOOKUP('Input EIA Imports Petroleum'!$E1777,'EIA Petroleum Classification'!$A:$B,2,FALSE)</f>
        <v/>
      </c>
    </row>
    <row r="1779" spans="1:5">
      <c r="A1779" t="n">
        <v>2002</v>
      </c>
      <c r="B1779">
        <f>'Input EIA Imports Petroleum'!A1778</f>
        <v/>
      </c>
      <c r="C1779">
        <f>'Input EIA Imports Petroleum'!K1778</f>
        <v/>
      </c>
      <c r="D1779">
        <f>'Input EIA Imports Petroleum'!L1778</f>
        <v/>
      </c>
      <c r="E1779">
        <f>VLOOKUP('Input EIA Imports Petroleum'!$E1778,'EIA Petroleum Classification'!$A:$B,2,FALSE)</f>
        <v/>
      </c>
    </row>
    <row r="1780" spans="1:5">
      <c r="A1780" t="n">
        <v>2002</v>
      </c>
      <c r="B1780">
        <f>'Input EIA Imports Petroleum'!A1779</f>
        <v/>
      </c>
      <c r="C1780">
        <f>'Input EIA Imports Petroleum'!K1779</f>
        <v/>
      </c>
      <c r="D1780">
        <f>'Input EIA Imports Petroleum'!L1779</f>
        <v/>
      </c>
      <c r="E1780">
        <f>VLOOKUP('Input EIA Imports Petroleum'!$E1779,'EIA Petroleum Classification'!$A:$B,2,FALSE)</f>
        <v/>
      </c>
    </row>
    <row r="1781" spans="1:5">
      <c r="A1781" t="n">
        <v>2002</v>
      </c>
      <c r="B1781">
        <f>'Input EIA Imports Petroleum'!A1780</f>
        <v/>
      </c>
      <c r="C1781">
        <f>'Input EIA Imports Petroleum'!K1780</f>
        <v/>
      </c>
      <c r="D1781">
        <f>'Input EIA Imports Petroleum'!L1780</f>
        <v/>
      </c>
      <c r="E1781">
        <f>VLOOKUP('Input EIA Imports Petroleum'!$E1780,'EIA Petroleum Classification'!$A:$B,2,FALSE)</f>
        <v/>
      </c>
    </row>
    <row r="1782" spans="1:5">
      <c r="A1782" t="n">
        <v>2002</v>
      </c>
      <c r="B1782">
        <f>'Input EIA Imports Petroleum'!A1781</f>
        <v/>
      </c>
      <c r="C1782">
        <f>'Input EIA Imports Petroleum'!K1781</f>
        <v/>
      </c>
      <c r="D1782">
        <f>'Input EIA Imports Petroleum'!L1781</f>
        <v/>
      </c>
      <c r="E1782">
        <f>VLOOKUP('Input EIA Imports Petroleum'!$E1781,'EIA Petroleum Classification'!$A:$B,2,FALSE)</f>
        <v/>
      </c>
    </row>
    <row r="1783" spans="1:5">
      <c r="A1783" t="n">
        <v>2002</v>
      </c>
      <c r="B1783">
        <f>'Input EIA Imports Petroleum'!A1782</f>
        <v/>
      </c>
      <c r="C1783">
        <f>'Input EIA Imports Petroleum'!K1782</f>
        <v/>
      </c>
      <c r="D1783">
        <f>'Input EIA Imports Petroleum'!L1782</f>
        <v/>
      </c>
      <c r="E1783">
        <f>VLOOKUP('Input EIA Imports Petroleum'!$E1782,'EIA Petroleum Classification'!$A:$B,2,FALSE)</f>
        <v/>
      </c>
    </row>
    <row r="1784" spans="1:5">
      <c r="A1784" t="n">
        <v>2002</v>
      </c>
      <c r="B1784">
        <f>'Input EIA Imports Petroleum'!A1783</f>
        <v/>
      </c>
      <c r="C1784">
        <f>'Input EIA Imports Petroleum'!K1783</f>
        <v/>
      </c>
      <c r="D1784">
        <f>'Input EIA Imports Petroleum'!L1783</f>
        <v/>
      </c>
      <c r="E1784">
        <f>VLOOKUP('Input EIA Imports Petroleum'!$E1783,'EIA Petroleum Classification'!$A:$B,2,FALSE)</f>
        <v/>
      </c>
    </row>
    <row r="1785" spans="1:5">
      <c r="A1785" t="n">
        <v>2002</v>
      </c>
      <c r="B1785">
        <f>'Input EIA Imports Petroleum'!A1784</f>
        <v/>
      </c>
      <c r="C1785">
        <f>'Input EIA Imports Petroleum'!K1784</f>
        <v/>
      </c>
      <c r="D1785">
        <f>'Input EIA Imports Petroleum'!L1784</f>
        <v/>
      </c>
      <c r="E1785">
        <f>VLOOKUP('Input EIA Imports Petroleum'!$E1784,'EIA Petroleum Classification'!$A:$B,2,FALSE)</f>
        <v/>
      </c>
    </row>
    <row r="1786" spans="1:5">
      <c r="A1786" t="n">
        <v>2002</v>
      </c>
      <c r="B1786">
        <f>'Input EIA Imports Petroleum'!A1785</f>
        <v/>
      </c>
      <c r="C1786">
        <f>'Input EIA Imports Petroleum'!K1785</f>
        <v/>
      </c>
      <c r="D1786">
        <f>'Input EIA Imports Petroleum'!L1785</f>
        <v/>
      </c>
      <c r="E1786">
        <f>VLOOKUP('Input EIA Imports Petroleum'!$E1785,'EIA Petroleum Classification'!$A:$B,2,FALSE)</f>
        <v/>
      </c>
    </row>
    <row r="1787" spans="1:5">
      <c r="A1787" t="n">
        <v>2002</v>
      </c>
      <c r="B1787">
        <f>'Input EIA Imports Petroleum'!A1786</f>
        <v/>
      </c>
      <c r="C1787">
        <f>'Input EIA Imports Petroleum'!K1786</f>
        <v/>
      </c>
      <c r="D1787">
        <f>'Input EIA Imports Petroleum'!L1786</f>
        <v/>
      </c>
      <c r="E1787">
        <f>VLOOKUP('Input EIA Imports Petroleum'!$E1786,'EIA Petroleum Classification'!$A:$B,2,FALSE)</f>
        <v/>
      </c>
    </row>
    <row r="1788" spans="1:5">
      <c r="A1788" t="n">
        <v>2002</v>
      </c>
      <c r="B1788">
        <f>'Input EIA Imports Petroleum'!A1787</f>
        <v/>
      </c>
      <c r="C1788">
        <f>'Input EIA Imports Petroleum'!K1787</f>
        <v/>
      </c>
      <c r="D1788">
        <f>'Input EIA Imports Petroleum'!L1787</f>
        <v/>
      </c>
      <c r="E1788">
        <f>VLOOKUP('Input EIA Imports Petroleum'!$E1787,'EIA Petroleum Classification'!$A:$B,2,FALSE)</f>
        <v/>
      </c>
    </row>
    <row r="1789" spans="1:5">
      <c r="A1789" t="n">
        <v>2002</v>
      </c>
      <c r="B1789">
        <f>'Input EIA Imports Petroleum'!A1788</f>
        <v/>
      </c>
      <c r="C1789">
        <f>'Input EIA Imports Petroleum'!K1788</f>
        <v/>
      </c>
      <c r="D1789">
        <f>'Input EIA Imports Petroleum'!L1788</f>
        <v/>
      </c>
      <c r="E1789">
        <f>VLOOKUP('Input EIA Imports Petroleum'!$E1788,'EIA Petroleum Classification'!$A:$B,2,FALSE)</f>
        <v/>
      </c>
    </row>
    <row r="1790" spans="1:5">
      <c r="A1790" t="n">
        <v>2002</v>
      </c>
      <c r="B1790">
        <f>'Input EIA Imports Petroleum'!A1789</f>
        <v/>
      </c>
      <c r="C1790">
        <f>'Input EIA Imports Petroleum'!K1789</f>
        <v/>
      </c>
      <c r="D1790">
        <f>'Input EIA Imports Petroleum'!L1789</f>
        <v/>
      </c>
      <c r="E1790">
        <f>VLOOKUP('Input EIA Imports Petroleum'!$E1789,'EIA Petroleum Classification'!$A:$B,2,FALSE)</f>
        <v/>
      </c>
    </row>
    <row r="1791" spans="1:5">
      <c r="A1791" t="n">
        <v>2002</v>
      </c>
      <c r="B1791">
        <f>'Input EIA Imports Petroleum'!A1790</f>
        <v/>
      </c>
      <c r="C1791">
        <f>'Input EIA Imports Petroleum'!K1790</f>
        <v/>
      </c>
      <c r="D1791">
        <f>'Input EIA Imports Petroleum'!L1790</f>
        <v/>
      </c>
      <c r="E1791">
        <f>VLOOKUP('Input EIA Imports Petroleum'!$E1790,'EIA Petroleum Classification'!$A:$B,2,FALSE)</f>
        <v/>
      </c>
    </row>
    <row r="1792" spans="1:5">
      <c r="A1792" t="n">
        <v>2002</v>
      </c>
      <c r="B1792">
        <f>'Input EIA Imports Petroleum'!A1791</f>
        <v/>
      </c>
      <c r="C1792">
        <f>'Input EIA Imports Petroleum'!K1791</f>
        <v/>
      </c>
      <c r="D1792">
        <f>'Input EIA Imports Petroleum'!L1791</f>
        <v/>
      </c>
      <c r="E1792">
        <f>VLOOKUP('Input EIA Imports Petroleum'!$E1791,'EIA Petroleum Classification'!$A:$B,2,FALSE)</f>
        <v/>
      </c>
    </row>
    <row r="1793" spans="1:5">
      <c r="A1793" t="n">
        <v>2002</v>
      </c>
      <c r="B1793">
        <f>'Input EIA Imports Petroleum'!A1792</f>
        <v/>
      </c>
      <c r="C1793">
        <f>'Input EIA Imports Petroleum'!K1792</f>
        <v/>
      </c>
      <c r="D1793">
        <f>'Input EIA Imports Petroleum'!L1792</f>
        <v/>
      </c>
      <c r="E1793">
        <f>VLOOKUP('Input EIA Imports Petroleum'!$E1792,'EIA Petroleum Classification'!$A:$B,2,FALSE)</f>
        <v/>
      </c>
    </row>
    <row r="1794" spans="1:5">
      <c r="A1794" t="n">
        <v>2002</v>
      </c>
      <c r="B1794">
        <f>'Input EIA Imports Petroleum'!A1793</f>
        <v/>
      </c>
      <c r="C1794">
        <f>'Input EIA Imports Petroleum'!K1793</f>
        <v/>
      </c>
      <c r="D1794">
        <f>'Input EIA Imports Petroleum'!L1793</f>
        <v/>
      </c>
      <c r="E1794">
        <f>VLOOKUP('Input EIA Imports Petroleum'!$E1793,'EIA Petroleum Classification'!$A:$B,2,FALSE)</f>
        <v/>
      </c>
    </row>
    <row r="1795" spans="1:5">
      <c r="A1795" t="n">
        <v>2002</v>
      </c>
      <c r="B1795">
        <f>'Input EIA Imports Petroleum'!A1794</f>
        <v/>
      </c>
      <c r="C1795">
        <f>'Input EIA Imports Petroleum'!K1794</f>
        <v/>
      </c>
      <c r="D1795">
        <f>'Input EIA Imports Petroleum'!L1794</f>
        <v/>
      </c>
      <c r="E1795">
        <f>VLOOKUP('Input EIA Imports Petroleum'!$E1794,'EIA Petroleum Classification'!$A:$B,2,FALSE)</f>
        <v/>
      </c>
    </row>
    <row r="1796" spans="1:5">
      <c r="A1796" t="n">
        <v>2002</v>
      </c>
      <c r="B1796">
        <f>'Input EIA Imports Petroleum'!A1795</f>
        <v/>
      </c>
      <c r="C1796">
        <f>'Input EIA Imports Petroleum'!K1795</f>
        <v/>
      </c>
      <c r="D1796">
        <f>'Input EIA Imports Petroleum'!L1795</f>
        <v/>
      </c>
      <c r="E1796">
        <f>VLOOKUP('Input EIA Imports Petroleum'!$E1795,'EIA Petroleum Classification'!$A:$B,2,FALSE)</f>
        <v/>
      </c>
    </row>
    <row r="1797" spans="1:5">
      <c r="A1797" t="n">
        <v>2002</v>
      </c>
      <c r="B1797">
        <f>'Input EIA Imports Petroleum'!A1796</f>
        <v/>
      </c>
      <c r="C1797">
        <f>'Input EIA Imports Petroleum'!K1796</f>
        <v/>
      </c>
      <c r="D1797">
        <f>'Input EIA Imports Petroleum'!L1796</f>
        <v/>
      </c>
      <c r="E1797">
        <f>VLOOKUP('Input EIA Imports Petroleum'!$E1796,'EIA Petroleum Classification'!$A:$B,2,FALSE)</f>
        <v/>
      </c>
    </row>
    <row r="1798" spans="1:5">
      <c r="A1798" t="n">
        <v>2002</v>
      </c>
      <c r="B1798">
        <f>'Input EIA Imports Petroleum'!A1797</f>
        <v/>
      </c>
      <c r="C1798">
        <f>'Input EIA Imports Petroleum'!K1797</f>
        <v/>
      </c>
      <c r="D1798">
        <f>'Input EIA Imports Petroleum'!L1797</f>
        <v/>
      </c>
      <c r="E1798">
        <f>VLOOKUP('Input EIA Imports Petroleum'!$E1797,'EIA Petroleum Classification'!$A:$B,2,FALSE)</f>
        <v/>
      </c>
    </row>
    <row r="1799" spans="1:5">
      <c r="A1799" t="n">
        <v>2002</v>
      </c>
      <c r="B1799">
        <f>'Input EIA Imports Petroleum'!A1798</f>
        <v/>
      </c>
      <c r="C1799">
        <f>'Input EIA Imports Petroleum'!K1798</f>
        <v/>
      </c>
      <c r="D1799">
        <f>'Input EIA Imports Petroleum'!L1798</f>
        <v/>
      </c>
      <c r="E1799">
        <f>VLOOKUP('Input EIA Imports Petroleum'!$E1798,'EIA Petroleum Classification'!$A:$B,2,FALSE)</f>
        <v/>
      </c>
    </row>
    <row r="1800" spans="1:5">
      <c r="A1800" t="n">
        <v>2002</v>
      </c>
      <c r="B1800">
        <f>'Input EIA Imports Petroleum'!A1799</f>
        <v/>
      </c>
      <c r="C1800">
        <f>'Input EIA Imports Petroleum'!K1799</f>
        <v/>
      </c>
      <c r="D1800">
        <f>'Input EIA Imports Petroleum'!L1799</f>
        <v/>
      </c>
      <c r="E1800">
        <f>VLOOKUP('Input EIA Imports Petroleum'!$E1799,'EIA Petroleum Classification'!$A:$B,2,FALSE)</f>
        <v/>
      </c>
    </row>
    <row r="1801" spans="1:5">
      <c r="A1801" t="n">
        <v>2002</v>
      </c>
      <c r="B1801">
        <f>'Input EIA Imports Petroleum'!A1800</f>
        <v/>
      </c>
      <c r="C1801">
        <f>'Input EIA Imports Petroleum'!K1800</f>
        <v/>
      </c>
      <c r="D1801">
        <f>'Input EIA Imports Petroleum'!L1800</f>
        <v/>
      </c>
      <c r="E1801">
        <f>VLOOKUP('Input EIA Imports Petroleum'!$E1800,'EIA Petroleum Classification'!$A:$B,2,FALSE)</f>
        <v/>
      </c>
    </row>
    <row r="1802" spans="1:5">
      <c r="A1802" t="n">
        <v>2002</v>
      </c>
      <c r="B1802">
        <f>'Input EIA Imports Petroleum'!A1801</f>
        <v/>
      </c>
      <c r="C1802">
        <f>'Input EIA Imports Petroleum'!K1801</f>
        <v/>
      </c>
      <c r="D1802">
        <f>'Input EIA Imports Petroleum'!L1801</f>
        <v/>
      </c>
      <c r="E1802">
        <f>VLOOKUP('Input EIA Imports Petroleum'!$E1801,'EIA Petroleum Classification'!$A:$B,2,FALSE)</f>
        <v/>
      </c>
    </row>
    <row r="1803" spans="1:5">
      <c r="A1803" t="n">
        <v>2002</v>
      </c>
      <c r="B1803">
        <f>'Input EIA Imports Petroleum'!A1802</f>
        <v/>
      </c>
      <c r="C1803">
        <f>'Input EIA Imports Petroleum'!K1802</f>
        <v/>
      </c>
      <c r="D1803">
        <f>'Input EIA Imports Petroleum'!L1802</f>
        <v/>
      </c>
      <c r="E1803">
        <f>VLOOKUP('Input EIA Imports Petroleum'!$E1802,'EIA Petroleum Classification'!$A:$B,2,FALSE)</f>
        <v/>
      </c>
    </row>
    <row r="1804" spans="1:5">
      <c r="A1804" t="n">
        <v>2002</v>
      </c>
      <c r="B1804">
        <f>'Input EIA Imports Petroleum'!A1803</f>
        <v/>
      </c>
      <c r="C1804">
        <f>'Input EIA Imports Petroleum'!K1803</f>
        <v/>
      </c>
      <c r="D1804">
        <f>'Input EIA Imports Petroleum'!L1803</f>
        <v/>
      </c>
      <c r="E1804">
        <f>VLOOKUP('Input EIA Imports Petroleum'!$E1803,'EIA Petroleum Classification'!$A:$B,2,FALSE)</f>
        <v/>
      </c>
    </row>
    <row r="1805" spans="1:5">
      <c r="A1805" t="n">
        <v>2002</v>
      </c>
      <c r="B1805">
        <f>'Input EIA Imports Petroleum'!A1804</f>
        <v/>
      </c>
      <c r="C1805">
        <f>'Input EIA Imports Petroleum'!K1804</f>
        <v/>
      </c>
      <c r="D1805">
        <f>'Input EIA Imports Petroleum'!L1804</f>
        <v/>
      </c>
      <c r="E1805">
        <f>VLOOKUP('Input EIA Imports Petroleum'!$E1804,'EIA Petroleum Classification'!$A:$B,2,FALSE)</f>
        <v/>
      </c>
    </row>
    <row r="1806" spans="1:5">
      <c r="A1806" t="n">
        <v>2002</v>
      </c>
      <c r="B1806">
        <f>'Input EIA Imports Petroleum'!A1805</f>
        <v/>
      </c>
      <c r="C1806">
        <f>'Input EIA Imports Petroleum'!K1805</f>
        <v/>
      </c>
      <c r="D1806">
        <f>'Input EIA Imports Petroleum'!L1805</f>
        <v/>
      </c>
      <c r="E1806">
        <f>VLOOKUP('Input EIA Imports Petroleum'!$E1805,'EIA Petroleum Classification'!$A:$B,2,FALSE)</f>
        <v/>
      </c>
    </row>
    <row r="1807" spans="1:5">
      <c r="A1807" t="n">
        <v>2002</v>
      </c>
      <c r="B1807">
        <f>'Input EIA Imports Petroleum'!A1806</f>
        <v/>
      </c>
      <c r="C1807">
        <f>'Input EIA Imports Petroleum'!K1806</f>
        <v/>
      </c>
      <c r="D1807">
        <f>'Input EIA Imports Petroleum'!L1806</f>
        <v/>
      </c>
      <c r="E1807">
        <f>VLOOKUP('Input EIA Imports Petroleum'!$E1806,'EIA Petroleum Classification'!$A:$B,2,FALSE)</f>
        <v/>
      </c>
    </row>
    <row r="1808" spans="1:5">
      <c r="A1808" t="n">
        <v>2002</v>
      </c>
      <c r="B1808">
        <f>'Input EIA Imports Petroleum'!A1807</f>
        <v/>
      </c>
      <c r="C1808">
        <f>'Input EIA Imports Petroleum'!K1807</f>
        <v/>
      </c>
      <c r="D1808">
        <f>'Input EIA Imports Petroleum'!L1807</f>
        <v/>
      </c>
      <c r="E1808">
        <f>VLOOKUP('Input EIA Imports Petroleum'!$E1807,'EIA Petroleum Classification'!$A:$B,2,FALSE)</f>
        <v/>
      </c>
    </row>
    <row r="1809" spans="1:5">
      <c r="A1809" t="n">
        <v>2002</v>
      </c>
      <c r="B1809">
        <f>'Input EIA Imports Petroleum'!A1808</f>
        <v/>
      </c>
      <c r="C1809">
        <f>'Input EIA Imports Petroleum'!K1808</f>
        <v/>
      </c>
      <c r="D1809">
        <f>'Input EIA Imports Petroleum'!L1808</f>
        <v/>
      </c>
      <c r="E1809">
        <f>VLOOKUP('Input EIA Imports Petroleum'!$E1808,'EIA Petroleum Classification'!$A:$B,2,FALSE)</f>
        <v/>
      </c>
    </row>
    <row r="1810" spans="1:5">
      <c r="A1810" t="n">
        <v>2002</v>
      </c>
      <c r="B1810">
        <f>'Input EIA Imports Petroleum'!A1809</f>
        <v/>
      </c>
      <c r="C1810">
        <f>'Input EIA Imports Petroleum'!K1809</f>
        <v/>
      </c>
      <c r="D1810">
        <f>'Input EIA Imports Petroleum'!L1809</f>
        <v/>
      </c>
      <c r="E1810">
        <f>VLOOKUP('Input EIA Imports Petroleum'!$E1809,'EIA Petroleum Classification'!$A:$B,2,FALSE)</f>
        <v/>
      </c>
    </row>
    <row r="1811" spans="1:5">
      <c r="A1811" t="n">
        <v>2002</v>
      </c>
      <c r="B1811">
        <f>'Input EIA Imports Petroleum'!A1810</f>
        <v/>
      </c>
      <c r="C1811">
        <f>'Input EIA Imports Petroleum'!K1810</f>
        <v/>
      </c>
      <c r="D1811">
        <f>'Input EIA Imports Petroleum'!L1810</f>
        <v/>
      </c>
      <c r="E1811">
        <f>VLOOKUP('Input EIA Imports Petroleum'!$E1810,'EIA Petroleum Classification'!$A:$B,2,FALSE)</f>
        <v/>
      </c>
    </row>
    <row r="1812" spans="1:5">
      <c r="A1812" t="n">
        <v>2002</v>
      </c>
      <c r="B1812">
        <f>'Input EIA Imports Petroleum'!A1811</f>
        <v/>
      </c>
      <c r="C1812">
        <f>'Input EIA Imports Petroleum'!K1811</f>
        <v/>
      </c>
      <c r="D1812">
        <f>'Input EIA Imports Petroleum'!L1811</f>
        <v/>
      </c>
      <c r="E1812">
        <f>VLOOKUP('Input EIA Imports Petroleum'!$E1811,'EIA Petroleum Classification'!$A:$B,2,FALSE)</f>
        <v/>
      </c>
    </row>
    <row r="1813" spans="1:5">
      <c r="A1813" t="n">
        <v>2002</v>
      </c>
      <c r="B1813">
        <f>'Input EIA Imports Petroleum'!A1812</f>
        <v/>
      </c>
      <c r="C1813">
        <f>'Input EIA Imports Petroleum'!K1812</f>
        <v/>
      </c>
      <c r="D1813">
        <f>'Input EIA Imports Petroleum'!L1812</f>
        <v/>
      </c>
      <c r="E1813">
        <f>VLOOKUP('Input EIA Imports Petroleum'!$E1812,'EIA Petroleum Classification'!$A:$B,2,FALSE)</f>
        <v/>
      </c>
    </row>
    <row r="1814" spans="1:5">
      <c r="A1814" t="n">
        <v>2002</v>
      </c>
      <c r="B1814">
        <f>'Input EIA Imports Petroleum'!A1813</f>
        <v/>
      </c>
      <c r="C1814">
        <f>'Input EIA Imports Petroleum'!K1813</f>
        <v/>
      </c>
      <c r="D1814">
        <f>'Input EIA Imports Petroleum'!L1813</f>
        <v/>
      </c>
      <c r="E1814">
        <f>VLOOKUP('Input EIA Imports Petroleum'!$E1813,'EIA Petroleum Classification'!$A:$B,2,FALSE)</f>
        <v/>
      </c>
    </row>
    <row r="1815" spans="1:5">
      <c r="A1815" t="n">
        <v>2002</v>
      </c>
      <c r="B1815">
        <f>'Input EIA Imports Petroleum'!A1814</f>
        <v/>
      </c>
      <c r="C1815">
        <f>'Input EIA Imports Petroleum'!K1814</f>
        <v/>
      </c>
      <c r="D1815">
        <f>'Input EIA Imports Petroleum'!L1814</f>
        <v/>
      </c>
      <c r="E1815">
        <f>VLOOKUP('Input EIA Imports Petroleum'!$E1814,'EIA Petroleum Classification'!$A:$B,2,FALSE)</f>
        <v/>
      </c>
    </row>
    <row r="1816" spans="1:5">
      <c r="A1816" t="n">
        <v>2002</v>
      </c>
      <c r="B1816">
        <f>'Input EIA Imports Petroleum'!A1815</f>
        <v/>
      </c>
      <c r="C1816">
        <f>'Input EIA Imports Petroleum'!K1815</f>
        <v/>
      </c>
      <c r="D1816">
        <f>'Input EIA Imports Petroleum'!L1815</f>
        <v/>
      </c>
      <c r="E1816">
        <f>VLOOKUP('Input EIA Imports Petroleum'!$E1815,'EIA Petroleum Classification'!$A:$B,2,FALSE)</f>
        <v/>
      </c>
    </row>
    <row r="1817" spans="1:5">
      <c r="A1817" t="n">
        <v>2002</v>
      </c>
      <c r="B1817">
        <f>'Input EIA Imports Petroleum'!A1816</f>
        <v/>
      </c>
      <c r="C1817">
        <f>'Input EIA Imports Petroleum'!K1816</f>
        <v/>
      </c>
      <c r="D1817">
        <f>'Input EIA Imports Petroleum'!L1816</f>
        <v/>
      </c>
      <c r="E1817">
        <f>VLOOKUP('Input EIA Imports Petroleum'!$E1816,'EIA Petroleum Classification'!$A:$B,2,FALSE)</f>
        <v/>
      </c>
    </row>
    <row r="1818" spans="1:5">
      <c r="A1818" t="n">
        <v>2002</v>
      </c>
      <c r="B1818">
        <f>'Input EIA Imports Petroleum'!A1817</f>
        <v/>
      </c>
      <c r="C1818">
        <f>'Input EIA Imports Petroleum'!K1817</f>
        <v/>
      </c>
      <c r="D1818">
        <f>'Input EIA Imports Petroleum'!L1817</f>
        <v/>
      </c>
      <c r="E1818">
        <f>VLOOKUP('Input EIA Imports Petroleum'!$E1817,'EIA Petroleum Classification'!$A:$B,2,FALSE)</f>
        <v/>
      </c>
    </row>
    <row r="1819" spans="1:5">
      <c r="A1819" t="n">
        <v>2002</v>
      </c>
      <c r="B1819">
        <f>'Input EIA Imports Petroleum'!A1818</f>
        <v/>
      </c>
      <c r="C1819">
        <f>'Input EIA Imports Petroleum'!K1818</f>
        <v/>
      </c>
      <c r="D1819">
        <f>'Input EIA Imports Petroleum'!L1818</f>
        <v/>
      </c>
      <c r="E1819">
        <f>VLOOKUP('Input EIA Imports Petroleum'!$E1818,'EIA Petroleum Classification'!$A:$B,2,FALSE)</f>
        <v/>
      </c>
    </row>
    <row r="1820" spans="1:5">
      <c r="A1820" t="n">
        <v>2002</v>
      </c>
      <c r="B1820">
        <f>'Input EIA Imports Petroleum'!A1819</f>
        <v/>
      </c>
      <c r="C1820">
        <f>'Input EIA Imports Petroleum'!K1819</f>
        <v/>
      </c>
      <c r="D1820">
        <f>'Input EIA Imports Petroleum'!L1819</f>
        <v/>
      </c>
      <c r="E1820">
        <f>VLOOKUP('Input EIA Imports Petroleum'!$E1819,'EIA Petroleum Classification'!$A:$B,2,FALSE)</f>
        <v/>
      </c>
    </row>
    <row r="1821" spans="1:5">
      <c r="A1821" t="n">
        <v>2002</v>
      </c>
      <c r="B1821">
        <f>'Input EIA Imports Petroleum'!A1820</f>
        <v/>
      </c>
      <c r="C1821">
        <f>'Input EIA Imports Petroleum'!K1820</f>
        <v/>
      </c>
      <c r="D1821">
        <f>'Input EIA Imports Petroleum'!L1820</f>
        <v/>
      </c>
      <c r="E1821">
        <f>VLOOKUP('Input EIA Imports Petroleum'!$E1820,'EIA Petroleum Classification'!$A:$B,2,FALSE)</f>
        <v/>
      </c>
    </row>
    <row r="1822" spans="1:5">
      <c r="A1822" t="n">
        <v>2002</v>
      </c>
      <c r="B1822">
        <f>'Input EIA Imports Petroleum'!A1821</f>
        <v/>
      </c>
      <c r="C1822">
        <f>'Input EIA Imports Petroleum'!K1821</f>
        <v/>
      </c>
      <c r="D1822">
        <f>'Input EIA Imports Petroleum'!L1821</f>
        <v/>
      </c>
      <c r="E1822">
        <f>VLOOKUP('Input EIA Imports Petroleum'!$E1821,'EIA Petroleum Classification'!$A:$B,2,FALSE)</f>
        <v/>
      </c>
    </row>
    <row r="1823" spans="1:5">
      <c r="A1823" t="n">
        <v>2002</v>
      </c>
      <c r="B1823">
        <f>'Input EIA Imports Petroleum'!A1822</f>
        <v/>
      </c>
      <c r="C1823">
        <f>'Input EIA Imports Petroleum'!K1822</f>
        <v/>
      </c>
      <c r="D1823">
        <f>'Input EIA Imports Petroleum'!L1822</f>
        <v/>
      </c>
      <c r="E1823">
        <f>VLOOKUP('Input EIA Imports Petroleum'!$E1822,'EIA Petroleum Classification'!$A:$B,2,FALSE)</f>
        <v/>
      </c>
    </row>
    <row r="1824" spans="1:5">
      <c r="A1824" t="n">
        <v>2002</v>
      </c>
      <c r="B1824">
        <f>'Input EIA Imports Petroleum'!A1823</f>
        <v/>
      </c>
      <c r="C1824">
        <f>'Input EIA Imports Petroleum'!K1823</f>
        <v/>
      </c>
      <c r="D1824">
        <f>'Input EIA Imports Petroleum'!L1823</f>
        <v/>
      </c>
      <c r="E1824">
        <f>VLOOKUP('Input EIA Imports Petroleum'!$E1823,'EIA Petroleum Classification'!$A:$B,2,FALSE)</f>
        <v/>
      </c>
    </row>
    <row r="1825" spans="1:5">
      <c r="A1825" t="n">
        <v>2002</v>
      </c>
      <c r="B1825">
        <f>'Input EIA Imports Petroleum'!A1824</f>
        <v/>
      </c>
      <c r="C1825">
        <f>'Input EIA Imports Petroleum'!K1824</f>
        <v/>
      </c>
      <c r="D1825">
        <f>'Input EIA Imports Petroleum'!L1824</f>
        <v/>
      </c>
      <c r="E1825">
        <f>VLOOKUP('Input EIA Imports Petroleum'!$E1824,'EIA Petroleum Classification'!$A:$B,2,FALSE)</f>
        <v/>
      </c>
    </row>
    <row r="1826" spans="1:5">
      <c r="A1826" t="n">
        <v>2002</v>
      </c>
      <c r="B1826">
        <f>'Input EIA Imports Petroleum'!A1825</f>
        <v/>
      </c>
      <c r="C1826">
        <f>'Input EIA Imports Petroleum'!K1825</f>
        <v/>
      </c>
      <c r="D1826">
        <f>'Input EIA Imports Petroleum'!L1825</f>
        <v/>
      </c>
      <c r="E1826">
        <f>VLOOKUP('Input EIA Imports Petroleum'!$E1825,'EIA Petroleum Classification'!$A:$B,2,FALSE)</f>
        <v/>
      </c>
    </row>
    <row r="1827" spans="1:5">
      <c r="A1827" t="n">
        <v>2002</v>
      </c>
      <c r="B1827">
        <f>'Input EIA Imports Petroleum'!A1826</f>
        <v/>
      </c>
      <c r="C1827">
        <f>'Input EIA Imports Petroleum'!K1826</f>
        <v/>
      </c>
      <c r="D1827">
        <f>'Input EIA Imports Petroleum'!L1826</f>
        <v/>
      </c>
      <c r="E1827">
        <f>VLOOKUP('Input EIA Imports Petroleum'!$E1826,'EIA Petroleum Classification'!$A:$B,2,FALSE)</f>
        <v/>
      </c>
    </row>
    <row r="1828" spans="1:5">
      <c r="A1828" t="n">
        <v>2002</v>
      </c>
      <c r="B1828">
        <f>'Input EIA Imports Petroleum'!A1827</f>
        <v/>
      </c>
      <c r="C1828">
        <f>'Input EIA Imports Petroleum'!K1827</f>
        <v/>
      </c>
      <c r="D1828">
        <f>'Input EIA Imports Petroleum'!L1827</f>
        <v/>
      </c>
      <c r="E1828">
        <f>VLOOKUP('Input EIA Imports Petroleum'!$E1827,'EIA Petroleum Classification'!$A:$B,2,FALSE)</f>
        <v/>
      </c>
    </row>
    <row r="1829" spans="1:5">
      <c r="A1829" t="n">
        <v>2002</v>
      </c>
      <c r="B1829">
        <f>'Input EIA Imports Petroleum'!A1828</f>
        <v/>
      </c>
      <c r="C1829">
        <f>'Input EIA Imports Petroleum'!K1828</f>
        <v/>
      </c>
      <c r="D1829">
        <f>'Input EIA Imports Petroleum'!L1828</f>
        <v/>
      </c>
      <c r="E1829">
        <f>VLOOKUP('Input EIA Imports Petroleum'!$E1828,'EIA Petroleum Classification'!$A:$B,2,FALSE)</f>
        <v/>
      </c>
    </row>
    <row r="1830" spans="1:5">
      <c r="A1830" t="n">
        <v>2002</v>
      </c>
      <c r="B1830">
        <f>'Input EIA Imports Petroleum'!A1829</f>
        <v/>
      </c>
      <c r="C1830">
        <f>'Input EIA Imports Petroleum'!K1829</f>
        <v/>
      </c>
      <c r="D1830">
        <f>'Input EIA Imports Petroleum'!L1829</f>
        <v/>
      </c>
      <c r="E1830">
        <f>VLOOKUP('Input EIA Imports Petroleum'!$E1829,'EIA Petroleum Classification'!$A:$B,2,FALSE)</f>
        <v/>
      </c>
    </row>
    <row r="1831" spans="1:5">
      <c r="A1831" t="n">
        <v>2002</v>
      </c>
      <c r="B1831">
        <f>'Input EIA Imports Petroleum'!A1830</f>
        <v/>
      </c>
      <c r="C1831">
        <f>'Input EIA Imports Petroleum'!K1830</f>
        <v/>
      </c>
      <c r="D1831">
        <f>'Input EIA Imports Petroleum'!L1830</f>
        <v/>
      </c>
      <c r="E1831">
        <f>VLOOKUP('Input EIA Imports Petroleum'!$E1830,'EIA Petroleum Classification'!$A:$B,2,FALSE)</f>
        <v/>
      </c>
    </row>
    <row r="1832" spans="1:5">
      <c r="A1832" t="n">
        <v>2002</v>
      </c>
      <c r="B1832">
        <f>'Input EIA Imports Petroleum'!A1831</f>
        <v/>
      </c>
      <c r="C1832">
        <f>'Input EIA Imports Petroleum'!K1831</f>
        <v/>
      </c>
      <c r="D1832">
        <f>'Input EIA Imports Petroleum'!L1831</f>
        <v/>
      </c>
      <c r="E1832">
        <f>VLOOKUP('Input EIA Imports Petroleum'!$E1831,'EIA Petroleum Classification'!$A:$B,2,FALSE)</f>
        <v/>
      </c>
    </row>
    <row r="1833" spans="1:5">
      <c r="A1833" t="n">
        <v>2002</v>
      </c>
      <c r="B1833">
        <f>'Input EIA Imports Petroleum'!A1832</f>
        <v/>
      </c>
      <c r="C1833">
        <f>'Input EIA Imports Petroleum'!K1832</f>
        <v/>
      </c>
      <c r="D1833">
        <f>'Input EIA Imports Petroleum'!L1832</f>
        <v/>
      </c>
      <c r="E1833">
        <f>VLOOKUP('Input EIA Imports Petroleum'!$E1832,'EIA Petroleum Classification'!$A:$B,2,FALSE)</f>
        <v/>
      </c>
    </row>
    <row r="1834" spans="1:5">
      <c r="A1834" t="n">
        <v>2002</v>
      </c>
      <c r="B1834">
        <f>'Input EIA Imports Petroleum'!A1833</f>
        <v/>
      </c>
      <c r="C1834">
        <f>'Input EIA Imports Petroleum'!K1833</f>
        <v/>
      </c>
      <c r="D1834">
        <f>'Input EIA Imports Petroleum'!L1833</f>
        <v/>
      </c>
      <c r="E1834">
        <f>VLOOKUP('Input EIA Imports Petroleum'!$E1833,'EIA Petroleum Classification'!$A:$B,2,FALSE)</f>
        <v/>
      </c>
    </row>
    <row r="1835" spans="1:5">
      <c r="A1835" t="n">
        <v>2002</v>
      </c>
      <c r="B1835">
        <f>'Input EIA Imports Petroleum'!A1834</f>
        <v/>
      </c>
      <c r="C1835">
        <f>'Input EIA Imports Petroleum'!K1834</f>
        <v/>
      </c>
      <c r="D1835">
        <f>'Input EIA Imports Petroleum'!L1834</f>
        <v/>
      </c>
      <c r="E1835">
        <f>VLOOKUP('Input EIA Imports Petroleum'!$E1834,'EIA Petroleum Classification'!$A:$B,2,FALSE)</f>
        <v/>
      </c>
    </row>
    <row r="1836" spans="1:5">
      <c r="A1836" t="n">
        <v>2002</v>
      </c>
      <c r="B1836">
        <f>'Input EIA Imports Petroleum'!A1835</f>
        <v/>
      </c>
      <c r="C1836">
        <f>'Input EIA Imports Petroleum'!K1835</f>
        <v/>
      </c>
      <c r="D1836">
        <f>'Input EIA Imports Petroleum'!L1835</f>
        <v/>
      </c>
      <c r="E1836">
        <f>VLOOKUP('Input EIA Imports Petroleum'!$E1835,'EIA Petroleum Classification'!$A:$B,2,FALSE)</f>
        <v/>
      </c>
    </row>
    <row r="1837" spans="1:5">
      <c r="A1837" t="n">
        <v>2002</v>
      </c>
      <c r="B1837">
        <f>'Input EIA Imports Petroleum'!A1836</f>
        <v/>
      </c>
      <c r="C1837">
        <f>'Input EIA Imports Petroleum'!K1836</f>
        <v/>
      </c>
      <c r="D1837">
        <f>'Input EIA Imports Petroleum'!L1836</f>
        <v/>
      </c>
      <c r="E1837">
        <f>VLOOKUP('Input EIA Imports Petroleum'!$E1836,'EIA Petroleum Classification'!$A:$B,2,FALSE)</f>
        <v/>
      </c>
    </row>
    <row r="1838" spans="1:5">
      <c r="A1838">
        <f>YEAR(B1838)</f>
        <v/>
      </c>
      <c r="B1838">
        <f>'Input EIA Imports Petroleum'!A1837</f>
        <v/>
      </c>
      <c r="C1838">
        <f>'Input EIA Imports Petroleum'!K1837</f>
        <v/>
      </c>
      <c r="D1838">
        <f>'Input EIA Imports Petroleum'!L1837</f>
        <v/>
      </c>
      <c r="E1838">
        <f>VLOOKUP('Input EIA Imports Petroleum'!$E1837,'EIA Petroleum Classification'!$A:$B,2,FALSE)</f>
        <v/>
      </c>
    </row>
    <row r="1839" spans="1:5">
      <c r="A1839">
        <f>YEAR(B1839)</f>
        <v/>
      </c>
      <c r="B1839">
        <f>'Input EIA Imports Petroleum'!A1838</f>
        <v/>
      </c>
      <c r="C1839">
        <f>'Input EIA Imports Petroleum'!K1838</f>
        <v/>
      </c>
      <c r="D1839">
        <f>'Input EIA Imports Petroleum'!L1838</f>
        <v/>
      </c>
      <c r="E1839">
        <f>VLOOKUP('Input EIA Imports Petroleum'!$E1838,'EIA Petroleum Classification'!$A:$B,2,FALSE)</f>
        <v/>
      </c>
    </row>
    <row r="1840" spans="1:5">
      <c r="A1840">
        <f>YEAR(B1840)</f>
        <v/>
      </c>
      <c r="B1840">
        <f>'Input EIA Imports Petroleum'!A1839</f>
        <v/>
      </c>
      <c r="C1840">
        <f>'Input EIA Imports Petroleum'!K1839</f>
        <v/>
      </c>
      <c r="D1840">
        <f>'Input EIA Imports Petroleum'!L1839</f>
        <v/>
      </c>
      <c r="E1840">
        <f>VLOOKUP('Input EIA Imports Petroleum'!$E1839,'EIA Petroleum Classification'!$A:$B,2,FALSE)</f>
        <v/>
      </c>
    </row>
    <row r="1841" spans="1:5">
      <c r="A1841">
        <f>YEAR(B1841)</f>
        <v/>
      </c>
      <c r="B1841">
        <f>'Input EIA Imports Petroleum'!A1840</f>
        <v/>
      </c>
      <c r="C1841">
        <f>'Input EIA Imports Petroleum'!K1840</f>
        <v/>
      </c>
      <c r="D1841">
        <f>'Input EIA Imports Petroleum'!L1840</f>
        <v/>
      </c>
      <c r="E1841">
        <f>VLOOKUP('Input EIA Imports Petroleum'!$E1840,'EIA Petroleum Classification'!$A:$B,2,FALSE)</f>
        <v/>
      </c>
    </row>
    <row r="1842" spans="1:5">
      <c r="A1842">
        <f>YEAR(B1842)</f>
        <v/>
      </c>
      <c r="B1842">
        <f>'Input EIA Imports Petroleum'!A1841</f>
        <v/>
      </c>
      <c r="C1842">
        <f>'Input EIA Imports Petroleum'!K1841</f>
        <v/>
      </c>
      <c r="D1842">
        <f>'Input EIA Imports Petroleum'!L1841</f>
        <v/>
      </c>
      <c r="E1842">
        <f>VLOOKUP('Input EIA Imports Petroleum'!$E1841,'EIA Petroleum Classification'!$A:$B,2,FALSE)</f>
        <v/>
      </c>
    </row>
    <row r="1843" spans="1:5">
      <c r="A1843">
        <f>YEAR(B1843)</f>
        <v/>
      </c>
      <c r="B1843">
        <f>'Input EIA Imports Petroleum'!A1842</f>
        <v/>
      </c>
      <c r="C1843">
        <f>'Input EIA Imports Petroleum'!K1842</f>
        <v/>
      </c>
      <c r="D1843">
        <f>'Input EIA Imports Petroleum'!L1842</f>
        <v/>
      </c>
      <c r="E1843">
        <f>VLOOKUP('Input EIA Imports Petroleum'!$E1842,'EIA Petroleum Classification'!$A:$B,2,FALSE)</f>
        <v/>
      </c>
    </row>
    <row r="1844" spans="1:5">
      <c r="A1844">
        <f>YEAR(B1844)</f>
        <v/>
      </c>
      <c r="B1844">
        <f>'Input EIA Imports Petroleum'!A1843</f>
        <v/>
      </c>
      <c r="C1844">
        <f>'Input EIA Imports Petroleum'!K1843</f>
        <v/>
      </c>
      <c r="D1844">
        <f>'Input EIA Imports Petroleum'!L1843</f>
        <v/>
      </c>
      <c r="E1844">
        <f>VLOOKUP('Input EIA Imports Petroleum'!$E1843,'EIA Petroleum Classification'!$A:$B,2,FALSE)</f>
        <v/>
      </c>
    </row>
    <row r="1845" spans="1:5">
      <c r="A1845">
        <f>YEAR(B1845)</f>
        <v/>
      </c>
      <c r="B1845">
        <f>'Input EIA Imports Petroleum'!A1844</f>
        <v/>
      </c>
      <c r="C1845">
        <f>'Input EIA Imports Petroleum'!K1844</f>
        <v/>
      </c>
      <c r="D1845">
        <f>'Input EIA Imports Petroleum'!L1844</f>
        <v/>
      </c>
      <c r="E1845">
        <f>VLOOKUP('Input EIA Imports Petroleum'!$E1844,'EIA Petroleum Classification'!$A:$B,2,FALSE)</f>
        <v/>
      </c>
    </row>
    <row r="1846" spans="1:5">
      <c r="A1846">
        <f>YEAR(B1846)</f>
        <v/>
      </c>
      <c r="B1846">
        <f>'Input EIA Imports Petroleum'!A1845</f>
        <v/>
      </c>
      <c r="C1846">
        <f>'Input EIA Imports Petroleum'!K1845</f>
        <v/>
      </c>
      <c r="D1846">
        <f>'Input EIA Imports Petroleum'!L1845</f>
        <v/>
      </c>
      <c r="E1846">
        <f>VLOOKUP('Input EIA Imports Petroleum'!$E1845,'EIA Petroleum Classification'!$A:$B,2,FALSE)</f>
        <v/>
      </c>
    </row>
    <row r="1847" spans="1:5">
      <c r="A1847">
        <f>YEAR(B1847)</f>
        <v/>
      </c>
      <c r="B1847">
        <f>'Input EIA Imports Petroleum'!A1846</f>
        <v/>
      </c>
      <c r="C1847">
        <f>'Input EIA Imports Petroleum'!K1846</f>
        <v/>
      </c>
      <c r="D1847">
        <f>'Input EIA Imports Petroleum'!L1846</f>
        <v/>
      </c>
      <c r="E1847">
        <f>VLOOKUP('Input EIA Imports Petroleum'!$E1846,'EIA Petroleum Classification'!$A:$B,2,FALSE)</f>
        <v/>
      </c>
    </row>
    <row r="1848" spans="1:5">
      <c r="A1848">
        <f>YEAR(B1848)</f>
        <v/>
      </c>
      <c r="B1848">
        <f>'Input EIA Imports Petroleum'!A1847</f>
        <v/>
      </c>
      <c r="C1848">
        <f>'Input EIA Imports Petroleum'!K1847</f>
        <v/>
      </c>
      <c r="D1848">
        <f>'Input EIA Imports Petroleum'!L1847</f>
        <v/>
      </c>
      <c r="E1848">
        <f>VLOOKUP('Input EIA Imports Petroleum'!$E1847,'EIA Petroleum Classification'!$A:$B,2,FALSE)</f>
        <v/>
      </c>
    </row>
    <row r="1849" spans="1:5">
      <c r="A1849">
        <f>YEAR(B1849)</f>
        <v/>
      </c>
      <c r="B1849">
        <f>'Input EIA Imports Petroleum'!A1848</f>
        <v/>
      </c>
      <c r="C1849">
        <f>'Input EIA Imports Petroleum'!K1848</f>
        <v/>
      </c>
      <c r="D1849">
        <f>'Input EIA Imports Petroleum'!L1848</f>
        <v/>
      </c>
      <c r="E1849">
        <f>VLOOKUP('Input EIA Imports Petroleum'!$E1848,'EIA Petroleum Classification'!$A:$B,2,FALSE)</f>
        <v/>
      </c>
    </row>
    <row r="1850" spans="1:5">
      <c r="A1850">
        <f>YEAR(B1850)</f>
        <v/>
      </c>
      <c r="B1850">
        <f>'Input EIA Imports Petroleum'!A1849</f>
        <v/>
      </c>
      <c r="C1850">
        <f>'Input EIA Imports Petroleum'!K1849</f>
        <v/>
      </c>
      <c r="D1850">
        <f>'Input EIA Imports Petroleum'!L1849</f>
        <v/>
      </c>
      <c r="E1850">
        <f>VLOOKUP('Input EIA Imports Petroleum'!$E1849,'EIA Petroleum Classification'!$A:$B,2,FALSE)</f>
        <v/>
      </c>
    </row>
    <row r="1851" spans="1:5">
      <c r="A1851">
        <f>YEAR(B1851)</f>
        <v/>
      </c>
      <c r="B1851">
        <f>'Input EIA Imports Petroleum'!A1850</f>
        <v/>
      </c>
      <c r="C1851">
        <f>'Input EIA Imports Petroleum'!K1850</f>
        <v/>
      </c>
      <c r="D1851">
        <f>'Input EIA Imports Petroleum'!L1850</f>
        <v/>
      </c>
      <c r="E1851">
        <f>VLOOKUP('Input EIA Imports Petroleum'!$E1850,'EIA Petroleum Classification'!$A:$B,2,FALSE)</f>
        <v/>
      </c>
    </row>
    <row r="1852" spans="1:5">
      <c r="A1852">
        <f>YEAR(B1852)</f>
        <v/>
      </c>
      <c r="B1852">
        <f>'Input EIA Imports Petroleum'!A1851</f>
        <v/>
      </c>
      <c r="C1852">
        <f>'Input EIA Imports Petroleum'!K1851</f>
        <v/>
      </c>
      <c r="D1852">
        <f>'Input EIA Imports Petroleum'!L1851</f>
        <v/>
      </c>
      <c r="E1852">
        <f>VLOOKUP('Input EIA Imports Petroleum'!$E1851,'EIA Petroleum Classification'!$A:$B,2,FALSE)</f>
        <v/>
      </c>
    </row>
    <row r="1853" spans="1:5">
      <c r="A1853">
        <f>YEAR(B1853)</f>
        <v/>
      </c>
      <c r="B1853">
        <f>'Input EIA Imports Petroleum'!A1852</f>
        <v/>
      </c>
      <c r="C1853">
        <f>'Input EIA Imports Petroleum'!K1852</f>
        <v/>
      </c>
      <c r="D1853">
        <f>'Input EIA Imports Petroleum'!L1852</f>
        <v/>
      </c>
      <c r="E1853">
        <f>VLOOKUP('Input EIA Imports Petroleum'!$E1852,'EIA Petroleum Classification'!$A:$B,2,FALSE)</f>
        <v/>
      </c>
    </row>
    <row r="1854" spans="1:5">
      <c r="A1854">
        <f>YEAR(B1854)</f>
        <v/>
      </c>
      <c r="B1854">
        <f>'Input EIA Imports Petroleum'!A1853</f>
        <v/>
      </c>
      <c r="C1854">
        <f>'Input EIA Imports Petroleum'!K1853</f>
        <v/>
      </c>
      <c r="D1854">
        <f>'Input EIA Imports Petroleum'!L1853</f>
        <v/>
      </c>
      <c r="E1854">
        <f>VLOOKUP('Input EIA Imports Petroleum'!$E1853,'EIA Petroleum Classification'!$A:$B,2,FALSE)</f>
        <v/>
      </c>
    </row>
    <row r="1855" spans="1:5">
      <c r="A1855">
        <f>YEAR(B1855)</f>
        <v/>
      </c>
      <c r="B1855">
        <f>'Input EIA Imports Petroleum'!A1854</f>
        <v/>
      </c>
      <c r="C1855">
        <f>'Input EIA Imports Petroleum'!K1854</f>
        <v/>
      </c>
      <c r="D1855">
        <f>'Input EIA Imports Petroleum'!L1854</f>
        <v/>
      </c>
      <c r="E1855">
        <f>VLOOKUP('Input EIA Imports Petroleum'!$E1854,'EIA Petroleum Classification'!$A:$B,2,FALSE)</f>
        <v/>
      </c>
    </row>
    <row r="1856" spans="1:5">
      <c r="A1856">
        <f>YEAR(B1856)</f>
        <v/>
      </c>
      <c r="B1856">
        <f>'Input EIA Imports Petroleum'!A1855</f>
        <v/>
      </c>
      <c r="C1856">
        <f>'Input EIA Imports Petroleum'!K1855</f>
        <v/>
      </c>
      <c r="D1856">
        <f>'Input EIA Imports Petroleum'!L1855</f>
        <v/>
      </c>
      <c r="E1856">
        <f>VLOOKUP('Input EIA Imports Petroleum'!$E1855,'EIA Petroleum Classification'!$A:$B,2,FALSE)</f>
        <v/>
      </c>
    </row>
    <row r="1857" spans="1:5">
      <c r="A1857">
        <f>YEAR(B1857)</f>
        <v/>
      </c>
      <c r="B1857">
        <f>'Input EIA Imports Petroleum'!A1856</f>
        <v/>
      </c>
      <c r="C1857">
        <f>'Input EIA Imports Petroleum'!K1856</f>
        <v/>
      </c>
      <c r="D1857">
        <f>'Input EIA Imports Petroleum'!L1856</f>
        <v/>
      </c>
      <c r="E1857">
        <f>VLOOKUP('Input EIA Imports Petroleum'!$E1856,'EIA Petroleum Classification'!$A:$B,2,FALSE)</f>
        <v/>
      </c>
    </row>
    <row r="1858" spans="1:5">
      <c r="A1858">
        <f>YEAR(B1858)</f>
        <v/>
      </c>
      <c r="B1858">
        <f>'Input EIA Imports Petroleum'!A1857</f>
        <v/>
      </c>
      <c r="C1858">
        <f>'Input EIA Imports Petroleum'!K1857</f>
        <v/>
      </c>
      <c r="D1858">
        <f>'Input EIA Imports Petroleum'!L1857</f>
        <v/>
      </c>
      <c r="E1858">
        <f>VLOOKUP('Input EIA Imports Petroleum'!$E1857,'EIA Petroleum Classification'!$A:$B,2,FALSE)</f>
        <v/>
      </c>
    </row>
    <row r="1859" spans="1:5">
      <c r="A1859">
        <f>YEAR(B1859)</f>
        <v/>
      </c>
      <c r="B1859">
        <f>'Input EIA Imports Petroleum'!A1858</f>
        <v/>
      </c>
      <c r="C1859">
        <f>'Input EIA Imports Petroleum'!K1858</f>
        <v/>
      </c>
      <c r="D1859">
        <f>'Input EIA Imports Petroleum'!L1858</f>
        <v/>
      </c>
      <c r="E1859">
        <f>VLOOKUP('Input EIA Imports Petroleum'!$E1858,'EIA Petroleum Classification'!$A:$B,2,FALSE)</f>
        <v/>
      </c>
    </row>
    <row r="1860" spans="1:5">
      <c r="A1860">
        <f>YEAR(B1860)</f>
        <v/>
      </c>
      <c r="B1860">
        <f>'Input EIA Imports Petroleum'!A1859</f>
        <v/>
      </c>
      <c r="C1860">
        <f>'Input EIA Imports Petroleum'!K1859</f>
        <v/>
      </c>
      <c r="D1860">
        <f>'Input EIA Imports Petroleum'!L1859</f>
        <v/>
      </c>
      <c r="E1860">
        <f>VLOOKUP('Input EIA Imports Petroleum'!$E1859,'EIA Petroleum Classification'!$A:$B,2,FALSE)</f>
        <v/>
      </c>
    </row>
    <row r="1861" spans="1:5">
      <c r="A1861">
        <f>YEAR(B1861)</f>
        <v/>
      </c>
      <c r="B1861">
        <f>'Input EIA Imports Petroleum'!A1860</f>
        <v/>
      </c>
      <c r="C1861">
        <f>'Input EIA Imports Petroleum'!K1860</f>
        <v/>
      </c>
      <c r="D1861">
        <f>'Input EIA Imports Petroleum'!L1860</f>
        <v/>
      </c>
      <c r="E1861">
        <f>VLOOKUP('Input EIA Imports Petroleum'!$E1860,'EIA Petroleum Classification'!$A:$B,2,FALSE)</f>
        <v/>
      </c>
    </row>
    <row r="1862" spans="1:5">
      <c r="A1862">
        <f>YEAR(B1862)</f>
        <v/>
      </c>
      <c r="B1862">
        <f>'Input EIA Imports Petroleum'!A1861</f>
        <v/>
      </c>
      <c r="C1862">
        <f>'Input EIA Imports Petroleum'!K1861</f>
        <v/>
      </c>
      <c r="D1862">
        <f>'Input EIA Imports Petroleum'!L1861</f>
        <v/>
      </c>
      <c r="E1862">
        <f>VLOOKUP('Input EIA Imports Petroleum'!$E1861,'EIA Petroleum Classification'!$A:$B,2,FALSE)</f>
        <v/>
      </c>
    </row>
    <row r="1863" spans="1:5">
      <c r="A1863">
        <f>YEAR(B1863)</f>
        <v/>
      </c>
      <c r="B1863">
        <f>'Input EIA Imports Petroleum'!A1862</f>
        <v/>
      </c>
      <c r="C1863">
        <f>'Input EIA Imports Petroleum'!K1862</f>
        <v/>
      </c>
      <c r="D1863">
        <f>'Input EIA Imports Petroleum'!L1862</f>
        <v/>
      </c>
      <c r="E1863">
        <f>VLOOKUP('Input EIA Imports Petroleum'!$E1862,'EIA Petroleum Classification'!$A:$B,2,FALSE)</f>
        <v/>
      </c>
    </row>
    <row r="1864" spans="1:5">
      <c r="A1864">
        <f>YEAR(B1864)</f>
        <v/>
      </c>
      <c r="B1864">
        <f>'Input EIA Imports Petroleum'!A1863</f>
        <v/>
      </c>
      <c r="C1864">
        <f>'Input EIA Imports Petroleum'!K1863</f>
        <v/>
      </c>
      <c r="D1864">
        <f>'Input EIA Imports Petroleum'!L1863</f>
        <v/>
      </c>
      <c r="E1864">
        <f>VLOOKUP('Input EIA Imports Petroleum'!$E1863,'EIA Petroleum Classification'!$A:$B,2,FALSE)</f>
        <v/>
      </c>
    </row>
    <row r="1865" spans="1:5">
      <c r="A1865">
        <f>YEAR(B1865)</f>
        <v/>
      </c>
      <c r="B1865">
        <f>'Input EIA Imports Petroleum'!A1864</f>
        <v/>
      </c>
      <c r="C1865">
        <f>'Input EIA Imports Petroleum'!K1864</f>
        <v/>
      </c>
      <c r="D1865">
        <f>'Input EIA Imports Petroleum'!L1864</f>
        <v/>
      </c>
      <c r="E1865">
        <f>VLOOKUP('Input EIA Imports Petroleum'!$E1864,'EIA Petroleum Classification'!$A:$B,2,FALSE)</f>
        <v/>
      </c>
    </row>
    <row r="1866" spans="1:5">
      <c r="A1866">
        <f>YEAR(B1866)</f>
        <v/>
      </c>
      <c r="B1866">
        <f>'Input EIA Imports Petroleum'!A1865</f>
        <v/>
      </c>
      <c r="C1866">
        <f>'Input EIA Imports Petroleum'!K1865</f>
        <v/>
      </c>
      <c r="D1866">
        <f>'Input EIA Imports Petroleum'!L1865</f>
        <v/>
      </c>
      <c r="E1866">
        <f>VLOOKUP('Input EIA Imports Petroleum'!$E1865,'EIA Petroleum Classification'!$A:$B,2,FALSE)</f>
        <v/>
      </c>
    </row>
    <row r="1867" spans="1:5">
      <c r="A1867">
        <f>YEAR(B1867)</f>
        <v/>
      </c>
      <c r="B1867">
        <f>'Input EIA Imports Petroleum'!A1866</f>
        <v/>
      </c>
      <c r="C1867">
        <f>'Input EIA Imports Petroleum'!K1866</f>
        <v/>
      </c>
      <c r="D1867">
        <f>'Input EIA Imports Petroleum'!L1866</f>
        <v/>
      </c>
      <c r="E1867">
        <f>VLOOKUP('Input EIA Imports Petroleum'!$E1866,'EIA Petroleum Classification'!$A:$B,2,FALSE)</f>
        <v/>
      </c>
    </row>
    <row r="1868" spans="1:5">
      <c r="A1868">
        <f>YEAR(B1868)</f>
        <v/>
      </c>
      <c r="B1868">
        <f>'Input EIA Imports Petroleum'!A1867</f>
        <v/>
      </c>
      <c r="C1868">
        <f>'Input EIA Imports Petroleum'!K1867</f>
        <v/>
      </c>
      <c r="D1868">
        <f>'Input EIA Imports Petroleum'!L1867</f>
        <v/>
      </c>
      <c r="E1868">
        <f>VLOOKUP('Input EIA Imports Petroleum'!$E1867,'EIA Petroleum Classification'!$A:$B,2,FALSE)</f>
        <v/>
      </c>
    </row>
    <row r="1869" spans="1:5">
      <c r="A1869">
        <f>YEAR(B1869)</f>
        <v/>
      </c>
      <c r="B1869">
        <f>'Input EIA Imports Petroleum'!A1868</f>
        <v/>
      </c>
      <c r="C1869">
        <f>'Input EIA Imports Petroleum'!K1868</f>
        <v/>
      </c>
      <c r="D1869">
        <f>'Input EIA Imports Petroleum'!L1868</f>
        <v/>
      </c>
      <c r="E1869">
        <f>VLOOKUP('Input EIA Imports Petroleum'!$E1868,'EIA Petroleum Classification'!$A:$B,2,FALSE)</f>
        <v/>
      </c>
    </row>
    <row r="1870" spans="1:5">
      <c r="A1870">
        <f>YEAR(B1870)</f>
        <v/>
      </c>
      <c r="B1870">
        <f>'Input EIA Imports Petroleum'!A1869</f>
        <v/>
      </c>
      <c r="C1870">
        <f>'Input EIA Imports Petroleum'!K1869</f>
        <v/>
      </c>
      <c r="D1870">
        <f>'Input EIA Imports Petroleum'!L1869</f>
        <v/>
      </c>
      <c r="E1870">
        <f>VLOOKUP('Input EIA Imports Petroleum'!$E1869,'EIA Petroleum Classification'!$A:$B,2,FALSE)</f>
        <v/>
      </c>
    </row>
    <row r="1871" spans="1:5">
      <c r="A1871">
        <f>YEAR(B1871)</f>
        <v/>
      </c>
      <c r="B1871">
        <f>'Input EIA Imports Petroleum'!A1870</f>
        <v/>
      </c>
      <c r="C1871">
        <f>'Input EIA Imports Petroleum'!K1870</f>
        <v/>
      </c>
      <c r="D1871">
        <f>'Input EIA Imports Petroleum'!L1870</f>
        <v/>
      </c>
      <c r="E1871">
        <f>VLOOKUP('Input EIA Imports Petroleum'!$E1870,'EIA Petroleum Classification'!$A:$B,2,FALSE)</f>
        <v/>
      </c>
    </row>
    <row r="1872" spans="1:5">
      <c r="A1872">
        <f>YEAR(B1872)</f>
        <v/>
      </c>
      <c r="B1872">
        <f>'Input EIA Imports Petroleum'!A1871</f>
        <v/>
      </c>
      <c r="C1872">
        <f>'Input EIA Imports Petroleum'!K1871</f>
        <v/>
      </c>
      <c r="D1872">
        <f>'Input EIA Imports Petroleum'!L1871</f>
        <v/>
      </c>
      <c r="E1872">
        <f>VLOOKUP('Input EIA Imports Petroleum'!$E1871,'EIA Petroleum Classification'!$A:$B,2,FALSE)</f>
        <v/>
      </c>
    </row>
    <row r="1873" spans="1:5">
      <c r="A1873">
        <f>YEAR(B1873)</f>
        <v/>
      </c>
      <c r="B1873">
        <f>'Input EIA Imports Petroleum'!A1872</f>
        <v/>
      </c>
      <c r="C1873">
        <f>'Input EIA Imports Petroleum'!K1872</f>
        <v/>
      </c>
      <c r="D1873">
        <f>'Input EIA Imports Petroleum'!L1872</f>
        <v/>
      </c>
      <c r="E1873">
        <f>VLOOKUP('Input EIA Imports Petroleum'!$E1872,'EIA Petroleum Classification'!$A:$B,2,FALSE)</f>
        <v/>
      </c>
    </row>
    <row r="1874" spans="1:5">
      <c r="A1874">
        <f>YEAR(B1874)</f>
        <v/>
      </c>
      <c r="B1874">
        <f>'Input EIA Imports Petroleum'!A1873</f>
        <v/>
      </c>
      <c r="C1874">
        <f>'Input EIA Imports Petroleum'!K1873</f>
        <v/>
      </c>
      <c r="D1874">
        <f>'Input EIA Imports Petroleum'!L1873</f>
        <v/>
      </c>
      <c r="E1874">
        <f>VLOOKUP('Input EIA Imports Petroleum'!$E1873,'EIA Petroleum Classification'!$A:$B,2,FALSE)</f>
        <v/>
      </c>
    </row>
    <row r="1875" spans="1:5">
      <c r="A1875">
        <f>YEAR(B1875)</f>
        <v/>
      </c>
      <c r="B1875">
        <f>'Input EIA Imports Petroleum'!A1874</f>
        <v/>
      </c>
      <c r="C1875">
        <f>'Input EIA Imports Petroleum'!K1874</f>
        <v/>
      </c>
      <c r="D1875">
        <f>'Input EIA Imports Petroleum'!L1874</f>
        <v/>
      </c>
      <c r="E1875">
        <f>VLOOKUP('Input EIA Imports Petroleum'!$E1874,'EIA Petroleum Classification'!$A:$B,2,FALSE)</f>
        <v/>
      </c>
    </row>
    <row r="1876" spans="1:5">
      <c r="A1876">
        <f>YEAR(B1876)</f>
        <v/>
      </c>
      <c r="B1876">
        <f>'Input EIA Imports Petroleum'!A1875</f>
        <v/>
      </c>
      <c r="C1876">
        <f>'Input EIA Imports Petroleum'!K1875</f>
        <v/>
      </c>
      <c r="D1876">
        <f>'Input EIA Imports Petroleum'!L1875</f>
        <v/>
      </c>
      <c r="E1876">
        <f>VLOOKUP('Input EIA Imports Petroleum'!$E1875,'EIA Petroleum Classification'!$A:$B,2,FALSE)</f>
        <v/>
      </c>
    </row>
    <row r="1877" spans="1:5">
      <c r="A1877">
        <f>YEAR(B1877)</f>
        <v/>
      </c>
      <c r="B1877">
        <f>'Input EIA Imports Petroleum'!A1876</f>
        <v/>
      </c>
      <c r="C1877">
        <f>'Input EIA Imports Petroleum'!K1876</f>
        <v/>
      </c>
      <c r="D1877">
        <f>'Input EIA Imports Petroleum'!L1876</f>
        <v/>
      </c>
      <c r="E1877">
        <f>VLOOKUP('Input EIA Imports Petroleum'!$E1876,'EIA Petroleum Classification'!$A:$B,2,FALSE)</f>
        <v/>
      </c>
    </row>
    <row r="1878" spans="1:5">
      <c r="A1878">
        <f>YEAR(B1878)</f>
        <v/>
      </c>
      <c r="B1878">
        <f>'Input EIA Imports Petroleum'!A1877</f>
        <v/>
      </c>
      <c r="C1878">
        <f>'Input EIA Imports Petroleum'!K1877</f>
        <v/>
      </c>
      <c r="D1878">
        <f>'Input EIA Imports Petroleum'!L1877</f>
        <v/>
      </c>
      <c r="E1878">
        <f>VLOOKUP('Input EIA Imports Petroleum'!$E1877,'EIA Petroleum Classification'!$A:$B,2,FALSE)</f>
        <v/>
      </c>
    </row>
    <row r="1879" spans="1:5">
      <c r="A1879">
        <f>YEAR(B1879)</f>
        <v/>
      </c>
      <c r="B1879">
        <f>'Input EIA Imports Petroleum'!A1878</f>
        <v/>
      </c>
      <c r="C1879">
        <f>'Input EIA Imports Petroleum'!K1878</f>
        <v/>
      </c>
      <c r="D1879">
        <f>'Input EIA Imports Petroleum'!L1878</f>
        <v/>
      </c>
      <c r="E1879">
        <f>VLOOKUP('Input EIA Imports Petroleum'!$E1878,'EIA Petroleum Classification'!$A:$B,2,FALSE)</f>
        <v/>
      </c>
    </row>
    <row r="1880" spans="1:5">
      <c r="A1880">
        <f>YEAR(B1880)</f>
        <v/>
      </c>
      <c r="B1880">
        <f>'Input EIA Imports Petroleum'!A1879</f>
        <v/>
      </c>
      <c r="C1880">
        <f>'Input EIA Imports Petroleum'!K1879</f>
        <v/>
      </c>
      <c r="D1880">
        <f>'Input EIA Imports Petroleum'!L1879</f>
        <v/>
      </c>
      <c r="E1880">
        <f>VLOOKUP('Input EIA Imports Petroleum'!$E1879,'EIA Petroleum Classification'!$A:$B,2,FALSE)</f>
        <v/>
      </c>
    </row>
    <row r="1881" spans="1:5">
      <c r="A1881">
        <f>YEAR(B1881)</f>
        <v/>
      </c>
      <c r="B1881">
        <f>'Input EIA Imports Petroleum'!A1880</f>
        <v/>
      </c>
      <c r="C1881">
        <f>'Input EIA Imports Petroleum'!K1880</f>
        <v/>
      </c>
      <c r="D1881">
        <f>'Input EIA Imports Petroleum'!L1880</f>
        <v/>
      </c>
      <c r="E1881">
        <f>VLOOKUP('Input EIA Imports Petroleum'!$E1880,'EIA Petroleum Classification'!$A:$B,2,FALSE)</f>
        <v/>
      </c>
    </row>
    <row r="1882" spans="1:5">
      <c r="A1882">
        <f>YEAR(B1882)</f>
        <v/>
      </c>
      <c r="B1882">
        <f>'Input EIA Imports Petroleum'!A1881</f>
        <v/>
      </c>
      <c r="C1882">
        <f>'Input EIA Imports Petroleum'!K1881</f>
        <v/>
      </c>
      <c r="D1882">
        <f>'Input EIA Imports Petroleum'!L1881</f>
        <v/>
      </c>
      <c r="E1882">
        <f>VLOOKUP('Input EIA Imports Petroleum'!$E1881,'EIA Petroleum Classification'!$A:$B,2,FALSE)</f>
        <v/>
      </c>
    </row>
    <row r="1883" spans="1:5">
      <c r="A1883">
        <f>YEAR(B1883)</f>
        <v/>
      </c>
      <c r="B1883">
        <f>'Input EIA Imports Petroleum'!A1882</f>
        <v/>
      </c>
      <c r="C1883">
        <f>'Input EIA Imports Petroleum'!K1882</f>
        <v/>
      </c>
      <c r="D1883">
        <f>'Input EIA Imports Petroleum'!L1882</f>
        <v/>
      </c>
      <c r="E1883">
        <f>VLOOKUP('Input EIA Imports Petroleum'!$E1882,'EIA Petroleum Classification'!$A:$B,2,FALSE)</f>
        <v/>
      </c>
    </row>
    <row r="1884" spans="1:5">
      <c r="A1884">
        <f>YEAR(B1884)</f>
        <v/>
      </c>
      <c r="B1884">
        <f>'Input EIA Imports Petroleum'!A1883</f>
        <v/>
      </c>
      <c r="C1884">
        <f>'Input EIA Imports Petroleum'!K1883</f>
        <v/>
      </c>
      <c r="D1884">
        <f>'Input EIA Imports Petroleum'!L1883</f>
        <v/>
      </c>
      <c r="E1884">
        <f>VLOOKUP('Input EIA Imports Petroleum'!$E1883,'EIA Petroleum Classification'!$A:$B,2,FALSE)</f>
        <v/>
      </c>
    </row>
    <row r="1885" spans="1:5">
      <c r="A1885">
        <f>YEAR(B1885)</f>
        <v/>
      </c>
      <c r="B1885">
        <f>'Input EIA Imports Petroleum'!A1884</f>
        <v/>
      </c>
      <c r="C1885">
        <f>'Input EIA Imports Petroleum'!K1884</f>
        <v/>
      </c>
      <c r="D1885">
        <f>'Input EIA Imports Petroleum'!L1884</f>
        <v/>
      </c>
      <c r="E1885">
        <f>VLOOKUP('Input EIA Imports Petroleum'!$E1884,'EIA Petroleum Classification'!$A:$B,2,FALSE)</f>
        <v/>
      </c>
    </row>
    <row r="1886" spans="1:5">
      <c r="A1886">
        <f>YEAR(B1886)</f>
        <v/>
      </c>
      <c r="B1886">
        <f>'Input EIA Imports Petroleum'!A1885</f>
        <v/>
      </c>
      <c r="C1886">
        <f>'Input EIA Imports Petroleum'!K1885</f>
        <v/>
      </c>
      <c r="D1886">
        <f>'Input EIA Imports Petroleum'!L1885</f>
        <v/>
      </c>
      <c r="E1886">
        <f>VLOOKUP('Input EIA Imports Petroleum'!$E1885,'EIA Petroleum Classification'!$A:$B,2,FALSE)</f>
        <v/>
      </c>
    </row>
    <row r="1887" spans="1:5">
      <c r="A1887">
        <f>YEAR(B1887)</f>
        <v/>
      </c>
      <c r="B1887">
        <f>'Input EIA Imports Petroleum'!A1886</f>
        <v/>
      </c>
      <c r="C1887">
        <f>'Input EIA Imports Petroleum'!K1886</f>
        <v/>
      </c>
      <c r="D1887">
        <f>'Input EIA Imports Petroleum'!L1886</f>
        <v/>
      </c>
      <c r="E1887">
        <f>VLOOKUP('Input EIA Imports Petroleum'!$E1886,'EIA Petroleum Classification'!$A:$B,2,FALSE)</f>
        <v/>
      </c>
    </row>
    <row r="1888" spans="1:5">
      <c r="A1888">
        <f>YEAR(B1888)</f>
        <v/>
      </c>
      <c r="B1888">
        <f>'Input EIA Imports Petroleum'!A1887</f>
        <v/>
      </c>
      <c r="C1888">
        <f>'Input EIA Imports Petroleum'!K1887</f>
        <v/>
      </c>
      <c r="D1888">
        <f>'Input EIA Imports Petroleum'!L1887</f>
        <v/>
      </c>
      <c r="E1888">
        <f>VLOOKUP('Input EIA Imports Petroleum'!$E1887,'EIA Petroleum Classification'!$A:$B,2,FALSE)</f>
        <v/>
      </c>
    </row>
    <row r="1889" spans="1:5">
      <c r="A1889">
        <f>YEAR(B1889)</f>
        <v/>
      </c>
      <c r="B1889">
        <f>'Input EIA Imports Petroleum'!A1888</f>
        <v/>
      </c>
      <c r="C1889">
        <f>'Input EIA Imports Petroleum'!K1888</f>
        <v/>
      </c>
      <c r="D1889">
        <f>'Input EIA Imports Petroleum'!L1888</f>
        <v/>
      </c>
      <c r="E1889">
        <f>VLOOKUP('Input EIA Imports Petroleum'!$E1888,'EIA Petroleum Classification'!$A:$B,2,FALSE)</f>
        <v/>
      </c>
    </row>
    <row r="1890" spans="1:5">
      <c r="A1890">
        <f>YEAR(B1890)</f>
        <v/>
      </c>
      <c r="B1890">
        <f>'Input EIA Imports Petroleum'!A1889</f>
        <v/>
      </c>
      <c r="C1890">
        <f>'Input EIA Imports Petroleum'!K1889</f>
        <v/>
      </c>
      <c r="D1890">
        <f>'Input EIA Imports Petroleum'!L1889</f>
        <v/>
      </c>
      <c r="E1890">
        <f>VLOOKUP('Input EIA Imports Petroleum'!$E1889,'EIA Petroleum Classification'!$A:$B,2,FALSE)</f>
        <v/>
      </c>
    </row>
    <row r="1891" spans="1:5">
      <c r="A1891">
        <f>YEAR(B1891)</f>
        <v/>
      </c>
      <c r="B1891">
        <f>'Input EIA Imports Petroleum'!A1890</f>
        <v/>
      </c>
      <c r="C1891">
        <f>'Input EIA Imports Petroleum'!K1890</f>
        <v/>
      </c>
      <c r="D1891">
        <f>'Input EIA Imports Petroleum'!L1890</f>
        <v/>
      </c>
      <c r="E1891">
        <f>VLOOKUP('Input EIA Imports Petroleum'!$E1890,'EIA Petroleum Classification'!$A:$B,2,FALSE)</f>
        <v/>
      </c>
    </row>
    <row r="1892" spans="1:5">
      <c r="A1892">
        <f>YEAR(B1892)</f>
        <v/>
      </c>
      <c r="B1892">
        <f>'Input EIA Imports Petroleum'!A1891</f>
        <v/>
      </c>
      <c r="C1892">
        <f>'Input EIA Imports Petroleum'!K1891</f>
        <v/>
      </c>
      <c r="D1892">
        <f>'Input EIA Imports Petroleum'!L1891</f>
        <v/>
      </c>
      <c r="E1892">
        <f>VLOOKUP('Input EIA Imports Petroleum'!$E1891,'EIA Petroleum Classification'!$A:$B,2,FALSE)</f>
        <v/>
      </c>
    </row>
    <row r="1893" spans="1:5">
      <c r="A1893">
        <f>YEAR(B1893)</f>
        <v/>
      </c>
      <c r="B1893">
        <f>'Input EIA Imports Petroleum'!A1892</f>
        <v/>
      </c>
      <c r="C1893">
        <f>'Input EIA Imports Petroleum'!K1892</f>
        <v/>
      </c>
      <c r="D1893">
        <f>'Input EIA Imports Petroleum'!L1892</f>
        <v/>
      </c>
      <c r="E1893">
        <f>VLOOKUP('Input EIA Imports Petroleum'!$E1892,'EIA Petroleum Classification'!$A:$B,2,FALSE)</f>
        <v/>
      </c>
    </row>
    <row r="1894" spans="1:5">
      <c r="A1894">
        <f>YEAR(B1894)</f>
        <v/>
      </c>
      <c r="B1894">
        <f>'Input EIA Imports Petroleum'!A1893</f>
        <v/>
      </c>
      <c r="C1894">
        <f>'Input EIA Imports Petroleum'!K1893</f>
        <v/>
      </c>
      <c r="D1894">
        <f>'Input EIA Imports Petroleum'!L1893</f>
        <v/>
      </c>
      <c r="E1894">
        <f>VLOOKUP('Input EIA Imports Petroleum'!$E1893,'EIA Petroleum Classification'!$A:$B,2,FALSE)</f>
        <v/>
      </c>
    </row>
    <row r="1895" spans="1:5">
      <c r="A1895">
        <f>YEAR(B1895)</f>
        <v/>
      </c>
      <c r="B1895">
        <f>'Input EIA Imports Petroleum'!A1894</f>
        <v/>
      </c>
      <c r="C1895">
        <f>'Input EIA Imports Petroleum'!K1894</f>
        <v/>
      </c>
      <c r="D1895">
        <f>'Input EIA Imports Petroleum'!L1894</f>
        <v/>
      </c>
      <c r="E1895">
        <f>VLOOKUP('Input EIA Imports Petroleum'!$E1894,'EIA Petroleum Classification'!$A:$B,2,FALSE)</f>
        <v/>
      </c>
    </row>
    <row r="1896" spans="1:5">
      <c r="A1896">
        <f>YEAR(B1896)</f>
        <v/>
      </c>
      <c r="B1896">
        <f>'Input EIA Imports Petroleum'!A1895</f>
        <v/>
      </c>
      <c r="C1896">
        <f>'Input EIA Imports Petroleum'!K1895</f>
        <v/>
      </c>
      <c r="D1896">
        <f>'Input EIA Imports Petroleum'!L1895</f>
        <v/>
      </c>
      <c r="E1896">
        <f>VLOOKUP('Input EIA Imports Petroleum'!$E1895,'EIA Petroleum Classification'!$A:$B,2,FALSE)</f>
        <v/>
      </c>
    </row>
    <row r="1897" spans="1:5">
      <c r="A1897">
        <f>YEAR(B1897)</f>
        <v/>
      </c>
      <c r="B1897">
        <f>'Input EIA Imports Petroleum'!A1896</f>
        <v/>
      </c>
      <c r="C1897">
        <f>'Input EIA Imports Petroleum'!K1896</f>
        <v/>
      </c>
      <c r="D1897">
        <f>'Input EIA Imports Petroleum'!L1896</f>
        <v/>
      </c>
      <c r="E1897">
        <f>VLOOKUP('Input EIA Imports Petroleum'!$E1896,'EIA Petroleum Classification'!$A:$B,2,FALSE)</f>
        <v/>
      </c>
    </row>
    <row r="1898" spans="1:5">
      <c r="A1898">
        <f>YEAR(B1898)</f>
        <v/>
      </c>
      <c r="B1898">
        <f>'Input EIA Imports Petroleum'!A1897</f>
        <v/>
      </c>
      <c r="C1898">
        <f>'Input EIA Imports Petroleum'!K1897</f>
        <v/>
      </c>
      <c r="D1898">
        <f>'Input EIA Imports Petroleum'!L1897</f>
        <v/>
      </c>
      <c r="E1898">
        <f>VLOOKUP('Input EIA Imports Petroleum'!$E1897,'EIA Petroleum Classification'!$A:$B,2,FALSE)</f>
        <v/>
      </c>
    </row>
    <row r="1899" spans="1:5">
      <c r="A1899">
        <f>YEAR(B1899)</f>
        <v/>
      </c>
      <c r="B1899">
        <f>'Input EIA Imports Petroleum'!A1898</f>
        <v/>
      </c>
      <c r="C1899">
        <f>'Input EIA Imports Petroleum'!K1898</f>
        <v/>
      </c>
      <c r="D1899">
        <f>'Input EIA Imports Petroleum'!L1898</f>
        <v/>
      </c>
      <c r="E1899">
        <f>VLOOKUP('Input EIA Imports Petroleum'!$E1898,'EIA Petroleum Classification'!$A:$B,2,FALSE)</f>
        <v/>
      </c>
    </row>
    <row r="1900" spans="1:5">
      <c r="A1900">
        <f>YEAR(B1900)</f>
        <v/>
      </c>
      <c r="B1900">
        <f>'Input EIA Imports Petroleum'!A1899</f>
        <v/>
      </c>
      <c r="C1900">
        <f>'Input EIA Imports Petroleum'!K1899</f>
        <v/>
      </c>
      <c r="D1900">
        <f>'Input EIA Imports Petroleum'!L1899</f>
        <v/>
      </c>
      <c r="E1900">
        <f>VLOOKUP('Input EIA Imports Petroleum'!$E1899,'EIA Petroleum Classification'!$A:$B,2,FALSE)</f>
        <v/>
      </c>
    </row>
    <row r="1901" spans="1:5">
      <c r="A1901">
        <f>YEAR(B1901)</f>
        <v/>
      </c>
      <c r="B1901">
        <f>'Input EIA Imports Petroleum'!A1900</f>
        <v/>
      </c>
      <c r="C1901">
        <f>'Input EIA Imports Petroleum'!K1900</f>
        <v/>
      </c>
      <c r="D1901">
        <f>'Input EIA Imports Petroleum'!L1900</f>
        <v/>
      </c>
      <c r="E1901">
        <f>VLOOKUP('Input EIA Imports Petroleum'!$E1900,'EIA Petroleum Classification'!$A:$B,2,FALSE)</f>
        <v/>
      </c>
    </row>
    <row r="1902" spans="1:5">
      <c r="A1902">
        <f>YEAR(B1902)</f>
        <v/>
      </c>
      <c r="B1902">
        <f>'Input EIA Imports Petroleum'!A1901</f>
        <v/>
      </c>
      <c r="C1902">
        <f>'Input EIA Imports Petroleum'!K1901</f>
        <v/>
      </c>
      <c r="D1902">
        <f>'Input EIA Imports Petroleum'!L1901</f>
        <v/>
      </c>
      <c r="E1902">
        <f>VLOOKUP('Input EIA Imports Petroleum'!$E1901,'EIA Petroleum Classification'!$A:$B,2,FALSE)</f>
        <v/>
      </c>
    </row>
    <row r="1903" spans="1:5">
      <c r="A1903">
        <f>YEAR(B1903)</f>
        <v/>
      </c>
      <c r="B1903">
        <f>'Input EIA Imports Petroleum'!A1902</f>
        <v/>
      </c>
      <c r="C1903">
        <f>'Input EIA Imports Petroleum'!K1902</f>
        <v/>
      </c>
      <c r="D1903">
        <f>'Input EIA Imports Petroleum'!L1902</f>
        <v/>
      </c>
      <c r="E1903">
        <f>VLOOKUP('Input EIA Imports Petroleum'!$E1902,'EIA Petroleum Classification'!$A:$B,2,FALSE)</f>
        <v/>
      </c>
    </row>
    <row r="1904" spans="1:5">
      <c r="A1904">
        <f>YEAR(B1904)</f>
        <v/>
      </c>
      <c r="B1904">
        <f>'Input EIA Imports Petroleum'!A1903</f>
        <v/>
      </c>
      <c r="C1904">
        <f>'Input EIA Imports Petroleum'!K1903</f>
        <v/>
      </c>
      <c r="D1904">
        <f>'Input EIA Imports Petroleum'!L1903</f>
        <v/>
      </c>
      <c r="E1904">
        <f>VLOOKUP('Input EIA Imports Petroleum'!$E1903,'EIA Petroleum Classification'!$A:$B,2,FALSE)</f>
        <v/>
      </c>
    </row>
    <row r="1905" spans="1:5">
      <c r="A1905">
        <f>YEAR(B1905)</f>
        <v/>
      </c>
      <c r="B1905">
        <f>'Input EIA Imports Petroleum'!A1904</f>
        <v/>
      </c>
      <c r="C1905">
        <f>'Input EIA Imports Petroleum'!K1904</f>
        <v/>
      </c>
      <c r="D1905">
        <f>'Input EIA Imports Petroleum'!L1904</f>
        <v/>
      </c>
      <c r="E1905">
        <f>VLOOKUP('Input EIA Imports Petroleum'!$E1904,'EIA Petroleum Classification'!$A:$B,2,FALSE)</f>
        <v/>
      </c>
    </row>
    <row r="1906" spans="1:5">
      <c r="A1906">
        <f>YEAR(B1906)</f>
        <v/>
      </c>
      <c r="B1906">
        <f>'Input EIA Imports Petroleum'!A1905</f>
        <v/>
      </c>
      <c r="C1906">
        <f>'Input EIA Imports Petroleum'!K1905</f>
        <v/>
      </c>
      <c r="D1906">
        <f>'Input EIA Imports Petroleum'!L1905</f>
        <v/>
      </c>
      <c r="E1906">
        <f>VLOOKUP('Input EIA Imports Petroleum'!$E1905,'EIA Petroleum Classification'!$A:$B,2,FALSE)</f>
        <v/>
      </c>
    </row>
    <row r="1907" spans="1:5">
      <c r="A1907">
        <f>YEAR(B1907)</f>
        <v/>
      </c>
      <c r="B1907">
        <f>'Input EIA Imports Petroleum'!A1906</f>
        <v/>
      </c>
      <c r="C1907">
        <f>'Input EIA Imports Petroleum'!K1906</f>
        <v/>
      </c>
      <c r="D1907">
        <f>'Input EIA Imports Petroleum'!L1906</f>
        <v/>
      </c>
      <c r="E1907">
        <f>VLOOKUP('Input EIA Imports Petroleum'!$E1906,'EIA Petroleum Classification'!$A:$B,2,FALSE)</f>
        <v/>
      </c>
    </row>
    <row r="1908" spans="1:5">
      <c r="A1908">
        <f>YEAR(B1908)</f>
        <v/>
      </c>
      <c r="B1908">
        <f>'Input EIA Imports Petroleum'!A1907</f>
        <v/>
      </c>
      <c r="C1908">
        <f>'Input EIA Imports Petroleum'!K1907</f>
        <v/>
      </c>
      <c r="D1908">
        <f>'Input EIA Imports Petroleum'!L1907</f>
        <v/>
      </c>
      <c r="E1908">
        <f>VLOOKUP('Input EIA Imports Petroleum'!$E1907,'EIA Petroleum Classification'!$A:$B,2,FALSE)</f>
        <v/>
      </c>
    </row>
    <row r="1909" spans="1:5">
      <c r="A1909">
        <f>YEAR(B1909)</f>
        <v/>
      </c>
      <c r="B1909">
        <f>'Input EIA Imports Petroleum'!A1908</f>
        <v/>
      </c>
      <c r="C1909">
        <f>'Input EIA Imports Petroleum'!K1908</f>
        <v/>
      </c>
      <c r="D1909">
        <f>'Input EIA Imports Petroleum'!L1908</f>
        <v/>
      </c>
      <c r="E1909">
        <f>VLOOKUP('Input EIA Imports Petroleum'!$E1908,'EIA Petroleum Classification'!$A:$B,2,FALSE)</f>
        <v/>
      </c>
    </row>
    <row r="1910" spans="1:5">
      <c r="A1910">
        <f>YEAR(B1910)</f>
        <v/>
      </c>
      <c r="B1910">
        <f>'Input EIA Imports Petroleum'!A1909</f>
        <v/>
      </c>
      <c r="C1910">
        <f>'Input EIA Imports Petroleum'!K1909</f>
        <v/>
      </c>
      <c r="D1910">
        <f>'Input EIA Imports Petroleum'!L1909</f>
        <v/>
      </c>
      <c r="E1910">
        <f>VLOOKUP('Input EIA Imports Petroleum'!$E1909,'EIA Petroleum Classification'!$A:$B,2,FALSE)</f>
        <v/>
      </c>
    </row>
    <row r="1911" spans="1:5">
      <c r="A1911">
        <f>YEAR(B1911)</f>
        <v/>
      </c>
      <c r="B1911">
        <f>'Input EIA Imports Petroleum'!A1910</f>
        <v/>
      </c>
      <c r="C1911">
        <f>'Input EIA Imports Petroleum'!K1910</f>
        <v/>
      </c>
      <c r="D1911">
        <f>'Input EIA Imports Petroleum'!L1910</f>
        <v/>
      </c>
      <c r="E1911">
        <f>VLOOKUP('Input EIA Imports Petroleum'!$E1910,'EIA Petroleum Classification'!$A:$B,2,FALSE)</f>
        <v/>
      </c>
    </row>
    <row r="1912" spans="1:5">
      <c r="A1912">
        <f>YEAR(B1912)</f>
        <v/>
      </c>
      <c r="B1912">
        <f>'Input EIA Imports Petroleum'!A1911</f>
        <v/>
      </c>
      <c r="C1912">
        <f>'Input EIA Imports Petroleum'!K1911</f>
        <v/>
      </c>
      <c r="D1912">
        <f>'Input EIA Imports Petroleum'!L1911</f>
        <v/>
      </c>
      <c r="E1912">
        <f>VLOOKUP('Input EIA Imports Petroleum'!$E1911,'EIA Petroleum Classification'!$A:$B,2,FALSE)</f>
        <v/>
      </c>
    </row>
    <row r="1913" spans="1:5">
      <c r="A1913">
        <f>YEAR(B1913)</f>
        <v/>
      </c>
      <c r="B1913">
        <f>'Input EIA Imports Petroleum'!A1912</f>
        <v/>
      </c>
      <c r="C1913">
        <f>'Input EIA Imports Petroleum'!K1912</f>
        <v/>
      </c>
      <c r="D1913">
        <f>'Input EIA Imports Petroleum'!L1912</f>
        <v/>
      </c>
      <c r="E1913">
        <f>VLOOKUP('Input EIA Imports Petroleum'!$E1912,'EIA Petroleum Classification'!$A:$B,2,FALSE)</f>
        <v/>
      </c>
    </row>
    <row r="1914" spans="1:5">
      <c r="A1914">
        <f>YEAR(B1914)</f>
        <v/>
      </c>
      <c r="B1914">
        <f>'Input EIA Imports Petroleum'!A1913</f>
        <v/>
      </c>
      <c r="C1914">
        <f>'Input EIA Imports Petroleum'!K1913</f>
        <v/>
      </c>
      <c r="D1914">
        <f>'Input EIA Imports Petroleum'!L1913</f>
        <v/>
      </c>
      <c r="E1914">
        <f>VLOOKUP('Input EIA Imports Petroleum'!$E1913,'EIA Petroleum Classification'!$A:$B,2,FALSE)</f>
        <v/>
      </c>
    </row>
    <row r="1915" spans="1:5">
      <c r="A1915">
        <f>YEAR(B1915)</f>
        <v/>
      </c>
      <c r="B1915">
        <f>'Input EIA Imports Petroleum'!A1914</f>
        <v/>
      </c>
      <c r="C1915">
        <f>'Input EIA Imports Petroleum'!K1914</f>
        <v/>
      </c>
      <c r="D1915">
        <f>'Input EIA Imports Petroleum'!L1914</f>
        <v/>
      </c>
      <c r="E1915">
        <f>VLOOKUP('Input EIA Imports Petroleum'!$E1914,'EIA Petroleum Classification'!$A:$B,2,FALSE)</f>
        <v/>
      </c>
    </row>
    <row r="1916" spans="1:5">
      <c r="A1916">
        <f>YEAR(B1916)</f>
        <v/>
      </c>
      <c r="B1916">
        <f>'Input EIA Imports Petroleum'!A1915</f>
        <v/>
      </c>
      <c r="C1916">
        <f>'Input EIA Imports Petroleum'!K1915</f>
        <v/>
      </c>
      <c r="D1916">
        <f>'Input EIA Imports Petroleum'!L1915</f>
        <v/>
      </c>
      <c r="E1916">
        <f>VLOOKUP('Input EIA Imports Petroleum'!$E1915,'EIA Petroleum Classification'!$A:$B,2,FALSE)</f>
        <v/>
      </c>
    </row>
    <row r="1917" spans="1:5">
      <c r="A1917">
        <f>YEAR(B1917)</f>
        <v/>
      </c>
      <c r="B1917">
        <f>'Input EIA Imports Petroleum'!A1916</f>
        <v/>
      </c>
      <c r="C1917">
        <f>'Input EIA Imports Petroleum'!K1916</f>
        <v/>
      </c>
      <c r="D1917">
        <f>'Input EIA Imports Petroleum'!L1916</f>
        <v/>
      </c>
      <c r="E1917">
        <f>VLOOKUP('Input EIA Imports Petroleum'!$E1916,'EIA Petroleum Classification'!$A:$B,2,FALSE)</f>
        <v/>
      </c>
    </row>
    <row r="1918" spans="1:5">
      <c r="A1918">
        <f>YEAR(B1918)</f>
        <v/>
      </c>
      <c r="B1918">
        <f>'Input EIA Imports Petroleum'!A1917</f>
        <v/>
      </c>
      <c r="C1918">
        <f>'Input EIA Imports Petroleum'!K1917</f>
        <v/>
      </c>
      <c r="D1918">
        <f>'Input EIA Imports Petroleum'!L1917</f>
        <v/>
      </c>
      <c r="E1918">
        <f>VLOOKUP('Input EIA Imports Petroleum'!$E1917,'EIA Petroleum Classification'!$A:$B,2,FALSE)</f>
        <v/>
      </c>
    </row>
    <row r="1919" spans="1:5">
      <c r="A1919">
        <f>YEAR(B1919)</f>
        <v/>
      </c>
      <c r="B1919">
        <f>'Input EIA Imports Petroleum'!A1918</f>
        <v/>
      </c>
      <c r="C1919">
        <f>'Input EIA Imports Petroleum'!K1918</f>
        <v/>
      </c>
      <c r="D1919">
        <f>'Input EIA Imports Petroleum'!L1918</f>
        <v/>
      </c>
      <c r="E1919">
        <f>VLOOKUP('Input EIA Imports Petroleum'!$E1918,'EIA Petroleum Classification'!$A:$B,2,FALSE)</f>
        <v/>
      </c>
    </row>
    <row r="1920" spans="1:5">
      <c r="A1920">
        <f>YEAR(B1920)</f>
        <v/>
      </c>
      <c r="B1920">
        <f>'Input EIA Imports Petroleum'!A1919</f>
        <v/>
      </c>
      <c r="C1920">
        <f>'Input EIA Imports Petroleum'!K1919</f>
        <v/>
      </c>
      <c r="D1920">
        <f>'Input EIA Imports Petroleum'!L1919</f>
        <v/>
      </c>
      <c r="E1920">
        <f>VLOOKUP('Input EIA Imports Petroleum'!$E1919,'EIA Petroleum Classification'!$A:$B,2,FALSE)</f>
        <v/>
      </c>
    </row>
    <row r="1921" spans="1:5">
      <c r="A1921">
        <f>YEAR(B1921)</f>
        <v/>
      </c>
      <c r="B1921">
        <f>'Input EIA Imports Petroleum'!A1920</f>
        <v/>
      </c>
      <c r="C1921">
        <f>'Input EIA Imports Petroleum'!K1920</f>
        <v/>
      </c>
      <c r="D1921">
        <f>'Input EIA Imports Petroleum'!L1920</f>
        <v/>
      </c>
      <c r="E1921">
        <f>VLOOKUP('Input EIA Imports Petroleum'!$E1920,'EIA Petroleum Classification'!$A:$B,2,FALSE)</f>
        <v/>
      </c>
    </row>
    <row r="1922" spans="1:5">
      <c r="A1922">
        <f>YEAR(B1922)</f>
        <v/>
      </c>
      <c r="B1922">
        <f>'Input EIA Imports Petroleum'!A1921</f>
        <v/>
      </c>
      <c r="C1922">
        <f>'Input EIA Imports Petroleum'!K1921</f>
        <v/>
      </c>
      <c r="D1922">
        <f>'Input EIA Imports Petroleum'!L1921</f>
        <v/>
      </c>
      <c r="E1922">
        <f>VLOOKUP('Input EIA Imports Petroleum'!$E1921,'EIA Petroleum Classification'!$A:$B,2,FALSE)</f>
        <v/>
      </c>
    </row>
    <row r="1923" spans="1:5">
      <c r="A1923">
        <f>YEAR(B1923)</f>
        <v/>
      </c>
      <c r="B1923">
        <f>'Input EIA Imports Petroleum'!A1922</f>
        <v/>
      </c>
      <c r="C1923">
        <f>'Input EIA Imports Petroleum'!K1922</f>
        <v/>
      </c>
      <c r="D1923">
        <f>'Input EIA Imports Petroleum'!L1922</f>
        <v/>
      </c>
      <c r="E1923">
        <f>VLOOKUP('Input EIA Imports Petroleum'!$E1922,'EIA Petroleum Classification'!$A:$B,2,FALSE)</f>
        <v/>
      </c>
    </row>
    <row r="1924" spans="1:5">
      <c r="A1924">
        <f>YEAR(B1924)</f>
        <v/>
      </c>
      <c r="B1924">
        <f>'Input EIA Imports Petroleum'!A1923</f>
        <v/>
      </c>
      <c r="C1924">
        <f>'Input EIA Imports Petroleum'!K1923</f>
        <v/>
      </c>
      <c r="D1924">
        <f>'Input EIA Imports Petroleum'!L1923</f>
        <v/>
      </c>
      <c r="E1924">
        <f>VLOOKUP('Input EIA Imports Petroleum'!$E1923,'EIA Petroleum Classification'!$A:$B,2,FALSE)</f>
        <v/>
      </c>
    </row>
    <row r="1925" spans="1:5">
      <c r="A1925">
        <f>YEAR(B1925)</f>
        <v/>
      </c>
      <c r="B1925">
        <f>'Input EIA Imports Petroleum'!A1924</f>
        <v/>
      </c>
      <c r="C1925">
        <f>'Input EIA Imports Petroleum'!K1924</f>
        <v/>
      </c>
      <c r="D1925">
        <f>'Input EIA Imports Petroleum'!L1924</f>
        <v/>
      </c>
      <c r="E1925">
        <f>VLOOKUP('Input EIA Imports Petroleum'!$E1924,'EIA Petroleum Classification'!$A:$B,2,FALSE)</f>
        <v/>
      </c>
    </row>
    <row r="1926" spans="1:5">
      <c r="A1926">
        <f>YEAR(B1926)</f>
        <v/>
      </c>
      <c r="B1926">
        <f>'Input EIA Imports Petroleum'!A1925</f>
        <v/>
      </c>
      <c r="C1926">
        <f>'Input EIA Imports Petroleum'!K1925</f>
        <v/>
      </c>
      <c r="D1926">
        <f>'Input EIA Imports Petroleum'!L1925</f>
        <v/>
      </c>
      <c r="E1926">
        <f>VLOOKUP('Input EIA Imports Petroleum'!$E1925,'EIA Petroleum Classification'!$A:$B,2,FALSE)</f>
        <v/>
      </c>
    </row>
    <row r="1927" spans="1:5">
      <c r="A1927">
        <f>YEAR(B1927)</f>
        <v/>
      </c>
      <c r="B1927">
        <f>'Input EIA Imports Petroleum'!A1926</f>
        <v/>
      </c>
      <c r="C1927">
        <f>'Input EIA Imports Petroleum'!K1926</f>
        <v/>
      </c>
      <c r="D1927">
        <f>'Input EIA Imports Petroleum'!L1926</f>
        <v/>
      </c>
      <c r="E1927">
        <f>VLOOKUP('Input EIA Imports Petroleum'!$E1926,'EIA Petroleum Classification'!$A:$B,2,FALSE)</f>
        <v/>
      </c>
    </row>
    <row r="1928" spans="1:5">
      <c r="A1928">
        <f>YEAR(B1928)</f>
        <v/>
      </c>
      <c r="B1928">
        <f>'Input EIA Imports Petroleum'!A1927</f>
        <v/>
      </c>
      <c r="C1928">
        <f>'Input EIA Imports Petroleum'!K1927</f>
        <v/>
      </c>
      <c r="D1928">
        <f>'Input EIA Imports Petroleum'!L1927</f>
        <v/>
      </c>
      <c r="E1928">
        <f>VLOOKUP('Input EIA Imports Petroleum'!$E1927,'EIA Petroleum Classification'!$A:$B,2,FALSE)</f>
        <v/>
      </c>
    </row>
    <row r="1929" spans="1:5">
      <c r="A1929">
        <f>YEAR(B1929)</f>
        <v/>
      </c>
      <c r="B1929">
        <f>'Input EIA Imports Petroleum'!A1928</f>
        <v/>
      </c>
      <c r="C1929">
        <f>'Input EIA Imports Petroleum'!K1928</f>
        <v/>
      </c>
      <c r="D1929">
        <f>'Input EIA Imports Petroleum'!L1928</f>
        <v/>
      </c>
      <c r="E1929">
        <f>VLOOKUP('Input EIA Imports Petroleum'!$E1928,'EIA Petroleum Classification'!$A:$B,2,FALSE)</f>
        <v/>
      </c>
    </row>
    <row r="1930" spans="1:5">
      <c r="A1930">
        <f>YEAR(B1930)</f>
        <v/>
      </c>
      <c r="B1930">
        <f>'Input EIA Imports Petroleum'!A1929</f>
        <v/>
      </c>
      <c r="C1930">
        <f>'Input EIA Imports Petroleum'!K1929</f>
        <v/>
      </c>
      <c r="D1930">
        <f>'Input EIA Imports Petroleum'!L1929</f>
        <v/>
      </c>
      <c r="E1930">
        <f>VLOOKUP('Input EIA Imports Petroleum'!$E1929,'EIA Petroleum Classification'!$A:$B,2,FALSE)</f>
        <v/>
      </c>
    </row>
    <row r="1931" spans="1:5">
      <c r="A1931">
        <f>YEAR(B1931)</f>
        <v/>
      </c>
      <c r="B1931">
        <f>'Input EIA Imports Petroleum'!A1930</f>
        <v/>
      </c>
      <c r="C1931">
        <f>'Input EIA Imports Petroleum'!K1930</f>
        <v/>
      </c>
      <c r="D1931">
        <f>'Input EIA Imports Petroleum'!L1930</f>
        <v/>
      </c>
      <c r="E1931">
        <f>VLOOKUP('Input EIA Imports Petroleum'!$E1930,'EIA Petroleum Classification'!$A:$B,2,FALSE)</f>
        <v/>
      </c>
    </row>
    <row r="1932" spans="1:5">
      <c r="A1932">
        <f>YEAR(B1932)</f>
        <v/>
      </c>
      <c r="B1932">
        <f>'Input EIA Imports Petroleum'!A1931</f>
        <v/>
      </c>
      <c r="C1932">
        <f>'Input EIA Imports Petroleum'!K1931</f>
        <v/>
      </c>
      <c r="D1932">
        <f>'Input EIA Imports Petroleum'!L1931</f>
        <v/>
      </c>
      <c r="E1932">
        <f>VLOOKUP('Input EIA Imports Petroleum'!$E1931,'EIA Petroleum Classification'!$A:$B,2,FALSE)</f>
        <v/>
      </c>
    </row>
    <row r="1933" spans="1:5">
      <c r="A1933">
        <f>YEAR(B1933)</f>
        <v/>
      </c>
      <c r="B1933">
        <f>'Input EIA Imports Petroleum'!A1932</f>
        <v/>
      </c>
      <c r="C1933">
        <f>'Input EIA Imports Petroleum'!K1932</f>
        <v/>
      </c>
      <c r="D1933">
        <f>'Input EIA Imports Petroleum'!L1932</f>
        <v/>
      </c>
      <c r="E1933">
        <f>VLOOKUP('Input EIA Imports Petroleum'!$E1932,'EIA Petroleum Classification'!$A:$B,2,FALSE)</f>
        <v/>
      </c>
    </row>
    <row r="1934" spans="1:5">
      <c r="A1934">
        <f>YEAR(B1934)</f>
        <v/>
      </c>
      <c r="B1934">
        <f>'Input EIA Imports Petroleum'!A1933</f>
        <v/>
      </c>
      <c r="C1934">
        <f>'Input EIA Imports Petroleum'!K1933</f>
        <v/>
      </c>
      <c r="D1934">
        <f>'Input EIA Imports Petroleum'!L1933</f>
        <v/>
      </c>
      <c r="E1934">
        <f>VLOOKUP('Input EIA Imports Petroleum'!$E1933,'EIA Petroleum Classification'!$A:$B,2,FALSE)</f>
        <v/>
      </c>
    </row>
    <row r="1935" spans="1:5">
      <c r="A1935">
        <f>YEAR(B1935)</f>
        <v/>
      </c>
      <c r="B1935">
        <f>'Input EIA Imports Petroleum'!A1934</f>
        <v/>
      </c>
      <c r="C1935">
        <f>'Input EIA Imports Petroleum'!K1934</f>
        <v/>
      </c>
      <c r="D1935">
        <f>'Input EIA Imports Petroleum'!L1934</f>
        <v/>
      </c>
      <c r="E1935">
        <f>VLOOKUP('Input EIA Imports Petroleum'!$E1934,'EIA Petroleum Classification'!$A:$B,2,FALSE)</f>
        <v/>
      </c>
    </row>
    <row r="1936" spans="1:5">
      <c r="A1936">
        <f>YEAR(B1936)</f>
        <v/>
      </c>
      <c r="B1936">
        <f>'Input EIA Imports Petroleum'!A1935</f>
        <v/>
      </c>
      <c r="C1936">
        <f>'Input EIA Imports Petroleum'!K1935</f>
        <v/>
      </c>
      <c r="D1936">
        <f>'Input EIA Imports Petroleum'!L1935</f>
        <v/>
      </c>
      <c r="E1936">
        <f>VLOOKUP('Input EIA Imports Petroleum'!$E1935,'EIA Petroleum Classification'!$A:$B,2,FALSE)</f>
        <v/>
      </c>
    </row>
    <row r="1937" spans="1:5">
      <c r="A1937">
        <f>YEAR(B1937)</f>
        <v/>
      </c>
      <c r="B1937">
        <f>'Input EIA Imports Petroleum'!A1936</f>
        <v/>
      </c>
      <c r="C1937">
        <f>'Input EIA Imports Petroleum'!K1936</f>
        <v/>
      </c>
      <c r="D1937">
        <f>'Input EIA Imports Petroleum'!L1936</f>
        <v/>
      </c>
      <c r="E1937">
        <f>VLOOKUP('Input EIA Imports Petroleum'!$E1936,'EIA Petroleum Classification'!$A:$B,2,FALSE)</f>
        <v/>
      </c>
    </row>
    <row r="1938" spans="1:5">
      <c r="A1938">
        <f>YEAR(B1938)</f>
        <v/>
      </c>
      <c r="B1938">
        <f>'Input EIA Imports Petroleum'!A1937</f>
        <v/>
      </c>
      <c r="C1938">
        <f>'Input EIA Imports Petroleum'!K1937</f>
        <v/>
      </c>
      <c r="D1938">
        <f>'Input EIA Imports Petroleum'!L1937</f>
        <v/>
      </c>
      <c r="E1938">
        <f>VLOOKUP('Input EIA Imports Petroleum'!$E1937,'EIA Petroleum Classification'!$A:$B,2,FALSE)</f>
        <v/>
      </c>
    </row>
    <row r="1939" spans="1:5">
      <c r="A1939">
        <f>YEAR(B1939)</f>
        <v/>
      </c>
      <c r="B1939">
        <f>'Input EIA Imports Petroleum'!A1938</f>
        <v/>
      </c>
      <c r="C1939">
        <f>'Input EIA Imports Petroleum'!K1938</f>
        <v/>
      </c>
      <c r="D1939">
        <f>'Input EIA Imports Petroleum'!L1938</f>
        <v/>
      </c>
      <c r="E1939">
        <f>VLOOKUP('Input EIA Imports Petroleum'!$E1938,'EIA Petroleum Classification'!$A:$B,2,FALSE)</f>
        <v/>
      </c>
    </row>
    <row r="1940" spans="1:5">
      <c r="A1940">
        <f>YEAR(B1940)</f>
        <v/>
      </c>
      <c r="B1940">
        <f>'Input EIA Imports Petroleum'!A1939</f>
        <v/>
      </c>
      <c r="C1940">
        <f>'Input EIA Imports Petroleum'!K1939</f>
        <v/>
      </c>
      <c r="D1940">
        <f>'Input EIA Imports Petroleum'!L1939</f>
        <v/>
      </c>
      <c r="E1940">
        <f>VLOOKUP('Input EIA Imports Petroleum'!$E1939,'EIA Petroleum Classification'!$A:$B,2,FALSE)</f>
        <v/>
      </c>
    </row>
    <row r="1941" spans="1:5">
      <c r="A1941">
        <f>YEAR(B1941)</f>
        <v/>
      </c>
      <c r="B1941">
        <f>'Input EIA Imports Petroleum'!A1940</f>
        <v/>
      </c>
      <c r="C1941">
        <f>'Input EIA Imports Petroleum'!K1940</f>
        <v/>
      </c>
      <c r="D1941">
        <f>'Input EIA Imports Petroleum'!L1940</f>
        <v/>
      </c>
      <c r="E1941">
        <f>VLOOKUP('Input EIA Imports Petroleum'!$E1940,'EIA Petroleum Classification'!$A:$B,2,FALSE)</f>
        <v/>
      </c>
    </row>
    <row r="1942" spans="1:5">
      <c r="A1942">
        <f>YEAR(B1942)</f>
        <v/>
      </c>
      <c r="B1942">
        <f>'Input EIA Imports Petroleum'!A1941</f>
        <v/>
      </c>
      <c r="C1942">
        <f>'Input EIA Imports Petroleum'!K1941</f>
        <v/>
      </c>
      <c r="D1942">
        <f>'Input EIA Imports Petroleum'!L1941</f>
        <v/>
      </c>
      <c r="E1942">
        <f>VLOOKUP('Input EIA Imports Petroleum'!$E1941,'EIA Petroleum Classification'!$A:$B,2,FALSE)</f>
        <v/>
      </c>
    </row>
    <row r="1943" spans="1:5">
      <c r="A1943">
        <f>YEAR(B1943)</f>
        <v/>
      </c>
      <c r="B1943">
        <f>'Input EIA Imports Petroleum'!A1942</f>
        <v/>
      </c>
      <c r="C1943">
        <f>'Input EIA Imports Petroleum'!K1942</f>
        <v/>
      </c>
      <c r="D1943">
        <f>'Input EIA Imports Petroleum'!L1942</f>
        <v/>
      </c>
      <c r="E1943">
        <f>VLOOKUP('Input EIA Imports Petroleum'!$E1942,'EIA Petroleum Classification'!$A:$B,2,FALSE)</f>
        <v/>
      </c>
    </row>
    <row r="1944" spans="1:5">
      <c r="A1944">
        <f>YEAR(B1944)</f>
        <v/>
      </c>
      <c r="B1944">
        <f>'Input EIA Imports Petroleum'!A1943</f>
        <v/>
      </c>
      <c r="C1944">
        <f>'Input EIA Imports Petroleum'!K1943</f>
        <v/>
      </c>
      <c r="D1944">
        <f>'Input EIA Imports Petroleum'!L1943</f>
        <v/>
      </c>
      <c r="E1944">
        <f>VLOOKUP('Input EIA Imports Petroleum'!$E1943,'EIA Petroleum Classification'!$A:$B,2,FALSE)</f>
        <v/>
      </c>
    </row>
    <row r="1945" spans="1:5">
      <c r="A1945">
        <f>YEAR(B1945)</f>
        <v/>
      </c>
      <c r="B1945">
        <f>'Input EIA Imports Petroleum'!A1944</f>
        <v/>
      </c>
      <c r="C1945">
        <f>'Input EIA Imports Petroleum'!K1944</f>
        <v/>
      </c>
      <c r="D1945">
        <f>'Input EIA Imports Petroleum'!L1944</f>
        <v/>
      </c>
      <c r="E1945">
        <f>VLOOKUP('Input EIA Imports Petroleum'!$E1944,'EIA Petroleum Classification'!$A:$B,2,FALSE)</f>
        <v/>
      </c>
    </row>
    <row r="1946" spans="1:5">
      <c r="A1946">
        <f>YEAR(B1946)</f>
        <v/>
      </c>
      <c r="B1946">
        <f>'Input EIA Imports Petroleum'!A1945</f>
        <v/>
      </c>
      <c r="C1946">
        <f>'Input EIA Imports Petroleum'!K1945</f>
        <v/>
      </c>
      <c r="D1946">
        <f>'Input EIA Imports Petroleum'!L1945</f>
        <v/>
      </c>
      <c r="E1946">
        <f>VLOOKUP('Input EIA Imports Petroleum'!$E1945,'EIA Petroleum Classification'!$A:$B,2,FALSE)</f>
        <v/>
      </c>
    </row>
    <row r="1947" spans="1:5">
      <c r="A1947">
        <f>YEAR(B1947)</f>
        <v/>
      </c>
      <c r="B1947">
        <f>'Input EIA Imports Petroleum'!A1946</f>
        <v/>
      </c>
      <c r="C1947">
        <f>'Input EIA Imports Petroleum'!K1946</f>
        <v/>
      </c>
      <c r="D1947">
        <f>'Input EIA Imports Petroleum'!L1946</f>
        <v/>
      </c>
      <c r="E1947">
        <f>VLOOKUP('Input EIA Imports Petroleum'!$E1946,'EIA Petroleum Classification'!$A:$B,2,FALSE)</f>
        <v/>
      </c>
    </row>
    <row r="1948" spans="1:5">
      <c r="A1948">
        <f>YEAR(B1948)</f>
        <v/>
      </c>
      <c r="B1948">
        <f>'Input EIA Imports Petroleum'!A1947</f>
        <v/>
      </c>
      <c r="C1948">
        <f>'Input EIA Imports Petroleum'!K1947</f>
        <v/>
      </c>
      <c r="D1948">
        <f>'Input EIA Imports Petroleum'!L1947</f>
        <v/>
      </c>
      <c r="E1948">
        <f>VLOOKUP('Input EIA Imports Petroleum'!$E1947,'EIA Petroleum Classification'!$A:$B,2,FALSE)</f>
        <v/>
      </c>
    </row>
    <row r="1949" spans="1:5">
      <c r="A1949">
        <f>YEAR(B1949)</f>
        <v/>
      </c>
      <c r="B1949">
        <f>'Input EIA Imports Petroleum'!A1948</f>
        <v/>
      </c>
      <c r="C1949">
        <f>'Input EIA Imports Petroleum'!K1948</f>
        <v/>
      </c>
      <c r="D1949">
        <f>'Input EIA Imports Petroleum'!L1948</f>
        <v/>
      </c>
      <c r="E1949">
        <f>VLOOKUP('Input EIA Imports Petroleum'!$E1948,'EIA Petroleum Classification'!$A:$B,2,FALSE)</f>
        <v/>
      </c>
    </row>
    <row r="1950" spans="1:5">
      <c r="A1950">
        <f>YEAR(B1950)</f>
        <v/>
      </c>
      <c r="B1950">
        <f>'Input EIA Imports Petroleum'!A1949</f>
        <v/>
      </c>
      <c r="C1950">
        <f>'Input EIA Imports Petroleum'!K1949</f>
        <v/>
      </c>
      <c r="D1950">
        <f>'Input EIA Imports Petroleum'!L1949</f>
        <v/>
      </c>
      <c r="E1950">
        <f>VLOOKUP('Input EIA Imports Petroleum'!$E1949,'EIA Petroleum Classification'!$A:$B,2,FALSE)</f>
        <v/>
      </c>
    </row>
    <row r="1951" spans="1:5">
      <c r="A1951">
        <f>YEAR(B1951)</f>
        <v/>
      </c>
      <c r="B1951">
        <f>'Input EIA Imports Petroleum'!A1950</f>
        <v/>
      </c>
      <c r="C1951">
        <f>'Input EIA Imports Petroleum'!K1950</f>
        <v/>
      </c>
      <c r="D1951">
        <f>'Input EIA Imports Petroleum'!L1950</f>
        <v/>
      </c>
      <c r="E1951">
        <f>VLOOKUP('Input EIA Imports Petroleum'!$E1950,'EIA Petroleum Classification'!$A:$B,2,FALSE)</f>
        <v/>
      </c>
    </row>
    <row r="1952" spans="1:5">
      <c r="A1952">
        <f>YEAR(B1952)</f>
        <v/>
      </c>
      <c r="B1952">
        <f>'Input EIA Imports Petroleum'!A1951</f>
        <v/>
      </c>
      <c r="C1952">
        <f>'Input EIA Imports Petroleum'!K1951</f>
        <v/>
      </c>
      <c r="D1952">
        <f>'Input EIA Imports Petroleum'!L1951</f>
        <v/>
      </c>
      <c r="E1952">
        <f>VLOOKUP('Input EIA Imports Petroleum'!$E1951,'EIA Petroleum Classification'!$A:$B,2,FALSE)</f>
        <v/>
      </c>
    </row>
    <row r="1953" spans="1:5">
      <c r="A1953">
        <f>YEAR(B1953)</f>
        <v/>
      </c>
      <c r="B1953">
        <f>'Input EIA Imports Petroleum'!A1952</f>
        <v/>
      </c>
      <c r="C1953">
        <f>'Input EIA Imports Petroleum'!K1952</f>
        <v/>
      </c>
      <c r="D1953">
        <f>'Input EIA Imports Petroleum'!L1952</f>
        <v/>
      </c>
      <c r="E1953">
        <f>VLOOKUP('Input EIA Imports Petroleum'!$E1952,'EIA Petroleum Classification'!$A:$B,2,FALSE)</f>
        <v/>
      </c>
    </row>
    <row r="1954" spans="1:5">
      <c r="A1954">
        <f>YEAR(B1954)</f>
        <v/>
      </c>
      <c r="B1954">
        <f>'Input EIA Imports Petroleum'!A1953</f>
        <v/>
      </c>
      <c r="C1954">
        <f>'Input EIA Imports Petroleum'!K1953</f>
        <v/>
      </c>
      <c r="D1954">
        <f>'Input EIA Imports Petroleum'!L1953</f>
        <v/>
      </c>
      <c r="E1954">
        <f>VLOOKUP('Input EIA Imports Petroleum'!$E1953,'EIA Petroleum Classification'!$A:$B,2,FALSE)</f>
        <v/>
      </c>
    </row>
    <row r="1955" spans="1:5">
      <c r="A1955">
        <f>YEAR(B1955)</f>
        <v/>
      </c>
      <c r="B1955">
        <f>'Input EIA Imports Petroleum'!A1954</f>
        <v/>
      </c>
      <c r="C1955">
        <f>'Input EIA Imports Petroleum'!K1954</f>
        <v/>
      </c>
      <c r="D1955">
        <f>'Input EIA Imports Petroleum'!L1954</f>
        <v/>
      </c>
      <c r="E1955">
        <f>VLOOKUP('Input EIA Imports Petroleum'!$E1954,'EIA Petroleum Classification'!$A:$B,2,FALSE)</f>
        <v/>
      </c>
    </row>
    <row r="1956" spans="1:5">
      <c r="A1956">
        <f>YEAR(B1956)</f>
        <v/>
      </c>
      <c r="B1956">
        <f>'Input EIA Imports Petroleum'!A1955</f>
        <v/>
      </c>
      <c r="C1956">
        <f>'Input EIA Imports Petroleum'!K1955</f>
        <v/>
      </c>
      <c r="D1956">
        <f>'Input EIA Imports Petroleum'!L1955</f>
        <v/>
      </c>
      <c r="E1956">
        <f>VLOOKUP('Input EIA Imports Petroleum'!$E1955,'EIA Petroleum Classification'!$A:$B,2,FALSE)</f>
        <v/>
      </c>
    </row>
    <row r="1957" spans="1:5">
      <c r="A1957">
        <f>YEAR(B1957)</f>
        <v/>
      </c>
      <c r="B1957">
        <f>'Input EIA Imports Petroleum'!A1956</f>
        <v/>
      </c>
      <c r="C1957">
        <f>'Input EIA Imports Petroleum'!K1956</f>
        <v/>
      </c>
      <c r="D1957">
        <f>'Input EIA Imports Petroleum'!L1956</f>
        <v/>
      </c>
      <c r="E1957">
        <f>VLOOKUP('Input EIA Imports Petroleum'!$E1956,'EIA Petroleum Classification'!$A:$B,2,FALSE)</f>
        <v/>
      </c>
    </row>
    <row r="1958" spans="1:5">
      <c r="A1958">
        <f>YEAR(B1958)</f>
        <v/>
      </c>
      <c r="B1958">
        <f>'Input EIA Imports Petroleum'!A1957</f>
        <v/>
      </c>
      <c r="C1958">
        <f>'Input EIA Imports Petroleum'!K1957</f>
        <v/>
      </c>
      <c r="D1958">
        <f>'Input EIA Imports Petroleum'!L1957</f>
        <v/>
      </c>
      <c r="E1958">
        <f>VLOOKUP('Input EIA Imports Petroleum'!$E1957,'EIA Petroleum Classification'!$A:$B,2,FALSE)</f>
        <v/>
      </c>
    </row>
    <row r="1959" spans="1:5">
      <c r="A1959">
        <f>YEAR(B1959)</f>
        <v/>
      </c>
      <c r="B1959">
        <f>'Input EIA Imports Petroleum'!A1958</f>
        <v/>
      </c>
      <c r="C1959">
        <f>'Input EIA Imports Petroleum'!K1958</f>
        <v/>
      </c>
      <c r="D1959">
        <f>'Input EIA Imports Petroleum'!L1958</f>
        <v/>
      </c>
      <c r="E1959">
        <f>VLOOKUP('Input EIA Imports Petroleum'!$E1958,'EIA Petroleum Classification'!$A:$B,2,FALSE)</f>
        <v/>
      </c>
    </row>
    <row r="1960" spans="1:5">
      <c r="A1960">
        <f>YEAR(B1960)</f>
        <v/>
      </c>
      <c r="B1960">
        <f>'Input EIA Imports Petroleum'!A1959</f>
        <v/>
      </c>
      <c r="C1960">
        <f>'Input EIA Imports Petroleum'!K1959</f>
        <v/>
      </c>
      <c r="D1960">
        <f>'Input EIA Imports Petroleum'!L1959</f>
        <v/>
      </c>
      <c r="E1960">
        <f>VLOOKUP('Input EIA Imports Petroleum'!$E1959,'EIA Petroleum Classification'!$A:$B,2,FALSE)</f>
        <v/>
      </c>
    </row>
    <row r="1961" spans="1:5">
      <c r="A1961">
        <f>YEAR(B1961)</f>
        <v/>
      </c>
      <c r="B1961">
        <f>'Input EIA Imports Petroleum'!A1960</f>
        <v/>
      </c>
      <c r="C1961">
        <f>'Input EIA Imports Petroleum'!K1960</f>
        <v/>
      </c>
      <c r="D1961">
        <f>'Input EIA Imports Petroleum'!L1960</f>
        <v/>
      </c>
      <c r="E1961">
        <f>VLOOKUP('Input EIA Imports Petroleum'!$E1960,'EIA Petroleum Classification'!$A:$B,2,FALSE)</f>
        <v/>
      </c>
    </row>
    <row r="1962" spans="1:5">
      <c r="A1962">
        <f>YEAR(B1962)</f>
        <v/>
      </c>
      <c r="B1962">
        <f>'Input EIA Imports Petroleum'!A1961</f>
        <v/>
      </c>
      <c r="C1962">
        <f>'Input EIA Imports Petroleum'!K1961</f>
        <v/>
      </c>
      <c r="D1962">
        <f>'Input EIA Imports Petroleum'!L1961</f>
        <v/>
      </c>
      <c r="E1962">
        <f>VLOOKUP('Input EIA Imports Petroleum'!$E1961,'EIA Petroleum Classification'!$A:$B,2,FALSE)</f>
        <v/>
      </c>
    </row>
    <row r="1963" spans="1:5">
      <c r="A1963">
        <f>YEAR(B1963)</f>
        <v/>
      </c>
      <c r="B1963">
        <f>'Input EIA Imports Petroleum'!A1962</f>
        <v/>
      </c>
      <c r="C1963">
        <f>'Input EIA Imports Petroleum'!K1962</f>
        <v/>
      </c>
      <c r="D1963">
        <f>'Input EIA Imports Petroleum'!L1962</f>
        <v/>
      </c>
      <c r="E1963">
        <f>VLOOKUP('Input EIA Imports Petroleum'!$E1962,'EIA Petroleum Classification'!$A:$B,2,FALSE)</f>
        <v/>
      </c>
    </row>
    <row r="1964" spans="1:5">
      <c r="A1964">
        <f>YEAR(B1964)</f>
        <v/>
      </c>
      <c r="B1964">
        <f>'Input EIA Imports Petroleum'!A1963</f>
        <v/>
      </c>
      <c r="C1964">
        <f>'Input EIA Imports Petroleum'!K1963</f>
        <v/>
      </c>
      <c r="D1964">
        <f>'Input EIA Imports Petroleum'!L1963</f>
        <v/>
      </c>
      <c r="E1964">
        <f>VLOOKUP('Input EIA Imports Petroleum'!$E1963,'EIA Petroleum Classification'!$A:$B,2,FALSE)</f>
        <v/>
      </c>
    </row>
    <row r="1965" spans="1:5">
      <c r="A1965">
        <f>YEAR(B1965)</f>
        <v/>
      </c>
      <c r="B1965">
        <f>'Input EIA Imports Petroleum'!A1964</f>
        <v/>
      </c>
      <c r="C1965">
        <f>'Input EIA Imports Petroleum'!K1964</f>
        <v/>
      </c>
      <c r="D1965">
        <f>'Input EIA Imports Petroleum'!L1964</f>
        <v/>
      </c>
      <c r="E1965">
        <f>VLOOKUP('Input EIA Imports Petroleum'!$E1964,'EIA Petroleum Classification'!$A:$B,2,FALSE)</f>
        <v/>
      </c>
    </row>
    <row r="1966" spans="1:5">
      <c r="A1966">
        <f>YEAR(B1966)</f>
        <v/>
      </c>
      <c r="B1966">
        <f>'Input EIA Imports Petroleum'!A1965</f>
        <v/>
      </c>
      <c r="C1966">
        <f>'Input EIA Imports Petroleum'!K1965</f>
        <v/>
      </c>
      <c r="D1966">
        <f>'Input EIA Imports Petroleum'!L1965</f>
        <v/>
      </c>
      <c r="E1966">
        <f>VLOOKUP('Input EIA Imports Petroleum'!$E1965,'EIA Petroleum Classification'!$A:$B,2,FALSE)</f>
        <v/>
      </c>
    </row>
    <row r="1967" spans="1:5">
      <c r="A1967">
        <f>YEAR(B1967)</f>
        <v/>
      </c>
      <c r="B1967">
        <f>'Input EIA Imports Petroleum'!A1966</f>
        <v/>
      </c>
      <c r="C1967">
        <f>'Input EIA Imports Petroleum'!K1966</f>
        <v/>
      </c>
      <c r="D1967">
        <f>'Input EIA Imports Petroleum'!L1966</f>
        <v/>
      </c>
      <c r="E1967">
        <f>VLOOKUP('Input EIA Imports Petroleum'!$E1966,'EIA Petroleum Classification'!$A:$B,2,FALSE)</f>
        <v/>
      </c>
    </row>
    <row r="1968" spans="1:5">
      <c r="A1968">
        <f>YEAR(B1968)</f>
        <v/>
      </c>
      <c r="B1968">
        <f>'Input EIA Imports Petroleum'!A1967</f>
        <v/>
      </c>
      <c r="C1968">
        <f>'Input EIA Imports Petroleum'!K1967</f>
        <v/>
      </c>
      <c r="D1968">
        <f>'Input EIA Imports Petroleum'!L1967</f>
        <v/>
      </c>
      <c r="E1968">
        <f>VLOOKUP('Input EIA Imports Petroleum'!$E1967,'EIA Petroleum Classification'!$A:$B,2,FALSE)</f>
        <v/>
      </c>
    </row>
    <row r="1969" spans="1:5">
      <c r="A1969">
        <f>YEAR(B1969)</f>
        <v/>
      </c>
      <c r="B1969">
        <f>'Input EIA Imports Petroleum'!A1968</f>
        <v/>
      </c>
      <c r="C1969">
        <f>'Input EIA Imports Petroleum'!K1968</f>
        <v/>
      </c>
      <c r="D1969">
        <f>'Input EIA Imports Petroleum'!L1968</f>
        <v/>
      </c>
      <c r="E1969">
        <f>VLOOKUP('Input EIA Imports Petroleum'!$E1968,'EIA Petroleum Classification'!$A:$B,2,FALSE)</f>
        <v/>
      </c>
    </row>
    <row r="1970" spans="1:5">
      <c r="A1970">
        <f>YEAR(B1970)</f>
        <v/>
      </c>
      <c r="B1970">
        <f>'Input EIA Imports Petroleum'!A1969</f>
        <v/>
      </c>
      <c r="C1970">
        <f>'Input EIA Imports Petroleum'!K1969</f>
        <v/>
      </c>
      <c r="D1970">
        <f>'Input EIA Imports Petroleum'!L1969</f>
        <v/>
      </c>
      <c r="E1970">
        <f>VLOOKUP('Input EIA Imports Petroleum'!$E1969,'EIA Petroleum Classification'!$A:$B,2,FALSE)</f>
        <v/>
      </c>
    </row>
    <row r="1971" spans="1:5">
      <c r="A1971">
        <f>YEAR(B1971)</f>
        <v/>
      </c>
      <c r="B1971">
        <f>'Input EIA Imports Petroleum'!A1970</f>
        <v/>
      </c>
      <c r="C1971">
        <f>'Input EIA Imports Petroleum'!K1970</f>
        <v/>
      </c>
      <c r="D1971">
        <f>'Input EIA Imports Petroleum'!L1970</f>
        <v/>
      </c>
      <c r="E1971">
        <f>VLOOKUP('Input EIA Imports Petroleum'!$E1970,'EIA Petroleum Classification'!$A:$B,2,FALSE)</f>
        <v/>
      </c>
    </row>
    <row r="1972" spans="1:5">
      <c r="A1972">
        <f>YEAR(B1972)</f>
        <v/>
      </c>
      <c r="B1972">
        <f>'Input EIA Imports Petroleum'!A1971</f>
        <v/>
      </c>
      <c r="C1972">
        <f>'Input EIA Imports Petroleum'!K1971</f>
        <v/>
      </c>
      <c r="D1972">
        <f>'Input EIA Imports Petroleum'!L1971</f>
        <v/>
      </c>
      <c r="E1972">
        <f>VLOOKUP('Input EIA Imports Petroleum'!$E1971,'EIA Petroleum Classification'!$A:$B,2,FALSE)</f>
        <v/>
      </c>
    </row>
    <row r="1973" spans="1:5">
      <c r="A1973">
        <f>YEAR(B1973)</f>
        <v/>
      </c>
      <c r="B1973">
        <f>'Input EIA Imports Petroleum'!A1972</f>
        <v/>
      </c>
      <c r="C1973">
        <f>'Input EIA Imports Petroleum'!K1972</f>
        <v/>
      </c>
      <c r="D1973">
        <f>'Input EIA Imports Petroleum'!L1972</f>
        <v/>
      </c>
      <c r="E1973">
        <f>VLOOKUP('Input EIA Imports Petroleum'!$E1972,'EIA Petroleum Classification'!$A:$B,2,FALSE)</f>
        <v/>
      </c>
    </row>
    <row r="1974" spans="1:5">
      <c r="A1974">
        <f>YEAR(B1974)</f>
        <v/>
      </c>
      <c r="B1974">
        <f>'Input EIA Imports Petroleum'!A1973</f>
        <v/>
      </c>
      <c r="C1974">
        <f>'Input EIA Imports Petroleum'!K1973</f>
        <v/>
      </c>
      <c r="D1974">
        <f>'Input EIA Imports Petroleum'!L1973</f>
        <v/>
      </c>
      <c r="E1974">
        <f>VLOOKUP('Input EIA Imports Petroleum'!$E1973,'EIA Petroleum Classification'!$A:$B,2,FALSE)</f>
        <v/>
      </c>
    </row>
    <row r="1975" spans="1:5">
      <c r="A1975">
        <f>YEAR(B1975)</f>
        <v/>
      </c>
      <c r="B1975">
        <f>'Input EIA Imports Petroleum'!A1974</f>
        <v/>
      </c>
      <c r="C1975">
        <f>'Input EIA Imports Petroleum'!K1974</f>
        <v/>
      </c>
      <c r="D1975">
        <f>'Input EIA Imports Petroleum'!L1974</f>
        <v/>
      </c>
      <c r="E1975">
        <f>VLOOKUP('Input EIA Imports Petroleum'!$E1974,'EIA Petroleum Classification'!$A:$B,2,FALSE)</f>
        <v/>
      </c>
    </row>
    <row r="1976" spans="1:5">
      <c r="A1976">
        <f>YEAR(B1976)</f>
        <v/>
      </c>
      <c r="B1976">
        <f>'Input EIA Imports Petroleum'!A1975</f>
        <v/>
      </c>
      <c r="C1976">
        <f>'Input EIA Imports Petroleum'!K1975</f>
        <v/>
      </c>
      <c r="D1976">
        <f>'Input EIA Imports Petroleum'!L1975</f>
        <v/>
      </c>
      <c r="E1976">
        <f>VLOOKUP('Input EIA Imports Petroleum'!$E1975,'EIA Petroleum Classification'!$A:$B,2,FALSE)</f>
        <v/>
      </c>
    </row>
    <row r="1977" spans="1:5">
      <c r="A1977">
        <f>YEAR(B1977)</f>
        <v/>
      </c>
      <c r="B1977">
        <f>'Input EIA Imports Petroleum'!A1976</f>
        <v/>
      </c>
      <c r="C1977">
        <f>'Input EIA Imports Petroleum'!K1976</f>
        <v/>
      </c>
      <c r="D1977">
        <f>'Input EIA Imports Petroleum'!L1976</f>
        <v/>
      </c>
      <c r="E1977">
        <f>VLOOKUP('Input EIA Imports Petroleum'!$E1976,'EIA Petroleum Classification'!$A:$B,2,FALSE)</f>
        <v/>
      </c>
    </row>
    <row r="1978" spans="1:5">
      <c r="A1978">
        <f>YEAR(B1978)</f>
        <v/>
      </c>
      <c r="B1978">
        <f>'Input EIA Imports Petroleum'!A1977</f>
        <v/>
      </c>
      <c r="C1978">
        <f>'Input EIA Imports Petroleum'!K1977</f>
        <v/>
      </c>
      <c r="D1978">
        <f>'Input EIA Imports Petroleum'!L1977</f>
        <v/>
      </c>
      <c r="E1978">
        <f>VLOOKUP('Input EIA Imports Petroleum'!$E1977,'EIA Petroleum Classification'!$A:$B,2,FALSE)</f>
        <v/>
      </c>
    </row>
    <row r="1979" spans="1:5">
      <c r="A1979">
        <f>YEAR(B1979)</f>
        <v/>
      </c>
      <c r="B1979">
        <f>'Input EIA Imports Petroleum'!A1978</f>
        <v/>
      </c>
      <c r="C1979">
        <f>'Input EIA Imports Petroleum'!K1978</f>
        <v/>
      </c>
      <c r="D1979">
        <f>'Input EIA Imports Petroleum'!L1978</f>
        <v/>
      </c>
      <c r="E1979">
        <f>VLOOKUP('Input EIA Imports Petroleum'!$E1978,'EIA Petroleum Classification'!$A:$B,2,FALSE)</f>
        <v/>
      </c>
    </row>
    <row r="1980" spans="1:5">
      <c r="A1980">
        <f>YEAR(B1980)</f>
        <v/>
      </c>
      <c r="B1980">
        <f>'Input EIA Imports Petroleum'!A1979</f>
        <v/>
      </c>
      <c r="C1980">
        <f>'Input EIA Imports Petroleum'!K1979</f>
        <v/>
      </c>
      <c r="D1980">
        <f>'Input EIA Imports Petroleum'!L1979</f>
        <v/>
      </c>
      <c r="E1980">
        <f>VLOOKUP('Input EIA Imports Petroleum'!$E1979,'EIA Petroleum Classification'!$A:$B,2,FALSE)</f>
        <v/>
      </c>
    </row>
    <row r="1981" spans="1:5">
      <c r="A1981">
        <f>YEAR(B1981)</f>
        <v/>
      </c>
      <c r="B1981">
        <f>'Input EIA Imports Petroleum'!A1980</f>
        <v/>
      </c>
      <c r="C1981">
        <f>'Input EIA Imports Petroleum'!K1980</f>
        <v/>
      </c>
      <c r="D1981">
        <f>'Input EIA Imports Petroleum'!L1980</f>
        <v/>
      </c>
      <c r="E1981">
        <f>VLOOKUP('Input EIA Imports Petroleum'!$E1980,'EIA Petroleum Classification'!$A:$B,2,FALSE)</f>
        <v/>
      </c>
    </row>
    <row r="1982" spans="1:5">
      <c r="A1982">
        <f>YEAR(B1982)</f>
        <v/>
      </c>
      <c r="B1982">
        <f>'Input EIA Imports Petroleum'!A1981</f>
        <v/>
      </c>
      <c r="C1982">
        <f>'Input EIA Imports Petroleum'!K1981</f>
        <v/>
      </c>
      <c r="D1982">
        <f>'Input EIA Imports Petroleum'!L1981</f>
        <v/>
      </c>
      <c r="E1982">
        <f>VLOOKUP('Input EIA Imports Petroleum'!$E1981,'EIA Petroleum Classification'!$A:$B,2,FALSE)</f>
        <v/>
      </c>
    </row>
    <row r="1983" spans="1:5">
      <c r="A1983">
        <f>YEAR(B1983)</f>
        <v/>
      </c>
      <c r="B1983">
        <f>'Input EIA Imports Petroleum'!A1982</f>
        <v/>
      </c>
      <c r="C1983">
        <f>'Input EIA Imports Petroleum'!K1982</f>
        <v/>
      </c>
      <c r="D1983">
        <f>'Input EIA Imports Petroleum'!L1982</f>
        <v/>
      </c>
      <c r="E1983">
        <f>VLOOKUP('Input EIA Imports Petroleum'!$E1982,'EIA Petroleum Classification'!$A:$B,2,FALSE)</f>
        <v/>
      </c>
    </row>
    <row r="1984" spans="1:5">
      <c r="A1984">
        <f>YEAR(B1984)</f>
        <v/>
      </c>
      <c r="B1984">
        <f>'Input EIA Imports Petroleum'!A1983</f>
        <v/>
      </c>
      <c r="C1984">
        <f>'Input EIA Imports Petroleum'!K1983</f>
        <v/>
      </c>
      <c r="D1984">
        <f>'Input EIA Imports Petroleum'!L1983</f>
        <v/>
      </c>
      <c r="E1984">
        <f>VLOOKUP('Input EIA Imports Petroleum'!$E1983,'EIA Petroleum Classification'!$A:$B,2,FALSE)</f>
        <v/>
      </c>
    </row>
    <row r="1985" spans="1:5">
      <c r="A1985">
        <f>YEAR(B1985)</f>
        <v/>
      </c>
      <c r="B1985">
        <f>'Input EIA Imports Petroleum'!A1984</f>
        <v/>
      </c>
      <c r="C1985">
        <f>'Input EIA Imports Petroleum'!K1984</f>
        <v/>
      </c>
      <c r="D1985">
        <f>'Input EIA Imports Petroleum'!L1984</f>
        <v/>
      </c>
      <c r="E1985">
        <f>VLOOKUP('Input EIA Imports Petroleum'!$E1984,'EIA Petroleum Classification'!$A:$B,2,FALSE)</f>
        <v/>
      </c>
    </row>
    <row r="1986" spans="1:5">
      <c r="A1986">
        <f>YEAR(B1986)</f>
        <v/>
      </c>
      <c r="B1986">
        <f>'Input EIA Imports Petroleum'!A1985</f>
        <v/>
      </c>
      <c r="C1986">
        <f>'Input EIA Imports Petroleum'!K1985</f>
        <v/>
      </c>
      <c r="D1986">
        <f>'Input EIA Imports Petroleum'!L1985</f>
        <v/>
      </c>
      <c r="E1986">
        <f>VLOOKUP('Input EIA Imports Petroleum'!$E1985,'EIA Petroleum Classification'!$A:$B,2,FALSE)</f>
        <v/>
      </c>
    </row>
    <row r="1987" spans="1:5">
      <c r="A1987">
        <f>YEAR(B1987)</f>
        <v/>
      </c>
      <c r="B1987">
        <f>'Input EIA Imports Petroleum'!A1986</f>
        <v/>
      </c>
      <c r="C1987">
        <f>'Input EIA Imports Petroleum'!K1986</f>
        <v/>
      </c>
      <c r="D1987">
        <f>'Input EIA Imports Petroleum'!L1986</f>
        <v/>
      </c>
      <c r="E1987">
        <f>VLOOKUP('Input EIA Imports Petroleum'!$E1986,'EIA Petroleum Classification'!$A:$B,2,FALSE)</f>
        <v/>
      </c>
    </row>
    <row r="1988" spans="1:5">
      <c r="A1988">
        <f>YEAR(B1988)</f>
        <v/>
      </c>
      <c r="B1988">
        <f>'Input EIA Imports Petroleum'!A1987</f>
        <v/>
      </c>
      <c r="C1988">
        <f>'Input EIA Imports Petroleum'!K1987</f>
        <v/>
      </c>
      <c r="D1988">
        <f>'Input EIA Imports Petroleum'!L1987</f>
        <v/>
      </c>
      <c r="E1988">
        <f>VLOOKUP('Input EIA Imports Petroleum'!$E1987,'EIA Petroleum Classification'!$A:$B,2,FALSE)</f>
        <v/>
      </c>
    </row>
    <row r="1989" spans="1:5">
      <c r="A1989">
        <f>YEAR(B1989)</f>
        <v/>
      </c>
      <c r="B1989">
        <f>'Input EIA Imports Petroleum'!A1988</f>
        <v/>
      </c>
      <c r="C1989">
        <f>'Input EIA Imports Petroleum'!K1988</f>
        <v/>
      </c>
      <c r="D1989">
        <f>'Input EIA Imports Petroleum'!L1988</f>
        <v/>
      </c>
      <c r="E1989">
        <f>VLOOKUP('Input EIA Imports Petroleum'!$E1988,'EIA Petroleum Classification'!$A:$B,2,FALSE)</f>
        <v/>
      </c>
    </row>
    <row r="1990" spans="1:5">
      <c r="A1990">
        <f>YEAR(B1990)</f>
        <v/>
      </c>
      <c r="B1990">
        <f>'Input EIA Imports Petroleum'!A1989</f>
        <v/>
      </c>
      <c r="C1990">
        <f>'Input EIA Imports Petroleum'!K1989</f>
        <v/>
      </c>
      <c r="D1990">
        <f>'Input EIA Imports Petroleum'!L1989</f>
        <v/>
      </c>
      <c r="E1990">
        <f>VLOOKUP('Input EIA Imports Petroleum'!$E1989,'EIA Petroleum Classification'!$A:$B,2,FALSE)</f>
        <v/>
      </c>
    </row>
    <row r="1991" spans="1:5">
      <c r="A1991">
        <f>YEAR(B1991)</f>
        <v/>
      </c>
      <c r="B1991">
        <f>'Input EIA Imports Petroleum'!A1990</f>
        <v/>
      </c>
      <c r="C1991">
        <f>'Input EIA Imports Petroleum'!K1990</f>
        <v/>
      </c>
      <c r="D1991">
        <f>'Input EIA Imports Petroleum'!L1990</f>
        <v/>
      </c>
      <c r="E1991">
        <f>VLOOKUP('Input EIA Imports Petroleum'!$E1990,'EIA Petroleum Classification'!$A:$B,2,FALSE)</f>
        <v/>
      </c>
    </row>
    <row r="1992" spans="1:5">
      <c r="A1992">
        <f>YEAR(B1992)</f>
        <v/>
      </c>
      <c r="B1992">
        <f>'Input EIA Imports Petroleum'!A1991</f>
        <v/>
      </c>
      <c r="C1992">
        <f>'Input EIA Imports Petroleum'!K1991</f>
        <v/>
      </c>
      <c r="D1992">
        <f>'Input EIA Imports Petroleum'!L1991</f>
        <v/>
      </c>
      <c r="E1992">
        <f>VLOOKUP('Input EIA Imports Petroleum'!$E1991,'EIA Petroleum Classification'!$A:$B,2,FALSE)</f>
        <v/>
      </c>
    </row>
    <row r="1993" spans="1:5">
      <c r="A1993">
        <f>YEAR(B1993)</f>
        <v/>
      </c>
      <c r="B1993">
        <f>'Input EIA Imports Petroleum'!A1992</f>
        <v/>
      </c>
      <c r="C1993">
        <f>'Input EIA Imports Petroleum'!K1992</f>
        <v/>
      </c>
      <c r="D1993">
        <f>'Input EIA Imports Petroleum'!L1992</f>
        <v/>
      </c>
      <c r="E1993">
        <f>VLOOKUP('Input EIA Imports Petroleum'!$E1992,'EIA Petroleum Classification'!$A:$B,2,FALSE)</f>
        <v/>
      </c>
    </row>
    <row r="1994" spans="1:5">
      <c r="A1994">
        <f>YEAR(B1994)</f>
        <v/>
      </c>
      <c r="B1994">
        <f>'Input EIA Imports Petroleum'!A1993</f>
        <v/>
      </c>
      <c r="C1994">
        <f>'Input EIA Imports Petroleum'!K1993</f>
        <v/>
      </c>
      <c r="D1994">
        <f>'Input EIA Imports Petroleum'!L1993</f>
        <v/>
      </c>
      <c r="E1994">
        <f>VLOOKUP('Input EIA Imports Petroleum'!$E1993,'EIA Petroleum Classification'!$A:$B,2,FALSE)</f>
        <v/>
      </c>
    </row>
    <row r="1995" spans="1:5">
      <c r="A1995">
        <f>YEAR(B1995)</f>
        <v/>
      </c>
      <c r="B1995">
        <f>'Input EIA Imports Petroleum'!A1994</f>
        <v/>
      </c>
      <c r="C1995">
        <f>'Input EIA Imports Petroleum'!K1994</f>
        <v/>
      </c>
      <c r="D1995">
        <f>'Input EIA Imports Petroleum'!L1994</f>
        <v/>
      </c>
      <c r="E1995">
        <f>VLOOKUP('Input EIA Imports Petroleum'!$E1994,'EIA Petroleum Classification'!$A:$B,2,FALSE)</f>
        <v/>
      </c>
    </row>
    <row r="1996" spans="1:5">
      <c r="A1996">
        <f>YEAR(B1996)</f>
        <v/>
      </c>
      <c r="B1996">
        <f>'Input EIA Imports Petroleum'!A1995</f>
        <v/>
      </c>
      <c r="C1996">
        <f>'Input EIA Imports Petroleum'!K1995</f>
        <v/>
      </c>
      <c r="D1996">
        <f>'Input EIA Imports Petroleum'!L1995</f>
        <v/>
      </c>
      <c r="E1996">
        <f>VLOOKUP('Input EIA Imports Petroleum'!$E1995,'EIA Petroleum Classification'!$A:$B,2,FALSE)</f>
        <v/>
      </c>
    </row>
    <row r="1997" spans="1:5">
      <c r="A1997">
        <f>YEAR(B1997)</f>
        <v/>
      </c>
      <c r="B1997">
        <f>'Input EIA Imports Petroleum'!A1996</f>
        <v/>
      </c>
      <c r="C1997">
        <f>'Input EIA Imports Petroleum'!K1996</f>
        <v/>
      </c>
      <c r="D1997">
        <f>'Input EIA Imports Petroleum'!L1996</f>
        <v/>
      </c>
      <c r="E1997">
        <f>VLOOKUP('Input EIA Imports Petroleum'!$E1996,'EIA Petroleum Classification'!$A:$B,2,FALSE)</f>
        <v/>
      </c>
    </row>
    <row r="1998" spans="1:5">
      <c r="A1998">
        <f>YEAR(B1998)</f>
        <v/>
      </c>
      <c r="B1998">
        <f>'Input EIA Imports Petroleum'!A1997</f>
        <v/>
      </c>
      <c r="C1998">
        <f>'Input EIA Imports Petroleum'!K1997</f>
        <v/>
      </c>
      <c r="D1998">
        <f>'Input EIA Imports Petroleum'!L1997</f>
        <v/>
      </c>
      <c r="E1998">
        <f>VLOOKUP('Input EIA Imports Petroleum'!$E1997,'EIA Petroleum Classification'!$A:$B,2,FALSE)</f>
        <v/>
      </c>
    </row>
    <row r="1999" spans="1:5">
      <c r="A1999">
        <f>YEAR(B1999)</f>
        <v/>
      </c>
      <c r="B1999">
        <f>'Input EIA Imports Petroleum'!A1998</f>
        <v/>
      </c>
      <c r="C1999">
        <f>'Input EIA Imports Petroleum'!K1998</f>
        <v/>
      </c>
      <c r="D1999">
        <f>'Input EIA Imports Petroleum'!L1998</f>
        <v/>
      </c>
      <c r="E1999">
        <f>VLOOKUP('Input EIA Imports Petroleum'!$E1998,'EIA Petroleum Classification'!$A:$B,2,FALSE)</f>
        <v/>
      </c>
    </row>
    <row r="2000" spans="1:5">
      <c r="A2000">
        <f>YEAR(B2000)</f>
        <v/>
      </c>
      <c r="B2000">
        <f>'Input EIA Imports Petroleum'!A1999</f>
        <v/>
      </c>
      <c r="C2000">
        <f>'Input EIA Imports Petroleum'!K1999</f>
        <v/>
      </c>
      <c r="D2000">
        <f>'Input EIA Imports Petroleum'!L1999</f>
        <v/>
      </c>
      <c r="E2000">
        <f>VLOOKUP('Input EIA Imports Petroleum'!$E1999,'EIA Petroleum Classification'!$A:$B,2,FALSE)</f>
        <v/>
      </c>
    </row>
    <row r="2001" spans="1:5">
      <c r="A2001">
        <f>YEAR(B2001)</f>
        <v/>
      </c>
      <c r="B2001">
        <f>'Input EIA Imports Petroleum'!A2000</f>
        <v/>
      </c>
      <c r="C2001">
        <f>'Input EIA Imports Petroleum'!K2000</f>
        <v/>
      </c>
      <c r="D2001">
        <f>'Input EIA Imports Petroleum'!L2000</f>
        <v/>
      </c>
      <c r="E2001">
        <f>VLOOKUP('Input EIA Imports Petroleum'!$E2000,'EIA Petroleum Classification'!$A:$B,2,FALSE)</f>
        <v/>
      </c>
    </row>
    <row r="2002" spans="1:5">
      <c r="A2002">
        <f>YEAR(B2002)</f>
        <v/>
      </c>
      <c r="B2002">
        <f>'Input EIA Imports Petroleum'!A2001</f>
        <v/>
      </c>
      <c r="C2002">
        <f>'Input EIA Imports Petroleum'!K2001</f>
        <v/>
      </c>
      <c r="D2002">
        <f>'Input EIA Imports Petroleum'!L2001</f>
        <v/>
      </c>
      <c r="E2002">
        <f>VLOOKUP('Input EIA Imports Petroleum'!$E2001,'EIA Petroleum Classification'!$A:$B,2,FALSE)</f>
        <v/>
      </c>
    </row>
    <row r="2003" spans="1:5">
      <c r="A2003">
        <f>YEAR(B2003)</f>
        <v/>
      </c>
      <c r="B2003">
        <f>'Input EIA Imports Petroleum'!A2002</f>
        <v/>
      </c>
      <c r="C2003">
        <f>'Input EIA Imports Petroleum'!K2002</f>
        <v/>
      </c>
      <c r="D2003">
        <f>'Input EIA Imports Petroleum'!L2002</f>
        <v/>
      </c>
      <c r="E2003">
        <f>VLOOKUP('Input EIA Imports Petroleum'!$E2002,'EIA Petroleum Classification'!$A:$B,2,FALSE)</f>
        <v/>
      </c>
    </row>
    <row r="2004" spans="1:5">
      <c r="A2004">
        <f>YEAR(B2004)</f>
        <v/>
      </c>
      <c r="B2004">
        <f>'Input EIA Imports Petroleum'!A2003</f>
        <v/>
      </c>
      <c r="C2004">
        <f>'Input EIA Imports Petroleum'!K2003</f>
        <v/>
      </c>
      <c r="D2004">
        <f>'Input EIA Imports Petroleum'!L2003</f>
        <v/>
      </c>
      <c r="E2004">
        <f>VLOOKUP('Input EIA Imports Petroleum'!$E2003,'EIA Petroleum Classification'!$A:$B,2,FALSE)</f>
        <v/>
      </c>
    </row>
    <row r="2005" spans="1:5">
      <c r="A2005">
        <f>YEAR(B2005)</f>
        <v/>
      </c>
      <c r="B2005">
        <f>'Input EIA Imports Petroleum'!A2004</f>
        <v/>
      </c>
      <c r="C2005">
        <f>'Input EIA Imports Petroleum'!K2004</f>
        <v/>
      </c>
      <c r="D2005">
        <f>'Input EIA Imports Petroleum'!L2004</f>
        <v/>
      </c>
      <c r="E2005">
        <f>VLOOKUP('Input EIA Imports Petroleum'!$E2004,'EIA Petroleum Classification'!$A:$B,2,FALSE)</f>
        <v/>
      </c>
    </row>
    <row r="2006" spans="1:5">
      <c r="A2006">
        <f>YEAR(B2006)</f>
        <v/>
      </c>
      <c r="B2006">
        <f>'Input EIA Imports Petroleum'!A2005</f>
        <v/>
      </c>
      <c r="C2006">
        <f>'Input EIA Imports Petroleum'!K2005</f>
        <v/>
      </c>
      <c r="D2006">
        <f>'Input EIA Imports Petroleum'!L2005</f>
        <v/>
      </c>
      <c r="E2006">
        <f>VLOOKUP('Input EIA Imports Petroleum'!$E2005,'EIA Petroleum Classification'!$A:$B,2,FALSE)</f>
        <v/>
      </c>
    </row>
    <row r="2007" spans="1:5">
      <c r="A2007">
        <f>YEAR(B2007)</f>
        <v/>
      </c>
      <c r="B2007">
        <f>'Input EIA Imports Petroleum'!A2006</f>
        <v/>
      </c>
      <c r="C2007">
        <f>'Input EIA Imports Petroleum'!K2006</f>
        <v/>
      </c>
      <c r="D2007">
        <f>'Input EIA Imports Petroleum'!L2006</f>
        <v/>
      </c>
      <c r="E2007">
        <f>VLOOKUP('Input EIA Imports Petroleum'!$E2006,'EIA Petroleum Classification'!$A:$B,2,FALSE)</f>
        <v/>
      </c>
    </row>
    <row r="2008" spans="1:5">
      <c r="A2008">
        <f>YEAR(B2008)</f>
        <v/>
      </c>
      <c r="B2008">
        <f>'Input EIA Imports Petroleum'!A2007</f>
        <v/>
      </c>
      <c r="C2008">
        <f>'Input EIA Imports Petroleum'!K2007</f>
        <v/>
      </c>
      <c r="D2008">
        <f>'Input EIA Imports Petroleum'!L2007</f>
        <v/>
      </c>
      <c r="E2008">
        <f>VLOOKUP('Input EIA Imports Petroleum'!$E2007,'EIA Petroleum Classification'!$A:$B,2,FALSE)</f>
        <v/>
      </c>
    </row>
    <row r="2009" spans="1:5">
      <c r="A2009">
        <f>YEAR(B2009)</f>
        <v/>
      </c>
      <c r="B2009">
        <f>'Input EIA Imports Petroleum'!A2008</f>
        <v/>
      </c>
      <c r="C2009">
        <f>'Input EIA Imports Petroleum'!K2008</f>
        <v/>
      </c>
      <c r="D2009">
        <f>'Input EIA Imports Petroleum'!L2008</f>
        <v/>
      </c>
      <c r="E2009">
        <f>VLOOKUP('Input EIA Imports Petroleum'!$E2008,'EIA Petroleum Classification'!$A:$B,2,FALSE)</f>
        <v/>
      </c>
    </row>
    <row r="2010" spans="1:5">
      <c r="A2010">
        <f>YEAR(B2010)</f>
        <v/>
      </c>
      <c r="B2010">
        <f>'Input EIA Imports Petroleum'!A2009</f>
        <v/>
      </c>
      <c r="C2010">
        <f>'Input EIA Imports Petroleum'!K2009</f>
        <v/>
      </c>
      <c r="D2010">
        <f>'Input EIA Imports Petroleum'!L2009</f>
        <v/>
      </c>
      <c r="E2010">
        <f>VLOOKUP('Input EIA Imports Petroleum'!$E2009,'EIA Petroleum Classification'!$A:$B,2,FALSE)</f>
        <v/>
      </c>
    </row>
    <row r="2011" spans="1:5">
      <c r="A2011">
        <f>YEAR(B2011)</f>
        <v/>
      </c>
      <c r="B2011">
        <f>'Input EIA Imports Petroleum'!A2010</f>
        <v/>
      </c>
      <c r="C2011">
        <f>'Input EIA Imports Petroleum'!K2010</f>
        <v/>
      </c>
      <c r="D2011">
        <f>'Input EIA Imports Petroleum'!L2010</f>
        <v/>
      </c>
      <c r="E2011">
        <f>VLOOKUP('Input EIA Imports Petroleum'!$E2010,'EIA Petroleum Classification'!$A:$B,2,FALSE)</f>
        <v/>
      </c>
    </row>
    <row r="2012" spans="1:5">
      <c r="A2012">
        <f>YEAR(B2012)</f>
        <v/>
      </c>
      <c r="B2012">
        <f>'Input EIA Imports Petroleum'!A2011</f>
        <v/>
      </c>
      <c r="C2012">
        <f>'Input EIA Imports Petroleum'!K2011</f>
        <v/>
      </c>
      <c r="D2012">
        <f>'Input EIA Imports Petroleum'!L2011</f>
        <v/>
      </c>
      <c r="E2012">
        <f>VLOOKUP('Input EIA Imports Petroleum'!$E2011,'EIA Petroleum Classification'!$A:$B,2,FALSE)</f>
        <v/>
      </c>
    </row>
    <row r="2013" spans="1:5">
      <c r="A2013">
        <f>YEAR(B2013)</f>
        <v/>
      </c>
      <c r="B2013">
        <f>'Input EIA Imports Petroleum'!A2012</f>
        <v/>
      </c>
      <c r="C2013">
        <f>'Input EIA Imports Petroleum'!K2012</f>
        <v/>
      </c>
      <c r="D2013">
        <f>'Input EIA Imports Petroleum'!L2012</f>
        <v/>
      </c>
      <c r="E2013">
        <f>VLOOKUP('Input EIA Imports Petroleum'!$E2012,'EIA Petroleum Classification'!$A:$B,2,FALSE)</f>
        <v/>
      </c>
    </row>
    <row r="2014" spans="1:5">
      <c r="A2014">
        <f>YEAR(B2014)</f>
        <v/>
      </c>
      <c r="B2014">
        <f>'Input EIA Imports Petroleum'!A2013</f>
        <v/>
      </c>
      <c r="C2014">
        <f>'Input EIA Imports Petroleum'!K2013</f>
        <v/>
      </c>
      <c r="D2014">
        <f>'Input EIA Imports Petroleum'!L2013</f>
        <v/>
      </c>
      <c r="E2014">
        <f>VLOOKUP('Input EIA Imports Petroleum'!$E2013,'EIA Petroleum Classification'!$A:$B,2,FALSE)</f>
        <v/>
      </c>
    </row>
    <row r="2015" spans="1:5">
      <c r="A2015">
        <f>YEAR(B2015)</f>
        <v/>
      </c>
      <c r="B2015">
        <f>'Input EIA Imports Petroleum'!A2014</f>
        <v/>
      </c>
      <c r="C2015">
        <f>'Input EIA Imports Petroleum'!K2014</f>
        <v/>
      </c>
      <c r="D2015">
        <f>'Input EIA Imports Petroleum'!L2014</f>
        <v/>
      </c>
      <c r="E2015">
        <f>VLOOKUP('Input EIA Imports Petroleum'!$E2014,'EIA Petroleum Classification'!$A:$B,2,FALSE)</f>
        <v/>
      </c>
    </row>
    <row r="2016" spans="1:5">
      <c r="A2016">
        <f>YEAR(B2016)</f>
        <v/>
      </c>
      <c r="B2016">
        <f>'Input EIA Imports Petroleum'!A2015</f>
        <v/>
      </c>
      <c r="C2016">
        <f>'Input EIA Imports Petroleum'!K2015</f>
        <v/>
      </c>
      <c r="D2016">
        <f>'Input EIA Imports Petroleum'!L2015</f>
        <v/>
      </c>
      <c r="E2016">
        <f>VLOOKUP('Input EIA Imports Petroleum'!$E2015,'EIA Petroleum Classification'!$A:$B,2,FALSE)</f>
        <v/>
      </c>
    </row>
    <row r="2017" spans="1:5">
      <c r="A2017">
        <f>YEAR(B2017)</f>
        <v/>
      </c>
      <c r="B2017">
        <f>'Input EIA Imports Petroleum'!A2016</f>
        <v/>
      </c>
      <c r="C2017">
        <f>'Input EIA Imports Petroleum'!K2016</f>
        <v/>
      </c>
      <c r="D2017">
        <f>'Input EIA Imports Petroleum'!L2016</f>
        <v/>
      </c>
      <c r="E2017">
        <f>VLOOKUP('Input EIA Imports Petroleum'!$E2016,'EIA Petroleum Classification'!$A:$B,2,FALSE)</f>
        <v/>
      </c>
    </row>
    <row r="2018" spans="1:5">
      <c r="A2018">
        <f>YEAR(B2018)</f>
        <v/>
      </c>
      <c r="B2018">
        <f>'Input EIA Imports Petroleum'!A2017</f>
        <v/>
      </c>
      <c r="C2018">
        <f>'Input EIA Imports Petroleum'!K2017</f>
        <v/>
      </c>
      <c r="D2018">
        <f>'Input EIA Imports Petroleum'!L2017</f>
        <v/>
      </c>
      <c r="E2018">
        <f>VLOOKUP('Input EIA Imports Petroleum'!$E2017,'EIA Petroleum Classification'!$A:$B,2,FALSE)</f>
        <v/>
      </c>
    </row>
    <row r="2019" spans="1:5">
      <c r="A2019">
        <f>YEAR(B2019)</f>
        <v/>
      </c>
      <c r="B2019">
        <f>'Input EIA Imports Petroleum'!A2018</f>
        <v/>
      </c>
      <c r="C2019">
        <f>'Input EIA Imports Petroleum'!K2018</f>
        <v/>
      </c>
      <c r="D2019">
        <f>'Input EIA Imports Petroleum'!L2018</f>
        <v/>
      </c>
      <c r="E2019">
        <f>VLOOKUP('Input EIA Imports Petroleum'!$E2018,'EIA Petroleum Classification'!$A:$B,2,FALSE)</f>
        <v/>
      </c>
    </row>
    <row r="2020" spans="1:5">
      <c r="A2020">
        <f>YEAR(B2020)</f>
        <v/>
      </c>
      <c r="B2020">
        <f>'Input EIA Imports Petroleum'!A2019</f>
        <v/>
      </c>
      <c r="C2020">
        <f>'Input EIA Imports Petroleum'!K2019</f>
        <v/>
      </c>
      <c r="D2020">
        <f>'Input EIA Imports Petroleum'!L2019</f>
        <v/>
      </c>
      <c r="E2020">
        <f>VLOOKUP('Input EIA Imports Petroleum'!$E2019,'EIA Petroleum Classification'!$A:$B,2,FALSE)</f>
        <v/>
      </c>
    </row>
    <row r="2021" spans="1:5">
      <c r="A2021">
        <f>YEAR(B2021)</f>
        <v/>
      </c>
      <c r="B2021">
        <f>'Input EIA Imports Petroleum'!A2020</f>
        <v/>
      </c>
      <c r="C2021">
        <f>'Input EIA Imports Petroleum'!K2020</f>
        <v/>
      </c>
      <c r="D2021">
        <f>'Input EIA Imports Petroleum'!L2020</f>
        <v/>
      </c>
      <c r="E2021">
        <f>VLOOKUP('Input EIA Imports Petroleum'!$E2020,'EIA Petroleum Classification'!$A:$B,2,FALSE)</f>
        <v/>
      </c>
    </row>
    <row r="2022" spans="1:5">
      <c r="A2022">
        <f>YEAR(B2022)</f>
        <v/>
      </c>
      <c r="B2022">
        <f>'Input EIA Imports Petroleum'!A2021</f>
        <v/>
      </c>
      <c r="C2022">
        <f>'Input EIA Imports Petroleum'!K2021</f>
        <v/>
      </c>
      <c r="D2022">
        <f>'Input EIA Imports Petroleum'!L2021</f>
        <v/>
      </c>
      <c r="E2022">
        <f>VLOOKUP('Input EIA Imports Petroleum'!$E2021,'EIA Petroleum Classification'!$A:$B,2,FALSE)</f>
        <v/>
      </c>
    </row>
    <row r="2023" spans="1:5">
      <c r="A2023">
        <f>YEAR(B2023)</f>
        <v/>
      </c>
      <c r="B2023">
        <f>'Input EIA Imports Petroleum'!A2022</f>
        <v/>
      </c>
      <c r="C2023">
        <f>'Input EIA Imports Petroleum'!K2022</f>
        <v/>
      </c>
      <c r="D2023">
        <f>'Input EIA Imports Petroleum'!L2022</f>
        <v/>
      </c>
      <c r="E2023">
        <f>VLOOKUP('Input EIA Imports Petroleum'!$E2022,'EIA Petroleum Classification'!$A:$B,2,FALSE)</f>
        <v/>
      </c>
    </row>
    <row r="2024" spans="1:5">
      <c r="A2024">
        <f>YEAR(B2024)</f>
        <v/>
      </c>
      <c r="B2024">
        <f>'Input EIA Imports Petroleum'!A2023</f>
        <v/>
      </c>
      <c r="C2024">
        <f>'Input EIA Imports Petroleum'!K2023</f>
        <v/>
      </c>
      <c r="D2024">
        <f>'Input EIA Imports Petroleum'!L2023</f>
        <v/>
      </c>
      <c r="E2024">
        <f>VLOOKUP('Input EIA Imports Petroleum'!$E2023,'EIA Petroleum Classification'!$A:$B,2,FALSE)</f>
        <v/>
      </c>
    </row>
    <row r="2025" spans="1:5">
      <c r="A2025">
        <f>YEAR(B2025)</f>
        <v/>
      </c>
      <c r="B2025">
        <f>'Input EIA Imports Petroleum'!A2024</f>
        <v/>
      </c>
      <c r="C2025">
        <f>'Input EIA Imports Petroleum'!K2024</f>
        <v/>
      </c>
      <c r="D2025">
        <f>'Input EIA Imports Petroleum'!L2024</f>
        <v/>
      </c>
      <c r="E2025">
        <f>VLOOKUP('Input EIA Imports Petroleum'!$E2024,'EIA Petroleum Classification'!$A:$B,2,FALSE)</f>
        <v/>
      </c>
    </row>
    <row r="2026" spans="1:5">
      <c r="A2026">
        <f>YEAR(B2026)</f>
        <v/>
      </c>
      <c r="B2026">
        <f>'Input EIA Imports Petroleum'!A2025</f>
        <v/>
      </c>
      <c r="C2026">
        <f>'Input EIA Imports Petroleum'!K2025</f>
        <v/>
      </c>
      <c r="D2026">
        <f>'Input EIA Imports Petroleum'!L2025</f>
        <v/>
      </c>
      <c r="E2026">
        <f>VLOOKUP('Input EIA Imports Petroleum'!$E2025,'EIA Petroleum Classification'!$A:$B,2,FALSE)</f>
        <v/>
      </c>
    </row>
    <row r="2027" spans="1:5">
      <c r="A2027">
        <f>YEAR(B2027)</f>
        <v/>
      </c>
      <c r="B2027">
        <f>'Input EIA Imports Petroleum'!A2026</f>
        <v/>
      </c>
      <c r="C2027">
        <f>'Input EIA Imports Petroleum'!K2026</f>
        <v/>
      </c>
      <c r="D2027">
        <f>'Input EIA Imports Petroleum'!L2026</f>
        <v/>
      </c>
      <c r="E2027">
        <f>VLOOKUP('Input EIA Imports Petroleum'!$E2026,'EIA Petroleum Classification'!$A:$B,2,FALSE)</f>
        <v/>
      </c>
    </row>
    <row r="2028" spans="1:5">
      <c r="A2028">
        <f>YEAR(B2028)</f>
        <v/>
      </c>
      <c r="B2028">
        <f>'Input EIA Imports Petroleum'!A2027</f>
        <v/>
      </c>
      <c r="C2028">
        <f>'Input EIA Imports Petroleum'!K2027</f>
        <v/>
      </c>
      <c r="D2028">
        <f>'Input EIA Imports Petroleum'!L2027</f>
        <v/>
      </c>
      <c r="E2028">
        <f>VLOOKUP('Input EIA Imports Petroleum'!$E2027,'EIA Petroleum Classification'!$A:$B,2,FALSE)</f>
        <v/>
      </c>
    </row>
    <row r="2029" spans="1:5">
      <c r="A2029">
        <f>YEAR(B2029)</f>
        <v/>
      </c>
      <c r="B2029">
        <f>'Input EIA Imports Petroleum'!A2028</f>
        <v/>
      </c>
      <c r="C2029">
        <f>'Input EIA Imports Petroleum'!K2028</f>
        <v/>
      </c>
      <c r="D2029">
        <f>'Input EIA Imports Petroleum'!L2028</f>
        <v/>
      </c>
      <c r="E2029">
        <f>VLOOKUP('Input EIA Imports Petroleum'!$E2028,'EIA Petroleum Classification'!$A:$B,2,FALSE)</f>
        <v/>
      </c>
    </row>
    <row r="2030" spans="1:5">
      <c r="A2030">
        <f>YEAR(B2030)</f>
        <v/>
      </c>
      <c r="B2030">
        <f>'Input EIA Imports Petroleum'!A2029</f>
        <v/>
      </c>
      <c r="C2030">
        <f>'Input EIA Imports Petroleum'!K2029</f>
        <v/>
      </c>
      <c r="D2030">
        <f>'Input EIA Imports Petroleum'!L2029</f>
        <v/>
      </c>
      <c r="E2030">
        <f>VLOOKUP('Input EIA Imports Petroleum'!$E2029,'EIA Petroleum Classification'!$A:$B,2,FALSE)</f>
        <v/>
      </c>
    </row>
    <row r="2031" spans="1:5">
      <c r="A2031">
        <f>YEAR(B2031)</f>
        <v/>
      </c>
      <c r="B2031">
        <f>'Input EIA Imports Petroleum'!A2030</f>
        <v/>
      </c>
      <c r="C2031">
        <f>'Input EIA Imports Petroleum'!K2030</f>
        <v/>
      </c>
      <c r="D2031">
        <f>'Input EIA Imports Petroleum'!L2030</f>
        <v/>
      </c>
      <c r="E2031">
        <f>VLOOKUP('Input EIA Imports Petroleum'!$E2030,'EIA Petroleum Classification'!$A:$B,2,FALSE)</f>
        <v/>
      </c>
    </row>
    <row r="2032" spans="1:5">
      <c r="A2032">
        <f>YEAR(B2032)</f>
        <v/>
      </c>
      <c r="B2032">
        <f>'Input EIA Imports Petroleum'!A2031</f>
        <v/>
      </c>
      <c r="C2032">
        <f>'Input EIA Imports Petroleum'!K2031</f>
        <v/>
      </c>
      <c r="D2032">
        <f>'Input EIA Imports Petroleum'!L2031</f>
        <v/>
      </c>
      <c r="E2032">
        <f>VLOOKUP('Input EIA Imports Petroleum'!$E2031,'EIA Petroleum Classification'!$A:$B,2,FALSE)</f>
        <v/>
      </c>
    </row>
    <row r="2033" spans="1:5">
      <c r="A2033">
        <f>YEAR(B2033)</f>
        <v/>
      </c>
      <c r="B2033">
        <f>'Input EIA Imports Petroleum'!A2032</f>
        <v/>
      </c>
      <c r="C2033">
        <f>'Input EIA Imports Petroleum'!K2032</f>
        <v/>
      </c>
      <c r="D2033">
        <f>'Input EIA Imports Petroleum'!L2032</f>
        <v/>
      </c>
      <c r="E2033">
        <f>VLOOKUP('Input EIA Imports Petroleum'!$E2032,'EIA Petroleum Classification'!$A:$B,2,FALSE)</f>
        <v/>
      </c>
    </row>
    <row r="2034" spans="1:5">
      <c r="A2034">
        <f>YEAR(B2034)</f>
        <v/>
      </c>
      <c r="B2034">
        <f>'Input EIA Imports Petroleum'!A2033</f>
        <v/>
      </c>
      <c r="C2034">
        <f>'Input EIA Imports Petroleum'!K2033</f>
        <v/>
      </c>
      <c r="D2034">
        <f>'Input EIA Imports Petroleum'!L2033</f>
        <v/>
      </c>
      <c r="E2034">
        <f>VLOOKUP('Input EIA Imports Petroleum'!$E2033,'EIA Petroleum Classification'!$A:$B,2,FALSE)</f>
        <v/>
      </c>
    </row>
    <row r="2035" spans="1:5">
      <c r="A2035">
        <f>YEAR(B2035)</f>
        <v/>
      </c>
      <c r="B2035">
        <f>'Input EIA Imports Petroleum'!A2034</f>
        <v/>
      </c>
      <c r="C2035">
        <f>'Input EIA Imports Petroleum'!K2034</f>
        <v/>
      </c>
      <c r="D2035">
        <f>'Input EIA Imports Petroleum'!L2034</f>
        <v/>
      </c>
      <c r="E2035">
        <f>VLOOKUP('Input EIA Imports Petroleum'!$E2034,'EIA Petroleum Classification'!$A:$B,2,FALSE)</f>
        <v/>
      </c>
    </row>
    <row r="2036" spans="1:5">
      <c r="A2036">
        <f>YEAR(B2036)</f>
        <v/>
      </c>
      <c r="B2036">
        <f>'Input EIA Imports Petroleum'!A2035</f>
        <v/>
      </c>
      <c r="C2036">
        <f>'Input EIA Imports Petroleum'!K2035</f>
        <v/>
      </c>
      <c r="D2036">
        <f>'Input EIA Imports Petroleum'!L2035</f>
        <v/>
      </c>
      <c r="E2036">
        <f>VLOOKUP('Input EIA Imports Petroleum'!$E2035,'EIA Petroleum Classification'!$A:$B,2,FALSE)</f>
        <v/>
      </c>
    </row>
    <row r="2037" spans="1:5">
      <c r="A2037">
        <f>YEAR(B2037)</f>
        <v/>
      </c>
      <c r="B2037">
        <f>'Input EIA Imports Petroleum'!A2036</f>
        <v/>
      </c>
      <c r="C2037">
        <f>'Input EIA Imports Petroleum'!K2036</f>
        <v/>
      </c>
      <c r="D2037">
        <f>'Input EIA Imports Petroleum'!L2036</f>
        <v/>
      </c>
      <c r="E2037">
        <f>VLOOKUP('Input EIA Imports Petroleum'!$E2036,'EIA Petroleum Classification'!$A:$B,2,FALSE)</f>
        <v/>
      </c>
    </row>
    <row r="2038" spans="1:5">
      <c r="A2038">
        <f>YEAR(B2038)</f>
        <v/>
      </c>
      <c r="B2038">
        <f>'Input EIA Imports Petroleum'!A2037</f>
        <v/>
      </c>
      <c r="C2038">
        <f>'Input EIA Imports Petroleum'!K2037</f>
        <v/>
      </c>
      <c r="D2038">
        <f>'Input EIA Imports Petroleum'!L2037</f>
        <v/>
      </c>
      <c r="E2038">
        <f>VLOOKUP('Input EIA Imports Petroleum'!$E2037,'EIA Petroleum Classification'!$A:$B,2,FALSE)</f>
        <v/>
      </c>
    </row>
    <row r="2039" spans="1:5">
      <c r="A2039">
        <f>YEAR(B2039)</f>
        <v/>
      </c>
      <c r="B2039">
        <f>'Input EIA Imports Petroleum'!A2038</f>
        <v/>
      </c>
      <c r="C2039">
        <f>'Input EIA Imports Petroleum'!K2038</f>
        <v/>
      </c>
      <c r="D2039">
        <f>'Input EIA Imports Petroleum'!L2038</f>
        <v/>
      </c>
      <c r="E2039">
        <f>VLOOKUP('Input EIA Imports Petroleum'!$E2038,'EIA Petroleum Classification'!$A:$B,2,FALSE)</f>
        <v/>
      </c>
    </row>
    <row r="2040" spans="1:5">
      <c r="A2040">
        <f>YEAR(B2040)</f>
        <v/>
      </c>
      <c r="B2040">
        <f>'Input EIA Imports Petroleum'!A2039</f>
        <v/>
      </c>
      <c r="C2040">
        <f>'Input EIA Imports Petroleum'!K2039</f>
        <v/>
      </c>
      <c r="D2040">
        <f>'Input EIA Imports Petroleum'!L2039</f>
        <v/>
      </c>
      <c r="E2040">
        <f>VLOOKUP('Input EIA Imports Petroleum'!$E2039,'EIA Petroleum Classification'!$A:$B,2,FALSE)</f>
        <v/>
      </c>
    </row>
    <row r="2041" spans="1:5">
      <c r="A2041">
        <f>YEAR(B2041)</f>
        <v/>
      </c>
      <c r="B2041">
        <f>'Input EIA Imports Petroleum'!A2040</f>
        <v/>
      </c>
      <c r="C2041">
        <f>'Input EIA Imports Petroleum'!K2040</f>
        <v/>
      </c>
      <c r="D2041">
        <f>'Input EIA Imports Petroleum'!L2040</f>
        <v/>
      </c>
      <c r="E2041">
        <f>VLOOKUP('Input EIA Imports Petroleum'!$E2040,'EIA Petroleum Classification'!$A:$B,2,FALSE)</f>
        <v/>
      </c>
    </row>
    <row r="2042" spans="1:5">
      <c r="A2042">
        <f>YEAR(B2042)</f>
        <v/>
      </c>
      <c r="B2042">
        <f>'Input EIA Imports Petroleum'!A2041</f>
        <v/>
      </c>
      <c r="C2042">
        <f>'Input EIA Imports Petroleum'!K2041</f>
        <v/>
      </c>
      <c r="D2042">
        <f>'Input EIA Imports Petroleum'!L2041</f>
        <v/>
      </c>
      <c r="E2042">
        <f>VLOOKUP('Input EIA Imports Petroleum'!$E2041,'EIA Petroleum Classification'!$A:$B,2,FALSE)</f>
        <v/>
      </c>
    </row>
    <row r="2043" spans="1:5">
      <c r="A2043">
        <f>YEAR(B2043)</f>
        <v/>
      </c>
      <c r="B2043">
        <f>'Input EIA Imports Petroleum'!A2042</f>
        <v/>
      </c>
      <c r="C2043">
        <f>'Input EIA Imports Petroleum'!K2042</f>
        <v/>
      </c>
      <c r="D2043">
        <f>'Input EIA Imports Petroleum'!L2042</f>
        <v/>
      </c>
      <c r="E2043">
        <f>VLOOKUP('Input EIA Imports Petroleum'!$E2042,'EIA Petroleum Classification'!$A:$B,2,FALSE)</f>
        <v/>
      </c>
    </row>
    <row r="2044" spans="1:5">
      <c r="A2044">
        <f>YEAR(B2044)</f>
        <v/>
      </c>
      <c r="B2044">
        <f>'Input EIA Imports Petroleum'!A2043</f>
        <v/>
      </c>
      <c r="C2044">
        <f>'Input EIA Imports Petroleum'!K2043</f>
        <v/>
      </c>
      <c r="D2044">
        <f>'Input EIA Imports Petroleum'!L2043</f>
        <v/>
      </c>
      <c r="E2044">
        <f>VLOOKUP('Input EIA Imports Petroleum'!$E2043,'EIA Petroleum Classification'!$A:$B,2,FALSE)</f>
        <v/>
      </c>
    </row>
    <row r="2045" spans="1:5">
      <c r="A2045">
        <f>YEAR(B2045)</f>
        <v/>
      </c>
      <c r="B2045">
        <f>'Input EIA Imports Petroleum'!A2044</f>
        <v/>
      </c>
      <c r="C2045">
        <f>'Input EIA Imports Petroleum'!K2044</f>
        <v/>
      </c>
      <c r="D2045">
        <f>'Input EIA Imports Petroleum'!L2044</f>
        <v/>
      </c>
      <c r="E2045">
        <f>VLOOKUP('Input EIA Imports Petroleum'!$E2044,'EIA Petroleum Classification'!$A:$B,2,FALSE)</f>
        <v/>
      </c>
    </row>
    <row r="2046" spans="1:5">
      <c r="A2046">
        <f>YEAR(B2046)</f>
        <v/>
      </c>
      <c r="B2046">
        <f>'Input EIA Imports Petroleum'!A2045</f>
        <v/>
      </c>
      <c r="C2046">
        <f>'Input EIA Imports Petroleum'!K2045</f>
        <v/>
      </c>
      <c r="D2046">
        <f>'Input EIA Imports Petroleum'!L2045</f>
        <v/>
      </c>
      <c r="E2046">
        <f>VLOOKUP('Input EIA Imports Petroleum'!$E2045,'EIA Petroleum Classification'!$A:$B,2,FALSE)</f>
        <v/>
      </c>
    </row>
    <row r="2047" spans="1:5">
      <c r="A2047">
        <f>YEAR(B2047)</f>
        <v/>
      </c>
      <c r="B2047">
        <f>'Input EIA Imports Petroleum'!A2046</f>
        <v/>
      </c>
      <c r="C2047">
        <f>'Input EIA Imports Petroleum'!K2046</f>
        <v/>
      </c>
      <c r="D2047">
        <f>'Input EIA Imports Petroleum'!L2046</f>
        <v/>
      </c>
      <c r="E2047">
        <f>VLOOKUP('Input EIA Imports Petroleum'!$E2046,'EIA Petroleum Classification'!$A:$B,2,FALSE)</f>
        <v/>
      </c>
    </row>
    <row r="2048" spans="1:5">
      <c r="A2048">
        <f>YEAR(B2048)</f>
        <v/>
      </c>
      <c r="B2048">
        <f>'Input EIA Imports Petroleum'!A2047</f>
        <v/>
      </c>
      <c r="C2048">
        <f>'Input EIA Imports Petroleum'!K2047</f>
        <v/>
      </c>
      <c r="D2048">
        <f>'Input EIA Imports Petroleum'!L2047</f>
        <v/>
      </c>
      <c r="E2048">
        <f>VLOOKUP('Input EIA Imports Petroleum'!$E2047,'EIA Petroleum Classification'!$A:$B,2,FALSE)</f>
        <v/>
      </c>
    </row>
    <row r="2049" spans="1:5">
      <c r="A2049">
        <f>YEAR(B2049)</f>
        <v/>
      </c>
      <c r="B2049">
        <f>'Input EIA Imports Petroleum'!A2048</f>
        <v/>
      </c>
      <c r="C2049">
        <f>'Input EIA Imports Petroleum'!K2048</f>
        <v/>
      </c>
      <c r="D2049">
        <f>'Input EIA Imports Petroleum'!L2048</f>
        <v/>
      </c>
      <c r="E2049">
        <f>VLOOKUP('Input EIA Imports Petroleum'!$E2048,'EIA Petroleum Classification'!$A:$B,2,FALSE)</f>
        <v/>
      </c>
    </row>
    <row r="2050" spans="1:5">
      <c r="A2050">
        <f>YEAR(B2050)</f>
        <v/>
      </c>
      <c r="B2050">
        <f>'Input EIA Imports Petroleum'!A2049</f>
        <v/>
      </c>
      <c r="C2050">
        <f>'Input EIA Imports Petroleum'!K2049</f>
        <v/>
      </c>
      <c r="D2050">
        <f>'Input EIA Imports Petroleum'!L2049</f>
        <v/>
      </c>
      <c r="E2050">
        <f>VLOOKUP('Input EIA Imports Petroleum'!$E2049,'EIA Petroleum Classification'!$A:$B,2,FALSE)</f>
        <v/>
      </c>
    </row>
    <row r="2051" spans="1:5">
      <c r="A2051">
        <f>YEAR(B2051)</f>
        <v/>
      </c>
      <c r="B2051">
        <f>'Input EIA Imports Petroleum'!A2050</f>
        <v/>
      </c>
      <c r="C2051">
        <f>'Input EIA Imports Petroleum'!K2050</f>
        <v/>
      </c>
      <c r="D2051">
        <f>'Input EIA Imports Petroleum'!L2050</f>
        <v/>
      </c>
      <c r="E2051">
        <f>VLOOKUP('Input EIA Imports Petroleum'!$E2050,'EIA Petroleum Classification'!$A:$B,2,FALSE)</f>
        <v/>
      </c>
    </row>
    <row r="2052" spans="1:5">
      <c r="A2052">
        <f>YEAR(B2052)</f>
        <v/>
      </c>
      <c r="B2052">
        <f>'Input EIA Imports Petroleum'!A2051</f>
        <v/>
      </c>
      <c r="C2052">
        <f>'Input EIA Imports Petroleum'!K2051</f>
        <v/>
      </c>
      <c r="D2052">
        <f>'Input EIA Imports Petroleum'!L2051</f>
        <v/>
      </c>
      <c r="E2052">
        <f>VLOOKUP('Input EIA Imports Petroleum'!$E2051,'EIA Petroleum Classification'!$A:$B,2,FALSE)</f>
        <v/>
      </c>
    </row>
    <row r="2053" spans="1:5">
      <c r="A2053">
        <f>YEAR(B2053)</f>
        <v/>
      </c>
      <c r="B2053">
        <f>'Input EIA Imports Petroleum'!A2052</f>
        <v/>
      </c>
      <c r="C2053">
        <f>'Input EIA Imports Petroleum'!K2052</f>
        <v/>
      </c>
      <c r="D2053">
        <f>'Input EIA Imports Petroleum'!L2052</f>
        <v/>
      </c>
      <c r="E2053">
        <f>VLOOKUP('Input EIA Imports Petroleum'!$E2052,'EIA Petroleum Classification'!$A:$B,2,FALSE)</f>
        <v/>
      </c>
    </row>
    <row r="2054" spans="1:5">
      <c r="A2054">
        <f>YEAR(B2054)</f>
        <v/>
      </c>
      <c r="B2054">
        <f>'Input EIA Imports Petroleum'!A2053</f>
        <v/>
      </c>
      <c r="C2054">
        <f>'Input EIA Imports Petroleum'!K2053</f>
        <v/>
      </c>
      <c r="D2054">
        <f>'Input EIA Imports Petroleum'!L2053</f>
        <v/>
      </c>
      <c r="E2054">
        <f>VLOOKUP('Input EIA Imports Petroleum'!$E2053,'EIA Petroleum Classification'!$A:$B,2,FALSE)</f>
        <v/>
      </c>
    </row>
    <row r="2055" spans="1:5">
      <c r="A2055">
        <f>YEAR(B2055)</f>
        <v/>
      </c>
      <c r="B2055">
        <f>'Input EIA Imports Petroleum'!A2054</f>
        <v/>
      </c>
      <c r="C2055">
        <f>'Input EIA Imports Petroleum'!K2054</f>
        <v/>
      </c>
      <c r="D2055">
        <f>'Input EIA Imports Petroleum'!L2054</f>
        <v/>
      </c>
      <c r="E2055">
        <f>VLOOKUP('Input EIA Imports Petroleum'!$E2054,'EIA Petroleum Classification'!$A:$B,2,FALSE)</f>
        <v/>
      </c>
    </row>
    <row r="2056" spans="1:5">
      <c r="A2056">
        <f>YEAR(B2056)</f>
        <v/>
      </c>
      <c r="B2056">
        <f>'Input EIA Imports Petroleum'!A2055</f>
        <v/>
      </c>
      <c r="C2056">
        <f>'Input EIA Imports Petroleum'!K2055</f>
        <v/>
      </c>
      <c r="D2056">
        <f>'Input EIA Imports Petroleum'!L2055</f>
        <v/>
      </c>
      <c r="E2056">
        <f>VLOOKUP('Input EIA Imports Petroleum'!$E2055,'EIA Petroleum Classification'!$A:$B,2,FALSE)</f>
        <v/>
      </c>
    </row>
    <row r="2057" spans="1:5">
      <c r="A2057">
        <f>YEAR(B2057)</f>
        <v/>
      </c>
      <c r="B2057">
        <f>'Input EIA Imports Petroleum'!A2056</f>
        <v/>
      </c>
      <c r="C2057">
        <f>'Input EIA Imports Petroleum'!K2056</f>
        <v/>
      </c>
      <c r="D2057">
        <f>'Input EIA Imports Petroleum'!L2056</f>
        <v/>
      </c>
      <c r="E2057">
        <f>VLOOKUP('Input EIA Imports Petroleum'!$E2056,'EIA Petroleum Classification'!$A:$B,2,FALSE)</f>
        <v/>
      </c>
    </row>
    <row r="2058" spans="1:5">
      <c r="A2058">
        <f>YEAR(B2058)</f>
        <v/>
      </c>
      <c r="B2058">
        <f>'Input EIA Imports Petroleum'!A2057</f>
        <v/>
      </c>
      <c r="C2058">
        <f>'Input EIA Imports Petroleum'!K2057</f>
        <v/>
      </c>
      <c r="D2058">
        <f>'Input EIA Imports Petroleum'!L2057</f>
        <v/>
      </c>
      <c r="E2058">
        <f>VLOOKUP('Input EIA Imports Petroleum'!$E2057,'EIA Petroleum Classification'!$A:$B,2,FALSE)</f>
        <v/>
      </c>
    </row>
    <row r="2059" spans="1:5">
      <c r="A2059">
        <f>YEAR(B2059)</f>
        <v/>
      </c>
      <c r="B2059">
        <f>'Input EIA Imports Petroleum'!A2058</f>
        <v/>
      </c>
      <c r="C2059">
        <f>'Input EIA Imports Petroleum'!K2058</f>
        <v/>
      </c>
      <c r="D2059">
        <f>'Input EIA Imports Petroleum'!L2058</f>
        <v/>
      </c>
      <c r="E2059">
        <f>VLOOKUP('Input EIA Imports Petroleum'!$E2058,'EIA Petroleum Classification'!$A:$B,2,FALSE)</f>
        <v/>
      </c>
    </row>
    <row r="2060" spans="1:5">
      <c r="A2060">
        <f>YEAR(B2060)</f>
        <v/>
      </c>
      <c r="B2060">
        <f>'Input EIA Imports Petroleum'!A2059</f>
        <v/>
      </c>
      <c r="C2060">
        <f>'Input EIA Imports Petroleum'!K2059</f>
        <v/>
      </c>
      <c r="D2060">
        <f>'Input EIA Imports Petroleum'!L2059</f>
        <v/>
      </c>
      <c r="E2060">
        <f>VLOOKUP('Input EIA Imports Petroleum'!$E2059,'EIA Petroleum Classification'!$A:$B,2,FALSE)</f>
        <v/>
      </c>
    </row>
    <row r="2061" spans="1:5">
      <c r="A2061">
        <f>YEAR(B2061)</f>
        <v/>
      </c>
      <c r="B2061">
        <f>'Input EIA Imports Petroleum'!A2060</f>
        <v/>
      </c>
      <c r="C2061">
        <f>'Input EIA Imports Petroleum'!K2060</f>
        <v/>
      </c>
      <c r="D2061">
        <f>'Input EIA Imports Petroleum'!L2060</f>
        <v/>
      </c>
      <c r="E2061">
        <f>VLOOKUP('Input EIA Imports Petroleum'!$E2060,'EIA Petroleum Classification'!$A:$B,2,FALSE)</f>
        <v/>
      </c>
    </row>
    <row r="2062" spans="1:5">
      <c r="A2062">
        <f>YEAR(B2062)</f>
        <v/>
      </c>
      <c r="B2062">
        <f>'Input EIA Imports Petroleum'!A2061</f>
        <v/>
      </c>
      <c r="C2062">
        <f>'Input EIA Imports Petroleum'!K2061</f>
        <v/>
      </c>
      <c r="D2062">
        <f>'Input EIA Imports Petroleum'!L2061</f>
        <v/>
      </c>
      <c r="E2062">
        <f>VLOOKUP('Input EIA Imports Petroleum'!$E2061,'EIA Petroleum Classification'!$A:$B,2,FALSE)</f>
        <v/>
      </c>
    </row>
    <row r="2063" spans="1:5">
      <c r="A2063">
        <f>YEAR(B2063)</f>
        <v/>
      </c>
      <c r="B2063">
        <f>'Input EIA Imports Petroleum'!A2062</f>
        <v/>
      </c>
      <c r="C2063">
        <f>'Input EIA Imports Petroleum'!K2062</f>
        <v/>
      </c>
      <c r="D2063">
        <f>'Input EIA Imports Petroleum'!L2062</f>
        <v/>
      </c>
      <c r="E2063">
        <f>VLOOKUP('Input EIA Imports Petroleum'!$E2062,'EIA Petroleum Classification'!$A:$B,2,FALSE)</f>
        <v/>
      </c>
    </row>
    <row r="2064" spans="1:5">
      <c r="A2064">
        <f>YEAR(B2064)</f>
        <v/>
      </c>
      <c r="B2064">
        <f>'Input EIA Imports Petroleum'!A2063</f>
        <v/>
      </c>
      <c r="C2064">
        <f>'Input EIA Imports Petroleum'!K2063</f>
        <v/>
      </c>
      <c r="D2064">
        <f>'Input EIA Imports Petroleum'!L2063</f>
        <v/>
      </c>
      <c r="E2064">
        <f>VLOOKUP('Input EIA Imports Petroleum'!$E2063,'EIA Petroleum Classification'!$A:$B,2,FALSE)</f>
        <v/>
      </c>
    </row>
    <row r="2065" spans="1:5">
      <c r="A2065">
        <f>YEAR(B2065)</f>
        <v/>
      </c>
      <c r="B2065">
        <f>'Input EIA Imports Petroleum'!A2064</f>
        <v/>
      </c>
      <c r="C2065">
        <f>'Input EIA Imports Petroleum'!K2064</f>
        <v/>
      </c>
      <c r="D2065">
        <f>'Input EIA Imports Petroleum'!L2064</f>
        <v/>
      </c>
      <c r="E2065">
        <f>VLOOKUP('Input EIA Imports Petroleum'!$E2064,'EIA Petroleum Classification'!$A:$B,2,FALSE)</f>
        <v/>
      </c>
    </row>
    <row r="2066" spans="1:5">
      <c r="A2066">
        <f>YEAR(B2066)</f>
        <v/>
      </c>
      <c r="B2066">
        <f>'Input EIA Imports Petroleum'!A2065</f>
        <v/>
      </c>
      <c r="C2066">
        <f>'Input EIA Imports Petroleum'!K2065</f>
        <v/>
      </c>
      <c r="D2066">
        <f>'Input EIA Imports Petroleum'!L2065</f>
        <v/>
      </c>
      <c r="E2066">
        <f>VLOOKUP('Input EIA Imports Petroleum'!$E2065,'EIA Petroleum Classification'!$A:$B,2,FALSE)</f>
        <v/>
      </c>
    </row>
    <row r="2067" spans="1:5">
      <c r="A2067">
        <f>YEAR(B2067)</f>
        <v/>
      </c>
      <c r="B2067">
        <f>'Input EIA Imports Petroleum'!A2066</f>
        <v/>
      </c>
      <c r="C2067">
        <f>'Input EIA Imports Petroleum'!K2066</f>
        <v/>
      </c>
      <c r="D2067">
        <f>'Input EIA Imports Petroleum'!L2066</f>
        <v/>
      </c>
      <c r="E2067">
        <f>VLOOKUP('Input EIA Imports Petroleum'!$E2066,'EIA Petroleum Classification'!$A:$B,2,FALSE)</f>
        <v/>
      </c>
    </row>
    <row r="2068" spans="1:5">
      <c r="A2068">
        <f>YEAR(B2068)</f>
        <v/>
      </c>
      <c r="B2068">
        <f>'Input EIA Imports Petroleum'!A2067</f>
        <v/>
      </c>
      <c r="C2068">
        <f>'Input EIA Imports Petroleum'!K2067</f>
        <v/>
      </c>
      <c r="D2068">
        <f>'Input EIA Imports Petroleum'!L2067</f>
        <v/>
      </c>
      <c r="E2068">
        <f>VLOOKUP('Input EIA Imports Petroleum'!$E2067,'EIA Petroleum Classification'!$A:$B,2,FALSE)</f>
        <v/>
      </c>
    </row>
    <row r="2069" spans="1:5">
      <c r="A2069">
        <f>YEAR(B2069)</f>
        <v/>
      </c>
      <c r="B2069">
        <f>'Input EIA Imports Petroleum'!A2068</f>
        <v/>
      </c>
      <c r="C2069">
        <f>'Input EIA Imports Petroleum'!K2068</f>
        <v/>
      </c>
      <c r="D2069">
        <f>'Input EIA Imports Petroleum'!L2068</f>
        <v/>
      </c>
      <c r="E2069">
        <f>VLOOKUP('Input EIA Imports Petroleum'!$E2068,'EIA Petroleum Classification'!$A:$B,2,FALSE)</f>
        <v/>
      </c>
    </row>
    <row r="2070" spans="1:5">
      <c r="A2070">
        <f>YEAR(B2070)</f>
        <v/>
      </c>
      <c r="B2070">
        <f>'Input EIA Imports Petroleum'!A2069</f>
        <v/>
      </c>
      <c r="C2070">
        <f>'Input EIA Imports Petroleum'!K2069</f>
        <v/>
      </c>
      <c r="D2070">
        <f>'Input EIA Imports Petroleum'!L2069</f>
        <v/>
      </c>
      <c r="E2070">
        <f>VLOOKUP('Input EIA Imports Petroleum'!$E2069,'EIA Petroleum Classification'!$A:$B,2,FALSE)</f>
        <v/>
      </c>
    </row>
    <row r="2071" spans="1:5">
      <c r="A2071">
        <f>YEAR(B2071)</f>
        <v/>
      </c>
      <c r="B2071">
        <f>'Input EIA Imports Petroleum'!A2070</f>
        <v/>
      </c>
      <c r="C2071">
        <f>'Input EIA Imports Petroleum'!K2070</f>
        <v/>
      </c>
      <c r="D2071">
        <f>'Input EIA Imports Petroleum'!L2070</f>
        <v/>
      </c>
      <c r="E2071">
        <f>VLOOKUP('Input EIA Imports Petroleum'!$E2070,'EIA Petroleum Classification'!$A:$B,2,FALSE)</f>
        <v/>
      </c>
    </row>
    <row r="2072" spans="1:5">
      <c r="A2072">
        <f>YEAR(B2072)</f>
        <v/>
      </c>
      <c r="B2072">
        <f>'Input EIA Imports Petroleum'!A2071</f>
        <v/>
      </c>
      <c r="C2072">
        <f>'Input EIA Imports Petroleum'!K2071</f>
        <v/>
      </c>
      <c r="D2072">
        <f>'Input EIA Imports Petroleum'!L2071</f>
        <v/>
      </c>
      <c r="E2072">
        <f>VLOOKUP('Input EIA Imports Petroleum'!$E2071,'EIA Petroleum Classification'!$A:$B,2,FALSE)</f>
        <v/>
      </c>
    </row>
    <row r="2073" spans="1:5">
      <c r="A2073">
        <f>YEAR(B2073)</f>
        <v/>
      </c>
      <c r="B2073">
        <f>'Input EIA Imports Petroleum'!A2072</f>
        <v/>
      </c>
      <c r="C2073">
        <f>'Input EIA Imports Petroleum'!K2072</f>
        <v/>
      </c>
      <c r="D2073">
        <f>'Input EIA Imports Petroleum'!L2072</f>
        <v/>
      </c>
      <c r="E2073">
        <f>VLOOKUP('Input EIA Imports Petroleum'!$E2072,'EIA Petroleum Classification'!$A:$B,2,FALSE)</f>
        <v/>
      </c>
    </row>
    <row r="2074" spans="1:5">
      <c r="A2074">
        <f>YEAR(B2074)</f>
        <v/>
      </c>
      <c r="B2074">
        <f>'Input EIA Imports Petroleum'!A2073</f>
        <v/>
      </c>
      <c r="C2074">
        <f>'Input EIA Imports Petroleum'!K2073</f>
        <v/>
      </c>
      <c r="D2074">
        <f>'Input EIA Imports Petroleum'!L2073</f>
        <v/>
      </c>
      <c r="E2074">
        <f>VLOOKUP('Input EIA Imports Petroleum'!$E2073,'EIA Petroleum Classification'!$A:$B,2,FALSE)</f>
        <v/>
      </c>
    </row>
    <row r="2075" spans="1:5">
      <c r="A2075">
        <f>YEAR(B2075)</f>
        <v/>
      </c>
      <c r="B2075">
        <f>'Input EIA Imports Petroleum'!A2074</f>
        <v/>
      </c>
      <c r="C2075">
        <f>'Input EIA Imports Petroleum'!K2074</f>
        <v/>
      </c>
      <c r="D2075">
        <f>'Input EIA Imports Petroleum'!L2074</f>
        <v/>
      </c>
      <c r="E2075">
        <f>VLOOKUP('Input EIA Imports Petroleum'!$E2074,'EIA Petroleum Classification'!$A:$B,2,FALSE)</f>
        <v/>
      </c>
    </row>
    <row r="2076" spans="1:5">
      <c r="A2076">
        <f>YEAR(B2076)</f>
        <v/>
      </c>
      <c r="B2076">
        <f>'Input EIA Imports Petroleum'!A2075</f>
        <v/>
      </c>
      <c r="C2076">
        <f>'Input EIA Imports Petroleum'!K2075</f>
        <v/>
      </c>
      <c r="D2076">
        <f>'Input EIA Imports Petroleum'!L2075</f>
        <v/>
      </c>
      <c r="E2076">
        <f>VLOOKUP('Input EIA Imports Petroleum'!$E2075,'EIA Petroleum Classification'!$A:$B,2,FALSE)</f>
        <v/>
      </c>
    </row>
    <row r="2077" spans="1:5">
      <c r="A2077">
        <f>YEAR(B2077)</f>
        <v/>
      </c>
      <c r="B2077">
        <f>'Input EIA Imports Petroleum'!A2076</f>
        <v/>
      </c>
      <c r="C2077">
        <f>'Input EIA Imports Petroleum'!K2076</f>
        <v/>
      </c>
      <c r="D2077">
        <f>'Input EIA Imports Petroleum'!L2076</f>
        <v/>
      </c>
      <c r="E2077">
        <f>VLOOKUP('Input EIA Imports Petroleum'!$E2076,'EIA Petroleum Classification'!$A:$B,2,FALSE)</f>
        <v/>
      </c>
    </row>
    <row r="2078" spans="1:5">
      <c r="A2078">
        <f>YEAR(B2078)</f>
        <v/>
      </c>
      <c r="B2078">
        <f>'Input EIA Imports Petroleum'!A2077</f>
        <v/>
      </c>
      <c r="C2078">
        <f>'Input EIA Imports Petroleum'!K2077</f>
        <v/>
      </c>
      <c r="D2078">
        <f>'Input EIA Imports Petroleum'!L2077</f>
        <v/>
      </c>
      <c r="E2078">
        <f>VLOOKUP('Input EIA Imports Petroleum'!$E2077,'EIA Petroleum Classification'!$A:$B,2,FALSE)</f>
        <v/>
      </c>
    </row>
    <row r="2079" spans="1:5">
      <c r="A2079">
        <f>YEAR(B2079)</f>
        <v/>
      </c>
      <c r="B2079">
        <f>'Input EIA Imports Petroleum'!A2078</f>
        <v/>
      </c>
      <c r="C2079">
        <f>'Input EIA Imports Petroleum'!K2078</f>
        <v/>
      </c>
      <c r="D2079">
        <f>'Input EIA Imports Petroleum'!L2078</f>
        <v/>
      </c>
      <c r="E2079">
        <f>VLOOKUP('Input EIA Imports Petroleum'!$E2078,'EIA Petroleum Classification'!$A:$B,2,FALSE)</f>
        <v/>
      </c>
    </row>
    <row r="2080" spans="1:5">
      <c r="A2080">
        <f>YEAR(B2080)</f>
        <v/>
      </c>
      <c r="B2080">
        <f>'Input EIA Imports Petroleum'!A2079</f>
        <v/>
      </c>
      <c r="C2080">
        <f>'Input EIA Imports Petroleum'!K2079</f>
        <v/>
      </c>
      <c r="D2080">
        <f>'Input EIA Imports Petroleum'!L2079</f>
        <v/>
      </c>
      <c r="E2080">
        <f>VLOOKUP('Input EIA Imports Petroleum'!$E2079,'EIA Petroleum Classification'!$A:$B,2,FALSE)</f>
        <v/>
      </c>
    </row>
    <row r="2081" spans="1:5">
      <c r="A2081">
        <f>YEAR(B2081)</f>
        <v/>
      </c>
      <c r="B2081">
        <f>'Input EIA Imports Petroleum'!A2080</f>
        <v/>
      </c>
      <c r="C2081">
        <f>'Input EIA Imports Petroleum'!K2080</f>
        <v/>
      </c>
      <c r="D2081">
        <f>'Input EIA Imports Petroleum'!L2080</f>
        <v/>
      </c>
      <c r="E2081">
        <f>VLOOKUP('Input EIA Imports Petroleum'!$E2080,'EIA Petroleum Classification'!$A:$B,2,FALSE)</f>
        <v/>
      </c>
    </row>
    <row r="2082" spans="1:5">
      <c r="A2082">
        <f>YEAR(B2082)</f>
        <v/>
      </c>
      <c r="B2082">
        <f>'Input EIA Imports Petroleum'!A2081</f>
        <v/>
      </c>
      <c r="C2082">
        <f>'Input EIA Imports Petroleum'!K2081</f>
        <v/>
      </c>
      <c r="D2082">
        <f>'Input EIA Imports Petroleum'!L2081</f>
        <v/>
      </c>
      <c r="E2082">
        <f>VLOOKUP('Input EIA Imports Petroleum'!$E2081,'EIA Petroleum Classification'!$A:$B,2,FALSE)</f>
        <v/>
      </c>
    </row>
    <row r="2083" spans="1:5">
      <c r="A2083">
        <f>YEAR(B2083)</f>
        <v/>
      </c>
      <c r="B2083">
        <f>'Input EIA Imports Petroleum'!A2082</f>
        <v/>
      </c>
      <c r="C2083">
        <f>'Input EIA Imports Petroleum'!K2082</f>
        <v/>
      </c>
      <c r="D2083">
        <f>'Input EIA Imports Petroleum'!L2082</f>
        <v/>
      </c>
      <c r="E2083">
        <f>VLOOKUP('Input EIA Imports Petroleum'!$E2082,'EIA Petroleum Classification'!$A:$B,2,FALSE)</f>
        <v/>
      </c>
    </row>
    <row r="2084" spans="1:5">
      <c r="A2084">
        <f>YEAR(B2084)</f>
        <v/>
      </c>
      <c r="B2084">
        <f>'Input EIA Imports Petroleum'!A2083</f>
        <v/>
      </c>
      <c r="C2084">
        <f>'Input EIA Imports Petroleum'!K2083</f>
        <v/>
      </c>
      <c r="D2084">
        <f>'Input EIA Imports Petroleum'!L2083</f>
        <v/>
      </c>
      <c r="E2084">
        <f>VLOOKUP('Input EIA Imports Petroleum'!$E2083,'EIA Petroleum Classification'!$A:$B,2,FALSE)</f>
        <v/>
      </c>
    </row>
    <row r="2085" spans="1:5">
      <c r="A2085">
        <f>YEAR(B2085)</f>
        <v/>
      </c>
      <c r="B2085">
        <f>'Input EIA Imports Petroleum'!A2084</f>
        <v/>
      </c>
      <c r="C2085">
        <f>'Input EIA Imports Petroleum'!K2084</f>
        <v/>
      </c>
      <c r="D2085">
        <f>'Input EIA Imports Petroleum'!L2084</f>
        <v/>
      </c>
      <c r="E2085">
        <f>VLOOKUP('Input EIA Imports Petroleum'!$E2084,'EIA Petroleum Classification'!$A:$B,2,FALSE)</f>
        <v/>
      </c>
    </row>
    <row r="2086" spans="1:5">
      <c r="A2086">
        <f>YEAR(B2086)</f>
        <v/>
      </c>
      <c r="B2086">
        <f>'Input EIA Imports Petroleum'!A2085</f>
        <v/>
      </c>
      <c r="C2086">
        <f>'Input EIA Imports Petroleum'!K2085</f>
        <v/>
      </c>
      <c r="D2086">
        <f>'Input EIA Imports Petroleum'!L2085</f>
        <v/>
      </c>
      <c r="E2086">
        <f>VLOOKUP('Input EIA Imports Petroleum'!$E2085,'EIA Petroleum Classification'!$A:$B,2,FALSE)</f>
        <v/>
      </c>
    </row>
    <row r="2087" spans="1:5">
      <c r="A2087">
        <f>YEAR(B2087)</f>
        <v/>
      </c>
      <c r="B2087">
        <f>'Input EIA Imports Petroleum'!A2086</f>
        <v/>
      </c>
      <c r="C2087">
        <f>'Input EIA Imports Petroleum'!K2086</f>
        <v/>
      </c>
      <c r="D2087">
        <f>'Input EIA Imports Petroleum'!L2086</f>
        <v/>
      </c>
      <c r="E2087">
        <f>VLOOKUP('Input EIA Imports Petroleum'!$E2086,'EIA Petroleum Classification'!$A:$B,2,FALSE)</f>
        <v/>
      </c>
    </row>
    <row r="2088" spans="1:5">
      <c r="A2088">
        <f>YEAR(B2088)</f>
        <v/>
      </c>
      <c r="B2088">
        <f>'Input EIA Imports Petroleum'!A2087</f>
        <v/>
      </c>
      <c r="C2088">
        <f>'Input EIA Imports Petroleum'!K2087</f>
        <v/>
      </c>
      <c r="D2088">
        <f>'Input EIA Imports Petroleum'!L2087</f>
        <v/>
      </c>
      <c r="E2088">
        <f>VLOOKUP('Input EIA Imports Petroleum'!$E2087,'EIA Petroleum Classification'!$A:$B,2,FALSE)</f>
        <v/>
      </c>
    </row>
    <row r="2089" spans="1:5">
      <c r="A2089">
        <f>YEAR(B2089)</f>
        <v/>
      </c>
      <c r="B2089">
        <f>'Input EIA Imports Petroleum'!A2088</f>
        <v/>
      </c>
      <c r="C2089">
        <f>'Input EIA Imports Petroleum'!K2088</f>
        <v/>
      </c>
      <c r="D2089">
        <f>'Input EIA Imports Petroleum'!L2088</f>
        <v/>
      </c>
      <c r="E2089">
        <f>VLOOKUP('Input EIA Imports Petroleum'!$E2088,'EIA Petroleum Classification'!$A:$B,2,FALSE)</f>
        <v/>
      </c>
    </row>
    <row r="2090" spans="1:5">
      <c r="A2090">
        <f>YEAR(B2090)</f>
        <v/>
      </c>
      <c r="B2090">
        <f>'Input EIA Imports Petroleum'!A2089</f>
        <v/>
      </c>
      <c r="C2090">
        <f>'Input EIA Imports Petroleum'!K2089</f>
        <v/>
      </c>
      <c r="D2090">
        <f>'Input EIA Imports Petroleum'!L2089</f>
        <v/>
      </c>
      <c r="E2090">
        <f>VLOOKUP('Input EIA Imports Petroleum'!$E2089,'EIA Petroleum Classification'!$A:$B,2,FALSE)</f>
        <v/>
      </c>
    </row>
    <row r="2091" spans="1:5">
      <c r="A2091">
        <f>YEAR(B2091)</f>
        <v/>
      </c>
      <c r="B2091">
        <f>'Input EIA Imports Petroleum'!A2090</f>
        <v/>
      </c>
      <c r="C2091">
        <f>'Input EIA Imports Petroleum'!K2090</f>
        <v/>
      </c>
      <c r="D2091">
        <f>'Input EIA Imports Petroleum'!L2090</f>
        <v/>
      </c>
      <c r="E2091">
        <f>VLOOKUP('Input EIA Imports Petroleum'!$E2090,'EIA Petroleum Classification'!$A:$B,2,FALSE)</f>
        <v/>
      </c>
    </row>
    <row r="2092" spans="1:5">
      <c r="A2092">
        <f>YEAR(B2092)</f>
        <v/>
      </c>
      <c r="B2092">
        <f>'Input EIA Imports Petroleum'!A2091</f>
        <v/>
      </c>
      <c r="C2092">
        <f>'Input EIA Imports Petroleum'!K2091</f>
        <v/>
      </c>
      <c r="D2092">
        <f>'Input EIA Imports Petroleum'!L2091</f>
        <v/>
      </c>
      <c r="E2092">
        <f>VLOOKUP('Input EIA Imports Petroleum'!$E2091,'EIA Petroleum Classification'!$A:$B,2,FALSE)</f>
        <v/>
      </c>
    </row>
    <row r="2093" spans="1:5">
      <c r="A2093">
        <f>YEAR(B2093)</f>
        <v/>
      </c>
      <c r="B2093">
        <f>'Input EIA Imports Petroleum'!A2092</f>
        <v/>
      </c>
      <c r="C2093">
        <f>'Input EIA Imports Petroleum'!K2092</f>
        <v/>
      </c>
      <c r="D2093">
        <f>'Input EIA Imports Petroleum'!L2092</f>
        <v/>
      </c>
      <c r="E2093">
        <f>VLOOKUP('Input EIA Imports Petroleum'!$E2092,'EIA Petroleum Classification'!$A:$B,2,FALSE)</f>
        <v/>
      </c>
    </row>
    <row r="2094" spans="1:5">
      <c r="A2094">
        <f>YEAR(B2094)</f>
        <v/>
      </c>
      <c r="B2094">
        <f>'Input EIA Imports Petroleum'!A2093</f>
        <v/>
      </c>
      <c r="C2094">
        <f>'Input EIA Imports Petroleum'!K2093</f>
        <v/>
      </c>
      <c r="D2094">
        <f>'Input EIA Imports Petroleum'!L2093</f>
        <v/>
      </c>
      <c r="E2094">
        <f>VLOOKUP('Input EIA Imports Petroleum'!$E2093,'EIA Petroleum Classification'!$A:$B,2,FALSE)</f>
        <v/>
      </c>
    </row>
    <row r="2095" spans="1:5">
      <c r="A2095">
        <f>YEAR(B2095)</f>
        <v/>
      </c>
      <c r="B2095">
        <f>'Input EIA Imports Petroleum'!A2094</f>
        <v/>
      </c>
      <c r="C2095">
        <f>'Input EIA Imports Petroleum'!K2094</f>
        <v/>
      </c>
      <c r="D2095">
        <f>'Input EIA Imports Petroleum'!L2094</f>
        <v/>
      </c>
      <c r="E2095">
        <f>VLOOKUP('Input EIA Imports Petroleum'!$E2094,'EIA Petroleum Classification'!$A:$B,2,FALSE)</f>
        <v/>
      </c>
    </row>
    <row r="2096" spans="1:5">
      <c r="A2096">
        <f>YEAR(B2096)</f>
        <v/>
      </c>
      <c r="B2096">
        <f>'Input EIA Imports Petroleum'!A2095</f>
        <v/>
      </c>
      <c r="C2096">
        <f>'Input EIA Imports Petroleum'!K2095</f>
        <v/>
      </c>
      <c r="D2096">
        <f>'Input EIA Imports Petroleum'!L2095</f>
        <v/>
      </c>
      <c r="E2096">
        <f>VLOOKUP('Input EIA Imports Petroleum'!$E2095,'EIA Petroleum Classification'!$A:$B,2,FALSE)</f>
        <v/>
      </c>
    </row>
    <row r="2097" spans="1:5">
      <c r="A2097">
        <f>YEAR(B2097)</f>
        <v/>
      </c>
      <c r="B2097">
        <f>'Input EIA Imports Petroleum'!A2096</f>
        <v/>
      </c>
      <c r="C2097">
        <f>'Input EIA Imports Petroleum'!K2096</f>
        <v/>
      </c>
      <c r="D2097">
        <f>'Input EIA Imports Petroleum'!L2096</f>
        <v/>
      </c>
      <c r="E2097">
        <f>VLOOKUP('Input EIA Imports Petroleum'!$E2096,'EIA Petroleum Classification'!$A:$B,2,FALSE)</f>
        <v/>
      </c>
    </row>
    <row r="2098" spans="1:5">
      <c r="A2098">
        <f>YEAR(B2098)</f>
        <v/>
      </c>
      <c r="B2098">
        <f>'Input EIA Imports Petroleum'!A2097</f>
        <v/>
      </c>
      <c r="C2098">
        <f>'Input EIA Imports Petroleum'!K2097</f>
        <v/>
      </c>
      <c r="D2098">
        <f>'Input EIA Imports Petroleum'!L2097</f>
        <v/>
      </c>
      <c r="E2098">
        <f>VLOOKUP('Input EIA Imports Petroleum'!$E2097,'EIA Petroleum Classification'!$A:$B,2,FALSE)</f>
        <v/>
      </c>
    </row>
    <row r="2099" spans="1:5">
      <c r="A2099">
        <f>YEAR(B2099)</f>
        <v/>
      </c>
      <c r="B2099">
        <f>'Input EIA Imports Petroleum'!A2098</f>
        <v/>
      </c>
      <c r="C2099">
        <f>'Input EIA Imports Petroleum'!K2098</f>
        <v/>
      </c>
      <c r="D2099">
        <f>'Input EIA Imports Petroleum'!L2098</f>
        <v/>
      </c>
      <c r="E2099">
        <f>VLOOKUP('Input EIA Imports Petroleum'!$E2098,'EIA Petroleum Classification'!$A:$B,2,FALSE)</f>
        <v/>
      </c>
    </row>
    <row r="2100" spans="1:5">
      <c r="A2100">
        <f>YEAR(B2100)</f>
        <v/>
      </c>
      <c r="B2100">
        <f>'Input EIA Imports Petroleum'!A2099</f>
        <v/>
      </c>
      <c r="C2100">
        <f>'Input EIA Imports Petroleum'!K2099</f>
        <v/>
      </c>
      <c r="D2100">
        <f>'Input EIA Imports Petroleum'!L2099</f>
        <v/>
      </c>
      <c r="E2100">
        <f>VLOOKUP('Input EIA Imports Petroleum'!$E2099,'EIA Petroleum Classification'!$A:$B,2,FALSE)</f>
        <v/>
      </c>
    </row>
    <row r="2101" spans="1:5">
      <c r="A2101">
        <f>YEAR(B2101)</f>
        <v/>
      </c>
      <c r="B2101">
        <f>'Input EIA Imports Petroleum'!A2100</f>
        <v/>
      </c>
      <c r="C2101">
        <f>'Input EIA Imports Petroleum'!K2100</f>
        <v/>
      </c>
      <c r="D2101">
        <f>'Input EIA Imports Petroleum'!L2100</f>
        <v/>
      </c>
      <c r="E2101">
        <f>VLOOKUP('Input EIA Imports Petroleum'!$E2100,'EIA Petroleum Classification'!$A:$B,2,FALSE)</f>
        <v/>
      </c>
    </row>
    <row r="2102" spans="1:5">
      <c r="A2102">
        <f>YEAR(B2102)</f>
        <v/>
      </c>
      <c r="B2102">
        <f>'Input EIA Imports Petroleum'!A2101</f>
        <v/>
      </c>
      <c r="C2102">
        <f>'Input EIA Imports Petroleum'!K2101</f>
        <v/>
      </c>
      <c r="D2102">
        <f>'Input EIA Imports Petroleum'!L2101</f>
        <v/>
      </c>
      <c r="E2102">
        <f>VLOOKUP('Input EIA Imports Petroleum'!$E2101,'EIA Petroleum Classification'!$A:$B,2,FALSE)</f>
        <v/>
      </c>
    </row>
    <row r="2103" spans="1:5">
      <c r="A2103">
        <f>YEAR(B2103)</f>
        <v/>
      </c>
      <c r="B2103">
        <f>'Input EIA Imports Petroleum'!A2102</f>
        <v/>
      </c>
      <c r="C2103">
        <f>'Input EIA Imports Petroleum'!K2102</f>
        <v/>
      </c>
      <c r="D2103">
        <f>'Input EIA Imports Petroleum'!L2102</f>
        <v/>
      </c>
      <c r="E2103">
        <f>VLOOKUP('Input EIA Imports Petroleum'!$E2102,'EIA Petroleum Classification'!$A:$B,2,FALSE)</f>
        <v/>
      </c>
    </row>
    <row r="2104" spans="1:5">
      <c r="A2104">
        <f>YEAR(B2104)</f>
        <v/>
      </c>
      <c r="B2104">
        <f>'Input EIA Imports Petroleum'!A2103</f>
        <v/>
      </c>
      <c r="C2104">
        <f>'Input EIA Imports Petroleum'!K2103</f>
        <v/>
      </c>
      <c r="D2104">
        <f>'Input EIA Imports Petroleum'!L2103</f>
        <v/>
      </c>
      <c r="E2104">
        <f>VLOOKUP('Input EIA Imports Petroleum'!$E2103,'EIA Petroleum Classification'!$A:$B,2,FALSE)</f>
        <v/>
      </c>
    </row>
    <row r="2105" spans="1:5">
      <c r="A2105">
        <f>YEAR(B2105)</f>
        <v/>
      </c>
      <c r="B2105">
        <f>'Input EIA Imports Petroleum'!A2104</f>
        <v/>
      </c>
      <c r="C2105">
        <f>'Input EIA Imports Petroleum'!K2104</f>
        <v/>
      </c>
      <c r="D2105">
        <f>'Input EIA Imports Petroleum'!L2104</f>
        <v/>
      </c>
      <c r="E2105">
        <f>VLOOKUP('Input EIA Imports Petroleum'!$E2104,'EIA Petroleum Classification'!$A:$B,2,FALSE)</f>
        <v/>
      </c>
    </row>
    <row r="2106" spans="1:5">
      <c r="A2106">
        <f>YEAR(B2106)</f>
        <v/>
      </c>
      <c r="B2106">
        <f>'Input EIA Imports Petroleum'!A2105</f>
        <v/>
      </c>
      <c r="C2106">
        <f>'Input EIA Imports Petroleum'!K2105</f>
        <v/>
      </c>
      <c r="D2106">
        <f>'Input EIA Imports Petroleum'!L2105</f>
        <v/>
      </c>
      <c r="E2106">
        <f>VLOOKUP('Input EIA Imports Petroleum'!$E2105,'EIA Petroleum Classification'!$A:$B,2,FALSE)</f>
        <v/>
      </c>
    </row>
    <row r="2107" spans="1:5">
      <c r="A2107">
        <f>YEAR(B2107)</f>
        <v/>
      </c>
      <c r="B2107">
        <f>'Input EIA Imports Petroleum'!A2106</f>
        <v/>
      </c>
      <c r="C2107">
        <f>'Input EIA Imports Petroleum'!K2106</f>
        <v/>
      </c>
      <c r="D2107">
        <f>'Input EIA Imports Petroleum'!L2106</f>
        <v/>
      </c>
      <c r="E2107">
        <f>VLOOKUP('Input EIA Imports Petroleum'!$E2106,'EIA Petroleum Classification'!$A:$B,2,FALSE)</f>
        <v/>
      </c>
    </row>
    <row r="2108" spans="1:5">
      <c r="A2108">
        <f>YEAR(B2108)</f>
        <v/>
      </c>
      <c r="B2108">
        <f>'Input EIA Imports Petroleum'!A2107</f>
        <v/>
      </c>
      <c r="C2108">
        <f>'Input EIA Imports Petroleum'!K2107</f>
        <v/>
      </c>
      <c r="D2108">
        <f>'Input EIA Imports Petroleum'!L2107</f>
        <v/>
      </c>
      <c r="E2108">
        <f>VLOOKUP('Input EIA Imports Petroleum'!$E2107,'EIA Petroleum Classification'!$A:$B,2,FALSE)</f>
        <v/>
      </c>
    </row>
    <row r="2109" spans="1:5">
      <c r="A2109">
        <f>YEAR(B2109)</f>
        <v/>
      </c>
      <c r="B2109">
        <f>'Input EIA Imports Petroleum'!A2108</f>
        <v/>
      </c>
      <c r="C2109">
        <f>'Input EIA Imports Petroleum'!K2108</f>
        <v/>
      </c>
      <c r="D2109">
        <f>'Input EIA Imports Petroleum'!L2108</f>
        <v/>
      </c>
      <c r="E2109">
        <f>VLOOKUP('Input EIA Imports Petroleum'!$E2108,'EIA Petroleum Classification'!$A:$B,2,FALSE)</f>
        <v/>
      </c>
    </row>
    <row r="2110" spans="1:5">
      <c r="A2110">
        <f>YEAR(B2110)</f>
        <v/>
      </c>
      <c r="B2110">
        <f>'Input EIA Imports Petroleum'!A2109</f>
        <v/>
      </c>
      <c r="C2110">
        <f>'Input EIA Imports Petroleum'!K2109</f>
        <v/>
      </c>
      <c r="D2110">
        <f>'Input EIA Imports Petroleum'!L2109</f>
        <v/>
      </c>
      <c r="E2110">
        <f>VLOOKUP('Input EIA Imports Petroleum'!$E2109,'EIA Petroleum Classification'!$A:$B,2,FALSE)</f>
        <v/>
      </c>
    </row>
    <row r="2111" spans="1:5">
      <c r="A2111">
        <f>YEAR(B2111)</f>
        <v/>
      </c>
      <c r="B2111">
        <f>'Input EIA Imports Petroleum'!A2110</f>
        <v/>
      </c>
      <c r="C2111">
        <f>'Input EIA Imports Petroleum'!K2110</f>
        <v/>
      </c>
      <c r="D2111">
        <f>'Input EIA Imports Petroleum'!L2110</f>
        <v/>
      </c>
      <c r="E2111">
        <f>VLOOKUP('Input EIA Imports Petroleum'!$E2110,'EIA Petroleum Classification'!$A:$B,2,FALSE)</f>
        <v/>
      </c>
    </row>
    <row r="2112" spans="1:5">
      <c r="A2112">
        <f>YEAR(B2112)</f>
        <v/>
      </c>
      <c r="B2112">
        <f>'Input EIA Imports Petroleum'!A2111</f>
        <v/>
      </c>
      <c r="C2112">
        <f>'Input EIA Imports Petroleum'!K2111</f>
        <v/>
      </c>
      <c r="D2112">
        <f>'Input EIA Imports Petroleum'!L2111</f>
        <v/>
      </c>
      <c r="E2112">
        <f>VLOOKUP('Input EIA Imports Petroleum'!$E2111,'EIA Petroleum Classification'!$A:$B,2,FALSE)</f>
        <v/>
      </c>
    </row>
    <row r="2113" spans="1:5">
      <c r="A2113">
        <f>YEAR(B2113)</f>
        <v/>
      </c>
      <c r="B2113">
        <f>'Input EIA Imports Petroleum'!A2112</f>
        <v/>
      </c>
      <c r="C2113">
        <f>'Input EIA Imports Petroleum'!K2112</f>
        <v/>
      </c>
      <c r="D2113">
        <f>'Input EIA Imports Petroleum'!L2112</f>
        <v/>
      </c>
      <c r="E2113">
        <f>VLOOKUP('Input EIA Imports Petroleum'!$E2112,'EIA Petroleum Classification'!$A:$B,2,FALSE)</f>
        <v/>
      </c>
    </row>
    <row r="2114" spans="1:5">
      <c r="A2114">
        <f>YEAR(B2114)</f>
        <v/>
      </c>
      <c r="B2114">
        <f>'Input EIA Imports Petroleum'!A2113</f>
        <v/>
      </c>
      <c r="C2114">
        <f>'Input EIA Imports Petroleum'!K2113</f>
        <v/>
      </c>
      <c r="D2114">
        <f>'Input EIA Imports Petroleum'!L2113</f>
        <v/>
      </c>
      <c r="E2114">
        <f>VLOOKUP('Input EIA Imports Petroleum'!$E2113,'EIA Petroleum Classification'!$A:$B,2,FALSE)</f>
        <v/>
      </c>
    </row>
    <row r="2115" spans="1:5">
      <c r="A2115">
        <f>YEAR(B2115)</f>
        <v/>
      </c>
      <c r="B2115">
        <f>'Input EIA Imports Petroleum'!A2114</f>
        <v/>
      </c>
      <c r="C2115">
        <f>'Input EIA Imports Petroleum'!K2114</f>
        <v/>
      </c>
      <c r="D2115">
        <f>'Input EIA Imports Petroleum'!L2114</f>
        <v/>
      </c>
      <c r="E2115">
        <f>VLOOKUP('Input EIA Imports Petroleum'!$E2114,'EIA Petroleum Classification'!$A:$B,2,FALSE)</f>
        <v/>
      </c>
    </row>
    <row r="2116" spans="1:5">
      <c r="A2116">
        <f>YEAR(B2116)</f>
        <v/>
      </c>
      <c r="B2116">
        <f>'Input EIA Imports Petroleum'!A2115</f>
        <v/>
      </c>
      <c r="C2116">
        <f>'Input EIA Imports Petroleum'!K2115</f>
        <v/>
      </c>
      <c r="D2116">
        <f>'Input EIA Imports Petroleum'!L2115</f>
        <v/>
      </c>
      <c r="E2116">
        <f>VLOOKUP('Input EIA Imports Petroleum'!$E2115,'EIA Petroleum Classification'!$A:$B,2,FALSE)</f>
        <v/>
      </c>
    </row>
    <row r="2117" spans="1:5">
      <c r="A2117">
        <f>YEAR(B2117)</f>
        <v/>
      </c>
      <c r="B2117">
        <f>'Input EIA Imports Petroleum'!A2116</f>
        <v/>
      </c>
      <c r="C2117">
        <f>'Input EIA Imports Petroleum'!K2116</f>
        <v/>
      </c>
      <c r="D2117">
        <f>'Input EIA Imports Petroleum'!L2116</f>
        <v/>
      </c>
      <c r="E2117">
        <f>VLOOKUP('Input EIA Imports Petroleum'!$E2116,'EIA Petroleum Classification'!$A:$B,2,FALSE)</f>
        <v/>
      </c>
    </row>
    <row r="2118" spans="1:5">
      <c r="A2118">
        <f>YEAR(B2118)</f>
        <v/>
      </c>
      <c r="B2118">
        <f>'Input EIA Imports Petroleum'!A2117</f>
        <v/>
      </c>
      <c r="C2118">
        <f>'Input EIA Imports Petroleum'!K2117</f>
        <v/>
      </c>
      <c r="D2118">
        <f>'Input EIA Imports Petroleum'!L2117</f>
        <v/>
      </c>
      <c r="E2118">
        <f>VLOOKUP('Input EIA Imports Petroleum'!$E2117,'EIA Petroleum Classification'!$A:$B,2,FALSE)</f>
        <v/>
      </c>
    </row>
    <row r="2119" spans="1:5">
      <c r="A2119">
        <f>YEAR(B2119)</f>
        <v/>
      </c>
      <c r="B2119">
        <f>'Input EIA Imports Petroleum'!A2118</f>
        <v/>
      </c>
      <c r="C2119">
        <f>'Input EIA Imports Petroleum'!K2118</f>
        <v/>
      </c>
      <c r="D2119">
        <f>'Input EIA Imports Petroleum'!L2118</f>
        <v/>
      </c>
      <c r="E2119">
        <f>VLOOKUP('Input EIA Imports Petroleum'!$E2118,'EIA Petroleum Classification'!$A:$B,2,FALSE)</f>
        <v/>
      </c>
    </row>
    <row r="2120" spans="1:5">
      <c r="A2120">
        <f>YEAR(B2120)</f>
        <v/>
      </c>
      <c r="B2120">
        <f>'Input EIA Imports Petroleum'!A2119</f>
        <v/>
      </c>
      <c r="C2120">
        <f>'Input EIA Imports Petroleum'!K2119</f>
        <v/>
      </c>
      <c r="D2120">
        <f>'Input EIA Imports Petroleum'!L2119</f>
        <v/>
      </c>
      <c r="E2120">
        <f>VLOOKUP('Input EIA Imports Petroleum'!$E2119,'EIA Petroleum Classification'!$A:$B,2,FALSE)</f>
        <v/>
      </c>
    </row>
    <row r="2121" spans="1:5">
      <c r="A2121">
        <f>YEAR(B2121)</f>
        <v/>
      </c>
      <c r="B2121">
        <f>'Input EIA Imports Petroleum'!A2120</f>
        <v/>
      </c>
      <c r="C2121">
        <f>'Input EIA Imports Petroleum'!K2120</f>
        <v/>
      </c>
      <c r="D2121">
        <f>'Input EIA Imports Petroleum'!L2120</f>
        <v/>
      </c>
      <c r="E2121">
        <f>VLOOKUP('Input EIA Imports Petroleum'!$E2120,'EIA Petroleum Classification'!$A:$B,2,FALSE)</f>
        <v/>
      </c>
    </row>
    <row r="2122" spans="1:5">
      <c r="A2122">
        <f>YEAR(B2122)</f>
        <v/>
      </c>
      <c r="B2122">
        <f>'Input EIA Imports Petroleum'!A2121</f>
        <v/>
      </c>
      <c r="C2122">
        <f>'Input EIA Imports Petroleum'!K2121</f>
        <v/>
      </c>
      <c r="D2122">
        <f>'Input EIA Imports Petroleum'!L2121</f>
        <v/>
      </c>
      <c r="E2122">
        <f>VLOOKUP('Input EIA Imports Petroleum'!$E2121,'EIA Petroleum Classification'!$A:$B,2,FALSE)</f>
        <v/>
      </c>
    </row>
    <row r="2123" spans="1:5">
      <c r="A2123">
        <f>YEAR(B2123)</f>
        <v/>
      </c>
      <c r="B2123">
        <f>'Input EIA Imports Petroleum'!A2122</f>
        <v/>
      </c>
      <c r="C2123">
        <f>'Input EIA Imports Petroleum'!K2122</f>
        <v/>
      </c>
      <c r="D2123">
        <f>'Input EIA Imports Petroleum'!L2122</f>
        <v/>
      </c>
      <c r="E2123">
        <f>VLOOKUP('Input EIA Imports Petroleum'!$E2122,'EIA Petroleum Classification'!$A:$B,2,FALSE)</f>
        <v/>
      </c>
    </row>
    <row r="2124" spans="1:5">
      <c r="A2124">
        <f>YEAR(B2124)</f>
        <v/>
      </c>
      <c r="B2124">
        <f>'Input EIA Imports Petroleum'!A2123</f>
        <v/>
      </c>
      <c r="C2124">
        <f>'Input EIA Imports Petroleum'!K2123</f>
        <v/>
      </c>
      <c r="D2124">
        <f>'Input EIA Imports Petroleum'!L2123</f>
        <v/>
      </c>
      <c r="E2124">
        <f>VLOOKUP('Input EIA Imports Petroleum'!$E2123,'EIA Petroleum Classification'!$A:$B,2,FALSE)</f>
        <v/>
      </c>
    </row>
    <row r="2125" spans="1:5">
      <c r="A2125">
        <f>YEAR(B2125)</f>
        <v/>
      </c>
      <c r="B2125">
        <f>'Input EIA Imports Petroleum'!A2124</f>
        <v/>
      </c>
      <c r="C2125">
        <f>'Input EIA Imports Petroleum'!K2124</f>
        <v/>
      </c>
      <c r="D2125">
        <f>'Input EIA Imports Petroleum'!L2124</f>
        <v/>
      </c>
      <c r="E2125">
        <f>VLOOKUP('Input EIA Imports Petroleum'!$E2124,'EIA Petroleum Classification'!$A:$B,2,FALSE)</f>
        <v/>
      </c>
    </row>
    <row r="2126" spans="1:5">
      <c r="A2126">
        <f>YEAR(B2126)</f>
        <v/>
      </c>
      <c r="B2126">
        <f>'Input EIA Imports Petroleum'!A2125</f>
        <v/>
      </c>
      <c r="C2126">
        <f>'Input EIA Imports Petroleum'!K2125</f>
        <v/>
      </c>
      <c r="D2126">
        <f>'Input EIA Imports Petroleum'!L2125</f>
        <v/>
      </c>
      <c r="E2126">
        <f>VLOOKUP('Input EIA Imports Petroleum'!$E2125,'EIA Petroleum Classification'!$A:$B,2,FALSE)</f>
        <v/>
      </c>
    </row>
    <row r="2127" spans="1:5">
      <c r="A2127">
        <f>YEAR(B2127)</f>
        <v/>
      </c>
      <c r="B2127">
        <f>'Input EIA Imports Petroleum'!A2126</f>
        <v/>
      </c>
      <c r="C2127">
        <f>'Input EIA Imports Petroleum'!K2126</f>
        <v/>
      </c>
      <c r="D2127">
        <f>'Input EIA Imports Petroleum'!L2126</f>
        <v/>
      </c>
      <c r="E2127">
        <f>VLOOKUP('Input EIA Imports Petroleum'!$E2126,'EIA Petroleum Classification'!$A:$B,2,FALSE)</f>
        <v/>
      </c>
    </row>
    <row r="2128" spans="1:5">
      <c r="A2128">
        <f>YEAR(B2128)</f>
        <v/>
      </c>
      <c r="B2128">
        <f>'Input EIA Imports Petroleum'!A2127</f>
        <v/>
      </c>
      <c r="C2128">
        <f>'Input EIA Imports Petroleum'!K2127</f>
        <v/>
      </c>
      <c r="D2128">
        <f>'Input EIA Imports Petroleum'!L2127</f>
        <v/>
      </c>
      <c r="E2128">
        <f>VLOOKUP('Input EIA Imports Petroleum'!$E2127,'EIA Petroleum Classification'!$A:$B,2,FALSE)</f>
        <v/>
      </c>
    </row>
    <row r="2129" spans="1:5">
      <c r="A2129">
        <f>YEAR(B2129)</f>
        <v/>
      </c>
      <c r="B2129">
        <f>'Input EIA Imports Petroleum'!A2128</f>
        <v/>
      </c>
      <c r="C2129">
        <f>'Input EIA Imports Petroleum'!K2128</f>
        <v/>
      </c>
      <c r="D2129">
        <f>'Input EIA Imports Petroleum'!L2128</f>
        <v/>
      </c>
      <c r="E2129">
        <f>VLOOKUP('Input EIA Imports Petroleum'!$E2128,'EIA Petroleum Classification'!$A:$B,2,FALSE)</f>
        <v/>
      </c>
    </row>
    <row r="2130" spans="1:5">
      <c r="A2130">
        <f>YEAR(B2130)</f>
        <v/>
      </c>
      <c r="B2130">
        <f>'Input EIA Imports Petroleum'!A2129</f>
        <v/>
      </c>
      <c r="C2130">
        <f>'Input EIA Imports Petroleum'!K2129</f>
        <v/>
      </c>
      <c r="D2130">
        <f>'Input EIA Imports Petroleum'!L2129</f>
        <v/>
      </c>
      <c r="E2130">
        <f>VLOOKUP('Input EIA Imports Petroleum'!$E2129,'EIA Petroleum Classification'!$A:$B,2,FALSE)</f>
        <v/>
      </c>
    </row>
    <row r="2131" spans="1:5">
      <c r="A2131">
        <f>YEAR(B2131)</f>
        <v/>
      </c>
      <c r="B2131">
        <f>'Input EIA Imports Petroleum'!A2130</f>
        <v/>
      </c>
      <c r="C2131">
        <f>'Input EIA Imports Petroleum'!K2130</f>
        <v/>
      </c>
      <c r="D2131">
        <f>'Input EIA Imports Petroleum'!L2130</f>
        <v/>
      </c>
      <c r="E2131">
        <f>VLOOKUP('Input EIA Imports Petroleum'!$E2130,'EIA Petroleum Classification'!$A:$B,2,FALSE)</f>
        <v/>
      </c>
    </row>
    <row r="2132" spans="1:5">
      <c r="A2132">
        <f>YEAR(B2132)</f>
        <v/>
      </c>
      <c r="B2132">
        <f>'Input EIA Imports Petroleum'!A2131</f>
        <v/>
      </c>
      <c r="C2132">
        <f>'Input EIA Imports Petroleum'!K2131</f>
        <v/>
      </c>
      <c r="D2132">
        <f>'Input EIA Imports Petroleum'!L2131</f>
        <v/>
      </c>
      <c r="E2132">
        <f>VLOOKUP('Input EIA Imports Petroleum'!$E2131,'EIA Petroleum Classification'!$A:$B,2,FALSE)</f>
        <v/>
      </c>
    </row>
    <row r="2133" spans="1:5">
      <c r="A2133">
        <f>YEAR(B2133)</f>
        <v/>
      </c>
      <c r="B2133">
        <f>'Input EIA Imports Petroleum'!A2132</f>
        <v/>
      </c>
      <c r="C2133">
        <f>'Input EIA Imports Petroleum'!K2132</f>
        <v/>
      </c>
      <c r="D2133">
        <f>'Input EIA Imports Petroleum'!L2132</f>
        <v/>
      </c>
      <c r="E2133">
        <f>VLOOKUP('Input EIA Imports Petroleum'!$E2132,'EIA Petroleum Classification'!$A:$B,2,FALSE)</f>
        <v/>
      </c>
    </row>
    <row r="2134" spans="1:5">
      <c r="A2134">
        <f>YEAR(B2134)</f>
        <v/>
      </c>
      <c r="B2134">
        <f>'Input EIA Imports Petroleum'!A2133</f>
        <v/>
      </c>
      <c r="C2134">
        <f>'Input EIA Imports Petroleum'!K2133</f>
        <v/>
      </c>
      <c r="D2134">
        <f>'Input EIA Imports Petroleum'!L2133</f>
        <v/>
      </c>
      <c r="E2134">
        <f>VLOOKUP('Input EIA Imports Petroleum'!$E2133,'EIA Petroleum Classification'!$A:$B,2,FALSE)</f>
        <v/>
      </c>
    </row>
    <row r="2135" spans="1:5">
      <c r="A2135">
        <f>YEAR(B2135)</f>
        <v/>
      </c>
      <c r="B2135">
        <f>'Input EIA Imports Petroleum'!A2134</f>
        <v/>
      </c>
      <c r="C2135">
        <f>'Input EIA Imports Petroleum'!K2134</f>
        <v/>
      </c>
      <c r="D2135">
        <f>'Input EIA Imports Petroleum'!L2134</f>
        <v/>
      </c>
      <c r="E2135">
        <f>VLOOKUP('Input EIA Imports Petroleum'!$E2134,'EIA Petroleum Classification'!$A:$B,2,FALSE)</f>
        <v/>
      </c>
    </row>
    <row r="2136" spans="1:5">
      <c r="A2136">
        <f>YEAR(B2136)</f>
        <v/>
      </c>
      <c r="B2136">
        <f>'Input EIA Imports Petroleum'!A2135</f>
        <v/>
      </c>
      <c r="C2136">
        <f>'Input EIA Imports Petroleum'!K2135</f>
        <v/>
      </c>
      <c r="D2136">
        <f>'Input EIA Imports Petroleum'!L2135</f>
        <v/>
      </c>
      <c r="E2136">
        <f>VLOOKUP('Input EIA Imports Petroleum'!$E2135,'EIA Petroleum Classification'!$A:$B,2,FALSE)</f>
        <v/>
      </c>
    </row>
    <row r="2137" spans="1:5">
      <c r="A2137">
        <f>YEAR(B2137)</f>
        <v/>
      </c>
      <c r="B2137">
        <f>'Input EIA Imports Petroleum'!A2136</f>
        <v/>
      </c>
      <c r="C2137">
        <f>'Input EIA Imports Petroleum'!K2136</f>
        <v/>
      </c>
      <c r="D2137">
        <f>'Input EIA Imports Petroleum'!L2136</f>
        <v/>
      </c>
      <c r="E2137">
        <f>VLOOKUP('Input EIA Imports Petroleum'!$E2136,'EIA Petroleum Classification'!$A:$B,2,FALSE)</f>
        <v/>
      </c>
    </row>
    <row r="2138" spans="1:5">
      <c r="A2138">
        <f>YEAR(B2138)</f>
        <v/>
      </c>
      <c r="B2138">
        <f>'Input EIA Imports Petroleum'!A2137</f>
        <v/>
      </c>
      <c r="C2138">
        <f>'Input EIA Imports Petroleum'!K2137</f>
        <v/>
      </c>
      <c r="D2138">
        <f>'Input EIA Imports Petroleum'!L2137</f>
        <v/>
      </c>
      <c r="E2138">
        <f>VLOOKUP('Input EIA Imports Petroleum'!$E2137,'EIA Petroleum Classification'!$A:$B,2,FALSE)</f>
        <v/>
      </c>
    </row>
    <row r="2139" spans="1:5">
      <c r="A2139">
        <f>YEAR(B2139)</f>
        <v/>
      </c>
      <c r="B2139">
        <f>'Input EIA Imports Petroleum'!A2138</f>
        <v/>
      </c>
      <c r="C2139">
        <f>'Input EIA Imports Petroleum'!K2138</f>
        <v/>
      </c>
      <c r="D2139">
        <f>'Input EIA Imports Petroleum'!L2138</f>
        <v/>
      </c>
      <c r="E2139">
        <f>VLOOKUP('Input EIA Imports Petroleum'!$E2138,'EIA Petroleum Classification'!$A:$B,2,FALSE)</f>
        <v/>
      </c>
    </row>
    <row r="2140" spans="1:5">
      <c r="A2140">
        <f>YEAR(B2140)</f>
        <v/>
      </c>
      <c r="B2140">
        <f>'Input EIA Imports Petroleum'!A2139</f>
        <v/>
      </c>
      <c r="C2140">
        <f>'Input EIA Imports Petroleum'!K2139</f>
        <v/>
      </c>
      <c r="D2140">
        <f>'Input EIA Imports Petroleum'!L2139</f>
        <v/>
      </c>
      <c r="E2140">
        <f>VLOOKUP('Input EIA Imports Petroleum'!$E2139,'EIA Petroleum Classification'!$A:$B,2,FALSE)</f>
        <v/>
      </c>
    </row>
    <row r="2141" spans="1:5">
      <c r="A2141">
        <f>YEAR(B2141)</f>
        <v/>
      </c>
      <c r="B2141">
        <f>'Input EIA Imports Petroleum'!A2140</f>
        <v/>
      </c>
      <c r="C2141">
        <f>'Input EIA Imports Petroleum'!K2140</f>
        <v/>
      </c>
      <c r="D2141">
        <f>'Input EIA Imports Petroleum'!L2140</f>
        <v/>
      </c>
      <c r="E2141">
        <f>VLOOKUP('Input EIA Imports Petroleum'!$E2140,'EIA Petroleum Classification'!$A:$B,2,FALSE)</f>
        <v/>
      </c>
    </row>
    <row r="2142" spans="1:5">
      <c r="A2142">
        <f>YEAR(B2142)</f>
        <v/>
      </c>
      <c r="B2142">
        <f>'Input EIA Imports Petroleum'!A2141</f>
        <v/>
      </c>
      <c r="C2142">
        <f>'Input EIA Imports Petroleum'!K2141</f>
        <v/>
      </c>
      <c r="D2142">
        <f>'Input EIA Imports Petroleum'!L2141</f>
        <v/>
      </c>
      <c r="E2142">
        <f>VLOOKUP('Input EIA Imports Petroleum'!$E2141,'EIA Petroleum Classification'!$A:$B,2,FALSE)</f>
        <v/>
      </c>
    </row>
    <row r="2143" spans="1:5">
      <c r="A2143">
        <f>YEAR(B2143)</f>
        <v/>
      </c>
      <c r="B2143">
        <f>'Input EIA Imports Petroleum'!A2142</f>
        <v/>
      </c>
      <c r="C2143">
        <f>'Input EIA Imports Petroleum'!K2142</f>
        <v/>
      </c>
      <c r="D2143">
        <f>'Input EIA Imports Petroleum'!L2142</f>
        <v/>
      </c>
      <c r="E2143">
        <f>VLOOKUP('Input EIA Imports Petroleum'!$E2142,'EIA Petroleum Classification'!$A:$B,2,FALSE)</f>
        <v/>
      </c>
    </row>
    <row r="2144" spans="1:5">
      <c r="A2144">
        <f>YEAR(B2144)</f>
        <v/>
      </c>
      <c r="B2144">
        <f>'Input EIA Imports Petroleum'!A2143</f>
        <v/>
      </c>
      <c r="C2144">
        <f>'Input EIA Imports Petroleum'!K2143</f>
        <v/>
      </c>
      <c r="D2144">
        <f>'Input EIA Imports Petroleum'!L2143</f>
        <v/>
      </c>
      <c r="E2144">
        <f>VLOOKUP('Input EIA Imports Petroleum'!$E2143,'EIA Petroleum Classification'!$A:$B,2,FALSE)</f>
        <v/>
      </c>
    </row>
    <row r="2145" spans="1:5">
      <c r="A2145">
        <f>YEAR(B2145)</f>
        <v/>
      </c>
      <c r="B2145">
        <f>'Input EIA Imports Petroleum'!A2144</f>
        <v/>
      </c>
      <c r="C2145">
        <f>'Input EIA Imports Petroleum'!K2144</f>
        <v/>
      </c>
      <c r="D2145">
        <f>'Input EIA Imports Petroleum'!L2144</f>
        <v/>
      </c>
      <c r="E2145">
        <f>VLOOKUP('Input EIA Imports Petroleum'!$E2144,'EIA Petroleum Classification'!$A:$B,2,FALSE)</f>
        <v/>
      </c>
    </row>
    <row r="2146" spans="1:5">
      <c r="A2146">
        <f>YEAR(B2146)</f>
        <v/>
      </c>
      <c r="B2146">
        <f>'Input EIA Imports Petroleum'!A2145</f>
        <v/>
      </c>
      <c r="C2146">
        <f>'Input EIA Imports Petroleum'!K2145</f>
        <v/>
      </c>
      <c r="D2146">
        <f>'Input EIA Imports Petroleum'!L2145</f>
        <v/>
      </c>
      <c r="E2146">
        <f>VLOOKUP('Input EIA Imports Petroleum'!$E2145,'EIA Petroleum Classification'!$A:$B,2,FALSE)</f>
        <v/>
      </c>
    </row>
    <row r="2147" spans="1:5">
      <c r="A2147">
        <f>YEAR(B2147)</f>
        <v/>
      </c>
      <c r="B2147">
        <f>'Input EIA Imports Petroleum'!A2146</f>
        <v/>
      </c>
      <c r="C2147">
        <f>'Input EIA Imports Petroleum'!K2146</f>
        <v/>
      </c>
      <c r="D2147">
        <f>'Input EIA Imports Petroleum'!L2146</f>
        <v/>
      </c>
      <c r="E2147">
        <f>VLOOKUP('Input EIA Imports Petroleum'!$E2146,'EIA Petroleum Classification'!$A:$B,2,FALSE)</f>
        <v/>
      </c>
    </row>
    <row r="2148" spans="1:5">
      <c r="A2148">
        <f>YEAR(B2148)</f>
        <v/>
      </c>
      <c r="B2148">
        <f>'Input EIA Imports Petroleum'!A2147</f>
        <v/>
      </c>
      <c r="C2148">
        <f>'Input EIA Imports Petroleum'!K2147</f>
        <v/>
      </c>
      <c r="D2148">
        <f>'Input EIA Imports Petroleum'!L2147</f>
        <v/>
      </c>
      <c r="E2148">
        <f>VLOOKUP('Input EIA Imports Petroleum'!$E2147,'EIA Petroleum Classification'!$A:$B,2,FALSE)</f>
        <v/>
      </c>
    </row>
    <row r="2149" spans="1:5">
      <c r="A2149">
        <f>YEAR(B2149)</f>
        <v/>
      </c>
      <c r="B2149">
        <f>'Input EIA Imports Petroleum'!A2148</f>
        <v/>
      </c>
      <c r="C2149">
        <f>'Input EIA Imports Petroleum'!K2148</f>
        <v/>
      </c>
      <c r="D2149">
        <f>'Input EIA Imports Petroleum'!L2148</f>
        <v/>
      </c>
      <c r="E2149">
        <f>VLOOKUP('Input EIA Imports Petroleum'!$E2148,'EIA Petroleum Classification'!$A:$B,2,FALSE)</f>
        <v/>
      </c>
    </row>
    <row r="2150" spans="1:5">
      <c r="A2150">
        <f>YEAR(B2150)</f>
        <v/>
      </c>
      <c r="B2150">
        <f>'Input EIA Imports Petroleum'!A2149</f>
        <v/>
      </c>
      <c r="C2150">
        <f>'Input EIA Imports Petroleum'!K2149</f>
        <v/>
      </c>
      <c r="D2150">
        <f>'Input EIA Imports Petroleum'!L2149</f>
        <v/>
      </c>
      <c r="E2150">
        <f>VLOOKUP('Input EIA Imports Petroleum'!$E2149,'EIA Petroleum Classification'!$A:$B,2,FALSE)</f>
        <v/>
      </c>
    </row>
    <row r="2151" spans="1:5">
      <c r="A2151">
        <f>YEAR(B2151)</f>
        <v/>
      </c>
      <c r="B2151">
        <f>'Input EIA Imports Petroleum'!A2150</f>
        <v/>
      </c>
      <c r="C2151">
        <f>'Input EIA Imports Petroleum'!K2150</f>
        <v/>
      </c>
      <c r="D2151">
        <f>'Input EIA Imports Petroleum'!L2150</f>
        <v/>
      </c>
      <c r="E2151">
        <f>VLOOKUP('Input EIA Imports Petroleum'!$E2150,'EIA Petroleum Classification'!$A:$B,2,FALSE)</f>
        <v/>
      </c>
    </row>
    <row r="2152" spans="1:5">
      <c r="A2152">
        <f>YEAR(B2152)</f>
        <v/>
      </c>
      <c r="B2152">
        <f>'Input EIA Imports Petroleum'!A2151</f>
        <v/>
      </c>
      <c r="C2152">
        <f>'Input EIA Imports Petroleum'!K2151</f>
        <v/>
      </c>
      <c r="D2152">
        <f>'Input EIA Imports Petroleum'!L2151</f>
        <v/>
      </c>
      <c r="E2152">
        <f>VLOOKUP('Input EIA Imports Petroleum'!$E2151,'EIA Petroleum Classification'!$A:$B,2,FALSE)</f>
        <v/>
      </c>
    </row>
    <row r="2153" spans="1:5">
      <c r="A2153">
        <f>YEAR(B2153)</f>
        <v/>
      </c>
      <c r="B2153">
        <f>'Input EIA Imports Petroleum'!A2152</f>
        <v/>
      </c>
      <c r="C2153">
        <f>'Input EIA Imports Petroleum'!K2152</f>
        <v/>
      </c>
      <c r="D2153">
        <f>'Input EIA Imports Petroleum'!L2152</f>
        <v/>
      </c>
      <c r="E2153">
        <f>VLOOKUP('Input EIA Imports Petroleum'!$E2152,'EIA Petroleum Classification'!$A:$B,2,FALSE)</f>
        <v/>
      </c>
    </row>
    <row r="2154" spans="1:5">
      <c r="A2154">
        <f>YEAR(B2154)</f>
        <v/>
      </c>
      <c r="B2154">
        <f>'Input EIA Imports Petroleum'!A2153</f>
        <v/>
      </c>
      <c r="C2154">
        <f>'Input EIA Imports Petroleum'!K2153</f>
        <v/>
      </c>
      <c r="D2154">
        <f>'Input EIA Imports Petroleum'!L2153</f>
        <v/>
      </c>
      <c r="E2154">
        <f>VLOOKUP('Input EIA Imports Petroleum'!$E2153,'EIA Petroleum Classification'!$A:$B,2,FALSE)</f>
        <v/>
      </c>
    </row>
    <row r="2155" spans="1:5">
      <c r="A2155">
        <f>YEAR(B2155)</f>
        <v/>
      </c>
      <c r="B2155">
        <f>'Input EIA Imports Petroleum'!A2154</f>
        <v/>
      </c>
      <c r="C2155">
        <f>'Input EIA Imports Petroleum'!K2154</f>
        <v/>
      </c>
      <c r="D2155">
        <f>'Input EIA Imports Petroleum'!L2154</f>
        <v/>
      </c>
      <c r="E2155">
        <f>VLOOKUP('Input EIA Imports Petroleum'!$E2154,'EIA Petroleum Classification'!$A:$B,2,FALSE)</f>
        <v/>
      </c>
    </row>
    <row r="2156" spans="1:5">
      <c r="A2156">
        <f>YEAR(B2156)</f>
        <v/>
      </c>
      <c r="B2156">
        <f>'Input EIA Imports Petroleum'!A2155</f>
        <v/>
      </c>
      <c r="C2156">
        <f>'Input EIA Imports Petroleum'!K2155</f>
        <v/>
      </c>
      <c r="D2156">
        <f>'Input EIA Imports Petroleum'!L2155</f>
        <v/>
      </c>
      <c r="E2156">
        <f>VLOOKUP('Input EIA Imports Petroleum'!$E2155,'EIA Petroleum Classification'!$A:$B,2,FALSE)</f>
        <v/>
      </c>
    </row>
    <row r="2157" spans="1:5">
      <c r="A2157">
        <f>YEAR(B2157)</f>
        <v/>
      </c>
      <c r="B2157">
        <f>'Input EIA Imports Petroleum'!A2156</f>
        <v/>
      </c>
      <c r="C2157">
        <f>'Input EIA Imports Petroleum'!K2156</f>
        <v/>
      </c>
      <c r="D2157">
        <f>'Input EIA Imports Petroleum'!L2156</f>
        <v/>
      </c>
      <c r="E2157">
        <f>VLOOKUP('Input EIA Imports Petroleum'!$E2156,'EIA Petroleum Classification'!$A:$B,2,FALSE)</f>
        <v/>
      </c>
    </row>
    <row r="2158" spans="1:5">
      <c r="A2158">
        <f>YEAR(B2158)</f>
        <v/>
      </c>
      <c r="B2158">
        <f>'Input EIA Imports Petroleum'!A2157</f>
        <v/>
      </c>
      <c r="C2158">
        <f>'Input EIA Imports Petroleum'!K2157</f>
        <v/>
      </c>
      <c r="D2158">
        <f>'Input EIA Imports Petroleum'!L2157</f>
        <v/>
      </c>
      <c r="E2158">
        <f>VLOOKUP('Input EIA Imports Petroleum'!$E2157,'EIA Petroleum Classification'!$A:$B,2,FALSE)</f>
        <v/>
      </c>
    </row>
    <row r="2159" spans="1:5">
      <c r="A2159">
        <f>YEAR(B2159)</f>
        <v/>
      </c>
      <c r="B2159">
        <f>'Input EIA Imports Petroleum'!A2158</f>
        <v/>
      </c>
      <c r="C2159">
        <f>'Input EIA Imports Petroleum'!K2158</f>
        <v/>
      </c>
      <c r="D2159">
        <f>'Input EIA Imports Petroleum'!L2158</f>
        <v/>
      </c>
      <c r="E2159">
        <f>VLOOKUP('Input EIA Imports Petroleum'!$E2158,'EIA Petroleum Classification'!$A:$B,2,FALSE)</f>
        <v/>
      </c>
    </row>
    <row r="2160" spans="1:5">
      <c r="A2160">
        <f>YEAR(B2160)</f>
        <v/>
      </c>
      <c r="B2160">
        <f>'Input EIA Imports Petroleum'!A2159</f>
        <v/>
      </c>
      <c r="C2160">
        <f>'Input EIA Imports Petroleum'!K2159</f>
        <v/>
      </c>
      <c r="D2160">
        <f>'Input EIA Imports Petroleum'!L2159</f>
        <v/>
      </c>
      <c r="E2160">
        <f>VLOOKUP('Input EIA Imports Petroleum'!$E2159,'EIA Petroleum Classification'!$A:$B,2,FALSE)</f>
        <v/>
      </c>
    </row>
    <row r="2161" spans="1:5">
      <c r="A2161">
        <f>YEAR(B2161)</f>
        <v/>
      </c>
      <c r="B2161">
        <f>'Input EIA Imports Petroleum'!A2160</f>
        <v/>
      </c>
      <c r="C2161">
        <f>'Input EIA Imports Petroleum'!K2160</f>
        <v/>
      </c>
      <c r="D2161">
        <f>'Input EIA Imports Petroleum'!L2160</f>
        <v/>
      </c>
      <c r="E2161">
        <f>VLOOKUP('Input EIA Imports Petroleum'!$E2160,'EIA Petroleum Classification'!$A:$B,2,FALSE)</f>
        <v/>
      </c>
    </row>
    <row r="2162" spans="1:5">
      <c r="A2162">
        <f>YEAR(B2162)</f>
        <v/>
      </c>
      <c r="B2162">
        <f>'Input EIA Imports Petroleum'!A2161</f>
        <v/>
      </c>
      <c r="C2162">
        <f>'Input EIA Imports Petroleum'!K2161</f>
        <v/>
      </c>
      <c r="D2162">
        <f>'Input EIA Imports Petroleum'!L2161</f>
        <v/>
      </c>
      <c r="E2162">
        <f>VLOOKUP('Input EIA Imports Petroleum'!$E2161,'EIA Petroleum Classification'!$A:$B,2,FALSE)</f>
        <v/>
      </c>
    </row>
    <row r="2163" spans="1:5">
      <c r="A2163">
        <f>YEAR(B2163)</f>
        <v/>
      </c>
      <c r="B2163">
        <f>'Input EIA Imports Petroleum'!A2162</f>
        <v/>
      </c>
      <c r="C2163">
        <f>'Input EIA Imports Petroleum'!K2162</f>
        <v/>
      </c>
      <c r="D2163">
        <f>'Input EIA Imports Petroleum'!L2162</f>
        <v/>
      </c>
      <c r="E2163">
        <f>VLOOKUP('Input EIA Imports Petroleum'!$E2162,'EIA Petroleum Classification'!$A:$B,2,FALSE)</f>
        <v/>
      </c>
    </row>
    <row r="2164" spans="1:5">
      <c r="A2164">
        <f>YEAR(B2164)</f>
        <v/>
      </c>
      <c r="B2164">
        <f>'Input EIA Imports Petroleum'!A2163</f>
        <v/>
      </c>
      <c r="C2164">
        <f>'Input EIA Imports Petroleum'!K2163</f>
        <v/>
      </c>
      <c r="D2164">
        <f>'Input EIA Imports Petroleum'!L2163</f>
        <v/>
      </c>
      <c r="E2164">
        <f>VLOOKUP('Input EIA Imports Petroleum'!$E2163,'EIA Petroleum Classification'!$A:$B,2,FALSE)</f>
        <v/>
      </c>
    </row>
    <row r="2165" spans="1:5">
      <c r="A2165">
        <f>YEAR(B2165)</f>
        <v/>
      </c>
      <c r="B2165">
        <f>'Input EIA Imports Petroleum'!A2164</f>
        <v/>
      </c>
      <c r="C2165">
        <f>'Input EIA Imports Petroleum'!K2164</f>
        <v/>
      </c>
      <c r="D2165">
        <f>'Input EIA Imports Petroleum'!L2164</f>
        <v/>
      </c>
      <c r="E2165">
        <f>VLOOKUP('Input EIA Imports Petroleum'!$E2164,'EIA Petroleum Classification'!$A:$B,2,FALSE)</f>
        <v/>
      </c>
    </row>
    <row r="2166" spans="1:5">
      <c r="A2166">
        <f>YEAR(B2166)</f>
        <v/>
      </c>
      <c r="B2166">
        <f>'Input EIA Imports Petroleum'!A2165</f>
        <v/>
      </c>
      <c r="C2166">
        <f>'Input EIA Imports Petroleum'!K2165</f>
        <v/>
      </c>
      <c r="D2166">
        <f>'Input EIA Imports Petroleum'!L2165</f>
        <v/>
      </c>
      <c r="E2166">
        <f>VLOOKUP('Input EIA Imports Petroleum'!$E2165,'EIA Petroleum Classification'!$A:$B,2,FALSE)</f>
        <v/>
      </c>
    </row>
    <row r="2167" spans="1:5">
      <c r="A2167">
        <f>YEAR(B2167)</f>
        <v/>
      </c>
      <c r="B2167">
        <f>'Input EIA Imports Petroleum'!A2166</f>
        <v/>
      </c>
      <c r="C2167">
        <f>'Input EIA Imports Petroleum'!K2166</f>
        <v/>
      </c>
      <c r="D2167">
        <f>'Input EIA Imports Petroleum'!L2166</f>
        <v/>
      </c>
      <c r="E2167">
        <f>VLOOKUP('Input EIA Imports Petroleum'!$E2166,'EIA Petroleum Classification'!$A:$B,2,FALSE)</f>
        <v/>
      </c>
    </row>
    <row r="2168" spans="1:5">
      <c r="A2168">
        <f>YEAR(B2168)</f>
        <v/>
      </c>
      <c r="B2168">
        <f>'Input EIA Imports Petroleum'!A2167</f>
        <v/>
      </c>
      <c r="C2168">
        <f>'Input EIA Imports Petroleum'!K2167</f>
        <v/>
      </c>
      <c r="D2168">
        <f>'Input EIA Imports Petroleum'!L2167</f>
        <v/>
      </c>
      <c r="E2168">
        <f>VLOOKUP('Input EIA Imports Petroleum'!$E2167,'EIA Petroleum Classification'!$A:$B,2,FALSE)</f>
        <v/>
      </c>
    </row>
    <row r="2169" spans="1:5">
      <c r="A2169">
        <f>YEAR(B2169)</f>
        <v/>
      </c>
      <c r="B2169">
        <f>'Input EIA Imports Petroleum'!A2168</f>
        <v/>
      </c>
      <c r="C2169">
        <f>'Input EIA Imports Petroleum'!K2168</f>
        <v/>
      </c>
      <c r="D2169">
        <f>'Input EIA Imports Petroleum'!L2168</f>
        <v/>
      </c>
      <c r="E2169">
        <f>VLOOKUP('Input EIA Imports Petroleum'!$E2168,'EIA Petroleum Classification'!$A:$B,2,FALSE)</f>
        <v/>
      </c>
    </row>
    <row r="2170" spans="1:5">
      <c r="A2170">
        <f>YEAR(B2170)</f>
        <v/>
      </c>
      <c r="B2170">
        <f>'Input EIA Imports Petroleum'!A2169</f>
        <v/>
      </c>
      <c r="C2170">
        <f>'Input EIA Imports Petroleum'!K2169</f>
        <v/>
      </c>
      <c r="D2170">
        <f>'Input EIA Imports Petroleum'!L2169</f>
        <v/>
      </c>
      <c r="E2170">
        <f>VLOOKUP('Input EIA Imports Petroleum'!$E2169,'EIA Petroleum Classification'!$A:$B,2,FALSE)</f>
        <v/>
      </c>
    </row>
    <row r="2171" spans="1:5">
      <c r="A2171">
        <f>YEAR(B2171)</f>
        <v/>
      </c>
      <c r="B2171">
        <f>'Input EIA Imports Petroleum'!A2170</f>
        <v/>
      </c>
      <c r="C2171">
        <f>'Input EIA Imports Petroleum'!K2170</f>
        <v/>
      </c>
      <c r="D2171">
        <f>'Input EIA Imports Petroleum'!L2170</f>
        <v/>
      </c>
      <c r="E2171">
        <f>VLOOKUP('Input EIA Imports Petroleum'!$E2170,'EIA Petroleum Classification'!$A:$B,2,FALSE)</f>
        <v/>
      </c>
    </row>
    <row r="2172" spans="1:5">
      <c r="A2172">
        <f>YEAR(B2172)</f>
        <v/>
      </c>
      <c r="B2172">
        <f>'Input EIA Imports Petroleum'!A2171</f>
        <v/>
      </c>
      <c r="C2172">
        <f>'Input EIA Imports Petroleum'!K2171</f>
        <v/>
      </c>
      <c r="D2172">
        <f>'Input EIA Imports Petroleum'!L2171</f>
        <v/>
      </c>
      <c r="E2172">
        <f>VLOOKUP('Input EIA Imports Petroleum'!$E2171,'EIA Petroleum Classification'!$A:$B,2,FALSE)</f>
        <v/>
      </c>
    </row>
    <row r="2173" spans="1:5">
      <c r="A2173">
        <f>YEAR(B2173)</f>
        <v/>
      </c>
      <c r="B2173">
        <f>'Input EIA Imports Petroleum'!A2172</f>
        <v/>
      </c>
      <c r="C2173">
        <f>'Input EIA Imports Petroleum'!K2172</f>
        <v/>
      </c>
      <c r="D2173">
        <f>'Input EIA Imports Petroleum'!L2172</f>
        <v/>
      </c>
      <c r="E2173">
        <f>VLOOKUP('Input EIA Imports Petroleum'!$E2172,'EIA Petroleum Classification'!$A:$B,2,FALSE)</f>
        <v/>
      </c>
    </row>
    <row r="2174" spans="1:5">
      <c r="A2174">
        <f>YEAR(B2174)</f>
        <v/>
      </c>
      <c r="B2174">
        <f>'Input EIA Imports Petroleum'!A2173</f>
        <v/>
      </c>
      <c r="C2174">
        <f>'Input EIA Imports Petroleum'!K2173</f>
        <v/>
      </c>
      <c r="D2174">
        <f>'Input EIA Imports Petroleum'!L2173</f>
        <v/>
      </c>
      <c r="E2174">
        <f>VLOOKUP('Input EIA Imports Petroleum'!$E2173,'EIA Petroleum Classification'!$A:$B,2,FALSE)</f>
        <v/>
      </c>
    </row>
    <row r="2175" spans="1:5">
      <c r="A2175">
        <f>YEAR(B2175)</f>
        <v/>
      </c>
      <c r="B2175">
        <f>'Input EIA Imports Petroleum'!A2174</f>
        <v/>
      </c>
      <c r="C2175">
        <f>'Input EIA Imports Petroleum'!K2174</f>
        <v/>
      </c>
      <c r="D2175">
        <f>'Input EIA Imports Petroleum'!L2174</f>
        <v/>
      </c>
      <c r="E2175">
        <f>VLOOKUP('Input EIA Imports Petroleum'!$E2174,'EIA Petroleum Classification'!$A:$B,2,FALSE)</f>
        <v/>
      </c>
    </row>
    <row r="2176" spans="1:5">
      <c r="A2176">
        <f>YEAR(B2176)</f>
        <v/>
      </c>
      <c r="B2176">
        <f>'Input EIA Imports Petroleum'!A2175</f>
        <v/>
      </c>
      <c r="C2176">
        <f>'Input EIA Imports Petroleum'!K2175</f>
        <v/>
      </c>
      <c r="D2176">
        <f>'Input EIA Imports Petroleum'!L2175</f>
        <v/>
      </c>
      <c r="E2176">
        <f>VLOOKUP('Input EIA Imports Petroleum'!$E2175,'EIA Petroleum Classification'!$A:$B,2,FALSE)</f>
        <v/>
      </c>
    </row>
    <row r="2177" spans="1:5">
      <c r="A2177">
        <f>YEAR(B2177)</f>
        <v/>
      </c>
      <c r="B2177">
        <f>'Input EIA Imports Petroleum'!A2176</f>
        <v/>
      </c>
      <c r="C2177">
        <f>'Input EIA Imports Petroleum'!K2176</f>
        <v/>
      </c>
      <c r="D2177">
        <f>'Input EIA Imports Petroleum'!L2176</f>
        <v/>
      </c>
      <c r="E2177">
        <f>VLOOKUP('Input EIA Imports Petroleum'!$E2176,'EIA Petroleum Classification'!$A:$B,2,FALSE)</f>
        <v/>
      </c>
    </row>
    <row r="2178" spans="1:5">
      <c r="A2178">
        <f>YEAR(B2178)</f>
        <v/>
      </c>
      <c r="B2178">
        <f>'Input EIA Imports Petroleum'!A2177</f>
        <v/>
      </c>
      <c r="C2178">
        <f>'Input EIA Imports Petroleum'!K2177</f>
        <v/>
      </c>
      <c r="D2178">
        <f>'Input EIA Imports Petroleum'!L2177</f>
        <v/>
      </c>
      <c r="E2178">
        <f>VLOOKUP('Input EIA Imports Petroleum'!$E2177,'EIA Petroleum Classification'!$A:$B,2,FALSE)</f>
        <v/>
      </c>
    </row>
    <row r="2179" spans="1:5">
      <c r="A2179">
        <f>YEAR(B2179)</f>
        <v/>
      </c>
      <c r="B2179">
        <f>'Input EIA Imports Petroleum'!A2178</f>
        <v/>
      </c>
      <c r="C2179">
        <f>'Input EIA Imports Petroleum'!K2178</f>
        <v/>
      </c>
      <c r="D2179">
        <f>'Input EIA Imports Petroleum'!L2178</f>
        <v/>
      </c>
      <c r="E2179">
        <f>VLOOKUP('Input EIA Imports Petroleum'!$E2178,'EIA Petroleum Classification'!$A:$B,2,FALSE)</f>
        <v/>
      </c>
    </row>
    <row r="2180" spans="1:5">
      <c r="A2180">
        <f>YEAR(B2180)</f>
        <v/>
      </c>
      <c r="B2180">
        <f>'Input EIA Imports Petroleum'!A2179</f>
        <v/>
      </c>
      <c r="C2180">
        <f>'Input EIA Imports Petroleum'!K2179</f>
        <v/>
      </c>
      <c r="D2180">
        <f>'Input EIA Imports Petroleum'!L2179</f>
        <v/>
      </c>
      <c r="E2180">
        <f>VLOOKUP('Input EIA Imports Petroleum'!$E2179,'EIA Petroleum Classification'!$A:$B,2,FALSE)</f>
        <v/>
      </c>
    </row>
    <row r="2181" spans="1:5">
      <c r="A2181">
        <f>YEAR(B2181)</f>
        <v/>
      </c>
      <c r="B2181">
        <f>'Input EIA Imports Petroleum'!A2180</f>
        <v/>
      </c>
      <c r="C2181">
        <f>'Input EIA Imports Petroleum'!K2180</f>
        <v/>
      </c>
      <c r="D2181">
        <f>'Input EIA Imports Petroleum'!L2180</f>
        <v/>
      </c>
      <c r="E2181">
        <f>VLOOKUP('Input EIA Imports Petroleum'!$E2180,'EIA Petroleum Classification'!$A:$B,2,FALSE)</f>
        <v/>
      </c>
    </row>
    <row r="2182" spans="1:5">
      <c r="A2182">
        <f>YEAR(B2182)</f>
        <v/>
      </c>
      <c r="B2182">
        <f>'Input EIA Imports Petroleum'!A2181</f>
        <v/>
      </c>
      <c r="C2182">
        <f>'Input EIA Imports Petroleum'!K2181</f>
        <v/>
      </c>
      <c r="D2182">
        <f>'Input EIA Imports Petroleum'!L2181</f>
        <v/>
      </c>
      <c r="E2182">
        <f>VLOOKUP('Input EIA Imports Petroleum'!$E2181,'EIA Petroleum Classification'!$A:$B,2,FALSE)</f>
        <v/>
      </c>
    </row>
    <row r="2183" spans="1:5">
      <c r="A2183">
        <f>YEAR(B2183)</f>
        <v/>
      </c>
      <c r="B2183">
        <f>'Input EIA Imports Petroleum'!A2182</f>
        <v/>
      </c>
      <c r="C2183">
        <f>'Input EIA Imports Petroleum'!K2182</f>
        <v/>
      </c>
      <c r="D2183">
        <f>'Input EIA Imports Petroleum'!L2182</f>
        <v/>
      </c>
      <c r="E2183">
        <f>VLOOKUP('Input EIA Imports Petroleum'!$E2182,'EIA Petroleum Classification'!$A:$B,2,FALSE)</f>
        <v/>
      </c>
    </row>
    <row r="2184" spans="1:5">
      <c r="A2184">
        <f>YEAR(B2184)</f>
        <v/>
      </c>
      <c r="B2184">
        <f>'Input EIA Imports Petroleum'!A2183</f>
        <v/>
      </c>
      <c r="C2184">
        <f>'Input EIA Imports Petroleum'!K2183</f>
        <v/>
      </c>
      <c r="D2184">
        <f>'Input EIA Imports Petroleum'!L2183</f>
        <v/>
      </c>
      <c r="E2184">
        <f>VLOOKUP('Input EIA Imports Petroleum'!$E2183,'EIA Petroleum Classification'!$A:$B,2,FALSE)</f>
        <v/>
      </c>
    </row>
    <row r="2185" spans="1:5">
      <c r="A2185">
        <f>YEAR(B2185)</f>
        <v/>
      </c>
      <c r="B2185">
        <f>'Input EIA Imports Petroleum'!A2184</f>
        <v/>
      </c>
      <c r="C2185">
        <f>'Input EIA Imports Petroleum'!K2184</f>
        <v/>
      </c>
      <c r="D2185">
        <f>'Input EIA Imports Petroleum'!L2184</f>
        <v/>
      </c>
      <c r="E2185">
        <f>VLOOKUP('Input EIA Imports Petroleum'!$E2184,'EIA Petroleum Classification'!$A:$B,2,FALSE)</f>
        <v/>
      </c>
    </row>
    <row r="2186" spans="1:5">
      <c r="A2186">
        <f>YEAR(B2186)</f>
        <v/>
      </c>
      <c r="B2186">
        <f>'Input EIA Imports Petroleum'!A2185</f>
        <v/>
      </c>
      <c r="C2186">
        <f>'Input EIA Imports Petroleum'!K2185</f>
        <v/>
      </c>
      <c r="D2186">
        <f>'Input EIA Imports Petroleum'!L2185</f>
        <v/>
      </c>
      <c r="E2186">
        <f>VLOOKUP('Input EIA Imports Petroleum'!$E2185,'EIA Petroleum Classification'!$A:$B,2,FALSE)</f>
        <v/>
      </c>
    </row>
    <row r="2187" spans="1:5">
      <c r="A2187">
        <f>YEAR(B2187)</f>
        <v/>
      </c>
      <c r="B2187">
        <f>'Input EIA Imports Petroleum'!A2186</f>
        <v/>
      </c>
      <c r="C2187">
        <f>'Input EIA Imports Petroleum'!K2186</f>
        <v/>
      </c>
      <c r="D2187">
        <f>'Input EIA Imports Petroleum'!L2186</f>
        <v/>
      </c>
      <c r="E2187">
        <f>VLOOKUP('Input EIA Imports Petroleum'!$E2186,'EIA Petroleum Classification'!$A:$B,2,FALSE)</f>
        <v/>
      </c>
    </row>
    <row r="2188" spans="1:5">
      <c r="A2188">
        <f>YEAR(B2188)</f>
        <v/>
      </c>
      <c r="B2188">
        <f>'Input EIA Imports Petroleum'!A2187</f>
        <v/>
      </c>
      <c r="C2188">
        <f>'Input EIA Imports Petroleum'!K2187</f>
        <v/>
      </c>
      <c r="D2188">
        <f>'Input EIA Imports Petroleum'!L2187</f>
        <v/>
      </c>
      <c r="E2188">
        <f>VLOOKUP('Input EIA Imports Petroleum'!$E2187,'EIA Petroleum Classification'!$A:$B,2,FALSE)</f>
        <v/>
      </c>
    </row>
    <row r="2189" spans="1:5">
      <c r="A2189">
        <f>YEAR(B2189)</f>
        <v/>
      </c>
      <c r="B2189">
        <f>'Input EIA Imports Petroleum'!A2188</f>
        <v/>
      </c>
      <c r="C2189">
        <f>'Input EIA Imports Petroleum'!K2188</f>
        <v/>
      </c>
      <c r="D2189">
        <f>'Input EIA Imports Petroleum'!L2188</f>
        <v/>
      </c>
      <c r="E2189">
        <f>VLOOKUP('Input EIA Imports Petroleum'!$E2188,'EIA Petroleum Classification'!$A:$B,2,FALSE)</f>
        <v/>
      </c>
    </row>
    <row r="2190" spans="1:5">
      <c r="A2190">
        <f>YEAR(B2190)</f>
        <v/>
      </c>
      <c r="B2190">
        <f>'Input EIA Imports Petroleum'!A2189</f>
        <v/>
      </c>
      <c r="C2190">
        <f>'Input EIA Imports Petroleum'!K2189</f>
        <v/>
      </c>
      <c r="D2190">
        <f>'Input EIA Imports Petroleum'!L2189</f>
        <v/>
      </c>
      <c r="E2190">
        <f>VLOOKUP('Input EIA Imports Petroleum'!$E2189,'EIA Petroleum Classification'!$A:$B,2,FALSE)</f>
        <v/>
      </c>
    </row>
    <row r="2191" spans="1:5">
      <c r="A2191">
        <f>YEAR(B2191)</f>
        <v/>
      </c>
      <c r="B2191">
        <f>'Input EIA Imports Petroleum'!A2190</f>
        <v/>
      </c>
      <c r="C2191">
        <f>'Input EIA Imports Petroleum'!K2190</f>
        <v/>
      </c>
      <c r="D2191">
        <f>'Input EIA Imports Petroleum'!L2190</f>
        <v/>
      </c>
      <c r="E2191">
        <f>VLOOKUP('Input EIA Imports Petroleum'!$E2190,'EIA Petroleum Classification'!$A:$B,2,FALSE)</f>
        <v/>
      </c>
    </row>
    <row r="2192" spans="1:5">
      <c r="A2192">
        <f>YEAR(B2192)</f>
        <v/>
      </c>
      <c r="B2192">
        <f>'Input EIA Imports Petroleum'!A2191</f>
        <v/>
      </c>
      <c r="C2192">
        <f>'Input EIA Imports Petroleum'!K2191</f>
        <v/>
      </c>
      <c r="D2192">
        <f>'Input EIA Imports Petroleum'!L2191</f>
        <v/>
      </c>
      <c r="E2192">
        <f>VLOOKUP('Input EIA Imports Petroleum'!$E2191,'EIA Petroleum Classification'!$A:$B,2,FALSE)</f>
        <v/>
      </c>
    </row>
    <row r="2193" spans="1:5">
      <c r="A2193">
        <f>YEAR(B2193)</f>
        <v/>
      </c>
      <c r="B2193">
        <f>'Input EIA Imports Petroleum'!A2192</f>
        <v/>
      </c>
      <c r="C2193">
        <f>'Input EIA Imports Petroleum'!K2192</f>
        <v/>
      </c>
      <c r="D2193">
        <f>'Input EIA Imports Petroleum'!L2192</f>
        <v/>
      </c>
      <c r="E2193">
        <f>VLOOKUP('Input EIA Imports Petroleum'!$E2192,'EIA Petroleum Classification'!$A:$B,2,FALSE)</f>
        <v/>
      </c>
    </row>
    <row r="2194" spans="1:5">
      <c r="A2194">
        <f>YEAR(B2194)</f>
        <v/>
      </c>
      <c r="B2194">
        <f>'Input EIA Imports Petroleum'!A2193</f>
        <v/>
      </c>
      <c r="C2194">
        <f>'Input EIA Imports Petroleum'!K2193</f>
        <v/>
      </c>
      <c r="D2194">
        <f>'Input EIA Imports Petroleum'!L2193</f>
        <v/>
      </c>
      <c r="E2194">
        <f>VLOOKUP('Input EIA Imports Petroleum'!$E2193,'EIA Petroleum Classification'!$A:$B,2,FALSE)</f>
        <v/>
      </c>
    </row>
    <row r="2195" spans="1:5">
      <c r="A2195">
        <f>YEAR(B2195)</f>
        <v/>
      </c>
      <c r="B2195">
        <f>'Input EIA Imports Petroleum'!A2194</f>
        <v/>
      </c>
      <c r="C2195">
        <f>'Input EIA Imports Petroleum'!K2194</f>
        <v/>
      </c>
      <c r="D2195">
        <f>'Input EIA Imports Petroleum'!L2194</f>
        <v/>
      </c>
      <c r="E2195">
        <f>VLOOKUP('Input EIA Imports Petroleum'!$E2194,'EIA Petroleum Classification'!$A:$B,2,FALSE)</f>
        <v/>
      </c>
    </row>
    <row r="2196" spans="1:5">
      <c r="A2196">
        <f>YEAR(B2196)</f>
        <v/>
      </c>
      <c r="B2196">
        <f>'Input EIA Imports Petroleum'!A2195</f>
        <v/>
      </c>
      <c r="C2196">
        <f>'Input EIA Imports Petroleum'!K2195</f>
        <v/>
      </c>
      <c r="D2196">
        <f>'Input EIA Imports Petroleum'!L2195</f>
        <v/>
      </c>
      <c r="E2196">
        <f>VLOOKUP('Input EIA Imports Petroleum'!$E2195,'EIA Petroleum Classification'!$A:$B,2,FALSE)</f>
        <v/>
      </c>
    </row>
    <row r="2197" spans="1:5">
      <c r="A2197">
        <f>YEAR(B2197)</f>
        <v/>
      </c>
      <c r="B2197">
        <f>'Input EIA Imports Petroleum'!A2196</f>
        <v/>
      </c>
      <c r="C2197">
        <f>'Input EIA Imports Petroleum'!K2196</f>
        <v/>
      </c>
      <c r="D2197">
        <f>'Input EIA Imports Petroleum'!L2196</f>
        <v/>
      </c>
      <c r="E2197">
        <f>VLOOKUP('Input EIA Imports Petroleum'!$E2196,'EIA Petroleum Classification'!$A:$B,2,FALSE)</f>
        <v/>
      </c>
    </row>
    <row r="2198" spans="1:5">
      <c r="A2198">
        <f>YEAR(B2198)</f>
        <v/>
      </c>
      <c r="B2198">
        <f>'Input EIA Imports Petroleum'!A2197</f>
        <v/>
      </c>
      <c r="C2198">
        <f>'Input EIA Imports Petroleum'!K2197</f>
        <v/>
      </c>
      <c r="D2198">
        <f>'Input EIA Imports Petroleum'!L2197</f>
        <v/>
      </c>
      <c r="E2198">
        <f>VLOOKUP('Input EIA Imports Petroleum'!$E2197,'EIA Petroleum Classification'!$A:$B,2,FALSE)</f>
        <v/>
      </c>
    </row>
    <row r="2199" spans="1:5">
      <c r="A2199">
        <f>YEAR(B2199)</f>
        <v/>
      </c>
      <c r="B2199">
        <f>'Input EIA Imports Petroleum'!A2198</f>
        <v/>
      </c>
      <c r="C2199">
        <f>'Input EIA Imports Petroleum'!K2198</f>
        <v/>
      </c>
      <c r="D2199">
        <f>'Input EIA Imports Petroleum'!L2198</f>
        <v/>
      </c>
      <c r="E2199">
        <f>VLOOKUP('Input EIA Imports Petroleum'!$E2198,'EIA Petroleum Classification'!$A:$B,2,FALSE)</f>
        <v/>
      </c>
    </row>
    <row r="2200" spans="1:5">
      <c r="A2200">
        <f>YEAR(B2200)</f>
        <v/>
      </c>
      <c r="B2200">
        <f>'Input EIA Imports Petroleum'!A2199</f>
        <v/>
      </c>
      <c r="C2200">
        <f>'Input EIA Imports Petroleum'!K2199</f>
        <v/>
      </c>
      <c r="D2200">
        <f>'Input EIA Imports Petroleum'!L2199</f>
        <v/>
      </c>
      <c r="E2200">
        <f>VLOOKUP('Input EIA Imports Petroleum'!$E2199,'EIA Petroleum Classification'!$A:$B,2,FALSE)</f>
        <v/>
      </c>
    </row>
    <row r="2201" spans="1:5">
      <c r="A2201">
        <f>YEAR(B2201)</f>
        <v/>
      </c>
      <c r="B2201">
        <f>'Input EIA Imports Petroleum'!A2200</f>
        <v/>
      </c>
      <c r="C2201">
        <f>'Input EIA Imports Petroleum'!K2200</f>
        <v/>
      </c>
      <c r="D2201">
        <f>'Input EIA Imports Petroleum'!L2200</f>
        <v/>
      </c>
      <c r="E2201">
        <f>VLOOKUP('Input EIA Imports Petroleum'!$E2200,'EIA Petroleum Classification'!$A:$B,2,FALSE)</f>
        <v/>
      </c>
    </row>
    <row r="2202" spans="1:5">
      <c r="A2202">
        <f>YEAR(B2202)</f>
        <v/>
      </c>
      <c r="B2202">
        <f>'Input EIA Imports Petroleum'!A2201</f>
        <v/>
      </c>
      <c r="C2202">
        <f>'Input EIA Imports Petroleum'!K2201</f>
        <v/>
      </c>
      <c r="D2202">
        <f>'Input EIA Imports Petroleum'!L2201</f>
        <v/>
      </c>
      <c r="E2202">
        <f>VLOOKUP('Input EIA Imports Petroleum'!$E2201,'EIA Petroleum Classification'!$A:$B,2,FALSE)</f>
        <v/>
      </c>
    </row>
    <row r="2203" spans="1:5">
      <c r="A2203">
        <f>YEAR(B2203)</f>
        <v/>
      </c>
      <c r="B2203">
        <f>'Input EIA Imports Petroleum'!A2202</f>
        <v/>
      </c>
      <c r="C2203">
        <f>'Input EIA Imports Petroleum'!K2202</f>
        <v/>
      </c>
      <c r="D2203">
        <f>'Input EIA Imports Petroleum'!L2202</f>
        <v/>
      </c>
      <c r="E2203">
        <f>VLOOKUP('Input EIA Imports Petroleum'!$E2202,'EIA Petroleum Classification'!$A:$B,2,FALSE)</f>
        <v/>
      </c>
    </row>
    <row r="2204" spans="1:5">
      <c r="A2204">
        <f>YEAR(B2204)</f>
        <v/>
      </c>
      <c r="B2204">
        <f>'Input EIA Imports Petroleum'!A2203</f>
        <v/>
      </c>
      <c r="C2204">
        <f>'Input EIA Imports Petroleum'!K2203</f>
        <v/>
      </c>
      <c r="D2204">
        <f>'Input EIA Imports Petroleum'!L2203</f>
        <v/>
      </c>
      <c r="E2204">
        <f>VLOOKUP('Input EIA Imports Petroleum'!$E2203,'EIA Petroleum Classification'!$A:$B,2,FALSE)</f>
        <v/>
      </c>
    </row>
    <row r="2205" spans="1:5">
      <c r="A2205">
        <f>YEAR(B2205)</f>
        <v/>
      </c>
      <c r="B2205">
        <f>'Input EIA Imports Petroleum'!A2204</f>
        <v/>
      </c>
      <c r="C2205">
        <f>'Input EIA Imports Petroleum'!K2204</f>
        <v/>
      </c>
      <c r="D2205">
        <f>'Input EIA Imports Petroleum'!L2204</f>
        <v/>
      </c>
      <c r="E2205">
        <f>VLOOKUP('Input EIA Imports Petroleum'!$E2204,'EIA Petroleum Classification'!$A:$B,2,FALSE)</f>
        <v/>
      </c>
    </row>
    <row r="2206" spans="1:5">
      <c r="A2206">
        <f>YEAR(B2206)</f>
        <v/>
      </c>
      <c r="B2206">
        <f>'Input EIA Imports Petroleum'!A2205</f>
        <v/>
      </c>
      <c r="C2206">
        <f>'Input EIA Imports Petroleum'!K2205</f>
        <v/>
      </c>
      <c r="D2206">
        <f>'Input EIA Imports Petroleum'!L2205</f>
        <v/>
      </c>
      <c r="E2206">
        <f>VLOOKUP('Input EIA Imports Petroleum'!$E2205,'EIA Petroleum Classification'!$A:$B,2,FALSE)</f>
        <v/>
      </c>
    </row>
    <row r="2207" spans="1:5">
      <c r="A2207">
        <f>YEAR(B2207)</f>
        <v/>
      </c>
      <c r="B2207">
        <f>'Input EIA Imports Petroleum'!A2206</f>
        <v/>
      </c>
      <c r="C2207">
        <f>'Input EIA Imports Petroleum'!K2206</f>
        <v/>
      </c>
      <c r="D2207">
        <f>'Input EIA Imports Petroleum'!L2206</f>
        <v/>
      </c>
      <c r="E2207">
        <f>VLOOKUP('Input EIA Imports Petroleum'!$E2206,'EIA Petroleum Classification'!$A:$B,2,FALSE)</f>
        <v/>
      </c>
    </row>
    <row r="2208" spans="1:5">
      <c r="A2208">
        <f>YEAR(B2208)</f>
        <v/>
      </c>
      <c r="B2208">
        <f>'Input EIA Imports Petroleum'!A2207</f>
        <v/>
      </c>
      <c r="C2208">
        <f>'Input EIA Imports Petroleum'!K2207</f>
        <v/>
      </c>
      <c r="D2208">
        <f>'Input EIA Imports Petroleum'!L2207</f>
        <v/>
      </c>
      <c r="E2208">
        <f>VLOOKUP('Input EIA Imports Petroleum'!$E2207,'EIA Petroleum Classification'!$A:$B,2,FALSE)</f>
        <v/>
      </c>
    </row>
    <row r="2209" spans="1:5">
      <c r="A2209">
        <f>YEAR(B2209)</f>
        <v/>
      </c>
      <c r="B2209">
        <f>'Input EIA Imports Petroleum'!A2208</f>
        <v/>
      </c>
      <c r="C2209">
        <f>'Input EIA Imports Petroleum'!K2208</f>
        <v/>
      </c>
      <c r="D2209">
        <f>'Input EIA Imports Petroleum'!L2208</f>
        <v/>
      </c>
      <c r="E2209">
        <f>VLOOKUP('Input EIA Imports Petroleum'!$E2208,'EIA Petroleum Classification'!$A:$B,2,FALSE)</f>
        <v/>
      </c>
    </row>
    <row r="2210" spans="1:5">
      <c r="A2210">
        <f>YEAR(B2210)</f>
        <v/>
      </c>
      <c r="B2210">
        <f>'Input EIA Imports Petroleum'!A2209</f>
        <v/>
      </c>
      <c r="C2210">
        <f>'Input EIA Imports Petroleum'!K2209</f>
        <v/>
      </c>
      <c r="D2210">
        <f>'Input EIA Imports Petroleum'!L2209</f>
        <v/>
      </c>
      <c r="E2210">
        <f>VLOOKUP('Input EIA Imports Petroleum'!$E2209,'EIA Petroleum Classification'!$A:$B,2,FALSE)</f>
        <v/>
      </c>
    </row>
    <row r="2211" spans="1:5">
      <c r="A2211">
        <f>YEAR(B2211)</f>
        <v/>
      </c>
      <c r="B2211">
        <f>'Input EIA Imports Petroleum'!A2210</f>
        <v/>
      </c>
      <c r="C2211">
        <f>'Input EIA Imports Petroleum'!K2210</f>
        <v/>
      </c>
      <c r="D2211">
        <f>'Input EIA Imports Petroleum'!L2210</f>
        <v/>
      </c>
      <c r="E2211">
        <f>VLOOKUP('Input EIA Imports Petroleum'!$E2210,'EIA Petroleum Classification'!$A:$B,2,FALSE)</f>
        <v/>
      </c>
    </row>
    <row r="2212" spans="1:5">
      <c r="A2212">
        <f>YEAR(B2212)</f>
        <v/>
      </c>
      <c r="B2212">
        <f>'Input EIA Imports Petroleum'!A2211</f>
        <v/>
      </c>
      <c r="C2212">
        <f>'Input EIA Imports Petroleum'!K2211</f>
        <v/>
      </c>
      <c r="D2212">
        <f>'Input EIA Imports Petroleum'!L2211</f>
        <v/>
      </c>
      <c r="E2212">
        <f>VLOOKUP('Input EIA Imports Petroleum'!$E2211,'EIA Petroleum Classification'!$A:$B,2,FALSE)</f>
        <v/>
      </c>
    </row>
    <row r="2213" spans="1:5">
      <c r="A2213">
        <f>YEAR(B2213)</f>
        <v/>
      </c>
      <c r="B2213">
        <f>'Input EIA Imports Petroleum'!A2212</f>
        <v/>
      </c>
      <c r="C2213">
        <f>'Input EIA Imports Petroleum'!K2212</f>
        <v/>
      </c>
      <c r="D2213">
        <f>'Input EIA Imports Petroleum'!L2212</f>
        <v/>
      </c>
      <c r="E2213">
        <f>VLOOKUP('Input EIA Imports Petroleum'!$E2212,'EIA Petroleum Classification'!$A:$B,2,FALSE)</f>
        <v/>
      </c>
    </row>
    <row r="2214" spans="1:5">
      <c r="A2214">
        <f>YEAR(B2214)</f>
        <v/>
      </c>
      <c r="B2214">
        <f>'Input EIA Imports Petroleum'!A2213</f>
        <v/>
      </c>
      <c r="C2214">
        <f>'Input EIA Imports Petroleum'!K2213</f>
        <v/>
      </c>
      <c r="D2214">
        <f>'Input EIA Imports Petroleum'!L2213</f>
        <v/>
      </c>
      <c r="E2214">
        <f>VLOOKUP('Input EIA Imports Petroleum'!$E2213,'EIA Petroleum Classification'!$A:$B,2,FALSE)</f>
        <v/>
      </c>
    </row>
    <row r="2215" spans="1:5">
      <c r="A2215">
        <f>YEAR(B2215)</f>
        <v/>
      </c>
      <c r="B2215">
        <f>'Input EIA Imports Petroleum'!A2214</f>
        <v/>
      </c>
      <c r="C2215">
        <f>'Input EIA Imports Petroleum'!K2214</f>
        <v/>
      </c>
      <c r="D2215">
        <f>'Input EIA Imports Petroleum'!L2214</f>
        <v/>
      </c>
      <c r="E2215">
        <f>VLOOKUP('Input EIA Imports Petroleum'!$E2214,'EIA Petroleum Classification'!$A:$B,2,FALSE)</f>
        <v/>
      </c>
    </row>
    <row r="2216" spans="1:5">
      <c r="A2216">
        <f>YEAR(B2216)</f>
        <v/>
      </c>
      <c r="B2216">
        <f>'Input EIA Imports Petroleum'!A2215</f>
        <v/>
      </c>
      <c r="C2216">
        <f>'Input EIA Imports Petroleum'!K2215</f>
        <v/>
      </c>
      <c r="D2216">
        <f>'Input EIA Imports Petroleum'!L2215</f>
        <v/>
      </c>
      <c r="E2216">
        <f>VLOOKUP('Input EIA Imports Petroleum'!$E2215,'EIA Petroleum Classification'!$A:$B,2,FALSE)</f>
        <v/>
      </c>
    </row>
    <row r="2217" spans="1:5">
      <c r="A2217">
        <f>YEAR(B2217)</f>
        <v/>
      </c>
      <c r="B2217">
        <f>'Input EIA Imports Petroleum'!A2216</f>
        <v/>
      </c>
      <c r="C2217">
        <f>'Input EIA Imports Petroleum'!K2216</f>
        <v/>
      </c>
      <c r="D2217">
        <f>'Input EIA Imports Petroleum'!L2216</f>
        <v/>
      </c>
      <c r="E2217">
        <f>VLOOKUP('Input EIA Imports Petroleum'!$E2216,'EIA Petroleum Classification'!$A:$B,2,FALSE)</f>
        <v/>
      </c>
    </row>
    <row r="2218" spans="1:5">
      <c r="A2218">
        <f>YEAR(B2218)</f>
        <v/>
      </c>
      <c r="B2218">
        <f>'Input EIA Imports Petroleum'!A2217</f>
        <v/>
      </c>
      <c r="C2218">
        <f>'Input EIA Imports Petroleum'!K2217</f>
        <v/>
      </c>
      <c r="D2218">
        <f>'Input EIA Imports Petroleum'!L2217</f>
        <v/>
      </c>
      <c r="E2218">
        <f>VLOOKUP('Input EIA Imports Petroleum'!$E2217,'EIA Petroleum Classification'!$A:$B,2,FALSE)</f>
        <v/>
      </c>
    </row>
    <row r="2219" spans="1:5">
      <c r="A2219">
        <f>YEAR(B2219)</f>
        <v/>
      </c>
      <c r="B2219">
        <f>'Input EIA Imports Petroleum'!A2218</f>
        <v/>
      </c>
      <c r="C2219">
        <f>'Input EIA Imports Petroleum'!K2218</f>
        <v/>
      </c>
      <c r="D2219">
        <f>'Input EIA Imports Petroleum'!L2218</f>
        <v/>
      </c>
      <c r="E2219">
        <f>VLOOKUP('Input EIA Imports Petroleum'!$E2218,'EIA Petroleum Classification'!$A:$B,2,FALSE)</f>
        <v/>
      </c>
    </row>
    <row r="2220" spans="1:5">
      <c r="A2220">
        <f>YEAR(B2220)</f>
        <v/>
      </c>
      <c r="B2220">
        <f>'Input EIA Imports Petroleum'!A2219</f>
        <v/>
      </c>
      <c r="C2220">
        <f>'Input EIA Imports Petroleum'!K2219</f>
        <v/>
      </c>
      <c r="D2220">
        <f>'Input EIA Imports Petroleum'!L2219</f>
        <v/>
      </c>
      <c r="E2220">
        <f>VLOOKUP('Input EIA Imports Petroleum'!$E2219,'EIA Petroleum Classification'!$A:$B,2,FALSE)</f>
        <v/>
      </c>
    </row>
    <row r="2221" spans="1:5">
      <c r="A2221">
        <f>YEAR(B2221)</f>
        <v/>
      </c>
      <c r="B2221">
        <f>'Input EIA Imports Petroleum'!A2220</f>
        <v/>
      </c>
      <c r="C2221">
        <f>'Input EIA Imports Petroleum'!K2220</f>
        <v/>
      </c>
      <c r="D2221">
        <f>'Input EIA Imports Petroleum'!L2220</f>
        <v/>
      </c>
      <c r="E2221">
        <f>VLOOKUP('Input EIA Imports Petroleum'!$E2220,'EIA Petroleum Classification'!$A:$B,2,FALSE)</f>
        <v/>
      </c>
    </row>
    <row r="2222" spans="1:5">
      <c r="A2222">
        <f>YEAR(B2222)</f>
        <v/>
      </c>
      <c r="B2222">
        <f>'Input EIA Imports Petroleum'!A2221</f>
        <v/>
      </c>
      <c r="C2222">
        <f>'Input EIA Imports Petroleum'!K2221</f>
        <v/>
      </c>
      <c r="D2222">
        <f>'Input EIA Imports Petroleum'!L2221</f>
        <v/>
      </c>
      <c r="E2222">
        <f>VLOOKUP('Input EIA Imports Petroleum'!$E2221,'EIA Petroleum Classification'!$A:$B,2,FALSE)</f>
        <v/>
      </c>
    </row>
    <row r="2223" spans="1:5">
      <c r="A2223">
        <f>YEAR(B2223)</f>
        <v/>
      </c>
      <c r="B2223">
        <f>'Input EIA Imports Petroleum'!A2222</f>
        <v/>
      </c>
      <c r="C2223">
        <f>'Input EIA Imports Petroleum'!K2222</f>
        <v/>
      </c>
      <c r="D2223">
        <f>'Input EIA Imports Petroleum'!L2222</f>
        <v/>
      </c>
      <c r="E2223">
        <f>VLOOKUP('Input EIA Imports Petroleum'!$E2222,'EIA Petroleum Classification'!$A:$B,2,FALSE)</f>
        <v/>
      </c>
    </row>
    <row r="2224" spans="1:5">
      <c r="A2224">
        <f>YEAR(B2224)</f>
        <v/>
      </c>
      <c r="B2224">
        <f>'Input EIA Imports Petroleum'!A2223</f>
        <v/>
      </c>
      <c r="C2224">
        <f>'Input EIA Imports Petroleum'!K2223</f>
        <v/>
      </c>
      <c r="D2224">
        <f>'Input EIA Imports Petroleum'!L2223</f>
        <v/>
      </c>
      <c r="E2224">
        <f>VLOOKUP('Input EIA Imports Petroleum'!$E2223,'EIA Petroleum Classification'!$A:$B,2,FALSE)</f>
        <v/>
      </c>
    </row>
    <row r="2225" spans="1:5">
      <c r="A2225">
        <f>YEAR(B2225)</f>
        <v/>
      </c>
      <c r="B2225">
        <f>'Input EIA Imports Petroleum'!A2224</f>
        <v/>
      </c>
      <c r="C2225">
        <f>'Input EIA Imports Petroleum'!K2224</f>
        <v/>
      </c>
      <c r="D2225">
        <f>'Input EIA Imports Petroleum'!L2224</f>
        <v/>
      </c>
      <c r="E2225">
        <f>VLOOKUP('Input EIA Imports Petroleum'!$E2224,'EIA Petroleum Classification'!$A:$B,2,FALSE)</f>
        <v/>
      </c>
    </row>
    <row r="2226" spans="1:5">
      <c r="A2226">
        <f>YEAR(B2226)</f>
        <v/>
      </c>
      <c r="B2226">
        <f>'Input EIA Imports Petroleum'!A2225</f>
        <v/>
      </c>
      <c r="C2226">
        <f>'Input EIA Imports Petroleum'!K2225</f>
        <v/>
      </c>
      <c r="D2226">
        <f>'Input EIA Imports Petroleum'!L2225</f>
        <v/>
      </c>
      <c r="E2226">
        <f>VLOOKUP('Input EIA Imports Petroleum'!$E2225,'EIA Petroleum Classification'!$A:$B,2,FALSE)</f>
        <v/>
      </c>
    </row>
    <row r="2227" spans="1:5">
      <c r="A2227">
        <f>YEAR(B2227)</f>
        <v/>
      </c>
      <c r="B2227">
        <f>'Input EIA Imports Petroleum'!A2226</f>
        <v/>
      </c>
      <c r="C2227">
        <f>'Input EIA Imports Petroleum'!K2226</f>
        <v/>
      </c>
      <c r="D2227">
        <f>'Input EIA Imports Petroleum'!L2226</f>
        <v/>
      </c>
      <c r="E2227">
        <f>VLOOKUP('Input EIA Imports Petroleum'!$E2226,'EIA Petroleum Classification'!$A:$B,2,FALSE)</f>
        <v/>
      </c>
    </row>
    <row r="2228" spans="1:5">
      <c r="A2228">
        <f>YEAR(B2228)</f>
        <v/>
      </c>
      <c r="B2228">
        <f>'Input EIA Imports Petroleum'!A2227</f>
        <v/>
      </c>
      <c r="C2228">
        <f>'Input EIA Imports Petroleum'!K2227</f>
        <v/>
      </c>
      <c r="D2228">
        <f>'Input EIA Imports Petroleum'!L2227</f>
        <v/>
      </c>
      <c r="E2228">
        <f>VLOOKUP('Input EIA Imports Petroleum'!$E2227,'EIA Petroleum Classification'!$A:$B,2,FALSE)</f>
        <v/>
      </c>
    </row>
    <row r="2229" spans="1:5">
      <c r="A2229">
        <f>YEAR(B2229)</f>
        <v/>
      </c>
      <c r="B2229">
        <f>'Input EIA Imports Petroleum'!A2228</f>
        <v/>
      </c>
      <c r="C2229">
        <f>'Input EIA Imports Petroleum'!K2228</f>
        <v/>
      </c>
      <c r="D2229">
        <f>'Input EIA Imports Petroleum'!L2228</f>
        <v/>
      </c>
      <c r="E2229">
        <f>VLOOKUP('Input EIA Imports Petroleum'!$E2228,'EIA Petroleum Classification'!$A:$B,2,FALSE)</f>
        <v/>
      </c>
    </row>
    <row r="2230" spans="1:5">
      <c r="A2230">
        <f>YEAR(B2230)</f>
        <v/>
      </c>
      <c r="B2230">
        <f>'Input EIA Imports Petroleum'!A2229</f>
        <v/>
      </c>
      <c r="C2230">
        <f>'Input EIA Imports Petroleum'!K2229</f>
        <v/>
      </c>
      <c r="D2230">
        <f>'Input EIA Imports Petroleum'!L2229</f>
        <v/>
      </c>
      <c r="E2230">
        <f>VLOOKUP('Input EIA Imports Petroleum'!$E2229,'EIA Petroleum Classification'!$A:$B,2,FALSE)</f>
        <v/>
      </c>
    </row>
    <row r="2231" spans="1:5">
      <c r="A2231">
        <f>YEAR(B2231)</f>
        <v/>
      </c>
      <c r="B2231">
        <f>'Input EIA Imports Petroleum'!A2230</f>
        <v/>
      </c>
      <c r="C2231">
        <f>'Input EIA Imports Petroleum'!K2230</f>
        <v/>
      </c>
      <c r="D2231">
        <f>'Input EIA Imports Petroleum'!L2230</f>
        <v/>
      </c>
      <c r="E2231">
        <f>VLOOKUP('Input EIA Imports Petroleum'!$E2230,'EIA Petroleum Classification'!$A:$B,2,FALSE)</f>
        <v/>
      </c>
    </row>
    <row r="2232" spans="1:5">
      <c r="A2232">
        <f>YEAR(B2232)</f>
        <v/>
      </c>
      <c r="B2232">
        <f>'Input EIA Imports Petroleum'!A2231</f>
        <v/>
      </c>
      <c r="C2232">
        <f>'Input EIA Imports Petroleum'!K2231</f>
        <v/>
      </c>
      <c r="D2232">
        <f>'Input EIA Imports Petroleum'!L2231</f>
        <v/>
      </c>
      <c r="E2232">
        <f>VLOOKUP('Input EIA Imports Petroleum'!$E2231,'EIA Petroleum Classification'!$A:$B,2,FALSE)</f>
        <v/>
      </c>
    </row>
    <row r="2233" spans="1:5">
      <c r="A2233">
        <f>YEAR(B2233)</f>
        <v/>
      </c>
      <c r="B2233">
        <f>'Input EIA Imports Petroleum'!A2232</f>
        <v/>
      </c>
      <c r="C2233">
        <f>'Input EIA Imports Petroleum'!K2232</f>
        <v/>
      </c>
      <c r="D2233">
        <f>'Input EIA Imports Petroleum'!L2232</f>
        <v/>
      </c>
      <c r="E2233">
        <f>VLOOKUP('Input EIA Imports Petroleum'!$E2232,'EIA Petroleum Classification'!$A:$B,2,FALSE)</f>
        <v/>
      </c>
    </row>
    <row r="2234" spans="1:5">
      <c r="A2234">
        <f>YEAR(B2234)</f>
        <v/>
      </c>
      <c r="B2234">
        <f>'Input EIA Imports Petroleum'!A2233</f>
        <v/>
      </c>
      <c r="C2234">
        <f>'Input EIA Imports Petroleum'!K2233</f>
        <v/>
      </c>
      <c r="D2234">
        <f>'Input EIA Imports Petroleum'!L2233</f>
        <v/>
      </c>
      <c r="E2234">
        <f>VLOOKUP('Input EIA Imports Petroleum'!$E2233,'EIA Petroleum Classification'!$A:$B,2,FALSE)</f>
        <v/>
      </c>
    </row>
    <row r="2235" spans="1:5">
      <c r="A2235">
        <f>YEAR(B2235)</f>
        <v/>
      </c>
      <c r="B2235">
        <f>'Input EIA Imports Petroleum'!A2234</f>
        <v/>
      </c>
      <c r="C2235">
        <f>'Input EIA Imports Petroleum'!K2234</f>
        <v/>
      </c>
      <c r="D2235">
        <f>'Input EIA Imports Petroleum'!L2234</f>
        <v/>
      </c>
      <c r="E2235">
        <f>VLOOKUP('Input EIA Imports Petroleum'!$E2234,'EIA Petroleum Classification'!$A:$B,2,FALSE)</f>
        <v/>
      </c>
    </row>
    <row r="2236" spans="1:5">
      <c r="A2236">
        <f>YEAR(B2236)</f>
        <v/>
      </c>
      <c r="B2236">
        <f>'Input EIA Imports Petroleum'!A2235</f>
        <v/>
      </c>
      <c r="C2236">
        <f>'Input EIA Imports Petroleum'!K2235</f>
        <v/>
      </c>
      <c r="D2236">
        <f>'Input EIA Imports Petroleum'!L2235</f>
        <v/>
      </c>
      <c r="E2236">
        <f>VLOOKUP('Input EIA Imports Petroleum'!$E2235,'EIA Petroleum Classification'!$A:$B,2,FALSE)</f>
        <v/>
      </c>
    </row>
    <row r="2237" spans="1:5">
      <c r="A2237">
        <f>YEAR(B2237)</f>
        <v/>
      </c>
      <c r="B2237">
        <f>'Input EIA Imports Petroleum'!A2236</f>
        <v/>
      </c>
      <c r="C2237">
        <f>'Input EIA Imports Petroleum'!K2236</f>
        <v/>
      </c>
      <c r="D2237">
        <f>'Input EIA Imports Petroleum'!L2236</f>
        <v/>
      </c>
      <c r="E2237">
        <f>VLOOKUP('Input EIA Imports Petroleum'!$E2236,'EIA Petroleum Classification'!$A:$B,2,FALSE)</f>
        <v/>
      </c>
    </row>
    <row r="2238" spans="1:5">
      <c r="A2238">
        <f>YEAR(B2238)</f>
        <v/>
      </c>
      <c r="B2238">
        <f>'Input EIA Imports Petroleum'!A2237</f>
        <v/>
      </c>
      <c r="C2238">
        <f>'Input EIA Imports Petroleum'!K2237</f>
        <v/>
      </c>
      <c r="D2238">
        <f>'Input EIA Imports Petroleum'!L2237</f>
        <v/>
      </c>
      <c r="E2238">
        <f>VLOOKUP('Input EIA Imports Petroleum'!$E2237,'EIA Petroleum Classification'!$A:$B,2,FALSE)</f>
        <v/>
      </c>
    </row>
    <row r="2239" spans="1:5">
      <c r="A2239">
        <f>YEAR(B2239)</f>
        <v/>
      </c>
      <c r="B2239">
        <f>'Input EIA Imports Petroleum'!A2238</f>
        <v/>
      </c>
      <c r="C2239">
        <f>'Input EIA Imports Petroleum'!K2238</f>
        <v/>
      </c>
      <c r="D2239">
        <f>'Input EIA Imports Petroleum'!L2238</f>
        <v/>
      </c>
      <c r="E2239">
        <f>VLOOKUP('Input EIA Imports Petroleum'!$E2238,'EIA Petroleum Classification'!$A:$B,2,FALSE)</f>
        <v/>
      </c>
    </row>
    <row r="2240" spans="1:5">
      <c r="A2240">
        <f>YEAR(B2240)</f>
        <v/>
      </c>
      <c r="B2240">
        <f>'Input EIA Imports Petroleum'!A2239</f>
        <v/>
      </c>
      <c r="C2240">
        <f>'Input EIA Imports Petroleum'!K2239</f>
        <v/>
      </c>
      <c r="D2240">
        <f>'Input EIA Imports Petroleum'!L2239</f>
        <v/>
      </c>
      <c r="E2240">
        <f>VLOOKUP('Input EIA Imports Petroleum'!$E2239,'EIA Petroleum Classification'!$A:$B,2,FALSE)</f>
        <v/>
      </c>
    </row>
    <row r="2241" spans="1:5">
      <c r="A2241">
        <f>YEAR(B2241)</f>
        <v/>
      </c>
      <c r="B2241">
        <f>'Input EIA Imports Petroleum'!A2240</f>
        <v/>
      </c>
      <c r="C2241">
        <f>'Input EIA Imports Petroleum'!K2240</f>
        <v/>
      </c>
      <c r="D2241">
        <f>'Input EIA Imports Petroleum'!L2240</f>
        <v/>
      </c>
      <c r="E2241">
        <f>VLOOKUP('Input EIA Imports Petroleum'!$E2240,'EIA Petroleum Classification'!$A:$B,2,FALSE)</f>
        <v/>
      </c>
    </row>
    <row r="2242" spans="1:5">
      <c r="A2242">
        <f>YEAR(B2242)</f>
        <v/>
      </c>
      <c r="B2242">
        <f>'Input EIA Imports Petroleum'!A2241</f>
        <v/>
      </c>
      <c r="C2242">
        <f>'Input EIA Imports Petroleum'!K2241</f>
        <v/>
      </c>
      <c r="D2242">
        <f>'Input EIA Imports Petroleum'!L2241</f>
        <v/>
      </c>
      <c r="E2242">
        <f>VLOOKUP('Input EIA Imports Petroleum'!$E2241,'EIA Petroleum Classification'!$A:$B,2,FALSE)</f>
        <v/>
      </c>
    </row>
    <row r="2243" spans="1:5">
      <c r="A2243">
        <f>YEAR(B2243)</f>
        <v/>
      </c>
      <c r="B2243">
        <f>'Input EIA Imports Petroleum'!A2242</f>
        <v/>
      </c>
      <c r="C2243">
        <f>'Input EIA Imports Petroleum'!K2242</f>
        <v/>
      </c>
      <c r="D2243">
        <f>'Input EIA Imports Petroleum'!L2242</f>
        <v/>
      </c>
      <c r="E2243">
        <f>VLOOKUP('Input EIA Imports Petroleum'!$E2242,'EIA Petroleum Classification'!$A:$B,2,FALSE)</f>
        <v/>
      </c>
    </row>
    <row r="2244" spans="1:5">
      <c r="A2244">
        <f>YEAR(B2244)</f>
        <v/>
      </c>
      <c r="B2244">
        <f>'Input EIA Imports Petroleum'!A2243</f>
        <v/>
      </c>
      <c r="C2244">
        <f>'Input EIA Imports Petroleum'!K2243</f>
        <v/>
      </c>
      <c r="D2244">
        <f>'Input EIA Imports Petroleum'!L2243</f>
        <v/>
      </c>
      <c r="E2244">
        <f>VLOOKUP('Input EIA Imports Petroleum'!$E2243,'EIA Petroleum Classification'!$A:$B,2,FALSE)</f>
        <v/>
      </c>
    </row>
    <row r="2245" spans="1:5">
      <c r="A2245">
        <f>YEAR(B2245)</f>
        <v/>
      </c>
      <c r="B2245">
        <f>'Input EIA Imports Petroleum'!A2244</f>
        <v/>
      </c>
      <c r="C2245">
        <f>'Input EIA Imports Petroleum'!K2244</f>
        <v/>
      </c>
      <c r="D2245">
        <f>'Input EIA Imports Petroleum'!L2244</f>
        <v/>
      </c>
      <c r="E2245">
        <f>VLOOKUP('Input EIA Imports Petroleum'!$E2244,'EIA Petroleum Classification'!$A:$B,2,FALSE)</f>
        <v/>
      </c>
    </row>
    <row r="2246" spans="1:5">
      <c r="A2246">
        <f>YEAR(B2246)</f>
        <v/>
      </c>
      <c r="B2246">
        <f>'Input EIA Imports Petroleum'!A2245</f>
        <v/>
      </c>
      <c r="C2246">
        <f>'Input EIA Imports Petroleum'!K2245</f>
        <v/>
      </c>
      <c r="D2246">
        <f>'Input EIA Imports Petroleum'!L2245</f>
        <v/>
      </c>
      <c r="E2246">
        <f>VLOOKUP('Input EIA Imports Petroleum'!$E2245,'EIA Petroleum Classification'!$A:$B,2,FALSE)</f>
        <v/>
      </c>
    </row>
    <row r="2247" spans="1:5">
      <c r="A2247">
        <f>YEAR(B2247)</f>
        <v/>
      </c>
      <c r="B2247">
        <f>'Input EIA Imports Petroleum'!A2246</f>
        <v/>
      </c>
      <c r="C2247">
        <f>'Input EIA Imports Petroleum'!K2246</f>
        <v/>
      </c>
      <c r="D2247">
        <f>'Input EIA Imports Petroleum'!L2246</f>
        <v/>
      </c>
      <c r="E2247">
        <f>VLOOKUP('Input EIA Imports Petroleum'!$E2246,'EIA Petroleum Classification'!$A:$B,2,FALSE)</f>
        <v/>
      </c>
    </row>
    <row r="2248" spans="1:5">
      <c r="A2248">
        <f>YEAR(B2248)</f>
        <v/>
      </c>
      <c r="B2248">
        <f>'Input EIA Imports Petroleum'!A2247</f>
        <v/>
      </c>
      <c r="C2248">
        <f>'Input EIA Imports Petroleum'!K2247</f>
        <v/>
      </c>
      <c r="D2248">
        <f>'Input EIA Imports Petroleum'!L2247</f>
        <v/>
      </c>
      <c r="E2248">
        <f>VLOOKUP('Input EIA Imports Petroleum'!$E2247,'EIA Petroleum Classification'!$A:$B,2,FALSE)</f>
        <v/>
      </c>
    </row>
    <row r="2249" spans="1:5">
      <c r="A2249">
        <f>YEAR(B2249)</f>
        <v/>
      </c>
      <c r="B2249">
        <f>'Input EIA Imports Petroleum'!A2248</f>
        <v/>
      </c>
      <c r="C2249">
        <f>'Input EIA Imports Petroleum'!K2248</f>
        <v/>
      </c>
      <c r="D2249">
        <f>'Input EIA Imports Petroleum'!L2248</f>
        <v/>
      </c>
      <c r="E2249">
        <f>VLOOKUP('Input EIA Imports Petroleum'!$E2248,'EIA Petroleum Classification'!$A:$B,2,FALSE)</f>
        <v/>
      </c>
    </row>
    <row r="2250" spans="1:5">
      <c r="A2250">
        <f>YEAR(B2250)</f>
        <v/>
      </c>
      <c r="B2250">
        <f>'Input EIA Imports Petroleum'!A2249</f>
        <v/>
      </c>
      <c r="C2250">
        <f>'Input EIA Imports Petroleum'!K2249</f>
        <v/>
      </c>
      <c r="D2250">
        <f>'Input EIA Imports Petroleum'!L2249</f>
        <v/>
      </c>
      <c r="E2250">
        <f>VLOOKUP('Input EIA Imports Petroleum'!$E2249,'EIA Petroleum Classification'!$A:$B,2,FALSE)</f>
        <v/>
      </c>
    </row>
    <row r="2251" spans="1:5">
      <c r="A2251">
        <f>YEAR(B2251)</f>
        <v/>
      </c>
      <c r="B2251">
        <f>'Input EIA Imports Petroleum'!A2250</f>
        <v/>
      </c>
      <c r="C2251">
        <f>'Input EIA Imports Petroleum'!K2250</f>
        <v/>
      </c>
      <c r="D2251">
        <f>'Input EIA Imports Petroleum'!L2250</f>
        <v/>
      </c>
      <c r="E2251">
        <f>VLOOKUP('Input EIA Imports Petroleum'!$E2250,'EIA Petroleum Classification'!$A:$B,2,FALSE)</f>
        <v/>
      </c>
    </row>
    <row r="2252" spans="1:5">
      <c r="A2252">
        <f>YEAR(B2252)</f>
        <v/>
      </c>
      <c r="B2252">
        <f>'Input EIA Imports Petroleum'!A2251</f>
        <v/>
      </c>
      <c r="C2252">
        <f>'Input EIA Imports Petroleum'!K2251</f>
        <v/>
      </c>
      <c r="D2252">
        <f>'Input EIA Imports Petroleum'!L2251</f>
        <v/>
      </c>
      <c r="E2252">
        <f>VLOOKUP('Input EIA Imports Petroleum'!$E2251,'EIA Petroleum Classification'!$A:$B,2,FALSE)</f>
        <v/>
      </c>
    </row>
    <row r="2253" spans="1:5">
      <c r="A2253">
        <f>YEAR(B2253)</f>
        <v/>
      </c>
      <c r="B2253">
        <f>'Input EIA Imports Petroleum'!A2252</f>
        <v/>
      </c>
      <c r="C2253">
        <f>'Input EIA Imports Petroleum'!K2252</f>
        <v/>
      </c>
      <c r="D2253">
        <f>'Input EIA Imports Petroleum'!L2252</f>
        <v/>
      </c>
      <c r="E2253">
        <f>VLOOKUP('Input EIA Imports Petroleum'!$E2252,'EIA Petroleum Classification'!$A:$B,2,FALSE)</f>
        <v/>
      </c>
    </row>
    <row r="2254" spans="1:5">
      <c r="A2254">
        <f>YEAR(B2254)</f>
        <v/>
      </c>
      <c r="B2254">
        <f>'Input EIA Imports Petroleum'!A2253</f>
        <v/>
      </c>
      <c r="C2254">
        <f>'Input EIA Imports Petroleum'!K2253</f>
        <v/>
      </c>
      <c r="D2254">
        <f>'Input EIA Imports Petroleum'!L2253</f>
        <v/>
      </c>
      <c r="E2254">
        <f>VLOOKUP('Input EIA Imports Petroleum'!$E2253,'EIA Petroleum Classification'!$A:$B,2,FALSE)</f>
        <v/>
      </c>
    </row>
    <row r="2255" spans="1:5">
      <c r="A2255">
        <f>YEAR(B2255)</f>
        <v/>
      </c>
      <c r="B2255">
        <f>'Input EIA Imports Petroleum'!A2254</f>
        <v/>
      </c>
      <c r="C2255">
        <f>'Input EIA Imports Petroleum'!K2254</f>
        <v/>
      </c>
      <c r="D2255">
        <f>'Input EIA Imports Petroleum'!L2254</f>
        <v/>
      </c>
      <c r="E2255">
        <f>VLOOKUP('Input EIA Imports Petroleum'!$E2254,'EIA Petroleum Classification'!$A:$B,2,FALSE)</f>
        <v/>
      </c>
    </row>
    <row r="2256" spans="1:5">
      <c r="A2256">
        <f>YEAR(B2256)</f>
        <v/>
      </c>
      <c r="B2256">
        <f>'Input EIA Imports Petroleum'!A2255</f>
        <v/>
      </c>
      <c r="C2256">
        <f>'Input EIA Imports Petroleum'!K2255</f>
        <v/>
      </c>
      <c r="D2256">
        <f>'Input EIA Imports Petroleum'!L2255</f>
        <v/>
      </c>
      <c r="E2256">
        <f>VLOOKUP('Input EIA Imports Petroleum'!$E2255,'EIA Petroleum Classification'!$A:$B,2,FALSE)</f>
        <v/>
      </c>
    </row>
    <row r="2257" spans="1:5">
      <c r="A2257">
        <f>YEAR(B2257)</f>
        <v/>
      </c>
      <c r="B2257">
        <f>'Input EIA Imports Petroleum'!A2256</f>
        <v/>
      </c>
      <c r="C2257">
        <f>'Input EIA Imports Petroleum'!K2256</f>
        <v/>
      </c>
      <c r="D2257">
        <f>'Input EIA Imports Petroleum'!L2256</f>
        <v/>
      </c>
      <c r="E2257">
        <f>VLOOKUP('Input EIA Imports Petroleum'!$E2256,'EIA Petroleum Classification'!$A:$B,2,FALSE)</f>
        <v/>
      </c>
    </row>
    <row r="2258" spans="1:5">
      <c r="A2258">
        <f>YEAR(B2258)</f>
        <v/>
      </c>
      <c r="B2258">
        <f>'Input EIA Imports Petroleum'!A2257</f>
        <v/>
      </c>
      <c r="C2258">
        <f>'Input EIA Imports Petroleum'!K2257</f>
        <v/>
      </c>
      <c r="D2258">
        <f>'Input EIA Imports Petroleum'!L2257</f>
        <v/>
      </c>
      <c r="E2258">
        <f>VLOOKUP('Input EIA Imports Petroleum'!$E2257,'EIA Petroleum Classification'!$A:$B,2,FALSE)</f>
        <v/>
      </c>
    </row>
    <row r="2259" spans="1:5">
      <c r="A2259">
        <f>YEAR(B2259)</f>
        <v/>
      </c>
      <c r="B2259">
        <f>'Input EIA Imports Petroleum'!A2258</f>
        <v/>
      </c>
      <c r="C2259">
        <f>'Input EIA Imports Petroleum'!K2258</f>
        <v/>
      </c>
      <c r="D2259">
        <f>'Input EIA Imports Petroleum'!L2258</f>
        <v/>
      </c>
      <c r="E2259">
        <f>VLOOKUP('Input EIA Imports Petroleum'!$E2258,'EIA Petroleum Classification'!$A:$B,2,FALSE)</f>
        <v/>
      </c>
    </row>
    <row r="2260" spans="1:5">
      <c r="A2260">
        <f>YEAR(B2260)</f>
        <v/>
      </c>
      <c r="B2260">
        <f>'Input EIA Imports Petroleum'!A2259</f>
        <v/>
      </c>
      <c r="C2260">
        <f>'Input EIA Imports Petroleum'!K2259</f>
        <v/>
      </c>
      <c r="D2260">
        <f>'Input EIA Imports Petroleum'!L2259</f>
        <v/>
      </c>
      <c r="E2260">
        <f>VLOOKUP('Input EIA Imports Petroleum'!$E2259,'EIA Petroleum Classification'!$A:$B,2,FALSE)</f>
        <v/>
      </c>
    </row>
    <row r="2261" spans="1:5">
      <c r="A2261">
        <f>YEAR(B2261)</f>
        <v/>
      </c>
      <c r="B2261">
        <f>'Input EIA Imports Petroleum'!A2260</f>
        <v/>
      </c>
      <c r="C2261">
        <f>'Input EIA Imports Petroleum'!K2260</f>
        <v/>
      </c>
      <c r="D2261">
        <f>'Input EIA Imports Petroleum'!L2260</f>
        <v/>
      </c>
      <c r="E2261">
        <f>VLOOKUP('Input EIA Imports Petroleum'!$E2260,'EIA Petroleum Classification'!$A:$B,2,FALSE)</f>
        <v/>
      </c>
    </row>
    <row r="2262" spans="1:5">
      <c r="A2262">
        <f>YEAR(B2262)</f>
        <v/>
      </c>
      <c r="B2262">
        <f>'Input EIA Imports Petroleum'!A2261</f>
        <v/>
      </c>
      <c r="C2262">
        <f>'Input EIA Imports Petroleum'!K2261</f>
        <v/>
      </c>
      <c r="D2262">
        <f>'Input EIA Imports Petroleum'!L2261</f>
        <v/>
      </c>
      <c r="E2262">
        <f>VLOOKUP('Input EIA Imports Petroleum'!$E2261,'EIA Petroleum Classification'!$A:$B,2,FALSE)</f>
        <v/>
      </c>
    </row>
    <row r="2263" spans="1:5">
      <c r="A2263">
        <f>YEAR(B2263)</f>
        <v/>
      </c>
      <c r="B2263">
        <f>'Input EIA Imports Petroleum'!A2262</f>
        <v/>
      </c>
      <c r="C2263">
        <f>'Input EIA Imports Petroleum'!K2262</f>
        <v/>
      </c>
      <c r="D2263">
        <f>'Input EIA Imports Petroleum'!L2262</f>
        <v/>
      </c>
      <c r="E2263">
        <f>VLOOKUP('Input EIA Imports Petroleum'!$E2262,'EIA Petroleum Classification'!$A:$B,2,FALSE)</f>
        <v/>
      </c>
    </row>
    <row r="2264" spans="1:5">
      <c r="A2264">
        <f>YEAR(B2264)</f>
        <v/>
      </c>
      <c r="B2264">
        <f>'Input EIA Imports Petroleum'!A2263</f>
        <v/>
      </c>
      <c r="C2264">
        <f>'Input EIA Imports Petroleum'!K2263</f>
        <v/>
      </c>
      <c r="D2264">
        <f>'Input EIA Imports Petroleum'!L2263</f>
        <v/>
      </c>
      <c r="E2264">
        <f>VLOOKUP('Input EIA Imports Petroleum'!$E2263,'EIA Petroleum Classification'!$A:$B,2,FALSE)</f>
        <v/>
      </c>
    </row>
    <row r="2265" spans="1:5">
      <c r="A2265">
        <f>YEAR(B2265)</f>
        <v/>
      </c>
      <c r="B2265">
        <f>'Input EIA Imports Petroleum'!A2264</f>
        <v/>
      </c>
      <c r="C2265">
        <f>'Input EIA Imports Petroleum'!K2264</f>
        <v/>
      </c>
      <c r="D2265">
        <f>'Input EIA Imports Petroleum'!L2264</f>
        <v/>
      </c>
      <c r="E2265">
        <f>VLOOKUP('Input EIA Imports Petroleum'!$E2264,'EIA Petroleum Classification'!$A:$B,2,FALSE)</f>
        <v/>
      </c>
    </row>
    <row r="2266" spans="1:5">
      <c r="A2266">
        <f>YEAR(B2266)</f>
        <v/>
      </c>
      <c r="B2266">
        <f>'Input EIA Imports Petroleum'!A2265</f>
        <v/>
      </c>
      <c r="C2266">
        <f>'Input EIA Imports Petroleum'!K2265</f>
        <v/>
      </c>
      <c r="D2266">
        <f>'Input EIA Imports Petroleum'!L2265</f>
        <v/>
      </c>
      <c r="E2266">
        <f>VLOOKUP('Input EIA Imports Petroleum'!$E2265,'EIA Petroleum Classification'!$A:$B,2,FALSE)</f>
        <v/>
      </c>
    </row>
    <row r="2267" spans="1:5">
      <c r="A2267">
        <f>YEAR(B2267)</f>
        <v/>
      </c>
      <c r="B2267">
        <f>'Input EIA Imports Petroleum'!A2266</f>
        <v/>
      </c>
      <c r="C2267">
        <f>'Input EIA Imports Petroleum'!K2266</f>
        <v/>
      </c>
      <c r="D2267">
        <f>'Input EIA Imports Petroleum'!L2266</f>
        <v/>
      </c>
      <c r="E2267">
        <f>VLOOKUP('Input EIA Imports Petroleum'!$E2266,'EIA Petroleum Classification'!$A:$B,2,FALSE)</f>
        <v/>
      </c>
    </row>
    <row r="2268" spans="1:5">
      <c r="A2268">
        <f>YEAR(B2268)</f>
        <v/>
      </c>
      <c r="B2268">
        <f>'Input EIA Imports Petroleum'!A2267</f>
        <v/>
      </c>
      <c r="C2268">
        <f>'Input EIA Imports Petroleum'!K2267</f>
        <v/>
      </c>
      <c r="D2268">
        <f>'Input EIA Imports Petroleum'!L2267</f>
        <v/>
      </c>
      <c r="E2268">
        <f>VLOOKUP('Input EIA Imports Petroleum'!$E2267,'EIA Petroleum Classification'!$A:$B,2,FALSE)</f>
        <v/>
      </c>
    </row>
    <row r="2269" spans="1:5">
      <c r="A2269">
        <f>YEAR(B2269)</f>
        <v/>
      </c>
      <c r="B2269">
        <f>'Input EIA Imports Petroleum'!A2268</f>
        <v/>
      </c>
      <c r="C2269">
        <f>'Input EIA Imports Petroleum'!K2268</f>
        <v/>
      </c>
      <c r="D2269">
        <f>'Input EIA Imports Petroleum'!L2268</f>
        <v/>
      </c>
      <c r="E2269">
        <f>VLOOKUP('Input EIA Imports Petroleum'!$E2268,'EIA Petroleum Classification'!$A:$B,2,FALSE)</f>
        <v/>
      </c>
    </row>
    <row r="2270" spans="1:5">
      <c r="A2270">
        <f>YEAR(B2270)</f>
        <v/>
      </c>
      <c r="B2270">
        <f>'Input EIA Imports Petroleum'!A2269</f>
        <v/>
      </c>
      <c r="C2270">
        <f>'Input EIA Imports Petroleum'!K2269</f>
        <v/>
      </c>
      <c r="D2270">
        <f>'Input EIA Imports Petroleum'!L2269</f>
        <v/>
      </c>
      <c r="E2270">
        <f>VLOOKUP('Input EIA Imports Petroleum'!$E2269,'EIA Petroleum Classification'!$A:$B,2,FALSE)</f>
        <v/>
      </c>
    </row>
    <row r="2271" spans="1:5">
      <c r="A2271">
        <f>YEAR(B2271)</f>
        <v/>
      </c>
      <c r="B2271">
        <f>'Input EIA Imports Petroleum'!A2270</f>
        <v/>
      </c>
      <c r="C2271">
        <f>'Input EIA Imports Petroleum'!K2270</f>
        <v/>
      </c>
      <c r="D2271">
        <f>'Input EIA Imports Petroleum'!L2270</f>
        <v/>
      </c>
      <c r="E2271">
        <f>VLOOKUP('Input EIA Imports Petroleum'!$E2270,'EIA Petroleum Classification'!$A:$B,2,FALSE)</f>
        <v/>
      </c>
    </row>
    <row r="2272" spans="1:5">
      <c r="A2272">
        <f>YEAR(B2272)</f>
        <v/>
      </c>
      <c r="B2272">
        <f>'Input EIA Imports Petroleum'!A2271</f>
        <v/>
      </c>
      <c r="C2272">
        <f>'Input EIA Imports Petroleum'!K2271</f>
        <v/>
      </c>
      <c r="D2272">
        <f>'Input EIA Imports Petroleum'!L2271</f>
        <v/>
      </c>
      <c r="E2272">
        <f>VLOOKUP('Input EIA Imports Petroleum'!$E2271,'EIA Petroleum Classification'!$A:$B,2,FALSE)</f>
        <v/>
      </c>
    </row>
    <row r="2273" spans="1:5">
      <c r="A2273">
        <f>YEAR(B2273)</f>
        <v/>
      </c>
      <c r="B2273">
        <f>'Input EIA Imports Petroleum'!A2272</f>
        <v/>
      </c>
      <c r="C2273">
        <f>'Input EIA Imports Petroleum'!K2272</f>
        <v/>
      </c>
      <c r="D2273">
        <f>'Input EIA Imports Petroleum'!L2272</f>
        <v/>
      </c>
      <c r="E2273">
        <f>VLOOKUP('Input EIA Imports Petroleum'!$E2272,'EIA Petroleum Classification'!$A:$B,2,FALSE)</f>
        <v/>
      </c>
    </row>
    <row r="2274" spans="1:5">
      <c r="A2274">
        <f>YEAR(B2274)</f>
        <v/>
      </c>
      <c r="B2274">
        <f>'Input EIA Imports Petroleum'!A2273</f>
        <v/>
      </c>
      <c r="C2274">
        <f>'Input EIA Imports Petroleum'!K2273</f>
        <v/>
      </c>
      <c r="D2274">
        <f>'Input EIA Imports Petroleum'!L2273</f>
        <v/>
      </c>
      <c r="E2274">
        <f>VLOOKUP('Input EIA Imports Petroleum'!$E2273,'EIA Petroleum Classification'!$A:$B,2,FALSE)</f>
        <v/>
      </c>
    </row>
    <row r="2275" spans="1:5">
      <c r="A2275">
        <f>YEAR(B2275)</f>
        <v/>
      </c>
      <c r="B2275">
        <f>'Input EIA Imports Petroleum'!A2274</f>
        <v/>
      </c>
      <c r="C2275">
        <f>'Input EIA Imports Petroleum'!K2274</f>
        <v/>
      </c>
      <c r="D2275">
        <f>'Input EIA Imports Petroleum'!L2274</f>
        <v/>
      </c>
      <c r="E2275">
        <f>VLOOKUP('Input EIA Imports Petroleum'!$E2274,'EIA Petroleum Classification'!$A:$B,2,FALSE)</f>
        <v/>
      </c>
    </row>
    <row r="2276" spans="1:5">
      <c r="A2276">
        <f>YEAR(B2276)</f>
        <v/>
      </c>
      <c r="B2276">
        <f>'Input EIA Imports Petroleum'!A2275</f>
        <v/>
      </c>
      <c r="C2276">
        <f>'Input EIA Imports Petroleum'!K2275</f>
        <v/>
      </c>
      <c r="D2276">
        <f>'Input EIA Imports Petroleum'!L2275</f>
        <v/>
      </c>
      <c r="E2276">
        <f>VLOOKUP('Input EIA Imports Petroleum'!$E2275,'EIA Petroleum Classification'!$A:$B,2,FALSE)</f>
        <v/>
      </c>
    </row>
    <row r="2277" spans="1:5">
      <c r="A2277">
        <f>YEAR(B2277)</f>
        <v/>
      </c>
      <c r="B2277">
        <f>'Input EIA Imports Petroleum'!A2276</f>
        <v/>
      </c>
      <c r="C2277">
        <f>'Input EIA Imports Petroleum'!K2276</f>
        <v/>
      </c>
      <c r="D2277">
        <f>'Input EIA Imports Petroleum'!L2276</f>
        <v/>
      </c>
      <c r="E2277">
        <f>VLOOKUP('Input EIA Imports Petroleum'!$E2276,'EIA Petroleum Classification'!$A:$B,2,FALSE)</f>
        <v/>
      </c>
    </row>
    <row r="2278" spans="1:5">
      <c r="A2278">
        <f>YEAR(B2278)</f>
        <v/>
      </c>
      <c r="B2278">
        <f>'Input EIA Imports Petroleum'!A2277</f>
        <v/>
      </c>
      <c r="C2278">
        <f>'Input EIA Imports Petroleum'!K2277</f>
        <v/>
      </c>
      <c r="D2278">
        <f>'Input EIA Imports Petroleum'!L2277</f>
        <v/>
      </c>
      <c r="E2278">
        <f>VLOOKUP('Input EIA Imports Petroleum'!$E2277,'EIA Petroleum Classification'!$A:$B,2,FALSE)</f>
        <v/>
      </c>
    </row>
    <row r="2279" spans="1:5">
      <c r="A2279">
        <f>YEAR(B2279)</f>
        <v/>
      </c>
      <c r="B2279">
        <f>'Input EIA Imports Petroleum'!A2278</f>
        <v/>
      </c>
      <c r="C2279">
        <f>'Input EIA Imports Petroleum'!K2278</f>
        <v/>
      </c>
      <c r="D2279">
        <f>'Input EIA Imports Petroleum'!L2278</f>
        <v/>
      </c>
      <c r="E2279">
        <f>VLOOKUP('Input EIA Imports Petroleum'!$E2278,'EIA Petroleum Classification'!$A:$B,2,FALSE)</f>
        <v/>
      </c>
    </row>
    <row r="2280" spans="1:5">
      <c r="A2280">
        <f>YEAR(B2280)</f>
        <v/>
      </c>
      <c r="B2280">
        <f>'Input EIA Imports Petroleum'!A2279</f>
        <v/>
      </c>
      <c r="C2280">
        <f>'Input EIA Imports Petroleum'!K2279</f>
        <v/>
      </c>
      <c r="D2280">
        <f>'Input EIA Imports Petroleum'!L2279</f>
        <v/>
      </c>
      <c r="E2280">
        <f>VLOOKUP('Input EIA Imports Petroleum'!$E2279,'EIA Petroleum Classification'!$A:$B,2,FALSE)</f>
        <v/>
      </c>
    </row>
    <row r="2281" spans="1:5">
      <c r="A2281">
        <f>YEAR(B2281)</f>
        <v/>
      </c>
      <c r="B2281">
        <f>'Input EIA Imports Petroleum'!A2280</f>
        <v/>
      </c>
      <c r="C2281">
        <f>'Input EIA Imports Petroleum'!K2280</f>
        <v/>
      </c>
      <c r="D2281">
        <f>'Input EIA Imports Petroleum'!L2280</f>
        <v/>
      </c>
      <c r="E2281">
        <f>VLOOKUP('Input EIA Imports Petroleum'!$E2280,'EIA Petroleum Classification'!$A:$B,2,FALSE)</f>
        <v/>
      </c>
    </row>
    <row r="2282" spans="1:5">
      <c r="A2282">
        <f>YEAR(B2282)</f>
        <v/>
      </c>
      <c r="B2282">
        <f>'Input EIA Imports Petroleum'!A2281</f>
        <v/>
      </c>
      <c r="C2282">
        <f>'Input EIA Imports Petroleum'!K2281</f>
        <v/>
      </c>
      <c r="D2282">
        <f>'Input EIA Imports Petroleum'!L2281</f>
        <v/>
      </c>
      <c r="E2282">
        <f>VLOOKUP('Input EIA Imports Petroleum'!$E2281,'EIA Petroleum Classification'!$A:$B,2,FALSE)</f>
        <v/>
      </c>
    </row>
    <row r="2283" spans="1:5">
      <c r="A2283">
        <f>YEAR(B2283)</f>
        <v/>
      </c>
      <c r="B2283">
        <f>'Input EIA Imports Petroleum'!A2282</f>
        <v/>
      </c>
      <c r="C2283">
        <f>'Input EIA Imports Petroleum'!K2282</f>
        <v/>
      </c>
      <c r="D2283">
        <f>'Input EIA Imports Petroleum'!L2282</f>
        <v/>
      </c>
      <c r="E2283">
        <f>VLOOKUP('Input EIA Imports Petroleum'!$E2282,'EIA Petroleum Classification'!$A:$B,2,FALSE)</f>
        <v/>
      </c>
    </row>
    <row r="2284" spans="1:5">
      <c r="A2284">
        <f>YEAR(B2284)</f>
        <v/>
      </c>
      <c r="B2284">
        <f>'Input EIA Imports Petroleum'!A2283</f>
        <v/>
      </c>
      <c r="C2284">
        <f>'Input EIA Imports Petroleum'!K2283</f>
        <v/>
      </c>
      <c r="D2284">
        <f>'Input EIA Imports Petroleum'!L2283</f>
        <v/>
      </c>
      <c r="E2284">
        <f>VLOOKUP('Input EIA Imports Petroleum'!$E2283,'EIA Petroleum Classification'!$A:$B,2,FALSE)</f>
        <v/>
      </c>
    </row>
    <row r="2285" spans="1:5">
      <c r="A2285">
        <f>YEAR(B2285)</f>
        <v/>
      </c>
      <c r="B2285">
        <f>'Input EIA Imports Petroleum'!A2284</f>
        <v/>
      </c>
      <c r="C2285">
        <f>'Input EIA Imports Petroleum'!K2284</f>
        <v/>
      </c>
      <c r="D2285">
        <f>'Input EIA Imports Petroleum'!L2284</f>
        <v/>
      </c>
      <c r="E2285">
        <f>VLOOKUP('Input EIA Imports Petroleum'!$E2284,'EIA Petroleum Classification'!$A:$B,2,FALSE)</f>
        <v/>
      </c>
    </row>
    <row r="2286" spans="1:5">
      <c r="A2286">
        <f>YEAR(B2286)</f>
        <v/>
      </c>
      <c r="B2286">
        <f>'Input EIA Imports Petroleum'!A2285</f>
        <v/>
      </c>
      <c r="C2286">
        <f>'Input EIA Imports Petroleum'!K2285</f>
        <v/>
      </c>
      <c r="D2286">
        <f>'Input EIA Imports Petroleum'!L2285</f>
        <v/>
      </c>
      <c r="E2286">
        <f>VLOOKUP('Input EIA Imports Petroleum'!$E2285,'EIA Petroleum Classification'!$A:$B,2,FALSE)</f>
        <v/>
      </c>
    </row>
    <row r="2287" spans="1:5">
      <c r="A2287">
        <f>YEAR(B2287)</f>
        <v/>
      </c>
      <c r="B2287">
        <f>'Input EIA Imports Petroleum'!A2286</f>
        <v/>
      </c>
      <c r="C2287">
        <f>'Input EIA Imports Petroleum'!K2286</f>
        <v/>
      </c>
      <c r="D2287">
        <f>'Input EIA Imports Petroleum'!L2286</f>
        <v/>
      </c>
      <c r="E2287">
        <f>VLOOKUP('Input EIA Imports Petroleum'!$E2286,'EIA Petroleum Classification'!$A:$B,2,FALSE)</f>
        <v/>
      </c>
    </row>
    <row r="2288" spans="1:5">
      <c r="A2288">
        <f>YEAR(B2288)</f>
        <v/>
      </c>
      <c r="B2288">
        <f>'Input EIA Imports Petroleum'!A2287</f>
        <v/>
      </c>
      <c r="C2288">
        <f>'Input EIA Imports Petroleum'!K2287</f>
        <v/>
      </c>
      <c r="D2288">
        <f>'Input EIA Imports Petroleum'!L2287</f>
        <v/>
      </c>
      <c r="E2288">
        <f>VLOOKUP('Input EIA Imports Petroleum'!$E2287,'EIA Petroleum Classification'!$A:$B,2,FALSE)</f>
        <v/>
      </c>
    </row>
    <row r="2289" spans="1:5">
      <c r="A2289">
        <f>YEAR(B2289)</f>
        <v/>
      </c>
      <c r="B2289">
        <f>'Input EIA Imports Petroleum'!A2288</f>
        <v/>
      </c>
      <c r="C2289">
        <f>'Input EIA Imports Petroleum'!K2288</f>
        <v/>
      </c>
      <c r="D2289">
        <f>'Input EIA Imports Petroleum'!L2288</f>
        <v/>
      </c>
      <c r="E2289">
        <f>VLOOKUP('Input EIA Imports Petroleum'!$E2288,'EIA Petroleum Classification'!$A:$B,2,FALSE)</f>
        <v/>
      </c>
    </row>
    <row r="2290" spans="1:5">
      <c r="A2290">
        <f>YEAR(B2290)</f>
        <v/>
      </c>
      <c r="B2290">
        <f>'Input EIA Imports Petroleum'!A2289</f>
        <v/>
      </c>
      <c r="C2290">
        <f>'Input EIA Imports Petroleum'!K2289</f>
        <v/>
      </c>
      <c r="D2290">
        <f>'Input EIA Imports Petroleum'!L2289</f>
        <v/>
      </c>
      <c r="E2290">
        <f>VLOOKUP('Input EIA Imports Petroleum'!$E2289,'EIA Petroleum Classification'!$A:$B,2,FALSE)</f>
        <v/>
      </c>
    </row>
    <row r="2291" spans="1:5">
      <c r="A2291">
        <f>YEAR(B2291)</f>
        <v/>
      </c>
      <c r="B2291">
        <f>'Input EIA Imports Petroleum'!A2290</f>
        <v/>
      </c>
      <c r="C2291">
        <f>'Input EIA Imports Petroleum'!K2290</f>
        <v/>
      </c>
      <c r="D2291">
        <f>'Input EIA Imports Petroleum'!L2290</f>
        <v/>
      </c>
      <c r="E2291">
        <f>VLOOKUP('Input EIA Imports Petroleum'!$E2290,'EIA Petroleum Classification'!$A:$B,2,FALSE)</f>
        <v/>
      </c>
    </row>
    <row r="2292" spans="1:5">
      <c r="A2292">
        <f>YEAR(B2292)</f>
        <v/>
      </c>
      <c r="B2292">
        <f>'Input EIA Imports Petroleum'!A2291</f>
        <v/>
      </c>
      <c r="C2292">
        <f>'Input EIA Imports Petroleum'!K2291</f>
        <v/>
      </c>
      <c r="D2292">
        <f>'Input EIA Imports Petroleum'!L2291</f>
        <v/>
      </c>
      <c r="E2292">
        <f>VLOOKUP('Input EIA Imports Petroleum'!$E2291,'EIA Petroleum Classification'!$A:$B,2,FALSE)</f>
        <v/>
      </c>
    </row>
    <row r="2293" spans="1:5">
      <c r="A2293">
        <f>YEAR(B2293)</f>
        <v/>
      </c>
      <c r="B2293">
        <f>'Input EIA Imports Petroleum'!A2292</f>
        <v/>
      </c>
      <c r="C2293">
        <f>'Input EIA Imports Petroleum'!K2292</f>
        <v/>
      </c>
      <c r="D2293">
        <f>'Input EIA Imports Petroleum'!L2292</f>
        <v/>
      </c>
      <c r="E2293">
        <f>VLOOKUP('Input EIA Imports Petroleum'!$E2292,'EIA Petroleum Classification'!$A:$B,2,FALSE)</f>
        <v/>
      </c>
    </row>
    <row r="2294" spans="1:5">
      <c r="A2294">
        <f>YEAR(B2294)</f>
        <v/>
      </c>
      <c r="B2294">
        <f>'Input EIA Imports Petroleum'!A2293</f>
        <v/>
      </c>
      <c r="C2294">
        <f>'Input EIA Imports Petroleum'!K2293</f>
        <v/>
      </c>
      <c r="D2294">
        <f>'Input EIA Imports Petroleum'!L2293</f>
        <v/>
      </c>
      <c r="E2294">
        <f>VLOOKUP('Input EIA Imports Petroleum'!$E2293,'EIA Petroleum Classification'!$A:$B,2,FALSE)</f>
        <v/>
      </c>
    </row>
    <row r="2295" spans="1:5">
      <c r="A2295">
        <f>YEAR(B2295)</f>
        <v/>
      </c>
      <c r="B2295">
        <f>'Input EIA Imports Petroleum'!A2294</f>
        <v/>
      </c>
      <c r="C2295">
        <f>'Input EIA Imports Petroleum'!K2294</f>
        <v/>
      </c>
      <c r="D2295">
        <f>'Input EIA Imports Petroleum'!L2294</f>
        <v/>
      </c>
      <c r="E2295">
        <f>VLOOKUP('Input EIA Imports Petroleum'!$E2294,'EIA Petroleum Classification'!$A:$B,2,FALSE)</f>
        <v/>
      </c>
    </row>
    <row r="2296" spans="1:5">
      <c r="A2296">
        <f>YEAR(B2296)</f>
        <v/>
      </c>
      <c r="B2296">
        <f>'Input EIA Imports Petroleum'!A2295</f>
        <v/>
      </c>
      <c r="C2296">
        <f>'Input EIA Imports Petroleum'!K2295</f>
        <v/>
      </c>
      <c r="D2296">
        <f>'Input EIA Imports Petroleum'!L2295</f>
        <v/>
      </c>
      <c r="E2296">
        <f>VLOOKUP('Input EIA Imports Petroleum'!$E2295,'EIA Petroleum Classification'!$A:$B,2,FALSE)</f>
        <v/>
      </c>
    </row>
    <row r="2297" spans="1:5">
      <c r="A2297">
        <f>YEAR(B2297)</f>
        <v/>
      </c>
      <c r="B2297">
        <f>'Input EIA Imports Petroleum'!A2296</f>
        <v/>
      </c>
      <c r="C2297">
        <f>'Input EIA Imports Petroleum'!K2296</f>
        <v/>
      </c>
      <c r="D2297">
        <f>'Input EIA Imports Petroleum'!L2296</f>
        <v/>
      </c>
      <c r="E2297">
        <f>VLOOKUP('Input EIA Imports Petroleum'!$E2296,'EIA Petroleum Classification'!$A:$B,2,FALSE)</f>
        <v/>
      </c>
    </row>
    <row r="2298" spans="1:5">
      <c r="A2298">
        <f>YEAR(B2298)</f>
        <v/>
      </c>
      <c r="B2298">
        <f>'Input EIA Imports Petroleum'!A2297</f>
        <v/>
      </c>
      <c r="C2298">
        <f>'Input EIA Imports Petroleum'!K2297</f>
        <v/>
      </c>
      <c r="D2298">
        <f>'Input EIA Imports Petroleum'!L2297</f>
        <v/>
      </c>
      <c r="E2298">
        <f>VLOOKUP('Input EIA Imports Petroleum'!$E2297,'EIA Petroleum Classification'!$A:$B,2,FALSE)</f>
        <v/>
      </c>
    </row>
    <row r="2299" spans="1:5">
      <c r="A2299">
        <f>YEAR(B2299)</f>
        <v/>
      </c>
      <c r="B2299">
        <f>'Input EIA Imports Petroleum'!A2298</f>
        <v/>
      </c>
      <c r="C2299">
        <f>'Input EIA Imports Petroleum'!K2298</f>
        <v/>
      </c>
      <c r="D2299">
        <f>'Input EIA Imports Petroleum'!L2298</f>
        <v/>
      </c>
      <c r="E2299">
        <f>VLOOKUP('Input EIA Imports Petroleum'!$E2298,'EIA Petroleum Classification'!$A:$B,2,FALSE)</f>
        <v/>
      </c>
    </row>
    <row r="2300" spans="1:5">
      <c r="A2300">
        <f>YEAR(B2300)</f>
        <v/>
      </c>
      <c r="B2300">
        <f>'Input EIA Imports Petroleum'!A2299</f>
        <v/>
      </c>
      <c r="C2300">
        <f>'Input EIA Imports Petroleum'!K2299</f>
        <v/>
      </c>
      <c r="D2300">
        <f>'Input EIA Imports Petroleum'!L2299</f>
        <v/>
      </c>
      <c r="E2300">
        <f>VLOOKUP('Input EIA Imports Petroleum'!$E2299,'EIA Petroleum Classification'!$A:$B,2,FALSE)</f>
        <v/>
      </c>
    </row>
    <row r="2301" spans="1:5">
      <c r="A2301">
        <f>YEAR(B2301)</f>
        <v/>
      </c>
      <c r="B2301">
        <f>'Input EIA Imports Petroleum'!A2300</f>
        <v/>
      </c>
      <c r="C2301">
        <f>'Input EIA Imports Petroleum'!K2300</f>
        <v/>
      </c>
      <c r="D2301">
        <f>'Input EIA Imports Petroleum'!L2300</f>
        <v/>
      </c>
      <c r="E2301">
        <f>VLOOKUP('Input EIA Imports Petroleum'!$E2300,'EIA Petroleum Classification'!$A:$B,2,FALSE)</f>
        <v/>
      </c>
    </row>
    <row r="2302" spans="1:5">
      <c r="A2302">
        <f>YEAR(B2302)</f>
        <v/>
      </c>
      <c r="B2302">
        <f>'Input EIA Imports Petroleum'!A2301</f>
        <v/>
      </c>
      <c r="C2302">
        <f>'Input EIA Imports Petroleum'!K2301</f>
        <v/>
      </c>
      <c r="D2302">
        <f>'Input EIA Imports Petroleum'!L2301</f>
        <v/>
      </c>
      <c r="E2302">
        <f>VLOOKUP('Input EIA Imports Petroleum'!$E2301,'EIA Petroleum Classification'!$A:$B,2,FALSE)</f>
        <v/>
      </c>
    </row>
    <row r="2303" spans="1:5">
      <c r="A2303">
        <f>YEAR(B2303)</f>
        <v/>
      </c>
      <c r="B2303">
        <f>'Input EIA Imports Petroleum'!A2302</f>
        <v/>
      </c>
      <c r="C2303">
        <f>'Input EIA Imports Petroleum'!K2302</f>
        <v/>
      </c>
      <c r="D2303">
        <f>'Input EIA Imports Petroleum'!L2302</f>
        <v/>
      </c>
      <c r="E2303">
        <f>VLOOKUP('Input EIA Imports Petroleum'!$E2302,'EIA Petroleum Classification'!$A:$B,2,FALSE)</f>
        <v/>
      </c>
    </row>
    <row r="2304" spans="1:5">
      <c r="A2304">
        <f>YEAR(B2304)</f>
        <v/>
      </c>
      <c r="B2304">
        <f>'Input EIA Imports Petroleum'!A2303</f>
        <v/>
      </c>
      <c r="C2304">
        <f>'Input EIA Imports Petroleum'!K2303</f>
        <v/>
      </c>
      <c r="D2304">
        <f>'Input EIA Imports Petroleum'!L2303</f>
        <v/>
      </c>
      <c r="E2304">
        <f>VLOOKUP('Input EIA Imports Petroleum'!$E2303,'EIA Petroleum Classification'!$A:$B,2,FALSE)</f>
        <v/>
      </c>
    </row>
    <row r="2305" spans="1:5">
      <c r="A2305">
        <f>YEAR(B2305)</f>
        <v/>
      </c>
      <c r="B2305">
        <f>'Input EIA Imports Petroleum'!A2304</f>
        <v/>
      </c>
      <c r="C2305">
        <f>'Input EIA Imports Petroleum'!K2304</f>
        <v/>
      </c>
      <c r="D2305">
        <f>'Input EIA Imports Petroleum'!L2304</f>
        <v/>
      </c>
      <c r="E2305">
        <f>VLOOKUP('Input EIA Imports Petroleum'!$E2304,'EIA Petroleum Classification'!$A:$B,2,FALSE)</f>
        <v/>
      </c>
    </row>
    <row r="2306" spans="1:5">
      <c r="A2306">
        <f>YEAR(B2306)</f>
        <v/>
      </c>
      <c r="B2306">
        <f>'Input EIA Imports Petroleum'!A2305</f>
        <v/>
      </c>
      <c r="C2306">
        <f>'Input EIA Imports Petroleum'!K2305</f>
        <v/>
      </c>
      <c r="D2306">
        <f>'Input EIA Imports Petroleum'!L2305</f>
        <v/>
      </c>
      <c r="E2306">
        <f>VLOOKUP('Input EIA Imports Petroleum'!$E2305,'EIA Petroleum Classification'!$A:$B,2,FALSE)</f>
        <v/>
      </c>
    </row>
    <row r="2307" spans="1:5">
      <c r="A2307">
        <f>YEAR(B2307)</f>
        <v/>
      </c>
      <c r="B2307">
        <f>'Input EIA Imports Petroleum'!A2306</f>
        <v/>
      </c>
      <c r="C2307">
        <f>'Input EIA Imports Petroleum'!K2306</f>
        <v/>
      </c>
      <c r="D2307">
        <f>'Input EIA Imports Petroleum'!L2306</f>
        <v/>
      </c>
      <c r="E2307">
        <f>VLOOKUP('Input EIA Imports Petroleum'!$E2306,'EIA Petroleum Classification'!$A:$B,2,FALSE)</f>
        <v/>
      </c>
    </row>
    <row r="2308" spans="1:5">
      <c r="A2308">
        <f>YEAR(B2308)</f>
        <v/>
      </c>
      <c r="B2308">
        <f>'Input EIA Imports Petroleum'!A2307</f>
        <v/>
      </c>
      <c r="C2308">
        <f>'Input EIA Imports Petroleum'!K2307</f>
        <v/>
      </c>
      <c r="D2308">
        <f>'Input EIA Imports Petroleum'!L2307</f>
        <v/>
      </c>
      <c r="E2308">
        <f>VLOOKUP('Input EIA Imports Petroleum'!$E2307,'EIA Petroleum Classification'!$A:$B,2,FALSE)</f>
        <v/>
      </c>
    </row>
    <row r="2309" spans="1:5">
      <c r="A2309">
        <f>YEAR(B2309)</f>
        <v/>
      </c>
      <c r="B2309">
        <f>'Input EIA Imports Petroleum'!A2308</f>
        <v/>
      </c>
      <c r="C2309">
        <f>'Input EIA Imports Petroleum'!K2308</f>
        <v/>
      </c>
      <c r="D2309">
        <f>'Input EIA Imports Petroleum'!L2308</f>
        <v/>
      </c>
      <c r="E2309">
        <f>VLOOKUP('Input EIA Imports Petroleum'!$E2308,'EIA Petroleum Classification'!$A:$B,2,FALSE)</f>
        <v/>
      </c>
    </row>
    <row r="2310" spans="1:5">
      <c r="A2310">
        <f>YEAR(B2310)</f>
        <v/>
      </c>
      <c r="B2310">
        <f>'Input EIA Imports Petroleum'!A2309</f>
        <v/>
      </c>
      <c r="C2310">
        <f>'Input EIA Imports Petroleum'!K2309</f>
        <v/>
      </c>
      <c r="D2310">
        <f>'Input EIA Imports Petroleum'!L2309</f>
        <v/>
      </c>
      <c r="E2310">
        <f>VLOOKUP('Input EIA Imports Petroleum'!$E2309,'EIA Petroleum Classification'!$A:$B,2,FALSE)</f>
        <v/>
      </c>
    </row>
    <row r="2311" spans="1:5">
      <c r="A2311">
        <f>YEAR(B2311)</f>
        <v/>
      </c>
      <c r="B2311">
        <f>'Input EIA Imports Petroleum'!A2310</f>
        <v/>
      </c>
      <c r="C2311">
        <f>'Input EIA Imports Petroleum'!K2310</f>
        <v/>
      </c>
      <c r="D2311">
        <f>'Input EIA Imports Petroleum'!L2310</f>
        <v/>
      </c>
      <c r="E2311">
        <f>VLOOKUP('Input EIA Imports Petroleum'!$E2310,'EIA Petroleum Classification'!$A:$B,2,FALSE)</f>
        <v/>
      </c>
    </row>
    <row r="2312" spans="1:5">
      <c r="A2312">
        <f>YEAR(B2312)</f>
        <v/>
      </c>
      <c r="B2312">
        <f>'Input EIA Imports Petroleum'!A2311</f>
        <v/>
      </c>
      <c r="C2312">
        <f>'Input EIA Imports Petroleum'!K2311</f>
        <v/>
      </c>
      <c r="D2312">
        <f>'Input EIA Imports Petroleum'!L2311</f>
        <v/>
      </c>
      <c r="E2312">
        <f>VLOOKUP('Input EIA Imports Petroleum'!$E2311,'EIA Petroleum Classification'!$A:$B,2,FALSE)</f>
        <v/>
      </c>
    </row>
    <row r="2313" spans="1:5">
      <c r="A2313">
        <f>YEAR(B2313)</f>
        <v/>
      </c>
      <c r="B2313">
        <f>'Input EIA Imports Petroleum'!A2312</f>
        <v/>
      </c>
      <c r="C2313">
        <f>'Input EIA Imports Petroleum'!K2312</f>
        <v/>
      </c>
      <c r="D2313">
        <f>'Input EIA Imports Petroleum'!L2312</f>
        <v/>
      </c>
      <c r="E2313">
        <f>VLOOKUP('Input EIA Imports Petroleum'!$E2312,'EIA Petroleum Classification'!$A:$B,2,FALSE)</f>
        <v/>
      </c>
    </row>
    <row r="2314" spans="1:5">
      <c r="A2314">
        <f>YEAR(B2314)</f>
        <v/>
      </c>
      <c r="B2314">
        <f>'Input EIA Imports Petroleum'!A2313</f>
        <v/>
      </c>
      <c r="C2314">
        <f>'Input EIA Imports Petroleum'!K2313</f>
        <v/>
      </c>
      <c r="D2314">
        <f>'Input EIA Imports Petroleum'!L2313</f>
        <v/>
      </c>
      <c r="E2314">
        <f>VLOOKUP('Input EIA Imports Petroleum'!$E2313,'EIA Petroleum Classification'!$A:$B,2,FALSE)</f>
        <v/>
      </c>
    </row>
    <row r="2315" spans="1:5">
      <c r="A2315">
        <f>YEAR(B2315)</f>
        <v/>
      </c>
      <c r="B2315">
        <f>'Input EIA Imports Petroleum'!A2314</f>
        <v/>
      </c>
      <c r="C2315">
        <f>'Input EIA Imports Petroleum'!K2314</f>
        <v/>
      </c>
      <c r="D2315">
        <f>'Input EIA Imports Petroleum'!L2314</f>
        <v/>
      </c>
      <c r="E2315">
        <f>VLOOKUP('Input EIA Imports Petroleum'!$E2314,'EIA Petroleum Classification'!$A:$B,2,FALSE)</f>
        <v/>
      </c>
    </row>
    <row r="2316" spans="1:5">
      <c r="A2316">
        <f>YEAR(B2316)</f>
        <v/>
      </c>
      <c r="B2316">
        <f>'Input EIA Imports Petroleum'!A2315</f>
        <v/>
      </c>
      <c r="C2316">
        <f>'Input EIA Imports Petroleum'!K2315</f>
        <v/>
      </c>
      <c r="D2316">
        <f>'Input EIA Imports Petroleum'!L2315</f>
        <v/>
      </c>
      <c r="E2316">
        <f>VLOOKUP('Input EIA Imports Petroleum'!$E2315,'EIA Petroleum Classification'!$A:$B,2,FALSE)</f>
        <v/>
      </c>
    </row>
    <row r="2317" spans="1:5">
      <c r="A2317">
        <f>YEAR(B2317)</f>
        <v/>
      </c>
      <c r="B2317">
        <f>'Input EIA Imports Petroleum'!A2316</f>
        <v/>
      </c>
      <c r="C2317">
        <f>'Input EIA Imports Petroleum'!K2316</f>
        <v/>
      </c>
      <c r="D2317">
        <f>'Input EIA Imports Petroleum'!L2316</f>
        <v/>
      </c>
      <c r="E2317">
        <f>VLOOKUP('Input EIA Imports Petroleum'!$E2316,'EIA Petroleum Classification'!$A:$B,2,FALSE)</f>
        <v/>
      </c>
    </row>
    <row r="2318" spans="1:5">
      <c r="A2318">
        <f>YEAR(B2318)</f>
        <v/>
      </c>
      <c r="B2318">
        <f>'Input EIA Imports Petroleum'!A2317</f>
        <v/>
      </c>
      <c r="C2318">
        <f>'Input EIA Imports Petroleum'!K2317</f>
        <v/>
      </c>
      <c r="D2318">
        <f>'Input EIA Imports Petroleum'!L2317</f>
        <v/>
      </c>
      <c r="E2318">
        <f>VLOOKUP('Input EIA Imports Petroleum'!$E2317,'EIA Petroleum Classification'!$A:$B,2,FALSE)</f>
        <v/>
      </c>
    </row>
    <row r="2319" spans="1:5">
      <c r="A2319">
        <f>YEAR(B2319)</f>
        <v/>
      </c>
      <c r="B2319">
        <f>'Input EIA Imports Petroleum'!A2318</f>
        <v/>
      </c>
      <c r="C2319">
        <f>'Input EIA Imports Petroleum'!K2318</f>
        <v/>
      </c>
      <c r="D2319">
        <f>'Input EIA Imports Petroleum'!L2318</f>
        <v/>
      </c>
      <c r="E2319">
        <f>VLOOKUP('Input EIA Imports Petroleum'!$E2318,'EIA Petroleum Classification'!$A:$B,2,FALSE)</f>
        <v/>
      </c>
    </row>
    <row r="2320" spans="1:5">
      <c r="A2320">
        <f>YEAR(B2320)</f>
        <v/>
      </c>
      <c r="B2320">
        <f>'Input EIA Imports Petroleum'!A2319</f>
        <v/>
      </c>
      <c r="C2320">
        <f>'Input EIA Imports Petroleum'!K2319</f>
        <v/>
      </c>
      <c r="D2320">
        <f>'Input EIA Imports Petroleum'!L2319</f>
        <v/>
      </c>
      <c r="E2320">
        <f>VLOOKUP('Input EIA Imports Petroleum'!$E2319,'EIA Petroleum Classification'!$A:$B,2,FALSE)</f>
        <v/>
      </c>
    </row>
    <row r="2321" spans="1:5">
      <c r="A2321">
        <f>YEAR(B2321)</f>
        <v/>
      </c>
      <c r="B2321">
        <f>'Input EIA Imports Petroleum'!A2320</f>
        <v/>
      </c>
      <c r="C2321">
        <f>'Input EIA Imports Petroleum'!K2320</f>
        <v/>
      </c>
      <c r="D2321">
        <f>'Input EIA Imports Petroleum'!L2320</f>
        <v/>
      </c>
      <c r="E2321">
        <f>VLOOKUP('Input EIA Imports Petroleum'!$E2320,'EIA Petroleum Classification'!$A:$B,2,FALSE)</f>
        <v/>
      </c>
    </row>
    <row r="2322" spans="1:5">
      <c r="A2322">
        <f>YEAR(B2322)</f>
        <v/>
      </c>
      <c r="B2322">
        <f>'Input EIA Imports Petroleum'!A2321</f>
        <v/>
      </c>
      <c r="C2322">
        <f>'Input EIA Imports Petroleum'!K2321</f>
        <v/>
      </c>
      <c r="D2322">
        <f>'Input EIA Imports Petroleum'!L2321</f>
        <v/>
      </c>
      <c r="E2322">
        <f>VLOOKUP('Input EIA Imports Petroleum'!$E2321,'EIA Petroleum Classification'!$A:$B,2,FALSE)</f>
        <v/>
      </c>
    </row>
    <row r="2323" spans="1:5">
      <c r="A2323">
        <f>YEAR(B2323)</f>
        <v/>
      </c>
      <c r="B2323">
        <f>'Input EIA Imports Petroleum'!A2322</f>
        <v/>
      </c>
      <c r="C2323">
        <f>'Input EIA Imports Petroleum'!K2322</f>
        <v/>
      </c>
      <c r="D2323">
        <f>'Input EIA Imports Petroleum'!L2322</f>
        <v/>
      </c>
      <c r="E2323">
        <f>VLOOKUP('Input EIA Imports Petroleum'!$E2322,'EIA Petroleum Classification'!$A:$B,2,FALSE)</f>
        <v/>
      </c>
    </row>
    <row r="2324" spans="1:5">
      <c r="A2324">
        <f>YEAR(B2324)</f>
        <v/>
      </c>
      <c r="B2324">
        <f>'Input EIA Imports Petroleum'!A2323</f>
        <v/>
      </c>
      <c r="C2324">
        <f>'Input EIA Imports Petroleum'!K2323</f>
        <v/>
      </c>
      <c r="D2324">
        <f>'Input EIA Imports Petroleum'!L2323</f>
        <v/>
      </c>
      <c r="E2324">
        <f>VLOOKUP('Input EIA Imports Petroleum'!$E2323,'EIA Petroleum Classification'!$A:$B,2,FALSE)</f>
        <v/>
      </c>
    </row>
    <row r="2325" spans="1:5">
      <c r="A2325">
        <f>YEAR(B2325)</f>
        <v/>
      </c>
      <c r="B2325">
        <f>'Input EIA Imports Petroleum'!A2324</f>
        <v/>
      </c>
      <c r="C2325">
        <f>'Input EIA Imports Petroleum'!K2324</f>
        <v/>
      </c>
      <c r="D2325">
        <f>'Input EIA Imports Petroleum'!L2324</f>
        <v/>
      </c>
      <c r="E2325">
        <f>VLOOKUP('Input EIA Imports Petroleum'!$E2324,'EIA Petroleum Classification'!$A:$B,2,FALSE)</f>
        <v/>
      </c>
    </row>
    <row r="2326" spans="1:5">
      <c r="A2326">
        <f>YEAR(B2326)</f>
        <v/>
      </c>
      <c r="B2326">
        <f>'Input EIA Imports Petroleum'!A2325</f>
        <v/>
      </c>
      <c r="C2326">
        <f>'Input EIA Imports Petroleum'!K2325</f>
        <v/>
      </c>
      <c r="D2326">
        <f>'Input EIA Imports Petroleum'!L2325</f>
        <v/>
      </c>
      <c r="E2326">
        <f>VLOOKUP('Input EIA Imports Petroleum'!$E2325,'EIA Petroleum Classification'!$A:$B,2,FALSE)</f>
        <v/>
      </c>
    </row>
    <row r="2327" spans="1:5">
      <c r="A2327">
        <f>YEAR(B2327)</f>
        <v/>
      </c>
      <c r="B2327">
        <f>'Input EIA Imports Petroleum'!A2326</f>
        <v/>
      </c>
      <c r="C2327">
        <f>'Input EIA Imports Petroleum'!K2326</f>
        <v/>
      </c>
      <c r="D2327">
        <f>'Input EIA Imports Petroleum'!L2326</f>
        <v/>
      </c>
      <c r="E2327">
        <f>VLOOKUP('Input EIA Imports Petroleum'!$E2326,'EIA Petroleum Classification'!$A:$B,2,FALSE)</f>
        <v/>
      </c>
    </row>
    <row r="2328" spans="1:5">
      <c r="A2328">
        <f>YEAR(B2328)</f>
        <v/>
      </c>
      <c r="B2328">
        <f>'Input EIA Imports Petroleum'!A2327</f>
        <v/>
      </c>
      <c r="C2328">
        <f>'Input EIA Imports Petroleum'!K2327</f>
        <v/>
      </c>
      <c r="D2328">
        <f>'Input EIA Imports Petroleum'!L2327</f>
        <v/>
      </c>
      <c r="E2328">
        <f>VLOOKUP('Input EIA Imports Petroleum'!$E2327,'EIA Petroleum Classification'!$A:$B,2,FALSE)</f>
        <v/>
      </c>
    </row>
    <row r="2329" spans="1:5">
      <c r="A2329">
        <f>YEAR(B2329)</f>
        <v/>
      </c>
      <c r="B2329">
        <f>'Input EIA Imports Petroleum'!A2328</f>
        <v/>
      </c>
      <c r="C2329">
        <f>'Input EIA Imports Petroleum'!K2328</f>
        <v/>
      </c>
      <c r="D2329">
        <f>'Input EIA Imports Petroleum'!L2328</f>
        <v/>
      </c>
      <c r="E2329">
        <f>VLOOKUP('Input EIA Imports Petroleum'!$E2328,'EIA Petroleum Classification'!$A:$B,2,FALSE)</f>
        <v/>
      </c>
    </row>
    <row r="2330" spans="1:5">
      <c r="A2330">
        <f>YEAR(B2330)</f>
        <v/>
      </c>
      <c r="B2330">
        <f>'Input EIA Imports Petroleum'!A2329</f>
        <v/>
      </c>
      <c r="C2330">
        <f>'Input EIA Imports Petroleum'!K2329</f>
        <v/>
      </c>
      <c r="D2330">
        <f>'Input EIA Imports Petroleum'!L2329</f>
        <v/>
      </c>
      <c r="E2330">
        <f>VLOOKUP('Input EIA Imports Petroleum'!$E2329,'EIA Petroleum Classification'!$A:$B,2,FALSE)</f>
        <v/>
      </c>
    </row>
    <row r="2331" spans="1:5">
      <c r="A2331">
        <f>YEAR(B2331)</f>
        <v/>
      </c>
      <c r="B2331">
        <f>'Input EIA Imports Petroleum'!A2330</f>
        <v/>
      </c>
      <c r="C2331">
        <f>'Input EIA Imports Petroleum'!K2330</f>
        <v/>
      </c>
      <c r="D2331">
        <f>'Input EIA Imports Petroleum'!L2330</f>
        <v/>
      </c>
      <c r="E2331">
        <f>VLOOKUP('Input EIA Imports Petroleum'!$E2330,'EIA Petroleum Classification'!$A:$B,2,FALSE)</f>
        <v/>
      </c>
    </row>
    <row r="2332" spans="1:5">
      <c r="A2332">
        <f>YEAR(B2332)</f>
        <v/>
      </c>
      <c r="B2332">
        <f>'Input EIA Imports Petroleum'!A2331</f>
        <v/>
      </c>
      <c r="C2332">
        <f>'Input EIA Imports Petroleum'!K2331</f>
        <v/>
      </c>
      <c r="D2332">
        <f>'Input EIA Imports Petroleum'!L2331</f>
        <v/>
      </c>
      <c r="E2332">
        <f>VLOOKUP('Input EIA Imports Petroleum'!$E2331,'EIA Petroleum Classification'!$A:$B,2,FALSE)</f>
        <v/>
      </c>
    </row>
    <row r="2333" spans="1:5">
      <c r="A2333">
        <f>YEAR(B2333)</f>
        <v/>
      </c>
      <c r="B2333">
        <f>'Input EIA Imports Petroleum'!A2332</f>
        <v/>
      </c>
      <c r="C2333">
        <f>'Input EIA Imports Petroleum'!K2332</f>
        <v/>
      </c>
      <c r="D2333">
        <f>'Input EIA Imports Petroleum'!L2332</f>
        <v/>
      </c>
      <c r="E2333">
        <f>VLOOKUP('Input EIA Imports Petroleum'!$E2332,'EIA Petroleum Classification'!$A:$B,2,FALSE)</f>
        <v/>
      </c>
    </row>
    <row r="2334" spans="1:5">
      <c r="A2334">
        <f>YEAR(B2334)</f>
        <v/>
      </c>
      <c r="B2334">
        <f>'Input EIA Imports Petroleum'!A2333</f>
        <v/>
      </c>
      <c r="C2334">
        <f>'Input EIA Imports Petroleum'!K2333</f>
        <v/>
      </c>
      <c r="D2334">
        <f>'Input EIA Imports Petroleum'!L2333</f>
        <v/>
      </c>
      <c r="E2334">
        <f>VLOOKUP('Input EIA Imports Petroleum'!$E2333,'EIA Petroleum Classification'!$A:$B,2,FALSE)</f>
        <v/>
      </c>
    </row>
    <row r="2335" spans="1:5">
      <c r="A2335">
        <f>YEAR(B2335)</f>
        <v/>
      </c>
      <c r="B2335">
        <f>'Input EIA Imports Petroleum'!A2334</f>
        <v/>
      </c>
      <c r="C2335">
        <f>'Input EIA Imports Petroleum'!K2334</f>
        <v/>
      </c>
      <c r="D2335">
        <f>'Input EIA Imports Petroleum'!L2334</f>
        <v/>
      </c>
      <c r="E2335">
        <f>VLOOKUP('Input EIA Imports Petroleum'!$E2334,'EIA Petroleum Classification'!$A:$B,2,FALSE)</f>
        <v/>
      </c>
    </row>
    <row r="2336" spans="1:5">
      <c r="A2336">
        <f>YEAR(B2336)</f>
        <v/>
      </c>
      <c r="B2336">
        <f>'Input EIA Imports Petroleum'!A2335</f>
        <v/>
      </c>
      <c r="C2336">
        <f>'Input EIA Imports Petroleum'!K2335</f>
        <v/>
      </c>
      <c r="D2336">
        <f>'Input EIA Imports Petroleum'!L2335</f>
        <v/>
      </c>
      <c r="E2336">
        <f>VLOOKUP('Input EIA Imports Petroleum'!$E2335,'EIA Petroleum Classification'!$A:$B,2,FALSE)</f>
        <v/>
      </c>
    </row>
    <row r="2337" spans="1:5">
      <c r="A2337">
        <f>YEAR(B2337)</f>
        <v/>
      </c>
      <c r="B2337">
        <f>'Input EIA Imports Petroleum'!A2336</f>
        <v/>
      </c>
      <c r="C2337">
        <f>'Input EIA Imports Petroleum'!K2336</f>
        <v/>
      </c>
      <c r="D2337">
        <f>'Input EIA Imports Petroleum'!L2336</f>
        <v/>
      </c>
      <c r="E2337">
        <f>VLOOKUP('Input EIA Imports Petroleum'!$E2336,'EIA Petroleum Classification'!$A:$B,2,FALSE)</f>
        <v/>
      </c>
    </row>
    <row r="2338" spans="1:5">
      <c r="A2338">
        <f>YEAR(B2338)</f>
        <v/>
      </c>
      <c r="B2338">
        <f>'Input EIA Imports Petroleum'!A2337</f>
        <v/>
      </c>
      <c r="C2338">
        <f>'Input EIA Imports Petroleum'!K2337</f>
        <v/>
      </c>
      <c r="D2338">
        <f>'Input EIA Imports Petroleum'!L2337</f>
        <v/>
      </c>
      <c r="E2338">
        <f>VLOOKUP('Input EIA Imports Petroleum'!$E2337,'EIA Petroleum Classification'!$A:$B,2,FALSE)</f>
        <v/>
      </c>
    </row>
    <row r="2339" spans="1:5">
      <c r="A2339">
        <f>YEAR(B2339)</f>
        <v/>
      </c>
      <c r="B2339">
        <f>'Input EIA Imports Petroleum'!A2338</f>
        <v/>
      </c>
      <c r="C2339">
        <f>'Input EIA Imports Petroleum'!K2338</f>
        <v/>
      </c>
      <c r="D2339">
        <f>'Input EIA Imports Petroleum'!L2338</f>
        <v/>
      </c>
      <c r="E2339">
        <f>VLOOKUP('Input EIA Imports Petroleum'!$E2338,'EIA Petroleum Classification'!$A:$B,2,FALSE)</f>
        <v/>
      </c>
    </row>
    <row r="2340" spans="1:5">
      <c r="A2340">
        <f>YEAR(B2340)</f>
        <v/>
      </c>
      <c r="B2340">
        <f>'Input EIA Imports Petroleum'!A2339</f>
        <v/>
      </c>
      <c r="C2340">
        <f>'Input EIA Imports Petroleum'!K2339</f>
        <v/>
      </c>
      <c r="D2340">
        <f>'Input EIA Imports Petroleum'!L2339</f>
        <v/>
      </c>
      <c r="E2340">
        <f>VLOOKUP('Input EIA Imports Petroleum'!$E2339,'EIA Petroleum Classification'!$A:$B,2,FALSE)</f>
        <v/>
      </c>
    </row>
    <row r="2341" spans="1:5">
      <c r="A2341">
        <f>YEAR(B2341)</f>
        <v/>
      </c>
      <c r="B2341">
        <f>'Input EIA Imports Petroleum'!A2340</f>
        <v/>
      </c>
      <c r="C2341">
        <f>'Input EIA Imports Petroleum'!K2340</f>
        <v/>
      </c>
      <c r="D2341">
        <f>'Input EIA Imports Petroleum'!L2340</f>
        <v/>
      </c>
      <c r="E2341">
        <f>VLOOKUP('Input EIA Imports Petroleum'!$E2340,'EIA Petroleum Classification'!$A:$B,2,FALSE)</f>
        <v/>
      </c>
    </row>
    <row r="2342" spans="1:5">
      <c r="A2342">
        <f>YEAR(B2342)</f>
        <v/>
      </c>
      <c r="B2342">
        <f>'Input EIA Imports Petroleum'!A2341</f>
        <v/>
      </c>
      <c r="C2342">
        <f>'Input EIA Imports Petroleum'!K2341</f>
        <v/>
      </c>
      <c r="D2342">
        <f>'Input EIA Imports Petroleum'!L2341</f>
        <v/>
      </c>
      <c r="E2342">
        <f>VLOOKUP('Input EIA Imports Petroleum'!$E2341,'EIA Petroleum Classification'!$A:$B,2,FALSE)</f>
        <v/>
      </c>
    </row>
    <row r="2343" spans="1:5">
      <c r="A2343">
        <f>YEAR(B2343)</f>
        <v/>
      </c>
      <c r="B2343">
        <f>'Input EIA Imports Petroleum'!A2342</f>
        <v/>
      </c>
      <c r="C2343">
        <f>'Input EIA Imports Petroleum'!K2342</f>
        <v/>
      </c>
      <c r="D2343">
        <f>'Input EIA Imports Petroleum'!L2342</f>
        <v/>
      </c>
      <c r="E2343">
        <f>VLOOKUP('Input EIA Imports Petroleum'!$E2342,'EIA Petroleum Classification'!$A:$B,2,FALSE)</f>
        <v/>
      </c>
    </row>
    <row r="2344" spans="1:5">
      <c r="A2344">
        <f>YEAR(B2344)</f>
        <v/>
      </c>
      <c r="B2344">
        <f>'Input EIA Imports Petroleum'!A2343</f>
        <v/>
      </c>
      <c r="C2344">
        <f>'Input EIA Imports Petroleum'!K2343</f>
        <v/>
      </c>
      <c r="D2344">
        <f>'Input EIA Imports Petroleum'!L2343</f>
        <v/>
      </c>
      <c r="E2344">
        <f>VLOOKUP('Input EIA Imports Petroleum'!$E2343,'EIA Petroleum Classification'!$A:$B,2,FALSE)</f>
        <v/>
      </c>
    </row>
    <row r="2345" spans="1:5">
      <c r="A2345">
        <f>YEAR(B2345)</f>
        <v/>
      </c>
      <c r="B2345">
        <f>'Input EIA Imports Petroleum'!A2344</f>
        <v/>
      </c>
      <c r="C2345">
        <f>'Input EIA Imports Petroleum'!K2344</f>
        <v/>
      </c>
      <c r="D2345">
        <f>'Input EIA Imports Petroleum'!L2344</f>
        <v/>
      </c>
      <c r="E2345">
        <f>VLOOKUP('Input EIA Imports Petroleum'!$E2344,'EIA Petroleum Classification'!$A:$B,2,FALSE)</f>
        <v/>
      </c>
    </row>
    <row r="2346" spans="1:5">
      <c r="A2346">
        <f>YEAR(B2346)</f>
        <v/>
      </c>
      <c r="B2346">
        <f>'Input EIA Imports Petroleum'!A2345</f>
        <v/>
      </c>
      <c r="C2346">
        <f>'Input EIA Imports Petroleum'!K2345</f>
        <v/>
      </c>
      <c r="D2346">
        <f>'Input EIA Imports Petroleum'!L2345</f>
        <v/>
      </c>
      <c r="E2346">
        <f>VLOOKUP('Input EIA Imports Petroleum'!$E2345,'EIA Petroleum Classification'!$A:$B,2,FALSE)</f>
        <v/>
      </c>
    </row>
    <row r="2347" spans="1:5">
      <c r="A2347">
        <f>YEAR(B2347)</f>
        <v/>
      </c>
      <c r="B2347">
        <f>'Input EIA Imports Petroleum'!A2346</f>
        <v/>
      </c>
      <c r="C2347">
        <f>'Input EIA Imports Petroleum'!K2346</f>
        <v/>
      </c>
      <c r="D2347">
        <f>'Input EIA Imports Petroleum'!L2346</f>
        <v/>
      </c>
      <c r="E2347">
        <f>VLOOKUP('Input EIA Imports Petroleum'!$E2346,'EIA Petroleum Classification'!$A:$B,2,FALSE)</f>
        <v/>
      </c>
    </row>
    <row r="2348" spans="1:5">
      <c r="A2348">
        <f>YEAR(B2348)</f>
        <v/>
      </c>
      <c r="B2348">
        <f>'Input EIA Imports Petroleum'!A2347</f>
        <v/>
      </c>
      <c r="C2348">
        <f>'Input EIA Imports Petroleum'!K2347</f>
        <v/>
      </c>
      <c r="D2348">
        <f>'Input EIA Imports Petroleum'!L2347</f>
        <v/>
      </c>
      <c r="E2348">
        <f>VLOOKUP('Input EIA Imports Petroleum'!$E2347,'EIA Petroleum Classification'!$A:$B,2,FALSE)</f>
        <v/>
      </c>
    </row>
    <row r="2349" spans="1:5">
      <c r="A2349">
        <f>YEAR(B2349)</f>
        <v/>
      </c>
      <c r="B2349">
        <f>'Input EIA Imports Petroleum'!A2348</f>
        <v/>
      </c>
      <c r="C2349">
        <f>'Input EIA Imports Petroleum'!K2348</f>
        <v/>
      </c>
      <c r="D2349">
        <f>'Input EIA Imports Petroleum'!L2348</f>
        <v/>
      </c>
      <c r="E2349">
        <f>VLOOKUP('Input EIA Imports Petroleum'!$E2348,'EIA Petroleum Classification'!$A:$B,2,FALSE)</f>
        <v/>
      </c>
    </row>
    <row r="2350" spans="1:5">
      <c r="A2350">
        <f>YEAR(B2350)</f>
        <v/>
      </c>
      <c r="B2350">
        <f>'Input EIA Imports Petroleum'!A2349</f>
        <v/>
      </c>
      <c r="C2350">
        <f>'Input EIA Imports Petroleum'!K2349</f>
        <v/>
      </c>
      <c r="D2350">
        <f>'Input EIA Imports Petroleum'!L2349</f>
        <v/>
      </c>
      <c r="E2350">
        <f>VLOOKUP('Input EIA Imports Petroleum'!$E2349,'EIA Petroleum Classification'!$A:$B,2,FALSE)</f>
        <v/>
      </c>
    </row>
    <row r="2351" spans="1:5">
      <c r="A2351">
        <f>YEAR(B2351)</f>
        <v/>
      </c>
      <c r="B2351">
        <f>'Input EIA Imports Petroleum'!A2350</f>
        <v/>
      </c>
      <c r="C2351">
        <f>'Input EIA Imports Petroleum'!K2350</f>
        <v/>
      </c>
      <c r="D2351">
        <f>'Input EIA Imports Petroleum'!L2350</f>
        <v/>
      </c>
      <c r="E2351">
        <f>VLOOKUP('Input EIA Imports Petroleum'!$E2350,'EIA Petroleum Classification'!$A:$B,2,FALSE)</f>
        <v/>
      </c>
    </row>
    <row r="2352" spans="1:5">
      <c r="A2352">
        <f>YEAR(B2352)</f>
        <v/>
      </c>
      <c r="B2352">
        <f>'Input EIA Imports Petroleum'!A2351</f>
        <v/>
      </c>
      <c r="C2352">
        <f>'Input EIA Imports Petroleum'!K2351</f>
        <v/>
      </c>
      <c r="D2352">
        <f>'Input EIA Imports Petroleum'!L2351</f>
        <v/>
      </c>
      <c r="E2352">
        <f>VLOOKUP('Input EIA Imports Petroleum'!$E2351,'EIA Petroleum Classification'!$A:$B,2,FALSE)</f>
        <v/>
      </c>
    </row>
    <row r="2353" spans="1:5">
      <c r="A2353">
        <f>YEAR(B2353)</f>
        <v/>
      </c>
      <c r="B2353">
        <f>'Input EIA Imports Petroleum'!A2352</f>
        <v/>
      </c>
      <c r="C2353">
        <f>'Input EIA Imports Petroleum'!K2352</f>
        <v/>
      </c>
      <c r="D2353">
        <f>'Input EIA Imports Petroleum'!L2352</f>
        <v/>
      </c>
      <c r="E2353">
        <f>VLOOKUP('Input EIA Imports Petroleum'!$E2352,'EIA Petroleum Classification'!$A:$B,2,FALSE)</f>
        <v/>
      </c>
    </row>
    <row r="2354" spans="1:5">
      <c r="A2354">
        <f>YEAR(B2354)</f>
        <v/>
      </c>
      <c r="B2354">
        <f>'Input EIA Imports Petroleum'!A2353</f>
        <v/>
      </c>
      <c r="C2354">
        <f>'Input EIA Imports Petroleum'!K2353</f>
        <v/>
      </c>
      <c r="D2354">
        <f>'Input EIA Imports Petroleum'!L2353</f>
        <v/>
      </c>
      <c r="E2354">
        <f>VLOOKUP('Input EIA Imports Petroleum'!$E2353,'EIA Petroleum Classification'!$A:$B,2,FALSE)</f>
        <v/>
      </c>
    </row>
    <row r="2355" spans="1:5">
      <c r="A2355">
        <f>YEAR(B2355)</f>
        <v/>
      </c>
      <c r="B2355">
        <f>'Input EIA Imports Petroleum'!A2354</f>
        <v/>
      </c>
      <c r="C2355">
        <f>'Input EIA Imports Petroleum'!K2354</f>
        <v/>
      </c>
      <c r="D2355">
        <f>'Input EIA Imports Petroleum'!L2354</f>
        <v/>
      </c>
      <c r="E2355">
        <f>VLOOKUP('Input EIA Imports Petroleum'!$E2354,'EIA Petroleum Classification'!$A:$B,2,FALSE)</f>
        <v/>
      </c>
    </row>
    <row r="2356" spans="1:5">
      <c r="A2356">
        <f>YEAR(B2356)</f>
        <v/>
      </c>
      <c r="B2356">
        <f>'Input EIA Imports Petroleum'!A2355</f>
        <v/>
      </c>
      <c r="C2356">
        <f>'Input EIA Imports Petroleum'!K2355</f>
        <v/>
      </c>
      <c r="D2356">
        <f>'Input EIA Imports Petroleum'!L2355</f>
        <v/>
      </c>
      <c r="E2356">
        <f>VLOOKUP('Input EIA Imports Petroleum'!$E2355,'EIA Petroleum Classification'!$A:$B,2,FALSE)</f>
        <v/>
      </c>
    </row>
    <row r="2357" spans="1:5">
      <c r="A2357">
        <f>YEAR(B2357)</f>
        <v/>
      </c>
      <c r="B2357">
        <f>'Input EIA Imports Petroleum'!A2356</f>
        <v/>
      </c>
      <c r="C2357">
        <f>'Input EIA Imports Petroleum'!K2356</f>
        <v/>
      </c>
      <c r="D2357">
        <f>'Input EIA Imports Petroleum'!L2356</f>
        <v/>
      </c>
      <c r="E2357">
        <f>VLOOKUP('Input EIA Imports Petroleum'!$E2356,'EIA Petroleum Classification'!$A:$B,2,FALSE)</f>
        <v/>
      </c>
    </row>
    <row r="2358" spans="1:5">
      <c r="A2358">
        <f>YEAR(B2358)</f>
        <v/>
      </c>
      <c r="B2358">
        <f>'Input EIA Imports Petroleum'!A2357</f>
        <v/>
      </c>
      <c r="C2358">
        <f>'Input EIA Imports Petroleum'!K2357</f>
        <v/>
      </c>
      <c r="D2358">
        <f>'Input EIA Imports Petroleum'!L2357</f>
        <v/>
      </c>
      <c r="E2358">
        <f>VLOOKUP('Input EIA Imports Petroleum'!$E2357,'EIA Petroleum Classification'!$A:$B,2,FALSE)</f>
        <v/>
      </c>
    </row>
    <row r="2359" spans="1:5">
      <c r="A2359">
        <f>YEAR(B2359)</f>
        <v/>
      </c>
      <c r="B2359">
        <f>'Input EIA Imports Petroleum'!A2358</f>
        <v/>
      </c>
      <c r="C2359">
        <f>'Input EIA Imports Petroleum'!K2358</f>
        <v/>
      </c>
      <c r="D2359">
        <f>'Input EIA Imports Petroleum'!L2358</f>
        <v/>
      </c>
      <c r="E2359">
        <f>VLOOKUP('Input EIA Imports Petroleum'!$E2358,'EIA Petroleum Classification'!$A:$B,2,FALSE)</f>
        <v/>
      </c>
    </row>
    <row r="2360" spans="1:5">
      <c r="A2360">
        <f>YEAR(B2360)</f>
        <v/>
      </c>
      <c r="B2360">
        <f>'Input EIA Imports Petroleum'!A2359</f>
        <v/>
      </c>
      <c r="C2360">
        <f>'Input EIA Imports Petroleum'!K2359</f>
        <v/>
      </c>
      <c r="D2360">
        <f>'Input EIA Imports Petroleum'!L2359</f>
        <v/>
      </c>
      <c r="E2360">
        <f>VLOOKUP('Input EIA Imports Petroleum'!$E2359,'EIA Petroleum Classification'!$A:$B,2,FALSE)</f>
        <v/>
      </c>
    </row>
    <row r="2361" spans="1:5">
      <c r="A2361">
        <f>YEAR(B2361)</f>
        <v/>
      </c>
      <c r="B2361">
        <f>'Input EIA Imports Petroleum'!A2360</f>
        <v/>
      </c>
      <c r="C2361">
        <f>'Input EIA Imports Petroleum'!K2360</f>
        <v/>
      </c>
      <c r="D2361">
        <f>'Input EIA Imports Petroleum'!L2360</f>
        <v/>
      </c>
      <c r="E2361">
        <f>VLOOKUP('Input EIA Imports Petroleum'!$E2360,'EIA Petroleum Classification'!$A:$B,2,FALSE)</f>
        <v/>
      </c>
    </row>
    <row r="2362" spans="1:5">
      <c r="A2362">
        <f>YEAR(B2362)</f>
        <v/>
      </c>
      <c r="B2362">
        <f>'Input EIA Imports Petroleum'!A2361</f>
        <v/>
      </c>
      <c r="C2362">
        <f>'Input EIA Imports Petroleum'!K2361</f>
        <v/>
      </c>
      <c r="D2362">
        <f>'Input EIA Imports Petroleum'!L2361</f>
        <v/>
      </c>
      <c r="E2362">
        <f>VLOOKUP('Input EIA Imports Petroleum'!$E2361,'EIA Petroleum Classification'!$A:$B,2,FALSE)</f>
        <v/>
      </c>
    </row>
    <row r="2363" spans="1:5">
      <c r="A2363">
        <f>YEAR(B2363)</f>
        <v/>
      </c>
      <c r="B2363">
        <f>'Input EIA Imports Petroleum'!A2362</f>
        <v/>
      </c>
      <c r="C2363">
        <f>'Input EIA Imports Petroleum'!K2362</f>
        <v/>
      </c>
      <c r="D2363">
        <f>'Input EIA Imports Petroleum'!L2362</f>
        <v/>
      </c>
      <c r="E2363">
        <f>VLOOKUP('Input EIA Imports Petroleum'!$E2362,'EIA Petroleum Classification'!$A:$B,2,FALSE)</f>
        <v/>
      </c>
    </row>
    <row r="2364" spans="1:5">
      <c r="A2364">
        <f>YEAR(B2364)</f>
        <v/>
      </c>
      <c r="B2364">
        <f>'Input EIA Imports Petroleum'!A2363</f>
        <v/>
      </c>
      <c r="C2364">
        <f>'Input EIA Imports Petroleum'!K2363</f>
        <v/>
      </c>
      <c r="D2364">
        <f>'Input EIA Imports Petroleum'!L2363</f>
        <v/>
      </c>
      <c r="E2364">
        <f>VLOOKUP('Input EIA Imports Petroleum'!$E2363,'EIA Petroleum Classification'!$A:$B,2,FALSE)</f>
        <v/>
      </c>
    </row>
    <row r="2365" spans="1:5">
      <c r="A2365">
        <f>YEAR(B2365)</f>
        <v/>
      </c>
      <c r="B2365">
        <f>'Input EIA Imports Petroleum'!A2364</f>
        <v/>
      </c>
      <c r="C2365">
        <f>'Input EIA Imports Petroleum'!K2364</f>
        <v/>
      </c>
      <c r="D2365">
        <f>'Input EIA Imports Petroleum'!L2364</f>
        <v/>
      </c>
      <c r="E2365">
        <f>VLOOKUP('Input EIA Imports Petroleum'!$E2364,'EIA Petroleum Classification'!$A:$B,2,FALSE)</f>
        <v/>
      </c>
    </row>
    <row r="2366" spans="1:5">
      <c r="A2366">
        <f>YEAR(B2366)</f>
        <v/>
      </c>
      <c r="B2366">
        <f>'Input EIA Imports Petroleum'!A2365</f>
        <v/>
      </c>
      <c r="C2366">
        <f>'Input EIA Imports Petroleum'!K2365</f>
        <v/>
      </c>
      <c r="D2366">
        <f>'Input EIA Imports Petroleum'!L2365</f>
        <v/>
      </c>
      <c r="E2366">
        <f>VLOOKUP('Input EIA Imports Petroleum'!$E2365,'EIA Petroleum Classification'!$A:$B,2,FALSE)</f>
        <v/>
      </c>
    </row>
    <row r="2367" spans="1:5">
      <c r="A2367">
        <f>YEAR(B2367)</f>
        <v/>
      </c>
      <c r="B2367">
        <f>'Input EIA Imports Petroleum'!A2366</f>
        <v/>
      </c>
      <c r="C2367">
        <f>'Input EIA Imports Petroleum'!K2366</f>
        <v/>
      </c>
      <c r="D2367">
        <f>'Input EIA Imports Petroleum'!L2366</f>
        <v/>
      </c>
      <c r="E2367">
        <f>VLOOKUP('Input EIA Imports Petroleum'!$E2366,'EIA Petroleum Classification'!$A:$B,2,FALSE)</f>
        <v/>
      </c>
    </row>
    <row r="2368" spans="1:5">
      <c r="A2368">
        <f>YEAR(B2368)</f>
        <v/>
      </c>
      <c r="B2368">
        <f>'Input EIA Imports Petroleum'!A2367</f>
        <v/>
      </c>
      <c r="C2368">
        <f>'Input EIA Imports Petroleum'!K2367</f>
        <v/>
      </c>
      <c r="D2368">
        <f>'Input EIA Imports Petroleum'!L2367</f>
        <v/>
      </c>
      <c r="E2368">
        <f>VLOOKUP('Input EIA Imports Petroleum'!$E2367,'EIA Petroleum Classification'!$A:$B,2,FALSE)</f>
        <v/>
      </c>
    </row>
    <row r="2369" spans="1:5">
      <c r="A2369">
        <f>YEAR(B2369)</f>
        <v/>
      </c>
      <c r="B2369">
        <f>'Input EIA Imports Petroleum'!A2368</f>
        <v/>
      </c>
      <c r="C2369">
        <f>'Input EIA Imports Petroleum'!K2368</f>
        <v/>
      </c>
      <c r="D2369">
        <f>'Input EIA Imports Petroleum'!L2368</f>
        <v/>
      </c>
      <c r="E2369">
        <f>VLOOKUP('Input EIA Imports Petroleum'!$E2368,'EIA Petroleum Classification'!$A:$B,2,FALSE)</f>
        <v/>
      </c>
    </row>
    <row r="2370" spans="1:5">
      <c r="A2370">
        <f>YEAR(B2370)</f>
        <v/>
      </c>
      <c r="B2370">
        <f>'Input EIA Imports Petroleum'!A2369</f>
        <v/>
      </c>
      <c r="C2370">
        <f>'Input EIA Imports Petroleum'!K2369</f>
        <v/>
      </c>
      <c r="D2370">
        <f>'Input EIA Imports Petroleum'!L2369</f>
        <v/>
      </c>
      <c r="E2370">
        <f>VLOOKUP('Input EIA Imports Petroleum'!$E2369,'EIA Petroleum Classification'!$A:$B,2,FALSE)</f>
        <v/>
      </c>
    </row>
    <row r="2371" spans="1:5">
      <c r="A2371">
        <f>YEAR(B2371)</f>
        <v/>
      </c>
      <c r="B2371">
        <f>'Input EIA Imports Petroleum'!A2370</f>
        <v/>
      </c>
      <c r="C2371">
        <f>'Input EIA Imports Petroleum'!K2370</f>
        <v/>
      </c>
      <c r="D2371">
        <f>'Input EIA Imports Petroleum'!L2370</f>
        <v/>
      </c>
      <c r="E2371">
        <f>VLOOKUP('Input EIA Imports Petroleum'!$E2370,'EIA Petroleum Classification'!$A:$B,2,FALSE)</f>
        <v/>
      </c>
    </row>
    <row r="2372" spans="1:5">
      <c r="A2372">
        <f>YEAR(B2372)</f>
        <v/>
      </c>
      <c r="B2372">
        <f>'Input EIA Imports Petroleum'!A2371</f>
        <v/>
      </c>
      <c r="C2372">
        <f>'Input EIA Imports Petroleum'!K2371</f>
        <v/>
      </c>
      <c r="D2372">
        <f>'Input EIA Imports Petroleum'!L2371</f>
        <v/>
      </c>
      <c r="E2372">
        <f>VLOOKUP('Input EIA Imports Petroleum'!$E2371,'EIA Petroleum Classification'!$A:$B,2,FALSE)</f>
        <v/>
      </c>
    </row>
    <row r="2373" spans="1:5">
      <c r="A2373">
        <f>YEAR(B2373)</f>
        <v/>
      </c>
      <c r="B2373">
        <f>'Input EIA Imports Petroleum'!A2372</f>
        <v/>
      </c>
      <c r="C2373">
        <f>'Input EIA Imports Petroleum'!K2372</f>
        <v/>
      </c>
      <c r="D2373">
        <f>'Input EIA Imports Petroleum'!L2372</f>
        <v/>
      </c>
      <c r="E2373">
        <f>VLOOKUP('Input EIA Imports Petroleum'!$E2372,'EIA Petroleum Classification'!$A:$B,2,FALSE)</f>
        <v/>
      </c>
    </row>
    <row r="2374" spans="1:5">
      <c r="A2374">
        <f>YEAR(B2374)</f>
        <v/>
      </c>
      <c r="B2374">
        <f>'Input EIA Imports Petroleum'!A2373</f>
        <v/>
      </c>
      <c r="C2374">
        <f>'Input EIA Imports Petroleum'!K2373</f>
        <v/>
      </c>
      <c r="D2374">
        <f>'Input EIA Imports Petroleum'!L2373</f>
        <v/>
      </c>
      <c r="E2374">
        <f>VLOOKUP('Input EIA Imports Petroleum'!$E2373,'EIA Petroleum Classification'!$A:$B,2,FALSE)</f>
        <v/>
      </c>
    </row>
    <row r="2375" spans="1:5">
      <c r="A2375">
        <f>YEAR(B2375)</f>
        <v/>
      </c>
      <c r="B2375">
        <f>'Input EIA Imports Petroleum'!A2374</f>
        <v/>
      </c>
      <c r="C2375">
        <f>'Input EIA Imports Petroleum'!K2374</f>
        <v/>
      </c>
      <c r="D2375">
        <f>'Input EIA Imports Petroleum'!L2374</f>
        <v/>
      </c>
      <c r="E2375">
        <f>VLOOKUP('Input EIA Imports Petroleum'!$E2374,'EIA Petroleum Classification'!$A:$B,2,FALSE)</f>
        <v/>
      </c>
    </row>
    <row r="2376" spans="1:5">
      <c r="A2376">
        <f>YEAR(B2376)</f>
        <v/>
      </c>
      <c r="B2376">
        <f>'Input EIA Imports Petroleum'!A2375</f>
        <v/>
      </c>
      <c r="C2376">
        <f>'Input EIA Imports Petroleum'!K2375</f>
        <v/>
      </c>
      <c r="D2376">
        <f>'Input EIA Imports Petroleum'!L2375</f>
        <v/>
      </c>
      <c r="E2376">
        <f>VLOOKUP('Input EIA Imports Petroleum'!$E2375,'EIA Petroleum Classification'!$A:$B,2,FALSE)</f>
        <v/>
      </c>
    </row>
    <row r="2377" spans="1:5">
      <c r="A2377">
        <f>YEAR(B2377)</f>
        <v/>
      </c>
      <c r="B2377">
        <f>'Input EIA Imports Petroleum'!A2376</f>
        <v/>
      </c>
      <c r="C2377">
        <f>'Input EIA Imports Petroleum'!K2376</f>
        <v/>
      </c>
      <c r="D2377">
        <f>'Input EIA Imports Petroleum'!L2376</f>
        <v/>
      </c>
      <c r="E2377">
        <f>VLOOKUP('Input EIA Imports Petroleum'!$E2376,'EIA Petroleum Classification'!$A:$B,2,FALSE)</f>
        <v/>
      </c>
    </row>
    <row r="2378" spans="1:5">
      <c r="A2378">
        <f>YEAR(B2378)</f>
        <v/>
      </c>
      <c r="B2378">
        <f>'Input EIA Imports Petroleum'!A2377</f>
        <v/>
      </c>
      <c r="C2378">
        <f>'Input EIA Imports Petroleum'!K2377</f>
        <v/>
      </c>
      <c r="D2378">
        <f>'Input EIA Imports Petroleum'!L2377</f>
        <v/>
      </c>
      <c r="E2378">
        <f>VLOOKUP('Input EIA Imports Petroleum'!$E2377,'EIA Petroleum Classification'!$A:$B,2,FALSE)</f>
        <v/>
      </c>
    </row>
    <row r="2379" spans="1:5">
      <c r="A2379">
        <f>YEAR(B2379)</f>
        <v/>
      </c>
      <c r="B2379">
        <f>'Input EIA Imports Petroleum'!A2378</f>
        <v/>
      </c>
      <c r="C2379">
        <f>'Input EIA Imports Petroleum'!K2378</f>
        <v/>
      </c>
      <c r="D2379">
        <f>'Input EIA Imports Petroleum'!L2378</f>
        <v/>
      </c>
      <c r="E2379">
        <f>VLOOKUP('Input EIA Imports Petroleum'!$E2378,'EIA Petroleum Classification'!$A:$B,2,FALSE)</f>
        <v/>
      </c>
    </row>
    <row r="2380" spans="1:5">
      <c r="A2380">
        <f>YEAR(B2380)</f>
        <v/>
      </c>
      <c r="B2380">
        <f>'Input EIA Imports Petroleum'!A2379</f>
        <v/>
      </c>
      <c r="C2380">
        <f>'Input EIA Imports Petroleum'!K2379</f>
        <v/>
      </c>
      <c r="D2380">
        <f>'Input EIA Imports Petroleum'!L2379</f>
        <v/>
      </c>
      <c r="E2380">
        <f>VLOOKUP('Input EIA Imports Petroleum'!$E2379,'EIA Petroleum Classification'!$A:$B,2,FALSE)</f>
        <v/>
      </c>
    </row>
    <row r="2381" spans="1:5">
      <c r="A2381">
        <f>YEAR(B2381)</f>
        <v/>
      </c>
      <c r="B2381">
        <f>'Input EIA Imports Petroleum'!A2380</f>
        <v/>
      </c>
      <c r="C2381">
        <f>'Input EIA Imports Petroleum'!K2380</f>
        <v/>
      </c>
      <c r="D2381">
        <f>'Input EIA Imports Petroleum'!L2380</f>
        <v/>
      </c>
      <c r="E2381">
        <f>VLOOKUP('Input EIA Imports Petroleum'!$E2380,'EIA Petroleum Classification'!$A:$B,2,FALSE)</f>
        <v/>
      </c>
    </row>
    <row r="2382" spans="1:5">
      <c r="A2382">
        <f>YEAR(B2382)</f>
        <v/>
      </c>
      <c r="B2382">
        <f>'Input EIA Imports Petroleum'!A2381</f>
        <v/>
      </c>
      <c r="C2382">
        <f>'Input EIA Imports Petroleum'!K2381</f>
        <v/>
      </c>
      <c r="D2382">
        <f>'Input EIA Imports Petroleum'!L2381</f>
        <v/>
      </c>
      <c r="E2382">
        <f>VLOOKUP('Input EIA Imports Petroleum'!$E2381,'EIA Petroleum Classification'!$A:$B,2,FALSE)</f>
        <v/>
      </c>
    </row>
    <row r="2383" spans="1:5">
      <c r="A2383">
        <f>YEAR(B2383)</f>
        <v/>
      </c>
      <c r="B2383">
        <f>'Input EIA Imports Petroleum'!A2382</f>
        <v/>
      </c>
      <c r="C2383">
        <f>'Input EIA Imports Petroleum'!K2382</f>
        <v/>
      </c>
      <c r="D2383">
        <f>'Input EIA Imports Petroleum'!L2382</f>
        <v/>
      </c>
      <c r="E2383">
        <f>VLOOKUP('Input EIA Imports Petroleum'!$E2382,'EIA Petroleum Classification'!$A:$B,2,FALSE)</f>
        <v/>
      </c>
    </row>
    <row r="2384" spans="1:5">
      <c r="A2384">
        <f>YEAR(B2384)</f>
        <v/>
      </c>
      <c r="B2384">
        <f>'Input EIA Imports Petroleum'!A2383</f>
        <v/>
      </c>
      <c r="C2384">
        <f>'Input EIA Imports Petroleum'!K2383</f>
        <v/>
      </c>
      <c r="D2384">
        <f>'Input EIA Imports Petroleum'!L2383</f>
        <v/>
      </c>
      <c r="E2384">
        <f>VLOOKUP('Input EIA Imports Petroleum'!$E2383,'EIA Petroleum Classification'!$A:$B,2,FALSE)</f>
        <v/>
      </c>
    </row>
    <row r="2385" spans="1:5">
      <c r="A2385">
        <f>YEAR(B2385)</f>
        <v/>
      </c>
      <c r="B2385">
        <f>'Input EIA Imports Petroleum'!A2384</f>
        <v/>
      </c>
      <c r="C2385">
        <f>'Input EIA Imports Petroleum'!K2384</f>
        <v/>
      </c>
      <c r="D2385">
        <f>'Input EIA Imports Petroleum'!L2384</f>
        <v/>
      </c>
      <c r="E2385">
        <f>VLOOKUP('Input EIA Imports Petroleum'!$E2384,'EIA Petroleum Classification'!$A:$B,2,FALSE)</f>
        <v/>
      </c>
    </row>
    <row r="2386" spans="1:5">
      <c r="A2386">
        <f>YEAR(B2386)</f>
        <v/>
      </c>
      <c r="B2386">
        <f>'Input EIA Imports Petroleum'!A2385</f>
        <v/>
      </c>
      <c r="C2386">
        <f>'Input EIA Imports Petroleum'!K2385</f>
        <v/>
      </c>
      <c r="D2386">
        <f>'Input EIA Imports Petroleum'!L2385</f>
        <v/>
      </c>
      <c r="E2386">
        <f>VLOOKUP('Input EIA Imports Petroleum'!$E2385,'EIA Petroleum Classification'!$A:$B,2,FALSE)</f>
        <v/>
      </c>
    </row>
    <row r="2387" spans="1:5">
      <c r="A2387">
        <f>YEAR(B2387)</f>
        <v/>
      </c>
      <c r="B2387">
        <f>'Input EIA Imports Petroleum'!A2386</f>
        <v/>
      </c>
      <c r="C2387">
        <f>'Input EIA Imports Petroleum'!K2386</f>
        <v/>
      </c>
      <c r="D2387">
        <f>'Input EIA Imports Petroleum'!L2386</f>
        <v/>
      </c>
      <c r="E2387">
        <f>VLOOKUP('Input EIA Imports Petroleum'!$E2386,'EIA Petroleum Classification'!$A:$B,2,FALSE)</f>
        <v/>
      </c>
    </row>
    <row r="2388" spans="1:5">
      <c r="A2388">
        <f>YEAR(B2388)</f>
        <v/>
      </c>
      <c r="B2388">
        <f>'Input EIA Imports Petroleum'!A2387</f>
        <v/>
      </c>
      <c r="C2388">
        <f>'Input EIA Imports Petroleum'!K2387</f>
        <v/>
      </c>
      <c r="D2388">
        <f>'Input EIA Imports Petroleum'!L2387</f>
        <v/>
      </c>
      <c r="E2388">
        <f>VLOOKUP('Input EIA Imports Petroleum'!$E2387,'EIA Petroleum Classification'!$A:$B,2,FALSE)</f>
        <v/>
      </c>
    </row>
    <row r="2389" spans="1:5">
      <c r="A2389">
        <f>YEAR(B2389)</f>
        <v/>
      </c>
      <c r="B2389">
        <f>'Input EIA Imports Petroleum'!A2388</f>
        <v/>
      </c>
      <c r="C2389">
        <f>'Input EIA Imports Petroleum'!K2388</f>
        <v/>
      </c>
      <c r="D2389">
        <f>'Input EIA Imports Petroleum'!L2388</f>
        <v/>
      </c>
      <c r="E2389">
        <f>VLOOKUP('Input EIA Imports Petroleum'!$E2388,'EIA Petroleum Classification'!$A:$B,2,FALSE)</f>
        <v/>
      </c>
    </row>
    <row r="2390" spans="1:5">
      <c r="A2390">
        <f>YEAR(B2390)</f>
        <v/>
      </c>
      <c r="B2390">
        <f>'Input EIA Imports Petroleum'!A2389</f>
        <v/>
      </c>
      <c r="C2390">
        <f>'Input EIA Imports Petroleum'!K2389</f>
        <v/>
      </c>
      <c r="D2390">
        <f>'Input EIA Imports Petroleum'!L2389</f>
        <v/>
      </c>
      <c r="E2390">
        <f>VLOOKUP('Input EIA Imports Petroleum'!$E2389,'EIA Petroleum Classification'!$A:$B,2,FALSE)</f>
        <v/>
      </c>
    </row>
    <row r="2391" spans="1:5">
      <c r="A2391">
        <f>YEAR(B2391)</f>
        <v/>
      </c>
      <c r="B2391">
        <f>'Input EIA Imports Petroleum'!A2390</f>
        <v/>
      </c>
      <c r="C2391">
        <f>'Input EIA Imports Petroleum'!K2390</f>
        <v/>
      </c>
      <c r="D2391">
        <f>'Input EIA Imports Petroleum'!L2390</f>
        <v/>
      </c>
      <c r="E2391">
        <f>VLOOKUP('Input EIA Imports Petroleum'!$E2390,'EIA Petroleum Classification'!$A:$B,2,FALSE)</f>
        <v/>
      </c>
    </row>
    <row r="2392" spans="1:5">
      <c r="A2392">
        <f>YEAR(B2392)</f>
        <v/>
      </c>
      <c r="B2392">
        <f>'Input EIA Imports Petroleum'!A2391</f>
        <v/>
      </c>
      <c r="C2392">
        <f>'Input EIA Imports Petroleum'!K2391</f>
        <v/>
      </c>
      <c r="D2392">
        <f>'Input EIA Imports Petroleum'!L2391</f>
        <v/>
      </c>
      <c r="E2392">
        <f>VLOOKUP('Input EIA Imports Petroleum'!$E2391,'EIA Petroleum Classification'!$A:$B,2,FALSE)</f>
        <v/>
      </c>
    </row>
    <row r="2393" spans="1:5">
      <c r="A2393">
        <f>YEAR(B2393)</f>
        <v/>
      </c>
      <c r="B2393">
        <f>'Input EIA Imports Petroleum'!A2392</f>
        <v/>
      </c>
      <c r="C2393">
        <f>'Input EIA Imports Petroleum'!K2392</f>
        <v/>
      </c>
      <c r="D2393">
        <f>'Input EIA Imports Petroleum'!L2392</f>
        <v/>
      </c>
      <c r="E2393">
        <f>VLOOKUP('Input EIA Imports Petroleum'!$E2392,'EIA Petroleum Classification'!$A:$B,2,FALSE)</f>
        <v/>
      </c>
    </row>
    <row r="2394" spans="1:5">
      <c r="A2394">
        <f>YEAR(B2394)</f>
        <v/>
      </c>
      <c r="B2394">
        <f>'Input EIA Imports Petroleum'!A2393</f>
        <v/>
      </c>
      <c r="C2394">
        <f>'Input EIA Imports Petroleum'!K2393</f>
        <v/>
      </c>
      <c r="D2394">
        <f>'Input EIA Imports Petroleum'!L2393</f>
        <v/>
      </c>
      <c r="E2394">
        <f>VLOOKUP('Input EIA Imports Petroleum'!$E2393,'EIA Petroleum Classification'!$A:$B,2,FALSE)</f>
        <v/>
      </c>
    </row>
    <row r="2395" spans="1:5">
      <c r="A2395">
        <f>YEAR(B2395)</f>
        <v/>
      </c>
      <c r="B2395">
        <f>'Input EIA Imports Petroleum'!A2394</f>
        <v/>
      </c>
      <c r="C2395">
        <f>'Input EIA Imports Petroleum'!K2394</f>
        <v/>
      </c>
      <c r="D2395">
        <f>'Input EIA Imports Petroleum'!L2394</f>
        <v/>
      </c>
      <c r="E2395">
        <f>VLOOKUP('Input EIA Imports Petroleum'!$E2394,'EIA Petroleum Classification'!$A:$B,2,FALSE)</f>
        <v/>
      </c>
    </row>
    <row r="2396" spans="1:5">
      <c r="A2396">
        <f>YEAR(B2396)</f>
        <v/>
      </c>
      <c r="B2396">
        <f>'Input EIA Imports Petroleum'!A2395</f>
        <v/>
      </c>
      <c r="C2396">
        <f>'Input EIA Imports Petroleum'!K2395</f>
        <v/>
      </c>
      <c r="D2396">
        <f>'Input EIA Imports Petroleum'!L2395</f>
        <v/>
      </c>
      <c r="E2396">
        <f>VLOOKUP('Input EIA Imports Petroleum'!$E2395,'EIA Petroleum Classification'!$A:$B,2,FALSE)</f>
        <v/>
      </c>
    </row>
    <row r="2397" spans="1:5">
      <c r="A2397">
        <f>YEAR(B2397)</f>
        <v/>
      </c>
      <c r="B2397">
        <f>'Input EIA Imports Petroleum'!A2396</f>
        <v/>
      </c>
      <c r="C2397">
        <f>'Input EIA Imports Petroleum'!K2396</f>
        <v/>
      </c>
      <c r="D2397">
        <f>'Input EIA Imports Petroleum'!L2396</f>
        <v/>
      </c>
      <c r="E2397">
        <f>VLOOKUP('Input EIA Imports Petroleum'!$E2396,'EIA Petroleum Classification'!$A:$B,2,FALSE)</f>
        <v/>
      </c>
    </row>
    <row r="2398" spans="1:5">
      <c r="A2398">
        <f>YEAR(B2398)</f>
        <v/>
      </c>
      <c r="B2398">
        <f>'Input EIA Imports Petroleum'!A2397</f>
        <v/>
      </c>
      <c r="C2398">
        <f>'Input EIA Imports Petroleum'!K2397</f>
        <v/>
      </c>
      <c r="D2398">
        <f>'Input EIA Imports Petroleum'!L2397</f>
        <v/>
      </c>
      <c r="E2398">
        <f>VLOOKUP('Input EIA Imports Petroleum'!$E2397,'EIA Petroleum Classification'!$A:$B,2,FALSE)</f>
        <v/>
      </c>
    </row>
    <row r="2399" spans="1:5">
      <c r="A2399">
        <f>YEAR(B2399)</f>
        <v/>
      </c>
      <c r="B2399">
        <f>'Input EIA Imports Petroleum'!A2398</f>
        <v/>
      </c>
      <c r="C2399">
        <f>'Input EIA Imports Petroleum'!K2398</f>
        <v/>
      </c>
      <c r="D2399">
        <f>'Input EIA Imports Petroleum'!L2398</f>
        <v/>
      </c>
      <c r="E2399">
        <f>VLOOKUP('Input EIA Imports Petroleum'!$E2398,'EIA Petroleum Classification'!$A:$B,2,FALSE)</f>
        <v/>
      </c>
    </row>
    <row r="2400" spans="1:5">
      <c r="A2400">
        <f>YEAR(B2400)</f>
        <v/>
      </c>
      <c r="B2400">
        <f>'Input EIA Imports Petroleum'!A2399</f>
        <v/>
      </c>
      <c r="C2400">
        <f>'Input EIA Imports Petroleum'!K2399</f>
        <v/>
      </c>
      <c r="D2400">
        <f>'Input EIA Imports Petroleum'!L2399</f>
        <v/>
      </c>
      <c r="E2400">
        <f>VLOOKUP('Input EIA Imports Petroleum'!$E2399,'EIA Petroleum Classification'!$A:$B,2,FALSE)</f>
        <v/>
      </c>
    </row>
    <row r="2401" spans="1:5">
      <c r="A2401">
        <f>YEAR(B2401)</f>
        <v/>
      </c>
      <c r="B2401">
        <f>'Input EIA Imports Petroleum'!A2400</f>
        <v/>
      </c>
      <c r="C2401">
        <f>'Input EIA Imports Petroleum'!K2400</f>
        <v/>
      </c>
      <c r="D2401">
        <f>'Input EIA Imports Petroleum'!L2400</f>
        <v/>
      </c>
      <c r="E2401">
        <f>VLOOKUP('Input EIA Imports Petroleum'!$E2400,'EIA Petroleum Classification'!$A:$B,2,FALSE)</f>
        <v/>
      </c>
    </row>
    <row r="2402" spans="1:5">
      <c r="A2402">
        <f>YEAR(B2402)</f>
        <v/>
      </c>
      <c r="B2402">
        <f>'Input EIA Imports Petroleum'!A2401</f>
        <v/>
      </c>
      <c r="C2402">
        <f>'Input EIA Imports Petroleum'!K2401</f>
        <v/>
      </c>
      <c r="D2402">
        <f>'Input EIA Imports Petroleum'!L2401</f>
        <v/>
      </c>
      <c r="E2402">
        <f>VLOOKUP('Input EIA Imports Petroleum'!$E2401,'EIA Petroleum Classification'!$A:$B,2,FALSE)</f>
        <v/>
      </c>
    </row>
    <row r="2403" spans="1:5">
      <c r="A2403">
        <f>YEAR(B2403)</f>
        <v/>
      </c>
      <c r="B2403">
        <f>'Input EIA Imports Petroleum'!A2402</f>
        <v/>
      </c>
      <c r="C2403">
        <f>'Input EIA Imports Petroleum'!K2402</f>
        <v/>
      </c>
      <c r="D2403">
        <f>'Input EIA Imports Petroleum'!L2402</f>
        <v/>
      </c>
      <c r="E2403">
        <f>VLOOKUP('Input EIA Imports Petroleum'!$E2402,'EIA Petroleum Classification'!$A:$B,2,FALSE)</f>
        <v/>
      </c>
    </row>
    <row r="2404" spans="1:5">
      <c r="A2404">
        <f>YEAR(B2404)</f>
        <v/>
      </c>
      <c r="B2404">
        <f>'Input EIA Imports Petroleum'!A2403</f>
        <v/>
      </c>
      <c r="C2404">
        <f>'Input EIA Imports Petroleum'!K2403</f>
        <v/>
      </c>
      <c r="D2404">
        <f>'Input EIA Imports Petroleum'!L2403</f>
        <v/>
      </c>
      <c r="E2404">
        <f>VLOOKUP('Input EIA Imports Petroleum'!$E2403,'EIA Petroleum Classification'!$A:$B,2,FALSE)</f>
        <v/>
      </c>
    </row>
    <row r="2405" spans="1:5">
      <c r="A2405">
        <f>YEAR(B2405)</f>
        <v/>
      </c>
      <c r="B2405">
        <f>'Input EIA Imports Petroleum'!A2404</f>
        <v/>
      </c>
      <c r="C2405">
        <f>'Input EIA Imports Petroleum'!K2404</f>
        <v/>
      </c>
      <c r="D2405">
        <f>'Input EIA Imports Petroleum'!L2404</f>
        <v/>
      </c>
      <c r="E2405">
        <f>VLOOKUP('Input EIA Imports Petroleum'!$E2404,'EIA Petroleum Classification'!$A:$B,2,FALSE)</f>
        <v/>
      </c>
    </row>
    <row r="2406" spans="1:5">
      <c r="A2406">
        <f>YEAR(B2406)</f>
        <v/>
      </c>
      <c r="B2406">
        <f>'Input EIA Imports Petroleum'!A2405</f>
        <v/>
      </c>
      <c r="C2406">
        <f>'Input EIA Imports Petroleum'!K2405</f>
        <v/>
      </c>
      <c r="D2406">
        <f>'Input EIA Imports Petroleum'!L2405</f>
        <v/>
      </c>
      <c r="E2406">
        <f>VLOOKUP('Input EIA Imports Petroleum'!$E2405,'EIA Petroleum Classification'!$A:$B,2,FALSE)</f>
        <v/>
      </c>
    </row>
    <row r="2407" spans="1:5">
      <c r="A2407">
        <f>YEAR(B2407)</f>
        <v/>
      </c>
      <c r="B2407">
        <f>'Input EIA Imports Petroleum'!A2406</f>
        <v/>
      </c>
      <c r="C2407">
        <f>'Input EIA Imports Petroleum'!K2406</f>
        <v/>
      </c>
      <c r="D2407">
        <f>'Input EIA Imports Petroleum'!L2406</f>
        <v/>
      </c>
      <c r="E2407">
        <f>VLOOKUP('Input EIA Imports Petroleum'!$E2406,'EIA Petroleum Classification'!$A:$B,2,FALSE)</f>
        <v/>
      </c>
    </row>
    <row r="2408" spans="1:5">
      <c r="A2408">
        <f>YEAR(B2408)</f>
        <v/>
      </c>
      <c r="B2408">
        <f>'Input EIA Imports Petroleum'!A2407</f>
        <v/>
      </c>
      <c r="C2408">
        <f>'Input EIA Imports Petroleum'!K2407</f>
        <v/>
      </c>
      <c r="D2408">
        <f>'Input EIA Imports Petroleum'!L2407</f>
        <v/>
      </c>
      <c r="E2408">
        <f>VLOOKUP('Input EIA Imports Petroleum'!$E2407,'EIA Petroleum Classification'!$A:$B,2,FALSE)</f>
        <v/>
      </c>
    </row>
    <row r="2409" spans="1:5">
      <c r="A2409">
        <f>YEAR(B2409)</f>
        <v/>
      </c>
      <c r="B2409">
        <f>'Input EIA Imports Petroleum'!A2408</f>
        <v/>
      </c>
      <c r="C2409">
        <f>'Input EIA Imports Petroleum'!K2408</f>
        <v/>
      </c>
      <c r="D2409">
        <f>'Input EIA Imports Petroleum'!L2408</f>
        <v/>
      </c>
      <c r="E2409">
        <f>VLOOKUP('Input EIA Imports Petroleum'!$E2408,'EIA Petroleum Classification'!$A:$B,2,FALSE)</f>
        <v/>
      </c>
    </row>
    <row r="2410" spans="1:5">
      <c r="A2410">
        <f>YEAR(B2410)</f>
        <v/>
      </c>
      <c r="B2410">
        <f>'Input EIA Imports Petroleum'!A2409</f>
        <v/>
      </c>
      <c r="C2410">
        <f>'Input EIA Imports Petroleum'!K2409</f>
        <v/>
      </c>
      <c r="D2410">
        <f>'Input EIA Imports Petroleum'!L2409</f>
        <v/>
      </c>
      <c r="E2410">
        <f>VLOOKUP('Input EIA Imports Petroleum'!$E2409,'EIA Petroleum Classification'!$A:$B,2,FALSE)</f>
        <v/>
      </c>
    </row>
    <row r="2411" spans="1:5">
      <c r="A2411">
        <f>YEAR(B2411)</f>
        <v/>
      </c>
      <c r="B2411">
        <f>'Input EIA Imports Petroleum'!A2410</f>
        <v/>
      </c>
      <c r="C2411">
        <f>'Input EIA Imports Petroleum'!K2410</f>
        <v/>
      </c>
      <c r="D2411">
        <f>'Input EIA Imports Petroleum'!L2410</f>
        <v/>
      </c>
      <c r="E2411">
        <f>VLOOKUP('Input EIA Imports Petroleum'!$E2410,'EIA Petroleum Classification'!$A:$B,2,FALSE)</f>
        <v/>
      </c>
    </row>
    <row r="2412" spans="1:5">
      <c r="A2412">
        <f>YEAR(B2412)</f>
        <v/>
      </c>
      <c r="B2412">
        <f>'Input EIA Imports Petroleum'!A2411</f>
        <v/>
      </c>
      <c r="C2412">
        <f>'Input EIA Imports Petroleum'!K2411</f>
        <v/>
      </c>
      <c r="D2412">
        <f>'Input EIA Imports Petroleum'!L2411</f>
        <v/>
      </c>
      <c r="E2412">
        <f>VLOOKUP('Input EIA Imports Petroleum'!$E2411,'EIA Petroleum Classification'!$A:$B,2,FALSE)</f>
        <v/>
      </c>
    </row>
    <row r="2413" spans="1:5">
      <c r="A2413">
        <f>YEAR(B2413)</f>
        <v/>
      </c>
      <c r="B2413">
        <f>'Input EIA Imports Petroleum'!A2412</f>
        <v/>
      </c>
      <c r="C2413">
        <f>'Input EIA Imports Petroleum'!K2412</f>
        <v/>
      </c>
      <c r="D2413">
        <f>'Input EIA Imports Petroleum'!L2412</f>
        <v/>
      </c>
      <c r="E2413">
        <f>VLOOKUP('Input EIA Imports Petroleum'!$E2412,'EIA Petroleum Classification'!$A:$B,2,FALSE)</f>
        <v/>
      </c>
    </row>
    <row r="2414" spans="1:5">
      <c r="A2414">
        <f>YEAR(B2414)</f>
        <v/>
      </c>
      <c r="B2414">
        <f>'Input EIA Imports Petroleum'!A2413</f>
        <v/>
      </c>
      <c r="C2414">
        <f>'Input EIA Imports Petroleum'!K2413</f>
        <v/>
      </c>
      <c r="D2414">
        <f>'Input EIA Imports Petroleum'!L2413</f>
        <v/>
      </c>
      <c r="E2414">
        <f>VLOOKUP('Input EIA Imports Petroleum'!$E2413,'EIA Petroleum Classification'!$A:$B,2,FALSE)</f>
        <v/>
      </c>
    </row>
    <row r="2415" spans="1:5">
      <c r="A2415">
        <f>YEAR(B2415)</f>
        <v/>
      </c>
      <c r="B2415">
        <f>'Input EIA Imports Petroleum'!A2414</f>
        <v/>
      </c>
      <c r="C2415">
        <f>'Input EIA Imports Petroleum'!K2414</f>
        <v/>
      </c>
      <c r="D2415">
        <f>'Input EIA Imports Petroleum'!L2414</f>
        <v/>
      </c>
      <c r="E2415">
        <f>VLOOKUP('Input EIA Imports Petroleum'!$E2414,'EIA Petroleum Classification'!$A:$B,2,FALSE)</f>
        <v/>
      </c>
    </row>
    <row r="2416" spans="1:5">
      <c r="A2416">
        <f>YEAR(B2416)</f>
        <v/>
      </c>
      <c r="B2416">
        <f>'Input EIA Imports Petroleum'!A2415</f>
        <v/>
      </c>
      <c r="C2416">
        <f>'Input EIA Imports Petroleum'!K2415</f>
        <v/>
      </c>
      <c r="D2416">
        <f>'Input EIA Imports Petroleum'!L2415</f>
        <v/>
      </c>
      <c r="E2416">
        <f>VLOOKUP('Input EIA Imports Petroleum'!$E2415,'EIA Petroleum Classification'!$A:$B,2,FALSE)</f>
        <v/>
      </c>
    </row>
    <row r="2417" spans="1:5">
      <c r="A2417">
        <f>YEAR(B2417)</f>
        <v/>
      </c>
      <c r="B2417">
        <f>'Input EIA Imports Petroleum'!A2416</f>
        <v/>
      </c>
      <c r="C2417">
        <f>'Input EIA Imports Petroleum'!K2416</f>
        <v/>
      </c>
      <c r="D2417">
        <f>'Input EIA Imports Petroleum'!L2416</f>
        <v/>
      </c>
      <c r="E2417">
        <f>VLOOKUP('Input EIA Imports Petroleum'!$E2416,'EIA Petroleum Classification'!$A:$B,2,FALSE)</f>
        <v/>
      </c>
    </row>
    <row r="2418" spans="1:5">
      <c r="A2418">
        <f>YEAR(B2418)</f>
        <v/>
      </c>
      <c r="B2418">
        <f>'Input EIA Imports Petroleum'!A2417</f>
        <v/>
      </c>
      <c r="C2418">
        <f>'Input EIA Imports Petroleum'!K2417</f>
        <v/>
      </c>
      <c r="D2418">
        <f>'Input EIA Imports Petroleum'!L2417</f>
        <v/>
      </c>
      <c r="E2418">
        <f>VLOOKUP('Input EIA Imports Petroleum'!$E2417,'EIA Petroleum Classification'!$A:$B,2,FALSE)</f>
        <v/>
      </c>
    </row>
    <row r="2419" spans="1:5">
      <c r="A2419">
        <f>YEAR(B2419)</f>
        <v/>
      </c>
      <c r="B2419">
        <f>'Input EIA Imports Petroleum'!A2418</f>
        <v/>
      </c>
      <c r="C2419">
        <f>'Input EIA Imports Petroleum'!K2418</f>
        <v/>
      </c>
      <c r="D2419">
        <f>'Input EIA Imports Petroleum'!L2418</f>
        <v/>
      </c>
      <c r="E2419">
        <f>VLOOKUP('Input EIA Imports Petroleum'!$E2418,'EIA Petroleum Classification'!$A:$B,2,FALSE)</f>
        <v/>
      </c>
    </row>
    <row r="2420" spans="1:5">
      <c r="A2420">
        <f>YEAR(B2420)</f>
        <v/>
      </c>
      <c r="B2420">
        <f>'Input EIA Imports Petroleum'!A2419</f>
        <v/>
      </c>
      <c r="C2420">
        <f>'Input EIA Imports Petroleum'!K2419</f>
        <v/>
      </c>
      <c r="D2420">
        <f>'Input EIA Imports Petroleum'!L2419</f>
        <v/>
      </c>
      <c r="E2420">
        <f>VLOOKUP('Input EIA Imports Petroleum'!$E2419,'EIA Petroleum Classification'!$A:$B,2,FALSE)</f>
        <v/>
      </c>
    </row>
    <row r="2421" spans="1:5">
      <c r="A2421">
        <f>YEAR(B2421)</f>
        <v/>
      </c>
      <c r="B2421">
        <f>'Input EIA Imports Petroleum'!A2420</f>
        <v/>
      </c>
      <c r="C2421">
        <f>'Input EIA Imports Petroleum'!K2420</f>
        <v/>
      </c>
      <c r="D2421">
        <f>'Input EIA Imports Petroleum'!L2420</f>
        <v/>
      </c>
      <c r="E2421">
        <f>VLOOKUP('Input EIA Imports Petroleum'!$E2420,'EIA Petroleum Classification'!$A:$B,2,FALSE)</f>
        <v/>
      </c>
    </row>
    <row r="2422" spans="1:5">
      <c r="A2422">
        <f>YEAR(B2422)</f>
        <v/>
      </c>
      <c r="B2422">
        <f>'Input EIA Imports Petroleum'!A2421</f>
        <v/>
      </c>
      <c r="C2422">
        <f>'Input EIA Imports Petroleum'!K2421</f>
        <v/>
      </c>
      <c r="D2422">
        <f>'Input EIA Imports Petroleum'!L2421</f>
        <v/>
      </c>
      <c r="E2422">
        <f>VLOOKUP('Input EIA Imports Petroleum'!$E2421,'EIA Petroleum Classification'!$A:$B,2,FALSE)</f>
        <v/>
      </c>
    </row>
    <row r="2423" spans="1:5">
      <c r="A2423">
        <f>YEAR(B2423)</f>
        <v/>
      </c>
      <c r="B2423">
        <f>'Input EIA Imports Petroleum'!A2422</f>
        <v/>
      </c>
      <c r="C2423">
        <f>'Input EIA Imports Petroleum'!K2422</f>
        <v/>
      </c>
      <c r="D2423">
        <f>'Input EIA Imports Petroleum'!L2422</f>
        <v/>
      </c>
      <c r="E2423">
        <f>VLOOKUP('Input EIA Imports Petroleum'!$E2422,'EIA Petroleum Classification'!$A:$B,2,FALSE)</f>
        <v/>
      </c>
    </row>
    <row r="2424" spans="1:5">
      <c r="A2424">
        <f>YEAR(B2424)</f>
        <v/>
      </c>
      <c r="B2424">
        <f>'Input EIA Imports Petroleum'!A2423</f>
        <v/>
      </c>
      <c r="C2424">
        <f>'Input EIA Imports Petroleum'!K2423</f>
        <v/>
      </c>
      <c r="D2424">
        <f>'Input EIA Imports Petroleum'!L2423</f>
        <v/>
      </c>
      <c r="E2424">
        <f>VLOOKUP('Input EIA Imports Petroleum'!$E2423,'EIA Petroleum Classification'!$A:$B,2,FALSE)</f>
        <v/>
      </c>
    </row>
    <row r="2425" spans="1:5">
      <c r="A2425">
        <f>YEAR(B2425)</f>
        <v/>
      </c>
      <c r="B2425">
        <f>'Input EIA Imports Petroleum'!A2424</f>
        <v/>
      </c>
      <c r="C2425">
        <f>'Input EIA Imports Petroleum'!K2424</f>
        <v/>
      </c>
      <c r="D2425">
        <f>'Input EIA Imports Petroleum'!L2424</f>
        <v/>
      </c>
      <c r="E2425">
        <f>VLOOKUP('Input EIA Imports Petroleum'!$E2424,'EIA Petroleum Classification'!$A:$B,2,FALSE)</f>
        <v/>
      </c>
    </row>
    <row r="2426" spans="1:5">
      <c r="A2426">
        <f>YEAR(B2426)</f>
        <v/>
      </c>
      <c r="B2426">
        <f>'Input EIA Imports Petroleum'!A2425</f>
        <v/>
      </c>
      <c r="C2426">
        <f>'Input EIA Imports Petroleum'!K2425</f>
        <v/>
      </c>
      <c r="D2426">
        <f>'Input EIA Imports Petroleum'!L2425</f>
        <v/>
      </c>
      <c r="E2426">
        <f>VLOOKUP('Input EIA Imports Petroleum'!$E2425,'EIA Petroleum Classification'!$A:$B,2,FALSE)</f>
        <v/>
      </c>
    </row>
    <row r="2427" spans="1:5">
      <c r="A2427">
        <f>YEAR(B2427)</f>
        <v/>
      </c>
      <c r="B2427">
        <f>'Input EIA Imports Petroleum'!A2426</f>
        <v/>
      </c>
      <c r="C2427">
        <f>'Input EIA Imports Petroleum'!K2426</f>
        <v/>
      </c>
      <c r="D2427">
        <f>'Input EIA Imports Petroleum'!L2426</f>
        <v/>
      </c>
      <c r="E2427">
        <f>VLOOKUP('Input EIA Imports Petroleum'!$E2426,'EIA Petroleum Classification'!$A:$B,2,FALSE)</f>
        <v/>
      </c>
    </row>
    <row r="2428" spans="1:5">
      <c r="A2428">
        <f>YEAR(B2428)</f>
        <v/>
      </c>
      <c r="B2428">
        <f>'Input EIA Imports Petroleum'!A2427</f>
        <v/>
      </c>
      <c r="C2428">
        <f>'Input EIA Imports Petroleum'!K2427</f>
        <v/>
      </c>
      <c r="D2428">
        <f>'Input EIA Imports Petroleum'!L2427</f>
        <v/>
      </c>
      <c r="E2428">
        <f>VLOOKUP('Input EIA Imports Petroleum'!$E2427,'EIA Petroleum Classification'!$A:$B,2,FALSE)</f>
        <v/>
      </c>
    </row>
    <row r="2429" spans="1:5">
      <c r="A2429">
        <f>YEAR(B2429)</f>
        <v/>
      </c>
      <c r="B2429">
        <f>'Input EIA Imports Petroleum'!A2428</f>
        <v/>
      </c>
      <c r="C2429">
        <f>'Input EIA Imports Petroleum'!K2428</f>
        <v/>
      </c>
      <c r="D2429">
        <f>'Input EIA Imports Petroleum'!L2428</f>
        <v/>
      </c>
      <c r="E2429">
        <f>VLOOKUP('Input EIA Imports Petroleum'!$E2428,'EIA Petroleum Classification'!$A:$B,2,FALSE)</f>
        <v/>
      </c>
    </row>
    <row r="2430" spans="1:5">
      <c r="A2430">
        <f>YEAR(B2430)</f>
        <v/>
      </c>
      <c r="B2430">
        <f>'Input EIA Imports Petroleum'!A2429</f>
        <v/>
      </c>
      <c r="C2430">
        <f>'Input EIA Imports Petroleum'!K2429</f>
        <v/>
      </c>
      <c r="D2430">
        <f>'Input EIA Imports Petroleum'!L2429</f>
        <v/>
      </c>
      <c r="E2430">
        <f>VLOOKUP('Input EIA Imports Petroleum'!$E2429,'EIA Petroleum Classification'!$A:$B,2,FALSE)</f>
        <v/>
      </c>
    </row>
    <row r="2431" spans="1:5">
      <c r="A2431">
        <f>YEAR(B2431)</f>
        <v/>
      </c>
      <c r="B2431">
        <f>'Input EIA Imports Petroleum'!A2430</f>
        <v/>
      </c>
      <c r="C2431">
        <f>'Input EIA Imports Petroleum'!K2430</f>
        <v/>
      </c>
      <c r="D2431">
        <f>'Input EIA Imports Petroleum'!L2430</f>
        <v/>
      </c>
      <c r="E2431">
        <f>VLOOKUP('Input EIA Imports Petroleum'!$E2430,'EIA Petroleum Classification'!$A:$B,2,FALSE)</f>
        <v/>
      </c>
    </row>
    <row r="2432" spans="1:5">
      <c r="A2432">
        <f>YEAR(B2432)</f>
        <v/>
      </c>
      <c r="B2432">
        <f>'Input EIA Imports Petroleum'!A2431</f>
        <v/>
      </c>
      <c r="C2432">
        <f>'Input EIA Imports Petroleum'!K2431</f>
        <v/>
      </c>
      <c r="D2432">
        <f>'Input EIA Imports Petroleum'!L2431</f>
        <v/>
      </c>
      <c r="E2432">
        <f>VLOOKUP('Input EIA Imports Petroleum'!$E2431,'EIA Petroleum Classification'!$A:$B,2,FALSE)</f>
        <v/>
      </c>
    </row>
    <row r="2433" spans="1:5">
      <c r="A2433">
        <f>YEAR(B2433)</f>
        <v/>
      </c>
      <c r="B2433">
        <f>'Input EIA Imports Petroleum'!A2432</f>
        <v/>
      </c>
      <c r="C2433">
        <f>'Input EIA Imports Petroleum'!K2432</f>
        <v/>
      </c>
      <c r="D2433">
        <f>'Input EIA Imports Petroleum'!L2432</f>
        <v/>
      </c>
      <c r="E2433">
        <f>VLOOKUP('Input EIA Imports Petroleum'!$E2432,'EIA Petroleum Classification'!$A:$B,2,FALSE)</f>
        <v/>
      </c>
    </row>
    <row r="2434" spans="1:5">
      <c r="A2434">
        <f>YEAR(B2434)</f>
        <v/>
      </c>
      <c r="B2434">
        <f>'Input EIA Imports Petroleum'!A2433</f>
        <v/>
      </c>
      <c r="C2434">
        <f>'Input EIA Imports Petroleum'!K2433</f>
        <v/>
      </c>
      <c r="D2434">
        <f>'Input EIA Imports Petroleum'!L2433</f>
        <v/>
      </c>
      <c r="E2434">
        <f>VLOOKUP('Input EIA Imports Petroleum'!$E2433,'EIA Petroleum Classification'!$A:$B,2,FALSE)</f>
        <v/>
      </c>
    </row>
    <row r="2435" spans="1:5">
      <c r="A2435">
        <f>YEAR(B2435)</f>
        <v/>
      </c>
      <c r="B2435">
        <f>'Input EIA Imports Petroleum'!A2434</f>
        <v/>
      </c>
      <c r="C2435">
        <f>'Input EIA Imports Petroleum'!K2434</f>
        <v/>
      </c>
      <c r="D2435">
        <f>'Input EIA Imports Petroleum'!L2434</f>
        <v/>
      </c>
      <c r="E2435">
        <f>VLOOKUP('Input EIA Imports Petroleum'!$E2434,'EIA Petroleum Classification'!$A:$B,2,FALSE)</f>
        <v/>
      </c>
    </row>
    <row r="2436" spans="1:5">
      <c r="A2436">
        <f>YEAR(B2436)</f>
        <v/>
      </c>
      <c r="B2436">
        <f>'Input EIA Imports Petroleum'!A2435</f>
        <v/>
      </c>
      <c r="C2436">
        <f>'Input EIA Imports Petroleum'!K2435</f>
        <v/>
      </c>
      <c r="D2436">
        <f>'Input EIA Imports Petroleum'!L2435</f>
        <v/>
      </c>
      <c r="E2436">
        <f>VLOOKUP('Input EIA Imports Petroleum'!$E2435,'EIA Petroleum Classification'!$A:$B,2,FALSE)</f>
        <v/>
      </c>
    </row>
    <row r="2437" spans="1:5">
      <c r="A2437">
        <f>YEAR(B2437)</f>
        <v/>
      </c>
      <c r="B2437">
        <f>'Input EIA Imports Petroleum'!A2436</f>
        <v/>
      </c>
      <c r="C2437">
        <f>'Input EIA Imports Petroleum'!K2436</f>
        <v/>
      </c>
      <c r="D2437">
        <f>'Input EIA Imports Petroleum'!L2436</f>
        <v/>
      </c>
      <c r="E2437">
        <f>VLOOKUP('Input EIA Imports Petroleum'!$E2436,'EIA Petroleum Classification'!$A:$B,2,FALSE)</f>
        <v/>
      </c>
    </row>
    <row r="2438" spans="1:5">
      <c r="A2438">
        <f>YEAR(B2438)</f>
        <v/>
      </c>
      <c r="B2438">
        <f>'Input EIA Imports Petroleum'!A2437</f>
        <v/>
      </c>
      <c r="C2438">
        <f>'Input EIA Imports Petroleum'!K2437</f>
        <v/>
      </c>
      <c r="D2438">
        <f>'Input EIA Imports Petroleum'!L2437</f>
        <v/>
      </c>
      <c r="E2438">
        <f>VLOOKUP('Input EIA Imports Petroleum'!$E2437,'EIA Petroleum Classification'!$A:$B,2,FALSE)</f>
        <v/>
      </c>
    </row>
    <row r="2439" spans="1:5">
      <c r="A2439">
        <f>YEAR(B2439)</f>
        <v/>
      </c>
      <c r="B2439">
        <f>'Input EIA Imports Petroleum'!A2438</f>
        <v/>
      </c>
      <c r="C2439">
        <f>'Input EIA Imports Petroleum'!K2438</f>
        <v/>
      </c>
      <c r="D2439">
        <f>'Input EIA Imports Petroleum'!L2438</f>
        <v/>
      </c>
      <c r="E2439">
        <f>VLOOKUP('Input EIA Imports Petroleum'!$E2438,'EIA Petroleum Classification'!$A:$B,2,FALSE)</f>
        <v/>
      </c>
    </row>
    <row r="2440" spans="1:5">
      <c r="A2440">
        <f>YEAR(B2440)</f>
        <v/>
      </c>
      <c r="B2440">
        <f>'Input EIA Imports Petroleum'!A2439</f>
        <v/>
      </c>
      <c r="C2440">
        <f>'Input EIA Imports Petroleum'!K2439</f>
        <v/>
      </c>
      <c r="D2440">
        <f>'Input EIA Imports Petroleum'!L2439</f>
        <v/>
      </c>
      <c r="E2440">
        <f>VLOOKUP('Input EIA Imports Petroleum'!$E2439,'EIA Petroleum Classification'!$A:$B,2,FALSE)</f>
        <v/>
      </c>
    </row>
    <row r="2441" spans="1:5">
      <c r="A2441">
        <f>YEAR(B2441)</f>
        <v/>
      </c>
      <c r="B2441">
        <f>'Input EIA Imports Petroleum'!A2440</f>
        <v/>
      </c>
      <c r="C2441">
        <f>'Input EIA Imports Petroleum'!K2440</f>
        <v/>
      </c>
      <c r="D2441">
        <f>'Input EIA Imports Petroleum'!L2440</f>
        <v/>
      </c>
      <c r="E2441">
        <f>VLOOKUP('Input EIA Imports Petroleum'!$E2440,'EIA Petroleum Classification'!$A:$B,2,FALSE)</f>
        <v/>
      </c>
    </row>
    <row r="2442" spans="1:5">
      <c r="A2442">
        <f>YEAR(B2442)</f>
        <v/>
      </c>
      <c r="B2442">
        <f>'Input EIA Imports Petroleum'!A2441</f>
        <v/>
      </c>
      <c r="C2442">
        <f>'Input EIA Imports Petroleum'!K2441</f>
        <v/>
      </c>
      <c r="D2442">
        <f>'Input EIA Imports Petroleum'!L2441</f>
        <v/>
      </c>
      <c r="E2442">
        <f>VLOOKUP('Input EIA Imports Petroleum'!$E2441,'EIA Petroleum Classification'!$A:$B,2,FALSE)</f>
        <v/>
      </c>
    </row>
    <row r="2443" spans="1:5">
      <c r="A2443">
        <f>YEAR(B2443)</f>
        <v/>
      </c>
      <c r="B2443">
        <f>'Input EIA Imports Petroleum'!A2442</f>
        <v/>
      </c>
      <c r="C2443">
        <f>'Input EIA Imports Petroleum'!K2442</f>
        <v/>
      </c>
      <c r="D2443">
        <f>'Input EIA Imports Petroleum'!L2442</f>
        <v/>
      </c>
      <c r="E2443">
        <f>VLOOKUP('Input EIA Imports Petroleum'!$E2442,'EIA Petroleum Classification'!$A:$B,2,FALSE)</f>
        <v/>
      </c>
    </row>
    <row r="2444" spans="1:5">
      <c r="A2444">
        <f>YEAR(B2444)</f>
        <v/>
      </c>
      <c r="B2444">
        <f>'Input EIA Imports Petroleum'!A2443</f>
        <v/>
      </c>
      <c r="C2444">
        <f>'Input EIA Imports Petroleum'!K2443</f>
        <v/>
      </c>
      <c r="D2444">
        <f>'Input EIA Imports Petroleum'!L2443</f>
        <v/>
      </c>
      <c r="E2444">
        <f>VLOOKUP('Input EIA Imports Petroleum'!$E2443,'EIA Petroleum Classification'!$A:$B,2,FALSE)</f>
        <v/>
      </c>
    </row>
    <row r="2445" spans="1:5">
      <c r="A2445">
        <f>YEAR(B2445)</f>
        <v/>
      </c>
      <c r="B2445">
        <f>'Input EIA Imports Petroleum'!A2444</f>
        <v/>
      </c>
      <c r="C2445">
        <f>'Input EIA Imports Petroleum'!K2444</f>
        <v/>
      </c>
      <c r="D2445">
        <f>'Input EIA Imports Petroleum'!L2444</f>
        <v/>
      </c>
      <c r="E2445">
        <f>VLOOKUP('Input EIA Imports Petroleum'!$E2444,'EIA Petroleum Classification'!$A:$B,2,FALSE)</f>
        <v/>
      </c>
    </row>
    <row r="2446" spans="1:5">
      <c r="A2446">
        <f>YEAR(B2446)</f>
        <v/>
      </c>
      <c r="B2446">
        <f>'Input EIA Imports Petroleum'!A2445</f>
        <v/>
      </c>
      <c r="C2446">
        <f>'Input EIA Imports Petroleum'!K2445</f>
        <v/>
      </c>
      <c r="D2446">
        <f>'Input EIA Imports Petroleum'!L2445</f>
        <v/>
      </c>
      <c r="E2446">
        <f>VLOOKUP('Input EIA Imports Petroleum'!$E2445,'EIA Petroleum Classification'!$A:$B,2,FALSE)</f>
        <v/>
      </c>
    </row>
    <row r="2447" spans="1:5">
      <c r="A2447">
        <f>YEAR(B2447)</f>
        <v/>
      </c>
      <c r="B2447">
        <f>'Input EIA Imports Petroleum'!A2446</f>
        <v/>
      </c>
      <c r="C2447">
        <f>'Input EIA Imports Petroleum'!K2446</f>
        <v/>
      </c>
      <c r="D2447">
        <f>'Input EIA Imports Petroleum'!L2446</f>
        <v/>
      </c>
      <c r="E2447">
        <f>VLOOKUP('Input EIA Imports Petroleum'!$E2446,'EIA Petroleum Classification'!$A:$B,2,FALSE)</f>
        <v/>
      </c>
    </row>
    <row r="2448" spans="1:5">
      <c r="A2448">
        <f>YEAR(B2448)</f>
        <v/>
      </c>
      <c r="B2448">
        <f>'Input EIA Imports Petroleum'!A2447</f>
        <v/>
      </c>
      <c r="C2448">
        <f>'Input EIA Imports Petroleum'!K2447</f>
        <v/>
      </c>
      <c r="D2448">
        <f>'Input EIA Imports Petroleum'!L2447</f>
        <v/>
      </c>
      <c r="E2448">
        <f>VLOOKUP('Input EIA Imports Petroleum'!$E2447,'EIA Petroleum Classification'!$A:$B,2,FALSE)</f>
        <v/>
      </c>
    </row>
    <row r="2449" spans="1:5">
      <c r="A2449">
        <f>YEAR(B2449)</f>
        <v/>
      </c>
      <c r="B2449">
        <f>'Input EIA Imports Petroleum'!A2448</f>
        <v/>
      </c>
      <c r="C2449">
        <f>'Input EIA Imports Petroleum'!K2448</f>
        <v/>
      </c>
      <c r="D2449">
        <f>'Input EIA Imports Petroleum'!L2448</f>
        <v/>
      </c>
      <c r="E2449">
        <f>VLOOKUP('Input EIA Imports Petroleum'!$E2448,'EIA Petroleum Classification'!$A:$B,2,FALSE)</f>
        <v/>
      </c>
    </row>
    <row r="2450" spans="1:5">
      <c r="A2450">
        <f>YEAR(B2450)</f>
        <v/>
      </c>
      <c r="B2450">
        <f>'Input EIA Imports Petroleum'!A2449</f>
        <v/>
      </c>
      <c r="C2450">
        <f>'Input EIA Imports Petroleum'!K2449</f>
        <v/>
      </c>
      <c r="D2450">
        <f>'Input EIA Imports Petroleum'!L2449</f>
        <v/>
      </c>
      <c r="E2450">
        <f>VLOOKUP('Input EIA Imports Petroleum'!$E2449,'EIA Petroleum Classification'!$A:$B,2,FALSE)</f>
        <v/>
      </c>
    </row>
    <row r="2451" spans="1:5">
      <c r="A2451">
        <f>YEAR(B2451)</f>
        <v/>
      </c>
      <c r="B2451">
        <f>'Input EIA Imports Petroleum'!A2450</f>
        <v/>
      </c>
      <c r="C2451">
        <f>'Input EIA Imports Petroleum'!K2450</f>
        <v/>
      </c>
      <c r="D2451">
        <f>'Input EIA Imports Petroleum'!L2450</f>
        <v/>
      </c>
      <c r="E2451">
        <f>VLOOKUP('Input EIA Imports Petroleum'!$E2450,'EIA Petroleum Classification'!$A:$B,2,FALSE)</f>
        <v/>
      </c>
    </row>
    <row r="2452" spans="1:5">
      <c r="A2452">
        <f>YEAR(B2452)</f>
        <v/>
      </c>
      <c r="B2452">
        <f>'Input EIA Imports Petroleum'!A2451</f>
        <v/>
      </c>
      <c r="C2452">
        <f>'Input EIA Imports Petroleum'!K2451</f>
        <v/>
      </c>
      <c r="D2452">
        <f>'Input EIA Imports Petroleum'!L2451</f>
        <v/>
      </c>
      <c r="E2452">
        <f>VLOOKUP('Input EIA Imports Petroleum'!$E2451,'EIA Petroleum Classification'!$A:$B,2,FALSE)</f>
        <v/>
      </c>
    </row>
    <row r="2453" spans="1:5">
      <c r="A2453">
        <f>YEAR(B2453)</f>
        <v/>
      </c>
      <c r="B2453">
        <f>'Input EIA Imports Petroleum'!A2452</f>
        <v/>
      </c>
      <c r="C2453">
        <f>'Input EIA Imports Petroleum'!K2452</f>
        <v/>
      </c>
      <c r="D2453">
        <f>'Input EIA Imports Petroleum'!L2452</f>
        <v/>
      </c>
      <c r="E2453">
        <f>VLOOKUP('Input EIA Imports Petroleum'!$E2452,'EIA Petroleum Classification'!$A:$B,2,FALSE)</f>
        <v/>
      </c>
    </row>
    <row r="2454" spans="1:5">
      <c r="A2454">
        <f>YEAR(B2454)</f>
        <v/>
      </c>
      <c r="B2454">
        <f>'Input EIA Imports Petroleum'!A2453</f>
        <v/>
      </c>
      <c r="C2454">
        <f>'Input EIA Imports Petroleum'!K2453</f>
        <v/>
      </c>
      <c r="D2454">
        <f>'Input EIA Imports Petroleum'!L2453</f>
        <v/>
      </c>
      <c r="E2454">
        <f>VLOOKUP('Input EIA Imports Petroleum'!$E2453,'EIA Petroleum Classification'!$A:$B,2,FALSE)</f>
        <v/>
      </c>
    </row>
    <row r="2455" spans="1:5">
      <c r="A2455">
        <f>YEAR(B2455)</f>
        <v/>
      </c>
      <c r="B2455">
        <f>'Input EIA Imports Petroleum'!A2454</f>
        <v/>
      </c>
      <c r="C2455">
        <f>'Input EIA Imports Petroleum'!K2454</f>
        <v/>
      </c>
      <c r="D2455">
        <f>'Input EIA Imports Petroleum'!L2454</f>
        <v/>
      </c>
      <c r="E2455">
        <f>VLOOKUP('Input EIA Imports Petroleum'!$E2454,'EIA Petroleum Classification'!$A:$B,2,FALSE)</f>
        <v/>
      </c>
    </row>
    <row r="2456" spans="1:5">
      <c r="A2456">
        <f>YEAR(B2456)</f>
        <v/>
      </c>
      <c r="B2456">
        <f>'Input EIA Imports Petroleum'!A2455</f>
        <v/>
      </c>
      <c r="C2456">
        <f>'Input EIA Imports Petroleum'!K2455</f>
        <v/>
      </c>
      <c r="D2456">
        <f>'Input EIA Imports Petroleum'!L2455</f>
        <v/>
      </c>
      <c r="E2456">
        <f>VLOOKUP('Input EIA Imports Petroleum'!$E2455,'EIA Petroleum Classification'!$A:$B,2,FALSE)</f>
        <v/>
      </c>
    </row>
    <row r="2457" spans="1:5">
      <c r="A2457">
        <f>YEAR(B2457)</f>
        <v/>
      </c>
      <c r="B2457">
        <f>'Input EIA Imports Petroleum'!A2456</f>
        <v/>
      </c>
      <c r="C2457">
        <f>'Input EIA Imports Petroleum'!K2456</f>
        <v/>
      </c>
      <c r="D2457">
        <f>'Input EIA Imports Petroleum'!L2456</f>
        <v/>
      </c>
      <c r="E2457">
        <f>VLOOKUP('Input EIA Imports Petroleum'!$E2456,'EIA Petroleum Classification'!$A:$B,2,FALSE)</f>
        <v/>
      </c>
    </row>
    <row r="2458" spans="1:5">
      <c r="A2458">
        <f>YEAR(B2458)</f>
        <v/>
      </c>
      <c r="B2458">
        <f>'Input EIA Imports Petroleum'!A2457</f>
        <v/>
      </c>
      <c r="C2458">
        <f>'Input EIA Imports Petroleum'!K2457</f>
        <v/>
      </c>
      <c r="D2458">
        <f>'Input EIA Imports Petroleum'!L2457</f>
        <v/>
      </c>
      <c r="E2458">
        <f>VLOOKUP('Input EIA Imports Petroleum'!$E2457,'EIA Petroleum Classification'!$A:$B,2,FALSE)</f>
        <v/>
      </c>
    </row>
    <row r="2459" spans="1:5">
      <c r="A2459">
        <f>YEAR(B2459)</f>
        <v/>
      </c>
      <c r="B2459">
        <f>'Input EIA Imports Petroleum'!A2458</f>
        <v/>
      </c>
      <c r="C2459">
        <f>'Input EIA Imports Petroleum'!K2458</f>
        <v/>
      </c>
      <c r="D2459">
        <f>'Input EIA Imports Petroleum'!L2458</f>
        <v/>
      </c>
      <c r="E2459">
        <f>VLOOKUP('Input EIA Imports Petroleum'!$E2458,'EIA Petroleum Classification'!$A:$B,2,FALSE)</f>
        <v/>
      </c>
    </row>
    <row r="2460" spans="1:5">
      <c r="A2460">
        <f>YEAR(B2460)</f>
        <v/>
      </c>
      <c r="B2460">
        <f>'Input EIA Imports Petroleum'!A2459</f>
        <v/>
      </c>
      <c r="C2460">
        <f>'Input EIA Imports Petroleum'!K2459</f>
        <v/>
      </c>
      <c r="D2460">
        <f>'Input EIA Imports Petroleum'!L2459</f>
        <v/>
      </c>
      <c r="E2460">
        <f>VLOOKUP('Input EIA Imports Petroleum'!$E2459,'EIA Petroleum Classification'!$A:$B,2,FALSE)</f>
        <v/>
      </c>
    </row>
    <row r="2461" spans="1:5">
      <c r="A2461">
        <f>YEAR(B2461)</f>
        <v/>
      </c>
      <c r="B2461">
        <f>'Input EIA Imports Petroleum'!A2460</f>
        <v/>
      </c>
      <c r="C2461">
        <f>'Input EIA Imports Petroleum'!K2460</f>
        <v/>
      </c>
      <c r="D2461">
        <f>'Input EIA Imports Petroleum'!L2460</f>
        <v/>
      </c>
      <c r="E2461">
        <f>VLOOKUP('Input EIA Imports Petroleum'!$E2460,'EIA Petroleum Classification'!$A:$B,2,FALSE)</f>
        <v/>
      </c>
    </row>
    <row r="2462" spans="1:5">
      <c r="A2462">
        <f>YEAR(B2462)</f>
        <v/>
      </c>
      <c r="B2462">
        <f>'Input EIA Imports Petroleum'!A2461</f>
        <v/>
      </c>
      <c r="C2462">
        <f>'Input EIA Imports Petroleum'!K2461</f>
        <v/>
      </c>
      <c r="D2462">
        <f>'Input EIA Imports Petroleum'!L2461</f>
        <v/>
      </c>
      <c r="E2462">
        <f>VLOOKUP('Input EIA Imports Petroleum'!$E2461,'EIA Petroleum Classification'!$A:$B,2,FALSE)</f>
        <v/>
      </c>
    </row>
    <row r="2463" spans="1:5">
      <c r="A2463">
        <f>YEAR(B2463)</f>
        <v/>
      </c>
      <c r="B2463">
        <f>'Input EIA Imports Petroleum'!A2462</f>
        <v/>
      </c>
      <c r="C2463">
        <f>'Input EIA Imports Petroleum'!K2462</f>
        <v/>
      </c>
      <c r="D2463">
        <f>'Input EIA Imports Petroleum'!L2462</f>
        <v/>
      </c>
      <c r="E2463">
        <f>VLOOKUP('Input EIA Imports Petroleum'!$E2462,'EIA Petroleum Classification'!$A:$B,2,FALSE)</f>
        <v/>
      </c>
    </row>
    <row r="2464" spans="1:5">
      <c r="A2464">
        <f>YEAR(B2464)</f>
        <v/>
      </c>
      <c r="B2464">
        <f>'Input EIA Imports Petroleum'!A2463</f>
        <v/>
      </c>
      <c r="C2464">
        <f>'Input EIA Imports Petroleum'!K2463</f>
        <v/>
      </c>
      <c r="D2464">
        <f>'Input EIA Imports Petroleum'!L2463</f>
        <v/>
      </c>
      <c r="E2464">
        <f>VLOOKUP('Input EIA Imports Petroleum'!$E2463,'EIA Petroleum Classification'!$A:$B,2,FALSE)</f>
        <v/>
      </c>
    </row>
    <row r="2465" spans="1:5">
      <c r="A2465">
        <f>YEAR(B2465)</f>
        <v/>
      </c>
      <c r="B2465">
        <f>'Input EIA Imports Petroleum'!A2464</f>
        <v/>
      </c>
      <c r="C2465">
        <f>'Input EIA Imports Petroleum'!K2464</f>
        <v/>
      </c>
      <c r="D2465">
        <f>'Input EIA Imports Petroleum'!L2464</f>
        <v/>
      </c>
      <c r="E2465">
        <f>VLOOKUP('Input EIA Imports Petroleum'!$E2464,'EIA Petroleum Classification'!$A:$B,2,FALSE)</f>
        <v/>
      </c>
    </row>
    <row r="2466" spans="1:5">
      <c r="A2466">
        <f>YEAR(B2466)</f>
        <v/>
      </c>
      <c r="B2466">
        <f>'Input EIA Imports Petroleum'!A2465</f>
        <v/>
      </c>
      <c r="C2466">
        <f>'Input EIA Imports Petroleum'!K2465</f>
        <v/>
      </c>
      <c r="D2466">
        <f>'Input EIA Imports Petroleum'!L2465</f>
        <v/>
      </c>
      <c r="E2466">
        <f>VLOOKUP('Input EIA Imports Petroleum'!$E2465,'EIA Petroleum Classification'!$A:$B,2,FALSE)</f>
        <v/>
      </c>
    </row>
    <row r="2467" spans="1:5">
      <c r="A2467">
        <f>YEAR(B2467)</f>
        <v/>
      </c>
      <c r="B2467">
        <f>'Input EIA Imports Petroleum'!A2466</f>
        <v/>
      </c>
      <c r="C2467">
        <f>'Input EIA Imports Petroleum'!K2466</f>
        <v/>
      </c>
      <c r="D2467">
        <f>'Input EIA Imports Petroleum'!L2466</f>
        <v/>
      </c>
      <c r="E2467">
        <f>VLOOKUP('Input EIA Imports Petroleum'!$E2466,'EIA Petroleum Classification'!$A:$B,2,FALSE)</f>
        <v/>
      </c>
    </row>
    <row r="2468" spans="1:5">
      <c r="A2468">
        <f>YEAR(B2468)</f>
        <v/>
      </c>
      <c r="B2468">
        <f>'Input EIA Imports Petroleum'!A2467</f>
        <v/>
      </c>
      <c r="C2468">
        <f>'Input EIA Imports Petroleum'!K2467</f>
        <v/>
      </c>
      <c r="D2468">
        <f>'Input EIA Imports Petroleum'!L2467</f>
        <v/>
      </c>
      <c r="E2468">
        <f>VLOOKUP('Input EIA Imports Petroleum'!$E2467,'EIA Petroleum Classification'!$A:$B,2,FALSE)</f>
        <v/>
      </c>
    </row>
    <row r="2469" spans="1:5">
      <c r="A2469">
        <f>YEAR(B2469)</f>
        <v/>
      </c>
      <c r="B2469">
        <f>'Input EIA Imports Petroleum'!A2468</f>
        <v/>
      </c>
      <c r="C2469">
        <f>'Input EIA Imports Petroleum'!K2468</f>
        <v/>
      </c>
      <c r="D2469">
        <f>'Input EIA Imports Petroleum'!L2468</f>
        <v/>
      </c>
      <c r="E2469">
        <f>VLOOKUP('Input EIA Imports Petroleum'!$E2468,'EIA Petroleum Classification'!$A:$B,2,FALSE)</f>
        <v/>
      </c>
    </row>
    <row r="2470" spans="1:5">
      <c r="A2470">
        <f>YEAR(B2470)</f>
        <v/>
      </c>
      <c r="B2470">
        <f>'Input EIA Imports Petroleum'!A2469</f>
        <v/>
      </c>
      <c r="C2470">
        <f>'Input EIA Imports Petroleum'!K2469</f>
        <v/>
      </c>
      <c r="D2470">
        <f>'Input EIA Imports Petroleum'!L2469</f>
        <v/>
      </c>
      <c r="E2470">
        <f>VLOOKUP('Input EIA Imports Petroleum'!$E2469,'EIA Petroleum Classification'!$A:$B,2,FALSE)</f>
        <v/>
      </c>
    </row>
    <row r="2471" spans="1:5">
      <c r="A2471">
        <f>YEAR(B2471)</f>
        <v/>
      </c>
      <c r="B2471">
        <f>'Input EIA Imports Petroleum'!A2470</f>
        <v/>
      </c>
      <c r="C2471">
        <f>'Input EIA Imports Petroleum'!K2470</f>
        <v/>
      </c>
      <c r="D2471">
        <f>'Input EIA Imports Petroleum'!L2470</f>
        <v/>
      </c>
      <c r="E2471">
        <f>VLOOKUP('Input EIA Imports Petroleum'!$E2470,'EIA Petroleum Classification'!$A:$B,2,FALSE)</f>
        <v/>
      </c>
    </row>
    <row r="2472" spans="1:5">
      <c r="A2472">
        <f>YEAR(B2472)</f>
        <v/>
      </c>
      <c r="B2472">
        <f>'Input EIA Imports Petroleum'!A2471</f>
        <v/>
      </c>
      <c r="C2472">
        <f>'Input EIA Imports Petroleum'!K2471</f>
        <v/>
      </c>
      <c r="D2472">
        <f>'Input EIA Imports Petroleum'!L2471</f>
        <v/>
      </c>
      <c r="E2472">
        <f>VLOOKUP('Input EIA Imports Petroleum'!$E2471,'EIA Petroleum Classification'!$A:$B,2,FALSE)</f>
        <v/>
      </c>
    </row>
    <row r="2473" spans="1:5">
      <c r="A2473">
        <f>YEAR(B2473)</f>
        <v/>
      </c>
      <c r="B2473">
        <f>'Input EIA Imports Petroleum'!A2472</f>
        <v/>
      </c>
      <c r="C2473">
        <f>'Input EIA Imports Petroleum'!K2472</f>
        <v/>
      </c>
      <c r="D2473">
        <f>'Input EIA Imports Petroleum'!L2472</f>
        <v/>
      </c>
      <c r="E2473">
        <f>VLOOKUP('Input EIA Imports Petroleum'!$E2472,'EIA Petroleum Classification'!$A:$B,2,FALSE)</f>
        <v/>
      </c>
    </row>
    <row r="2474" spans="1:5">
      <c r="A2474">
        <f>YEAR(B2474)</f>
        <v/>
      </c>
      <c r="B2474">
        <f>'Input EIA Imports Petroleum'!A2473</f>
        <v/>
      </c>
      <c r="C2474">
        <f>'Input EIA Imports Petroleum'!K2473</f>
        <v/>
      </c>
      <c r="D2474">
        <f>'Input EIA Imports Petroleum'!L2473</f>
        <v/>
      </c>
      <c r="E2474">
        <f>VLOOKUP('Input EIA Imports Petroleum'!$E2473,'EIA Petroleum Classification'!$A:$B,2,FALSE)</f>
        <v/>
      </c>
    </row>
    <row r="2475" spans="1:5">
      <c r="A2475">
        <f>YEAR(B2475)</f>
        <v/>
      </c>
      <c r="B2475">
        <f>'Input EIA Imports Petroleum'!A2474</f>
        <v/>
      </c>
      <c r="C2475">
        <f>'Input EIA Imports Petroleum'!K2474</f>
        <v/>
      </c>
      <c r="D2475">
        <f>'Input EIA Imports Petroleum'!L2474</f>
        <v/>
      </c>
      <c r="E2475">
        <f>VLOOKUP('Input EIA Imports Petroleum'!$E2474,'EIA Petroleum Classification'!$A:$B,2,FALSE)</f>
        <v/>
      </c>
    </row>
    <row r="2476" spans="1:5">
      <c r="A2476">
        <f>YEAR(B2476)</f>
        <v/>
      </c>
      <c r="B2476">
        <f>'Input EIA Imports Petroleum'!A2475</f>
        <v/>
      </c>
      <c r="C2476">
        <f>'Input EIA Imports Petroleum'!K2475</f>
        <v/>
      </c>
      <c r="D2476">
        <f>'Input EIA Imports Petroleum'!L2475</f>
        <v/>
      </c>
      <c r="E2476">
        <f>VLOOKUP('Input EIA Imports Petroleum'!$E2475,'EIA Petroleum Classification'!$A:$B,2,FALSE)</f>
        <v/>
      </c>
    </row>
    <row r="2477" spans="1:5">
      <c r="A2477">
        <f>YEAR(B2477)</f>
        <v/>
      </c>
      <c r="B2477">
        <f>'Input EIA Imports Petroleum'!A2476</f>
        <v/>
      </c>
      <c r="C2477">
        <f>'Input EIA Imports Petroleum'!K2476</f>
        <v/>
      </c>
      <c r="D2477">
        <f>'Input EIA Imports Petroleum'!L2476</f>
        <v/>
      </c>
      <c r="E2477">
        <f>VLOOKUP('Input EIA Imports Petroleum'!$E2476,'EIA Petroleum Classification'!$A:$B,2,FALSE)</f>
        <v/>
      </c>
    </row>
    <row r="2478" spans="1:5">
      <c r="A2478">
        <f>YEAR(B2478)</f>
        <v/>
      </c>
      <c r="B2478">
        <f>'Input EIA Imports Petroleum'!A2477</f>
        <v/>
      </c>
      <c r="C2478">
        <f>'Input EIA Imports Petroleum'!K2477</f>
        <v/>
      </c>
      <c r="D2478">
        <f>'Input EIA Imports Petroleum'!L2477</f>
        <v/>
      </c>
      <c r="E2478">
        <f>VLOOKUP('Input EIA Imports Petroleum'!$E2477,'EIA Petroleum Classification'!$A:$B,2,FALSE)</f>
        <v/>
      </c>
    </row>
    <row r="2479" spans="1:5">
      <c r="A2479">
        <f>YEAR(B2479)</f>
        <v/>
      </c>
      <c r="B2479">
        <f>'Input EIA Imports Petroleum'!A2478</f>
        <v/>
      </c>
      <c r="C2479">
        <f>'Input EIA Imports Petroleum'!K2478</f>
        <v/>
      </c>
      <c r="D2479">
        <f>'Input EIA Imports Petroleum'!L2478</f>
        <v/>
      </c>
      <c r="E2479">
        <f>VLOOKUP('Input EIA Imports Petroleum'!$E2478,'EIA Petroleum Classification'!$A:$B,2,FALSE)</f>
        <v/>
      </c>
    </row>
    <row r="2480" spans="1:5">
      <c r="A2480">
        <f>YEAR(B2480)</f>
        <v/>
      </c>
      <c r="B2480">
        <f>'Input EIA Imports Petroleum'!A2479</f>
        <v/>
      </c>
      <c r="C2480">
        <f>'Input EIA Imports Petroleum'!K2479</f>
        <v/>
      </c>
      <c r="D2480">
        <f>'Input EIA Imports Petroleum'!L2479</f>
        <v/>
      </c>
      <c r="E2480">
        <f>VLOOKUP('Input EIA Imports Petroleum'!$E2479,'EIA Petroleum Classification'!$A:$B,2,FALSE)</f>
        <v/>
      </c>
    </row>
    <row r="2481" spans="1:5">
      <c r="A2481">
        <f>YEAR(B2481)</f>
        <v/>
      </c>
      <c r="B2481">
        <f>'Input EIA Imports Petroleum'!A2480</f>
        <v/>
      </c>
      <c r="C2481">
        <f>'Input EIA Imports Petroleum'!K2480</f>
        <v/>
      </c>
      <c r="D2481">
        <f>'Input EIA Imports Petroleum'!L2480</f>
        <v/>
      </c>
      <c r="E2481">
        <f>VLOOKUP('Input EIA Imports Petroleum'!$E2480,'EIA Petroleum Classification'!$A:$B,2,FALSE)</f>
        <v/>
      </c>
    </row>
    <row r="2482" spans="1:5">
      <c r="A2482">
        <f>YEAR(B2482)</f>
        <v/>
      </c>
      <c r="B2482">
        <f>'Input EIA Imports Petroleum'!A2481</f>
        <v/>
      </c>
      <c r="C2482">
        <f>'Input EIA Imports Petroleum'!K2481</f>
        <v/>
      </c>
      <c r="D2482">
        <f>'Input EIA Imports Petroleum'!L2481</f>
        <v/>
      </c>
      <c r="E2482">
        <f>VLOOKUP('Input EIA Imports Petroleum'!$E2481,'EIA Petroleum Classification'!$A:$B,2,FALSE)</f>
        <v/>
      </c>
    </row>
    <row r="2483" spans="1:5">
      <c r="A2483">
        <f>YEAR(B2483)</f>
        <v/>
      </c>
      <c r="B2483">
        <f>'Input EIA Imports Petroleum'!A2482</f>
        <v/>
      </c>
      <c r="C2483">
        <f>'Input EIA Imports Petroleum'!K2482</f>
        <v/>
      </c>
      <c r="D2483">
        <f>'Input EIA Imports Petroleum'!L2482</f>
        <v/>
      </c>
      <c r="E2483">
        <f>VLOOKUP('Input EIA Imports Petroleum'!$E2482,'EIA Petroleum Classification'!$A:$B,2,FALSE)</f>
        <v/>
      </c>
    </row>
    <row r="2484" spans="1:5">
      <c r="A2484">
        <f>YEAR(B2484)</f>
        <v/>
      </c>
      <c r="B2484">
        <f>'Input EIA Imports Petroleum'!A2483</f>
        <v/>
      </c>
      <c r="C2484">
        <f>'Input EIA Imports Petroleum'!K2483</f>
        <v/>
      </c>
      <c r="D2484">
        <f>'Input EIA Imports Petroleum'!L2483</f>
        <v/>
      </c>
      <c r="E2484">
        <f>VLOOKUP('Input EIA Imports Petroleum'!$E2483,'EIA Petroleum Classification'!$A:$B,2,FALSE)</f>
        <v/>
      </c>
    </row>
    <row r="2485" spans="1:5">
      <c r="A2485">
        <f>YEAR(B2485)</f>
        <v/>
      </c>
      <c r="B2485">
        <f>'Input EIA Imports Petroleum'!A2484</f>
        <v/>
      </c>
      <c r="C2485">
        <f>'Input EIA Imports Petroleum'!K2484</f>
        <v/>
      </c>
      <c r="D2485">
        <f>'Input EIA Imports Petroleum'!L2484</f>
        <v/>
      </c>
      <c r="E2485">
        <f>VLOOKUP('Input EIA Imports Petroleum'!$E2484,'EIA Petroleum Classification'!$A:$B,2,FALSE)</f>
        <v/>
      </c>
    </row>
    <row r="2486" spans="1:5">
      <c r="A2486">
        <f>YEAR(B2486)</f>
        <v/>
      </c>
      <c r="B2486">
        <f>'Input EIA Imports Petroleum'!A2485</f>
        <v/>
      </c>
      <c r="C2486">
        <f>'Input EIA Imports Petroleum'!K2485</f>
        <v/>
      </c>
      <c r="D2486">
        <f>'Input EIA Imports Petroleum'!L2485</f>
        <v/>
      </c>
      <c r="E2486">
        <f>VLOOKUP('Input EIA Imports Petroleum'!$E2485,'EIA Petroleum Classification'!$A:$B,2,FALSE)</f>
        <v/>
      </c>
    </row>
    <row r="2487" spans="1:5">
      <c r="A2487">
        <f>YEAR(B2487)</f>
        <v/>
      </c>
      <c r="B2487">
        <f>'Input EIA Imports Petroleum'!A2486</f>
        <v/>
      </c>
      <c r="C2487">
        <f>'Input EIA Imports Petroleum'!K2486</f>
        <v/>
      </c>
      <c r="D2487">
        <f>'Input EIA Imports Petroleum'!L2486</f>
        <v/>
      </c>
      <c r="E2487">
        <f>VLOOKUP('Input EIA Imports Petroleum'!$E2486,'EIA Petroleum Classification'!$A:$B,2,FALSE)</f>
        <v/>
      </c>
    </row>
    <row r="2488" spans="1:5">
      <c r="A2488">
        <f>YEAR(B2488)</f>
        <v/>
      </c>
      <c r="B2488">
        <f>'Input EIA Imports Petroleum'!A2487</f>
        <v/>
      </c>
      <c r="C2488">
        <f>'Input EIA Imports Petroleum'!K2487</f>
        <v/>
      </c>
      <c r="D2488">
        <f>'Input EIA Imports Petroleum'!L2487</f>
        <v/>
      </c>
      <c r="E2488">
        <f>VLOOKUP('Input EIA Imports Petroleum'!$E2487,'EIA Petroleum Classification'!$A:$B,2,FALSE)</f>
        <v/>
      </c>
    </row>
    <row r="2489" spans="1:5">
      <c r="A2489">
        <f>YEAR(B2489)</f>
        <v/>
      </c>
      <c r="B2489">
        <f>'Input EIA Imports Petroleum'!A2488</f>
        <v/>
      </c>
      <c r="C2489">
        <f>'Input EIA Imports Petroleum'!K2488</f>
        <v/>
      </c>
      <c r="D2489">
        <f>'Input EIA Imports Petroleum'!L2488</f>
        <v/>
      </c>
      <c r="E2489">
        <f>VLOOKUP('Input EIA Imports Petroleum'!$E2488,'EIA Petroleum Classification'!$A:$B,2,FALSE)</f>
        <v/>
      </c>
    </row>
    <row r="2490" spans="1:5">
      <c r="A2490">
        <f>YEAR(B2490)</f>
        <v/>
      </c>
      <c r="B2490">
        <f>'Input EIA Imports Petroleum'!A2489</f>
        <v/>
      </c>
      <c r="C2490">
        <f>'Input EIA Imports Petroleum'!K2489</f>
        <v/>
      </c>
      <c r="D2490">
        <f>'Input EIA Imports Petroleum'!L2489</f>
        <v/>
      </c>
      <c r="E2490">
        <f>VLOOKUP('Input EIA Imports Petroleum'!$E2489,'EIA Petroleum Classification'!$A:$B,2,FALSE)</f>
        <v/>
      </c>
    </row>
    <row r="2491" spans="1:5">
      <c r="A2491">
        <f>YEAR(B2491)</f>
        <v/>
      </c>
      <c r="B2491">
        <f>'Input EIA Imports Petroleum'!A2490</f>
        <v/>
      </c>
      <c r="C2491">
        <f>'Input EIA Imports Petroleum'!K2490</f>
        <v/>
      </c>
      <c r="D2491">
        <f>'Input EIA Imports Petroleum'!L2490</f>
        <v/>
      </c>
      <c r="E2491">
        <f>VLOOKUP('Input EIA Imports Petroleum'!$E2490,'EIA Petroleum Classification'!$A:$B,2,FALSE)</f>
        <v/>
      </c>
    </row>
    <row r="2492" spans="1:5">
      <c r="A2492">
        <f>YEAR(B2492)</f>
        <v/>
      </c>
      <c r="B2492">
        <f>'Input EIA Imports Petroleum'!A2491</f>
        <v/>
      </c>
      <c r="C2492">
        <f>'Input EIA Imports Petroleum'!K2491</f>
        <v/>
      </c>
      <c r="D2492">
        <f>'Input EIA Imports Petroleum'!L2491</f>
        <v/>
      </c>
      <c r="E2492">
        <f>VLOOKUP('Input EIA Imports Petroleum'!$E2491,'EIA Petroleum Classification'!$A:$B,2,FALSE)</f>
        <v/>
      </c>
    </row>
    <row r="2493" spans="1:5">
      <c r="A2493">
        <f>YEAR(B2493)</f>
        <v/>
      </c>
      <c r="B2493">
        <f>'Input EIA Imports Petroleum'!A2492</f>
        <v/>
      </c>
      <c r="C2493">
        <f>'Input EIA Imports Petroleum'!K2492</f>
        <v/>
      </c>
      <c r="D2493">
        <f>'Input EIA Imports Petroleum'!L2492</f>
        <v/>
      </c>
      <c r="E2493">
        <f>VLOOKUP('Input EIA Imports Petroleum'!$E2492,'EIA Petroleum Classification'!$A:$B,2,FALSE)</f>
        <v/>
      </c>
    </row>
    <row r="2494" spans="1:5">
      <c r="A2494">
        <f>YEAR(B2494)</f>
        <v/>
      </c>
      <c r="B2494">
        <f>'Input EIA Imports Petroleum'!A2493</f>
        <v/>
      </c>
      <c r="C2494">
        <f>'Input EIA Imports Petroleum'!K2493</f>
        <v/>
      </c>
      <c r="D2494">
        <f>'Input EIA Imports Petroleum'!L2493</f>
        <v/>
      </c>
      <c r="E2494">
        <f>VLOOKUP('Input EIA Imports Petroleum'!$E2493,'EIA Petroleum Classification'!$A:$B,2,FALSE)</f>
        <v/>
      </c>
    </row>
    <row r="2495" spans="1:5">
      <c r="A2495">
        <f>YEAR(B2495)</f>
        <v/>
      </c>
      <c r="B2495">
        <f>'Input EIA Imports Petroleum'!A2494</f>
        <v/>
      </c>
      <c r="C2495">
        <f>'Input EIA Imports Petroleum'!K2494</f>
        <v/>
      </c>
      <c r="D2495">
        <f>'Input EIA Imports Petroleum'!L2494</f>
        <v/>
      </c>
      <c r="E2495">
        <f>VLOOKUP('Input EIA Imports Petroleum'!$E2494,'EIA Petroleum Classification'!$A:$B,2,FALSE)</f>
        <v/>
      </c>
    </row>
    <row r="2496" spans="1:5">
      <c r="A2496">
        <f>YEAR(B2496)</f>
        <v/>
      </c>
      <c r="B2496">
        <f>'Input EIA Imports Petroleum'!A2495</f>
        <v/>
      </c>
      <c r="C2496">
        <f>'Input EIA Imports Petroleum'!K2495</f>
        <v/>
      </c>
      <c r="D2496">
        <f>'Input EIA Imports Petroleum'!L2495</f>
        <v/>
      </c>
      <c r="E2496">
        <f>VLOOKUP('Input EIA Imports Petroleum'!$E2495,'EIA Petroleum Classification'!$A:$B,2,FALSE)</f>
        <v/>
      </c>
    </row>
    <row r="2497" spans="1:5">
      <c r="A2497">
        <f>YEAR(B2497)</f>
        <v/>
      </c>
      <c r="B2497">
        <f>'Input EIA Imports Petroleum'!A2496</f>
        <v/>
      </c>
      <c r="C2497">
        <f>'Input EIA Imports Petroleum'!K2496</f>
        <v/>
      </c>
      <c r="D2497">
        <f>'Input EIA Imports Petroleum'!L2496</f>
        <v/>
      </c>
      <c r="E2497">
        <f>VLOOKUP('Input EIA Imports Petroleum'!$E2496,'EIA Petroleum Classification'!$A:$B,2,FALSE)</f>
        <v/>
      </c>
    </row>
    <row r="2498" spans="1:5">
      <c r="A2498">
        <f>YEAR(B2498)</f>
        <v/>
      </c>
      <c r="B2498">
        <f>'Input EIA Imports Petroleum'!A2497</f>
        <v/>
      </c>
      <c r="C2498">
        <f>'Input EIA Imports Petroleum'!K2497</f>
        <v/>
      </c>
      <c r="D2498">
        <f>'Input EIA Imports Petroleum'!L2497</f>
        <v/>
      </c>
      <c r="E2498">
        <f>VLOOKUP('Input EIA Imports Petroleum'!$E2497,'EIA Petroleum Classification'!$A:$B,2,FALSE)</f>
        <v/>
      </c>
    </row>
    <row r="2499" spans="1:5">
      <c r="A2499">
        <f>YEAR(B2499)</f>
        <v/>
      </c>
      <c r="B2499">
        <f>'Input EIA Imports Petroleum'!A2498</f>
        <v/>
      </c>
      <c r="C2499">
        <f>'Input EIA Imports Petroleum'!K2498</f>
        <v/>
      </c>
      <c r="D2499">
        <f>'Input EIA Imports Petroleum'!L2498</f>
        <v/>
      </c>
      <c r="E2499">
        <f>VLOOKUP('Input EIA Imports Petroleum'!$E2498,'EIA Petroleum Classification'!$A:$B,2,FALSE)</f>
        <v/>
      </c>
    </row>
    <row r="2500" spans="1:5">
      <c r="A2500">
        <f>YEAR(B2500)</f>
        <v/>
      </c>
      <c r="B2500">
        <f>'Input EIA Imports Petroleum'!A2499</f>
        <v/>
      </c>
      <c r="C2500">
        <f>'Input EIA Imports Petroleum'!K2499</f>
        <v/>
      </c>
      <c r="D2500">
        <f>'Input EIA Imports Petroleum'!L2499</f>
        <v/>
      </c>
      <c r="E2500">
        <f>VLOOKUP('Input EIA Imports Petroleum'!$E2499,'EIA Petroleum Classification'!$A:$B,2,FALSE)</f>
        <v/>
      </c>
    </row>
    <row r="2501" spans="1:5">
      <c r="A2501">
        <f>YEAR(B2501)</f>
        <v/>
      </c>
      <c r="B2501">
        <f>'Input EIA Imports Petroleum'!A2500</f>
        <v/>
      </c>
      <c r="C2501">
        <f>'Input EIA Imports Petroleum'!K2500</f>
        <v/>
      </c>
      <c r="D2501">
        <f>'Input EIA Imports Petroleum'!L2500</f>
        <v/>
      </c>
      <c r="E2501">
        <f>VLOOKUP('Input EIA Imports Petroleum'!$E2500,'EIA Petroleum Classification'!$A:$B,2,FALSE)</f>
        <v/>
      </c>
    </row>
    <row r="2502" spans="1:5">
      <c r="A2502">
        <f>YEAR(B2502)</f>
        <v/>
      </c>
      <c r="B2502">
        <f>'Input EIA Imports Petroleum'!A2501</f>
        <v/>
      </c>
      <c r="C2502">
        <f>'Input EIA Imports Petroleum'!K2501</f>
        <v/>
      </c>
      <c r="D2502">
        <f>'Input EIA Imports Petroleum'!L2501</f>
        <v/>
      </c>
      <c r="E2502">
        <f>VLOOKUP('Input EIA Imports Petroleum'!$E2501,'EIA Petroleum Classification'!$A:$B,2,FALSE)</f>
        <v/>
      </c>
    </row>
    <row r="2503" spans="1:5">
      <c r="A2503">
        <f>YEAR(B2503)</f>
        <v/>
      </c>
      <c r="B2503">
        <f>'Input EIA Imports Petroleum'!A2502</f>
        <v/>
      </c>
      <c r="C2503">
        <f>'Input EIA Imports Petroleum'!K2502</f>
        <v/>
      </c>
      <c r="D2503">
        <f>'Input EIA Imports Petroleum'!L2502</f>
        <v/>
      </c>
      <c r="E2503">
        <f>VLOOKUP('Input EIA Imports Petroleum'!$E2502,'EIA Petroleum Classification'!$A:$B,2,FALSE)</f>
        <v/>
      </c>
    </row>
    <row r="2504" spans="1:5">
      <c r="A2504">
        <f>YEAR(B2504)</f>
        <v/>
      </c>
      <c r="B2504">
        <f>'Input EIA Imports Petroleum'!A2503</f>
        <v/>
      </c>
      <c r="C2504">
        <f>'Input EIA Imports Petroleum'!K2503</f>
        <v/>
      </c>
      <c r="D2504">
        <f>'Input EIA Imports Petroleum'!L2503</f>
        <v/>
      </c>
      <c r="E2504">
        <f>VLOOKUP('Input EIA Imports Petroleum'!$E2503,'EIA Petroleum Classification'!$A:$B,2,FALSE)</f>
        <v/>
      </c>
    </row>
    <row r="2505" spans="1:5">
      <c r="A2505">
        <f>YEAR(B2505)</f>
        <v/>
      </c>
      <c r="B2505">
        <f>'Input EIA Imports Petroleum'!A2504</f>
        <v/>
      </c>
      <c r="C2505">
        <f>'Input EIA Imports Petroleum'!K2504</f>
        <v/>
      </c>
      <c r="D2505">
        <f>'Input EIA Imports Petroleum'!L2504</f>
        <v/>
      </c>
      <c r="E2505">
        <f>VLOOKUP('Input EIA Imports Petroleum'!$E2504,'EIA Petroleum Classification'!$A:$B,2,FALSE)</f>
        <v/>
      </c>
    </row>
    <row r="2506" spans="1:5">
      <c r="A2506">
        <f>YEAR(B2506)</f>
        <v/>
      </c>
      <c r="B2506">
        <f>'Input EIA Imports Petroleum'!A2505</f>
        <v/>
      </c>
      <c r="C2506">
        <f>'Input EIA Imports Petroleum'!K2505</f>
        <v/>
      </c>
      <c r="D2506">
        <f>'Input EIA Imports Petroleum'!L2505</f>
        <v/>
      </c>
      <c r="E2506">
        <f>VLOOKUP('Input EIA Imports Petroleum'!$E2505,'EIA Petroleum Classification'!$A:$B,2,FALSE)</f>
        <v/>
      </c>
    </row>
    <row r="2507" spans="1:5">
      <c r="A2507">
        <f>YEAR(B2507)</f>
        <v/>
      </c>
      <c r="B2507">
        <f>'Input EIA Imports Petroleum'!A2506</f>
        <v/>
      </c>
      <c r="C2507">
        <f>'Input EIA Imports Petroleum'!K2506</f>
        <v/>
      </c>
      <c r="D2507">
        <f>'Input EIA Imports Petroleum'!L2506</f>
        <v/>
      </c>
      <c r="E2507">
        <f>VLOOKUP('Input EIA Imports Petroleum'!$E2506,'EIA Petroleum Classification'!$A:$B,2,FALSE)</f>
        <v/>
      </c>
    </row>
    <row r="2508" spans="1:5">
      <c r="A2508">
        <f>YEAR(B2508)</f>
        <v/>
      </c>
      <c r="B2508">
        <f>'Input EIA Imports Petroleum'!A2507</f>
        <v/>
      </c>
      <c r="C2508">
        <f>'Input EIA Imports Petroleum'!K2507</f>
        <v/>
      </c>
      <c r="D2508">
        <f>'Input EIA Imports Petroleum'!L2507</f>
        <v/>
      </c>
      <c r="E2508">
        <f>VLOOKUP('Input EIA Imports Petroleum'!$E2507,'EIA Petroleum Classification'!$A:$B,2,FALSE)</f>
        <v/>
      </c>
    </row>
    <row r="2509" spans="1:5">
      <c r="A2509">
        <f>YEAR(B2509)</f>
        <v/>
      </c>
      <c r="B2509">
        <f>'Input EIA Imports Petroleum'!A2508</f>
        <v/>
      </c>
      <c r="C2509">
        <f>'Input EIA Imports Petroleum'!K2508</f>
        <v/>
      </c>
      <c r="D2509">
        <f>'Input EIA Imports Petroleum'!L2508</f>
        <v/>
      </c>
      <c r="E2509">
        <f>VLOOKUP('Input EIA Imports Petroleum'!$E2508,'EIA Petroleum Classification'!$A:$B,2,FALSE)</f>
        <v/>
      </c>
    </row>
    <row r="2510" spans="1:5">
      <c r="A2510">
        <f>YEAR(B2510)</f>
        <v/>
      </c>
      <c r="B2510">
        <f>'Input EIA Imports Petroleum'!A2509</f>
        <v/>
      </c>
      <c r="C2510">
        <f>'Input EIA Imports Petroleum'!K2509</f>
        <v/>
      </c>
      <c r="D2510">
        <f>'Input EIA Imports Petroleum'!L2509</f>
        <v/>
      </c>
      <c r="E2510">
        <f>VLOOKUP('Input EIA Imports Petroleum'!$E2509,'EIA Petroleum Classification'!$A:$B,2,FALSE)</f>
        <v/>
      </c>
    </row>
    <row r="2511" spans="1:5">
      <c r="A2511">
        <f>YEAR(B2511)</f>
        <v/>
      </c>
      <c r="B2511">
        <f>'Input EIA Imports Petroleum'!A2510</f>
        <v/>
      </c>
      <c r="C2511">
        <f>'Input EIA Imports Petroleum'!K2510</f>
        <v/>
      </c>
      <c r="D2511">
        <f>'Input EIA Imports Petroleum'!L2510</f>
        <v/>
      </c>
      <c r="E2511">
        <f>VLOOKUP('Input EIA Imports Petroleum'!$E2510,'EIA Petroleum Classification'!$A:$B,2,FALSE)</f>
        <v/>
      </c>
    </row>
    <row r="2512" spans="1:5">
      <c r="A2512">
        <f>YEAR(B2512)</f>
        <v/>
      </c>
      <c r="B2512">
        <f>'Input EIA Imports Petroleum'!A2511</f>
        <v/>
      </c>
      <c r="C2512">
        <f>'Input EIA Imports Petroleum'!K2511</f>
        <v/>
      </c>
      <c r="D2512">
        <f>'Input EIA Imports Petroleum'!L2511</f>
        <v/>
      </c>
      <c r="E2512">
        <f>VLOOKUP('Input EIA Imports Petroleum'!$E2511,'EIA Petroleum Classification'!$A:$B,2,FALSE)</f>
        <v/>
      </c>
    </row>
    <row r="2513" spans="1:5">
      <c r="A2513">
        <f>YEAR(B2513)</f>
        <v/>
      </c>
      <c r="B2513">
        <f>'Input EIA Imports Petroleum'!A2512</f>
        <v/>
      </c>
      <c r="C2513">
        <f>'Input EIA Imports Petroleum'!K2512</f>
        <v/>
      </c>
      <c r="D2513">
        <f>'Input EIA Imports Petroleum'!L2512</f>
        <v/>
      </c>
      <c r="E2513">
        <f>VLOOKUP('Input EIA Imports Petroleum'!$E2512,'EIA Petroleum Classification'!$A:$B,2,FALSE)</f>
        <v/>
      </c>
    </row>
    <row r="2514" spans="1:5">
      <c r="A2514">
        <f>YEAR(B2514)</f>
        <v/>
      </c>
      <c r="B2514">
        <f>'Input EIA Imports Petroleum'!A2513</f>
        <v/>
      </c>
      <c r="C2514">
        <f>'Input EIA Imports Petroleum'!K2513</f>
        <v/>
      </c>
      <c r="D2514">
        <f>'Input EIA Imports Petroleum'!L2513</f>
        <v/>
      </c>
      <c r="E2514">
        <f>VLOOKUP('Input EIA Imports Petroleum'!$E2513,'EIA Petroleum Classification'!$A:$B,2,FALSE)</f>
        <v/>
      </c>
    </row>
    <row r="2515" spans="1:5">
      <c r="A2515">
        <f>YEAR(B2515)</f>
        <v/>
      </c>
      <c r="B2515">
        <f>'Input EIA Imports Petroleum'!A2514</f>
        <v/>
      </c>
      <c r="C2515">
        <f>'Input EIA Imports Petroleum'!K2514</f>
        <v/>
      </c>
      <c r="D2515">
        <f>'Input EIA Imports Petroleum'!L2514</f>
        <v/>
      </c>
      <c r="E2515">
        <f>VLOOKUP('Input EIA Imports Petroleum'!$E2514,'EIA Petroleum Classification'!$A:$B,2,FALSE)</f>
        <v/>
      </c>
    </row>
    <row r="2516" spans="1:5">
      <c r="A2516">
        <f>YEAR(B2516)</f>
        <v/>
      </c>
      <c r="B2516">
        <f>'Input EIA Imports Petroleum'!A2515</f>
        <v/>
      </c>
      <c r="C2516">
        <f>'Input EIA Imports Petroleum'!K2515</f>
        <v/>
      </c>
      <c r="D2516">
        <f>'Input EIA Imports Petroleum'!L2515</f>
        <v/>
      </c>
      <c r="E2516">
        <f>VLOOKUP('Input EIA Imports Petroleum'!$E2515,'EIA Petroleum Classification'!$A:$B,2,FALSE)</f>
        <v/>
      </c>
    </row>
    <row r="2517" spans="1:5">
      <c r="A2517">
        <f>YEAR(B2517)</f>
        <v/>
      </c>
      <c r="B2517">
        <f>'Input EIA Imports Petroleum'!A2516</f>
        <v/>
      </c>
      <c r="C2517">
        <f>'Input EIA Imports Petroleum'!K2516</f>
        <v/>
      </c>
      <c r="D2517">
        <f>'Input EIA Imports Petroleum'!L2516</f>
        <v/>
      </c>
      <c r="E2517">
        <f>VLOOKUP('Input EIA Imports Petroleum'!$E2516,'EIA Petroleum Classification'!$A:$B,2,FALSE)</f>
        <v/>
      </c>
    </row>
    <row r="2518" spans="1:5">
      <c r="A2518">
        <f>YEAR(B2518)</f>
        <v/>
      </c>
      <c r="B2518">
        <f>'Input EIA Imports Petroleum'!A2517</f>
        <v/>
      </c>
      <c r="C2518">
        <f>'Input EIA Imports Petroleum'!K2517</f>
        <v/>
      </c>
      <c r="D2518">
        <f>'Input EIA Imports Petroleum'!L2517</f>
        <v/>
      </c>
      <c r="E2518">
        <f>VLOOKUP('Input EIA Imports Petroleum'!$E2517,'EIA Petroleum Classification'!$A:$B,2,FALSE)</f>
        <v/>
      </c>
    </row>
    <row r="2519" spans="1:5">
      <c r="A2519">
        <f>YEAR(B2519)</f>
        <v/>
      </c>
      <c r="B2519">
        <f>'Input EIA Imports Petroleum'!A2518</f>
        <v/>
      </c>
      <c r="C2519">
        <f>'Input EIA Imports Petroleum'!K2518</f>
        <v/>
      </c>
      <c r="D2519">
        <f>'Input EIA Imports Petroleum'!L2518</f>
        <v/>
      </c>
      <c r="E2519">
        <f>VLOOKUP('Input EIA Imports Petroleum'!$E2518,'EIA Petroleum Classification'!$A:$B,2,FALSE)</f>
        <v/>
      </c>
    </row>
    <row r="2520" spans="1:5">
      <c r="A2520">
        <f>YEAR(B2520)</f>
        <v/>
      </c>
      <c r="B2520">
        <f>'Input EIA Imports Petroleum'!A2519</f>
        <v/>
      </c>
      <c r="C2520">
        <f>'Input EIA Imports Petroleum'!K2519</f>
        <v/>
      </c>
      <c r="D2520">
        <f>'Input EIA Imports Petroleum'!L2519</f>
        <v/>
      </c>
      <c r="E2520">
        <f>VLOOKUP('Input EIA Imports Petroleum'!$E2519,'EIA Petroleum Classification'!$A:$B,2,FALSE)</f>
        <v/>
      </c>
    </row>
    <row r="2521" spans="1:5">
      <c r="A2521">
        <f>YEAR(B2521)</f>
        <v/>
      </c>
      <c r="B2521">
        <f>'Input EIA Imports Petroleum'!A2520</f>
        <v/>
      </c>
      <c r="C2521">
        <f>'Input EIA Imports Petroleum'!K2520</f>
        <v/>
      </c>
      <c r="D2521">
        <f>'Input EIA Imports Petroleum'!L2520</f>
        <v/>
      </c>
      <c r="E2521">
        <f>VLOOKUP('Input EIA Imports Petroleum'!$E2520,'EIA Petroleum Classification'!$A:$B,2,FALSE)</f>
        <v/>
      </c>
    </row>
    <row r="2522" spans="1:5">
      <c r="A2522">
        <f>YEAR(B2522)</f>
        <v/>
      </c>
      <c r="B2522">
        <f>'Input EIA Imports Petroleum'!A2521</f>
        <v/>
      </c>
      <c r="C2522">
        <f>'Input EIA Imports Petroleum'!K2521</f>
        <v/>
      </c>
      <c r="D2522">
        <f>'Input EIA Imports Petroleum'!L2521</f>
        <v/>
      </c>
      <c r="E2522">
        <f>VLOOKUP('Input EIA Imports Petroleum'!$E2521,'EIA Petroleum Classification'!$A:$B,2,FALSE)</f>
        <v/>
      </c>
    </row>
    <row r="2523" spans="1:5">
      <c r="A2523">
        <f>YEAR(B2523)</f>
        <v/>
      </c>
      <c r="B2523">
        <f>'Input EIA Imports Petroleum'!A2522</f>
        <v/>
      </c>
      <c r="C2523">
        <f>'Input EIA Imports Petroleum'!K2522</f>
        <v/>
      </c>
      <c r="D2523">
        <f>'Input EIA Imports Petroleum'!L2522</f>
        <v/>
      </c>
      <c r="E2523">
        <f>VLOOKUP('Input EIA Imports Petroleum'!$E2522,'EIA Petroleum Classification'!$A:$B,2,FALSE)</f>
        <v/>
      </c>
    </row>
    <row r="2524" spans="1:5">
      <c r="A2524">
        <f>YEAR(B2524)</f>
        <v/>
      </c>
      <c r="B2524">
        <f>'Input EIA Imports Petroleum'!A2523</f>
        <v/>
      </c>
      <c r="C2524">
        <f>'Input EIA Imports Petroleum'!K2523</f>
        <v/>
      </c>
      <c r="D2524">
        <f>'Input EIA Imports Petroleum'!L2523</f>
        <v/>
      </c>
      <c r="E2524">
        <f>VLOOKUP('Input EIA Imports Petroleum'!$E2523,'EIA Petroleum Classification'!$A:$B,2,FALSE)</f>
        <v/>
      </c>
    </row>
    <row r="2525" spans="1:5">
      <c r="A2525">
        <f>YEAR(B2525)</f>
        <v/>
      </c>
      <c r="B2525">
        <f>'Input EIA Imports Petroleum'!A2524</f>
        <v/>
      </c>
      <c r="C2525">
        <f>'Input EIA Imports Petroleum'!K2524</f>
        <v/>
      </c>
      <c r="D2525">
        <f>'Input EIA Imports Petroleum'!L2524</f>
        <v/>
      </c>
      <c r="E2525">
        <f>VLOOKUP('Input EIA Imports Petroleum'!$E2524,'EIA Petroleum Classification'!$A:$B,2,FALSE)</f>
        <v/>
      </c>
    </row>
    <row r="2526" spans="1:5">
      <c r="A2526">
        <f>YEAR(B2526)</f>
        <v/>
      </c>
      <c r="B2526">
        <f>'Input EIA Imports Petroleum'!A2525</f>
        <v/>
      </c>
      <c r="C2526">
        <f>'Input EIA Imports Petroleum'!K2525</f>
        <v/>
      </c>
      <c r="D2526">
        <f>'Input EIA Imports Petroleum'!L2525</f>
        <v/>
      </c>
      <c r="E2526">
        <f>VLOOKUP('Input EIA Imports Petroleum'!$E2525,'EIA Petroleum Classification'!$A:$B,2,FALSE)</f>
        <v/>
      </c>
    </row>
    <row r="2527" spans="1:5">
      <c r="A2527">
        <f>YEAR(B2527)</f>
        <v/>
      </c>
      <c r="B2527">
        <f>'Input EIA Imports Petroleum'!A2526</f>
        <v/>
      </c>
      <c r="C2527">
        <f>'Input EIA Imports Petroleum'!K2526</f>
        <v/>
      </c>
      <c r="D2527">
        <f>'Input EIA Imports Petroleum'!L2526</f>
        <v/>
      </c>
      <c r="E2527">
        <f>VLOOKUP('Input EIA Imports Petroleum'!$E2526,'EIA Petroleum Classification'!$A:$B,2,FALSE)</f>
        <v/>
      </c>
    </row>
    <row r="2528" spans="1:5">
      <c r="A2528">
        <f>YEAR(B2528)</f>
        <v/>
      </c>
      <c r="B2528">
        <f>'Input EIA Imports Petroleum'!A2527</f>
        <v/>
      </c>
      <c r="C2528">
        <f>'Input EIA Imports Petroleum'!K2527</f>
        <v/>
      </c>
      <c r="D2528">
        <f>'Input EIA Imports Petroleum'!L2527</f>
        <v/>
      </c>
      <c r="E2528">
        <f>VLOOKUP('Input EIA Imports Petroleum'!$E2527,'EIA Petroleum Classification'!$A:$B,2,FALSE)</f>
        <v/>
      </c>
    </row>
    <row r="2529" spans="1:5">
      <c r="A2529">
        <f>YEAR(B2529)</f>
        <v/>
      </c>
      <c r="B2529">
        <f>'Input EIA Imports Petroleum'!A2528</f>
        <v/>
      </c>
      <c r="C2529">
        <f>'Input EIA Imports Petroleum'!K2528</f>
        <v/>
      </c>
      <c r="D2529">
        <f>'Input EIA Imports Petroleum'!L2528</f>
        <v/>
      </c>
      <c r="E2529">
        <f>VLOOKUP('Input EIA Imports Petroleum'!$E2528,'EIA Petroleum Classification'!$A:$B,2,FALSE)</f>
        <v/>
      </c>
    </row>
    <row r="2530" spans="1:5">
      <c r="A2530">
        <f>YEAR(B2530)</f>
        <v/>
      </c>
      <c r="B2530">
        <f>'Input EIA Imports Petroleum'!A2529</f>
        <v/>
      </c>
      <c r="C2530">
        <f>'Input EIA Imports Petroleum'!K2529</f>
        <v/>
      </c>
      <c r="D2530">
        <f>'Input EIA Imports Petroleum'!L2529</f>
        <v/>
      </c>
      <c r="E2530">
        <f>VLOOKUP('Input EIA Imports Petroleum'!$E2529,'EIA Petroleum Classification'!$A:$B,2,FALSE)</f>
        <v/>
      </c>
    </row>
    <row r="2531" spans="1:5">
      <c r="A2531">
        <f>YEAR(B2531)</f>
        <v/>
      </c>
      <c r="B2531">
        <f>'Input EIA Imports Petroleum'!A2530</f>
        <v/>
      </c>
      <c r="C2531">
        <f>'Input EIA Imports Petroleum'!K2530</f>
        <v/>
      </c>
      <c r="D2531">
        <f>'Input EIA Imports Petroleum'!L2530</f>
        <v/>
      </c>
      <c r="E2531">
        <f>VLOOKUP('Input EIA Imports Petroleum'!$E2530,'EIA Petroleum Classification'!$A:$B,2,FALSE)</f>
        <v/>
      </c>
    </row>
    <row r="2532" spans="1:5">
      <c r="A2532">
        <f>YEAR(B2532)</f>
        <v/>
      </c>
      <c r="B2532">
        <f>'Input EIA Imports Petroleum'!A2531</f>
        <v/>
      </c>
      <c r="C2532">
        <f>'Input EIA Imports Petroleum'!K2531</f>
        <v/>
      </c>
      <c r="D2532">
        <f>'Input EIA Imports Petroleum'!L2531</f>
        <v/>
      </c>
      <c r="E2532">
        <f>VLOOKUP('Input EIA Imports Petroleum'!$E2531,'EIA Petroleum Classification'!$A:$B,2,FALSE)</f>
        <v/>
      </c>
    </row>
    <row r="2533" spans="1:5">
      <c r="A2533">
        <f>YEAR(B2533)</f>
        <v/>
      </c>
      <c r="B2533">
        <f>'Input EIA Imports Petroleum'!A2532</f>
        <v/>
      </c>
      <c r="C2533">
        <f>'Input EIA Imports Petroleum'!K2532</f>
        <v/>
      </c>
      <c r="D2533">
        <f>'Input EIA Imports Petroleum'!L2532</f>
        <v/>
      </c>
      <c r="E2533">
        <f>VLOOKUP('Input EIA Imports Petroleum'!$E2532,'EIA Petroleum Classification'!$A:$B,2,FALSE)</f>
        <v/>
      </c>
    </row>
    <row r="2534" spans="1:5">
      <c r="A2534">
        <f>YEAR(B2534)</f>
        <v/>
      </c>
      <c r="B2534">
        <f>'Input EIA Imports Petroleum'!A2533</f>
        <v/>
      </c>
      <c r="C2534">
        <f>'Input EIA Imports Petroleum'!K2533</f>
        <v/>
      </c>
      <c r="D2534">
        <f>'Input EIA Imports Petroleum'!L2533</f>
        <v/>
      </c>
      <c r="E2534">
        <f>VLOOKUP('Input EIA Imports Petroleum'!$E2533,'EIA Petroleum Classification'!$A:$B,2,FALSE)</f>
        <v/>
      </c>
    </row>
    <row r="2535" spans="1:5">
      <c r="A2535">
        <f>YEAR(B2535)</f>
        <v/>
      </c>
      <c r="B2535">
        <f>'Input EIA Imports Petroleum'!A2534</f>
        <v/>
      </c>
      <c r="C2535">
        <f>'Input EIA Imports Petroleum'!K2534</f>
        <v/>
      </c>
      <c r="D2535">
        <f>'Input EIA Imports Petroleum'!L2534</f>
        <v/>
      </c>
      <c r="E2535">
        <f>VLOOKUP('Input EIA Imports Petroleum'!$E2534,'EIA Petroleum Classification'!$A:$B,2,FALSE)</f>
        <v/>
      </c>
    </row>
    <row r="2536" spans="1:5">
      <c r="A2536">
        <f>YEAR(B2536)</f>
        <v/>
      </c>
      <c r="B2536">
        <f>'Input EIA Imports Petroleum'!A2535</f>
        <v/>
      </c>
      <c r="C2536">
        <f>'Input EIA Imports Petroleum'!K2535</f>
        <v/>
      </c>
      <c r="D2536">
        <f>'Input EIA Imports Petroleum'!L2535</f>
        <v/>
      </c>
      <c r="E2536">
        <f>VLOOKUP('Input EIA Imports Petroleum'!$E2535,'EIA Petroleum Classification'!$A:$B,2,FALSE)</f>
        <v/>
      </c>
    </row>
    <row r="2537" spans="1:5">
      <c r="A2537">
        <f>YEAR(B2537)</f>
        <v/>
      </c>
      <c r="B2537">
        <f>'Input EIA Imports Petroleum'!A2536</f>
        <v/>
      </c>
      <c r="C2537">
        <f>'Input EIA Imports Petroleum'!K2536</f>
        <v/>
      </c>
      <c r="D2537">
        <f>'Input EIA Imports Petroleum'!L2536</f>
        <v/>
      </c>
      <c r="E2537">
        <f>VLOOKUP('Input EIA Imports Petroleum'!$E2536,'EIA Petroleum Classification'!$A:$B,2,FALSE)</f>
        <v/>
      </c>
    </row>
    <row r="2538" spans="1:5">
      <c r="A2538">
        <f>YEAR(B2538)</f>
        <v/>
      </c>
      <c r="B2538">
        <f>'Input EIA Imports Petroleum'!A2537</f>
        <v/>
      </c>
      <c r="C2538">
        <f>'Input EIA Imports Petroleum'!K2537</f>
        <v/>
      </c>
      <c r="D2538">
        <f>'Input EIA Imports Petroleum'!L2537</f>
        <v/>
      </c>
      <c r="E2538">
        <f>VLOOKUP('Input EIA Imports Petroleum'!$E2537,'EIA Petroleum Classification'!$A:$B,2,FALSE)</f>
        <v/>
      </c>
    </row>
    <row r="2539" spans="1:5">
      <c r="A2539">
        <f>YEAR(B2539)</f>
        <v/>
      </c>
      <c r="B2539">
        <f>'Input EIA Imports Petroleum'!A2538</f>
        <v/>
      </c>
      <c r="C2539">
        <f>'Input EIA Imports Petroleum'!K2538</f>
        <v/>
      </c>
      <c r="D2539">
        <f>'Input EIA Imports Petroleum'!L2538</f>
        <v/>
      </c>
      <c r="E2539">
        <f>VLOOKUP('Input EIA Imports Petroleum'!$E2538,'EIA Petroleum Classification'!$A:$B,2,FALSE)</f>
        <v/>
      </c>
    </row>
    <row r="2540" spans="1:5">
      <c r="A2540">
        <f>YEAR(B2540)</f>
        <v/>
      </c>
      <c r="B2540">
        <f>'Input EIA Imports Petroleum'!A2539</f>
        <v/>
      </c>
      <c r="C2540">
        <f>'Input EIA Imports Petroleum'!K2539</f>
        <v/>
      </c>
      <c r="D2540">
        <f>'Input EIA Imports Petroleum'!L2539</f>
        <v/>
      </c>
      <c r="E2540">
        <f>VLOOKUP('Input EIA Imports Petroleum'!$E2539,'EIA Petroleum Classification'!$A:$B,2,FALSE)</f>
        <v/>
      </c>
    </row>
    <row r="2541" spans="1:5">
      <c r="A2541">
        <f>YEAR(B2541)</f>
        <v/>
      </c>
      <c r="B2541">
        <f>'Input EIA Imports Petroleum'!A2540</f>
        <v/>
      </c>
      <c r="C2541">
        <f>'Input EIA Imports Petroleum'!K2540</f>
        <v/>
      </c>
      <c r="D2541">
        <f>'Input EIA Imports Petroleum'!L2540</f>
        <v/>
      </c>
      <c r="E2541">
        <f>VLOOKUP('Input EIA Imports Petroleum'!$E2540,'EIA Petroleum Classification'!$A:$B,2,FALSE)</f>
        <v/>
      </c>
    </row>
    <row r="2542" spans="1:5">
      <c r="A2542">
        <f>YEAR(B2542)</f>
        <v/>
      </c>
      <c r="B2542">
        <f>'Input EIA Imports Petroleum'!A2541</f>
        <v/>
      </c>
      <c r="C2542">
        <f>'Input EIA Imports Petroleum'!K2541</f>
        <v/>
      </c>
      <c r="D2542">
        <f>'Input EIA Imports Petroleum'!L2541</f>
        <v/>
      </c>
      <c r="E2542">
        <f>VLOOKUP('Input EIA Imports Petroleum'!$E2541,'EIA Petroleum Classification'!$A:$B,2,FALSE)</f>
        <v/>
      </c>
    </row>
    <row r="2543" spans="1:5">
      <c r="A2543">
        <f>YEAR(B2543)</f>
        <v/>
      </c>
      <c r="B2543">
        <f>'Input EIA Imports Petroleum'!A2542</f>
        <v/>
      </c>
      <c r="C2543">
        <f>'Input EIA Imports Petroleum'!K2542</f>
        <v/>
      </c>
      <c r="D2543">
        <f>'Input EIA Imports Petroleum'!L2542</f>
        <v/>
      </c>
      <c r="E2543">
        <f>VLOOKUP('Input EIA Imports Petroleum'!$E2542,'EIA Petroleum Classification'!$A:$B,2,FALSE)</f>
        <v/>
      </c>
    </row>
    <row r="2544" spans="1:5">
      <c r="A2544">
        <f>YEAR(B2544)</f>
        <v/>
      </c>
      <c r="B2544">
        <f>'Input EIA Imports Petroleum'!A2543</f>
        <v/>
      </c>
      <c r="C2544">
        <f>'Input EIA Imports Petroleum'!K2543</f>
        <v/>
      </c>
      <c r="D2544">
        <f>'Input EIA Imports Petroleum'!L2543</f>
        <v/>
      </c>
      <c r="E2544">
        <f>VLOOKUP('Input EIA Imports Petroleum'!$E2543,'EIA Petroleum Classification'!$A:$B,2,FALSE)</f>
        <v/>
      </c>
    </row>
    <row r="2545" spans="1:5">
      <c r="A2545">
        <f>YEAR(B2545)</f>
        <v/>
      </c>
      <c r="B2545">
        <f>'Input EIA Imports Petroleum'!A2544</f>
        <v/>
      </c>
      <c r="C2545">
        <f>'Input EIA Imports Petroleum'!K2544</f>
        <v/>
      </c>
      <c r="D2545">
        <f>'Input EIA Imports Petroleum'!L2544</f>
        <v/>
      </c>
      <c r="E2545">
        <f>VLOOKUP('Input EIA Imports Petroleum'!$E2544,'EIA Petroleum Classification'!$A:$B,2,FALSE)</f>
        <v/>
      </c>
    </row>
    <row r="2546" spans="1:5">
      <c r="A2546">
        <f>YEAR(B2546)</f>
        <v/>
      </c>
      <c r="B2546">
        <f>'Input EIA Imports Petroleum'!A2545</f>
        <v/>
      </c>
      <c r="C2546">
        <f>'Input EIA Imports Petroleum'!K2545</f>
        <v/>
      </c>
      <c r="D2546">
        <f>'Input EIA Imports Petroleum'!L2545</f>
        <v/>
      </c>
      <c r="E2546">
        <f>VLOOKUP('Input EIA Imports Petroleum'!$E2545,'EIA Petroleum Classification'!$A:$B,2,FALSE)</f>
        <v/>
      </c>
    </row>
    <row r="2547" spans="1:5">
      <c r="A2547">
        <f>YEAR(B2547)</f>
        <v/>
      </c>
      <c r="B2547">
        <f>'Input EIA Imports Petroleum'!A2546</f>
        <v/>
      </c>
      <c r="C2547">
        <f>'Input EIA Imports Petroleum'!K2546</f>
        <v/>
      </c>
      <c r="D2547">
        <f>'Input EIA Imports Petroleum'!L2546</f>
        <v/>
      </c>
      <c r="E2547">
        <f>VLOOKUP('Input EIA Imports Petroleum'!$E2546,'EIA Petroleum Classification'!$A:$B,2,FALSE)</f>
        <v/>
      </c>
    </row>
    <row r="2548" spans="1:5">
      <c r="A2548">
        <f>YEAR(B2548)</f>
        <v/>
      </c>
      <c r="B2548">
        <f>'Input EIA Imports Petroleum'!A2547</f>
        <v/>
      </c>
      <c r="C2548">
        <f>'Input EIA Imports Petroleum'!K2547</f>
        <v/>
      </c>
      <c r="D2548">
        <f>'Input EIA Imports Petroleum'!L2547</f>
        <v/>
      </c>
      <c r="E2548">
        <f>VLOOKUP('Input EIA Imports Petroleum'!$E2547,'EIA Petroleum Classification'!$A:$B,2,FALSE)</f>
        <v/>
      </c>
    </row>
    <row r="2549" spans="1:5">
      <c r="A2549">
        <f>YEAR(B2549)</f>
        <v/>
      </c>
      <c r="B2549">
        <f>'Input EIA Imports Petroleum'!A2548</f>
        <v/>
      </c>
      <c r="C2549">
        <f>'Input EIA Imports Petroleum'!K2548</f>
        <v/>
      </c>
      <c r="D2549">
        <f>'Input EIA Imports Petroleum'!L2548</f>
        <v/>
      </c>
      <c r="E2549">
        <f>VLOOKUP('Input EIA Imports Petroleum'!$E2548,'EIA Petroleum Classification'!$A:$B,2,FALSE)</f>
        <v/>
      </c>
    </row>
    <row r="2550" spans="1:5">
      <c r="A2550">
        <f>YEAR(B2550)</f>
        <v/>
      </c>
      <c r="B2550">
        <f>'Input EIA Imports Petroleum'!A2549</f>
        <v/>
      </c>
      <c r="C2550">
        <f>'Input EIA Imports Petroleum'!K2549</f>
        <v/>
      </c>
      <c r="D2550">
        <f>'Input EIA Imports Petroleum'!L2549</f>
        <v/>
      </c>
      <c r="E2550">
        <f>VLOOKUP('Input EIA Imports Petroleum'!$E2549,'EIA Petroleum Classification'!$A:$B,2,FALSE)</f>
        <v/>
      </c>
    </row>
    <row r="2551" spans="1:5">
      <c r="A2551">
        <f>YEAR(B2551)</f>
        <v/>
      </c>
      <c r="B2551">
        <f>'Input EIA Imports Petroleum'!A2550</f>
        <v/>
      </c>
      <c r="C2551">
        <f>'Input EIA Imports Petroleum'!K2550</f>
        <v/>
      </c>
      <c r="D2551">
        <f>'Input EIA Imports Petroleum'!L2550</f>
        <v/>
      </c>
      <c r="E2551">
        <f>VLOOKUP('Input EIA Imports Petroleum'!$E2550,'EIA Petroleum Classification'!$A:$B,2,FALSE)</f>
        <v/>
      </c>
    </row>
    <row r="2552" spans="1:5">
      <c r="A2552">
        <f>YEAR(B2552)</f>
        <v/>
      </c>
      <c r="B2552">
        <f>'Input EIA Imports Petroleum'!A2551</f>
        <v/>
      </c>
      <c r="C2552">
        <f>'Input EIA Imports Petroleum'!K2551</f>
        <v/>
      </c>
      <c r="D2552">
        <f>'Input EIA Imports Petroleum'!L2551</f>
        <v/>
      </c>
      <c r="E2552">
        <f>VLOOKUP('Input EIA Imports Petroleum'!$E2551,'EIA Petroleum Classification'!$A:$B,2,FALSE)</f>
        <v/>
      </c>
    </row>
    <row r="2553" spans="1:5">
      <c r="A2553">
        <f>YEAR(B2553)</f>
        <v/>
      </c>
      <c r="B2553">
        <f>'Input EIA Imports Petroleum'!A2552</f>
        <v/>
      </c>
      <c r="C2553">
        <f>'Input EIA Imports Petroleum'!K2552</f>
        <v/>
      </c>
      <c r="D2553">
        <f>'Input EIA Imports Petroleum'!L2552</f>
        <v/>
      </c>
      <c r="E2553">
        <f>VLOOKUP('Input EIA Imports Petroleum'!$E2552,'EIA Petroleum Classification'!$A:$B,2,FALSE)</f>
        <v/>
      </c>
    </row>
    <row r="2554" spans="1:5">
      <c r="A2554">
        <f>YEAR(B2554)</f>
        <v/>
      </c>
      <c r="B2554">
        <f>'Input EIA Imports Petroleum'!A2553</f>
        <v/>
      </c>
      <c r="C2554">
        <f>'Input EIA Imports Petroleum'!K2553</f>
        <v/>
      </c>
      <c r="D2554">
        <f>'Input EIA Imports Petroleum'!L2553</f>
        <v/>
      </c>
      <c r="E2554">
        <f>VLOOKUP('Input EIA Imports Petroleum'!$E2553,'EIA Petroleum Classification'!$A:$B,2,FALSE)</f>
        <v/>
      </c>
    </row>
    <row r="2555" spans="1:5">
      <c r="A2555">
        <f>YEAR(B2555)</f>
        <v/>
      </c>
      <c r="B2555">
        <f>'Input EIA Imports Petroleum'!A2554</f>
        <v/>
      </c>
      <c r="C2555">
        <f>'Input EIA Imports Petroleum'!K2554</f>
        <v/>
      </c>
      <c r="D2555">
        <f>'Input EIA Imports Petroleum'!L2554</f>
        <v/>
      </c>
      <c r="E2555">
        <f>VLOOKUP('Input EIA Imports Petroleum'!$E2554,'EIA Petroleum Classification'!$A:$B,2,FALSE)</f>
        <v/>
      </c>
    </row>
    <row r="2556" spans="1:5">
      <c r="A2556">
        <f>YEAR(B2556)</f>
        <v/>
      </c>
      <c r="B2556">
        <f>'Input EIA Imports Petroleum'!A2555</f>
        <v/>
      </c>
      <c r="C2556">
        <f>'Input EIA Imports Petroleum'!K2555</f>
        <v/>
      </c>
      <c r="D2556">
        <f>'Input EIA Imports Petroleum'!L2555</f>
        <v/>
      </c>
      <c r="E2556">
        <f>VLOOKUP('Input EIA Imports Petroleum'!$E2555,'EIA Petroleum Classification'!$A:$B,2,FALSE)</f>
        <v/>
      </c>
    </row>
    <row r="2557" spans="1:5">
      <c r="A2557">
        <f>YEAR(B2557)</f>
        <v/>
      </c>
      <c r="B2557">
        <f>'Input EIA Imports Petroleum'!A2556</f>
        <v/>
      </c>
      <c r="C2557">
        <f>'Input EIA Imports Petroleum'!K2556</f>
        <v/>
      </c>
      <c r="D2557">
        <f>'Input EIA Imports Petroleum'!L2556</f>
        <v/>
      </c>
      <c r="E2557">
        <f>VLOOKUP('Input EIA Imports Petroleum'!$E2556,'EIA Petroleum Classification'!$A:$B,2,FALSE)</f>
        <v/>
      </c>
    </row>
    <row r="2558" spans="1:5">
      <c r="A2558">
        <f>YEAR(B2558)</f>
        <v/>
      </c>
      <c r="B2558">
        <f>'Input EIA Imports Petroleum'!A2557</f>
        <v/>
      </c>
      <c r="C2558">
        <f>'Input EIA Imports Petroleum'!K2557</f>
        <v/>
      </c>
      <c r="D2558">
        <f>'Input EIA Imports Petroleum'!L2557</f>
        <v/>
      </c>
      <c r="E2558">
        <f>VLOOKUP('Input EIA Imports Petroleum'!$E2557,'EIA Petroleum Classification'!$A:$B,2,FALSE)</f>
        <v/>
      </c>
    </row>
    <row r="2559" spans="1:5">
      <c r="A2559">
        <f>YEAR(B2559)</f>
        <v/>
      </c>
      <c r="B2559">
        <f>'Input EIA Imports Petroleum'!A2558</f>
        <v/>
      </c>
      <c r="C2559">
        <f>'Input EIA Imports Petroleum'!K2558</f>
        <v/>
      </c>
      <c r="D2559">
        <f>'Input EIA Imports Petroleum'!L2558</f>
        <v/>
      </c>
      <c r="E2559">
        <f>VLOOKUP('Input EIA Imports Petroleum'!$E2558,'EIA Petroleum Classification'!$A:$B,2,FALSE)</f>
        <v/>
      </c>
    </row>
    <row r="2560" spans="1:5">
      <c r="A2560">
        <f>YEAR(B2560)</f>
        <v/>
      </c>
      <c r="B2560">
        <f>'Input EIA Imports Petroleum'!A2559</f>
        <v/>
      </c>
      <c r="C2560">
        <f>'Input EIA Imports Petroleum'!K2559</f>
        <v/>
      </c>
      <c r="D2560">
        <f>'Input EIA Imports Petroleum'!L2559</f>
        <v/>
      </c>
      <c r="E2560">
        <f>VLOOKUP('Input EIA Imports Petroleum'!$E2559,'EIA Petroleum Classification'!$A:$B,2,FALSE)</f>
        <v/>
      </c>
    </row>
    <row r="2561" spans="1:5">
      <c r="A2561">
        <f>YEAR(B2561)</f>
        <v/>
      </c>
      <c r="B2561">
        <f>'Input EIA Imports Petroleum'!A2560</f>
        <v/>
      </c>
      <c r="C2561">
        <f>'Input EIA Imports Petroleum'!K2560</f>
        <v/>
      </c>
      <c r="D2561">
        <f>'Input EIA Imports Petroleum'!L2560</f>
        <v/>
      </c>
      <c r="E2561">
        <f>VLOOKUP('Input EIA Imports Petroleum'!$E2560,'EIA Petroleum Classification'!$A:$B,2,FALSE)</f>
        <v/>
      </c>
    </row>
    <row r="2562" spans="1:5">
      <c r="A2562">
        <f>YEAR(B2562)</f>
        <v/>
      </c>
      <c r="B2562">
        <f>'Input EIA Imports Petroleum'!A2561</f>
        <v/>
      </c>
      <c r="C2562">
        <f>'Input EIA Imports Petroleum'!K2561</f>
        <v/>
      </c>
      <c r="D2562">
        <f>'Input EIA Imports Petroleum'!L2561</f>
        <v/>
      </c>
      <c r="E2562">
        <f>VLOOKUP('Input EIA Imports Petroleum'!$E2561,'EIA Petroleum Classification'!$A:$B,2,FALSE)</f>
        <v/>
      </c>
    </row>
    <row r="2563" spans="1:5">
      <c r="A2563">
        <f>YEAR(B2563)</f>
        <v/>
      </c>
      <c r="B2563">
        <f>'Input EIA Imports Petroleum'!A2562</f>
        <v/>
      </c>
      <c r="C2563">
        <f>'Input EIA Imports Petroleum'!K2562</f>
        <v/>
      </c>
      <c r="D2563">
        <f>'Input EIA Imports Petroleum'!L2562</f>
        <v/>
      </c>
      <c r="E2563">
        <f>VLOOKUP('Input EIA Imports Petroleum'!$E2562,'EIA Petroleum Classification'!$A:$B,2,FALSE)</f>
        <v/>
      </c>
    </row>
    <row r="2564" spans="1:5">
      <c r="A2564">
        <f>YEAR(B2564)</f>
        <v/>
      </c>
      <c r="B2564">
        <f>'Input EIA Imports Petroleum'!A2563</f>
        <v/>
      </c>
      <c r="C2564">
        <f>'Input EIA Imports Petroleum'!K2563</f>
        <v/>
      </c>
      <c r="D2564">
        <f>'Input EIA Imports Petroleum'!L2563</f>
        <v/>
      </c>
      <c r="E2564">
        <f>VLOOKUP('Input EIA Imports Petroleum'!$E2563,'EIA Petroleum Classification'!$A:$B,2,FALSE)</f>
        <v/>
      </c>
    </row>
    <row r="2565" spans="1:5">
      <c r="A2565">
        <f>YEAR(B2565)</f>
        <v/>
      </c>
      <c r="B2565">
        <f>'Input EIA Imports Petroleum'!A2564</f>
        <v/>
      </c>
      <c r="C2565">
        <f>'Input EIA Imports Petroleum'!K2564</f>
        <v/>
      </c>
      <c r="D2565">
        <f>'Input EIA Imports Petroleum'!L2564</f>
        <v/>
      </c>
      <c r="E2565">
        <f>VLOOKUP('Input EIA Imports Petroleum'!$E2564,'EIA Petroleum Classification'!$A:$B,2,FALSE)</f>
        <v/>
      </c>
    </row>
    <row r="2566" spans="1:5">
      <c r="A2566">
        <f>YEAR(B2566)</f>
        <v/>
      </c>
      <c r="B2566">
        <f>'Input EIA Imports Petroleum'!A2565</f>
        <v/>
      </c>
      <c r="C2566">
        <f>'Input EIA Imports Petroleum'!K2565</f>
        <v/>
      </c>
      <c r="D2566">
        <f>'Input EIA Imports Petroleum'!L2565</f>
        <v/>
      </c>
      <c r="E2566">
        <f>VLOOKUP('Input EIA Imports Petroleum'!$E2565,'EIA Petroleum Classification'!$A:$B,2,FALSE)</f>
        <v/>
      </c>
    </row>
    <row r="2567" spans="1:5">
      <c r="A2567">
        <f>YEAR(B2567)</f>
        <v/>
      </c>
      <c r="B2567">
        <f>'Input EIA Imports Petroleum'!A2566</f>
        <v/>
      </c>
      <c r="C2567">
        <f>'Input EIA Imports Petroleum'!K2566</f>
        <v/>
      </c>
      <c r="D2567">
        <f>'Input EIA Imports Petroleum'!L2566</f>
        <v/>
      </c>
      <c r="E2567">
        <f>VLOOKUP('Input EIA Imports Petroleum'!$E2566,'EIA Petroleum Classification'!$A:$B,2,FALSE)</f>
        <v/>
      </c>
    </row>
    <row r="2568" spans="1:5">
      <c r="A2568">
        <f>YEAR(B2568)</f>
        <v/>
      </c>
      <c r="B2568">
        <f>'Input EIA Imports Petroleum'!A2567</f>
        <v/>
      </c>
      <c r="C2568">
        <f>'Input EIA Imports Petroleum'!K2567</f>
        <v/>
      </c>
      <c r="D2568">
        <f>'Input EIA Imports Petroleum'!L2567</f>
        <v/>
      </c>
      <c r="E2568">
        <f>VLOOKUP('Input EIA Imports Petroleum'!$E2567,'EIA Petroleum Classification'!$A:$B,2,FALSE)</f>
        <v/>
      </c>
    </row>
    <row r="2569" spans="1:5">
      <c r="A2569">
        <f>YEAR(B2569)</f>
        <v/>
      </c>
      <c r="B2569">
        <f>'Input EIA Imports Petroleum'!A2568</f>
        <v/>
      </c>
      <c r="C2569">
        <f>'Input EIA Imports Petroleum'!K2568</f>
        <v/>
      </c>
      <c r="D2569">
        <f>'Input EIA Imports Petroleum'!L2568</f>
        <v/>
      </c>
      <c r="E2569">
        <f>VLOOKUP('Input EIA Imports Petroleum'!$E2568,'EIA Petroleum Classification'!$A:$B,2,FALSE)</f>
        <v/>
      </c>
    </row>
    <row r="2570" spans="1:5">
      <c r="A2570">
        <f>YEAR(B2570)</f>
        <v/>
      </c>
      <c r="B2570">
        <f>'Input EIA Imports Petroleum'!A2569</f>
        <v/>
      </c>
      <c r="C2570">
        <f>'Input EIA Imports Petroleum'!K2569</f>
        <v/>
      </c>
      <c r="D2570">
        <f>'Input EIA Imports Petroleum'!L2569</f>
        <v/>
      </c>
      <c r="E2570">
        <f>VLOOKUP('Input EIA Imports Petroleum'!$E2569,'EIA Petroleum Classification'!$A:$B,2,FALSE)</f>
        <v/>
      </c>
    </row>
    <row r="2571" spans="1:5">
      <c r="A2571">
        <f>YEAR(B2571)</f>
        <v/>
      </c>
      <c r="B2571">
        <f>'Input EIA Imports Petroleum'!A2570</f>
        <v/>
      </c>
      <c r="C2571">
        <f>'Input EIA Imports Petroleum'!K2570</f>
        <v/>
      </c>
      <c r="D2571">
        <f>'Input EIA Imports Petroleum'!L2570</f>
        <v/>
      </c>
      <c r="E2571">
        <f>VLOOKUP('Input EIA Imports Petroleum'!$E2570,'EIA Petroleum Classification'!$A:$B,2,FALSE)</f>
        <v/>
      </c>
    </row>
    <row r="2572" spans="1:5">
      <c r="A2572">
        <f>YEAR(B2572)</f>
        <v/>
      </c>
      <c r="B2572">
        <f>'Input EIA Imports Petroleum'!A2571</f>
        <v/>
      </c>
      <c r="C2572">
        <f>'Input EIA Imports Petroleum'!K2571</f>
        <v/>
      </c>
      <c r="D2572">
        <f>'Input EIA Imports Petroleum'!L2571</f>
        <v/>
      </c>
      <c r="E2572">
        <f>VLOOKUP('Input EIA Imports Petroleum'!$E2571,'EIA Petroleum Classification'!$A:$B,2,FALSE)</f>
        <v/>
      </c>
    </row>
    <row r="2573" spans="1:5">
      <c r="A2573">
        <f>YEAR(B2573)</f>
        <v/>
      </c>
      <c r="B2573">
        <f>'Input EIA Imports Petroleum'!A2572</f>
        <v/>
      </c>
      <c r="C2573">
        <f>'Input EIA Imports Petroleum'!K2572</f>
        <v/>
      </c>
      <c r="D2573">
        <f>'Input EIA Imports Petroleum'!L2572</f>
        <v/>
      </c>
      <c r="E2573">
        <f>VLOOKUP('Input EIA Imports Petroleum'!$E2572,'EIA Petroleum Classification'!$A:$B,2,FALSE)</f>
        <v/>
      </c>
    </row>
    <row r="2574" spans="1:5">
      <c r="A2574">
        <f>YEAR(B2574)</f>
        <v/>
      </c>
      <c r="B2574">
        <f>'Input EIA Imports Petroleum'!A2573</f>
        <v/>
      </c>
      <c r="C2574">
        <f>'Input EIA Imports Petroleum'!K2573</f>
        <v/>
      </c>
      <c r="D2574">
        <f>'Input EIA Imports Petroleum'!L2573</f>
        <v/>
      </c>
      <c r="E2574">
        <f>VLOOKUP('Input EIA Imports Petroleum'!$E2573,'EIA Petroleum Classification'!$A:$B,2,FALSE)</f>
        <v/>
      </c>
    </row>
    <row r="2575" spans="1:5">
      <c r="A2575">
        <f>YEAR(B2575)</f>
        <v/>
      </c>
      <c r="B2575">
        <f>'Input EIA Imports Petroleum'!A2574</f>
        <v/>
      </c>
      <c r="C2575">
        <f>'Input EIA Imports Petroleum'!K2574</f>
        <v/>
      </c>
      <c r="D2575">
        <f>'Input EIA Imports Petroleum'!L2574</f>
        <v/>
      </c>
      <c r="E2575">
        <f>VLOOKUP('Input EIA Imports Petroleum'!$E2574,'EIA Petroleum Classification'!$A:$B,2,FALSE)</f>
        <v/>
      </c>
    </row>
    <row r="2576" spans="1:5">
      <c r="A2576">
        <f>YEAR(B2576)</f>
        <v/>
      </c>
      <c r="B2576">
        <f>'Input EIA Imports Petroleum'!A2575</f>
        <v/>
      </c>
      <c r="C2576">
        <f>'Input EIA Imports Petroleum'!K2575</f>
        <v/>
      </c>
      <c r="D2576">
        <f>'Input EIA Imports Petroleum'!L2575</f>
        <v/>
      </c>
      <c r="E2576">
        <f>VLOOKUP('Input EIA Imports Petroleum'!$E2575,'EIA Petroleum Classification'!$A:$B,2,FALSE)</f>
        <v/>
      </c>
    </row>
    <row r="2577" spans="1:5">
      <c r="A2577">
        <f>YEAR(B2577)</f>
        <v/>
      </c>
      <c r="B2577">
        <f>'Input EIA Imports Petroleum'!A2576</f>
        <v/>
      </c>
      <c r="C2577">
        <f>'Input EIA Imports Petroleum'!K2576</f>
        <v/>
      </c>
      <c r="D2577">
        <f>'Input EIA Imports Petroleum'!L2576</f>
        <v/>
      </c>
      <c r="E2577">
        <f>VLOOKUP('Input EIA Imports Petroleum'!$E2576,'EIA Petroleum Classification'!$A:$B,2,FALSE)</f>
        <v/>
      </c>
    </row>
    <row r="2578" spans="1:5">
      <c r="A2578">
        <f>YEAR(B2578)</f>
        <v/>
      </c>
      <c r="B2578">
        <f>'Input EIA Imports Petroleum'!A2577</f>
        <v/>
      </c>
      <c r="C2578">
        <f>'Input EIA Imports Petroleum'!K2577</f>
        <v/>
      </c>
      <c r="D2578">
        <f>'Input EIA Imports Petroleum'!L2577</f>
        <v/>
      </c>
      <c r="E2578">
        <f>VLOOKUP('Input EIA Imports Petroleum'!$E2577,'EIA Petroleum Classification'!$A:$B,2,FALSE)</f>
        <v/>
      </c>
    </row>
    <row r="2579" spans="1:5">
      <c r="A2579">
        <f>YEAR(B2579)</f>
        <v/>
      </c>
      <c r="B2579">
        <f>'Input EIA Imports Petroleum'!A2578</f>
        <v/>
      </c>
      <c r="C2579">
        <f>'Input EIA Imports Petroleum'!K2578</f>
        <v/>
      </c>
      <c r="D2579">
        <f>'Input EIA Imports Petroleum'!L2578</f>
        <v/>
      </c>
      <c r="E2579">
        <f>VLOOKUP('Input EIA Imports Petroleum'!$E2578,'EIA Petroleum Classification'!$A:$B,2,FALSE)</f>
        <v/>
      </c>
    </row>
    <row r="2580" spans="1:5">
      <c r="A2580">
        <f>YEAR(B2580)</f>
        <v/>
      </c>
      <c r="B2580">
        <f>'Input EIA Imports Petroleum'!A2579</f>
        <v/>
      </c>
      <c r="C2580">
        <f>'Input EIA Imports Petroleum'!K2579</f>
        <v/>
      </c>
      <c r="D2580">
        <f>'Input EIA Imports Petroleum'!L2579</f>
        <v/>
      </c>
      <c r="E2580">
        <f>VLOOKUP('Input EIA Imports Petroleum'!$E2579,'EIA Petroleum Classification'!$A:$B,2,FALSE)</f>
        <v/>
      </c>
    </row>
    <row r="2581" spans="1:5">
      <c r="A2581">
        <f>YEAR(B2581)</f>
        <v/>
      </c>
      <c r="B2581">
        <f>'Input EIA Imports Petroleum'!A2580</f>
        <v/>
      </c>
      <c r="C2581">
        <f>'Input EIA Imports Petroleum'!K2580</f>
        <v/>
      </c>
      <c r="D2581">
        <f>'Input EIA Imports Petroleum'!L2580</f>
        <v/>
      </c>
      <c r="E2581">
        <f>VLOOKUP('Input EIA Imports Petroleum'!$E2580,'EIA Petroleum Classification'!$A:$B,2,FALSE)</f>
        <v/>
      </c>
    </row>
    <row r="2582" spans="1:5">
      <c r="A2582">
        <f>YEAR(B2582)</f>
        <v/>
      </c>
      <c r="B2582">
        <f>'Input EIA Imports Petroleum'!A2581</f>
        <v/>
      </c>
      <c r="C2582">
        <f>'Input EIA Imports Petroleum'!K2581</f>
        <v/>
      </c>
      <c r="D2582">
        <f>'Input EIA Imports Petroleum'!L2581</f>
        <v/>
      </c>
      <c r="E2582">
        <f>VLOOKUP('Input EIA Imports Petroleum'!$E2581,'EIA Petroleum Classification'!$A:$B,2,FALSE)</f>
        <v/>
      </c>
    </row>
    <row r="2583" spans="1:5">
      <c r="A2583">
        <f>YEAR(B2583)</f>
        <v/>
      </c>
      <c r="B2583">
        <f>'Input EIA Imports Petroleum'!A2582</f>
        <v/>
      </c>
      <c r="C2583">
        <f>'Input EIA Imports Petroleum'!K2582</f>
        <v/>
      </c>
      <c r="D2583">
        <f>'Input EIA Imports Petroleum'!L2582</f>
        <v/>
      </c>
      <c r="E2583">
        <f>VLOOKUP('Input EIA Imports Petroleum'!$E2582,'EIA Petroleum Classification'!$A:$B,2,FALSE)</f>
        <v/>
      </c>
    </row>
    <row r="2584" spans="1:5">
      <c r="A2584">
        <f>YEAR(B2584)</f>
        <v/>
      </c>
      <c r="B2584">
        <f>'Input EIA Imports Petroleum'!A2583</f>
        <v/>
      </c>
      <c r="C2584">
        <f>'Input EIA Imports Petroleum'!K2583</f>
        <v/>
      </c>
      <c r="D2584">
        <f>'Input EIA Imports Petroleum'!L2583</f>
        <v/>
      </c>
      <c r="E2584">
        <f>VLOOKUP('Input EIA Imports Petroleum'!$E2583,'EIA Petroleum Classification'!$A:$B,2,FALSE)</f>
        <v/>
      </c>
    </row>
    <row r="2585" spans="1:5">
      <c r="A2585">
        <f>YEAR(B2585)</f>
        <v/>
      </c>
      <c r="B2585">
        <f>'Input EIA Imports Petroleum'!A2584</f>
        <v/>
      </c>
      <c r="C2585">
        <f>'Input EIA Imports Petroleum'!K2584</f>
        <v/>
      </c>
      <c r="D2585">
        <f>'Input EIA Imports Petroleum'!L2584</f>
        <v/>
      </c>
      <c r="E2585">
        <f>VLOOKUP('Input EIA Imports Petroleum'!$E2584,'EIA Petroleum Classification'!$A:$B,2,FALSE)</f>
        <v/>
      </c>
    </row>
    <row r="2586" spans="1:5">
      <c r="A2586">
        <f>YEAR(B2586)</f>
        <v/>
      </c>
      <c r="B2586">
        <f>'Input EIA Imports Petroleum'!A2585</f>
        <v/>
      </c>
      <c r="C2586">
        <f>'Input EIA Imports Petroleum'!K2585</f>
        <v/>
      </c>
      <c r="D2586">
        <f>'Input EIA Imports Petroleum'!L2585</f>
        <v/>
      </c>
      <c r="E2586">
        <f>VLOOKUP('Input EIA Imports Petroleum'!$E2585,'EIA Petroleum Classification'!$A:$B,2,FALSE)</f>
        <v/>
      </c>
    </row>
    <row r="2587" spans="1:5">
      <c r="A2587">
        <f>YEAR(B2587)</f>
        <v/>
      </c>
      <c r="B2587">
        <f>'Input EIA Imports Petroleum'!A2586</f>
        <v/>
      </c>
      <c r="C2587">
        <f>'Input EIA Imports Petroleum'!K2586</f>
        <v/>
      </c>
      <c r="D2587">
        <f>'Input EIA Imports Petroleum'!L2586</f>
        <v/>
      </c>
      <c r="E2587">
        <f>VLOOKUP('Input EIA Imports Petroleum'!$E2586,'EIA Petroleum Classification'!$A:$B,2,FALSE)</f>
        <v/>
      </c>
    </row>
    <row r="2588" spans="1:5">
      <c r="A2588">
        <f>YEAR(B2588)</f>
        <v/>
      </c>
      <c r="B2588">
        <f>'Input EIA Imports Petroleum'!A2587</f>
        <v/>
      </c>
      <c r="C2588">
        <f>'Input EIA Imports Petroleum'!K2587</f>
        <v/>
      </c>
      <c r="D2588">
        <f>'Input EIA Imports Petroleum'!L2587</f>
        <v/>
      </c>
      <c r="E2588">
        <f>VLOOKUP('Input EIA Imports Petroleum'!$E2587,'EIA Petroleum Classification'!$A:$B,2,FALSE)</f>
        <v/>
      </c>
    </row>
    <row r="2589" spans="1:5">
      <c r="A2589">
        <f>YEAR(B2589)</f>
        <v/>
      </c>
      <c r="B2589">
        <f>'Input EIA Imports Petroleum'!A2588</f>
        <v/>
      </c>
      <c r="C2589">
        <f>'Input EIA Imports Petroleum'!K2588</f>
        <v/>
      </c>
      <c r="D2589">
        <f>'Input EIA Imports Petroleum'!L2588</f>
        <v/>
      </c>
      <c r="E2589">
        <f>VLOOKUP('Input EIA Imports Petroleum'!$E2588,'EIA Petroleum Classification'!$A:$B,2,FALSE)</f>
        <v/>
      </c>
    </row>
    <row r="2590" spans="1:5">
      <c r="A2590">
        <f>YEAR(B2590)</f>
        <v/>
      </c>
      <c r="B2590">
        <f>'Input EIA Imports Petroleum'!A2589</f>
        <v/>
      </c>
      <c r="C2590">
        <f>'Input EIA Imports Petroleum'!K2589</f>
        <v/>
      </c>
      <c r="D2590">
        <f>'Input EIA Imports Petroleum'!L2589</f>
        <v/>
      </c>
      <c r="E2590">
        <f>VLOOKUP('Input EIA Imports Petroleum'!$E2589,'EIA Petroleum Classification'!$A:$B,2,FALSE)</f>
        <v/>
      </c>
    </row>
    <row r="2591" spans="1:5">
      <c r="A2591">
        <f>YEAR(B2591)</f>
        <v/>
      </c>
      <c r="B2591">
        <f>'Input EIA Imports Petroleum'!A2590</f>
        <v/>
      </c>
      <c r="C2591">
        <f>'Input EIA Imports Petroleum'!K2590</f>
        <v/>
      </c>
      <c r="D2591">
        <f>'Input EIA Imports Petroleum'!L2590</f>
        <v/>
      </c>
      <c r="E2591">
        <f>VLOOKUP('Input EIA Imports Petroleum'!$E2590,'EIA Petroleum Classification'!$A:$B,2,FALSE)</f>
        <v/>
      </c>
    </row>
    <row r="2592" spans="1:5">
      <c r="A2592">
        <f>YEAR(B2592)</f>
        <v/>
      </c>
      <c r="B2592">
        <f>'Input EIA Imports Petroleum'!A2591</f>
        <v/>
      </c>
      <c r="C2592">
        <f>'Input EIA Imports Petroleum'!K2591</f>
        <v/>
      </c>
      <c r="D2592">
        <f>'Input EIA Imports Petroleum'!L2591</f>
        <v/>
      </c>
      <c r="E2592">
        <f>VLOOKUP('Input EIA Imports Petroleum'!$E2591,'EIA Petroleum Classification'!$A:$B,2,FALSE)</f>
        <v/>
      </c>
    </row>
    <row r="2593" spans="1:5">
      <c r="A2593">
        <f>YEAR(B2593)</f>
        <v/>
      </c>
      <c r="B2593">
        <f>'Input EIA Imports Petroleum'!A2592</f>
        <v/>
      </c>
      <c r="C2593">
        <f>'Input EIA Imports Petroleum'!K2592</f>
        <v/>
      </c>
      <c r="D2593">
        <f>'Input EIA Imports Petroleum'!L2592</f>
        <v/>
      </c>
      <c r="E2593">
        <f>VLOOKUP('Input EIA Imports Petroleum'!$E2592,'EIA Petroleum Classification'!$A:$B,2,FALSE)</f>
        <v/>
      </c>
    </row>
    <row r="2594" spans="1:5">
      <c r="A2594">
        <f>YEAR(B2594)</f>
        <v/>
      </c>
      <c r="B2594">
        <f>'Input EIA Imports Petroleum'!A2593</f>
        <v/>
      </c>
      <c r="C2594">
        <f>'Input EIA Imports Petroleum'!K2593</f>
        <v/>
      </c>
      <c r="D2594">
        <f>'Input EIA Imports Petroleum'!L2593</f>
        <v/>
      </c>
      <c r="E2594">
        <f>VLOOKUP('Input EIA Imports Petroleum'!$E2593,'EIA Petroleum Classification'!$A:$B,2,FALSE)</f>
        <v/>
      </c>
    </row>
    <row r="2595" spans="1:5">
      <c r="A2595">
        <f>YEAR(B2595)</f>
        <v/>
      </c>
      <c r="B2595">
        <f>'Input EIA Imports Petroleum'!A2594</f>
        <v/>
      </c>
      <c r="C2595">
        <f>'Input EIA Imports Petroleum'!K2594</f>
        <v/>
      </c>
      <c r="D2595">
        <f>'Input EIA Imports Petroleum'!L2594</f>
        <v/>
      </c>
      <c r="E2595">
        <f>VLOOKUP('Input EIA Imports Petroleum'!$E2594,'EIA Petroleum Classification'!$A:$B,2,FALSE)</f>
        <v/>
      </c>
    </row>
    <row r="2596" spans="1:5">
      <c r="A2596">
        <f>YEAR(B2596)</f>
        <v/>
      </c>
      <c r="B2596">
        <f>'Input EIA Imports Petroleum'!A2595</f>
        <v/>
      </c>
      <c r="C2596">
        <f>'Input EIA Imports Petroleum'!K2595</f>
        <v/>
      </c>
      <c r="D2596">
        <f>'Input EIA Imports Petroleum'!L2595</f>
        <v/>
      </c>
      <c r="E2596">
        <f>VLOOKUP('Input EIA Imports Petroleum'!$E2595,'EIA Petroleum Classification'!$A:$B,2,FALSE)</f>
        <v/>
      </c>
    </row>
    <row r="2597" spans="1:5">
      <c r="A2597">
        <f>YEAR(B2597)</f>
        <v/>
      </c>
      <c r="B2597">
        <f>'Input EIA Imports Petroleum'!A2596</f>
        <v/>
      </c>
      <c r="C2597">
        <f>'Input EIA Imports Petroleum'!K2596</f>
        <v/>
      </c>
      <c r="D2597">
        <f>'Input EIA Imports Petroleum'!L2596</f>
        <v/>
      </c>
      <c r="E2597">
        <f>VLOOKUP('Input EIA Imports Petroleum'!$E2596,'EIA Petroleum Classification'!$A:$B,2,FALSE)</f>
        <v/>
      </c>
    </row>
    <row r="2598" spans="1:5">
      <c r="A2598">
        <f>YEAR(B2598)</f>
        <v/>
      </c>
      <c r="B2598">
        <f>'Input EIA Imports Petroleum'!A2597</f>
        <v/>
      </c>
      <c r="C2598">
        <f>'Input EIA Imports Petroleum'!K2597</f>
        <v/>
      </c>
      <c r="D2598">
        <f>'Input EIA Imports Petroleum'!L2597</f>
        <v/>
      </c>
      <c r="E2598">
        <f>VLOOKUP('Input EIA Imports Petroleum'!$E2597,'EIA Petroleum Classification'!$A:$B,2,FALSE)</f>
        <v/>
      </c>
    </row>
    <row r="2599" spans="1:5">
      <c r="A2599">
        <f>YEAR(B2599)</f>
        <v/>
      </c>
      <c r="B2599">
        <f>'Input EIA Imports Petroleum'!A2598</f>
        <v/>
      </c>
      <c r="C2599">
        <f>'Input EIA Imports Petroleum'!K2598</f>
        <v/>
      </c>
      <c r="D2599">
        <f>'Input EIA Imports Petroleum'!L2598</f>
        <v/>
      </c>
      <c r="E2599">
        <f>VLOOKUP('Input EIA Imports Petroleum'!$E2598,'EIA Petroleum Classification'!$A:$B,2,FALSE)</f>
        <v/>
      </c>
    </row>
    <row r="2600" spans="1:5">
      <c r="A2600">
        <f>YEAR(B2600)</f>
        <v/>
      </c>
      <c r="B2600">
        <f>'Input EIA Imports Petroleum'!A2599</f>
        <v/>
      </c>
      <c r="C2600">
        <f>'Input EIA Imports Petroleum'!K2599</f>
        <v/>
      </c>
      <c r="D2600">
        <f>'Input EIA Imports Petroleum'!L2599</f>
        <v/>
      </c>
      <c r="E2600">
        <f>VLOOKUP('Input EIA Imports Petroleum'!$E2599,'EIA Petroleum Classification'!$A:$B,2,FALSE)</f>
        <v/>
      </c>
    </row>
    <row r="2601" spans="1:5">
      <c r="A2601">
        <f>YEAR(B2601)</f>
        <v/>
      </c>
      <c r="B2601">
        <f>'Input EIA Imports Petroleum'!A2600</f>
        <v/>
      </c>
      <c r="C2601">
        <f>'Input EIA Imports Petroleum'!K2600</f>
        <v/>
      </c>
      <c r="D2601">
        <f>'Input EIA Imports Petroleum'!L2600</f>
        <v/>
      </c>
      <c r="E2601">
        <f>VLOOKUP('Input EIA Imports Petroleum'!$E2600,'EIA Petroleum Classification'!$A:$B,2,FALSE)</f>
        <v/>
      </c>
    </row>
    <row r="2602" spans="1:5">
      <c r="A2602">
        <f>YEAR(B2602)</f>
        <v/>
      </c>
      <c r="B2602">
        <f>'Input EIA Imports Petroleum'!A2601</f>
        <v/>
      </c>
      <c r="C2602">
        <f>'Input EIA Imports Petroleum'!K2601</f>
        <v/>
      </c>
      <c r="D2602">
        <f>'Input EIA Imports Petroleum'!L2601</f>
        <v/>
      </c>
      <c r="E2602">
        <f>VLOOKUP('Input EIA Imports Petroleum'!$E2601,'EIA Petroleum Classification'!$A:$B,2,FALSE)</f>
        <v/>
      </c>
    </row>
    <row r="2603" spans="1:5">
      <c r="A2603">
        <f>YEAR(B2603)</f>
        <v/>
      </c>
      <c r="B2603">
        <f>'Input EIA Imports Petroleum'!A2602</f>
        <v/>
      </c>
      <c r="C2603">
        <f>'Input EIA Imports Petroleum'!K2602</f>
        <v/>
      </c>
      <c r="D2603">
        <f>'Input EIA Imports Petroleum'!L2602</f>
        <v/>
      </c>
      <c r="E2603">
        <f>VLOOKUP('Input EIA Imports Petroleum'!$E2602,'EIA Petroleum Classification'!$A:$B,2,FALSE)</f>
        <v/>
      </c>
    </row>
    <row r="2604" spans="1:5">
      <c r="A2604">
        <f>YEAR(B2604)</f>
        <v/>
      </c>
      <c r="B2604">
        <f>'Input EIA Imports Petroleum'!A2603</f>
        <v/>
      </c>
      <c r="C2604">
        <f>'Input EIA Imports Petroleum'!K2603</f>
        <v/>
      </c>
      <c r="D2604">
        <f>'Input EIA Imports Petroleum'!L2603</f>
        <v/>
      </c>
      <c r="E2604">
        <f>VLOOKUP('Input EIA Imports Petroleum'!$E2603,'EIA Petroleum Classification'!$A:$B,2,FALSE)</f>
        <v/>
      </c>
    </row>
    <row r="2605" spans="1:5">
      <c r="A2605">
        <f>YEAR(B2605)</f>
        <v/>
      </c>
      <c r="B2605">
        <f>'Input EIA Imports Petroleum'!A2604</f>
        <v/>
      </c>
      <c r="C2605">
        <f>'Input EIA Imports Petroleum'!K2604</f>
        <v/>
      </c>
      <c r="D2605">
        <f>'Input EIA Imports Petroleum'!L2604</f>
        <v/>
      </c>
      <c r="E2605">
        <f>VLOOKUP('Input EIA Imports Petroleum'!$E2604,'EIA Petroleum Classification'!$A:$B,2,FALSE)</f>
        <v/>
      </c>
    </row>
    <row r="2606" spans="1:5">
      <c r="A2606">
        <f>YEAR(B2606)</f>
        <v/>
      </c>
      <c r="B2606">
        <f>'Input EIA Imports Petroleum'!A2605</f>
        <v/>
      </c>
      <c r="C2606">
        <f>'Input EIA Imports Petroleum'!K2605</f>
        <v/>
      </c>
      <c r="D2606">
        <f>'Input EIA Imports Petroleum'!L2605</f>
        <v/>
      </c>
      <c r="E2606">
        <f>VLOOKUP('Input EIA Imports Petroleum'!$E2605,'EIA Petroleum Classification'!$A:$B,2,FALSE)</f>
        <v/>
      </c>
    </row>
    <row r="2607" spans="1:5">
      <c r="A2607">
        <f>YEAR(B2607)</f>
        <v/>
      </c>
      <c r="B2607">
        <f>'Input EIA Imports Petroleum'!A2606</f>
        <v/>
      </c>
      <c r="C2607">
        <f>'Input EIA Imports Petroleum'!K2606</f>
        <v/>
      </c>
      <c r="D2607">
        <f>'Input EIA Imports Petroleum'!L2606</f>
        <v/>
      </c>
      <c r="E2607">
        <f>VLOOKUP('Input EIA Imports Petroleum'!$E2606,'EIA Petroleum Classification'!$A:$B,2,FALSE)</f>
        <v/>
      </c>
    </row>
    <row r="2608" spans="1:5">
      <c r="A2608">
        <f>YEAR(B2608)</f>
        <v/>
      </c>
      <c r="B2608">
        <f>'Input EIA Imports Petroleum'!A2607</f>
        <v/>
      </c>
      <c r="C2608">
        <f>'Input EIA Imports Petroleum'!K2607</f>
        <v/>
      </c>
      <c r="D2608">
        <f>'Input EIA Imports Petroleum'!L2607</f>
        <v/>
      </c>
      <c r="E2608">
        <f>VLOOKUP('Input EIA Imports Petroleum'!$E2607,'EIA Petroleum Classification'!$A:$B,2,FALSE)</f>
        <v/>
      </c>
    </row>
    <row r="2609" spans="1:5">
      <c r="A2609">
        <f>YEAR(B2609)</f>
        <v/>
      </c>
      <c r="B2609">
        <f>'Input EIA Imports Petroleum'!A2608</f>
        <v/>
      </c>
      <c r="C2609">
        <f>'Input EIA Imports Petroleum'!K2608</f>
        <v/>
      </c>
      <c r="D2609">
        <f>'Input EIA Imports Petroleum'!L2608</f>
        <v/>
      </c>
      <c r="E2609">
        <f>VLOOKUP('Input EIA Imports Petroleum'!$E2608,'EIA Petroleum Classification'!$A:$B,2,FALSE)</f>
        <v/>
      </c>
    </row>
    <row r="2610" spans="1:5">
      <c r="A2610">
        <f>YEAR(B2610)</f>
        <v/>
      </c>
      <c r="B2610">
        <f>'Input EIA Imports Petroleum'!A2609</f>
        <v/>
      </c>
      <c r="C2610">
        <f>'Input EIA Imports Petroleum'!K2609</f>
        <v/>
      </c>
      <c r="D2610">
        <f>'Input EIA Imports Petroleum'!L2609</f>
        <v/>
      </c>
      <c r="E2610">
        <f>VLOOKUP('Input EIA Imports Petroleum'!$E2609,'EIA Petroleum Classification'!$A:$B,2,FALSE)</f>
        <v/>
      </c>
    </row>
    <row r="2611" spans="1:5">
      <c r="A2611">
        <f>YEAR(B2611)</f>
        <v/>
      </c>
      <c r="B2611">
        <f>'Input EIA Imports Petroleum'!A2610</f>
        <v/>
      </c>
      <c r="C2611">
        <f>'Input EIA Imports Petroleum'!K2610</f>
        <v/>
      </c>
      <c r="D2611">
        <f>'Input EIA Imports Petroleum'!L2610</f>
        <v/>
      </c>
      <c r="E2611">
        <f>VLOOKUP('Input EIA Imports Petroleum'!$E2610,'EIA Petroleum Classification'!$A:$B,2,FALSE)</f>
        <v/>
      </c>
    </row>
    <row r="2612" spans="1:5">
      <c r="A2612">
        <f>YEAR(B2612)</f>
        <v/>
      </c>
      <c r="B2612">
        <f>'Input EIA Imports Petroleum'!A2611</f>
        <v/>
      </c>
      <c r="C2612">
        <f>'Input EIA Imports Petroleum'!K2611</f>
        <v/>
      </c>
      <c r="D2612">
        <f>'Input EIA Imports Petroleum'!L2611</f>
        <v/>
      </c>
      <c r="E2612">
        <f>VLOOKUP('Input EIA Imports Petroleum'!$E2611,'EIA Petroleum Classification'!$A:$B,2,FALSE)</f>
        <v/>
      </c>
    </row>
    <row r="2613" spans="1:5">
      <c r="A2613">
        <f>YEAR(B2613)</f>
        <v/>
      </c>
      <c r="B2613">
        <f>'Input EIA Imports Petroleum'!A2612</f>
        <v/>
      </c>
      <c r="C2613">
        <f>'Input EIA Imports Petroleum'!K2612</f>
        <v/>
      </c>
      <c r="D2613">
        <f>'Input EIA Imports Petroleum'!L2612</f>
        <v/>
      </c>
      <c r="E2613">
        <f>VLOOKUP('Input EIA Imports Petroleum'!$E2612,'EIA Petroleum Classification'!$A:$B,2,FALSE)</f>
        <v/>
      </c>
    </row>
    <row r="2614" spans="1:5">
      <c r="A2614">
        <f>YEAR(B2614)</f>
        <v/>
      </c>
      <c r="B2614">
        <f>'Input EIA Imports Petroleum'!A2613</f>
        <v/>
      </c>
      <c r="C2614">
        <f>'Input EIA Imports Petroleum'!K2613</f>
        <v/>
      </c>
      <c r="D2614">
        <f>'Input EIA Imports Petroleum'!L2613</f>
        <v/>
      </c>
      <c r="E2614">
        <f>VLOOKUP('Input EIA Imports Petroleum'!$E2613,'EIA Petroleum Classification'!$A:$B,2,FALSE)</f>
        <v/>
      </c>
    </row>
    <row r="2615" spans="1:5">
      <c r="A2615">
        <f>YEAR(B2615)</f>
        <v/>
      </c>
      <c r="B2615">
        <f>'Input EIA Imports Petroleum'!A2614</f>
        <v/>
      </c>
      <c r="C2615">
        <f>'Input EIA Imports Petroleum'!K2614</f>
        <v/>
      </c>
      <c r="D2615">
        <f>'Input EIA Imports Petroleum'!L2614</f>
        <v/>
      </c>
      <c r="E2615">
        <f>VLOOKUP('Input EIA Imports Petroleum'!$E2614,'EIA Petroleum Classification'!$A:$B,2,FALSE)</f>
        <v/>
      </c>
    </row>
    <row r="2616" spans="1:5">
      <c r="A2616">
        <f>YEAR(B2616)</f>
        <v/>
      </c>
      <c r="B2616">
        <f>'Input EIA Imports Petroleum'!A2615</f>
        <v/>
      </c>
      <c r="C2616">
        <f>'Input EIA Imports Petroleum'!K2615</f>
        <v/>
      </c>
      <c r="D2616">
        <f>'Input EIA Imports Petroleum'!L2615</f>
        <v/>
      </c>
      <c r="E2616">
        <f>VLOOKUP('Input EIA Imports Petroleum'!$E2615,'EIA Petroleum Classification'!$A:$B,2,FALSE)</f>
        <v/>
      </c>
    </row>
    <row r="2617" spans="1:5">
      <c r="A2617">
        <f>YEAR(B2617)</f>
        <v/>
      </c>
      <c r="B2617">
        <f>'Input EIA Imports Petroleum'!A2616</f>
        <v/>
      </c>
      <c r="C2617">
        <f>'Input EIA Imports Petroleum'!K2616</f>
        <v/>
      </c>
      <c r="D2617">
        <f>'Input EIA Imports Petroleum'!L2616</f>
        <v/>
      </c>
      <c r="E2617">
        <f>VLOOKUP('Input EIA Imports Petroleum'!$E2616,'EIA Petroleum Classification'!$A:$B,2,FALSE)</f>
        <v/>
      </c>
    </row>
    <row r="2618" spans="1:5">
      <c r="A2618">
        <f>YEAR(B2618)</f>
        <v/>
      </c>
      <c r="B2618">
        <f>'Input EIA Imports Petroleum'!A2617</f>
        <v/>
      </c>
      <c r="C2618">
        <f>'Input EIA Imports Petroleum'!K2617</f>
        <v/>
      </c>
      <c r="D2618">
        <f>'Input EIA Imports Petroleum'!L2617</f>
        <v/>
      </c>
      <c r="E2618">
        <f>VLOOKUP('Input EIA Imports Petroleum'!$E2617,'EIA Petroleum Classification'!$A:$B,2,FALSE)</f>
        <v/>
      </c>
    </row>
    <row r="2619" spans="1:5">
      <c r="A2619">
        <f>YEAR(B2619)</f>
        <v/>
      </c>
      <c r="B2619">
        <f>'Input EIA Imports Petroleum'!A2618</f>
        <v/>
      </c>
      <c r="C2619">
        <f>'Input EIA Imports Petroleum'!K2618</f>
        <v/>
      </c>
      <c r="D2619">
        <f>'Input EIA Imports Petroleum'!L2618</f>
        <v/>
      </c>
      <c r="E2619">
        <f>VLOOKUP('Input EIA Imports Petroleum'!$E2618,'EIA Petroleum Classification'!$A:$B,2,FALSE)</f>
        <v/>
      </c>
    </row>
    <row r="2620" spans="1:5">
      <c r="A2620">
        <f>YEAR(B2620)</f>
        <v/>
      </c>
      <c r="B2620">
        <f>'Input EIA Imports Petroleum'!A2619</f>
        <v/>
      </c>
      <c r="C2620">
        <f>'Input EIA Imports Petroleum'!K2619</f>
        <v/>
      </c>
      <c r="D2620">
        <f>'Input EIA Imports Petroleum'!L2619</f>
        <v/>
      </c>
      <c r="E2620">
        <f>VLOOKUP('Input EIA Imports Petroleum'!$E2619,'EIA Petroleum Classification'!$A:$B,2,FALSE)</f>
        <v/>
      </c>
    </row>
    <row r="2621" spans="1:5">
      <c r="A2621">
        <f>YEAR(B2621)</f>
        <v/>
      </c>
      <c r="B2621">
        <f>'Input EIA Imports Petroleum'!A2620</f>
        <v/>
      </c>
      <c r="C2621">
        <f>'Input EIA Imports Petroleum'!K2620</f>
        <v/>
      </c>
      <c r="D2621">
        <f>'Input EIA Imports Petroleum'!L2620</f>
        <v/>
      </c>
      <c r="E2621">
        <f>VLOOKUP('Input EIA Imports Petroleum'!$E2620,'EIA Petroleum Classification'!$A:$B,2,FALSE)</f>
        <v/>
      </c>
    </row>
    <row r="2622" spans="1:5">
      <c r="A2622">
        <f>YEAR(B2622)</f>
        <v/>
      </c>
      <c r="B2622">
        <f>'Input EIA Imports Petroleum'!A2621</f>
        <v/>
      </c>
      <c r="C2622">
        <f>'Input EIA Imports Petroleum'!K2621</f>
        <v/>
      </c>
      <c r="D2622">
        <f>'Input EIA Imports Petroleum'!L2621</f>
        <v/>
      </c>
      <c r="E2622">
        <f>VLOOKUP('Input EIA Imports Petroleum'!$E2621,'EIA Petroleum Classification'!$A:$B,2,FALSE)</f>
        <v/>
      </c>
    </row>
    <row r="2623" spans="1:5">
      <c r="A2623">
        <f>YEAR(B2623)</f>
        <v/>
      </c>
      <c r="B2623">
        <f>'Input EIA Imports Petroleum'!A2622</f>
        <v/>
      </c>
      <c r="C2623">
        <f>'Input EIA Imports Petroleum'!K2622</f>
        <v/>
      </c>
      <c r="D2623">
        <f>'Input EIA Imports Petroleum'!L2622</f>
        <v/>
      </c>
      <c r="E2623">
        <f>VLOOKUP('Input EIA Imports Petroleum'!$E2622,'EIA Petroleum Classification'!$A:$B,2,FALSE)</f>
        <v/>
      </c>
    </row>
    <row r="2624" spans="1:5">
      <c r="A2624">
        <f>YEAR(B2624)</f>
        <v/>
      </c>
      <c r="B2624">
        <f>'Input EIA Imports Petroleum'!A2623</f>
        <v/>
      </c>
      <c r="C2624">
        <f>'Input EIA Imports Petroleum'!K2623</f>
        <v/>
      </c>
      <c r="D2624">
        <f>'Input EIA Imports Petroleum'!L2623</f>
        <v/>
      </c>
      <c r="E2624">
        <f>VLOOKUP('Input EIA Imports Petroleum'!$E2623,'EIA Petroleum Classification'!$A:$B,2,FALSE)</f>
        <v/>
      </c>
    </row>
    <row r="2625" spans="1:5">
      <c r="A2625">
        <f>YEAR(B2625)</f>
        <v/>
      </c>
      <c r="B2625">
        <f>'Input EIA Imports Petroleum'!A2624</f>
        <v/>
      </c>
      <c r="C2625">
        <f>'Input EIA Imports Petroleum'!K2624</f>
        <v/>
      </c>
      <c r="D2625">
        <f>'Input EIA Imports Petroleum'!L2624</f>
        <v/>
      </c>
      <c r="E2625">
        <f>VLOOKUP('Input EIA Imports Petroleum'!$E2624,'EIA Petroleum Classification'!$A:$B,2,FALSE)</f>
        <v/>
      </c>
    </row>
    <row r="2626" spans="1:5">
      <c r="A2626">
        <f>YEAR(B2626)</f>
        <v/>
      </c>
      <c r="B2626">
        <f>'Input EIA Imports Petroleum'!A2625</f>
        <v/>
      </c>
      <c r="C2626">
        <f>'Input EIA Imports Petroleum'!K2625</f>
        <v/>
      </c>
      <c r="D2626">
        <f>'Input EIA Imports Petroleum'!L2625</f>
        <v/>
      </c>
      <c r="E2626">
        <f>VLOOKUP('Input EIA Imports Petroleum'!$E2625,'EIA Petroleum Classification'!$A:$B,2,FALSE)</f>
        <v/>
      </c>
    </row>
    <row r="2627" spans="1:5">
      <c r="A2627">
        <f>YEAR(B2627)</f>
        <v/>
      </c>
      <c r="B2627">
        <f>'Input EIA Imports Petroleum'!A2626</f>
        <v/>
      </c>
      <c r="C2627">
        <f>'Input EIA Imports Petroleum'!K2626</f>
        <v/>
      </c>
      <c r="D2627">
        <f>'Input EIA Imports Petroleum'!L2626</f>
        <v/>
      </c>
      <c r="E2627">
        <f>VLOOKUP('Input EIA Imports Petroleum'!$E2626,'EIA Petroleum Classification'!$A:$B,2,FALSE)</f>
        <v/>
      </c>
    </row>
    <row r="2628" spans="1:5">
      <c r="A2628">
        <f>YEAR(B2628)</f>
        <v/>
      </c>
      <c r="B2628">
        <f>'Input EIA Imports Petroleum'!A2627</f>
        <v/>
      </c>
      <c r="C2628">
        <f>'Input EIA Imports Petroleum'!K2627</f>
        <v/>
      </c>
      <c r="D2628">
        <f>'Input EIA Imports Petroleum'!L2627</f>
        <v/>
      </c>
      <c r="E2628">
        <f>VLOOKUP('Input EIA Imports Petroleum'!$E2627,'EIA Petroleum Classification'!$A:$B,2,FALSE)</f>
        <v/>
      </c>
    </row>
    <row r="2629" spans="1:5">
      <c r="A2629">
        <f>YEAR(B2629)</f>
        <v/>
      </c>
      <c r="B2629">
        <f>'Input EIA Imports Petroleum'!A2628</f>
        <v/>
      </c>
      <c r="C2629">
        <f>'Input EIA Imports Petroleum'!K2628</f>
        <v/>
      </c>
      <c r="D2629">
        <f>'Input EIA Imports Petroleum'!L2628</f>
        <v/>
      </c>
      <c r="E2629">
        <f>VLOOKUP('Input EIA Imports Petroleum'!$E2628,'EIA Petroleum Classification'!$A:$B,2,FALSE)</f>
        <v/>
      </c>
    </row>
    <row r="2630" spans="1:5">
      <c r="A2630">
        <f>YEAR(B2630)</f>
        <v/>
      </c>
      <c r="B2630">
        <f>'Input EIA Imports Petroleum'!A2629</f>
        <v/>
      </c>
      <c r="C2630">
        <f>'Input EIA Imports Petroleum'!K2629</f>
        <v/>
      </c>
      <c r="D2630">
        <f>'Input EIA Imports Petroleum'!L2629</f>
        <v/>
      </c>
      <c r="E2630">
        <f>VLOOKUP('Input EIA Imports Petroleum'!$E2629,'EIA Petroleum Classification'!$A:$B,2,FALSE)</f>
        <v/>
      </c>
    </row>
    <row r="2631" spans="1:5">
      <c r="A2631">
        <f>YEAR(B2631)</f>
        <v/>
      </c>
      <c r="B2631">
        <f>'Input EIA Imports Petroleum'!A2630</f>
        <v/>
      </c>
      <c r="C2631">
        <f>'Input EIA Imports Petroleum'!K2630</f>
        <v/>
      </c>
      <c r="D2631">
        <f>'Input EIA Imports Petroleum'!L2630</f>
        <v/>
      </c>
      <c r="E2631">
        <f>VLOOKUP('Input EIA Imports Petroleum'!$E2630,'EIA Petroleum Classification'!$A:$B,2,FALSE)</f>
        <v/>
      </c>
    </row>
    <row r="2632" spans="1:5">
      <c r="A2632">
        <f>YEAR(B2632)</f>
        <v/>
      </c>
      <c r="B2632">
        <f>'Input EIA Imports Petroleum'!A2631</f>
        <v/>
      </c>
      <c r="C2632">
        <f>'Input EIA Imports Petroleum'!K2631</f>
        <v/>
      </c>
      <c r="D2632">
        <f>'Input EIA Imports Petroleum'!L2631</f>
        <v/>
      </c>
      <c r="E2632">
        <f>VLOOKUP('Input EIA Imports Petroleum'!$E2631,'EIA Petroleum Classification'!$A:$B,2,FALSE)</f>
        <v/>
      </c>
    </row>
    <row r="2633" spans="1:5">
      <c r="A2633">
        <f>YEAR(B2633)</f>
        <v/>
      </c>
      <c r="B2633">
        <f>'Input EIA Imports Petroleum'!A2632</f>
        <v/>
      </c>
      <c r="C2633">
        <f>'Input EIA Imports Petroleum'!K2632</f>
        <v/>
      </c>
      <c r="D2633">
        <f>'Input EIA Imports Petroleum'!L2632</f>
        <v/>
      </c>
      <c r="E2633">
        <f>VLOOKUP('Input EIA Imports Petroleum'!$E2632,'EIA Petroleum Classification'!$A:$B,2,FALSE)</f>
        <v/>
      </c>
    </row>
    <row r="2634" spans="1:5">
      <c r="A2634">
        <f>YEAR(B2634)</f>
        <v/>
      </c>
      <c r="B2634">
        <f>'Input EIA Imports Petroleum'!A2633</f>
        <v/>
      </c>
      <c r="C2634">
        <f>'Input EIA Imports Petroleum'!K2633</f>
        <v/>
      </c>
      <c r="D2634">
        <f>'Input EIA Imports Petroleum'!L2633</f>
        <v/>
      </c>
      <c r="E2634">
        <f>VLOOKUP('Input EIA Imports Petroleum'!$E2633,'EIA Petroleum Classification'!$A:$B,2,FALSE)</f>
        <v/>
      </c>
    </row>
    <row r="2635" spans="1:5">
      <c r="A2635">
        <f>YEAR(B2635)</f>
        <v/>
      </c>
      <c r="B2635">
        <f>'Input EIA Imports Petroleum'!A2634</f>
        <v/>
      </c>
      <c r="C2635">
        <f>'Input EIA Imports Petroleum'!K2634</f>
        <v/>
      </c>
      <c r="D2635">
        <f>'Input EIA Imports Petroleum'!L2634</f>
        <v/>
      </c>
      <c r="E2635">
        <f>VLOOKUP('Input EIA Imports Petroleum'!$E2634,'EIA Petroleum Classification'!$A:$B,2,FALSE)</f>
        <v/>
      </c>
    </row>
    <row r="2636" spans="1:5">
      <c r="A2636">
        <f>YEAR(B2636)</f>
        <v/>
      </c>
      <c r="B2636">
        <f>'Input EIA Imports Petroleum'!A2635</f>
        <v/>
      </c>
      <c r="C2636">
        <f>'Input EIA Imports Petroleum'!K2635</f>
        <v/>
      </c>
      <c r="D2636">
        <f>'Input EIA Imports Petroleum'!L2635</f>
        <v/>
      </c>
      <c r="E2636">
        <f>VLOOKUP('Input EIA Imports Petroleum'!$E2635,'EIA Petroleum Classification'!$A:$B,2,FALSE)</f>
        <v/>
      </c>
    </row>
    <row r="2637" spans="1:5">
      <c r="A2637">
        <f>YEAR(B2637)</f>
        <v/>
      </c>
      <c r="B2637">
        <f>'Input EIA Imports Petroleum'!A2636</f>
        <v/>
      </c>
      <c r="C2637">
        <f>'Input EIA Imports Petroleum'!K2636</f>
        <v/>
      </c>
      <c r="D2637">
        <f>'Input EIA Imports Petroleum'!L2636</f>
        <v/>
      </c>
      <c r="E2637">
        <f>VLOOKUP('Input EIA Imports Petroleum'!$E2636,'EIA Petroleum Classification'!$A:$B,2,FALSE)</f>
        <v/>
      </c>
    </row>
    <row r="2638" spans="1:5">
      <c r="A2638">
        <f>YEAR(B2638)</f>
        <v/>
      </c>
      <c r="B2638">
        <f>'Input EIA Imports Petroleum'!A2637</f>
        <v/>
      </c>
      <c r="C2638">
        <f>'Input EIA Imports Petroleum'!K2637</f>
        <v/>
      </c>
      <c r="D2638">
        <f>'Input EIA Imports Petroleum'!L2637</f>
        <v/>
      </c>
      <c r="E2638">
        <f>VLOOKUP('Input EIA Imports Petroleum'!$E2637,'EIA Petroleum Classification'!$A:$B,2,FALSE)</f>
        <v/>
      </c>
    </row>
    <row r="2639" spans="1:5">
      <c r="A2639">
        <f>YEAR(B2639)</f>
        <v/>
      </c>
      <c r="B2639">
        <f>'Input EIA Imports Petroleum'!A2638</f>
        <v/>
      </c>
      <c r="C2639">
        <f>'Input EIA Imports Petroleum'!K2638</f>
        <v/>
      </c>
      <c r="D2639">
        <f>'Input EIA Imports Petroleum'!L2638</f>
        <v/>
      </c>
      <c r="E2639">
        <f>VLOOKUP('Input EIA Imports Petroleum'!$E2638,'EIA Petroleum Classification'!$A:$B,2,FALSE)</f>
        <v/>
      </c>
    </row>
    <row r="2640" spans="1:5">
      <c r="A2640">
        <f>YEAR(B2640)</f>
        <v/>
      </c>
      <c r="B2640">
        <f>'Input EIA Imports Petroleum'!A2639</f>
        <v/>
      </c>
      <c r="C2640">
        <f>'Input EIA Imports Petroleum'!K2639</f>
        <v/>
      </c>
      <c r="D2640">
        <f>'Input EIA Imports Petroleum'!L2639</f>
        <v/>
      </c>
      <c r="E2640">
        <f>VLOOKUP('Input EIA Imports Petroleum'!$E2639,'EIA Petroleum Classification'!$A:$B,2,FALSE)</f>
        <v/>
      </c>
    </row>
    <row r="2641" spans="1:5">
      <c r="A2641">
        <f>YEAR(B2641)</f>
        <v/>
      </c>
      <c r="B2641">
        <f>'Input EIA Imports Petroleum'!A2640</f>
        <v/>
      </c>
      <c r="C2641">
        <f>'Input EIA Imports Petroleum'!K2640</f>
        <v/>
      </c>
      <c r="D2641">
        <f>'Input EIA Imports Petroleum'!L2640</f>
        <v/>
      </c>
      <c r="E2641">
        <f>VLOOKUP('Input EIA Imports Petroleum'!$E2640,'EIA Petroleum Classification'!$A:$B,2,FALSE)</f>
        <v/>
      </c>
    </row>
    <row r="2642" spans="1:5">
      <c r="A2642">
        <f>YEAR(B2642)</f>
        <v/>
      </c>
      <c r="B2642">
        <f>'Input EIA Imports Petroleum'!A2641</f>
        <v/>
      </c>
      <c r="C2642">
        <f>'Input EIA Imports Petroleum'!K2641</f>
        <v/>
      </c>
      <c r="D2642">
        <f>'Input EIA Imports Petroleum'!L2641</f>
        <v/>
      </c>
      <c r="E2642">
        <f>VLOOKUP('Input EIA Imports Petroleum'!$E2641,'EIA Petroleum Classification'!$A:$B,2,FALSE)</f>
        <v/>
      </c>
    </row>
    <row r="2643" spans="1:5">
      <c r="A2643">
        <f>YEAR(B2643)</f>
        <v/>
      </c>
      <c r="B2643">
        <f>'Input EIA Imports Petroleum'!A2642</f>
        <v/>
      </c>
      <c r="C2643">
        <f>'Input EIA Imports Petroleum'!K2642</f>
        <v/>
      </c>
      <c r="D2643">
        <f>'Input EIA Imports Petroleum'!L2642</f>
        <v/>
      </c>
      <c r="E2643">
        <f>VLOOKUP('Input EIA Imports Petroleum'!$E2642,'EIA Petroleum Classification'!$A:$B,2,FALSE)</f>
        <v/>
      </c>
    </row>
    <row r="2644" spans="1:5">
      <c r="A2644">
        <f>YEAR(B2644)</f>
        <v/>
      </c>
      <c r="B2644">
        <f>'Input EIA Imports Petroleum'!A2643</f>
        <v/>
      </c>
      <c r="C2644">
        <f>'Input EIA Imports Petroleum'!K2643</f>
        <v/>
      </c>
      <c r="D2644">
        <f>'Input EIA Imports Petroleum'!L2643</f>
        <v/>
      </c>
      <c r="E2644">
        <f>VLOOKUP('Input EIA Imports Petroleum'!$E2643,'EIA Petroleum Classification'!$A:$B,2,FALSE)</f>
        <v/>
      </c>
    </row>
    <row r="2645" spans="1:5">
      <c r="A2645">
        <f>YEAR(B2645)</f>
        <v/>
      </c>
      <c r="B2645">
        <f>'Input EIA Imports Petroleum'!A2644</f>
        <v/>
      </c>
      <c r="C2645">
        <f>'Input EIA Imports Petroleum'!K2644</f>
        <v/>
      </c>
      <c r="D2645">
        <f>'Input EIA Imports Petroleum'!L2644</f>
        <v/>
      </c>
      <c r="E2645">
        <f>VLOOKUP('Input EIA Imports Petroleum'!$E2644,'EIA Petroleum Classification'!$A:$B,2,FALSE)</f>
        <v/>
      </c>
    </row>
    <row r="2646" spans="1:5">
      <c r="A2646">
        <f>YEAR(B2646)</f>
        <v/>
      </c>
      <c r="B2646">
        <f>'Input EIA Imports Petroleum'!A2645</f>
        <v/>
      </c>
      <c r="C2646">
        <f>'Input EIA Imports Petroleum'!K2645</f>
        <v/>
      </c>
      <c r="D2646">
        <f>'Input EIA Imports Petroleum'!L2645</f>
        <v/>
      </c>
      <c r="E2646">
        <f>VLOOKUP('Input EIA Imports Petroleum'!$E2645,'EIA Petroleum Classification'!$A:$B,2,FALSE)</f>
        <v/>
      </c>
    </row>
    <row r="2647" spans="1:5">
      <c r="A2647">
        <f>YEAR(B2647)</f>
        <v/>
      </c>
      <c r="B2647">
        <f>'Input EIA Imports Petroleum'!A2646</f>
        <v/>
      </c>
      <c r="C2647">
        <f>'Input EIA Imports Petroleum'!K2646</f>
        <v/>
      </c>
      <c r="D2647">
        <f>'Input EIA Imports Petroleum'!L2646</f>
        <v/>
      </c>
      <c r="E2647">
        <f>VLOOKUP('Input EIA Imports Petroleum'!$E2646,'EIA Petroleum Classification'!$A:$B,2,FALSE)</f>
        <v/>
      </c>
    </row>
    <row r="2648" spans="1:5">
      <c r="A2648">
        <f>YEAR(B2648)</f>
        <v/>
      </c>
      <c r="B2648">
        <f>'Input EIA Imports Petroleum'!A2647</f>
        <v/>
      </c>
      <c r="C2648">
        <f>'Input EIA Imports Petroleum'!K2647</f>
        <v/>
      </c>
      <c r="D2648">
        <f>'Input EIA Imports Petroleum'!L2647</f>
        <v/>
      </c>
      <c r="E2648">
        <f>VLOOKUP('Input EIA Imports Petroleum'!$E2647,'EIA Petroleum Classification'!$A:$B,2,FALSE)</f>
        <v/>
      </c>
    </row>
    <row r="2649" spans="1:5">
      <c r="A2649">
        <f>YEAR(B2649)</f>
        <v/>
      </c>
      <c r="B2649">
        <f>'Input EIA Imports Petroleum'!A2648</f>
        <v/>
      </c>
      <c r="C2649">
        <f>'Input EIA Imports Petroleum'!K2648</f>
        <v/>
      </c>
      <c r="D2649">
        <f>'Input EIA Imports Petroleum'!L2648</f>
        <v/>
      </c>
      <c r="E2649">
        <f>VLOOKUP('Input EIA Imports Petroleum'!$E2648,'EIA Petroleum Classification'!$A:$B,2,FALSE)</f>
        <v/>
      </c>
    </row>
    <row r="2650" spans="1:5">
      <c r="A2650">
        <f>YEAR(B2650)</f>
        <v/>
      </c>
      <c r="B2650">
        <f>'Input EIA Imports Petroleum'!A2649</f>
        <v/>
      </c>
      <c r="C2650">
        <f>'Input EIA Imports Petroleum'!K2649</f>
        <v/>
      </c>
      <c r="D2650">
        <f>'Input EIA Imports Petroleum'!L2649</f>
        <v/>
      </c>
      <c r="E2650">
        <f>VLOOKUP('Input EIA Imports Petroleum'!$E2649,'EIA Petroleum Classification'!$A:$B,2,FALSE)</f>
        <v/>
      </c>
    </row>
    <row r="2651" spans="1:5">
      <c r="A2651">
        <f>YEAR(B2651)</f>
        <v/>
      </c>
      <c r="B2651">
        <f>'Input EIA Imports Petroleum'!A2650</f>
        <v/>
      </c>
      <c r="C2651">
        <f>'Input EIA Imports Petroleum'!K2650</f>
        <v/>
      </c>
      <c r="D2651">
        <f>'Input EIA Imports Petroleum'!L2650</f>
        <v/>
      </c>
      <c r="E2651">
        <f>VLOOKUP('Input EIA Imports Petroleum'!$E2650,'EIA Petroleum Classification'!$A:$B,2,FALSE)</f>
        <v/>
      </c>
    </row>
    <row r="2652" spans="1:5">
      <c r="A2652">
        <f>YEAR(B2652)</f>
        <v/>
      </c>
      <c r="B2652">
        <f>'Input EIA Imports Petroleum'!A2651</f>
        <v/>
      </c>
      <c r="C2652">
        <f>'Input EIA Imports Petroleum'!K2651</f>
        <v/>
      </c>
      <c r="D2652">
        <f>'Input EIA Imports Petroleum'!L2651</f>
        <v/>
      </c>
      <c r="E2652">
        <f>VLOOKUP('Input EIA Imports Petroleum'!$E2651,'EIA Petroleum Classification'!$A:$B,2,FALSE)</f>
        <v/>
      </c>
    </row>
    <row r="2653" spans="1:5">
      <c r="A2653">
        <f>YEAR(B2653)</f>
        <v/>
      </c>
      <c r="B2653">
        <f>'Input EIA Imports Petroleum'!A2652</f>
        <v/>
      </c>
      <c r="C2653">
        <f>'Input EIA Imports Petroleum'!K2652</f>
        <v/>
      </c>
      <c r="D2653">
        <f>'Input EIA Imports Petroleum'!L2652</f>
        <v/>
      </c>
      <c r="E2653">
        <f>VLOOKUP('Input EIA Imports Petroleum'!$E2652,'EIA Petroleum Classification'!$A:$B,2,FALSE)</f>
        <v/>
      </c>
    </row>
    <row r="2654" spans="1:5">
      <c r="A2654">
        <f>YEAR(B2654)</f>
        <v/>
      </c>
      <c r="B2654">
        <f>'Input EIA Imports Petroleum'!A2653</f>
        <v/>
      </c>
      <c r="C2654">
        <f>'Input EIA Imports Petroleum'!K2653</f>
        <v/>
      </c>
      <c r="D2654">
        <f>'Input EIA Imports Petroleum'!L2653</f>
        <v/>
      </c>
      <c r="E2654">
        <f>VLOOKUP('Input EIA Imports Petroleum'!$E2653,'EIA Petroleum Classification'!$A:$B,2,FALSE)</f>
        <v/>
      </c>
    </row>
    <row r="2655" spans="1:5">
      <c r="A2655">
        <f>YEAR(B2655)</f>
        <v/>
      </c>
      <c r="B2655">
        <f>'Input EIA Imports Petroleum'!A2654</f>
        <v/>
      </c>
      <c r="C2655">
        <f>'Input EIA Imports Petroleum'!K2654</f>
        <v/>
      </c>
      <c r="D2655">
        <f>'Input EIA Imports Petroleum'!L2654</f>
        <v/>
      </c>
      <c r="E2655">
        <f>VLOOKUP('Input EIA Imports Petroleum'!$E2654,'EIA Petroleum Classification'!$A:$B,2,FALSE)</f>
        <v/>
      </c>
    </row>
    <row r="2656" spans="1:5">
      <c r="A2656">
        <f>YEAR(B2656)</f>
        <v/>
      </c>
      <c r="B2656">
        <f>'Input EIA Imports Petroleum'!A2655</f>
        <v/>
      </c>
      <c r="C2656">
        <f>'Input EIA Imports Petroleum'!K2655</f>
        <v/>
      </c>
      <c r="D2656">
        <f>'Input EIA Imports Petroleum'!L2655</f>
        <v/>
      </c>
      <c r="E2656">
        <f>VLOOKUP('Input EIA Imports Petroleum'!$E2655,'EIA Petroleum Classification'!$A:$B,2,FALSE)</f>
        <v/>
      </c>
    </row>
    <row r="2657" spans="1:5">
      <c r="A2657">
        <f>YEAR(B2657)</f>
        <v/>
      </c>
      <c r="B2657">
        <f>'Input EIA Imports Petroleum'!A2656</f>
        <v/>
      </c>
      <c r="C2657">
        <f>'Input EIA Imports Petroleum'!K2656</f>
        <v/>
      </c>
      <c r="D2657">
        <f>'Input EIA Imports Petroleum'!L2656</f>
        <v/>
      </c>
      <c r="E2657">
        <f>VLOOKUP('Input EIA Imports Petroleum'!$E2656,'EIA Petroleum Classification'!$A:$B,2,FALSE)</f>
        <v/>
      </c>
    </row>
    <row r="2658" spans="1:5">
      <c r="A2658">
        <f>YEAR(B2658)</f>
        <v/>
      </c>
      <c r="B2658">
        <f>'Input EIA Imports Petroleum'!A2657</f>
        <v/>
      </c>
      <c r="C2658">
        <f>'Input EIA Imports Petroleum'!K2657</f>
        <v/>
      </c>
      <c r="D2658">
        <f>'Input EIA Imports Petroleum'!L2657</f>
        <v/>
      </c>
      <c r="E2658">
        <f>VLOOKUP('Input EIA Imports Petroleum'!$E2657,'EIA Petroleum Classification'!$A:$B,2,FALSE)</f>
        <v/>
      </c>
    </row>
    <row r="2659" spans="1:5">
      <c r="A2659">
        <f>YEAR(B2659)</f>
        <v/>
      </c>
      <c r="B2659">
        <f>'Input EIA Imports Petroleum'!A2658</f>
        <v/>
      </c>
      <c r="C2659">
        <f>'Input EIA Imports Petroleum'!K2658</f>
        <v/>
      </c>
      <c r="D2659">
        <f>'Input EIA Imports Petroleum'!L2658</f>
        <v/>
      </c>
      <c r="E2659">
        <f>VLOOKUP('Input EIA Imports Petroleum'!$E2658,'EIA Petroleum Classification'!$A:$B,2,FALSE)</f>
        <v/>
      </c>
    </row>
    <row r="2660" spans="1:5">
      <c r="A2660">
        <f>YEAR(B2660)</f>
        <v/>
      </c>
      <c r="B2660">
        <f>'Input EIA Imports Petroleum'!A2659</f>
        <v/>
      </c>
      <c r="C2660">
        <f>'Input EIA Imports Petroleum'!K2659</f>
        <v/>
      </c>
      <c r="D2660">
        <f>'Input EIA Imports Petroleum'!L2659</f>
        <v/>
      </c>
      <c r="E2660">
        <f>VLOOKUP('Input EIA Imports Petroleum'!$E2659,'EIA Petroleum Classification'!$A:$B,2,FALSE)</f>
        <v/>
      </c>
    </row>
    <row r="2661" spans="1:5">
      <c r="A2661">
        <f>YEAR(B2661)</f>
        <v/>
      </c>
      <c r="B2661">
        <f>'Input EIA Imports Petroleum'!A2660</f>
        <v/>
      </c>
      <c r="C2661">
        <f>'Input EIA Imports Petroleum'!K2660</f>
        <v/>
      </c>
      <c r="D2661">
        <f>'Input EIA Imports Petroleum'!L2660</f>
        <v/>
      </c>
      <c r="E2661">
        <f>VLOOKUP('Input EIA Imports Petroleum'!$E2660,'EIA Petroleum Classification'!$A:$B,2,FALSE)</f>
        <v/>
      </c>
    </row>
    <row r="2662" spans="1:5">
      <c r="A2662">
        <f>YEAR(B2662)</f>
        <v/>
      </c>
      <c r="B2662">
        <f>'Input EIA Imports Petroleum'!A2661</f>
        <v/>
      </c>
      <c r="C2662">
        <f>'Input EIA Imports Petroleum'!K2661</f>
        <v/>
      </c>
      <c r="D2662">
        <f>'Input EIA Imports Petroleum'!L2661</f>
        <v/>
      </c>
      <c r="E2662">
        <f>VLOOKUP('Input EIA Imports Petroleum'!$E2661,'EIA Petroleum Classification'!$A:$B,2,FALSE)</f>
        <v/>
      </c>
    </row>
    <row r="2663" spans="1:5">
      <c r="A2663">
        <f>YEAR(B2663)</f>
        <v/>
      </c>
      <c r="B2663">
        <f>'Input EIA Imports Petroleum'!A2662</f>
        <v/>
      </c>
      <c r="C2663">
        <f>'Input EIA Imports Petroleum'!K2662</f>
        <v/>
      </c>
      <c r="D2663">
        <f>'Input EIA Imports Petroleum'!L2662</f>
        <v/>
      </c>
      <c r="E2663">
        <f>VLOOKUP('Input EIA Imports Petroleum'!$E2662,'EIA Petroleum Classification'!$A:$B,2,FALSE)</f>
        <v/>
      </c>
    </row>
    <row r="2664" spans="1:5">
      <c r="A2664">
        <f>YEAR(B2664)</f>
        <v/>
      </c>
      <c r="B2664">
        <f>'Input EIA Imports Petroleum'!A2663</f>
        <v/>
      </c>
      <c r="C2664">
        <f>'Input EIA Imports Petroleum'!K2663</f>
        <v/>
      </c>
      <c r="D2664">
        <f>'Input EIA Imports Petroleum'!L2663</f>
        <v/>
      </c>
      <c r="E2664">
        <f>VLOOKUP('Input EIA Imports Petroleum'!$E2663,'EIA Petroleum Classification'!$A:$B,2,FALSE)</f>
        <v/>
      </c>
    </row>
    <row r="2665" spans="1:5">
      <c r="A2665">
        <f>YEAR(B2665)</f>
        <v/>
      </c>
      <c r="B2665">
        <f>'Input EIA Imports Petroleum'!A2664</f>
        <v/>
      </c>
      <c r="C2665">
        <f>'Input EIA Imports Petroleum'!K2664</f>
        <v/>
      </c>
      <c r="D2665">
        <f>'Input EIA Imports Petroleum'!L2664</f>
        <v/>
      </c>
      <c r="E2665">
        <f>VLOOKUP('Input EIA Imports Petroleum'!$E2664,'EIA Petroleum Classification'!$A:$B,2,FALSE)</f>
        <v/>
      </c>
    </row>
    <row r="2666" spans="1:5">
      <c r="A2666">
        <f>YEAR(B2666)</f>
        <v/>
      </c>
      <c r="B2666">
        <f>'Input EIA Imports Petroleum'!A2665</f>
        <v/>
      </c>
      <c r="C2666">
        <f>'Input EIA Imports Petroleum'!K2665</f>
        <v/>
      </c>
      <c r="D2666">
        <f>'Input EIA Imports Petroleum'!L2665</f>
        <v/>
      </c>
      <c r="E2666">
        <f>VLOOKUP('Input EIA Imports Petroleum'!$E2665,'EIA Petroleum Classification'!$A:$B,2,FALSE)</f>
        <v/>
      </c>
    </row>
    <row r="2667" spans="1:5">
      <c r="A2667">
        <f>YEAR(B2667)</f>
        <v/>
      </c>
      <c r="B2667">
        <f>'Input EIA Imports Petroleum'!A2666</f>
        <v/>
      </c>
      <c r="C2667">
        <f>'Input EIA Imports Petroleum'!K2666</f>
        <v/>
      </c>
      <c r="D2667">
        <f>'Input EIA Imports Petroleum'!L2666</f>
        <v/>
      </c>
      <c r="E2667">
        <f>VLOOKUP('Input EIA Imports Petroleum'!$E2666,'EIA Petroleum Classification'!$A:$B,2,FALSE)</f>
        <v/>
      </c>
    </row>
    <row r="2668" spans="1:5">
      <c r="A2668">
        <f>YEAR(B2668)</f>
        <v/>
      </c>
      <c r="B2668">
        <f>'Input EIA Imports Petroleum'!A2667</f>
        <v/>
      </c>
      <c r="C2668">
        <f>'Input EIA Imports Petroleum'!K2667</f>
        <v/>
      </c>
      <c r="D2668">
        <f>'Input EIA Imports Petroleum'!L2667</f>
        <v/>
      </c>
      <c r="E2668">
        <f>VLOOKUP('Input EIA Imports Petroleum'!$E2667,'EIA Petroleum Classification'!$A:$B,2,FALSE)</f>
        <v/>
      </c>
    </row>
    <row r="2669" spans="1:5">
      <c r="A2669">
        <f>YEAR(B2669)</f>
        <v/>
      </c>
      <c r="B2669">
        <f>'Input EIA Imports Petroleum'!A2668</f>
        <v/>
      </c>
      <c r="C2669">
        <f>'Input EIA Imports Petroleum'!K2668</f>
        <v/>
      </c>
      <c r="D2669">
        <f>'Input EIA Imports Petroleum'!L2668</f>
        <v/>
      </c>
      <c r="E2669">
        <f>VLOOKUP('Input EIA Imports Petroleum'!$E2668,'EIA Petroleum Classification'!$A:$B,2,FALSE)</f>
        <v/>
      </c>
    </row>
    <row r="2670" spans="1:5">
      <c r="A2670">
        <f>YEAR(B2670)</f>
        <v/>
      </c>
      <c r="B2670">
        <f>'Input EIA Imports Petroleum'!A2669</f>
        <v/>
      </c>
      <c r="C2670">
        <f>'Input EIA Imports Petroleum'!K2669</f>
        <v/>
      </c>
      <c r="D2670">
        <f>'Input EIA Imports Petroleum'!L2669</f>
        <v/>
      </c>
      <c r="E2670">
        <f>VLOOKUP('Input EIA Imports Petroleum'!$E2669,'EIA Petroleum Classification'!$A:$B,2,FALSE)</f>
        <v/>
      </c>
    </row>
    <row r="2671" spans="1:5">
      <c r="A2671">
        <f>YEAR(B2671)</f>
        <v/>
      </c>
      <c r="B2671">
        <f>'Input EIA Imports Petroleum'!A2670</f>
        <v/>
      </c>
      <c r="C2671">
        <f>'Input EIA Imports Petroleum'!K2670</f>
        <v/>
      </c>
      <c r="D2671">
        <f>'Input EIA Imports Petroleum'!L2670</f>
        <v/>
      </c>
      <c r="E2671">
        <f>VLOOKUP('Input EIA Imports Petroleum'!$E2670,'EIA Petroleum Classification'!$A:$B,2,FALSE)</f>
        <v/>
      </c>
    </row>
    <row r="2672" spans="1:5">
      <c r="A2672">
        <f>YEAR(B2672)</f>
        <v/>
      </c>
      <c r="B2672">
        <f>'Input EIA Imports Petroleum'!A2671</f>
        <v/>
      </c>
      <c r="C2672">
        <f>'Input EIA Imports Petroleum'!K2671</f>
        <v/>
      </c>
      <c r="D2672">
        <f>'Input EIA Imports Petroleum'!L2671</f>
        <v/>
      </c>
      <c r="E2672">
        <f>VLOOKUP('Input EIA Imports Petroleum'!$E2671,'EIA Petroleum Classification'!$A:$B,2,FALSE)</f>
        <v/>
      </c>
    </row>
    <row r="2673" spans="1:5">
      <c r="A2673">
        <f>YEAR(B2673)</f>
        <v/>
      </c>
      <c r="B2673">
        <f>'Input EIA Imports Petroleum'!A2672</f>
        <v/>
      </c>
      <c r="C2673">
        <f>'Input EIA Imports Petroleum'!K2672</f>
        <v/>
      </c>
      <c r="D2673">
        <f>'Input EIA Imports Petroleum'!L2672</f>
        <v/>
      </c>
      <c r="E2673">
        <f>VLOOKUP('Input EIA Imports Petroleum'!$E2672,'EIA Petroleum Classification'!$A:$B,2,FALSE)</f>
        <v/>
      </c>
    </row>
    <row r="2674" spans="1:5">
      <c r="A2674">
        <f>YEAR(B2674)</f>
        <v/>
      </c>
      <c r="B2674">
        <f>'Input EIA Imports Petroleum'!A2673</f>
        <v/>
      </c>
      <c r="C2674">
        <f>'Input EIA Imports Petroleum'!K2673</f>
        <v/>
      </c>
      <c r="D2674">
        <f>'Input EIA Imports Petroleum'!L2673</f>
        <v/>
      </c>
      <c r="E2674">
        <f>VLOOKUP('Input EIA Imports Petroleum'!$E2673,'EIA Petroleum Classification'!$A:$B,2,FALSE)</f>
        <v/>
      </c>
    </row>
    <row r="2675" spans="1:5">
      <c r="A2675">
        <f>YEAR(B2675)</f>
        <v/>
      </c>
      <c r="B2675">
        <f>'Input EIA Imports Petroleum'!A2674</f>
        <v/>
      </c>
      <c r="C2675">
        <f>'Input EIA Imports Petroleum'!K2674</f>
        <v/>
      </c>
      <c r="D2675">
        <f>'Input EIA Imports Petroleum'!L2674</f>
        <v/>
      </c>
      <c r="E2675">
        <f>VLOOKUP('Input EIA Imports Petroleum'!$E2674,'EIA Petroleum Classification'!$A:$B,2,FALSE)</f>
        <v/>
      </c>
    </row>
    <row r="2676" spans="1:5">
      <c r="A2676">
        <f>YEAR(B2676)</f>
        <v/>
      </c>
      <c r="B2676">
        <f>'Input EIA Imports Petroleum'!A2675</f>
        <v/>
      </c>
      <c r="C2676">
        <f>'Input EIA Imports Petroleum'!K2675</f>
        <v/>
      </c>
      <c r="D2676">
        <f>'Input EIA Imports Petroleum'!L2675</f>
        <v/>
      </c>
      <c r="E2676">
        <f>VLOOKUP('Input EIA Imports Petroleum'!$E2675,'EIA Petroleum Classification'!$A:$B,2,FALSE)</f>
        <v/>
      </c>
    </row>
    <row r="2677" spans="1:5">
      <c r="A2677">
        <f>YEAR(B2677)</f>
        <v/>
      </c>
      <c r="B2677">
        <f>'Input EIA Imports Petroleum'!A2676</f>
        <v/>
      </c>
      <c r="C2677">
        <f>'Input EIA Imports Petroleum'!K2676</f>
        <v/>
      </c>
      <c r="D2677">
        <f>'Input EIA Imports Petroleum'!L2676</f>
        <v/>
      </c>
      <c r="E2677">
        <f>VLOOKUP('Input EIA Imports Petroleum'!$E2676,'EIA Petroleum Classification'!$A:$B,2,FALSE)</f>
        <v/>
      </c>
    </row>
    <row r="2678" spans="1:5">
      <c r="A2678">
        <f>YEAR(B2678)</f>
        <v/>
      </c>
      <c r="B2678">
        <f>'Input EIA Imports Petroleum'!A2677</f>
        <v/>
      </c>
      <c r="C2678">
        <f>'Input EIA Imports Petroleum'!K2677</f>
        <v/>
      </c>
      <c r="D2678">
        <f>'Input EIA Imports Petroleum'!L2677</f>
        <v/>
      </c>
      <c r="E2678">
        <f>VLOOKUP('Input EIA Imports Petroleum'!$E2677,'EIA Petroleum Classification'!$A:$B,2,FALSE)</f>
        <v/>
      </c>
    </row>
    <row r="2679" spans="1:5">
      <c r="A2679">
        <f>YEAR(B2679)</f>
        <v/>
      </c>
      <c r="B2679">
        <f>'Input EIA Imports Petroleum'!A2678</f>
        <v/>
      </c>
      <c r="C2679">
        <f>'Input EIA Imports Petroleum'!K2678</f>
        <v/>
      </c>
      <c r="D2679">
        <f>'Input EIA Imports Petroleum'!L2678</f>
        <v/>
      </c>
      <c r="E2679">
        <f>VLOOKUP('Input EIA Imports Petroleum'!$E2678,'EIA Petroleum Classification'!$A:$B,2,FALSE)</f>
        <v/>
      </c>
    </row>
    <row r="2680" spans="1:5">
      <c r="A2680">
        <f>YEAR(B2680)</f>
        <v/>
      </c>
      <c r="B2680">
        <f>'Input EIA Imports Petroleum'!A2679</f>
        <v/>
      </c>
      <c r="C2680">
        <f>'Input EIA Imports Petroleum'!K2679</f>
        <v/>
      </c>
      <c r="D2680">
        <f>'Input EIA Imports Petroleum'!L2679</f>
        <v/>
      </c>
      <c r="E2680">
        <f>VLOOKUP('Input EIA Imports Petroleum'!$E2679,'EIA Petroleum Classification'!$A:$B,2,FALSE)</f>
        <v/>
      </c>
    </row>
    <row r="2681" spans="1:5">
      <c r="A2681">
        <f>YEAR(B2681)</f>
        <v/>
      </c>
      <c r="B2681">
        <f>'Input EIA Imports Petroleum'!A2680</f>
        <v/>
      </c>
      <c r="C2681">
        <f>'Input EIA Imports Petroleum'!K2680</f>
        <v/>
      </c>
      <c r="D2681">
        <f>'Input EIA Imports Petroleum'!L2680</f>
        <v/>
      </c>
      <c r="E2681">
        <f>VLOOKUP('Input EIA Imports Petroleum'!$E2680,'EIA Petroleum Classification'!$A:$B,2,FALSE)</f>
        <v/>
      </c>
    </row>
    <row r="2682" spans="1:5">
      <c r="A2682">
        <f>YEAR(B2682)</f>
        <v/>
      </c>
      <c r="B2682">
        <f>'Input EIA Imports Petroleum'!A2681</f>
        <v/>
      </c>
      <c r="C2682">
        <f>'Input EIA Imports Petroleum'!K2681</f>
        <v/>
      </c>
      <c r="D2682">
        <f>'Input EIA Imports Petroleum'!L2681</f>
        <v/>
      </c>
      <c r="E2682">
        <f>VLOOKUP('Input EIA Imports Petroleum'!$E2681,'EIA Petroleum Classification'!$A:$B,2,FALSE)</f>
        <v/>
      </c>
    </row>
    <row r="2683" spans="1:5">
      <c r="A2683">
        <f>YEAR(B2683)</f>
        <v/>
      </c>
      <c r="B2683">
        <f>'Input EIA Imports Petroleum'!A2682</f>
        <v/>
      </c>
      <c r="C2683">
        <f>'Input EIA Imports Petroleum'!K2682</f>
        <v/>
      </c>
      <c r="D2683">
        <f>'Input EIA Imports Petroleum'!L2682</f>
        <v/>
      </c>
      <c r="E2683">
        <f>VLOOKUP('Input EIA Imports Petroleum'!$E2682,'EIA Petroleum Classification'!$A:$B,2,FALSE)</f>
        <v/>
      </c>
    </row>
    <row r="2684" spans="1:5">
      <c r="A2684">
        <f>YEAR(B2684)</f>
        <v/>
      </c>
      <c r="B2684">
        <f>'Input EIA Imports Petroleum'!A2683</f>
        <v/>
      </c>
      <c r="C2684">
        <f>'Input EIA Imports Petroleum'!K2683</f>
        <v/>
      </c>
      <c r="D2684">
        <f>'Input EIA Imports Petroleum'!L2683</f>
        <v/>
      </c>
      <c r="E2684">
        <f>VLOOKUP('Input EIA Imports Petroleum'!$E2683,'EIA Petroleum Classification'!$A:$B,2,FALSE)</f>
        <v/>
      </c>
    </row>
    <row r="2685" spans="1:5">
      <c r="A2685">
        <f>YEAR(B2685)</f>
        <v/>
      </c>
      <c r="B2685">
        <f>'Input EIA Imports Petroleum'!A2684</f>
        <v/>
      </c>
      <c r="C2685">
        <f>'Input EIA Imports Petroleum'!K2684</f>
        <v/>
      </c>
      <c r="D2685">
        <f>'Input EIA Imports Petroleum'!L2684</f>
        <v/>
      </c>
      <c r="E2685">
        <f>VLOOKUP('Input EIA Imports Petroleum'!$E2684,'EIA Petroleum Classification'!$A:$B,2,FALSE)</f>
        <v/>
      </c>
    </row>
    <row r="2686" spans="1:5">
      <c r="A2686">
        <f>YEAR(B2686)</f>
        <v/>
      </c>
      <c r="B2686">
        <f>'Input EIA Imports Petroleum'!A2685</f>
        <v/>
      </c>
      <c r="C2686">
        <f>'Input EIA Imports Petroleum'!K2685</f>
        <v/>
      </c>
      <c r="D2686">
        <f>'Input EIA Imports Petroleum'!L2685</f>
        <v/>
      </c>
      <c r="E2686">
        <f>VLOOKUP('Input EIA Imports Petroleum'!$E2685,'EIA Petroleum Classification'!$A:$B,2,FALSE)</f>
        <v/>
      </c>
    </row>
    <row r="2687" spans="1:5">
      <c r="A2687">
        <f>YEAR(B2687)</f>
        <v/>
      </c>
      <c r="B2687">
        <f>'Input EIA Imports Petroleum'!A2686</f>
        <v/>
      </c>
      <c r="C2687">
        <f>'Input EIA Imports Petroleum'!K2686</f>
        <v/>
      </c>
      <c r="D2687">
        <f>'Input EIA Imports Petroleum'!L2686</f>
        <v/>
      </c>
      <c r="E2687">
        <f>VLOOKUP('Input EIA Imports Petroleum'!$E2686,'EIA Petroleum Classification'!$A:$B,2,FALSE)</f>
        <v/>
      </c>
    </row>
    <row r="2688" spans="1:5">
      <c r="A2688">
        <f>YEAR(B2688)</f>
        <v/>
      </c>
      <c r="B2688">
        <f>'Input EIA Imports Petroleum'!A2687</f>
        <v/>
      </c>
      <c r="C2688">
        <f>'Input EIA Imports Petroleum'!K2687</f>
        <v/>
      </c>
      <c r="D2688">
        <f>'Input EIA Imports Petroleum'!L2687</f>
        <v/>
      </c>
      <c r="E2688">
        <f>VLOOKUP('Input EIA Imports Petroleum'!$E2687,'EIA Petroleum Classification'!$A:$B,2,FALSE)</f>
        <v/>
      </c>
    </row>
    <row r="2689" spans="1:5">
      <c r="A2689">
        <f>YEAR(B2689)</f>
        <v/>
      </c>
      <c r="B2689">
        <f>'Input EIA Imports Petroleum'!A2688</f>
        <v/>
      </c>
      <c r="C2689">
        <f>'Input EIA Imports Petroleum'!K2688</f>
        <v/>
      </c>
      <c r="D2689">
        <f>'Input EIA Imports Petroleum'!L2688</f>
        <v/>
      </c>
      <c r="E2689">
        <f>VLOOKUP('Input EIA Imports Petroleum'!$E2688,'EIA Petroleum Classification'!$A:$B,2,FALSE)</f>
        <v/>
      </c>
    </row>
    <row r="2690" spans="1:5">
      <c r="A2690">
        <f>YEAR(B2690)</f>
        <v/>
      </c>
      <c r="B2690">
        <f>'Input EIA Imports Petroleum'!A2689</f>
        <v/>
      </c>
      <c r="C2690">
        <f>'Input EIA Imports Petroleum'!K2689</f>
        <v/>
      </c>
      <c r="D2690">
        <f>'Input EIA Imports Petroleum'!L2689</f>
        <v/>
      </c>
      <c r="E2690">
        <f>VLOOKUP('Input EIA Imports Petroleum'!$E2689,'EIA Petroleum Classification'!$A:$B,2,FALSE)</f>
        <v/>
      </c>
    </row>
    <row r="2691" spans="1:5">
      <c r="A2691">
        <f>YEAR(B2691)</f>
        <v/>
      </c>
      <c r="B2691">
        <f>'Input EIA Imports Petroleum'!A2690</f>
        <v/>
      </c>
      <c r="C2691">
        <f>'Input EIA Imports Petroleum'!K2690</f>
        <v/>
      </c>
      <c r="D2691">
        <f>'Input EIA Imports Petroleum'!L2690</f>
        <v/>
      </c>
      <c r="E2691">
        <f>VLOOKUP('Input EIA Imports Petroleum'!$E2690,'EIA Petroleum Classification'!$A:$B,2,FALSE)</f>
        <v/>
      </c>
    </row>
    <row r="2692" spans="1:5">
      <c r="A2692">
        <f>YEAR(B2692)</f>
        <v/>
      </c>
      <c r="B2692">
        <f>'Input EIA Imports Petroleum'!A2691</f>
        <v/>
      </c>
      <c r="C2692">
        <f>'Input EIA Imports Petroleum'!K2691</f>
        <v/>
      </c>
      <c r="D2692">
        <f>'Input EIA Imports Petroleum'!L2691</f>
        <v/>
      </c>
      <c r="E2692">
        <f>VLOOKUP('Input EIA Imports Petroleum'!$E2691,'EIA Petroleum Classification'!$A:$B,2,FALSE)</f>
        <v/>
      </c>
    </row>
    <row r="2693" spans="1:5">
      <c r="A2693">
        <f>YEAR(B2693)</f>
        <v/>
      </c>
      <c r="B2693">
        <f>'Input EIA Imports Petroleum'!A2692</f>
        <v/>
      </c>
      <c r="C2693">
        <f>'Input EIA Imports Petroleum'!K2692</f>
        <v/>
      </c>
      <c r="D2693">
        <f>'Input EIA Imports Petroleum'!L2692</f>
        <v/>
      </c>
      <c r="E2693">
        <f>VLOOKUP('Input EIA Imports Petroleum'!$E2692,'EIA Petroleum Classification'!$A:$B,2,FALSE)</f>
        <v/>
      </c>
    </row>
    <row r="2694" spans="1:5">
      <c r="A2694">
        <f>YEAR(B2694)</f>
        <v/>
      </c>
      <c r="B2694">
        <f>'Input EIA Imports Petroleum'!A2693</f>
        <v/>
      </c>
      <c r="C2694">
        <f>'Input EIA Imports Petroleum'!K2693</f>
        <v/>
      </c>
      <c r="D2694">
        <f>'Input EIA Imports Petroleum'!L2693</f>
        <v/>
      </c>
      <c r="E2694">
        <f>VLOOKUP('Input EIA Imports Petroleum'!$E2693,'EIA Petroleum Classification'!$A:$B,2,FALSE)</f>
        <v/>
      </c>
    </row>
    <row r="2695" spans="1:5">
      <c r="A2695">
        <f>YEAR(B2695)</f>
        <v/>
      </c>
      <c r="B2695">
        <f>'Input EIA Imports Petroleum'!A2694</f>
        <v/>
      </c>
      <c r="C2695">
        <f>'Input EIA Imports Petroleum'!K2694</f>
        <v/>
      </c>
      <c r="D2695">
        <f>'Input EIA Imports Petroleum'!L2694</f>
        <v/>
      </c>
      <c r="E2695">
        <f>VLOOKUP('Input EIA Imports Petroleum'!$E2694,'EIA Petroleum Classification'!$A:$B,2,FALSE)</f>
        <v/>
      </c>
    </row>
    <row r="2696" spans="1:5">
      <c r="A2696">
        <f>YEAR(B2696)</f>
        <v/>
      </c>
      <c r="B2696">
        <f>'Input EIA Imports Petroleum'!A2695</f>
        <v/>
      </c>
      <c r="C2696">
        <f>'Input EIA Imports Petroleum'!K2695</f>
        <v/>
      </c>
      <c r="D2696">
        <f>'Input EIA Imports Petroleum'!L2695</f>
        <v/>
      </c>
      <c r="E2696">
        <f>VLOOKUP('Input EIA Imports Petroleum'!$E2695,'EIA Petroleum Classification'!$A:$B,2,FALSE)</f>
        <v/>
      </c>
    </row>
    <row r="2697" spans="1:5">
      <c r="A2697">
        <f>YEAR(B2697)</f>
        <v/>
      </c>
      <c r="B2697">
        <f>'Input EIA Imports Petroleum'!A2696</f>
        <v/>
      </c>
      <c r="C2697">
        <f>'Input EIA Imports Petroleum'!K2696</f>
        <v/>
      </c>
      <c r="D2697">
        <f>'Input EIA Imports Petroleum'!L2696</f>
        <v/>
      </c>
      <c r="E2697">
        <f>VLOOKUP('Input EIA Imports Petroleum'!$E2696,'EIA Petroleum Classification'!$A:$B,2,FALSE)</f>
        <v/>
      </c>
    </row>
    <row r="2698" spans="1:5">
      <c r="A2698">
        <f>YEAR(B2698)</f>
        <v/>
      </c>
      <c r="B2698">
        <f>'Input EIA Imports Petroleum'!A2697</f>
        <v/>
      </c>
      <c r="C2698">
        <f>'Input EIA Imports Petroleum'!K2697</f>
        <v/>
      </c>
      <c r="D2698">
        <f>'Input EIA Imports Petroleum'!L2697</f>
        <v/>
      </c>
      <c r="E2698">
        <f>VLOOKUP('Input EIA Imports Petroleum'!$E2697,'EIA Petroleum Classification'!$A:$B,2,FALSE)</f>
        <v/>
      </c>
    </row>
    <row r="2699" spans="1:5">
      <c r="A2699">
        <f>YEAR(B2699)</f>
        <v/>
      </c>
      <c r="B2699">
        <f>'Input EIA Imports Petroleum'!A2698</f>
        <v/>
      </c>
      <c r="C2699">
        <f>'Input EIA Imports Petroleum'!K2698</f>
        <v/>
      </c>
      <c r="D2699">
        <f>'Input EIA Imports Petroleum'!L2698</f>
        <v/>
      </c>
      <c r="E2699">
        <f>VLOOKUP('Input EIA Imports Petroleum'!$E2698,'EIA Petroleum Classification'!$A:$B,2,FALSE)</f>
        <v/>
      </c>
    </row>
    <row r="2700" spans="1:5">
      <c r="A2700">
        <f>YEAR(B2700)</f>
        <v/>
      </c>
      <c r="B2700">
        <f>'Input EIA Imports Petroleum'!A2699</f>
        <v/>
      </c>
      <c r="C2700">
        <f>'Input EIA Imports Petroleum'!K2699</f>
        <v/>
      </c>
      <c r="D2700">
        <f>'Input EIA Imports Petroleum'!L2699</f>
        <v/>
      </c>
      <c r="E2700">
        <f>VLOOKUP('Input EIA Imports Petroleum'!$E2699,'EIA Petroleum Classification'!$A:$B,2,FALSE)</f>
        <v/>
      </c>
    </row>
    <row r="2701" spans="1:5">
      <c r="A2701">
        <f>YEAR(B2701)</f>
        <v/>
      </c>
      <c r="B2701">
        <f>'Input EIA Imports Petroleum'!A2700</f>
        <v/>
      </c>
      <c r="C2701">
        <f>'Input EIA Imports Petroleum'!K2700</f>
        <v/>
      </c>
      <c r="D2701">
        <f>'Input EIA Imports Petroleum'!L2700</f>
        <v/>
      </c>
      <c r="E2701">
        <f>VLOOKUP('Input EIA Imports Petroleum'!$E2700,'EIA Petroleum Classification'!$A:$B,2,FALSE)</f>
        <v/>
      </c>
    </row>
    <row r="2702" spans="1:5">
      <c r="A2702">
        <f>YEAR(B2702)</f>
        <v/>
      </c>
      <c r="B2702">
        <f>'Input EIA Imports Petroleum'!A2701</f>
        <v/>
      </c>
      <c r="C2702">
        <f>'Input EIA Imports Petroleum'!K2701</f>
        <v/>
      </c>
      <c r="D2702">
        <f>'Input EIA Imports Petroleum'!L2701</f>
        <v/>
      </c>
      <c r="E2702">
        <f>VLOOKUP('Input EIA Imports Petroleum'!$E2701,'EIA Petroleum Classification'!$A:$B,2,FALSE)</f>
        <v/>
      </c>
    </row>
    <row r="2703" spans="1:5">
      <c r="A2703">
        <f>YEAR(B2703)</f>
        <v/>
      </c>
      <c r="B2703">
        <f>'Input EIA Imports Petroleum'!A2702</f>
        <v/>
      </c>
      <c r="C2703">
        <f>'Input EIA Imports Petroleum'!K2702</f>
        <v/>
      </c>
      <c r="D2703">
        <f>'Input EIA Imports Petroleum'!L2702</f>
        <v/>
      </c>
      <c r="E2703">
        <f>VLOOKUP('Input EIA Imports Petroleum'!$E2702,'EIA Petroleum Classification'!$A:$B,2,FALSE)</f>
        <v/>
      </c>
    </row>
    <row r="2704" spans="1:5">
      <c r="A2704">
        <f>YEAR(B2704)</f>
        <v/>
      </c>
      <c r="B2704">
        <f>'Input EIA Imports Petroleum'!A2703</f>
        <v/>
      </c>
      <c r="C2704">
        <f>'Input EIA Imports Petroleum'!K2703</f>
        <v/>
      </c>
      <c r="D2704">
        <f>'Input EIA Imports Petroleum'!L2703</f>
        <v/>
      </c>
      <c r="E2704">
        <f>VLOOKUP('Input EIA Imports Petroleum'!$E2703,'EIA Petroleum Classification'!$A:$B,2,FALSE)</f>
        <v/>
      </c>
    </row>
    <row r="2705" spans="1:5">
      <c r="A2705">
        <f>YEAR(B2705)</f>
        <v/>
      </c>
      <c r="B2705">
        <f>'Input EIA Imports Petroleum'!A2704</f>
        <v/>
      </c>
      <c r="C2705">
        <f>'Input EIA Imports Petroleum'!K2704</f>
        <v/>
      </c>
      <c r="D2705">
        <f>'Input EIA Imports Petroleum'!L2704</f>
        <v/>
      </c>
      <c r="E2705">
        <f>VLOOKUP('Input EIA Imports Petroleum'!$E2704,'EIA Petroleum Classification'!$A:$B,2,FALSE)</f>
        <v/>
      </c>
    </row>
    <row r="2706" spans="1:5">
      <c r="A2706">
        <f>YEAR(B2706)</f>
        <v/>
      </c>
      <c r="B2706">
        <f>'Input EIA Imports Petroleum'!A2705</f>
        <v/>
      </c>
      <c r="C2706">
        <f>'Input EIA Imports Petroleum'!K2705</f>
        <v/>
      </c>
      <c r="D2706">
        <f>'Input EIA Imports Petroleum'!L2705</f>
        <v/>
      </c>
      <c r="E2706">
        <f>VLOOKUP('Input EIA Imports Petroleum'!$E2705,'EIA Petroleum Classification'!$A:$B,2,FALSE)</f>
        <v/>
      </c>
    </row>
    <row r="2707" spans="1:5">
      <c r="A2707">
        <f>YEAR(B2707)</f>
        <v/>
      </c>
      <c r="B2707">
        <f>'Input EIA Imports Petroleum'!A2706</f>
        <v/>
      </c>
      <c r="C2707">
        <f>'Input EIA Imports Petroleum'!K2706</f>
        <v/>
      </c>
      <c r="D2707">
        <f>'Input EIA Imports Petroleum'!L2706</f>
        <v/>
      </c>
      <c r="E2707">
        <f>VLOOKUP('Input EIA Imports Petroleum'!$E2706,'EIA Petroleum Classification'!$A:$B,2,FALSE)</f>
        <v/>
      </c>
    </row>
    <row r="2708" spans="1:5">
      <c r="A2708">
        <f>YEAR(B2708)</f>
        <v/>
      </c>
      <c r="B2708">
        <f>'Input EIA Imports Petroleum'!A2707</f>
        <v/>
      </c>
      <c r="C2708">
        <f>'Input EIA Imports Petroleum'!K2707</f>
        <v/>
      </c>
      <c r="D2708">
        <f>'Input EIA Imports Petroleum'!L2707</f>
        <v/>
      </c>
      <c r="E2708">
        <f>VLOOKUP('Input EIA Imports Petroleum'!$E2707,'EIA Petroleum Classification'!$A:$B,2,FALSE)</f>
        <v/>
      </c>
    </row>
    <row r="2709" spans="1:5">
      <c r="A2709">
        <f>YEAR(B2709)</f>
        <v/>
      </c>
      <c r="B2709">
        <f>'Input EIA Imports Petroleum'!A2708</f>
        <v/>
      </c>
      <c r="C2709">
        <f>'Input EIA Imports Petroleum'!K2708</f>
        <v/>
      </c>
      <c r="D2709">
        <f>'Input EIA Imports Petroleum'!L2708</f>
        <v/>
      </c>
      <c r="E2709">
        <f>VLOOKUP('Input EIA Imports Petroleum'!$E2708,'EIA Petroleum Classification'!$A:$B,2,FALSE)</f>
        <v/>
      </c>
    </row>
    <row r="2710" spans="1:5">
      <c r="A2710">
        <f>YEAR(B2710)</f>
        <v/>
      </c>
      <c r="B2710">
        <f>'Input EIA Imports Petroleum'!A2709</f>
        <v/>
      </c>
      <c r="C2710">
        <f>'Input EIA Imports Petroleum'!K2709</f>
        <v/>
      </c>
      <c r="D2710">
        <f>'Input EIA Imports Petroleum'!L2709</f>
        <v/>
      </c>
      <c r="E2710">
        <f>VLOOKUP('Input EIA Imports Petroleum'!$E2709,'EIA Petroleum Classification'!$A:$B,2,FALSE)</f>
        <v/>
      </c>
    </row>
    <row r="2711" spans="1:5">
      <c r="A2711">
        <f>YEAR(B2711)</f>
        <v/>
      </c>
      <c r="B2711">
        <f>'Input EIA Imports Petroleum'!A2710</f>
        <v/>
      </c>
      <c r="C2711">
        <f>'Input EIA Imports Petroleum'!K2710</f>
        <v/>
      </c>
      <c r="D2711">
        <f>'Input EIA Imports Petroleum'!L2710</f>
        <v/>
      </c>
      <c r="E2711">
        <f>VLOOKUP('Input EIA Imports Petroleum'!$E2710,'EIA Petroleum Classification'!$A:$B,2,FALSE)</f>
        <v/>
      </c>
    </row>
    <row r="2712" spans="1:5">
      <c r="A2712">
        <f>YEAR(B2712)</f>
        <v/>
      </c>
      <c r="B2712">
        <f>'Input EIA Imports Petroleum'!A2711</f>
        <v/>
      </c>
      <c r="C2712">
        <f>'Input EIA Imports Petroleum'!K2711</f>
        <v/>
      </c>
      <c r="D2712">
        <f>'Input EIA Imports Petroleum'!L2711</f>
        <v/>
      </c>
      <c r="E2712">
        <f>VLOOKUP('Input EIA Imports Petroleum'!$E2711,'EIA Petroleum Classification'!$A:$B,2,FALSE)</f>
        <v/>
      </c>
    </row>
    <row r="2713" spans="1:5">
      <c r="A2713">
        <f>YEAR(B2713)</f>
        <v/>
      </c>
      <c r="B2713">
        <f>'Input EIA Imports Petroleum'!A2712</f>
        <v/>
      </c>
      <c r="C2713">
        <f>'Input EIA Imports Petroleum'!K2712</f>
        <v/>
      </c>
      <c r="D2713">
        <f>'Input EIA Imports Petroleum'!L2712</f>
        <v/>
      </c>
      <c r="E2713">
        <f>VLOOKUP('Input EIA Imports Petroleum'!$E2712,'EIA Petroleum Classification'!$A:$B,2,FALSE)</f>
        <v/>
      </c>
    </row>
    <row r="2714" spans="1:5">
      <c r="A2714">
        <f>YEAR(B2714)</f>
        <v/>
      </c>
      <c r="B2714">
        <f>'Input EIA Imports Petroleum'!A2713</f>
        <v/>
      </c>
      <c r="C2714">
        <f>'Input EIA Imports Petroleum'!K2713</f>
        <v/>
      </c>
      <c r="D2714">
        <f>'Input EIA Imports Petroleum'!L2713</f>
        <v/>
      </c>
      <c r="E2714">
        <f>VLOOKUP('Input EIA Imports Petroleum'!$E2713,'EIA Petroleum Classification'!$A:$B,2,FALSE)</f>
        <v/>
      </c>
    </row>
    <row r="2715" spans="1:5">
      <c r="A2715">
        <f>YEAR(B2715)</f>
        <v/>
      </c>
      <c r="B2715">
        <f>'Input EIA Imports Petroleum'!A2714</f>
        <v/>
      </c>
      <c r="C2715">
        <f>'Input EIA Imports Petroleum'!K2714</f>
        <v/>
      </c>
      <c r="D2715">
        <f>'Input EIA Imports Petroleum'!L2714</f>
        <v/>
      </c>
      <c r="E2715">
        <f>VLOOKUP('Input EIA Imports Petroleum'!$E2714,'EIA Petroleum Classification'!$A:$B,2,FALSE)</f>
        <v/>
      </c>
    </row>
    <row r="2716" spans="1:5">
      <c r="A2716">
        <f>YEAR(B2716)</f>
        <v/>
      </c>
      <c r="B2716">
        <f>'Input EIA Imports Petroleum'!A2715</f>
        <v/>
      </c>
      <c r="C2716">
        <f>'Input EIA Imports Petroleum'!K2715</f>
        <v/>
      </c>
      <c r="D2716">
        <f>'Input EIA Imports Petroleum'!L2715</f>
        <v/>
      </c>
      <c r="E2716">
        <f>VLOOKUP('Input EIA Imports Petroleum'!$E2715,'EIA Petroleum Classification'!$A:$B,2,FALSE)</f>
        <v/>
      </c>
    </row>
    <row r="2717" spans="1:5">
      <c r="A2717">
        <f>YEAR(B2717)</f>
        <v/>
      </c>
      <c r="B2717">
        <f>'Input EIA Imports Petroleum'!A2716</f>
        <v/>
      </c>
      <c r="C2717">
        <f>'Input EIA Imports Petroleum'!K2716</f>
        <v/>
      </c>
      <c r="D2717">
        <f>'Input EIA Imports Petroleum'!L2716</f>
        <v/>
      </c>
      <c r="E2717">
        <f>VLOOKUP('Input EIA Imports Petroleum'!$E2716,'EIA Petroleum Classification'!$A:$B,2,FALSE)</f>
        <v/>
      </c>
    </row>
    <row r="2718" spans="1:5">
      <c r="A2718">
        <f>YEAR(B2718)</f>
        <v/>
      </c>
      <c r="B2718">
        <f>'Input EIA Imports Petroleum'!A2717</f>
        <v/>
      </c>
      <c r="C2718">
        <f>'Input EIA Imports Petroleum'!K2717</f>
        <v/>
      </c>
      <c r="D2718">
        <f>'Input EIA Imports Petroleum'!L2717</f>
        <v/>
      </c>
      <c r="E2718">
        <f>VLOOKUP('Input EIA Imports Petroleum'!$E2717,'EIA Petroleum Classification'!$A:$B,2,FALSE)</f>
        <v/>
      </c>
    </row>
    <row r="2719" spans="1:5">
      <c r="A2719">
        <f>YEAR(B2719)</f>
        <v/>
      </c>
      <c r="B2719">
        <f>'Input EIA Imports Petroleum'!A2718</f>
        <v/>
      </c>
      <c r="C2719">
        <f>'Input EIA Imports Petroleum'!K2718</f>
        <v/>
      </c>
      <c r="D2719">
        <f>'Input EIA Imports Petroleum'!L2718</f>
        <v/>
      </c>
      <c r="E2719">
        <f>VLOOKUP('Input EIA Imports Petroleum'!$E2718,'EIA Petroleum Classification'!$A:$B,2,FALSE)</f>
        <v/>
      </c>
    </row>
    <row r="2720" spans="1:5">
      <c r="A2720">
        <f>YEAR(B2720)</f>
        <v/>
      </c>
      <c r="B2720">
        <f>'Input EIA Imports Petroleum'!A2719</f>
        <v/>
      </c>
      <c r="C2720">
        <f>'Input EIA Imports Petroleum'!K2719</f>
        <v/>
      </c>
      <c r="D2720">
        <f>'Input EIA Imports Petroleum'!L2719</f>
        <v/>
      </c>
      <c r="E2720">
        <f>VLOOKUP('Input EIA Imports Petroleum'!$E2719,'EIA Petroleum Classification'!$A:$B,2,FALSE)</f>
        <v/>
      </c>
    </row>
    <row r="2721" spans="1:5">
      <c r="A2721">
        <f>YEAR(B2721)</f>
        <v/>
      </c>
      <c r="B2721">
        <f>'Input EIA Imports Petroleum'!A2720</f>
        <v/>
      </c>
      <c r="C2721">
        <f>'Input EIA Imports Petroleum'!K2720</f>
        <v/>
      </c>
      <c r="D2721">
        <f>'Input EIA Imports Petroleum'!L2720</f>
        <v/>
      </c>
      <c r="E2721">
        <f>VLOOKUP('Input EIA Imports Petroleum'!$E2720,'EIA Petroleum Classification'!$A:$B,2,FALSE)</f>
        <v/>
      </c>
    </row>
    <row r="2722" spans="1:5">
      <c r="A2722">
        <f>YEAR(B2722)</f>
        <v/>
      </c>
      <c r="B2722">
        <f>'Input EIA Imports Petroleum'!A2721</f>
        <v/>
      </c>
      <c r="C2722">
        <f>'Input EIA Imports Petroleum'!K2721</f>
        <v/>
      </c>
      <c r="D2722">
        <f>'Input EIA Imports Petroleum'!L2721</f>
        <v/>
      </c>
      <c r="E2722">
        <f>VLOOKUP('Input EIA Imports Petroleum'!$E2721,'EIA Petroleum Classification'!$A:$B,2,FALSE)</f>
        <v/>
      </c>
    </row>
    <row r="2723" spans="1:5">
      <c r="A2723">
        <f>YEAR(B2723)</f>
        <v/>
      </c>
      <c r="B2723">
        <f>'Input EIA Imports Petroleum'!A2722</f>
        <v/>
      </c>
      <c r="C2723">
        <f>'Input EIA Imports Petroleum'!K2722</f>
        <v/>
      </c>
      <c r="D2723">
        <f>'Input EIA Imports Petroleum'!L2722</f>
        <v/>
      </c>
      <c r="E2723">
        <f>VLOOKUP('Input EIA Imports Petroleum'!$E2722,'EIA Petroleum Classification'!$A:$B,2,FALSE)</f>
        <v/>
      </c>
    </row>
    <row r="2724" spans="1:5">
      <c r="A2724">
        <f>YEAR(B2724)</f>
        <v/>
      </c>
      <c r="B2724">
        <f>'Input EIA Imports Petroleum'!A2723</f>
        <v/>
      </c>
      <c r="C2724">
        <f>'Input EIA Imports Petroleum'!K2723</f>
        <v/>
      </c>
      <c r="D2724">
        <f>'Input EIA Imports Petroleum'!L2723</f>
        <v/>
      </c>
      <c r="E2724">
        <f>VLOOKUP('Input EIA Imports Petroleum'!$E2723,'EIA Petroleum Classification'!$A:$B,2,FALSE)</f>
        <v/>
      </c>
    </row>
    <row r="2725" spans="1:5">
      <c r="A2725">
        <f>YEAR(B2725)</f>
        <v/>
      </c>
      <c r="B2725">
        <f>'Input EIA Imports Petroleum'!A2724</f>
        <v/>
      </c>
      <c r="C2725">
        <f>'Input EIA Imports Petroleum'!K2724</f>
        <v/>
      </c>
      <c r="D2725">
        <f>'Input EIA Imports Petroleum'!L2724</f>
        <v/>
      </c>
      <c r="E2725">
        <f>VLOOKUP('Input EIA Imports Petroleum'!$E2724,'EIA Petroleum Classification'!$A:$B,2,FALSE)</f>
        <v/>
      </c>
    </row>
    <row r="2726" spans="1:5">
      <c r="A2726">
        <f>YEAR(B2726)</f>
        <v/>
      </c>
      <c r="B2726">
        <f>'Input EIA Imports Petroleum'!A2725</f>
        <v/>
      </c>
      <c r="C2726">
        <f>'Input EIA Imports Petroleum'!K2725</f>
        <v/>
      </c>
      <c r="D2726">
        <f>'Input EIA Imports Petroleum'!L2725</f>
        <v/>
      </c>
      <c r="E2726">
        <f>VLOOKUP('Input EIA Imports Petroleum'!$E2725,'EIA Petroleum Classification'!$A:$B,2,FALSE)</f>
        <v/>
      </c>
    </row>
    <row r="2727" spans="1:5">
      <c r="A2727">
        <f>YEAR(B2727)</f>
        <v/>
      </c>
      <c r="B2727">
        <f>'Input EIA Imports Petroleum'!A2726</f>
        <v/>
      </c>
      <c r="C2727">
        <f>'Input EIA Imports Petroleum'!K2726</f>
        <v/>
      </c>
      <c r="D2727">
        <f>'Input EIA Imports Petroleum'!L2726</f>
        <v/>
      </c>
      <c r="E2727">
        <f>VLOOKUP('Input EIA Imports Petroleum'!$E2726,'EIA Petroleum Classification'!$A:$B,2,FALSE)</f>
        <v/>
      </c>
    </row>
    <row r="2728" spans="1:5">
      <c r="A2728">
        <f>YEAR(B2728)</f>
        <v/>
      </c>
      <c r="B2728">
        <f>'Input EIA Imports Petroleum'!A2727</f>
        <v/>
      </c>
      <c r="C2728">
        <f>'Input EIA Imports Petroleum'!K2727</f>
        <v/>
      </c>
      <c r="D2728">
        <f>'Input EIA Imports Petroleum'!L2727</f>
        <v/>
      </c>
      <c r="E2728">
        <f>VLOOKUP('Input EIA Imports Petroleum'!$E2727,'EIA Petroleum Classification'!$A:$B,2,FALSE)</f>
        <v/>
      </c>
    </row>
    <row r="2729" spans="1:5">
      <c r="A2729">
        <f>YEAR(B2729)</f>
        <v/>
      </c>
      <c r="B2729">
        <f>'Input EIA Imports Petroleum'!A2728</f>
        <v/>
      </c>
      <c r="C2729">
        <f>'Input EIA Imports Petroleum'!K2728</f>
        <v/>
      </c>
      <c r="D2729">
        <f>'Input EIA Imports Petroleum'!L2728</f>
        <v/>
      </c>
      <c r="E2729">
        <f>VLOOKUP('Input EIA Imports Petroleum'!$E2728,'EIA Petroleum Classification'!$A:$B,2,FALSE)</f>
        <v/>
      </c>
    </row>
    <row r="2730" spans="1:5">
      <c r="A2730">
        <f>YEAR(B2730)</f>
        <v/>
      </c>
      <c r="B2730">
        <f>'Input EIA Imports Petroleum'!A2729</f>
        <v/>
      </c>
      <c r="C2730">
        <f>'Input EIA Imports Petroleum'!K2729</f>
        <v/>
      </c>
      <c r="D2730">
        <f>'Input EIA Imports Petroleum'!L2729</f>
        <v/>
      </c>
      <c r="E2730">
        <f>VLOOKUP('Input EIA Imports Petroleum'!$E2729,'EIA Petroleum Classification'!$A:$B,2,FALSE)</f>
        <v/>
      </c>
    </row>
    <row r="2731" spans="1:5">
      <c r="A2731">
        <f>YEAR(B2731)</f>
        <v/>
      </c>
      <c r="B2731">
        <f>'Input EIA Imports Petroleum'!A2730</f>
        <v/>
      </c>
      <c r="C2731">
        <f>'Input EIA Imports Petroleum'!K2730</f>
        <v/>
      </c>
      <c r="D2731">
        <f>'Input EIA Imports Petroleum'!L2730</f>
        <v/>
      </c>
      <c r="E2731">
        <f>VLOOKUP('Input EIA Imports Petroleum'!$E2730,'EIA Petroleum Classification'!$A:$B,2,FALSE)</f>
        <v/>
      </c>
    </row>
    <row r="2732" spans="1:5">
      <c r="A2732">
        <f>YEAR(B2732)</f>
        <v/>
      </c>
      <c r="B2732">
        <f>'Input EIA Imports Petroleum'!A2731</f>
        <v/>
      </c>
      <c r="C2732">
        <f>'Input EIA Imports Petroleum'!K2731</f>
        <v/>
      </c>
      <c r="D2732">
        <f>'Input EIA Imports Petroleum'!L2731</f>
        <v/>
      </c>
      <c r="E2732">
        <f>VLOOKUP('Input EIA Imports Petroleum'!$E2731,'EIA Petroleum Classification'!$A:$B,2,FALSE)</f>
        <v/>
      </c>
    </row>
    <row r="2733" spans="1:5">
      <c r="A2733">
        <f>YEAR(B2733)</f>
        <v/>
      </c>
      <c r="B2733">
        <f>'Input EIA Imports Petroleum'!A2732</f>
        <v/>
      </c>
      <c r="C2733">
        <f>'Input EIA Imports Petroleum'!K2732</f>
        <v/>
      </c>
      <c r="D2733">
        <f>'Input EIA Imports Petroleum'!L2732</f>
        <v/>
      </c>
      <c r="E2733">
        <f>VLOOKUP('Input EIA Imports Petroleum'!$E2732,'EIA Petroleum Classification'!$A:$B,2,FALSE)</f>
        <v/>
      </c>
    </row>
    <row r="2734" spans="1:5">
      <c r="A2734">
        <f>YEAR(B2734)</f>
        <v/>
      </c>
      <c r="B2734">
        <f>'Input EIA Imports Petroleum'!A2733</f>
        <v/>
      </c>
      <c r="C2734">
        <f>'Input EIA Imports Petroleum'!K2733</f>
        <v/>
      </c>
      <c r="D2734">
        <f>'Input EIA Imports Petroleum'!L2733</f>
        <v/>
      </c>
      <c r="E2734">
        <f>VLOOKUP('Input EIA Imports Petroleum'!$E2733,'EIA Petroleum Classification'!$A:$B,2,FALSE)</f>
        <v/>
      </c>
    </row>
    <row r="2735" spans="1:5">
      <c r="A2735">
        <f>YEAR(B2735)</f>
        <v/>
      </c>
      <c r="B2735">
        <f>'Input EIA Imports Petroleum'!A2734</f>
        <v/>
      </c>
      <c r="C2735">
        <f>'Input EIA Imports Petroleum'!K2734</f>
        <v/>
      </c>
      <c r="D2735">
        <f>'Input EIA Imports Petroleum'!L2734</f>
        <v/>
      </c>
      <c r="E2735">
        <f>VLOOKUP('Input EIA Imports Petroleum'!$E2734,'EIA Petroleum Classification'!$A:$B,2,FALSE)</f>
        <v/>
      </c>
    </row>
    <row r="2736" spans="1:5">
      <c r="A2736">
        <f>YEAR(B2736)</f>
        <v/>
      </c>
      <c r="B2736">
        <f>'Input EIA Imports Petroleum'!A2735</f>
        <v/>
      </c>
      <c r="C2736">
        <f>'Input EIA Imports Petroleum'!K2735</f>
        <v/>
      </c>
      <c r="D2736">
        <f>'Input EIA Imports Petroleum'!L2735</f>
        <v/>
      </c>
      <c r="E2736">
        <f>VLOOKUP('Input EIA Imports Petroleum'!$E2735,'EIA Petroleum Classification'!$A:$B,2,FALSE)</f>
        <v/>
      </c>
    </row>
    <row r="2737" spans="1:5">
      <c r="A2737">
        <f>YEAR(B2737)</f>
        <v/>
      </c>
      <c r="B2737">
        <f>'Input EIA Imports Petroleum'!A2736</f>
        <v/>
      </c>
      <c r="C2737">
        <f>'Input EIA Imports Petroleum'!K2736</f>
        <v/>
      </c>
      <c r="D2737">
        <f>'Input EIA Imports Petroleum'!L2736</f>
        <v/>
      </c>
      <c r="E2737">
        <f>VLOOKUP('Input EIA Imports Petroleum'!$E2736,'EIA Petroleum Classification'!$A:$B,2,FALSE)</f>
        <v/>
      </c>
    </row>
    <row r="2738" spans="1:5">
      <c r="A2738">
        <f>YEAR(B2738)</f>
        <v/>
      </c>
      <c r="B2738">
        <f>'Input EIA Imports Petroleum'!A2737</f>
        <v/>
      </c>
      <c r="C2738">
        <f>'Input EIA Imports Petroleum'!K2737</f>
        <v/>
      </c>
      <c r="D2738">
        <f>'Input EIA Imports Petroleum'!L2737</f>
        <v/>
      </c>
      <c r="E2738">
        <f>VLOOKUP('Input EIA Imports Petroleum'!$E2737,'EIA Petroleum Classification'!$A:$B,2,FALSE)</f>
        <v/>
      </c>
    </row>
    <row r="2739" spans="1:5">
      <c r="A2739">
        <f>YEAR(B2739)</f>
        <v/>
      </c>
      <c r="B2739">
        <f>'Input EIA Imports Petroleum'!A2738</f>
        <v/>
      </c>
      <c r="C2739">
        <f>'Input EIA Imports Petroleum'!K2738</f>
        <v/>
      </c>
      <c r="D2739">
        <f>'Input EIA Imports Petroleum'!L2738</f>
        <v/>
      </c>
      <c r="E2739">
        <f>VLOOKUP('Input EIA Imports Petroleum'!$E2738,'EIA Petroleum Classification'!$A:$B,2,FALSE)</f>
        <v/>
      </c>
    </row>
    <row r="2740" spans="1:5">
      <c r="A2740">
        <f>YEAR(B2740)</f>
        <v/>
      </c>
      <c r="B2740">
        <f>'Input EIA Imports Petroleum'!A2739</f>
        <v/>
      </c>
      <c r="C2740">
        <f>'Input EIA Imports Petroleum'!K2739</f>
        <v/>
      </c>
      <c r="D2740">
        <f>'Input EIA Imports Petroleum'!L2739</f>
        <v/>
      </c>
      <c r="E2740">
        <f>VLOOKUP('Input EIA Imports Petroleum'!$E2739,'EIA Petroleum Classification'!$A:$B,2,FALSE)</f>
        <v/>
      </c>
    </row>
    <row r="2741" spans="1:5">
      <c r="A2741">
        <f>YEAR(B2741)</f>
        <v/>
      </c>
      <c r="B2741">
        <f>'Input EIA Imports Petroleum'!A2740</f>
        <v/>
      </c>
      <c r="C2741">
        <f>'Input EIA Imports Petroleum'!K2740</f>
        <v/>
      </c>
      <c r="D2741">
        <f>'Input EIA Imports Petroleum'!L2740</f>
        <v/>
      </c>
      <c r="E2741">
        <f>VLOOKUP('Input EIA Imports Petroleum'!$E2740,'EIA Petroleum Classification'!$A:$B,2,FALSE)</f>
        <v/>
      </c>
    </row>
    <row r="2742" spans="1:5">
      <c r="A2742">
        <f>YEAR(B2742)</f>
        <v/>
      </c>
      <c r="B2742">
        <f>'Input EIA Imports Petroleum'!A2741</f>
        <v/>
      </c>
      <c r="C2742">
        <f>'Input EIA Imports Petroleum'!K2741</f>
        <v/>
      </c>
      <c r="D2742">
        <f>'Input EIA Imports Petroleum'!L2741</f>
        <v/>
      </c>
      <c r="E2742">
        <f>VLOOKUP('Input EIA Imports Petroleum'!$E2741,'EIA Petroleum Classification'!$A:$B,2,FALSE)</f>
        <v/>
      </c>
    </row>
    <row r="2743" spans="1:5">
      <c r="A2743">
        <f>YEAR(B2743)</f>
        <v/>
      </c>
      <c r="B2743">
        <f>'Input EIA Imports Petroleum'!A2742</f>
        <v/>
      </c>
      <c r="C2743">
        <f>'Input EIA Imports Petroleum'!K2742</f>
        <v/>
      </c>
      <c r="D2743">
        <f>'Input EIA Imports Petroleum'!L2742</f>
        <v/>
      </c>
      <c r="E2743">
        <f>VLOOKUP('Input EIA Imports Petroleum'!$E2742,'EIA Petroleum Classification'!$A:$B,2,FALSE)</f>
        <v/>
      </c>
    </row>
    <row r="2744" spans="1:5">
      <c r="A2744">
        <f>YEAR(B2744)</f>
        <v/>
      </c>
      <c r="B2744">
        <f>'Input EIA Imports Petroleum'!A2743</f>
        <v/>
      </c>
      <c r="C2744">
        <f>'Input EIA Imports Petroleum'!K2743</f>
        <v/>
      </c>
      <c r="D2744">
        <f>'Input EIA Imports Petroleum'!L2743</f>
        <v/>
      </c>
      <c r="E2744">
        <f>VLOOKUP('Input EIA Imports Petroleum'!$E2743,'EIA Petroleum Classification'!$A:$B,2,FALSE)</f>
        <v/>
      </c>
    </row>
    <row r="2745" spans="1:5">
      <c r="A2745">
        <f>YEAR(B2745)</f>
        <v/>
      </c>
      <c r="B2745">
        <f>'Input EIA Imports Petroleum'!A2744</f>
        <v/>
      </c>
      <c r="C2745">
        <f>'Input EIA Imports Petroleum'!K2744</f>
        <v/>
      </c>
      <c r="D2745">
        <f>'Input EIA Imports Petroleum'!L2744</f>
        <v/>
      </c>
      <c r="E2745">
        <f>VLOOKUP('Input EIA Imports Petroleum'!$E2744,'EIA Petroleum Classification'!$A:$B,2,FALSE)</f>
        <v/>
      </c>
    </row>
    <row r="2746" spans="1:5">
      <c r="A2746">
        <f>YEAR(B2746)</f>
        <v/>
      </c>
      <c r="B2746">
        <f>'Input EIA Imports Petroleum'!A2745</f>
        <v/>
      </c>
      <c r="C2746">
        <f>'Input EIA Imports Petroleum'!K2745</f>
        <v/>
      </c>
      <c r="D2746">
        <f>'Input EIA Imports Petroleum'!L2745</f>
        <v/>
      </c>
      <c r="E2746">
        <f>VLOOKUP('Input EIA Imports Petroleum'!$E2745,'EIA Petroleum Classification'!$A:$B,2,FALSE)</f>
        <v/>
      </c>
    </row>
    <row r="2747" spans="1:5">
      <c r="A2747">
        <f>YEAR(B2747)</f>
        <v/>
      </c>
      <c r="B2747">
        <f>'Input EIA Imports Petroleum'!A2746</f>
        <v/>
      </c>
      <c r="C2747">
        <f>'Input EIA Imports Petroleum'!K2746</f>
        <v/>
      </c>
      <c r="D2747">
        <f>'Input EIA Imports Petroleum'!L2746</f>
        <v/>
      </c>
      <c r="E2747">
        <f>VLOOKUP('Input EIA Imports Petroleum'!$E2746,'EIA Petroleum Classification'!$A:$B,2,FALSE)</f>
        <v/>
      </c>
    </row>
    <row r="2748" spans="1:5">
      <c r="A2748">
        <f>YEAR(B2748)</f>
        <v/>
      </c>
      <c r="B2748">
        <f>'Input EIA Imports Petroleum'!A2747</f>
        <v/>
      </c>
      <c r="C2748">
        <f>'Input EIA Imports Petroleum'!K2747</f>
        <v/>
      </c>
      <c r="D2748">
        <f>'Input EIA Imports Petroleum'!L2747</f>
        <v/>
      </c>
      <c r="E2748">
        <f>VLOOKUP('Input EIA Imports Petroleum'!$E2747,'EIA Petroleum Classification'!$A:$B,2,FALSE)</f>
        <v/>
      </c>
    </row>
    <row r="2749" spans="1:5">
      <c r="A2749">
        <f>YEAR(B2749)</f>
        <v/>
      </c>
      <c r="B2749">
        <f>'Input EIA Imports Petroleum'!A2748</f>
        <v/>
      </c>
      <c r="C2749">
        <f>'Input EIA Imports Petroleum'!K2748</f>
        <v/>
      </c>
      <c r="D2749">
        <f>'Input EIA Imports Petroleum'!L2748</f>
        <v/>
      </c>
      <c r="E2749">
        <f>VLOOKUP('Input EIA Imports Petroleum'!$E2748,'EIA Petroleum Classification'!$A:$B,2,FALSE)</f>
        <v/>
      </c>
    </row>
    <row r="2750" spans="1:5">
      <c r="A2750">
        <f>YEAR(B2750)</f>
        <v/>
      </c>
      <c r="B2750">
        <f>'Input EIA Imports Petroleum'!A2749</f>
        <v/>
      </c>
      <c r="C2750">
        <f>'Input EIA Imports Petroleum'!K2749</f>
        <v/>
      </c>
      <c r="D2750">
        <f>'Input EIA Imports Petroleum'!L2749</f>
        <v/>
      </c>
      <c r="E2750">
        <f>VLOOKUP('Input EIA Imports Petroleum'!$E2749,'EIA Petroleum Classification'!$A:$B,2,FALSE)</f>
        <v/>
      </c>
    </row>
    <row r="2751" spans="1:5">
      <c r="A2751">
        <f>YEAR(B2751)</f>
        <v/>
      </c>
      <c r="B2751">
        <f>'Input EIA Imports Petroleum'!A2750</f>
        <v/>
      </c>
      <c r="C2751">
        <f>'Input EIA Imports Petroleum'!K2750</f>
        <v/>
      </c>
      <c r="D2751">
        <f>'Input EIA Imports Petroleum'!L2750</f>
        <v/>
      </c>
      <c r="E2751">
        <f>VLOOKUP('Input EIA Imports Petroleum'!$E2750,'EIA Petroleum Classification'!$A:$B,2,FALSE)</f>
        <v/>
      </c>
    </row>
    <row r="2752" spans="1:5">
      <c r="A2752">
        <f>YEAR(B2752)</f>
        <v/>
      </c>
      <c r="B2752">
        <f>'Input EIA Imports Petroleum'!A2751</f>
        <v/>
      </c>
      <c r="C2752">
        <f>'Input EIA Imports Petroleum'!K2751</f>
        <v/>
      </c>
      <c r="D2752">
        <f>'Input EIA Imports Petroleum'!L2751</f>
        <v/>
      </c>
      <c r="E2752">
        <f>VLOOKUP('Input EIA Imports Petroleum'!$E2751,'EIA Petroleum Classification'!$A:$B,2,FALSE)</f>
        <v/>
      </c>
    </row>
    <row r="2753" spans="1:5">
      <c r="A2753">
        <f>YEAR(B2753)</f>
        <v/>
      </c>
      <c r="B2753">
        <f>'Input EIA Imports Petroleum'!A2752</f>
        <v/>
      </c>
      <c r="C2753">
        <f>'Input EIA Imports Petroleum'!K2752</f>
        <v/>
      </c>
      <c r="D2753">
        <f>'Input EIA Imports Petroleum'!L2752</f>
        <v/>
      </c>
      <c r="E2753">
        <f>VLOOKUP('Input EIA Imports Petroleum'!$E2752,'EIA Petroleum Classification'!$A:$B,2,FALSE)</f>
        <v/>
      </c>
    </row>
    <row r="2754" spans="1:5">
      <c r="A2754">
        <f>YEAR(B2754)</f>
        <v/>
      </c>
      <c r="B2754">
        <f>'Input EIA Imports Petroleum'!A2753</f>
        <v/>
      </c>
      <c r="C2754">
        <f>'Input EIA Imports Petroleum'!K2753</f>
        <v/>
      </c>
      <c r="D2754">
        <f>'Input EIA Imports Petroleum'!L2753</f>
        <v/>
      </c>
      <c r="E2754">
        <f>VLOOKUP('Input EIA Imports Petroleum'!$E2753,'EIA Petroleum Classification'!$A:$B,2,FALSE)</f>
        <v/>
      </c>
    </row>
    <row r="2755" spans="1:5">
      <c r="A2755">
        <f>YEAR(B2755)</f>
        <v/>
      </c>
      <c r="B2755">
        <f>'Input EIA Imports Petroleum'!A2754</f>
        <v/>
      </c>
      <c r="C2755">
        <f>'Input EIA Imports Petroleum'!K2754</f>
        <v/>
      </c>
      <c r="D2755">
        <f>'Input EIA Imports Petroleum'!L2754</f>
        <v/>
      </c>
      <c r="E2755">
        <f>VLOOKUP('Input EIA Imports Petroleum'!$E2754,'EIA Petroleum Classification'!$A:$B,2,FALSE)</f>
        <v/>
      </c>
    </row>
    <row r="2756" spans="1:5">
      <c r="A2756">
        <f>YEAR(B2756)</f>
        <v/>
      </c>
      <c r="B2756">
        <f>'Input EIA Imports Petroleum'!A2755</f>
        <v/>
      </c>
      <c r="C2756">
        <f>'Input EIA Imports Petroleum'!K2755</f>
        <v/>
      </c>
      <c r="D2756">
        <f>'Input EIA Imports Petroleum'!L2755</f>
        <v/>
      </c>
      <c r="E2756">
        <f>VLOOKUP('Input EIA Imports Petroleum'!$E2755,'EIA Petroleum Classification'!$A:$B,2,FALSE)</f>
        <v/>
      </c>
    </row>
    <row r="2757" spans="1:5">
      <c r="A2757">
        <f>YEAR(B2757)</f>
        <v/>
      </c>
      <c r="B2757">
        <f>'Input EIA Imports Petroleum'!A2756</f>
        <v/>
      </c>
      <c r="C2757">
        <f>'Input EIA Imports Petroleum'!K2756</f>
        <v/>
      </c>
      <c r="D2757">
        <f>'Input EIA Imports Petroleum'!L2756</f>
        <v/>
      </c>
      <c r="E2757">
        <f>VLOOKUP('Input EIA Imports Petroleum'!$E2756,'EIA Petroleum Classification'!$A:$B,2,FALSE)</f>
        <v/>
      </c>
    </row>
    <row r="2758" spans="1:5">
      <c r="A2758">
        <f>YEAR(B2758)</f>
        <v/>
      </c>
      <c r="B2758">
        <f>'Input EIA Imports Petroleum'!A2757</f>
        <v/>
      </c>
      <c r="C2758">
        <f>'Input EIA Imports Petroleum'!K2757</f>
        <v/>
      </c>
      <c r="D2758">
        <f>'Input EIA Imports Petroleum'!L2757</f>
        <v/>
      </c>
      <c r="E2758">
        <f>VLOOKUP('Input EIA Imports Petroleum'!$E2757,'EIA Petroleum Classification'!$A:$B,2,FALSE)</f>
        <v/>
      </c>
    </row>
    <row r="2759" spans="1:5">
      <c r="A2759">
        <f>YEAR(B2759)</f>
        <v/>
      </c>
      <c r="B2759">
        <f>'Input EIA Imports Petroleum'!A2758</f>
        <v/>
      </c>
      <c r="C2759">
        <f>'Input EIA Imports Petroleum'!K2758</f>
        <v/>
      </c>
      <c r="D2759">
        <f>'Input EIA Imports Petroleum'!L2758</f>
        <v/>
      </c>
      <c r="E2759">
        <f>VLOOKUP('Input EIA Imports Petroleum'!$E2758,'EIA Petroleum Classification'!$A:$B,2,FALSE)</f>
        <v/>
      </c>
    </row>
    <row r="2760" spans="1:5">
      <c r="A2760">
        <f>YEAR(B2760)</f>
        <v/>
      </c>
      <c r="B2760">
        <f>'Input EIA Imports Petroleum'!A2759</f>
        <v/>
      </c>
      <c r="C2760">
        <f>'Input EIA Imports Petroleum'!K2759</f>
        <v/>
      </c>
      <c r="D2760">
        <f>'Input EIA Imports Petroleum'!L2759</f>
        <v/>
      </c>
      <c r="E2760">
        <f>VLOOKUP('Input EIA Imports Petroleum'!$E2759,'EIA Petroleum Classification'!$A:$B,2,FALSE)</f>
        <v/>
      </c>
    </row>
    <row r="2761" spans="1:5">
      <c r="A2761">
        <f>YEAR(B2761)</f>
        <v/>
      </c>
      <c r="B2761">
        <f>'Input EIA Imports Petroleum'!A2760</f>
        <v/>
      </c>
      <c r="C2761">
        <f>'Input EIA Imports Petroleum'!K2760</f>
        <v/>
      </c>
      <c r="D2761">
        <f>'Input EIA Imports Petroleum'!L2760</f>
        <v/>
      </c>
      <c r="E2761">
        <f>VLOOKUP('Input EIA Imports Petroleum'!$E2760,'EIA Petroleum Classification'!$A:$B,2,FALSE)</f>
        <v/>
      </c>
    </row>
    <row r="2762" spans="1:5">
      <c r="A2762">
        <f>YEAR(B2762)</f>
        <v/>
      </c>
      <c r="B2762">
        <f>'Input EIA Imports Petroleum'!A2761</f>
        <v/>
      </c>
      <c r="C2762">
        <f>'Input EIA Imports Petroleum'!K2761</f>
        <v/>
      </c>
      <c r="D2762">
        <f>'Input EIA Imports Petroleum'!L2761</f>
        <v/>
      </c>
      <c r="E2762">
        <f>VLOOKUP('Input EIA Imports Petroleum'!$E2761,'EIA Petroleum Classification'!$A:$B,2,FALSE)</f>
        <v/>
      </c>
    </row>
    <row r="2763" spans="1:5">
      <c r="A2763">
        <f>YEAR(B2763)</f>
        <v/>
      </c>
      <c r="B2763">
        <f>'Input EIA Imports Petroleum'!A2762</f>
        <v/>
      </c>
      <c r="C2763">
        <f>'Input EIA Imports Petroleum'!K2762</f>
        <v/>
      </c>
      <c r="D2763">
        <f>'Input EIA Imports Petroleum'!L2762</f>
        <v/>
      </c>
      <c r="E2763">
        <f>VLOOKUP('Input EIA Imports Petroleum'!$E2762,'EIA Petroleum Classification'!$A:$B,2,FALSE)</f>
        <v/>
      </c>
    </row>
    <row r="2764" spans="1:5">
      <c r="A2764">
        <f>YEAR(B2764)</f>
        <v/>
      </c>
      <c r="B2764">
        <f>'Input EIA Imports Petroleum'!A2763</f>
        <v/>
      </c>
      <c r="C2764">
        <f>'Input EIA Imports Petroleum'!K2763</f>
        <v/>
      </c>
      <c r="D2764">
        <f>'Input EIA Imports Petroleum'!L2763</f>
        <v/>
      </c>
      <c r="E2764">
        <f>VLOOKUP('Input EIA Imports Petroleum'!$E2763,'EIA Petroleum Classification'!$A:$B,2,FALSE)</f>
        <v/>
      </c>
    </row>
    <row r="2765" spans="1:5">
      <c r="A2765">
        <f>YEAR(B2765)</f>
        <v/>
      </c>
      <c r="B2765">
        <f>'Input EIA Imports Petroleum'!A2764</f>
        <v/>
      </c>
      <c r="C2765">
        <f>'Input EIA Imports Petroleum'!K2764</f>
        <v/>
      </c>
      <c r="D2765">
        <f>'Input EIA Imports Petroleum'!L2764</f>
        <v/>
      </c>
      <c r="E2765">
        <f>VLOOKUP('Input EIA Imports Petroleum'!$E2764,'EIA Petroleum Classification'!$A:$B,2,FALSE)</f>
        <v/>
      </c>
    </row>
    <row r="2766" spans="1:5">
      <c r="A2766">
        <f>YEAR(B2766)</f>
        <v/>
      </c>
      <c r="B2766">
        <f>'Input EIA Imports Petroleum'!A2765</f>
        <v/>
      </c>
      <c r="C2766">
        <f>'Input EIA Imports Petroleum'!K2765</f>
        <v/>
      </c>
      <c r="D2766">
        <f>'Input EIA Imports Petroleum'!L2765</f>
        <v/>
      </c>
      <c r="E2766">
        <f>VLOOKUP('Input EIA Imports Petroleum'!$E2765,'EIA Petroleum Classification'!$A:$B,2,FALSE)</f>
        <v/>
      </c>
    </row>
    <row r="2767" spans="1:5">
      <c r="A2767">
        <f>YEAR(B2767)</f>
        <v/>
      </c>
      <c r="B2767">
        <f>'Input EIA Imports Petroleum'!A2766</f>
        <v/>
      </c>
      <c r="C2767">
        <f>'Input EIA Imports Petroleum'!K2766</f>
        <v/>
      </c>
      <c r="D2767">
        <f>'Input EIA Imports Petroleum'!L2766</f>
        <v/>
      </c>
      <c r="E2767">
        <f>VLOOKUP('Input EIA Imports Petroleum'!$E2766,'EIA Petroleum Classification'!$A:$B,2,FALSE)</f>
        <v/>
      </c>
    </row>
    <row r="2768" spans="1:5">
      <c r="A2768">
        <f>YEAR(B2768)</f>
        <v/>
      </c>
      <c r="B2768">
        <f>'Input EIA Imports Petroleum'!A2767</f>
        <v/>
      </c>
      <c r="C2768">
        <f>'Input EIA Imports Petroleum'!K2767</f>
        <v/>
      </c>
      <c r="D2768">
        <f>'Input EIA Imports Petroleum'!L2767</f>
        <v/>
      </c>
      <c r="E2768">
        <f>VLOOKUP('Input EIA Imports Petroleum'!$E2767,'EIA Petroleum Classification'!$A:$B,2,FALSE)</f>
        <v/>
      </c>
    </row>
    <row r="2769" spans="1:5">
      <c r="A2769">
        <f>YEAR(B2769)</f>
        <v/>
      </c>
      <c r="B2769">
        <f>'Input EIA Imports Petroleum'!A2768</f>
        <v/>
      </c>
      <c r="C2769">
        <f>'Input EIA Imports Petroleum'!K2768</f>
        <v/>
      </c>
      <c r="D2769">
        <f>'Input EIA Imports Petroleum'!L2768</f>
        <v/>
      </c>
      <c r="E2769">
        <f>VLOOKUP('Input EIA Imports Petroleum'!$E2768,'EIA Petroleum Classification'!$A:$B,2,FALSE)</f>
        <v/>
      </c>
    </row>
    <row r="2770" spans="1:5">
      <c r="A2770">
        <f>YEAR(B2770)</f>
        <v/>
      </c>
      <c r="B2770">
        <f>'Input EIA Imports Petroleum'!A2769</f>
        <v/>
      </c>
      <c r="C2770">
        <f>'Input EIA Imports Petroleum'!K2769</f>
        <v/>
      </c>
      <c r="D2770">
        <f>'Input EIA Imports Petroleum'!L2769</f>
        <v/>
      </c>
      <c r="E2770">
        <f>VLOOKUP('Input EIA Imports Petroleum'!$E2769,'EIA Petroleum Classification'!$A:$B,2,FALSE)</f>
        <v/>
      </c>
    </row>
    <row r="2771" spans="1:5">
      <c r="A2771">
        <f>YEAR(B2771)</f>
        <v/>
      </c>
      <c r="B2771">
        <f>'Input EIA Imports Petroleum'!A2770</f>
        <v/>
      </c>
      <c r="C2771">
        <f>'Input EIA Imports Petroleum'!K2770</f>
        <v/>
      </c>
      <c r="D2771">
        <f>'Input EIA Imports Petroleum'!L2770</f>
        <v/>
      </c>
      <c r="E2771">
        <f>VLOOKUP('Input EIA Imports Petroleum'!$E2770,'EIA Petroleum Classification'!$A:$B,2,FALSE)</f>
        <v/>
      </c>
    </row>
    <row r="2772" spans="1:5">
      <c r="A2772">
        <f>YEAR(B2772)</f>
        <v/>
      </c>
      <c r="B2772">
        <f>'Input EIA Imports Petroleum'!A2771</f>
        <v/>
      </c>
      <c r="C2772">
        <f>'Input EIA Imports Petroleum'!K2771</f>
        <v/>
      </c>
      <c r="D2772">
        <f>'Input EIA Imports Petroleum'!L2771</f>
        <v/>
      </c>
      <c r="E2772">
        <f>VLOOKUP('Input EIA Imports Petroleum'!$E2771,'EIA Petroleum Classification'!$A:$B,2,FALSE)</f>
        <v/>
      </c>
    </row>
    <row r="2773" spans="1:5">
      <c r="A2773">
        <f>YEAR(B2773)</f>
        <v/>
      </c>
      <c r="B2773">
        <f>'Input EIA Imports Petroleum'!A2772</f>
        <v/>
      </c>
      <c r="C2773">
        <f>'Input EIA Imports Petroleum'!K2772</f>
        <v/>
      </c>
      <c r="D2773">
        <f>'Input EIA Imports Petroleum'!L2772</f>
        <v/>
      </c>
      <c r="E2773">
        <f>VLOOKUP('Input EIA Imports Petroleum'!$E2772,'EIA Petroleum Classification'!$A:$B,2,FALSE)</f>
        <v/>
      </c>
    </row>
    <row r="2774" spans="1:5">
      <c r="A2774">
        <f>YEAR(B2774)</f>
        <v/>
      </c>
      <c r="B2774">
        <f>'Input EIA Imports Petroleum'!A2773</f>
        <v/>
      </c>
      <c r="C2774">
        <f>'Input EIA Imports Petroleum'!K2773</f>
        <v/>
      </c>
      <c r="D2774">
        <f>'Input EIA Imports Petroleum'!L2773</f>
        <v/>
      </c>
      <c r="E2774">
        <f>VLOOKUP('Input EIA Imports Petroleum'!$E2773,'EIA Petroleum Classification'!$A:$B,2,FALSE)</f>
        <v/>
      </c>
    </row>
    <row r="2775" spans="1:5">
      <c r="A2775">
        <f>YEAR(B2775)</f>
        <v/>
      </c>
      <c r="B2775">
        <f>'Input EIA Imports Petroleum'!A2774</f>
        <v/>
      </c>
      <c r="C2775">
        <f>'Input EIA Imports Petroleum'!K2774</f>
        <v/>
      </c>
      <c r="D2775">
        <f>'Input EIA Imports Petroleum'!L2774</f>
        <v/>
      </c>
      <c r="E2775">
        <f>VLOOKUP('Input EIA Imports Petroleum'!$E2774,'EIA Petroleum Classification'!$A:$B,2,FALSE)</f>
        <v/>
      </c>
    </row>
    <row r="2776" spans="1:5">
      <c r="A2776">
        <f>YEAR(B2776)</f>
        <v/>
      </c>
      <c r="B2776">
        <f>'Input EIA Imports Petroleum'!A2775</f>
        <v/>
      </c>
      <c r="C2776">
        <f>'Input EIA Imports Petroleum'!K2775</f>
        <v/>
      </c>
      <c r="D2776">
        <f>'Input EIA Imports Petroleum'!L2775</f>
        <v/>
      </c>
      <c r="E2776">
        <f>VLOOKUP('Input EIA Imports Petroleum'!$E2775,'EIA Petroleum Classification'!$A:$B,2,FALSE)</f>
        <v/>
      </c>
    </row>
    <row r="2777" spans="1:5">
      <c r="A2777">
        <f>YEAR(B2777)</f>
        <v/>
      </c>
      <c r="B2777">
        <f>'Input EIA Imports Petroleum'!A2776</f>
        <v/>
      </c>
      <c r="C2777">
        <f>'Input EIA Imports Petroleum'!K2776</f>
        <v/>
      </c>
      <c r="D2777">
        <f>'Input EIA Imports Petroleum'!L2776</f>
        <v/>
      </c>
      <c r="E2777">
        <f>VLOOKUP('Input EIA Imports Petroleum'!$E2776,'EIA Petroleum Classification'!$A:$B,2,FALSE)</f>
        <v/>
      </c>
    </row>
    <row r="2778" spans="1:5">
      <c r="A2778">
        <f>YEAR(B2778)</f>
        <v/>
      </c>
      <c r="B2778">
        <f>'Input EIA Imports Petroleum'!A2777</f>
        <v/>
      </c>
      <c r="C2778">
        <f>'Input EIA Imports Petroleum'!K2777</f>
        <v/>
      </c>
      <c r="D2778">
        <f>'Input EIA Imports Petroleum'!L2777</f>
        <v/>
      </c>
      <c r="E2778">
        <f>VLOOKUP('Input EIA Imports Petroleum'!$E2777,'EIA Petroleum Classification'!$A:$B,2,FALSE)</f>
        <v/>
      </c>
    </row>
    <row r="2779" spans="1:5">
      <c r="A2779">
        <f>YEAR(B2779)</f>
        <v/>
      </c>
      <c r="B2779">
        <f>'Input EIA Imports Petroleum'!A2778</f>
        <v/>
      </c>
      <c r="C2779">
        <f>'Input EIA Imports Petroleum'!K2778</f>
        <v/>
      </c>
      <c r="D2779">
        <f>'Input EIA Imports Petroleum'!L2778</f>
        <v/>
      </c>
      <c r="E2779">
        <f>VLOOKUP('Input EIA Imports Petroleum'!$E2778,'EIA Petroleum Classification'!$A:$B,2,FALSE)</f>
        <v/>
      </c>
    </row>
    <row r="2780" spans="1:5">
      <c r="A2780">
        <f>YEAR(B2780)</f>
        <v/>
      </c>
      <c r="B2780">
        <f>'Input EIA Imports Petroleum'!A2779</f>
        <v/>
      </c>
      <c r="C2780">
        <f>'Input EIA Imports Petroleum'!K2779</f>
        <v/>
      </c>
      <c r="D2780">
        <f>'Input EIA Imports Petroleum'!L2779</f>
        <v/>
      </c>
      <c r="E2780">
        <f>VLOOKUP('Input EIA Imports Petroleum'!$E2779,'EIA Petroleum Classification'!$A:$B,2,FALSE)</f>
        <v/>
      </c>
    </row>
    <row r="2781" spans="1:5">
      <c r="A2781">
        <f>YEAR(B2781)</f>
        <v/>
      </c>
      <c r="B2781">
        <f>'Input EIA Imports Petroleum'!A2780</f>
        <v/>
      </c>
      <c r="C2781">
        <f>'Input EIA Imports Petroleum'!K2780</f>
        <v/>
      </c>
      <c r="D2781">
        <f>'Input EIA Imports Petroleum'!L2780</f>
        <v/>
      </c>
      <c r="E2781">
        <f>VLOOKUP('Input EIA Imports Petroleum'!$E2780,'EIA Petroleum Classification'!$A:$B,2,FALSE)</f>
        <v/>
      </c>
    </row>
    <row r="2782" spans="1:5">
      <c r="A2782">
        <f>YEAR(B2782)</f>
        <v/>
      </c>
      <c r="B2782">
        <f>'Input EIA Imports Petroleum'!A2781</f>
        <v/>
      </c>
      <c r="C2782">
        <f>'Input EIA Imports Petroleum'!K2781</f>
        <v/>
      </c>
      <c r="D2782">
        <f>'Input EIA Imports Petroleum'!L2781</f>
        <v/>
      </c>
      <c r="E2782">
        <f>VLOOKUP('Input EIA Imports Petroleum'!$E2781,'EIA Petroleum Classification'!$A:$B,2,FALSE)</f>
        <v/>
      </c>
    </row>
    <row r="2783" spans="1:5">
      <c r="A2783">
        <f>YEAR(B2783)</f>
        <v/>
      </c>
      <c r="B2783">
        <f>'Input EIA Imports Petroleum'!A2782</f>
        <v/>
      </c>
      <c r="C2783">
        <f>'Input EIA Imports Petroleum'!K2782</f>
        <v/>
      </c>
      <c r="D2783">
        <f>'Input EIA Imports Petroleum'!L2782</f>
        <v/>
      </c>
      <c r="E2783">
        <f>VLOOKUP('Input EIA Imports Petroleum'!$E2782,'EIA Petroleum Classification'!$A:$B,2,FALSE)</f>
        <v/>
      </c>
    </row>
    <row r="2784" spans="1:5">
      <c r="A2784">
        <f>YEAR(B2784)</f>
        <v/>
      </c>
      <c r="B2784">
        <f>'Input EIA Imports Petroleum'!A2783</f>
        <v/>
      </c>
      <c r="C2784">
        <f>'Input EIA Imports Petroleum'!K2783</f>
        <v/>
      </c>
      <c r="D2784">
        <f>'Input EIA Imports Petroleum'!L2783</f>
        <v/>
      </c>
      <c r="E2784">
        <f>VLOOKUP('Input EIA Imports Petroleum'!$E2783,'EIA Petroleum Classification'!$A:$B,2,FALSE)</f>
        <v/>
      </c>
    </row>
    <row r="2785" spans="1:5">
      <c r="A2785">
        <f>YEAR(B2785)</f>
        <v/>
      </c>
      <c r="B2785">
        <f>'Input EIA Imports Petroleum'!A2784</f>
        <v/>
      </c>
      <c r="C2785">
        <f>'Input EIA Imports Petroleum'!K2784</f>
        <v/>
      </c>
      <c r="D2785">
        <f>'Input EIA Imports Petroleum'!L2784</f>
        <v/>
      </c>
      <c r="E2785">
        <f>VLOOKUP('Input EIA Imports Petroleum'!$E2784,'EIA Petroleum Classification'!$A:$B,2,FALSE)</f>
        <v/>
      </c>
    </row>
    <row r="2786" spans="1:5">
      <c r="A2786">
        <f>YEAR(B2786)</f>
        <v/>
      </c>
      <c r="B2786">
        <f>'Input EIA Imports Petroleum'!A2785</f>
        <v/>
      </c>
      <c r="C2786">
        <f>'Input EIA Imports Petroleum'!K2785</f>
        <v/>
      </c>
      <c r="D2786">
        <f>'Input EIA Imports Petroleum'!L2785</f>
        <v/>
      </c>
      <c r="E2786">
        <f>VLOOKUP('Input EIA Imports Petroleum'!$E2785,'EIA Petroleum Classification'!$A:$B,2,FALSE)</f>
        <v/>
      </c>
    </row>
    <row r="2787" spans="1:5">
      <c r="A2787">
        <f>YEAR(B2787)</f>
        <v/>
      </c>
      <c r="B2787">
        <f>'Input EIA Imports Petroleum'!A2786</f>
        <v/>
      </c>
      <c r="C2787">
        <f>'Input EIA Imports Petroleum'!K2786</f>
        <v/>
      </c>
      <c r="D2787">
        <f>'Input EIA Imports Petroleum'!L2786</f>
        <v/>
      </c>
      <c r="E2787">
        <f>VLOOKUP('Input EIA Imports Petroleum'!$E2786,'EIA Petroleum Classification'!$A:$B,2,FALSE)</f>
        <v/>
      </c>
    </row>
    <row r="2788" spans="1:5">
      <c r="A2788">
        <f>YEAR(B2788)</f>
        <v/>
      </c>
      <c r="B2788">
        <f>'Input EIA Imports Petroleum'!A2787</f>
        <v/>
      </c>
      <c r="C2788">
        <f>'Input EIA Imports Petroleum'!K2787</f>
        <v/>
      </c>
      <c r="D2788">
        <f>'Input EIA Imports Petroleum'!L2787</f>
        <v/>
      </c>
      <c r="E2788">
        <f>VLOOKUP('Input EIA Imports Petroleum'!$E2787,'EIA Petroleum Classification'!$A:$B,2,FALSE)</f>
        <v/>
      </c>
    </row>
    <row r="2789" spans="1:5">
      <c r="A2789">
        <f>YEAR(B2789)</f>
        <v/>
      </c>
      <c r="B2789">
        <f>'Input EIA Imports Petroleum'!A2788</f>
        <v/>
      </c>
      <c r="C2789">
        <f>'Input EIA Imports Petroleum'!K2788</f>
        <v/>
      </c>
      <c r="D2789">
        <f>'Input EIA Imports Petroleum'!L2788</f>
        <v/>
      </c>
      <c r="E2789">
        <f>VLOOKUP('Input EIA Imports Petroleum'!$E2788,'EIA Petroleum Classification'!$A:$B,2,FALSE)</f>
        <v/>
      </c>
    </row>
    <row r="2790" spans="1:5">
      <c r="A2790">
        <f>YEAR(B2790)</f>
        <v/>
      </c>
      <c r="B2790">
        <f>'Input EIA Imports Petroleum'!A2789</f>
        <v/>
      </c>
      <c r="C2790">
        <f>'Input EIA Imports Petroleum'!K2789</f>
        <v/>
      </c>
      <c r="D2790">
        <f>'Input EIA Imports Petroleum'!L2789</f>
        <v/>
      </c>
      <c r="E2790">
        <f>VLOOKUP('Input EIA Imports Petroleum'!$E2789,'EIA Petroleum Classification'!$A:$B,2,FALSE)</f>
        <v/>
      </c>
    </row>
    <row r="2791" spans="1:5">
      <c r="A2791">
        <f>YEAR(B2791)</f>
        <v/>
      </c>
      <c r="B2791">
        <f>'Input EIA Imports Petroleum'!A2790</f>
        <v/>
      </c>
      <c r="C2791">
        <f>'Input EIA Imports Petroleum'!K2790</f>
        <v/>
      </c>
      <c r="D2791">
        <f>'Input EIA Imports Petroleum'!L2790</f>
        <v/>
      </c>
      <c r="E2791">
        <f>VLOOKUP('Input EIA Imports Petroleum'!$E2790,'EIA Petroleum Classification'!$A:$B,2,FALSE)</f>
        <v/>
      </c>
    </row>
    <row r="2792" spans="1:5">
      <c r="A2792">
        <f>YEAR(B2792)</f>
        <v/>
      </c>
      <c r="B2792">
        <f>'Input EIA Imports Petroleum'!A2791</f>
        <v/>
      </c>
      <c r="C2792">
        <f>'Input EIA Imports Petroleum'!K2791</f>
        <v/>
      </c>
      <c r="D2792">
        <f>'Input EIA Imports Petroleum'!L2791</f>
        <v/>
      </c>
      <c r="E2792">
        <f>VLOOKUP('Input EIA Imports Petroleum'!$E2791,'EIA Petroleum Classification'!$A:$B,2,FALSE)</f>
        <v/>
      </c>
    </row>
    <row r="2793" spans="1:5">
      <c r="A2793">
        <f>YEAR(B2793)</f>
        <v/>
      </c>
      <c r="B2793">
        <f>'Input EIA Imports Petroleum'!A2792</f>
        <v/>
      </c>
      <c r="C2793">
        <f>'Input EIA Imports Petroleum'!K2792</f>
        <v/>
      </c>
      <c r="D2793">
        <f>'Input EIA Imports Petroleum'!L2792</f>
        <v/>
      </c>
      <c r="E2793">
        <f>VLOOKUP('Input EIA Imports Petroleum'!$E2792,'EIA Petroleum Classification'!$A:$B,2,FALSE)</f>
        <v/>
      </c>
    </row>
    <row r="2794" spans="1:5">
      <c r="A2794">
        <f>YEAR(B2794)</f>
        <v/>
      </c>
      <c r="B2794">
        <f>'Input EIA Imports Petroleum'!A2793</f>
        <v/>
      </c>
      <c r="C2794">
        <f>'Input EIA Imports Petroleum'!K2793</f>
        <v/>
      </c>
      <c r="D2794">
        <f>'Input EIA Imports Petroleum'!L2793</f>
        <v/>
      </c>
      <c r="E2794">
        <f>VLOOKUP('Input EIA Imports Petroleum'!$E2793,'EIA Petroleum Classification'!$A:$B,2,FALSE)</f>
        <v/>
      </c>
    </row>
    <row r="2795" spans="1:5">
      <c r="A2795">
        <f>YEAR(B2795)</f>
        <v/>
      </c>
      <c r="B2795">
        <f>'Input EIA Imports Petroleum'!A2794</f>
        <v/>
      </c>
      <c r="C2795">
        <f>'Input EIA Imports Petroleum'!K2794</f>
        <v/>
      </c>
      <c r="D2795">
        <f>'Input EIA Imports Petroleum'!L2794</f>
        <v/>
      </c>
      <c r="E2795">
        <f>VLOOKUP('Input EIA Imports Petroleum'!$E2794,'EIA Petroleum Classification'!$A:$B,2,FALSE)</f>
        <v/>
      </c>
    </row>
    <row r="2796" spans="1:5">
      <c r="A2796">
        <f>YEAR(B2796)</f>
        <v/>
      </c>
      <c r="B2796">
        <f>'Input EIA Imports Petroleum'!A2795</f>
        <v/>
      </c>
      <c r="C2796">
        <f>'Input EIA Imports Petroleum'!K2795</f>
        <v/>
      </c>
      <c r="D2796">
        <f>'Input EIA Imports Petroleum'!L2795</f>
        <v/>
      </c>
      <c r="E2796">
        <f>VLOOKUP('Input EIA Imports Petroleum'!$E2795,'EIA Petroleum Classification'!$A:$B,2,FALSE)</f>
        <v/>
      </c>
    </row>
    <row r="2797" spans="1:5">
      <c r="A2797">
        <f>YEAR(B2797)</f>
        <v/>
      </c>
      <c r="B2797">
        <f>'Input EIA Imports Petroleum'!A2796</f>
        <v/>
      </c>
      <c r="C2797">
        <f>'Input EIA Imports Petroleum'!K2796</f>
        <v/>
      </c>
      <c r="D2797">
        <f>'Input EIA Imports Petroleum'!L2796</f>
        <v/>
      </c>
      <c r="E2797">
        <f>VLOOKUP('Input EIA Imports Petroleum'!$E2796,'EIA Petroleum Classification'!$A:$B,2,FALSE)</f>
        <v/>
      </c>
    </row>
    <row r="2798" spans="1:5">
      <c r="A2798">
        <f>YEAR(B2798)</f>
        <v/>
      </c>
      <c r="B2798">
        <f>'Input EIA Imports Petroleum'!A2797</f>
        <v/>
      </c>
      <c r="C2798">
        <f>'Input EIA Imports Petroleum'!K2797</f>
        <v/>
      </c>
      <c r="D2798">
        <f>'Input EIA Imports Petroleum'!L2797</f>
        <v/>
      </c>
      <c r="E2798">
        <f>VLOOKUP('Input EIA Imports Petroleum'!$E2797,'EIA Petroleum Classification'!$A:$B,2,FALSE)</f>
        <v/>
      </c>
    </row>
    <row r="2799" spans="1:5">
      <c r="A2799">
        <f>YEAR(B2799)</f>
        <v/>
      </c>
      <c r="B2799">
        <f>'Input EIA Imports Petroleum'!A2798</f>
        <v/>
      </c>
      <c r="C2799">
        <f>'Input EIA Imports Petroleum'!K2798</f>
        <v/>
      </c>
      <c r="D2799">
        <f>'Input EIA Imports Petroleum'!L2798</f>
        <v/>
      </c>
      <c r="E2799">
        <f>VLOOKUP('Input EIA Imports Petroleum'!$E2798,'EIA Petroleum Classification'!$A:$B,2,FALSE)</f>
        <v/>
      </c>
    </row>
    <row r="2800" spans="1:5">
      <c r="A2800">
        <f>YEAR(B2800)</f>
        <v/>
      </c>
      <c r="B2800">
        <f>'Input EIA Imports Petroleum'!A2799</f>
        <v/>
      </c>
      <c r="C2800">
        <f>'Input EIA Imports Petroleum'!K2799</f>
        <v/>
      </c>
      <c r="D2800">
        <f>'Input EIA Imports Petroleum'!L2799</f>
        <v/>
      </c>
      <c r="E2800">
        <f>VLOOKUP('Input EIA Imports Petroleum'!$E2799,'EIA Petroleum Classification'!$A:$B,2,FALSE)</f>
        <v/>
      </c>
    </row>
    <row r="2801" spans="1:5">
      <c r="A2801">
        <f>YEAR(B2801)</f>
        <v/>
      </c>
      <c r="B2801">
        <f>'Input EIA Imports Petroleum'!A2800</f>
        <v/>
      </c>
      <c r="C2801">
        <f>'Input EIA Imports Petroleum'!K2800</f>
        <v/>
      </c>
      <c r="D2801">
        <f>'Input EIA Imports Petroleum'!L2800</f>
        <v/>
      </c>
      <c r="E2801">
        <f>VLOOKUP('Input EIA Imports Petroleum'!$E2800,'EIA Petroleum Classification'!$A:$B,2,FALSE)</f>
        <v/>
      </c>
    </row>
    <row r="2802" spans="1:5">
      <c r="A2802">
        <f>YEAR(B2802)</f>
        <v/>
      </c>
      <c r="B2802">
        <f>'Input EIA Imports Petroleum'!A2801</f>
        <v/>
      </c>
      <c r="C2802">
        <f>'Input EIA Imports Petroleum'!K2801</f>
        <v/>
      </c>
      <c r="D2802">
        <f>'Input EIA Imports Petroleum'!L2801</f>
        <v/>
      </c>
      <c r="E2802">
        <f>VLOOKUP('Input EIA Imports Petroleum'!$E2801,'EIA Petroleum Classification'!$A:$B,2,FALSE)</f>
        <v/>
      </c>
    </row>
    <row r="2803" spans="1:5">
      <c r="A2803">
        <f>YEAR(B2803)</f>
        <v/>
      </c>
      <c r="B2803">
        <f>'Input EIA Imports Petroleum'!A2802</f>
        <v/>
      </c>
      <c r="C2803">
        <f>'Input EIA Imports Petroleum'!K2802</f>
        <v/>
      </c>
      <c r="D2803">
        <f>'Input EIA Imports Petroleum'!L2802</f>
        <v/>
      </c>
      <c r="E2803">
        <f>VLOOKUP('Input EIA Imports Petroleum'!$E2802,'EIA Petroleum Classification'!$A:$B,2,FALSE)</f>
        <v/>
      </c>
    </row>
    <row r="2804" spans="1:5">
      <c r="A2804">
        <f>YEAR(B2804)</f>
        <v/>
      </c>
      <c r="B2804">
        <f>'Input EIA Imports Petroleum'!A2803</f>
        <v/>
      </c>
      <c r="C2804">
        <f>'Input EIA Imports Petroleum'!K2803</f>
        <v/>
      </c>
      <c r="D2804">
        <f>'Input EIA Imports Petroleum'!L2803</f>
        <v/>
      </c>
      <c r="E2804">
        <f>VLOOKUP('Input EIA Imports Petroleum'!$E2803,'EIA Petroleum Classification'!$A:$B,2,FALSE)</f>
        <v/>
      </c>
    </row>
    <row r="2805" spans="1:5">
      <c r="A2805">
        <f>YEAR(B2805)</f>
        <v/>
      </c>
      <c r="B2805">
        <f>'Input EIA Imports Petroleum'!A2804</f>
        <v/>
      </c>
      <c r="C2805">
        <f>'Input EIA Imports Petroleum'!K2804</f>
        <v/>
      </c>
      <c r="D2805">
        <f>'Input EIA Imports Petroleum'!L2804</f>
        <v/>
      </c>
      <c r="E2805">
        <f>VLOOKUP('Input EIA Imports Petroleum'!$E2804,'EIA Petroleum Classification'!$A:$B,2,FALSE)</f>
        <v/>
      </c>
    </row>
    <row r="2806" spans="1:5">
      <c r="A2806">
        <f>YEAR(B2806)</f>
        <v/>
      </c>
      <c r="B2806">
        <f>'Input EIA Imports Petroleum'!A2805</f>
        <v/>
      </c>
      <c r="C2806">
        <f>'Input EIA Imports Petroleum'!K2805</f>
        <v/>
      </c>
      <c r="D2806">
        <f>'Input EIA Imports Petroleum'!L2805</f>
        <v/>
      </c>
      <c r="E2806">
        <f>VLOOKUP('Input EIA Imports Petroleum'!$E2805,'EIA Petroleum Classification'!$A:$B,2,FALSE)</f>
        <v/>
      </c>
    </row>
    <row r="2807" spans="1:5">
      <c r="A2807">
        <f>YEAR(B2807)</f>
        <v/>
      </c>
      <c r="B2807">
        <f>'Input EIA Imports Petroleum'!A2806</f>
        <v/>
      </c>
      <c r="C2807">
        <f>'Input EIA Imports Petroleum'!K2806</f>
        <v/>
      </c>
      <c r="D2807">
        <f>'Input EIA Imports Petroleum'!L2806</f>
        <v/>
      </c>
      <c r="E2807">
        <f>VLOOKUP('Input EIA Imports Petroleum'!$E2806,'EIA Petroleum Classification'!$A:$B,2,FALSE)</f>
        <v/>
      </c>
    </row>
    <row r="2808" spans="1:5">
      <c r="A2808">
        <f>YEAR(B2808)</f>
        <v/>
      </c>
      <c r="B2808">
        <f>'Input EIA Imports Petroleum'!A2807</f>
        <v/>
      </c>
      <c r="C2808">
        <f>'Input EIA Imports Petroleum'!K2807</f>
        <v/>
      </c>
      <c r="D2808">
        <f>'Input EIA Imports Petroleum'!L2807</f>
        <v/>
      </c>
      <c r="E2808">
        <f>VLOOKUP('Input EIA Imports Petroleum'!$E2807,'EIA Petroleum Classification'!$A:$B,2,FALSE)</f>
        <v/>
      </c>
    </row>
    <row r="2809" spans="1:5">
      <c r="A2809">
        <f>YEAR(B2809)</f>
        <v/>
      </c>
      <c r="B2809">
        <f>'Input EIA Imports Petroleum'!A2808</f>
        <v/>
      </c>
      <c r="C2809">
        <f>'Input EIA Imports Petroleum'!K2808</f>
        <v/>
      </c>
      <c r="D2809">
        <f>'Input EIA Imports Petroleum'!L2808</f>
        <v/>
      </c>
      <c r="E2809">
        <f>VLOOKUP('Input EIA Imports Petroleum'!$E2808,'EIA Petroleum Classification'!$A:$B,2,FALSE)</f>
        <v/>
      </c>
    </row>
    <row r="2810" spans="1:5">
      <c r="A2810">
        <f>YEAR(B2810)</f>
        <v/>
      </c>
      <c r="B2810">
        <f>'Input EIA Imports Petroleum'!A2809</f>
        <v/>
      </c>
      <c r="C2810">
        <f>'Input EIA Imports Petroleum'!K2809</f>
        <v/>
      </c>
      <c r="D2810">
        <f>'Input EIA Imports Petroleum'!L2809</f>
        <v/>
      </c>
      <c r="E2810">
        <f>VLOOKUP('Input EIA Imports Petroleum'!$E2809,'EIA Petroleum Classification'!$A:$B,2,FALSE)</f>
        <v/>
      </c>
    </row>
    <row r="2811" spans="1:5">
      <c r="A2811">
        <f>YEAR(B2811)</f>
        <v/>
      </c>
      <c r="B2811">
        <f>'Input EIA Imports Petroleum'!A2810</f>
        <v/>
      </c>
      <c r="C2811">
        <f>'Input EIA Imports Petroleum'!K2810</f>
        <v/>
      </c>
      <c r="D2811">
        <f>'Input EIA Imports Petroleum'!L2810</f>
        <v/>
      </c>
      <c r="E2811">
        <f>VLOOKUP('Input EIA Imports Petroleum'!$E2810,'EIA Petroleum Classification'!$A:$B,2,FALSE)</f>
        <v/>
      </c>
    </row>
    <row r="2812" spans="1:5">
      <c r="A2812">
        <f>YEAR(B2812)</f>
        <v/>
      </c>
      <c r="B2812">
        <f>'Input EIA Imports Petroleum'!A2811</f>
        <v/>
      </c>
      <c r="C2812">
        <f>'Input EIA Imports Petroleum'!K2811</f>
        <v/>
      </c>
      <c r="D2812">
        <f>'Input EIA Imports Petroleum'!L2811</f>
        <v/>
      </c>
      <c r="E2812">
        <f>VLOOKUP('Input EIA Imports Petroleum'!$E2811,'EIA Petroleum Classification'!$A:$B,2,FALSE)</f>
        <v/>
      </c>
    </row>
    <row r="2813" spans="1:5">
      <c r="A2813">
        <f>YEAR(B2813)</f>
        <v/>
      </c>
      <c r="B2813">
        <f>'Input EIA Imports Petroleum'!A2812</f>
        <v/>
      </c>
      <c r="C2813">
        <f>'Input EIA Imports Petroleum'!K2812</f>
        <v/>
      </c>
      <c r="D2813">
        <f>'Input EIA Imports Petroleum'!L2812</f>
        <v/>
      </c>
      <c r="E2813">
        <f>VLOOKUP('Input EIA Imports Petroleum'!$E2812,'EIA Petroleum Classification'!$A:$B,2,FALSE)</f>
        <v/>
      </c>
    </row>
    <row r="2814" spans="1:5">
      <c r="A2814">
        <f>YEAR(B2814)</f>
        <v/>
      </c>
      <c r="B2814">
        <f>'Input EIA Imports Petroleum'!A2813</f>
        <v/>
      </c>
      <c r="C2814">
        <f>'Input EIA Imports Petroleum'!K2813</f>
        <v/>
      </c>
      <c r="D2814">
        <f>'Input EIA Imports Petroleum'!L2813</f>
        <v/>
      </c>
      <c r="E2814">
        <f>VLOOKUP('Input EIA Imports Petroleum'!$E2813,'EIA Petroleum Classification'!$A:$B,2,FALSE)</f>
        <v/>
      </c>
    </row>
    <row r="2815" spans="1:5">
      <c r="A2815">
        <f>YEAR(B2815)</f>
        <v/>
      </c>
      <c r="B2815">
        <f>'Input EIA Imports Petroleum'!A2814</f>
        <v/>
      </c>
      <c r="C2815">
        <f>'Input EIA Imports Petroleum'!K2814</f>
        <v/>
      </c>
      <c r="D2815">
        <f>'Input EIA Imports Petroleum'!L2814</f>
        <v/>
      </c>
      <c r="E2815">
        <f>VLOOKUP('Input EIA Imports Petroleum'!$E2814,'EIA Petroleum Classification'!$A:$B,2,FALSE)</f>
        <v/>
      </c>
    </row>
    <row r="2816" spans="1:5">
      <c r="A2816">
        <f>YEAR(B2816)</f>
        <v/>
      </c>
      <c r="B2816">
        <f>'Input EIA Imports Petroleum'!A2815</f>
        <v/>
      </c>
      <c r="C2816">
        <f>'Input EIA Imports Petroleum'!K2815</f>
        <v/>
      </c>
      <c r="D2816">
        <f>'Input EIA Imports Petroleum'!L2815</f>
        <v/>
      </c>
      <c r="E2816">
        <f>VLOOKUP('Input EIA Imports Petroleum'!$E2815,'EIA Petroleum Classification'!$A:$B,2,FALSE)</f>
        <v/>
      </c>
    </row>
    <row r="2817" spans="1:5">
      <c r="A2817">
        <f>YEAR(B2817)</f>
        <v/>
      </c>
      <c r="B2817">
        <f>'Input EIA Imports Petroleum'!A2816</f>
        <v/>
      </c>
      <c r="C2817">
        <f>'Input EIA Imports Petroleum'!K2816</f>
        <v/>
      </c>
      <c r="D2817">
        <f>'Input EIA Imports Petroleum'!L2816</f>
        <v/>
      </c>
      <c r="E2817">
        <f>VLOOKUP('Input EIA Imports Petroleum'!$E2816,'EIA Petroleum Classification'!$A:$B,2,FALSE)</f>
        <v/>
      </c>
    </row>
    <row r="2818" spans="1:5">
      <c r="A2818">
        <f>YEAR(B2818)</f>
        <v/>
      </c>
      <c r="B2818">
        <f>'Input EIA Imports Petroleum'!A2817</f>
        <v/>
      </c>
      <c r="C2818">
        <f>'Input EIA Imports Petroleum'!K2817</f>
        <v/>
      </c>
      <c r="D2818">
        <f>'Input EIA Imports Petroleum'!L2817</f>
        <v/>
      </c>
      <c r="E2818">
        <f>VLOOKUP('Input EIA Imports Petroleum'!$E2817,'EIA Petroleum Classification'!$A:$B,2,FALSE)</f>
        <v/>
      </c>
    </row>
    <row r="2819" spans="1:5">
      <c r="A2819">
        <f>YEAR(B2819)</f>
        <v/>
      </c>
      <c r="B2819">
        <f>'Input EIA Imports Petroleum'!A2818</f>
        <v/>
      </c>
      <c r="C2819">
        <f>'Input EIA Imports Petroleum'!K2818</f>
        <v/>
      </c>
      <c r="D2819">
        <f>'Input EIA Imports Petroleum'!L2818</f>
        <v/>
      </c>
      <c r="E2819">
        <f>VLOOKUP('Input EIA Imports Petroleum'!$E2818,'EIA Petroleum Classification'!$A:$B,2,FALSE)</f>
        <v/>
      </c>
    </row>
    <row r="2820" spans="1:5">
      <c r="A2820">
        <f>YEAR(B2820)</f>
        <v/>
      </c>
      <c r="B2820">
        <f>'Input EIA Imports Petroleum'!A2819</f>
        <v/>
      </c>
      <c r="C2820">
        <f>'Input EIA Imports Petroleum'!K2819</f>
        <v/>
      </c>
      <c r="D2820">
        <f>'Input EIA Imports Petroleum'!L2819</f>
        <v/>
      </c>
      <c r="E2820">
        <f>VLOOKUP('Input EIA Imports Petroleum'!$E2819,'EIA Petroleum Classification'!$A:$B,2,FALSE)</f>
        <v/>
      </c>
    </row>
    <row r="2821" spans="1:5">
      <c r="A2821">
        <f>YEAR(B2821)</f>
        <v/>
      </c>
      <c r="B2821">
        <f>'Input EIA Imports Petroleum'!A2820</f>
        <v/>
      </c>
      <c r="C2821">
        <f>'Input EIA Imports Petroleum'!K2820</f>
        <v/>
      </c>
      <c r="D2821">
        <f>'Input EIA Imports Petroleum'!L2820</f>
        <v/>
      </c>
      <c r="E2821">
        <f>VLOOKUP('Input EIA Imports Petroleum'!$E2820,'EIA Petroleum Classification'!$A:$B,2,FALSE)</f>
        <v/>
      </c>
    </row>
    <row r="2822" spans="1:5">
      <c r="A2822">
        <f>YEAR(B2822)</f>
        <v/>
      </c>
      <c r="B2822">
        <f>'Input EIA Imports Petroleum'!A2821</f>
        <v/>
      </c>
      <c r="C2822">
        <f>'Input EIA Imports Petroleum'!K2821</f>
        <v/>
      </c>
      <c r="D2822">
        <f>'Input EIA Imports Petroleum'!L2821</f>
        <v/>
      </c>
      <c r="E2822">
        <f>VLOOKUP('Input EIA Imports Petroleum'!$E2821,'EIA Petroleum Classification'!$A:$B,2,FALSE)</f>
        <v/>
      </c>
    </row>
    <row r="2823" spans="1:5">
      <c r="A2823">
        <f>YEAR(B2823)</f>
        <v/>
      </c>
      <c r="B2823">
        <f>'Input EIA Imports Petroleum'!A2822</f>
        <v/>
      </c>
      <c r="C2823">
        <f>'Input EIA Imports Petroleum'!K2822</f>
        <v/>
      </c>
      <c r="D2823">
        <f>'Input EIA Imports Petroleum'!L2822</f>
        <v/>
      </c>
      <c r="E2823">
        <f>VLOOKUP('Input EIA Imports Petroleum'!$E2822,'EIA Petroleum Classification'!$A:$B,2,FALSE)</f>
        <v/>
      </c>
    </row>
    <row r="2824" spans="1:5">
      <c r="A2824">
        <f>YEAR(B2824)</f>
        <v/>
      </c>
      <c r="B2824">
        <f>'Input EIA Imports Petroleum'!A2823</f>
        <v/>
      </c>
      <c r="C2824">
        <f>'Input EIA Imports Petroleum'!K2823</f>
        <v/>
      </c>
      <c r="D2824">
        <f>'Input EIA Imports Petroleum'!L2823</f>
        <v/>
      </c>
      <c r="E2824">
        <f>VLOOKUP('Input EIA Imports Petroleum'!$E2823,'EIA Petroleum Classification'!$A:$B,2,FALSE)</f>
        <v/>
      </c>
    </row>
    <row r="2825" spans="1:5">
      <c r="A2825">
        <f>YEAR(B2825)</f>
        <v/>
      </c>
      <c r="B2825">
        <f>'Input EIA Imports Petroleum'!A2824</f>
        <v/>
      </c>
      <c r="C2825">
        <f>'Input EIA Imports Petroleum'!K2824</f>
        <v/>
      </c>
      <c r="D2825">
        <f>'Input EIA Imports Petroleum'!L2824</f>
        <v/>
      </c>
      <c r="E2825">
        <f>VLOOKUP('Input EIA Imports Petroleum'!$E2824,'EIA Petroleum Classification'!$A:$B,2,FALSE)</f>
        <v/>
      </c>
    </row>
    <row r="2826" spans="1:5">
      <c r="A2826">
        <f>YEAR(B2826)</f>
        <v/>
      </c>
      <c r="B2826">
        <f>'Input EIA Imports Petroleum'!A2825</f>
        <v/>
      </c>
      <c r="C2826">
        <f>'Input EIA Imports Petroleum'!K2825</f>
        <v/>
      </c>
      <c r="D2826">
        <f>'Input EIA Imports Petroleum'!L2825</f>
        <v/>
      </c>
      <c r="E2826">
        <f>VLOOKUP('Input EIA Imports Petroleum'!$E2825,'EIA Petroleum Classification'!$A:$B,2,FALSE)</f>
        <v/>
      </c>
    </row>
    <row r="2827" spans="1:5">
      <c r="A2827">
        <f>YEAR(B2827)</f>
        <v/>
      </c>
      <c r="B2827">
        <f>'Input EIA Imports Petroleum'!A2826</f>
        <v/>
      </c>
      <c r="C2827">
        <f>'Input EIA Imports Petroleum'!K2826</f>
        <v/>
      </c>
      <c r="D2827">
        <f>'Input EIA Imports Petroleum'!L2826</f>
        <v/>
      </c>
      <c r="E2827">
        <f>VLOOKUP('Input EIA Imports Petroleum'!$E2826,'EIA Petroleum Classification'!$A:$B,2,FALSE)</f>
        <v/>
      </c>
    </row>
    <row r="2828" spans="1:5">
      <c r="A2828">
        <f>YEAR(B2828)</f>
        <v/>
      </c>
      <c r="B2828">
        <f>'Input EIA Imports Petroleum'!A2827</f>
        <v/>
      </c>
      <c r="C2828">
        <f>'Input EIA Imports Petroleum'!K2827</f>
        <v/>
      </c>
      <c r="D2828">
        <f>'Input EIA Imports Petroleum'!L2827</f>
        <v/>
      </c>
      <c r="E2828">
        <f>VLOOKUP('Input EIA Imports Petroleum'!$E2827,'EIA Petroleum Classification'!$A:$B,2,FALSE)</f>
        <v/>
      </c>
    </row>
    <row r="2829" spans="1:5">
      <c r="A2829">
        <f>YEAR(B2829)</f>
        <v/>
      </c>
      <c r="B2829">
        <f>'Input EIA Imports Petroleum'!A2828</f>
        <v/>
      </c>
      <c r="C2829">
        <f>'Input EIA Imports Petroleum'!K2828</f>
        <v/>
      </c>
      <c r="D2829">
        <f>'Input EIA Imports Petroleum'!L2828</f>
        <v/>
      </c>
      <c r="E2829">
        <f>VLOOKUP('Input EIA Imports Petroleum'!$E2828,'EIA Petroleum Classification'!$A:$B,2,FALSE)</f>
        <v/>
      </c>
    </row>
    <row r="2830" spans="1:5">
      <c r="A2830">
        <f>YEAR(B2830)</f>
        <v/>
      </c>
      <c r="B2830">
        <f>'Input EIA Imports Petroleum'!A2829</f>
        <v/>
      </c>
      <c r="C2830">
        <f>'Input EIA Imports Petroleum'!K2829</f>
        <v/>
      </c>
      <c r="D2830">
        <f>'Input EIA Imports Petroleum'!L2829</f>
        <v/>
      </c>
      <c r="E2830">
        <f>VLOOKUP('Input EIA Imports Petroleum'!$E2829,'EIA Petroleum Classification'!$A:$B,2,FALSE)</f>
        <v/>
      </c>
    </row>
    <row r="2831" spans="1:5">
      <c r="A2831">
        <f>YEAR(B2831)</f>
        <v/>
      </c>
      <c r="B2831">
        <f>'Input EIA Imports Petroleum'!A2830</f>
        <v/>
      </c>
      <c r="C2831">
        <f>'Input EIA Imports Petroleum'!K2830</f>
        <v/>
      </c>
      <c r="D2831">
        <f>'Input EIA Imports Petroleum'!L2830</f>
        <v/>
      </c>
      <c r="E2831">
        <f>VLOOKUP('Input EIA Imports Petroleum'!$E2830,'EIA Petroleum Classification'!$A:$B,2,FALSE)</f>
        <v/>
      </c>
    </row>
    <row r="2832" spans="1:5">
      <c r="A2832">
        <f>YEAR(B2832)</f>
        <v/>
      </c>
      <c r="B2832">
        <f>'Input EIA Imports Petroleum'!A2831</f>
        <v/>
      </c>
      <c r="C2832">
        <f>'Input EIA Imports Petroleum'!K2831</f>
        <v/>
      </c>
      <c r="D2832">
        <f>'Input EIA Imports Petroleum'!L2831</f>
        <v/>
      </c>
      <c r="E2832">
        <f>VLOOKUP('Input EIA Imports Petroleum'!$E2831,'EIA Petroleum Classification'!$A:$B,2,FALSE)</f>
        <v/>
      </c>
    </row>
    <row r="2833" spans="1:5">
      <c r="A2833">
        <f>YEAR(B2833)</f>
        <v/>
      </c>
      <c r="B2833">
        <f>'Input EIA Imports Petroleum'!A2832</f>
        <v/>
      </c>
      <c r="C2833">
        <f>'Input EIA Imports Petroleum'!K2832</f>
        <v/>
      </c>
      <c r="D2833">
        <f>'Input EIA Imports Petroleum'!L2832</f>
        <v/>
      </c>
      <c r="E2833">
        <f>VLOOKUP('Input EIA Imports Petroleum'!$E2832,'EIA Petroleum Classification'!$A:$B,2,FALSE)</f>
        <v/>
      </c>
    </row>
    <row r="2834" spans="1:5">
      <c r="A2834">
        <f>YEAR(B2834)</f>
        <v/>
      </c>
      <c r="B2834">
        <f>'Input EIA Imports Petroleum'!A2833</f>
        <v/>
      </c>
      <c r="C2834">
        <f>'Input EIA Imports Petroleum'!K2833</f>
        <v/>
      </c>
      <c r="D2834">
        <f>'Input EIA Imports Petroleum'!L2833</f>
        <v/>
      </c>
      <c r="E2834">
        <f>VLOOKUP('Input EIA Imports Petroleum'!$E2833,'EIA Petroleum Classification'!$A:$B,2,FALSE)</f>
        <v/>
      </c>
    </row>
    <row r="2835" spans="1:5">
      <c r="A2835">
        <f>YEAR(B2835)</f>
        <v/>
      </c>
      <c r="B2835">
        <f>'Input EIA Imports Petroleum'!A2834</f>
        <v/>
      </c>
      <c r="C2835">
        <f>'Input EIA Imports Petroleum'!K2834</f>
        <v/>
      </c>
      <c r="D2835">
        <f>'Input EIA Imports Petroleum'!L2834</f>
        <v/>
      </c>
      <c r="E2835">
        <f>VLOOKUP('Input EIA Imports Petroleum'!$E2834,'EIA Petroleum Classification'!$A:$B,2,FALSE)</f>
        <v/>
      </c>
    </row>
    <row r="2836" spans="1:5">
      <c r="A2836">
        <f>YEAR(B2836)</f>
        <v/>
      </c>
      <c r="B2836">
        <f>'Input EIA Imports Petroleum'!A2835</f>
        <v/>
      </c>
      <c r="C2836">
        <f>'Input EIA Imports Petroleum'!K2835</f>
        <v/>
      </c>
      <c r="D2836">
        <f>'Input EIA Imports Petroleum'!L2835</f>
        <v/>
      </c>
      <c r="E2836">
        <f>VLOOKUP('Input EIA Imports Petroleum'!$E2835,'EIA Petroleum Classification'!$A:$B,2,FALSE)</f>
        <v/>
      </c>
    </row>
    <row r="2837" spans="1:5">
      <c r="A2837">
        <f>YEAR(B2837)</f>
        <v/>
      </c>
      <c r="B2837">
        <f>'Input EIA Imports Petroleum'!A2836</f>
        <v/>
      </c>
      <c r="C2837">
        <f>'Input EIA Imports Petroleum'!K2836</f>
        <v/>
      </c>
      <c r="D2837">
        <f>'Input EIA Imports Petroleum'!L2836</f>
        <v/>
      </c>
      <c r="E2837">
        <f>VLOOKUP('Input EIA Imports Petroleum'!$E2836,'EIA Petroleum Classification'!$A:$B,2,FALSE)</f>
        <v/>
      </c>
    </row>
    <row r="2838" spans="1:5">
      <c r="A2838">
        <f>YEAR(B2838)</f>
        <v/>
      </c>
      <c r="B2838">
        <f>'Input EIA Imports Petroleum'!A2837</f>
        <v/>
      </c>
      <c r="C2838">
        <f>'Input EIA Imports Petroleum'!K2837</f>
        <v/>
      </c>
      <c r="D2838">
        <f>'Input EIA Imports Petroleum'!L2837</f>
        <v/>
      </c>
      <c r="E2838">
        <f>VLOOKUP('Input EIA Imports Petroleum'!$E2837,'EIA Petroleum Classification'!$A:$B,2,FALSE)</f>
        <v/>
      </c>
    </row>
    <row r="2839" spans="1:5">
      <c r="A2839">
        <f>YEAR(B2839)</f>
        <v/>
      </c>
      <c r="B2839">
        <f>'Input EIA Imports Petroleum'!A2838</f>
        <v/>
      </c>
      <c r="C2839">
        <f>'Input EIA Imports Petroleum'!K2838</f>
        <v/>
      </c>
      <c r="D2839">
        <f>'Input EIA Imports Petroleum'!L2838</f>
        <v/>
      </c>
      <c r="E2839">
        <f>VLOOKUP('Input EIA Imports Petroleum'!$E2838,'EIA Petroleum Classification'!$A:$B,2,FALSE)</f>
        <v/>
      </c>
    </row>
    <row r="2840" spans="1:5">
      <c r="A2840">
        <f>YEAR(B2840)</f>
        <v/>
      </c>
      <c r="B2840">
        <f>'Input EIA Imports Petroleum'!A2839</f>
        <v/>
      </c>
      <c r="C2840">
        <f>'Input EIA Imports Petroleum'!K2839</f>
        <v/>
      </c>
      <c r="D2840">
        <f>'Input EIA Imports Petroleum'!L2839</f>
        <v/>
      </c>
      <c r="E2840">
        <f>VLOOKUP('Input EIA Imports Petroleum'!$E2839,'EIA Petroleum Classification'!$A:$B,2,FALSE)</f>
        <v/>
      </c>
    </row>
    <row r="2841" spans="1:5">
      <c r="A2841">
        <f>YEAR(B2841)</f>
        <v/>
      </c>
      <c r="B2841">
        <f>'Input EIA Imports Petroleum'!A2840</f>
        <v/>
      </c>
      <c r="C2841">
        <f>'Input EIA Imports Petroleum'!K2840</f>
        <v/>
      </c>
      <c r="D2841">
        <f>'Input EIA Imports Petroleum'!L2840</f>
        <v/>
      </c>
      <c r="E2841">
        <f>VLOOKUP('Input EIA Imports Petroleum'!$E2840,'EIA Petroleum Classification'!$A:$B,2,FALSE)</f>
        <v/>
      </c>
    </row>
    <row r="2842" spans="1:5">
      <c r="A2842">
        <f>YEAR(B2842)</f>
        <v/>
      </c>
      <c r="B2842">
        <f>'Input EIA Imports Petroleum'!A2841</f>
        <v/>
      </c>
      <c r="C2842">
        <f>'Input EIA Imports Petroleum'!K2841</f>
        <v/>
      </c>
      <c r="D2842">
        <f>'Input EIA Imports Petroleum'!L2841</f>
        <v/>
      </c>
      <c r="E2842">
        <f>VLOOKUP('Input EIA Imports Petroleum'!$E2841,'EIA Petroleum Classification'!$A:$B,2,FALSE)</f>
        <v/>
      </c>
    </row>
    <row r="2843" spans="1:5">
      <c r="A2843">
        <f>YEAR(B2843)</f>
        <v/>
      </c>
      <c r="B2843">
        <f>'Input EIA Imports Petroleum'!A2842</f>
        <v/>
      </c>
      <c r="C2843">
        <f>'Input EIA Imports Petroleum'!K2842</f>
        <v/>
      </c>
      <c r="D2843">
        <f>'Input EIA Imports Petroleum'!L2842</f>
        <v/>
      </c>
      <c r="E2843">
        <f>VLOOKUP('Input EIA Imports Petroleum'!$E2842,'EIA Petroleum Classification'!$A:$B,2,FALSE)</f>
        <v/>
      </c>
    </row>
    <row r="2844" spans="1:5">
      <c r="A2844">
        <f>YEAR(B2844)</f>
        <v/>
      </c>
      <c r="B2844">
        <f>'Input EIA Imports Petroleum'!A2843</f>
        <v/>
      </c>
      <c r="C2844">
        <f>'Input EIA Imports Petroleum'!K2843</f>
        <v/>
      </c>
      <c r="D2844">
        <f>'Input EIA Imports Petroleum'!L2843</f>
        <v/>
      </c>
      <c r="E2844">
        <f>VLOOKUP('Input EIA Imports Petroleum'!$E2843,'EIA Petroleum Classification'!$A:$B,2,FALSE)</f>
        <v/>
      </c>
    </row>
    <row r="2845" spans="1:5">
      <c r="A2845">
        <f>YEAR(B2845)</f>
        <v/>
      </c>
      <c r="B2845">
        <f>'Input EIA Imports Petroleum'!A2844</f>
        <v/>
      </c>
      <c r="C2845">
        <f>'Input EIA Imports Petroleum'!K2844</f>
        <v/>
      </c>
      <c r="D2845">
        <f>'Input EIA Imports Petroleum'!L2844</f>
        <v/>
      </c>
      <c r="E2845">
        <f>VLOOKUP('Input EIA Imports Petroleum'!$E2844,'EIA Petroleum Classification'!$A:$B,2,FALSE)</f>
        <v/>
      </c>
    </row>
    <row r="2846" spans="1:5">
      <c r="A2846">
        <f>YEAR(B2846)</f>
        <v/>
      </c>
      <c r="B2846">
        <f>'Input EIA Imports Petroleum'!A2845</f>
        <v/>
      </c>
      <c r="C2846">
        <f>'Input EIA Imports Petroleum'!K2845</f>
        <v/>
      </c>
      <c r="D2846">
        <f>'Input EIA Imports Petroleum'!L2845</f>
        <v/>
      </c>
      <c r="E2846">
        <f>VLOOKUP('Input EIA Imports Petroleum'!$E2845,'EIA Petroleum Classification'!$A:$B,2,FALSE)</f>
        <v/>
      </c>
    </row>
    <row r="2847" spans="1:5">
      <c r="A2847">
        <f>YEAR(B2847)</f>
        <v/>
      </c>
      <c r="B2847">
        <f>'Input EIA Imports Petroleum'!A2846</f>
        <v/>
      </c>
      <c r="C2847">
        <f>'Input EIA Imports Petroleum'!K2846</f>
        <v/>
      </c>
      <c r="D2847">
        <f>'Input EIA Imports Petroleum'!L2846</f>
        <v/>
      </c>
      <c r="E2847">
        <f>VLOOKUP('Input EIA Imports Petroleum'!$E2846,'EIA Petroleum Classification'!$A:$B,2,FALSE)</f>
        <v/>
      </c>
    </row>
    <row r="2848" spans="1:5">
      <c r="A2848">
        <f>YEAR(B2848)</f>
        <v/>
      </c>
      <c r="B2848">
        <f>'Input EIA Imports Petroleum'!A2847</f>
        <v/>
      </c>
      <c r="C2848">
        <f>'Input EIA Imports Petroleum'!K2847</f>
        <v/>
      </c>
      <c r="D2848">
        <f>'Input EIA Imports Petroleum'!L2847</f>
        <v/>
      </c>
      <c r="E2848">
        <f>VLOOKUP('Input EIA Imports Petroleum'!$E2847,'EIA Petroleum Classification'!$A:$B,2,FALSE)</f>
        <v/>
      </c>
    </row>
    <row r="2849" spans="1:5">
      <c r="A2849">
        <f>YEAR(B2849)</f>
        <v/>
      </c>
      <c r="B2849">
        <f>'Input EIA Imports Petroleum'!A2848</f>
        <v/>
      </c>
      <c r="C2849">
        <f>'Input EIA Imports Petroleum'!K2848</f>
        <v/>
      </c>
      <c r="D2849">
        <f>'Input EIA Imports Petroleum'!L2848</f>
        <v/>
      </c>
      <c r="E2849">
        <f>VLOOKUP('Input EIA Imports Petroleum'!$E2848,'EIA Petroleum Classification'!$A:$B,2,FALSE)</f>
        <v/>
      </c>
    </row>
    <row r="2850" spans="1:5">
      <c r="A2850">
        <f>YEAR(B2850)</f>
        <v/>
      </c>
      <c r="B2850">
        <f>'Input EIA Imports Petroleum'!A2849</f>
        <v/>
      </c>
      <c r="C2850">
        <f>'Input EIA Imports Petroleum'!K2849</f>
        <v/>
      </c>
      <c r="D2850">
        <f>'Input EIA Imports Petroleum'!L2849</f>
        <v/>
      </c>
      <c r="E2850">
        <f>VLOOKUP('Input EIA Imports Petroleum'!$E2849,'EIA Petroleum Classification'!$A:$B,2,FALSE)</f>
        <v/>
      </c>
    </row>
    <row r="2851" spans="1:5">
      <c r="A2851">
        <f>YEAR(B2851)</f>
        <v/>
      </c>
      <c r="B2851">
        <f>'Input EIA Imports Petroleum'!A2850</f>
        <v/>
      </c>
      <c r="C2851">
        <f>'Input EIA Imports Petroleum'!K2850</f>
        <v/>
      </c>
      <c r="D2851">
        <f>'Input EIA Imports Petroleum'!L2850</f>
        <v/>
      </c>
      <c r="E2851">
        <f>VLOOKUP('Input EIA Imports Petroleum'!$E2850,'EIA Petroleum Classification'!$A:$B,2,FALSE)</f>
        <v/>
      </c>
    </row>
    <row r="2852" spans="1:5">
      <c r="A2852">
        <f>YEAR(B2852)</f>
        <v/>
      </c>
      <c r="B2852">
        <f>'Input EIA Imports Petroleum'!A2851</f>
        <v/>
      </c>
      <c r="C2852">
        <f>'Input EIA Imports Petroleum'!K2851</f>
        <v/>
      </c>
      <c r="D2852">
        <f>'Input EIA Imports Petroleum'!L2851</f>
        <v/>
      </c>
      <c r="E2852">
        <f>VLOOKUP('Input EIA Imports Petroleum'!$E2851,'EIA Petroleum Classification'!$A:$B,2,FALSE)</f>
        <v/>
      </c>
    </row>
    <row r="2853" spans="1:5">
      <c r="A2853">
        <f>YEAR(B2853)</f>
        <v/>
      </c>
      <c r="B2853">
        <f>'Input EIA Imports Petroleum'!A2852</f>
        <v/>
      </c>
      <c r="C2853">
        <f>'Input EIA Imports Petroleum'!K2852</f>
        <v/>
      </c>
      <c r="D2853">
        <f>'Input EIA Imports Petroleum'!L2852</f>
        <v/>
      </c>
      <c r="E2853">
        <f>VLOOKUP('Input EIA Imports Petroleum'!$E2852,'EIA Petroleum Classification'!$A:$B,2,FALSE)</f>
        <v/>
      </c>
    </row>
    <row r="2854" spans="1:5">
      <c r="A2854">
        <f>YEAR(B2854)</f>
        <v/>
      </c>
      <c r="B2854">
        <f>'Input EIA Imports Petroleum'!A2853</f>
        <v/>
      </c>
      <c r="C2854">
        <f>'Input EIA Imports Petroleum'!K2853</f>
        <v/>
      </c>
      <c r="D2854">
        <f>'Input EIA Imports Petroleum'!L2853</f>
        <v/>
      </c>
      <c r="E2854">
        <f>VLOOKUP('Input EIA Imports Petroleum'!$E2853,'EIA Petroleum Classification'!$A:$B,2,FALSE)</f>
        <v/>
      </c>
    </row>
    <row r="2855" spans="1:5">
      <c r="A2855">
        <f>YEAR(B2855)</f>
        <v/>
      </c>
      <c r="B2855">
        <f>'Input EIA Imports Petroleum'!A2854</f>
        <v/>
      </c>
      <c r="C2855">
        <f>'Input EIA Imports Petroleum'!K2854</f>
        <v/>
      </c>
      <c r="D2855">
        <f>'Input EIA Imports Petroleum'!L2854</f>
        <v/>
      </c>
      <c r="E2855">
        <f>VLOOKUP('Input EIA Imports Petroleum'!$E2854,'EIA Petroleum Classification'!$A:$B,2,FALSE)</f>
        <v/>
      </c>
    </row>
    <row r="2856" spans="1:5">
      <c r="A2856">
        <f>YEAR(B2856)</f>
        <v/>
      </c>
      <c r="B2856">
        <f>'Input EIA Imports Petroleum'!A2855</f>
        <v/>
      </c>
      <c r="C2856">
        <f>'Input EIA Imports Petroleum'!K2855</f>
        <v/>
      </c>
      <c r="D2856">
        <f>'Input EIA Imports Petroleum'!L2855</f>
        <v/>
      </c>
      <c r="E2856">
        <f>VLOOKUP('Input EIA Imports Petroleum'!$E2855,'EIA Petroleum Classification'!$A:$B,2,FALSE)</f>
        <v/>
      </c>
    </row>
    <row r="2857" spans="1:5">
      <c r="A2857">
        <f>YEAR(B2857)</f>
        <v/>
      </c>
      <c r="B2857">
        <f>'Input EIA Imports Petroleum'!A2856</f>
        <v/>
      </c>
      <c r="C2857">
        <f>'Input EIA Imports Petroleum'!K2856</f>
        <v/>
      </c>
      <c r="D2857">
        <f>'Input EIA Imports Petroleum'!L2856</f>
        <v/>
      </c>
      <c r="E2857">
        <f>VLOOKUP('Input EIA Imports Petroleum'!$E2856,'EIA Petroleum Classification'!$A:$B,2,FALSE)</f>
        <v/>
      </c>
    </row>
    <row r="2858" spans="1:5">
      <c r="A2858">
        <f>YEAR(B2858)</f>
        <v/>
      </c>
      <c r="B2858">
        <f>'Input EIA Imports Petroleum'!A2857</f>
        <v/>
      </c>
      <c r="C2858">
        <f>'Input EIA Imports Petroleum'!K2857</f>
        <v/>
      </c>
      <c r="D2858">
        <f>'Input EIA Imports Petroleum'!L2857</f>
        <v/>
      </c>
      <c r="E2858">
        <f>VLOOKUP('Input EIA Imports Petroleum'!$E2857,'EIA Petroleum Classification'!$A:$B,2,FALSE)</f>
        <v/>
      </c>
    </row>
    <row r="2859" spans="1:5">
      <c r="A2859">
        <f>YEAR(B2859)</f>
        <v/>
      </c>
      <c r="B2859">
        <f>'Input EIA Imports Petroleum'!A2858</f>
        <v/>
      </c>
      <c r="C2859">
        <f>'Input EIA Imports Petroleum'!K2858</f>
        <v/>
      </c>
      <c r="D2859">
        <f>'Input EIA Imports Petroleum'!L2858</f>
        <v/>
      </c>
      <c r="E2859">
        <f>VLOOKUP('Input EIA Imports Petroleum'!$E2858,'EIA Petroleum Classification'!$A:$B,2,FALSE)</f>
        <v/>
      </c>
    </row>
    <row r="2860" spans="1:5">
      <c r="A2860">
        <f>YEAR(B2860)</f>
        <v/>
      </c>
      <c r="B2860">
        <f>'Input EIA Imports Petroleum'!A2859</f>
        <v/>
      </c>
      <c r="C2860">
        <f>'Input EIA Imports Petroleum'!K2859</f>
        <v/>
      </c>
      <c r="D2860">
        <f>'Input EIA Imports Petroleum'!L2859</f>
        <v/>
      </c>
      <c r="E2860">
        <f>VLOOKUP('Input EIA Imports Petroleum'!$E2859,'EIA Petroleum Classification'!$A:$B,2,FALSE)</f>
        <v/>
      </c>
    </row>
    <row r="2861" spans="1:5">
      <c r="A2861">
        <f>YEAR(B2861)</f>
        <v/>
      </c>
      <c r="B2861">
        <f>'Input EIA Imports Petroleum'!A2860</f>
        <v/>
      </c>
      <c r="C2861">
        <f>'Input EIA Imports Petroleum'!K2860</f>
        <v/>
      </c>
      <c r="D2861">
        <f>'Input EIA Imports Petroleum'!L2860</f>
        <v/>
      </c>
      <c r="E2861">
        <f>VLOOKUP('Input EIA Imports Petroleum'!$E2860,'EIA Petroleum Classification'!$A:$B,2,FALSE)</f>
        <v/>
      </c>
    </row>
    <row r="2862" spans="1:5">
      <c r="A2862">
        <f>YEAR(B2862)</f>
        <v/>
      </c>
      <c r="B2862">
        <f>'Input EIA Imports Petroleum'!A2861</f>
        <v/>
      </c>
      <c r="C2862">
        <f>'Input EIA Imports Petroleum'!K2861</f>
        <v/>
      </c>
      <c r="D2862">
        <f>'Input EIA Imports Petroleum'!L2861</f>
        <v/>
      </c>
      <c r="E2862">
        <f>VLOOKUP('Input EIA Imports Petroleum'!$E2861,'EIA Petroleum Classification'!$A:$B,2,FALSE)</f>
        <v/>
      </c>
    </row>
    <row r="2863" spans="1:5">
      <c r="A2863">
        <f>YEAR(B2863)</f>
        <v/>
      </c>
      <c r="B2863">
        <f>'Input EIA Imports Petroleum'!A2862</f>
        <v/>
      </c>
      <c r="C2863">
        <f>'Input EIA Imports Petroleum'!K2862</f>
        <v/>
      </c>
      <c r="D2863">
        <f>'Input EIA Imports Petroleum'!L2862</f>
        <v/>
      </c>
      <c r="E2863">
        <f>VLOOKUP('Input EIA Imports Petroleum'!$E2862,'EIA Petroleum Classification'!$A:$B,2,FALSE)</f>
        <v/>
      </c>
    </row>
    <row r="2864" spans="1:5">
      <c r="A2864">
        <f>YEAR(B2864)</f>
        <v/>
      </c>
      <c r="B2864">
        <f>'Input EIA Imports Petroleum'!A2863</f>
        <v/>
      </c>
      <c r="C2864">
        <f>'Input EIA Imports Petroleum'!K2863</f>
        <v/>
      </c>
      <c r="D2864">
        <f>'Input EIA Imports Petroleum'!L2863</f>
        <v/>
      </c>
      <c r="E2864">
        <f>VLOOKUP('Input EIA Imports Petroleum'!$E2863,'EIA Petroleum Classification'!$A:$B,2,FALSE)</f>
        <v/>
      </c>
    </row>
    <row r="2865" spans="1:5">
      <c r="A2865">
        <f>YEAR(B2865)</f>
        <v/>
      </c>
      <c r="B2865">
        <f>'Input EIA Imports Petroleum'!A2864</f>
        <v/>
      </c>
      <c r="C2865">
        <f>'Input EIA Imports Petroleum'!K2864</f>
        <v/>
      </c>
      <c r="D2865">
        <f>'Input EIA Imports Petroleum'!L2864</f>
        <v/>
      </c>
      <c r="E2865">
        <f>VLOOKUP('Input EIA Imports Petroleum'!$E2864,'EIA Petroleum Classification'!$A:$B,2,FALSE)</f>
        <v/>
      </c>
    </row>
    <row r="2866" spans="1:5">
      <c r="A2866">
        <f>YEAR(B2866)</f>
        <v/>
      </c>
      <c r="B2866">
        <f>'Input EIA Imports Petroleum'!A2865</f>
        <v/>
      </c>
      <c r="C2866">
        <f>'Input EIA Imports Petroleum'!K2865</f>
        <v/>
      </c>
      <c r="D2866">
        <f>'Input EIA Imports Petroleum'!L2865</f>
        <v/>
      </c>
      <c r="E2866">
        <f>VLOOKUP('Input EIA Imports Petroleum'!$E2865,'EIA Petroleum Classification'!$A:$B,2,FALSE)</f>
        <v/>
      </c>
    </row>
    <row r="2867" spans="1:5">
      <c r="A2867">
        <f>YEAR(B2867)</f>
        <v/>
      </c>
      <c r="B2867">
        <f>'Input EIA Imports Petroleum'!A2866</f>
        <v/>
      </c>
      <c r="C2867">
        <f>'Input EIA Imports Petroleum'!K2866</f>
        <v/>
      </c>
      <c r="D2867">
        <f>'Input EIA Imports Petroleum'!L2866</f>
        <v/>
      </c>
      <c r="E2867">
        <f>VLOOKUP('Input EIA Imports Petroleum'!$E2866,'EIA Petroleum Classification'!$A:$B,2,FALSE)</f>
        <v/>
      </c>
    </row>
    <row r="2868" spans="1:5">
      <c r="A2868">
        <f>YEAR(B2868)</f>
        <v/>
      </c>
      <c r="B2868">
        <f>'Input EIA Imports Petroleum'!A2867</f>
        <v/>
      </c>
      <c r="C2868">
        <f>'Input EIA Imports Petroleum'!K2867</f>
        <v/>
      </c>
      <c r="D2868">
        <f>'Input EIA Imports Petroleum'!L2867</f>
        <v/>
      </c>
      <c r="E2868">
        <f>VLOOKUP('Input EIA Imports Petroleum'!$E2867,'EIA Petroleum Classification'!$A:$B,2,FALSE)</f>
        <v/>
      </c>
    </row>
    <row r="2869" spans="1:5">
      <c r="A2869">
        <f>YEAR(B2869)</f>
        <v/>
      </c>
      <c r="B2869">
        <f>'Input EIA Imports Petroleum'!A2868</f>
        <v/>
      </c>
      <c r="C2869">
        <f>'Input EIA Imports Petroleum'!K2868</f>
        <v/>
      </c>
      <c r="D2869">
        <f>'Input EIA Imports Petroleum'!L2868</f>
        <v/>
      </c>
      <c r="E2869">
        <f>VLOOKUP('Input EIA Imports Petroleum'!$E2868,'EIA Petroleum Classification'!$A:$B,2,FALSE)</f>
        <v/>
      </c>
    </row>
    <row r="2870" spans="1:5">
      <c r="A2870">
        <f>YEAR(B2870)</f>
        <v/>
      </c>
      <c r="B2870">
        <f>'Input EIA Imports Petroleum'!A2869</f>
        <v/>
      </c>
      <c r="C2870">
        <f>'Input EIA Imports Petroleum'!K2869</f>
        <v/>
      </c>
      <c r="D2870">
        <f>'Input EIA Imports Petroleum'!L2869</f>
        <v/>
      </c>
      <c r="E2870">
        <f>VLOOKUP('Input EIA Imports Petroleum'!$E2869,'EIA Petroleum Classification'!$A:$B,2,FALSE)</f>
        <v/>
      </c>
    </row>
    <row r="2871" spans="1:5">
      <c r="A2871">
        <f>YEAR(B2871)</f>
        <v/>
      </c>
      <c r="B2871">
        <f>'Input EIA Imports Petroleum'!A2870</f>
        <v/>
      </c>
      <c r="C2871">
        <f>'Input EIA Imports Petroleum'!K2870</f>
        <v/>
      </c>
      <c r="D2871">
        <f>'Input EIA Imports Petroleum'!L2870</f>
        <v/>
      </c>
      <c r="E2871">
        <f>VLOOKUP('Input EIA Imports Petroleum'!$E2870,'EIA Petroleum Classification'!$A:$B,2,FALSE)</f>
        <v/>
      </c>
    </row>
    <row r="2872" spans="1:5">
      <c r="A2872">
        <f>YEAR(B2872)</f>
        <v/>
      </c>
      <c r="B2872">
        <f>'Input EIA Imports Petroleum'!A2871</f>
        <v/>
      </c>
      <c r="C2872">
        <f>'Input EIA Imports Petroleum'!K2871</f>
        <v/>
      </c>
      <c r="D2872">
        <f>'Input EIA Imports Petroleum'!L2871</f>
        <v/>
      </c>
      <c r="E2872">
        <f>VLOOKUP('Input EIA Imports Petroleum'!$E2871,'EIA Petroleum Classification'!$A:$B,2,FALSE)</f>
        <v/>
      </c>
    </row>
    <row r="2873" spans="1:5">
      <c r="A2873">
        <f>YEAR(B2873)</f>
        <v/>
      </c>
      <c r="B2873">
        <f>'Input EIA Imports Petroleum'!A2872</f>
        <v/>
      </c>
      <c r="C2873">
        <f>'Input EIA Imports Petroleum'!K2872</f>
        <v/>
      </c>
      <c r="D2873">
        <f>'Input EIA Imports Petroleum'!L2872</f>
        <v/>
      </c>
      <c r="E2873">
        <f>VLOOKUP('Input EIA Imports Petroleum'!$E2872,'EIA Petroleum Classification'!$A:$B,2,FALSE)</f>
        <v/>
      </c>
    </row>
    <row r="2874" spans="1:5">
      <c r="A2874">
        <f>YEAR(B2874)</f>
        <v/>
      </c>
      <c r="B2874">
        <f>'Input EIA Imports Petroleum'!A2873</f>
        <v/>
      </c>
      <c r="C2874">
        <f>'Input EIA Imports Petroleum'!K2873</f>
        <v/>
      </c>
      <c r="D2874">
        <f>'Input EIA Imports Petroleum'!L2873</f>
        <v/>
      </c>
      <c r="E2874">
        <f>VLOOKUP('Input EIA Imports Petroleum'!$E2873,'EIA Petroleum Classification'!$A:$B,2,FALSE)</f>
        <v/>
      </c>
    </row>
    <row r="2875" spans="1:5">
      <c r="A2875">
        <f>YEAR(B2875)</f>
        <v/>
      </c>
      <c r="B2875">
        <f>'Input EIA Imports Petroleum'!A2874</f>
        <v/>
      </c>
      <c r="C2875">
        <f>'Input EIA Imports Petroleum'!K2874</f>
        <v/>
      </c>
      <c r="D2875">
        <f>'Input EIA Imports Petroleum'!L2874</f>
        <v/>
      </c>
      <c r="E2875">
        <f>VLOOKUP('Input EIA Imports Petroleum'!$E2874,'EIA Petroleum Classification'!$A:$B,2,FALSE)</f>
        <v/>
      </c>
    </row>
    <row r="2876" spans="1:5">
      <c r="A2876">
        <f>YEAR(B2876)</f>
        <v/>
      </c>
      <c r="B2876">
        <f>'Input EIA Imports Petroleum'!A2875</f>
        <v/>
      </c>
      <c r="C2876">
        <f>'Input EIA Imports Petroleum'!K2875</f>
        <v/>
      </c>
      <c r="D2876">
        <f>'Input EIA Imports Petroleum'!L2875</f>
        <v/>
      </c>
      <c r="E2876">
        <f>VLOOKUP('Input EIA Imports Petroleum'!$E2875,'EIA Petroleum Classification'!$A:$B,2,FALSE)</f>
        <v/>
      </c>
    </row>
    <row r="2877" spans="1:5">
      <c r="A2877">
        <f>YEAR(B2877)</f>
        <v/>
      </c>
      <c r="B2877">
        <f>'Input EIA Imports Petroleum'!A2876</f>
        <v/>
      </c>
      <c r="C2877">
        <f>'Input EIA Imports Petroleum'!K2876</f>
        <v/>
      </c>
      <c r="D2877">
        <f>'Input EIA Imports Petroleum'!L2876</f>
        <v/>
      </c>
      <c r="E2877">
        <f>VLOOKUP('Input EIA Imports Petroleum'!$E2876,'EIA Petroleum Classification'!$A:$B,2,FALSE)</f>
        <v/>
      </c>
    </row>
    <row r="2878" spans="1:5">
      <c r="A2878">
        <f>YEAR(B2878)</f>
        <v/>
      </c>
      <c r="B2878">
        <f>'Input EIA Imports Petroleum'!A2877</f>
        <v/>
      </c>
      <c r="C2878">
        <f>'Input EIA Imports Petroleum'!K2877</f>
        <v/>
      </c>
      <c r="D2878">
        <f>'Input EIA Imports Petroleum'!L2877</f>
        <v/>
      </c>
      <c r="E2878">
        <f>VLOOKUP('Input EIA Imports Petroleum'!$E2877,'EIA Petroleum Classification'!$A:$B,2,FALSE)</f>
        <v/>
      </c>
    </row>
    <row r="2879" spans="1:5">
      <c r="A2879">
        <f>YEAR(B2879)</f>
        <v/>
      </c>
      <c r="B2879">
        <f>'Input EIA Imports Petroleum'!A2878</f>
        <v/>
      </c>
      <c r="C2879">
        <f>'Input EIA Imports Petroleum'!K2878</f>
        <v/>
      </c>
      <c r="D2879">
        <f>'Input EIA Imports Petroleum'!L2878</f>
        <v/>
      </c>
      <c r="E2879">
        <f>VLOOKUP('Input EIA Imports Petroleum'!$E2878,'EIA Petroleum Classification'!$A:$B,2,FALSE)</f>
        <v/>
      </c>
    </row>
    <row r="2880" spans="1:5">
      <c r="A2880">
        <f>YEAR(B2880)</f>
        <v/>
      </c>
      <c r="B2880">
        <f>'Input EIA Imports Petroleum'!A2879</f>
        <v/>
      </c>
      <c r="C2880">
        <f>'Input EIA Imports Petroleum'!K2879</f>
        <v/>
      </c>
      <c r="D2880">
        <f>'Input EIA Imports Petroleum'!L2879</f>
        <v/>
      </c>
      <c r="E2880">
        <f>VLOOKUP('Input EIA Imports Petroleum'!$E2879,'EIA Petroleum Classification'!$A:$B,2,FALSE)</f>
        <v/>
      </c>
    </row>
    <row r="2881" spans="1:5">
      <c r="A2881">
        <f>YEAR(B2881)</f>
        <v/>
      </c>
      <c r="B2881">
        <f>'Input EIA Imports Petroleum'!A2880</f>
        <v/>
      </c>
      <c r="C2881">
        <f>'Input EIA Imports Petroleum'!K2880</f>
        <v/>
      </c>
      <c r="D2881">
        <f>'Input EIA Imports Petroleum'!L2880</f>
        <v/>
      </c>
      <c r="E2881">
        <f>VLOOKUP('Input EIA Imports Petroleum'!$E2880,'EIA Petroleum Classification'!$A:$B,2,FALSE)</f>
        <v/>
      </c>
    </row>
    <row r="2882" spans="1:5">
      <c r="A2882">
        <f>YEAR(B2882)</f>
        <v/>
      </c>
      <c r="B2882">
        <f>'Input EIA Imports Petroleum'!A2881</f>
        <v/>
      </c>
      <c r="C2882">
        <f>'Input EIA Imports Petroleum'!K2881</f>
        <v/>
      </c>
      <c r="D2882">
        <f>'Input EIA Imports Petroleum'!L2881</f>
        <v/>
      </c>
      <c r="E2882">
        <f>VLOOKUP('Input EIA Imports Petroleum'!$E2881,'EIA Petroleum Classification'!$A:$B,2,FALSE)</f>
        <v/>
      </c>
    </row>
    <row r="2883" spans="1:5">
      <c r="A2883">
        <f>YEAR(B2883)</f>
        <v/>
      </c>
      <c r="B2883">
        <f>'Input EIA Imports Petroleum'!A2882</f>
        <v/>
      </c>
      <c r="C2883">
        <f>'Input EIA Imports Petroleum'!K2882</f>
        <v/>
      </c>
      <c r="D2883">
        <f>'Input EIA Imports Petroleum'!L2882</f>
        <v/>
      </c>
      <c r="E2883">
        <f>VLOOKUP('Input EIA Imports Petroleum'!$E2882,'EIA Petroleum Classification'!$A:$B,2,FALSE)</f>
        <v/>
      </c>
    </row>
    <row r="2884" spans="1:5">
      <c r="A2884">
        <f>YEAR(B2884)</f>
        <v/>
      </c>
      <c r="B2884">
        <f>'Input EIA Imports Petroleum'!A2883</f>
        <v/>
      </c>
      <c r="C2884">
        <f>'Input EIA Imports Petroleum'!K2883</f>
        <v/>
      </c>
      <c r="D2884">
        <f>'Input EIA Imports Petroleum'!L2883</f>
        <v/>
      </c>
      <c r="E2884">
        <f>VLOOKUP('Input EIA Imports Petroleum'!$E2883,'EIA Petroleum Classification'!$A:$B,2,FALSE)</f>
        <v/>
      </c>
    </row>
    <row r="2885" spans="1:5">
      <c r="A2885">
        <f>YEAR(B2885)</f>
        <v/>
      </c>
      <c r="B2885">
        <f>'Input EIA Imports Petroleum'!A2884</f>
        <v/>
      </c>
      <c r="C2885">
        <f>'Input EIA Imports Petroleum'!K2884</f>
        <v/>
      </c>
      <c r="D2885">
        <f>'Input EIA Imports Petroleum'!L2884</f>
        <v/>
      </c>
      <c r="E2885">
        <f>VLOOKUP('Input EIA Imports Petroleum'!$E2884,'EIA Petroleum Classification'!$A:$B,2,FALSE)</f>
        <v/>
      </c>
    </row>
    <row r="2886" spans="1:5">
      <c r="A2886">
        <f>YEAR(B2886)</f>
        <v/>
      </c>
      <c r="B2886">
        <f>'Input EIA Imports Petroleum'!A2885</f>
        <v/>
      </c>
      <c r="C2886">
        <f>'Input EIA Imports Petroleum'!K2885</f>
        <v/>
      </c>
      <c r="D2886">
        <f>'Input EIA Imports Petroleum'!L2885</f>
        <v/>
      </c>
      <c r="E2886">
        <f>VLOOKUP('Input EIA Imports Petroleum'!$E2885,'EIA Petroleum Classification'!$A:$B,2,FALSE)</f>
        <v/>
      </c>
    </row>
    <row r="2887" spans="1:5">
      <c r="A2887">
        <f>YEAR(B2887)</f>
        <v/>
      </c>
      <c r="B2887">
        <f>'Input EIA Imports Petroleum'!A2886</f>
        <v/>
      </c>
      <c r="C2887">
        <f>'Input EIA Imports Petroleum'!K2886</f>
        <v/>
      </c>
      <c r="D2887">
        <f>'Input EIA Imports Petroleum'!L2886</f>
        <v/>
      </c>
      <c r="E2887">
        <f>VLOOKUP('Input EIA Imports Petroleum'!$E2886,'EIA Petroleum Classification'!$A:$B,2,FALSE)</f>
        <v/>
      </c>
    </row>
    <row r="2888" spans="1:5">
      <c r="A2888">
        <f>YEAR(B2888)</f>
        <v/>
      </c>
      <c r="B2888">
        <f>'Input EIA Imports Petroleum'!A2887</f>
        <v/>
      </c>
      <c r="C2888">
        <f>'Input EIA Imports Petroleum'!K2887</f>
        <v/>
      </c>
      <c r="D2888">
        <f>'Input EIA Imports Petroleum'!L2887</f>
        <v/>
      </c>
      <c r="E2888">
        <f>VLOOKUP('Input EIA Imports Petroleum'!$E2887,'EIA Petroleum Classification'!$A:$B,2,FALSE)</f>
        <v/>
      </c>
    </row>
    <row r="2889" spans="1:5">
      <c r="A2889">
        <f>YEAR(B2889)</f>
        <v/>
      </c>
      <c r="B2889">
        <f>'Input EIA Imports Petroleum'!A2888</f>
        <v/>
      </c>
      <c r="C2889">
        <f>'Input EIA Imports Petroleum'!K2888</f>
        <v/>
      </c>
      <c r="D2889">
        <f>'Input EIA Imports Petroleum'!L2888</f>
        <v/>
      </c>
      <c r="E2889">
        <f>VLOOKUP('Input EIA Imports Petroleum'!$E2888,'EIA Petroleum Classification'!$A:$B,2,FALSE)</f>
        <v/>
      </c>
    </row>
    <row r="2890" spans="1:5">
      <c r="A2890">
        <f>YEAR(B2890)</f>
        <v/>
      </c>
      <c r="B2890">
        <f>'Input EIA Imports Petroleum'!A2889</f>
        <v/>
      </c>
      <c r="C2890">
        <f>'Input EIA Imports Petroleum'!K2889</f>
        <v/>
      </c>
      <c r="D2890">
        <f>'Input EIA Imports Petroleum'!L2889</f>
        <v/>
      </c>
      <c r="E2890">
        <f>VLOOKUP('Input EIA Imports Petroleum'!$E2889,'EIA Petroleum Classification'!$A:$B,2,FALSE)</f>
        <v/>
      </c>
    </row>
    <row r="2891" spans="1:5">
      <c r="A2891">
        <f>YEAR(B2891)</f>
        <v/>
      </c>
      <c r="B2891">
        <f>'Input EIA Imports Petroleum'!A2890</f>
        <v/>
      </c>
      <c r="C2891">
        <f>'Input EIA Imports Petroleum'!K2890</f>
        <v/>
      </c>
      <c r="D2891">
        <f>'Input EIA Imports Petroleum'!L2890</f>
        <v/>
      </c>
      <c r="E2891">
        <f>VLOOKUP('Input EIA Imports Petroleum'!$E2890,'EIA Petroleum Classification'!$A:$B,2,FALSE)</f>
        <v/>
      </c>
    </row>
    <row r="2892" spans="1:5">
      <c r="A2892">
        <f>YEAR(B2892)</f>
        <v/>
      </c>
      <c r="B2892">
        <f>'Input EIA Imports Petroleum'!A2891</f>
        <v/>
      </c>
      <c r="C2892">
        <f>'Input EIA Imports Petroleum'!K2891</f>
        <v/>
      </c>
      <c r="D2892">
        <f>'Input EIA Imports Petroleum'!L2891</f>
        <v/>
      </c>
      <c r="E2892">
        <f>VLOOKUP('Input EIA Imports Petroleum'!$E2891,'EIA Petroleum Classification'!$A:$B,2,FALSE)</f>
        <v/>
      </c>
    </row>
    <row r="2893" spans="1:5">
      <c r="A2893">
        <f>YEAR(B2893)</f>
        <v/>
      </c>
      <c r="B2893">
        <f>'Input EIA Imports Petroleum'!A2892</f>
        <v/>
      </c>
      <c r="C2893">
        <f>'Input EIA Imports Petroleum'!K2892</f>
        <v/>
      </c>
      <c r="D2893">
        <f>'Input EIA Imports Petroleum'!L2892</f>
        <v/>
      </c>
      <c r="E2893">
        <f>VLOOKUP('Input EIA Imports Petroleum'!$E2892,'EIA Petroleum Classification'!$A:$B,2,FALSE)</f>
        <v/>
      </c>
    </row>
    <row r="2894" spans="1:5">
      <c r="A2894">
        <f>YEAR(B2894)</f>
        <v/>
      </c>
      <c r="B2894">
        <f>'Input EIA Imports Petroleum'!A2893</f>
        <v/>
      </c>
      <c r="C2894">
        <f>'Input EIA Imports Petroleum'!K2893</f>
        <v/>
      </c>
      <c r="D2894">
        <f>'Input EIA Imports Petroleum'!L2893</f>
        <v/>
      </c>
      <c r="E2894">
        <f>VLOOKUP('Input EIA Imports Petroleum'!$E2893,'EIA Petroleum Classification'!$A:$B,2,FALSE)</f>
        <v/>
      </c>
    </row>
    <row r="2895" spans="1:5">
      <c r="A2895">
        <f>YEAR(B2895)</f>
        <v/>
      </c>
      <c r="B2895">
        <f>'Input EIA Imports Petroleum'!A2894</f>
        <v/>
      </c>
      <c r="C2895">
        <f>'Input EIA Imports Petroleum'!K2894</f>
        <v/>
      </c>
      <c r="D2895">
        <f>'Input EIA Imports Petroleum'!L2894</f>
        <v/>
      </c>
      <c r="E2895">
        <f>VLOOKUP('Input EIA Imports Petroleum'!$E2894,'EIA Petroleum Classification'!$A:$B,2,FALSE)</f>
        <v/>
      </c>
    </row>
    <row r="2896" spans="1:5">
      <c r="A2896">
        <f>YEAR(B2896)</f>
        <v/>
      </c>
      <c r="B2896">
        <f>'Input EIA Imports Petroleum'!A2895</f>
        <v/>
      </c>
      <c r="C2896">
        <f>'Input EIA Imports Petroleum'!K2895</f>
        <v/>
      </c>
      <c r="D2896">
        <f>'Input EIA Imports Petroleum'!L2895</f>
        <v/>
      </c>
      <c r="E2896">
        <f>VLOOKUP('Input EIA Imports Petroleum'!$E2895,'EIA Petroleum Classification'!$A:$B,2,FALSE)</f>
        <v/>
      </c>
    </row>
    <row r="2897" spans="1:5">
      <c r="A2897">
        <f>YEAR(B2897)</f>
        <v/>
      </c>
      <c r="B2897">
        <f>'Input EIA Imports Petroleum'!A2896</f>
        <v/>
      </c>
      <c r="C2897">
        <f>'Input EIA Imports Petroleum'!K2896</f>
        <v/>
      </c>
      <c r="D2897">
        <f>'Input EIA Imports Petroleum'!L2896</f>
        <v/>
      </c>
      <c r="E2897">
        <f>VLOOKUP('Input EIA Imports Petroleum'!$E2896,'EIA Petroleum Classification'!$A:$B,2,FALSE)</f>
        <v/>
      </c>
    </row>
    <row r="2898" spans="1:5">
      <c r="A2898">
        <f>YEAR(B2898)</f>
        <v/>
      </c>
      <c r="B2898">
        <f>'Input EIA Imports Petroleum'!A2897</f>
        <v/>
      </c>
      <c r="C2898">
        <f>'Input EIA Imports Petroleum'!K2897</f>
        <v/>
      </c>
      <c r="D2898">
        <f>'Input EIA Imports Petroleum'!L2897</f>
        <v/>
      </c>
      <c r="E2898">
        <f>VLOOKUP('Input EIA Imports Petroleum'!$E2897,'EIA Petroleum Classification'!$A:$B,2,FALSE)</f>
        <v/>
      </c>
    </row>
    <row r="2899" spans="1:5">
      <c r="A2899">
        <f>YEAR(B2899)</f>
        <v/>
      </c>
      <c r="B2899">
        <f>'Input EIA Imports Petroleum'!A2898</f>
        <v/>
      </c>
      <c r="C2899">
        <f>'Input EIA Imports Petroleum'!K2898</f>
        <v/>
      </c>
      <c r="D2899">
        <f>'Input EIA Imports Petroleum'!L2898</f>
        <v/>
      </c>
      <c r="E2899">
        <f>VLOOKUP('Input EIA Imports Petroleum'!$E2898,'EIA Petroleum Classification'!$A:$B,2,FALSE)</f>
        <v/>
      </c>
    </row>
    <row r="2900" spans="1:5">
      <c r="A2900">
        <f>YEAR(B2900)</f>
        <v/>
      </c>
      <c r="B2900">
        <f>'Input EIA Imports Petroleum'!A2899</f>
        <v/>
      </c>
      <c r="C2900">
        <f>'Input EIA Imports Petroleum'!K2899</f>
        <v/>
      </c>
      <c r="D2900">
        <f>'Input EIA Imports Petroleum'!L2899</f>
        <v/>
      </c>
      <c r="E2900">
        <f>VLOOKUP('Input EIA Imports Petroleum'!$E2899,'EIA Petroleum Classification'!$A:$B,2,FALSE)</f>
        <v/>
      </c>
    </row>
    <row r="2901" spans="1:5">
      <c r="A2901">
        <f>YEAR(B2901)</f>
        <v/>
      </c>
      <c r="B2901">
        <f>'Input EIA Imports Petroleum'!A2900</f>
        <v/>
      </c>
      <c r="C2901">
        <f>'Input EIA Imports Petroleum'!K2900</f>
        <v/>
      </c>
      <c r="D2901">
        <f>'Input EIA Imports Petroleum'!L2900</f>
        <v/>
      </c>
      <c r="E2901">
        <f>VLOOKUP('Input EIA Imports Petroleum'!$E2900,'EIA Petroleum Classification'!$A:$B,2,FALSE)</f>
        <v/>
      </c>
    </row>
    <row r="2902" spans="1:5">
      <c r="A2902">
        <f>YEAR(B2902)</f>
        <v/>
      </c>
      <c r="B2902">
        <f>'Input EIA Imports Petroleum'!A2901</f>
        <v/>
      </c>
      <c r="C2902">
        <f>'Input EIA Imports Petroleum'!K2901</f>
        <v/>
      </c>
      <c r="D2902">
        <f>'Input EIA Imports Petroleum'!L2901</f>
        <v/>
      </c>
      <c r="E2902">
        <f>VLOOKUP('Input EIA Imports Petroleum'!$E2901,'EIA Petroleum Classification'!$A:$B,2,FALSE)</f>
        <v/>
      </c>
    </row>
    <row r="2903" spans="1:5">
      <c r="A2903">
        <f>YEAR(B2903)</f>
        <v/>
      </c>
      <c r="B2903">
        <f>'Input EIA Imports Petroleum'!A2902</f>
        <v/>
      </c>
      <c r="C2903">
        <f>'Input EIA Imports Petroleum'!K2902</f>
        <v/>
      </c>
      <c r="D2903">
        <f>'Input EIA Imports Petroleum'!L2902</f>
        <v/>
      </c>
      <c r="E2903">
        <f>VLOOKUP('Input EIA Imports Petroleum'!$E2902,'EIA Petroleum Classification'!$A:$B,2,FALSE)</f>
        <v/>
      </c>
    </row>
    <row r="2904" spans="1:5">
      <c r="A2904">
        <f>YEAR(B2904)</f>
        <v/>
      </c>
      <c r="B2904">
        <f>'Input EIA Imports Petroleum'!A2903</f>
        <v/>
      </c>
      <c r="C2904">
        <f>'Input EIA Imports Petroleum'!K2903</f>
        <v/>
      </c>
      <c r="D2904">
        <f>'Input EIA Imports Petroleum'!L2903</f>
        <v/>
      </c>
      <c r="E2904">
        <f>VLOOKUP('Input EIA Imports Petroleum'!$E2903,'EIA Petroleum Classification'!$A:$B,2,FALSE)</f>
        <v/>
      </c>
    </row>
    <row r="2905" spans="1:5">
      <c r="A2905">
        <f>YEAR(B2905)</f>
        <v/>
      </c>
      <c r="B2905">
        <f>'Input EIA Imports Petroleum'!A2904</f>
        <v/>
      </c>
      <c r="C2905">
        <f>'Input EIA Imports Petroleum'!K2904</f>
        <v/>
      </c>
      <c r="D2905">
        <f>'Input EIA Imports Petroleum'!L2904</f>
        <v/>
      </c>
      <c r="E2905">
        <f>VLOOKUP('Input EIA Imports Petroleum'!$E2904,'EIA Petroleum Classification'!$A:$B,2,FALSE)</f>
        <v/>
      </c>
    </row>
    <row r="2906" spans="1:5">
      <c r="A2906">
        <f>YEAR(B2906)</f>
        <v/>
      </c>
      <c r="B2906">
        <f>'Input EIA Imports Petroleum'!A2905</f>
        <v/>
      </c>
      <c r="C2906">
        <f>'Input EIA Imports Petroleum'!K2905</f>
        <v/>
      </c>
      <c r="D2906">
        <f>'Input EIA Imports Petroleum'!L2905</f>
        <v/>
      </c>
      <c r="E2906">
        <f>VLOOKUP('Input EIA Imports Petroleum'!$E2905,'EIA Petroleum Classification'!$A:$B,2,FALSE)</f>
        <v/>
      </c>
    </row>
    <row r="2907" spans="1:5">
      <c r="A2907">
        <f>YEAR(B2907)</f>
        <v/>
      </c>
      <c r="B2907">
        <f>'Input EIA Imports Petroleum'!A2906</f>
        <v/>
      </c>
      <c r="C2907">
        <f>'Input EIA Imports Petroleum'!K2906</f>
        <v/>
      </c>
      <c r="D2907">
        <f>'Input EIA Imports Petroleum'!L2906</f>
        <v/>
      </c>
      <c r="E2907">
        <f>VLOOKUP('Input EIA Imports Petroleum'!$E2906,'EIA Petroleum Classification'!$A:$B,2,FALSE)</f>
        <v/>
      </c>
    </row>
    <row r="2908" spans="1:5">
      <c r="A2908">
        <f>YEAR(B2908)</f>
        <v/>
      </c>
      <c r="B2908">
        <f>'Input EIA Imports Petroleum'!A2907</f>
        <v/>
      </c>
      <c r="C2908">
        <f>'Input EIA Imports Petroleum'!K2907</f>
        <v/>
      </c>
      <c r="D2908">
        <f>'Input EIA Imports Petroleum'!L2907</f>
        <v/>
      </c>
      <c r="E2908">
        <f>VLOOKUP('Input EIA Imports Petroleum'!$E2907,'EIA Petroleum Classification'!$A:$B,2,FALSE)</f>
        <v/>
      </c>
    </row>
    <row r="2909" spans="1:5">
      <c r="A2909">
        <f>YEAR(B2909)</f>
        <v/>
      </c>
      <c r="B2909">
        <f>'Input EIA Imports Petroleum'!A2908</f>
        <v/>
      </c>
      <c r="C2909">
        <f>'Input EIA Imports Petroleum'!K2908</f>
        <v/>
      </c>
      <c r="D2909">
        <f>'Input EIA Imports Petroleum'!L2908</f>
        <v/>
      </c>
      <c r="E2909">
        <f>VLOOKUP('Input EIA Imports Petroleum'!$E2908,'EIA Petroleum Classification'!$A:$B,2,FALSE)</f>
        <v/>
      </c>
    </row>
    <row r="2910" spans="1:5">
      <c r="A2910">
        <f>YEAR(B2910)</f>
        <v/>
      </c>
      <c r="B2910">
        <f>'Input EIA Imports Petroleum'!A2909</f>
        <v/>
      </c>
      <c r="C2910">
        <f>'Input EIA Imports Petroleum'!K2909</f>
        <v/>
      </c>
      <c r="D2910">
        <f>'Input EIA Imports Petroleum'!L2909</f>
        <v/>
      </c>
      <c r="E2910">
        <f>VLOOKUP('Input EIA Imports Petroleum'!$E2909,'EIA Petroleum Classification'!$A:$B,2,FALSE)</f>
        <v/>
      </c>
    </row>
    <row r="2911" spans="1:5">
      <c r="A2911">
        <f>YEAR(B2911)</f>
        <v/>
      </c>
      <c r="B2911">
        <f>'Input EIA Imports Petroleum'!A2910</f>
        <v/>
      </c>
      <c r="C2911">
        <f>'Input EIA Imports Petroleum'!K2910</f>
        <v/>
      </c>
      <c r="D2911">
        <f>'Input EIA Imports Petroleum'!L2910</f>
        <v/>
      </c>
      <c r="E2911">
        <f>VLOOKUP('Input EIA Imports Petroleum'!$E2910,'EIA Petroleum Classification'!$A:$B,2,FALSE)</f>
        <v/>
      </c>
    </row>
    <row r="2912" spans="1:5">
      <c r="A2912">
        <f>YEAR(B2912)</f>
        <v/>
      </c>
      <c r="B2912">
        <f>'Input EIA Imports Petroleum'!A2911</f>
        <v/>
      </c>
      <c r="C2912">
        <f>'Input EIA Imports Petroleum'!K2911</f>
        <v/>
      </c>
      <c r="D2912">
        <f>'Input EIA Imports Petroleum'!L2911</f>
        <v/>
      </c>
      <c r="E2912">
        <f>VLOOKUP('Input EIA Imports Petroleum'!$E2911,'EIA Petroleum Classification'!$A:$B,2,FALSE)</f>
        <v/>
      </c>
    </row>
    <row r="2913" spans="1:5">
      <c r="A2913">
        <f>YEAR(B2913)</f>
        <v/>
      </c>
      <c r="B2913">
        <f>'Input EIA Imports Petroleum'!A2912</f>
        <v/>
      </c>
      <c r="C2913">
        <f>'Input EIA Imports Petroleum'!K2912</f>
        <v/>
      </c>
      <c r="D2913">
        <f>'Input EIA Imports Petroleum'!L2912</f>
        <v/>
      </c>
      <c r="E2913">
        <f>VLOOKUP('Input EIA Imports Petroleum'!$E2912,'EIA Petroleum Classification'!$A:$B,2,FALSE)</f>
        <v/>
      </c>
    </row>
    <row r="2914" spans="1:5">
      <c r="A2914">
        <f>YEAR(B2914)</f>
        <v/>
      </c>
      <c r="B2914">
        <f>'Input EIA Imports Petroleum'!A2913</f>
        <v/>
      </c>
      <c r="C2914">
        <f>'Input EIA Imports Petroleum'!K2913</f>
        <v/>
      </c>
      <c r="D2914">
        <f>'Input EIA Imports Petroleum'!L2913</f>
        <v/>
      </c>
      <c r="E2914">
        <f>VLOOKUP('Input EIA Imports Petroleum'!$E2913,'EIA Petroleum Classification'!$A:$B,2,FALSE)</f>
        <v/>
      </c>
    </row>
    <row r="2915" spans="1:5">
      <c r="A2915">
        <f>YEAR(B2915)</f>
        <v/>
      </c>
      <c r="B2915">
        <f>'Input EIA Imports Petroleum'!A2914</f>
        <v/>
      </c>
      <c r="C2915">
        <f>'Input EIA Imports Petroleum'!K2914</f>
        <v/>
      </c>
      <c r="D2915">
        <f>'Input EIA Imports Petroleum'!L2914</f>
        <v/>
      </c>
      <c r="E2915">
        <f>VLOOKUP('Input EIA Imports Petroleum'!$E2914,'EIA Petroleum Classification'!$A:$B,2,FALSE)</f>
        <v/>
      </c>
    </row>
    <row r="2916" spans="1:5">
      <c r="A2916">
        <f>YEAR(B2916)</f>
        <v/>
      </c>
      <c r="B2916">
        <f>'Input EIA Imports Petroleum'!A2915</f>
        <v/>
      </c>
      <c r="C2916">
        <f>'Input EIA Imports Petroleum'!K2915</f>
        <v/>
      </c>
      <c r="D2916">
        <f>'Input EIA Imports Petroleum'!L2915</f>
        <v/>
      </c>
      <c r="E2916">
        <f>VLOOKUP('Input EIA Imports Petroleum'!$E2915,'EIA Petroleum Classification'!$A:$B,2,FALSE)</f>
        <v/>
      </c>
    </row>
    <row r="2917" spans="1:5">
      <c r="A2917">
        <f>YEAR(B2917)</f>
        <v/>
      </c>
      <c r="B2917">
        <f>'Input EIA Imports Petroleum'!A2916</f>
        <v/>
      </c>
      <c r="C2917">
        <f>'Input EIA Imports Petroleum'!K2916</f>
        <v/>
      </c>
      <c r="D2917">
        <f>'Input EIA Imports Petroleum'!L2916</f>
        <v/>
      </c>
      <c r="E2917">
        <f>VLOOKUP('Input EIA Imports Petroleum'!$E2916,'EIA Petroleum Classification'!$A:$B,2,FALSE)</f>
        <v/>
      </c>
    </row>
    <row r="2918" spans="1:5">
      <c r="A2918">
        <f>YEAR(B2918)</f>
        <v/>
      </c>
      <c r="B2918">
        <f>'Input EIA Imports Petroleum'!A2917</f>
        <v/>
      </c>
      <c r="C2918">
        <f>'Input EIA Imports Petroleum'!K2917</f>
        <v/>
      </c>
      <c r="D2918">
        <f>'Input EIA Imports Petroleum'!L2917</f>
        <v/>
      </c>
      <c r="E2918">
        <f>VLOOKUP('Input EIA Imports Petroleum'!$E2917,'EIA Petroleum Classification'!$A:$B,2,FALSE)</f>
        <v/>
      </c>
    </row>
    <row r="2919" spans="1:5">
      <c r="A2919">
        <f>YEAR(B2919)</f>
        <v/>
      </c>
      <c r="B2919">
        <f>'Input EIA Imports Petroleum'!A2918</f>
        <v/>
      </c>
      <c r="C2919">
        <f>'Input EIA Imports Petroleum'!K2918</f>
        <v/>
      </c>
      <c r="D2919">
        <f>'Input EIA Imports Petroleum'!L2918</f>
        <v/>
      </c>
      <c r="E2919">
        <f>VLOOKUP('Input EIA Imports Petroleum'!$E2918,'EIA Petroleum Classification'!$A:$B,2,FALSE)</f>
        <v/>
      </c>
    </row>
    <row r="2920" spans="1:5">
      <c r="A2920">
        <f>YEAR(B2920)</f>
        <v/>
      </c>
      <c r="B2920">
        <f>'Input EIA Imports Petroleum'!A2919</f>
        <v/>
      </c>
      <c r="C2920">
        <f>'Input EIA Imports Petroleum'!K2919</f>
        <v/>
      </c>
      <c r="D2920">
        <f>'Input EIA Imports Petroleum'!L2919</f>
        <v/>
      </c>
      <c r="E2920">
        <f>VLOOKUP('Input EIA Imports Petroleum'!$E2919,'EIA Petroleum Classification'!$A:$B,2,FALSE)</f>
        <v/>
      </c>
    </row>
    <row r="2921" spans="1:5">
      <c r="A2921">
        <f>YEAR(B2921)</f>
        <v/>
      </c>
      <c r="B2921">
        <f>'Input EIA Imports Petroleum'!A2920</f>
        <v/>
      </c>
      <c r="C2921">
        <f>'Input EIA Imports Petroleum'!K2920</f>
        <v/>
      </c>
      <c r="D2921">
        <f>'Input EIA Imports Petroleum'!L2920</f>
        <v/>
      </c>
      <c r="E2921">
        <f>VLOOKUP('Input EIA Imports Petroleum'!$E2920,'EIA Petroleum Classification'!$A:$B,2,FALSE)</f>
        <v/>
      </c>
    </row>
    <row r="2922" spans="1:5">
      <c r="A2922">
        <f>YEAR(B2922)</f>
        <v/>
      </c>
      <c r="B2922">
        <f>'Input EIA Imports Petroleum'!A2921</f>
        <v/>
      </c>
      <c r="C2922">
        <f>'Input EIA Imports Petroleum'!K2921</f>
        <v/>
      </c>
      <c r="D2922">
        <f>'Input EIA Imports Petroleum'!L2921</f>
        <v/>
      </c>
      <c r="E2922">
        <f>VLOOKUP('Input EIA Imports Petroleum'!$E2921,'EIA Petroleum Classification'!$A:$B,2,FALSE)</f>
        <v/>
      </c>
    </row>
    <row r="2923" spans="1:5">
      <c r="A2923">
        <f>YEAR(B2923)</f>
        <v/>
      </c>
      <c r="B2923">
        <f>'Input EIA Imports Petroleum'!A2922</f>
        <v/>
      </c>
      <c r="C2923">
        <f>'Input EIA Imports Petroleum'!K2922</f>
        <v/>
      </c>
      <c r="D2923">
        <f>'Input EIA Imports Petroleum'!L2922</f>
        <v/>
      </c>
      <c r="E2923">
        <f>VLOOKUP('Input EIA Imports Petroleum'!$E2922,'EIA Petroleum Classification'!$A:$B,2,FALSE)</f>
        <v/>
      </c>
    </row>
    <row r="2924" spans="1:5">
      <c r="A2924">
        <f>YEAR(B2924)</f>
        <v/>
      </c>
      <c r="B2924">
        <f>'Input EIA Imports Petroleum'!A2923</f>
        <v/>
      </c>
      <c r="C2924">
        <f>'Input EIA Imports Petroleum'!K2923</f>
        <v/>
      </c>
      <c r="D2924">
        <f>'Input EIA Imports Petroleum'!L2923</f>
        <v/>
      </c>
      <c r="E2924">
        <f>VLOOKUP('Input EIA Imports Petroleum'!$E2923,'EIA Petroleum Classification'!$A:$B,2,FALSE)</f>
        <v/>
      </c>
    </row>
    <row r="2925" spans="1:5">
      <c r="A2925">
        <f>YEAR(B2925)</f>
        <v/>
      </c>
      <c r="B2925">
        <f>'Input EIA Imports Petroleum'!A2924</f>
        <v/>
      </c>
      <c r="C2925">
        <f>'Input EIA Imports Petroleum'!K2924</f>
        <v/>
      </c>
      <c r="D2925">
        <f>'Input EIA Imports Petroleum'!L2924</f>
        <v/>
      </c>
      <c r="E2925">
        <f>VLOOKUP('Input EIA Imports Petroleum'!$E2924,'EIA Petroleum Classification'!$A:$B,2,FALSE)</f>
        <v/>
      </c>
    </row>
    <row r="2926" spans="1:5">
      <c r="A2926">
        <f>YEAR(B2926)</f>
        <v/>
      </c>
      <c r="B2926">
        <f>'Input EIA Imports Petroleum'!A2925</f>
        <v/>
      </c>
      <c r="C2926">
        <f>'Input EIA Imports Petroleum'!K2925</f>
        <v/>
      </c>
      <c r="D2926">
        <f>'Input EIA Imports Petroleum'!L2925</f>
        <v/>
      </c>
      <c r="E2926">
        <f>VLOOKUP('Input EIA Imports Petroleum'!$E2925,'EIA Petroleum Classification'!$A:$B,2,FALSE)</f>
        <v/>
      </c>
    </row>
    <row r="2927" spans="1:5">
      <c r="A2927">
        <f>YEAR(B2927)</f>
        <v/>
      </c>
      <c r="B2927">
        <f>'Input EIA Imports Petroleum'!A2926</f>
        <v/>
      </c>
      <c r="C2927">
        <f>'Input EIA Imports Petroleum'!K2926</f>
        <v/>
      </c>
      <c r="D2927">
        <f>'Input EIA Imports Petroleum'!L2926</f>
        <v/>
      </c>
      <c r="E2927">
        <f>VLOOKUP('Input EIA Imports Petroleum'!$E2926,'EIA Petroleum Classification'!$A:$B,2,FALSE)</f>
        <v/>
      </c>
    </row>
    <row r="2928" spans="1:5">
      <c r="A2928">
        <f>YEAR(B2928)</f>
        <v/>
      </c>
      <c r="B2928">
        <f>'Input EIA Imports Petroleum'!A2927</f>
        <v/>
      </c>
      <c r="C2928">
        <f>'Input EIA Imports Petroleum'!K2927</f>
        <v/>
      </c>
      <c r="D2928">
        <f>'Input EIA Imports Petroleum'!L2927</f>
        <v/>
      </c>
      <c r="E2928">
        <f>VLOOKUP('Input EIA Imports Petroleum'!$E2927,'EIA Petroleum Classification'!$A:$B,2,FALSE)</f>
        <v/>
      </c>
    </row>
    <row r="2929" spans="1:5">
      <c r="A2929">
        <f>YEAR(B2929)</f>
        <v/>
      </c>
      <c r="B2929">
        <f>'Input EIA Imports Petroleum'!A2928</f>
        <v/>
      </c>
      <c r="C2929">
        <f>'Input EIA Imports Petroleum'!K2928</f>
        <v/>
      </c>
      <c r="D2929">
        <f>'Input EIA Imports Petroleum'!L2928</f>
        <v/>
      </c>
      <c r="E2929">
        <f>VLOOKUP('Input EIA Imports Petroleum'!$E2928,'EIA Petroleum Classification'!$A:$B,2,FALSE)</f>
        <v/>
      </c>
    </row>
    <row r="2930" spans="1:5">
      <c r="A2930">
        <f>YEAR(B2930)</f>
        <v/>
      </c>
      <c r="B2930">
        <f>'Input EIA Imports Petroleum'!A2929</f>
        <v/>
      </c>
      <c r="C2930">
        <f>'Input EIA Imports Petroleum'!K2929</f>
        <v/>
      </c>
      <c r="D2930">
        <f>'Input EIA Imports Petroleum'!L2929</f>
        <v/>
      </c>
      <c r="E2930">
        <f>VLOOKUP('Input EIA Imports Petroleum'!$E2929,'EIA Petroleum Classification'!$A:$B,2,FALSE)</f>
        <v/>
      </c>
    </row>
    <row r="2931" spans="1:5">
      <c r="A2931">
        <f>YEAR(B2931)</f>
        <v/>
      </c>
      <c r="B2931">
        <f>'Input EIA Imports Petroleum'!A2930</f>
        <v/>
      </c>
      <c r="C2931">
        <f>'Input EIA Imports Petroleum'!K2930</f>
        <v/>
      </c>
      <c r="D2931">
        <f>'Input EIA Imports Petroleum'!L2930</f>
        <v/>
      </c>
      <c r="E2931">
        <f>VLOOKUP('Input EIA Imports Petroleum'!$E2930,'EIA Petroleum Classification'!$A:$B,2,FALSE)</f>
        <v/>
      </c>
    </row>
    <row r="2932" spans="1:5">
      <c r="A2932">
        <f>YEAR(B2932)</f>
        <v/>
      </c>
      <c r="B2932">
        <f>'Input EIA Imports Petroleum'!A2931</f>
        <v/>
      </c>
      <c r="C2932">
        <f>'Input EIA Imports Petroleum'!K2931</f>
        <v/>
      </c>
      <c r="D2932">
        <f>'Input EIA Imports Petroleum'!L2931</f>
        <v/>
      </c>
      <c r="E2932">
        <f>VLOOKUP('Input EIA Imports Petroleum'!$E2931,'EIA Petroleum Classification'!$A:$B,2,FALSE)</f>
        <v/>
      </c>
    </row>
    <row r="2933" spans="1:5">
      <c r="A2933">
        <f>YEAR(B2933)</f>
        <v/>
      </c>
      <c r="B2933">
        <f>'Input EIA Imports Petroleum'!A2932</f>
        <v/>
      </c>
      <c r="C2933">
        <f>'Input EIA Imports Petroleum'!K2932</f>
        <v/>
      </c>
      <c r="D2933">
        <f>'Input EIA Imports Petroleum'!L2932</f>
        <v/>
      </c>
      <c r="E2933">
        <f>VLOOKUP('Input EIA Imports Petroleum'!$E2932,'EIA Petroleum Classification'!$A:$B,2,FALSE)</f>
        <v/>
      </c>
    </row>
    <row r="2934" spans="1:5">
      <c r="A2934">
        <f>YEAR(B2934)</f>
        <v/>
      </c>
      <c r="B2934">
        <f>'Input EIA Imports Petroleum'!A2933</f>
        <v/>
      </c>
      <c r="C2934">
        <f>'Input EIA Imports Petroleum'!K2933</f>
        <v/>
      </c>
      <c r="D2934">
        <f>'Input EIA Imports Petroleum'!L2933</f>
        <v/>
      </c>
      <c r="E2934">
        <f>VLOOKUP('Input EIA Imports Petroleum'!$E2933,'EIA Petroleum Classification'!$A:$B,2,FALSE)</f>
        <v/>
      </c>
    </row>
    <row r="2935" spans="1:5">
      <c r="A2935">
        <f>YEAR(B2935)</f>
        <v/>
      </c>
      <c r="B2935">
        <f>'Input EIA Imports Petroleum'!A2934</f>
        <v/>
      </c>
      <c r="C2935">
        <f>'Input EIA Imports Petroleum'!K2934</f>
        <v/>
      </c>
      <c r="D2935">
        <f>'Input EIA Imports Petroleum'!L2934</f>
        <v/>
      </c>
      <c r="E2935">
        <f>VLOOKUP('Input EIA Imports Petroleum'!$E2934,'EIA Petroleum Classification'!$A:$B,2,FALSE)</f>
        <v/>
      </c>
    </row>
    <row r="2936" spans="1:5">
      <c r="A2936">
        <f>YEAR(B2936)</f>
        <v/>
      </c>
      <c r="B2936">
        <f>'Input EIA Imports Petroleum'!A2935</f>
        <v/>
      </c>
      <c r="C2936">
        <f>'Input EIA Imports Petroleum'!K2935</f>
        <v/>
      </c>
      <c r="D2936">
        <f>'Input EIA Imports Petroleum'!L2935</f>
        <v/>
      </c>
      <c r="E2936">
        <f>VLOOKUP('Input EIA Imports Petroleum'!$E2935,'EIA Petroleum Classification'!$A:$B,2,FALSE)</f>
        <v/>
      </c>
    </row>
    <row r="2937" spans="1:5">
      <c r="A2937">
        <f>YEAR(B2937)</f>
        <v/>
      </c>
      <c r="B2937">
        <f>'Input EIA Imports Petroleum'!A2936</f>
        <v/>
      </c>
      <c r="C2937">
        <f>'Input EIA Imports Petroleum'!K2936</f>
        <v/>
      </c>
      <c r="D2937">
        <f>'Input EIA Imports Petroleum'!L2936</f>
        <v/>
      </c>
      <c r="E2937">
        <f>VLOOKUP('Input EIA Imports Petroleum'!$E2936,'EIA Petroleum Classification'!$A:$B,2,FALSE)</f>
        <v/>
      </c>
    </row>
    <row r="2938" spans="1:5">
      <c r="A2938">
        <f>YEAR(B2938)</f>
        <v/>
      </c>
      <c r="B2938">
        <f>'Input EIA Imports Petroleum'!A2937</f>
        <v/>
      </c>
      <c r="C2938">
        <f>'Input EIA Imports Petroleum'!K2937</f>
        <v/>
      </c>
      <c r="D2938">
        <f>'Input EIA Imports Petroleum'!L2937</f>
        <v/>
      </c>
      <c r="E2938">
        <f>VLOOKUP('Input EIA Imports Petroleum'!$E2937,'EIA Petroleum Classification'!$A:$B,2,FALSE)</f>
        <v/>
      </c>
    </row>
    <row r="2939" spans="1:5">
      <c r="A2939">
        <f>YEAR(B2939)</f>
        <v/>
      </c>
      <c r="B2939">
        <f>'Input EIA Imports Petroleum'!A2938</f>
        <v/>
      </c>
      <c r="C2939">
        <f>'Input EIA Imports Petroleum'!K2938</f>
        <v/>
      </c>
      <c r="D2939">
        <f>'Input EIA Imports Petroleum'!L2938</f>
        <v/>
      </c>
      <c r="E2939">
        <f>VLOOKUP('Input EIA Imports Petroleum'!$E2938,'EIA Petroleum Classification'!$A:$B,2,FALSE)</f>
        <v/>
      </c>
    </row>
    <row r="2940" spans="1:5">
      <c r="A2940">
        <f>YEAR(B2940)</f>
        <v/>
      </c>
      <c r="B2940">
        <f>'Input EIA Imports Petroleum'!A2939</f>
        <v/>
      </c>
      <c r="C2940">
        <f>'Input EIA Imports Petroleum'!K2939</f>
        <v/>
      </c>
      <c r="D2940">
        <f>'Input EIA Imports Petroleum'!L2939</f>
        <v/>
      </c>
      <c r="E2940">
        <f>VLOOKUP('Input EIA Imports Petroleum'!$E2939,'EIA Petroleum Classification'!$A:$B,2,FALSE)</f>
        <v/>
      </c>
    </row>
    <row r="2941" spans="1:5">
      <c r="A2941">
        <f>YEAR(B2941)</f>
        <v/>
      </c>
      <c r="B2941">
        <f>'Input EIA Imports Petroleum'!A2940</f>
        <v/>
      </c>
      <c r="C2941">
        <f>'Input EIA Imports Petroleum'!K2940</f>
        <v/>
      </c>
      <c r="D2941">
        <f>'Input EIA Imports Petroleum'!L2940</f>
        <v/>
      </c>
      <c r="E2941">
        <f>VLOOKUP('Input EIA Imports Petroleum'!$E2940,'EIA Petroleum Classification'!$A:$B,2,FALSE)</f>
        <v/>
      </c>
    </row>
    <row r="2942" spans="1:5">
      <c r="A2942">
        <f>YEAR(B2942)</f>
        <v/>
      </c>
      <c r="B2942">
        <f>'Input EIA Imports Petroleum'!A2941</f>
        <v/>
      </c>
      <c r="C2942">
        <f>'Input EIA Imports Petroleum'!K2941</f>
        <v/>
      </c>
      <c r="D2942">
        <f>'Input EIA Imports Petroleum'!L2941</f>
        <v/>
      </c>
      <c r="E2942">
        <f>VLOOKUP('Input EIA Imports Petroleum'!$E2941,'EIA Petroleum Classification'!$A:$B,2,FALSE)</f>
        <v/>
      </c>
    </row>
    <row r="2943" spans="1:5">
      <c r="A2943">
        <f>YEAR(B2943)</f>
        <v/>
      </c>
      <c r="B2943">
        <f>'Input EIA Imports Petroleum'!A2942</f>
        <v/>
      </c>
      <c r="C2943">
        <f>'Input EIA Imports Petroleum'!K2942</f>
        <v/>
      </c>
      <c r="D2943">
        <f>'Input EIA Imports Petroleum'!L2942</f>
        <v/>
      </c>
      <c r="E2943">
        <f>VLOOKUP('Input EIA Imports Petroleum'!$E2942,'EIA Petroleum Classification'!$A:$B,2,FALSE)</f>
        <v/>
      </c>
    </row>
    <row r="2944" spans="1:5">
      <c r="A2944">
        <f>YEAR(B2944)</f>
        <v/>
      </c>
      <c r="B2944">
        <f>'Input EIA Imports Petroleum'!A2943</f>
        <v/>
      </c>
      <c r="C2944">
        <f>'Input EIA Imports Petroleum'!K2943</f>
        <v/>
      </c>
      <c r="D2944">
        <f>'Input EIA Imports Petroleum'!L2943</f>
        <v/>
      </c>
      <c r="E2944">
        <f>VLOOKUP('Input EIA Imports Petroleum'!$E2943,'EIA Petroleum Classification'!$A:$B,2,FALSE)</f>
        <v/>
      </c>
    </row>
    <row r="2945" spans="1:5">
      <c r="A2945">
        <f>YEAR(B2945)</f>
        <v/>
      </c>
      <c r="B2945">
        <f>'Input EIA Imports Petroleum'!A2944</f>
        <v/>
      </c>
      <c r="C2945">
        <f>'Input EIA Imports Petroleum'!K2944</f>
        <v/>
      </c>
      <c r="D2945">
        <f>'Input EIA Imports Petroleum'!L2944</f>
        <v/>
      </c>
      <c r="E2945">
        <f>VLOOKUP('Input EIA Imports Petroleum'!$E2944,'EIA Petroleum Classification'!$A:$B,2,FALSE)</f>
        <v/>
      </c>
    </row>
    <row r="2946" spans="1:5">
      <c r="A2946">
        <f>YEAR(B2946)</f>
        <v/>
      </c>
      <c r="B2946">
        <f>'Input EIA Imports Petroleum'!A2945</f>
        <v/>
      </c>
      <c r="C2946">
        <f>'Input EIA Imports Petroleum'!K2945</f>
        <v/>
      </c>
      <c r="D2946">
        <f>'Input EIA Imports Petroleum'!L2945</f>
        <v/>
      </c>
      <c r="E2946">
        <f>VLOOKUP('Input EIA Imports Petroleum'!$E2945,'EIA Petroleum Classification'!$A:$B,2,FALSE)</f>
        <v/>
      </c>
    </row>
    <row r="2947" spans="1:5">
      <c r="A2947">
        <f>YEAR(B2947)</f>
        <v/>
      </c>
      <c r="B2947">
        <f>'Input EIA Imports Petroleum'!A2946</f>
        <v/>
      </c>
      <c r="C2947">
        <f>'Input EIA Imports Petroleum'!K2946</f>
        <v/>
      </c>
      <c r="D2947">
        <f>'Input EIA Imports Petroleum'!L2946</f>
        <v/>
      </c>
      <c r="E2947">
        <f>VLOOKUP('Input EIA Imports Petroleum'!$E2946,'EIA Petroleum Classification'!$A:$B,2,FALSE)</f>
        <v/>
      </c>
    </row>
    <row r="2948" spans="1:5">
      <c r="A2948">
        <f>YEAR(B2948)</f>
        <v/>
      </c>
      <c r="B2948">
        <f>'Input EIA Imports Petroleum'!A2947</f>
        <v/>
      </c>
      <c r="C2948">
        <f>'Input EIA Imports Petroleum'!K2947</f>
        <v/>
      </c>
      <c r="D2948">
        <f>'Input EIA Imports Petroleum'!L2947</f>
        <v/>
      </c>
      <c r="E2948">
        <f>VLOOKUP('Input EIA Imports Petroleum'!$E2947,'EIA Petroleum Classification'!$A:$B,2,FALSE)</f>
        <v/>
      </c>
    </row>
    <row r="2949" spans="1:5">
      <c r="A2949">
        <f>YEAR(B2949)</f>
        <v/>
      </c>
      <c r="B2949">
        <f>'Input EIA Imports Petroleum'!A2948</f>
        <v/>
      </c>
      <c r="C2949">
        <f>'Input EIA Imports Petroleum'!K2948</f>
        <v/>
      </c>
      <c r="D2949">
        <f>'Input EIA Imports Petroleum'!L2948</f>
        <v/>
      </c>
      <c r="E2949">
        <f>VLOOKUP('Input EIA Imports Petroleum'!$E2948,'EIA Petroleum Classification'!$A:$B,2,FALSE)</f>
        <v/>
      </c>
    </row>
    <row r="2950" spans="1:5">
      <c r="A2950">
        <f>YEAR(B2950)</f>
        <v/>
      </c>
      <c r="B2950">
        <f>'Input EIA Imports Petroleum'!A2949</f>
        <v/>
      </c>
      <c r="C2950">
        <f>'Input EIA Imports Petroleum'!K2949</f>
        <v/>
      </c>
      <c r="D2950">
        <f>'Input EIA Imports Petroleum'!L2949</f>
        <v/>
      </c>
      <c r="E2950">
        <f>VLOOKUP('Input EIA Imports Petroleum'!$E2949,'EIA Petroleum Classification'!$A:$B,2,FALSE)</f>
        <v/>
      </c>
    </row>
    <row r="2951" spans="1:5">
      <c r="A2951">
        <f>YEAR(B2951)</f>
        <v/>
      </c>
      <c r="B2951">
        <f>'Input EIA Imports Petroleum'!A2950</f>
        <v/>
      </c>
      <c r="C2951">
        <f>'Input EIA Imports Petroleum'!K2950</f>
        <v/>
      </c>
      <c r="D2951">
        <f>'Input EIA Imports Petroleum'!L2950</f>
        <v/>
      </c>
      <c r="E2951">
        <f>VLOOKUP('Input EIA Imports Petroleum'!$E2950,'EIA Petroleum Classification'!$A:$B,2,FALSE)</f>
        <v/>
      </c>
    </row>
    <row r="2952" spans="1:5">
      <c r="A2952">
        <f>YEAR(B2952)</f>
        <v/>
      </c>
      <c r="B2952">
        <f>'Input EIA Imports Petroleum'!A2951</f>
        <v/>
      </c>
      <c r="C2952">
        <f>'Input EIA Imports Petroleum'!K2951</f>
        <v/>
      </c>
      <c r="D2952">
        <f>'Input EIA Imports Petroleum'!L2951</f>
        <v/>
      </c>
      <c r="E2952">
        <f>VLOOKUP('Input EIA Imports Petroleum'!$E2951,'EIA Petroleum Classification'!$A:$B,2,FALSE)</f>
        <v/>
      </c>
    </row>
    <row r="2953" spans="1:5">
      <c r="A2953">
        <f>YEAR(B2953)</f>
        <v/>
      </c>
      <c r="B2953">
        <f>'Input EIA Imports Petroleum'!A2952</f>
        <v/>
      </c>
      <c r="C2953">
        <f>'Input EIA Imports Petroleum'!K2952</f>
        <v/>
      </c>
      <c r="D2953">
        <f>'Input EIA Imports Petroleum'!L2952</f>
        <v/>
      </c>
      <c r="E2953">
        <f>VLOOKUP('Input EIA Imports Petroleum'!$E2952,'EIA Petroleum Classification'!$A:$B,2,FALSE)</f>
        <v/>
      </c>
    </row>
    <row r="2954" spans="1:5">
      <c r="A2954">
        <f>YEAR(B2954)</f>
        <v/>
      </c>
      <c r="B2954">
        <f>'Input EIA Imports Petroleum'!A2953</f>
        <v/>
      </c>
      <c r="C2954">
        <f>'Input EIA Imports Petroleum'!K2953</f>
        <v/>
      </c>
      <c r="D2954">
        <f>'Input EIA Imports Petroleum'!L2953</f>
        <v/>
      </c>
      <c r="E2954">
        <f>VLOOKUP('Input EIA Imports Petroleum'!$E2953,'EIA Petroleum Classification'!$A:$B,2,FALSE)</f>
        <v/>
      </c>
    </row>
    <row r="2955" spans="1:5">
      <c r="A2955">
        <f>YEAR(B2955)</f>
        <v/>
      </c>
      <c r="B2955">
        <f>'Input EIA Imports Petroleum'!A2954</f>
        <v/>
      </c>
      <c r="C2955">
        <f>'Input EIA Imports Petroleum'!K2954</f>
        <v/>
      </c>
      <c r="D2955">
        <f>'Input EIA Imports Petroleum'!L2954</f>
        <v/>
      </c>
      <c r="E2955">
        <f>VLOOKUP('Input EIA Imports Petroleum'!$E2954,'EIA Petroleum Classification'!$A:$B,2,FALSE)</f>
        <v/>
      </c>
    </row>
    <row r="2956" spans="1:5">
      <c r="A2956">
        <f>YEAR(B2956)</f>
        <v/>
      </c>
      <c r="B2956">
        <f>'Input EIA Imports Petroleum'!A2955</f>
        <v/>
      </c>
      <c r="C2956">
        <f>'Input EIA Imports Petroleum'!K2955</f>
        <v/>
      </c>
      <c r="D2956">
        <f>'Input EIA Imports Petroleum'!L2955</f>
        <v/>
      </c>
      <c r="E2956">
        <f>VLOOKUP('Input EIA Imports Petroleum'!$E2955,'EIA Petroleum Classification'!$A:$B,2,FALSE)</f>
        <v/>
      </c>
    </row>
    <row r="2957" spans="1:5">
      <c r="A2957">
        <f>YEAR(B2957)</f>
        <v/>
      </c>
      <c r="B2957">
        <f>'Input EIA Imports Petroleum'!A2956</f>
        <v/>
      </c>
      <c r="C2957">
        <f>'Input EIA Imports Petroleum'!K2956</f>
        <v/>
      </c>
      <c r="D2957">
        <f>'Input EIA Imports Petroleum'!L2956</f>
        <v/>
      </c>
      <c r="E2957">
        <f>VLOOKUP('Input EIA Imports Petroleum'!$E2956,'EIA Petroleum Classification'!$A:$B,2,FALSE)</f>
        <v/>
      </c>
    </row>
    <row r="2958" spans="1:5">
      <c r="A2958">
        <f>YEAR(B2958)</f>
        <v/>
      </c>
      <c r="B2958">
        <f>'Input EIA Imports Petroleum'!A2957</f>
        <v/>
      </c>
      <c r="C2958">
        <f>'Input EIA Imports Petroleum'!K2957</f>
        <v/>
      </c>
      <c r="D2958">
        <f>'Input EIA Imports Petroleum'!L2957</f>
        <v/>
      </c>
      <c r="E2958">
        <f>VLOOKUP('Input EIA Imports Petroleum'!$E2957,'EIA Petroleum Classification'!$A:$B,2,FALSE)</f>
        <v/>
      </c>
    </row>
    <row r="2959" spans="1:5">
      <c r="A2959">
        <f>YEAR(B2959)</f>
        <v/>
      </c>
      <c r="B2959">
        <f>'Input EIA Imports Petroleum'!A2958</f>
        <v/>
      </c>
      <c r="C2959">
        <f>'Input EIA Imports Petroleum'!K2958</f>
        <v/>
      </c>
      <c r="D2959">
        <f>'Input EIA Imports Petroleum'!L2958</f>
        <v/>
      </c>
      <c r="E2959">
        <f>VLOOKUP('Input EIA Imports Petroleum'!$E2958,'EIA Petroleum Classification'!$A:$B,2,FALSE)</f>
        <v/>
      </c>
    </row>
    <row r="2960" spans="1:5">
      <c r="A2960">
        <f>YEAR(B2960)</f>
        <v/>
      </c>
      <c r="B2960">
        <f>'Input EIA Imports Petroleum'!A2959</f>
        <v/>
      </c>
      <c r="C2960">
        <f>'Input EIA Imports Petroleum'!K2959</f>
        <v/>
      </c>
      <c r="D2960">
        <f>'Input EIA Imports Petroleum'!L2959</f>
        <v/>
      </c>
      <c r="E2960">
        <f>VLOOKUP('Input EIA Imports Petroleum'!$E2959,'EIA Petroleum Classification'!$A:$B,2,FALSE)</f>
        <v/>
      </c>
    </row>
    <row r="2961" spans="1:5">
      <c r="A2961">
        <f>YEAR(B2961)</f>
        <v/>
      </c>
      <c r="B2961">
        <f>'Input EIA Imports Petroleum'!A2960</f>
        <v/>
      </c>
      <c r="C2961">
        <f>'Input EIA Imports Petroleum'!K2960</f>
        <v/>
      </c>
      <c r="D2961">
        <f>'Input EIA Imports Petroleum'!L2960</f>
        <v/>
      </c>
      <c r="E2961">
        <f>VLOOKUP('Input EIA Imports Petroleum'!$E2960,'EIA Petroleum Classification'!$A:$B,2,FALSE)</f>
        <v/>
      </c>
    </row>
    <row r="2962" spans="1:5">
      <c r="A2962">
        <f>YEAR(B2962)</f>
        <v/>
      </c>
      <c r="B2962">
        <f>'Input EIA Imports Petroleum'!A2961</f>
        <v/>
      </c>
      <c r="C2962">
        <f>'Input EIA Imports Petroleum'!K2961</f>
        <v/>
      </c>
      <c r="D2962">
        <f>'Input EIA Imports Petroleum'!L2961</f>
        <v/>
      </c>
      <c r="E2962">
        <f>VLOOKUP('Input EIA Imports Petroleum'!$E2961,'EIA Petroleum Classification'!$A:$B,2,FALSE)</f>
        <v/>
      </c>
    </row>
    <row r="2963" spans="1:5">
      <c r="A2963">
        <f>YEAR(B2963)</f>
        <v/>
      </c>
      <c r="B2963">
        <f>'Input EIA Imports Petroleum'!A2962</f>
        <v/>
      </c>
      <c r="C2963">
        <f>'Input EIA Imports Petroleum'!K2962</f>
        <v/>
      </c>
      <c r="D2963">
        <f>'Input EIA Imports Petroleum'!L2962</f>
        <v/>
      </c>
      <c r="E2963">
        <f>VLOOKUP('Input EIA Imports Petroleum'!$E2962,'EIA Petroleum Classification'!$A:$B,2,FALSE)</f>
        <v/>
      </c>
    </row>
    <row r="2964" spans="1:5">
      <c r="A2964">
        <f>YEAR(B2964)</f>
        <v/>
      </c>
      <c r="B2964">
        <f>'Input EIA Imports Petroleum'!A2963</f>
        <v/>
      </c>
      <c r="C2964">
        <f>'Input EIA Imports Petroleum'!K2963</f>
        <v/>
      </c>
      <c r="D2964">
        <f>'Input EIA Imports Petroleum'!L2963</f>
        <v/>
      </c>
      <c r="E2964">
        <f>VLOOKUP('Input EIA Imports Petroleum'!$E2963,'EIA Petroleum Classification'!$A:$B,2,FALSE)</f>
        <v/>
      </c>
    </row>
    <row r="2965" spans="1:5">
      <c r="A2965">
        <f>YEAR(B2965)</f>
        <v/>
      </c>
      <c r="B2965">
        <f>'Input EIA Imports Petroleum'!A2964</f>
        <v/>
      </c>
      <c r="C2965">
        <f>'Input EIA Imports Petroleum'!K2964</f>
        <v/>
      </c>
      <c r="D2965">
        <f>'Input EIA Imports Petroleum'!L2964</f>
        <v/>
      </c>
      <c r="E2965">
        <f>VLOOKUP('Input EIA Imports Petroleum'!$E2964,'EIA Petroleum Classification'!$A:$B,2,FALSE)</f>
        <v/>
      </c>
    </row>
    <row r="2966" spans="1:5">
      <c r="A2966">
        <f>YEAR(B2966)</f>
        <v/>
      </c>
      <c r="B2966">
        <f>'Input EIA Imports Petroleum'!A2965</f>
        <v/>
      </c>
      <c r="C2966">
        <f>'Input EIA Imports Petroleum'!K2965</f>
        <v/>
      </c>
      <c r="D2966">
        <f>'Input EIA Imports Petroleum'!L2965</f>
        <v/>
      </c>
      <c r="E2966">
        <f>VLOOKUP('Input EIA Imports Petroleum'!$E2965,'EIA Petroleum Classification'!$A:$B,2,FALSE)</f>
        <v/>
      </c>
    </row>
    <row r="2967" spans="1:5">
      <c r="A2967">
        <f>YEAR(B2967)</f>
        <v/>
      </c>
      <c r="B2967">
        <f>'Input EIA Imports Petroleum'!A2966</f>
        <v/>
      </c>
      <c r="C2967">
        <f>'Input EIA Imports Petroleum'!K2966</f>
        <v/>
      </c>
      <c r="D2967">
        <f>'Input EIA Imports Petroleum'!L2966</f>
        <v/>
      </c>
      <c r="E2967">
        <f>VLOOKUP('Input EIA Imports Petroleum'!$E2966,'EIA Petroleum Classification'!$A:$B,2,FALSE)</f>
        <v/>
      </c>
    </row>
    <row r="2968" spans="1:5">
      <c r="A2968">
        <f>YEAR(B2968)</f>
        <v/>
      </c>
      <c r="B2968">
        <f>'Input EIA Imports Petroleum'!A2967</f>
        <v/>
      </c>
      <c r="C2968">
        <f>'Input EIA Imports Petroleum'!K2967</f>
        <v/>
      </c>
      <c r="D2968">
        <f>'Input EIA Imports Petroleum'!L2967</f>
        <v/>
      </c>
      <c r="E2968">
        <f>VLOOKUP('Input EIA Imports Petroleum'!$E2967,'EIA Petroleum Classification'!$A:$B,2,FALSE)</f>
        <v/>
      </c>
    </row>
    <row r="2969" spans="1:5">
      <c r="A2969">
        <f>YEAR(B2969)</f>
        <v/>
      </c>
      <c r="B2969">
        <f>'Input EIA Imports Petroleum'!A2968</f>
        <v/>
      </c>
      <c r="C2969">
        <f>'Input EIA Imports Petroleum'!K2968</f>
        <v/>
      </c>
      <c r="D2969">
        <f>'Input EIA Imports Petroleum'!L2968</f>
        <v/>
      </c>
      <c r="E2969">
        <f>VLOOKUP('Input EIA Imports Petroleum'!$E2968,'EIA Petroleum Classification'!$A:$B,2,FALSE)</f>
        <v/>
      </c>
    </row>
    <row r="2970" spans="1:5">
      <c r="A2970">
        <f>YEAR(B2970)</f>
        <v/>
      </c>
      <c r="B2970">
        <f>'Input EIA Imports Petroleum'!A2969</f>
        <v/>
      </c>
      <c r="C2970">
        <f>'Input EIA Imports Petroleum'!K2969</f>
        <v/>
      </c>
      <c r="D2970">
        <f>'Input EIA Imports Petroleum'!L2969</f>
        <v/>
      </c>
      <c r="E2970">
        <f>VLOOKUP('Input EIA Imports Petroleum'!$E2969,'EIA Petroleum Classification'!$A:$B,2,FALSE)</f>
        <v/>
      </c>
    </row>
    <row r="2971" spans="1:5">
      <c r="A2971">
        <f>YEAR(B2971)</f>
        <v/>
      </c>
      <c r="B2971">
        <f>'Input EIA Imports Petroleum'!A2970</f>
        <v/>
      </c>
      <c r="C2971">
        <f>'Input EIA Imports Petroleum'!K2970</f>
        <v/>
      </c>
      <c r="D2971">
        <f>'Input EIA Imports Petroleum'!L2970</f>
        <v/>
      </c>
      <c r="E2971">
        <f>VLOOKUP('Input EIA Imports Petroleum'!$E2970,'EIA Petroleum Classification'!$A:$B,2,FALSE)</f>
        <v/>
      </c>
    </row>
    <row r="2972" spans="1:5">
      <c r="A2972">
        <f>YEAR(B2972)</f>
        <v/>
      </c>
      <c r="B2972">
        <f>'Input EIA Imports Petroleum'!A2971</f>
        <v/>
      </c>
      <c r="C2972">
        <f>'Input EIA Imports Petroleum'!K2971</f>
        <v/>
      </c>
      <c r="D2972">
        <f>'Input EIA Imports Petroleum'!L2971</f>
        <v/>
      </c>
      <c r="E2972">
        <f>VLOOKUP('Input EIA Imports Petroleum'!$E2971,'EIA Petroleum Classification'!$A:$B,2,FALSE)</f>
        <v/>
      </c>
    </row>
    <row r="2973" spans="1:5">
      <c r="A2973">
        <f>YEAR(B2973)</f>
        <v/>
      </c>
      <c r="B2973">
        <f>'Input EIA Imports Petroleum'!A2972</f>
        <v/>
      </c>
      <c r="C2973">
        <f>'Input EIA Imports Petroleum'!K2972</f>
        <v/>
      </c>
      <c r="D2973">
        <f>'Input EIA Imports Petroleum'!L2972</f>
        <v/>
      </c>
      <c r="E2973">
        <f>VLOOKUP('Input EIA Imports Petroleum'!$E2972,'EIA Petroleum Classification'!$A:$B,2,FALSE)</f>
        <v/>
      </c>
    </row>
    <row r="2974" spans="1:5">
      <c r="A2974">
        <f>YEAR(B2974)</f>
        <v/>
      </c>
      <c r="B2974">
        <f>'Input EIA Imports Petroleum'!A2973</f>
        <v/>
      </c>
      <c r="C2974">
        <f>'Input EIA Imports Petroleum'!K2973</f>
        <v/>
      </c>
      <c r="D2974">
        <f>'Input EIA Imports Petroleum'!L2973</f>
        <v/>
      </c>
      <c r="E2974">
        <f>VLOOKUP('Input EIA Imports Petroleum'!$E2973,'EIA Petroleum Classification'!$A:$B,2,FALSE)</f>
        <v/>
      </c>
    </row>
    <row r="2975" spans="1:5">
      <c r="A2975">
        <f>YEAR(B2975)</f>
        <v/>
      </c>
      <c r="B2975">
        <f>'Input EIA Imports Petroleum'!A2974</f>
        <v/>
      </c>
      <c r="C2975">
        <f>'Input EIA Imports Petroleum'!K2974</f>
        <v/>
      </c>
      <c r="D2975">
        <f>'Input EIA Imports Petroleum'!L2974</f>
        <v/>
      </c>
      <c r="E2975">
        <f>VLOOKUP('Input EIA Imports Petroleum'!$E2974,'EIA Petroleum Classification'!$A:$B,2,FALSE)</f>
        <v/>
      </c>
    </row>
    <row r="2976" spans="1:5">
      <c r="A2976">
        <f>YEAR(B2976)</f>
        <v/>
      </c>
      <c r="B2976">
        <f>'Input EIA Imports Petroleum'!A2975</f>
        <v/>
      </c>
      <c r="C2976">
        <f>'Input EIA Imports Petroleum'!K2975</f>
        <v/>
      </c>
      <c r="D2976">
        <f>'Input EIA Imports Petroleum'!L2975</f>
        <v/>
      </c>
      <c r="E2976">
        <f>VLOOKUP('Input EIA Imports Petroleum'!$E2975,'EIA Petroleum Classification'!$A:$B,2,FALSE)</f>
        <v/>
      </c>
    </row>
    <row r="2977" spans="1:5">
      <c r="A2977">
        <f>YEAR(B2977)</f>
        <v/>
      </c>
      <c r="B2977">
        <f>'Input EIA Imports Petroleum'!A2976</f>
        <v/>
      </c>
      <c r="C2977">
        <f>'Input EIA Imports Petroleum'!K2976</f>
        <v/>
      </c>
      <c r="D2977">
        <f>'Input EIA Imports Petroleum'!L2976</f>
        <v/>
      </c>
      <c r="E2977">
        <f>VLOOKUP('Input EIA Imports Petroleum'!$E2976,'EIA Petroleum Classification'!$A:$B,2,FALSE)</f>
        <v/>
      </c>
    </row>
    <row r="2978" spans="1:5">
      <c r="A2978">
        <f>YEAR(B2978)</f>
        <v/>
      </c>
      <c r="B2978">
        <f>'Input EIA Imports Petroleum'!A2977</f>
        <v/>
      </c>
      <c r="C2978">
        <f>'Input EIA Imports Petroleum'!K2977</f>
        <v/>
      </c>
      <c r="D2978">
        <f>'Input EIA Imports Petroleum'!L2977</f>
        <v/>
      </c>
      <c r="E2978">
        <f>VLOOKUP('Input EIA Imports Petroleum'!$E2977,'EIA Petroleum Classification'!$A:$B,2,FALSE)</f>
        <v/>
      </c>
    </row>
    <row r="2979" spans="1:5">
      <c r="A2979">
        <f>YEAR(B2979)</f>
        <v/>
      </c>
      <c r="B2979">
        <f>'Input EIA Imports Petroleum'!A2978</f>
        <v/>
      </c>
      <c r="C2979">
        <f>'Input EIA Imports Petroleum'!K2978</f>
        <v/>
      </c>
      <c r="D2979">
        <f>'Input EIA Imports Petroleum'!L2978</f>
        <v/>
      </c>
      <c r="E2979">
        <f>VLOOKUP('Input EIA Imports Petroleum'!$E2978,'EIA Petroleum Classification'!$A:$B,2,FALSE)</f>
        <v/>
      </c>
    </row>
    <row r="2980" spans="1:5">
      <c r="A2980">
        <f>YEAR(B2980)</f>
        <v/>
      </c>
      <c r="B2980">
        <f>'Input EIA Imports Petroleum'!A2979</f>
        <v/>
      </c>
      <c r="C2980">
        <f>'Input EIA Imports Petroleum'!K2979</f>
        <v/>
      </c>
      <c r="D2980">
        <f>'Input EIA Imports Petroleum'!L2979</f>
        <v/>
      </c>
      <c r="E2980">
        <f>VLOOKUP('Input EIA Imports Petroleum'!$E2979,'EIA Petroleum Classification'!$A:$B,2,FALSE)</f>
        <v/>
      </c>
    </row>
    <row r="2981" spans="1:5">
      <c r="A2981">
        <f>YEAR(B2981)</f>
        <v/>
      </c>
      <c r="B2981">
        <f>'Input EIA Imports Petroleum'!A2980</f>
        <v/>
      </c>
      <c r="C2981">
        <f>'Input EIA Imports Petroleum'!K2980</f>
        <v/>
      </c>
      <c r="D2981">
        <f>'Input EIA Imports Petroleum'!L2980</f>
        <v/>
      </c>
      <c r="E2981">
        <f>VLOOKUP('Input EIA Imports Petroleum'!$E2980,'EIA Petroleum Classification'!$A:$B,2,FALSE)</f>
        <v/>
      </c>
    </row>
    <row r="2982" spans="1:5">
      <c r="A2982">
        <f>YEAR(B2982)</f>
        <v/>
      </c>
      <c r="B2982">
        <f>'Input EIA Imports Petroleum'!A2981</f>
        <v/>
      </c>
      <c r="C2982">
        <f>'Input EIA Imports Petroleum'!K2981</f>
        <v/>
      </c>
      <c r="D2982">
        <f>'Input EIA Imports Petroleum'!L2981</f>
        <v/>
      </c>
      <c r="E2982">
        <f>VLOOKUP('Input EIA Imports Petroleum'!$E2981,'EIA Petroleum Classification'!$A:$B,2,FALSE)</f>
        <v/>
      </c>
    </row>
    <row r="2983" spans="1:5">
      <c r="A2983">
        <f>YEAR(B2983)</f>
        <v/>
      </c>
      <c r="B2983">
        <f>'Input EIA Imports Petroleum'!A2982</f>
        <v/>
      </c>
      <c r="C2983">
        <f>'Input EIA Imports Petroleum'!K2982</f>
        <v/>
      </c>
      <c r="D2983">
        <f>'Input EIA Imports Petroleum'!L2982</f>
        <v/>
      </c>
      <c r="E2983">
        <f>VLOOKUP('Input EIA Imports Petroleum'!$E2982,'EIA Petroleum Classification'!$A:$B,2,FALSE)</f>
        <v/>
      </c>
    </row>
    <row r="2984" spans="1:5">
      <c r="A2984">
        <f>YEAR(B2984)</f>
        <v/>
      </c>
      <c r="B2984">
        <f>'Input EIA Imports Petroleum'!A2983</f>
        <v/>
      </c>
      <c r="C2984">
        <f>'Input EIA Imports Petroleum'!K2983</f>
        <v/>
      </c>
      <c r="D2984">
        <f>'Input EIA Imports Petroleum'!L2983</f>
        <v/>
      </c>
      <c r="E2984">
        <f>VLOOKUP('Input EIA Imports Petroleum'!$E2983,'EIA Petroleum Classification'!$A:$B,2,FALSE)</f>
        <v/>
      </c>
    </row>
    <row r="2985" spans="1:5">
      <c r="A2985">
        <f>YEAR(B2985)</f>
        <v/>
      </c>
      <c r="B2985">
        <f>'Input EIA Imports Petroleum'!A2984</f>
        <v/>
      </c>
      <c r="C2985">
        <f>'Input EIA Imports Petroleum'!K2984</f>
        <v/>
      </c>
      <c r="D2985">
        <f>'Input EIA Imports Petroleum'!L2984</f>
        <v/>
      </c>
      <c r="E2985">
        <f>VLOOKUP('Input EIA Imports Petroleum'!$E2984,'EIA Petroleum Classification'!$A:$B,2,FALSE)</f>
        <v/>
      </c>
    </row>
    <row r="2986" spans="1:5">
      <c r="A2986">
        <f>YEAR(B2986)</f>
        <v/>
      </c>
      <c r="B2986">
        <f>'Input EIA Imports Petroleum'!A2985</f>
        <v/>
      </c>
      <c r="C2986">
        <f>'Input EIA Imports Petroleum'!K2985</f>
        <v/>
      </c>
      <c r="D2986">
        <f>'Input EIA Imports Petroleum'!L2985</f>
        <v/>
      </c>
      <c r="E2986">
        <f>VLOOKUP('Input EIA Imports Petroleum'!$E2985,'EIA Petroleum Classification'!$A:$B,2,FALSE)</f>
        <v/>
      </c>
    </row>
    <row r="2987" spans="1:5">
      <c r="A2987">
        <f>YEAR(B2987)</f>
        <v/>
      </c>
      <c r="B2987">
        <f>'Input EIA Imports Petroleum'!A2986</f>
        <v/>
      </c>
      <c r="C2987">
        <f>'Input EIA Imports Petroleum'!K2986</f>
        <v/>
      </c>
      <c r="D2987">
        <f>'Input EIA Imports Petroleum'!L2986</f>
        <v/>
      </c>
      <c r="E2987">
        <f>VLOOKUP('Input EIA Imports Petroleum'!$E2986,'EIA Petroleum Classification'!$A:$B,2,FALSE)</f>
        <v/>
      </c>
    </row>
    <row r="2988" spans="1:5">
      <c r="A2988">
        <f>YEAR(B2988)</f>
        <v/>
      </c>
      <c r="B2988">
        <f>'Input EIA Imports Petroleum'!A2987</f>
        <v/>
      </c>
      <c r="C2988">
        <f>'Input EIA Imports Petroleum'!K2987</f>
        <v/>
      </c>
      <c r="D2988">
        <f>'Input EIA Imports Petroleum'!L2987</f>
        <v/>
      </c>
      <c r="E2988">
        <f>VLOOKUP('Input EIA Imports Petroleum'!$E2987,'EIA Petroleum Classification'!$A:$B,2,FALSE)</f>
        <v/>
      </c>
    </row>
    <row r="2989" spans="1:5">
      <c r="A2989">
        <f>YEAR(B2989)</f>
        <v/>
      </c>
      <c r="B2989">
        <f>'Input EIA Imports Petroleum'!A2988</f>
        <v/>
      </c>
      <c r="C2989">
        <f>'Input EIA Imports Petroleum'!K2988</f>
        <v/>
      </c>
      <c r="D2989">
        <f>'Input EIA Imports Petroleum'!L2988</f>
        <v/>
      </c>
      <c r="E2989">
        <f>VLOOKUP('Input EIA Imports Petroleum'!$E2988,'EIA Petroleum Classification'!$A:$B,2,FALSE)</f>
        <v/>
      </c>
    </row>
    <row r="2990" spans="1:5">
      <c r="A2990">
        <f>YEAR(B2990)</f>
        <v/>
      </c>
      <c r="B2990">
        <f>'Input EIA Imports Petroleum'!A2989</f>
        <v/>
      </c>
      <c r="C2990">
        <f>'Input EIA Imports Petroleum'!K2989</f>
        <v/>
      </c>
      <c r="D2990">
        <f>'Input EIA Imports Petroleum'!L2989</f>
        <v/>
      </c>
      <c r="E2990">
        <f>VLOOKUP('Input EIA Imports Petroleum'!$E2989,'EIA Petroleum Classification'!$A:$B,2,FALSE)</f>
        <v/>
      </c>
    </row>
    <row r="2991" spans="1:5">
      <c r="A2991">
        <f>YEAR(B2991)</f>
        <v/>
      </c>
      <c r="B2991">
        <f>'Input EIA Imports Petroleum'!A2990</f>
        <v/>
      </c>
      <c r="C2991">
        <f>'Input EIA Imports Petroleum'!K2990</f>
        <v/>
      </c>
      <c r="D2991">
        <f>'Input EIA Imports Petroleum'!L2990</f>
        <v/>
      </c>
      <c r="E2991">
        <f>VLOOKUP('Input EIA Imports Petroleum'!$E2990,'EIA Petroleum Classification'!$A:$B,2,FALSE)</f>
        <v/>
      </c>
    </row>
    <row r="2992" spans="1:5">
      <c r="A2992">
        <f>YEAR(B2992)</f>
        <v/>
      </c>
      <c r="B2992">
        <f>'Input EIA Imports Petroleum'!A2991</f>
        <v/>
      </c>
      <c r="C2992">
        <f>'Input EIA Imports Petroleum'!K2991</f>
        <v/>
      </c>
      <c r="D2992">
        <f>'Input EIA Imports Petroleum'!L2991</f>
        <v/>
      </c>
      <c r="E2992">
        <f>VLOOKUP('Input EIA Imports Petroleum'!$E2991,'EIA Petroleum Classification'!$A:$B,2,FALSE)</f>
        <v/>
      </c>
    </row>
    <row r="2993" spans="1:5">
      <c r="A2993">
        <f>YEAR(B2993)</f>
        <v/>
      </c>
      <c r="B2993">
        <f>'Input EIA Imports Petroleum'!A2992</f>
        <v/>
      </c>
      <c r="C2993">
        <f>'Input EIA Imports Petroleum'!K2992</f>
        <v/>
      </c>
      <c r="D2993">
        <f>'Input EIA Imports Petroleum'!L2992</f>
        <v/>
      </c>
      <c r="E2993">
        <f>VLOOKUP('Input EIA Imports Petroleum'!$E2992,'EIA Petroleum Classification'!$A:$B,2,FALSE)</f>
        <v/>
      </c>
    </row>
    <row r="2994" spans="1:5">
      <c r="A2994">
        <f>YEAR(B2994)</f>
        <v/>
      </c>
      <c r="B2994">
        <f>'Input EIA Imports Petroleum'!A2993</f>
        <v/>
      </c>
      <c r="C2994">
        <f>'Input EIA Imports Petroleum'!K2993</f>
        <v/>
      </c>
      <c r="D2994">
        <f>'Input EIA Imports Petroleum'!L2993</f>
        <v/>
      </c>
      <c r="E2994">
        <f>VLOOKUP('Input EIA Imports Petroleum'!$E2993,'EIA Petroleum Classification'!$A:$B,2,FALSE)</f>
        <v/>
      </c>
    </row>
    <row r="2995" spans="1:5">
      <c r="A2995">
        <f>YEAR(B2995)</f>
        <v/>
      </c>
      <c r="B2995">
        <f>'Input EIA Imports Petroleum'!A2994</f>
        <v/>
      </c>
      <c r="C2995">
        <f>'Input EIA Imports Petroleum'!K2994</f>
        <v/>
      </c>
      <c r="D2995">
        <f>'Input EIA Imports Petroleum'!L2994</f>
        <v/>
      </c>
      <c r="E2995">
        <f>VLOOKUP('Input EIA Imports Petroleum'!$E2994,'EIA Petroleum Classification'!$A:$B,2,FALSE)</f>
        <v/>
      </c>
    </row>
    <row r="2996" spans="1:5">
      <c r="A2996">
        <f>YEAR(B2996)</f>
        <v/>
      </c>
      <c r="B2996">
        <f>'Input EIA Imports Petroleum'!A2995</f>
        <v/>
      </c>
      <c r="C2996">
        <f>'Input EIA Imports Petroleum'!K2995</f>
        <v/>
      </c>
      <c r="D2996">
        <f>'Input EIA Imports Petroleum'!L2995</f>
        <v/>
      </c>
      <c r="E2996">
        <f>VLOOKUP('Input EIA Imports Petroleum'!$E2995,'EIA Petroleum Classification'!$A:$B,2,FALSE)</f>
        <v/>
      </c>
    </row>
    <row r="2997" spans="1:5">
      <c r="A2997">
        <f>YEAR(B2997)</f>
        <v/>
      </c>
      <c r="B2997">
        <f>'Input EIA Imports Petroleum'!A2996</f>
        <v/>
      </c>
      <c r="C2997">
        <f>'Input EIA Imports Petroleum'!K2996</f>
        <v/>
      </c>
      <c r="D2997">
        <f>'Input EIA Imports Petroleum'!L2996</f>
        <v/>
      </c>
      <c r="E2997">
        <f>VLOOKUP('Input EIA Imports Petroleum'!$E2996,'EIA Petroleum Classification'!$A:$B,2,FALSE)</f>
        <v/>
      </c>
    </row>
    <row r="2998" spans="1:5">
      <c r="A2998">
        <f>YEAR(B2998)</f>
        <v/>
      </c>
      <c r="B2998">
        <f>'Input EIA Imports Petroleum'!A2997</f>
        <v/>
      </c>
      <c r="C2998">
        <f>'Input EIA Imports Petroleum'!K2997</f>
        <v/>
      </c>
      <c r="D2998">
        <f>'Input EIA Imports Petroleum'!L2997</f>
        <v/>
      </c>
      <c r="E2998">
        <f>VLOOKUP('Input EIA Imports Petroleum'!$E2997,'EIA Petroleum Classification'!$A:$B,2,FALSE)</f>
        <v/>
      </c>
    </row>
    <row r="2999" spans="1:5">
      <c r="A2999">
        <f>YEAR(B2999)</f>
        <v/>
      </c>
      <c r="B2999">
        <f>'Input EIA Imports Petroleum'!A2998</f>
        <v/>
      </c>
      <c r="C2999">
        <f>'Input EIA Imports Petroleum'!K2998</f>
        <v/>
      </c>
      <c r="D2999">
        <f>'Input EIA Imports Petroleum'!L2998</f>
        <v/>
      </c>
      <c r="E2999">
        <f>VLOOKUP('Input EIA Imports Petroleum'!$E2998,'EIA Petroleum Classification'!$A:$B,2,FALSE)</f>
        <v/>
      </c>
    </row>
    <row r="3000" spans="1:5">
      <c r="A3000">
        <f>YEAR(B3000)</f>
        <v/>
      </c>
      <c r="B3000">
        <f>'Input EIA Imports Petroleum'!A2999</f>
        <v/>
      </c>
      <c r="C3000">
        <f>'Input EIA Imports Petroleum'!K2999</f>
        <v/>
      </c>
      <c r="D3000">
        <f>'Input EIA Imports Petroleum'!L2999</f>
        <v/>
      </c>
      <c r="E3000">
        <f>VLOOKUP('Input EIA Imports Petroleum'!$E2999,'EIA Petroleum Classification'!$A:$B,2,FALSE)</f>
        <v/>
      </c>
    </row>
    <row r="3001" spans="1:5">
      <c r="A3001">
        <f>YEAR(B3001)</f>
        <v/>
      </c>
      <c r="B3001">
        <f>'Input EIA Imports Petroleum'!A3000</f>
        <v/>
      </c>
      <c r="C3001">
        <f>'Input EIA Imports Petroleum'!K3000</f>
        <v/>
      </c>
      <c r="D3001">
        <f>'Input EIA Imports Petroleum'!L3000</f>
        <v/>
      </c>
      <c r="E3001">
        <f>VLOOKUP('Input EIA Imports Petroleum'!$E3000,'EIA Petroleum Classification'!$A:$B,2,FALSE)</f>
        <v/>
      </c>
    </row>
    <row r="3002" spans="1:5">
      <c r="A3002">
        <f>YEAR(B3002)</f>
        <v/>
      </c>
      <c r="B3002">
        <f>'Input EIA Imports Petroleum'!A3001</f>
        <v/>
      </c>
      <c r="C3002">
        <f>'Input EIA Imports Petroleum'!K3001</f>
        <v/>
      </c>
      <c r="D3002">
        <f>'Input EIA Imports Petroleum'!L3001</f>
        <v/>
      </c>
      <c r="E3002">
        <f>VLOOKUP('Input EIA Imports Petroleum'!$E3001,'EIA Petroleum Classification'!$A:$B,2,FALSE)</f>
        <v/>
      </c>
    </row>
    <row r="3003" spans="1:5">
      <c r="A3003">
        <f>YEAR(B3003)</f>
        <v/>
      </c>
      <c r="B3003">
        <f>'Input EIA Imports Petroleum'!A3002</f>
        <v/>
      </c>
      <c r="C3003">
        <f>'Input EIA Imports Petroleum'!K3002</f>
        <v/>
      </c>
      <c r="D3003">
        <f>'Input EIA Imports Petroleum'!L3002</f>
        <v/>
      </c>
      <c r="E3003">
        <f>VLOOKUP('Input EIA Imports Petroleum'!$E3002,'EIA Petroleum Classification'!$A:$B,2,FALSE)</f>
        <v/>
      </c>
    </row>
    <row r="3004" spans="1:5">
      <c r="A3004">
        <f>YEAR(B3004)</f>
        <v/>
      </c>
      <c r="B3004">
        <f>'Input EIA Imports Petroleum'!A3003</f>
        <v/>
      </c>
      <c r="C3004">
        <f>'Input EIA Imports Petroleum'!K3003</f>
        <v/>
      </c>
      <c r="D3004">
        <f>'Input EIA Imports Petroleum'!L3003</f>
        <v/>
      </c>
      <c r="E3004">
        <f>VLOOKUP('Input EIA Imports Petroleum'!$E3003,'EIA Petroleum Classification'!$A:$B,2,FALSE)</f>
        <v/>
      </c>
    </row>
    <row r="3005" spans="1:5">
      <c r="A3005">
        <f>YEAR(B3005)</f>
        <v/>
      </c>
      <c r="B3005">
        <f>'Input EIA Imports Petroleum'!A3004</f>
        <v/>
      </c>
      <c r="C3005">
        <f>'Input EIA Imports Petroleum'!K3004</f>
        <v/>
      </c>
      <c r="D3005">
        <f>'Input EIA Imports Petroleum'!L3004</f>
        <v/>
      </c>
      <c r="E3005">
        <f>VLOOKUP('Input EIA Imports Petroleum'!$E3004,'EIA Petroleum Classification'!$A:$B,2,FALSE)</f>
        <v/>
      </c>
    </row>
    <row r="3006" spans="1:5">
      <c r="A3006">
        <f>YEAR(B3006)</f>
        <v/>
      </c>
      <c r="B3006">
        <f>'Input EIA Imports Petroleum'!A3005</f>
        <v/>
      </c>
      <c r="C3006">
        <f>'Input EIA Imports Petroleum'!K3005</f>
        <v/>
      </c>
      <c r="D3006">
        <f>'Input EIA Imports Petroleum'!L3005</f>
        <v/>
      </c>
      <c r="E3006">
        <f>VLOOKUP('Input EIA Imports Petroleum'!$E3005,'EIA Petroleum Classification'!$A:$B,2,FALSE)</f>
        <v/>
      </c>
    </row>
    <row r="3007" spans="1:5">
      <c r="A3007">
        <f>YEAR(B3007)</f>
        <v/>
      </c>
      <c r="B3007">
        <f>'Input EIA Imports Petroleum'!A3006</f>
        <v/>
      </c>
      <c r="C3007">
        <f>'Input EIA Imports Petroleum'!K3006</f>
        <v/>
      </c>
      <c r="D3007">
        <f>'Input EIA Imports Petroleum'!L3006</f>
        <v/>
      </c>
      <c r="E3007">
        <f>VLOOKUP('Input EIA Imports Petroleum'!$E3006,'EIA Petroleum Classification'!$A:$B,2,FALSE)</f>
        <v/>
      </c>
    </row>
    <row r="3008" spans="1:5">
      <c r="A3008">
        <f>YEAR(B3008)</f>
        <v/>
      </c>
      <c r="B3008">
        <f>'Input EIA Imports Petroleum'!A3007</f>
        <v/>
      </c>
      <c r="C3008">
        <f>'Input EIA Imports Petroleum'!K3007</f>
        <v/>
      </c>
      <c r="D3008">
        <f>'Input EIA Imports Petroleum'!L3007</f>
        <v/>
      </c>
      <c r="E3008">
        <f>VLOOKUP('Input EIA Imports Petroleum'!$E3007,'EIA Petroleum Classification'!$A:$B,2,FALSE)</f>
        <v/>
      </c>
    </row>
    <row r="3009" spans="1:5">
      <c r="A3009">
        <f>YEAR(B3009)</f>
        <v/>
      </c>
      <c r="B3009">
        <f>'Input EIA Imports Petroleum'!A3008</f>
        <v/>
      </c>
      <c r="C3009">
        <f>'Input EIA Imports Petroleum'!K3008</f>
        <v/>
      </c>
      <c r="D3009">
        <f>'Input EIA Imports Petroleum'!L3008</f>
        <v/>
      </c>
      <c r="E3009">
        <f>VLOOKUP('Input EIA Imports Petroleum'!$E3008,'EIA Petroleum Classification'!$A:$B,2,FALSE)</f>
        <v/>
      </c>
    </row>
    <row r="3010" spans="1:5">
      <c r="A3010">
        <f>YEAR(B3010)</f>
        <v/>
      </c>
      <c r="B3010">
        <f>'Input EIA Imports Petroleum'!A3009</f>
        <v/>
      </c>
      <c r="C3010">
        <f>'Input EIA Imports Petroleum'!K3009</f>
        <v/>
      </c>
      <c r="D3010">
        <f>'Input EIA Imports Petroleum'!L3009</f>
        <v/>
      </c>
      <c r="E3010">
        <f>VLOOKUP('Input EIA Imports Petroleum'!$E3009,'EIA Petroleum Classification'!$A:$B,2,FALSE)</f>
        <v/>
      </c>
    </row>
    <row r="3011" spans="1:5">
      <c r="A3011">
        <f>YEAR(B3011)</f>
        <v/>
      </c>
      <c r="B3011">
        <f>'Input EIA Imports Petroleum'!A3010</f>
        <v/>
      </c>
      <c r="C3011">
        <f>'Input EIA Imports Petroleum'!K3010</f>
        <v/>
      </c>
      <c r="D3011">
        <f>'Input EIA Imports Petroleum'!L3010</f>
        <v/>
      </c>
      <c r="E3011">
        <f>VLOOKUP('Input EIA Imports Petroleum'!$E3010,'EIA Petroleum Classification'!$A:$B,2,FALSE)</f>
        <v/>
      </c>
    </row>
    <row r="3012" spans="1:5">
      <c r="A3012">
        <f>YEAR(B3012)</f>
        <v/>
      </c>
      <c r="B3012">
        <f>'Input EIA Imports Petroleum'!A3011</f>
        <v/>
      </c>
      <c r="C3012">
        <f>'Input EIA Imports Petroleum'!K3011</f>
        <v/>
      </c>
      <c r="D3012">
        <f>'Input EIA Imports Petroleum'!L3011</f>
        <v/>
      </c>
      <c r="E3012">
        <f>VLOOKUP('Input EIA Imports Petroleum'!$E3011,'EIA Petroleum Classification'!$A:$B,2,FALSE)</f>
        <v/>
      </c>
    </row>
    <row r="3013" spans="1:5">
      <c r="A3013">
        <f>YEAR(B3013)</f>
        <v/>
      </c>
      <c r="B3013">
        <f>'Input EIA Imports Petroleum'!A3012</f>
        <v/>
      </c>
      <c r="C3013">
        <f>'Input EIA Imports Petroleum'!K3012</f>
        <v/>
      </c>
      <c r="D3013">
        <f>'Input EIA Imports Petroleum'!L3012</f>
        <v/>
      </c>
      <c r="E3013">
        <f>VLOOKUP('Input EIA Imports Petroleum'!$E3012,'EIA Petroleum Classification'!$A:$B,2,FALSE)</f>
        <v/>
      </c>
    </row>
    <row r="3014" spans="1:5">
      <c r="A3014">
        <f>YEAR(B3014)</f>
        <v/>
      </c>
      <c r="B3014">
        <f>'Input EIA Imports Petroleum'!A3013</f>
        <v/>
      </c>
      <c r="C3014">
        <f>'Input EIA Imports Petroleum'!K3013</f>
        <v/>
      </c>
      <c r="D3014">
        <f>'Input EIA Imports Petroleum'!L3013</f>
        <v/>
      </c>
      <c r="E3014">
        <f>VLOOKUP('Input EIA Imports Petroleum'!$E3013,'EIA Petroleum Classification'!$A:$B,2,FALSE)</f>
        <v/>
      </c>
    </row>
    <row r="3015" spans="1:5">
      <c r="A3015">
        <f>YEAR(B3015)</f>
        <v/>
      </c>
      <c r="B3015">
        <f>'Input EIA Imports Petroleum'!A3014</f>
        <v/>
      </c>
      <c r="C3015">
        <f>'Input EIA Imports Petroleum'!K3014</f>
        <v/>
      </c>
      <c r="D3015">
        <f>'Input EIA Imports Petroleum'!L3014</f>
        <v/>
      </c>
      <c r="E3015">
        <f>VLOOKUP('Input EIA Imports Petroleum'!$E3014,'EIA Petroleum Classification'!$A:$B,2,FALSE)</f>
        <v/>
      </c>
    </row>
    <row r="3016" spans="1:5">
      <c r="A3016">
        <f>YEAR(B3016)</f>
        <v/>
      </c>
      <c r="B3016">
        <f>'Input EIA Imports Petroleum'!A3015</f>
        <v/>
      </c>
      <c r="C3016">
        <f>'Input EIA Imports Petroleum'!K3015</f>
        <v/>
      </c>
      <c r="D3016">
        <f>'Input EIA Imports Petroleum'!L3015</f>
        <v/>
      </c>
      <c r="E3016">
        <f>VLOOKUP('Input EIA Imports Petroleum'!$E3015,'EIA Petroleum Classification'!$A:$B,2,FALSE)</f>
        <v/>
      </c>
    </row>
    <row r="3017" spans="1:5">
      <c r="A3017">
        <f>YEAR(B3017)</f>
        <v/>
      </c>
      <c r="B3017">
        <f>'Input EIA Imports Petroleum'!A3016</f>
        <v/>
      </c>
      <c r="C3017">
        <f>'Input EIA Imports Petroleum'!K3016</f>
        <v/>
      </c>
      <c r="D3017">
        <f>'Input EIA Imports Petroleum'!L3016</f>
        <v/>
      </c>
      <c r="E3017">
        <f>VLOOKUP('Input EIA Imports Petroleum'!$E3016,'EIA Petroleum Classification'!$A:$B,2,FALSE)</f>
        <v/>
      </c>
    </row>
    <row r="3018" spans="1:5">
      <c r="A3018">
        <f>YEAR(B3018)</f>
        <v/>
      </c>
      <c r="B3018">
        <f>'Input EIA Imports Petroleum'!A3017</f>
        <v/>
      </c>
      <c r="C3018">
        <f>'Input EIA Imports Petroleum'!K3017</f>
        <v/>
      </c>
      <c r="D3018">
        <f>'Input EIA Imports Petroleum'!L3017</f>
        <v/>
      </c>
      <c r="E3018">
        <f>VLOOKUP('Input EIA Imports Petroleum'!$E3017,'EIA Petroleum Classification'!$A:$B,2,FALSE)</f>
        <v/>
      </c>
    </row>
    <row r="3019" spans="1:5">
      <c r="A3019">
        <f>YEAR(B3019)</f>
        <v/>
      </c>
      <c r="B3019">
        <f>'Input EIA Imports Petroleum'!A3018</f>
        <v/>
      </c>
      <c r="C3019">
        <f>'Input EIA Imports Petroleum'!K3018</f>
        <v/>
      </c>
      <c r="D3019">
        <f>'Input EIA Imports Petroleum'!L3018</f>
        <v/>
      </c>
      <c r="E3019">
        <f>VLOOKUP('Input EIA Imports Petroleum'!$E3018,'EIA Petroleum Classification'!$A:$B,2,FALSE)</f>
        <v/>
      </c>
    </row>
    <row r="3020" spans="1:5">
      <c r="A3020">
        <f>YEAR(B3020)</f>
        <v/>
      </c>
      <c r="B3020">
        <f>'Input EIA Imports Petroleum'!A3019</f>
        <v/>
      </c>
      <c r="C3020">
        <f>'Input EIA Imports Petroleum'!K3019</f>
        <v/>
      </c>
      <c r="D3020">
        <f>'Input EIA Imports Petroleum'!L3019</f>
        <v/>
      </c>
      <c r="E3020">
        <f>VLOOKUP('Input EIA Imports Petroleum'!$E3019,'EIA Petroleum Classification'!$A:$B,2,FALSE)</f>
        <v/>
      </c>
    </row>
    <row r="3021" spans="1:5">
      <c r="A3021">
        <f>YEAR(B3021)</f>
        <v/>
      </c>
      <c r="B3021">
        <f>'Input EIA Imports Petroleum'!A3020</f>
        <v/>
      </c>
      <c r="C3021">
        <f>'Input EIA Imports Petroleum'!K3020</f>
        <v/>
      </c>
      <c r="D3021">
        <f>'Input EIA Imports Petroleum'!L3020</f>
        <v/>
      </c>
      <c r="E3021">
        <f>VLOOKUP('Input EIA Imports Petroleum'!$E3020,'EIA Petroleum Classification'!$A:$B,2,FALSE)</f>
        <v/>
      </c>
    </row>
    <row r="3022" spans="1:5">
      <c r="A3022">
        <f>YEAR(B3022)</f>
        <v/>
      </c>
      <c r="B3022">
        <f>'Input EIA Imports Petroleum'!A3021</f>
        <v/>
      </c>
      <c r="C3022">
        <f>'Input EIA Imports Petroleum'!K3021</f>
        <v/>
      </c>
      <c r="D3022">
        <f>'Input EIA Imports Petroleum'!L3021</f>
        <v/>
      </c>
      <c r="E3022">
        <f>VLOOKUP('Input EIA Imports Petroleum'!$E3021,'EIA Petroleum Classification'!$A:$B,2,FALSE)</f>
        <v/>
      </c>
    </row>
    <row r="3023" spans="1:5">
      <c r="A3023">
        <f>YEAR(B3023)</f>
        <v/>
      </c>
      <c r="B3023">
        <f>'Input EIA Imports Petroleum'!A3022</f>
        <v/>
      </c>
      <c r="C3023">
        <f>'Input EIA Imports Petroleum'!K3022</f>
        <v/>
      </c>
      <c r="D3023">
        <f>'Input EIA Imports Petroleum'!L3022</f>
        <v/>
      </c>
      <c r="E3023">
        <f>VLOOKUP('Input EIA Imports Petroleum'!$E3022,'EIA Petroleum Classification'!$A:$B,2,FALSE)</f>
        <v/>
      </c>
    </row>
    <row r="3024" spans="1:5">
      <c r="A3024">
        <f>YEAR(B3024)</f>
        <v/>
      </c>
      <c r="B3024">
        <f>'Input EIA Imports Petroleum'!A3023</f>
        <v/>
      </c>
      <c r="C3024">
        <f>'Input EIA Imports Petroleum'!K3023</f>
        <v/>
      </c>
      <c r="D3024">
        <f>'Input EIA Imports Petroleum'!L3023</f>
        <v/>
      </c>
      <c r="E3024">
        <f>VLOOKUP('Input EIA Imports Petroleum'!$E3023,'EIA Petroleum Classification'!$A:$B,2,FALSE)</f>
        <v/>
      </c>
    </row>
    <row r="3025" spans="1:5">
      <c r="A3025">
        <f>YEAR(B3025)</f>
        <v/>
      </c>
      <c r="B3025">
        <f>'Input EIA Imports Petroleum'!A3024</f>
        <v/>
      </c>
      <c r="C3025">
        <f>'Input EIA Imports Petroleum'!K3024</f>
        <v/>
      </c>
      <c r="D3025">
        <f>'Input EIA Imports Petroleum'!L3024</f>
        <v/>
      </c>
      <c r="E3025">
        <f>VLOOKUP('Input EIA Imports Petroleum'!$E3024,'EIA Petroleum Classification'!$A:$B,2,FALSE)</f>
        <v/>
      </c>
    </row>
    <row r="3026" spans="1:5">
      <c r="A3026">
        <f>YEAR(B3026)</f>
        <v/>
      </c>
      <c r="B3026">
        <f>'Input EIA Imports Petroleum'!A3025</f>
        <v/>
      </c>
      <c r="C3026">
        <f>'Input EIA Imports Petroleum'!K3025</f>
        <v/>
      </c>
      <c r="D3026">
        <f>'Input EIA Imports Petroleum'!L3025</f>
        <v/>
      </c>
      <c r="E3026">
        <f>VLOOKUP('Input EIA Imports Petroleum'!$E3025,'EIA Petroleum Classification'!$A:$B,2,FALSE)</f>
        <v/>
      </c>
    </row>
    <row r="3027" spans="1:5">
      <c r="A3027">
        <f>YEAR(B3027)</f>
        <v/>
      </c>
      <c r="B3027">
        <f>'Input EIA Imports Petroleum'!A3026</f>
        <v/>
      </c>
      <c r="C3027">
        <f>'Input EIA Imports Petroleum'!K3026</f>
        <v/>
      </c>
      <c r="D3027">
        <f>'Input EIA Imports Petroleum'!L3026</f>
        <v/>
      </c>
      <c r="E3027">
        <f>VLOOKUP('Input EIA Imports Petroleum'!$E3026,'EIA Petroleum Classification'!$A:$B,2,FALSE)</f>
        <v/>
      </c>
    </row>
    <row r="3028" spans="1:5">
      <c r="A3028">
        <f>YEAR(B3028)</f>
        <v/>
      </c>
      <c r="B3028">
        <f>'Input EIA Imports Petroleum'!A3027</f>
        <v/>
      </c>
      <c r="C3028">
        <f>'Input EIA Imports Petroleum'!K3027</f>
        <v/>
      </c>
      <c r="D3028">
        <f>'Input EIA Imports Petroleum'!L3027</f>
        <v/>
      </c>
      <c r="E3028">
        <f>VLOOKUP('Input EIA Imports Petroleum'!$E3027,'EIA Petroleum Classification'!$A:$B,2,FALSE)</f>
        <v/>
      </c>
    </row>
    <row r="3029" spans="1:5">
      <c r="A3029">
        <f>YEAR(B3029)</f>
        <v/>
      </c>
      <c r="B3029">
        <f>'Input EIA Imports Petroleum'!A3028</f>
        <v/>
      </c>
      <c r="C3029">
        <f>'Input EIA Imports Petroleum'!K3028</f>
        <v/>
      </c>
      <c r="D3029">
        <f>'Input EIA Imports Petroleum'!L3028</f>
        <v/>
      </c>
      <c r="E3029">
        <f>VLOOKUP('Input EIA Imports Petroleum'!$E3028,'EIA Petroleum Classification'!$A:$B,2,FALSE)</f>
        <v/>
      </c>
    </row>
    <row r="3030" spans="1:5">
      <c r="A3030">
        <f>YEAR(B3030)</f>
        <v/>
      </c>
      <c r="B3030">
        <f>'Input EIA Imports Petroleum'!A3029</f>
        <v/>
      </c>
      <c r="C3030">
        <f>'Input EIA Imports Petroleum'!K3029</f>
        <v/>
      </c>
      <c r="D3030">
        <f>'Input EIA Imports Petroleum'!L3029</f>
        <v/>
      </c>
      <c r="E3030">
        <f>VLOOKUP('Input EIA Imports Petroleum'!$E3029,'EIA Petroleum Classification'!$A:$B,2,FALSE)</f>
        <v/>
      </c>
    </row>
    <row r="3031" spans="1:5">
      <c r="A3031">
        <f>YEAR(B3031)</f>
        <v/>
      </c>
      <c r="B3031">
        <f>'Input EIA Imports Petroleum'!A3030</f>
        <v/>
      </c>
      <c r="C3031">
        <f>'Input EIA Imports Petroleum'!K3030</f>
        <v/>
      </c>
      <c r="D3031">
        <f>'Input EIA Imports Petroleum'!L3030</f>
        <v/>
      </c>
      <c r="E3031">
        <f>VLOOKUP('Input EIA Imports Petroleum'!$E3030,'EIA Petroleum Classification'!$A:$B,2,FALSE)</f>
        <v/>
      </c>
    </row>
    <row r="3032" spans="1:5">
      <c r="A3032">
        <f>YEAR(B3032)</f>
        <v/>
      </c>
      <c r="B3032">
        <f>'Input EIA Imports Petroleum'!A3031</f>
        <v/>
      </c>
      <c r="C3032">
        <f>'Input EIA Imports Petroleum'!K3031</f>
        <v/>
      </c>
      <c r="D3032">
        <f>'Input EIA Imports Petroleum'!L3031</f>
        <v/>
      </c>
      <c r="E3032">
        <f>VLOOKUP('Input EIA Imports Petroleum'!$E3031,'EIA Petroleum Classification'!$A:$B,2,FALSE)</f>
        <v/>
      </c>
    </row>
    <row r="3033" spans="1:5">
      <c r="A3033">
        <f>YEAR(B3033)</f>
        <v/>
      </c>
      <c r="B3033">
        <f>'Input EIA Imports Petroleum'!A3032</f>
        <v/>
      </c>
      <c r="C3033">
        <f>'Input EIA Imports Petroleum'!K3032</f>
        <v/>
      </c>
      <c r="D3033">
        <f>'Input EIA Imports Petroleum'!L3032</f>
        <v/>
      </c>
      <c r="E3033">
        <f>VLOOKUP('Input EIA Imports Petroleum'!$E3032,'EIA Petroleum Classification'!$A:$B,2,FALSE)</f>
        <v/>
      </c>
    </row>
    <row r="3034" spans="1:5">
      <c r="A3034">
        <f>YEAR(B3034)</f>
        <v/>
      </c>
      <c r="B3034">
        <f>'Input EIA Imports Petroleum'!A3033</f>
        <v/>
      </c>
      <c r="C3034">
        <f>'Input EIA Imports Petroleum'!K3033</f>
        <v/>
      </c>
      <c r="D3034">
        <f>'Input EIA Imports Petroleum'!L3033</f>
        <v/>
      </c>
      <c r="E3034">
        <f>VLOOKUP('Input EIA Imports Petroleum'!$E3033,'EIA Petroleum Classification'!$A:$B,2,FALSE)</f>
        <v/>
      </c>
    </row>
    <row r="3035" spans="1:5">
      <c r="A3035">
        <f>YEAR(B3035)</f>
        <v/>
      </c>
      <c r="B3035">
        <f>'Input EIA Imports Petroleum'!A3034</f>
        <v/>
      </c>
      <c r="C3035">
        <f>'Input EIA Imports Petroleum'!K3034</f>
        <v/>
      </c>
      <c r="D3035">
        <f>'Input EIA Imports Petroleum'!L3034</f>
        <v/>
      </c>
      <c r="E3035">
        <f>VLOOKUP('Input EIA Imports Petroleum'!$E3034,'EIA Petroleum Classification'!$A:$B,2,FALSE)</f>
        <v/>
      </c>
    </row>
    <row r="3036" spans="1:5">
      <c r="A3036">
        <f>YEAR(B3036)</f>
        <v/>
      </c>
      <c r="B3036">
        <f>'Input EIA Imports Petroleum'!A3035</f>
        <v/>
      </c>
      <c r="C3036">
        <f>'Input EIA Imports Petroleum'!K3035</f>
        <v/>
      </c>
      <c r="D3036">
        <f>'Input EIA Imports Petroleum'!L3035</f>
        <v/>
      </c>
      <c r="E3036">
        <f>VLOOKUP('Input EIA Imports Petroleum'!$E3035,'EIA Petroleum Classification'!$A:$B,2,FALSE)</f>
        <v/>
      </c>
    </row>
    <row r="3037" spans="1:5">
      <c r="A3037">
        <f>YEAR(B3037)</f>
        <v/>
      </c>
      <c r="B3037">
        <f>'Input EIA Imports Petroleum'!A3036</f>
        <v/>
      </c>
      <c r="C3037">
        <f>'Input EIA Imports Petroleum'!K3036</f>
        <v/>
      </c>
      <c r="D3037">
        <f>'Input EIA Imports Petroleum'!L3036</f>
        <v/>
      </c>
      <c r="E3037">
        <f>VLOOKUP('Input EIA Imports Petroleum'!$E3036,'EIA Petroleum Classification'!$A:$B,2,FALSE)</f>
        <v/>
      </c>
    </row>
    <row r="3038" spans="1:5">
      <c r="A3038">
        <f>YEAR(B3038)</f>
        <v/>
      </c>
      <c r="B3038">
        <f>'Input EIA Imports Petroleum'!A3037</f>
        <v/>
      </c>
      <c r="C3038">
        <f>'Input EIA Imports Petroleum'!K3037</f>
        <v/>
      </c>
      <c r="D3038">
        <f>'Input EIA Imports Petroleum'!L3037</f>
        <v/>
      </c>
      <c r="E3038">
        <f>VLOOKUP('Input EIA Imports Petroleum'!$E3037,'EIA Petroleum Classification'!$A:$B,2,FALSE)</f>
        <v/>
      </c>
    </row>
    <row r="3039" spans="1:5">
      <c r="A3039">
        <f>YEAR(B3039)</f>
        <v/>
      </c>
      <c r="B3039">
        <f>'Input EIA Imports Petroleum'!A3038</f>
        <v/>
      </c>
      <c r="C3039">
        <f>'Input EIA Imports Petroleum'!K3038</f>
        <v/>
      </c>
      <c r="D3039">
        <f>'Input EIA Imports Petroleum'!L3038</f>
        <v/>
      </c>
      <c r="E3039">
        <f>VLOOKUP('Input EIA Imports Petroleum'!$E3038,'EIA Petroleum Classification'!$A:$B,2,FALSE)</f>
        <v/>
      </c>
    </row>
    <row r="3040" spans="1:5">
      <c r="A3040">
        <f>YEAR(B3040)</f>
        <v/>
      </c>
      <c r="B3040">
        <f>'Input EIA Imports Petroleum'!A3039</f>
        <v/>
      </c>
      <c r="C3040">
        <f>'Input EIA Imports Petroleum'!K3039</f>
        <v/>
      </c>
      <c r="D3040">
        <f>'Input EIA Imports Petroleum'!L3039</f>
        <v/>
      </c>
      <c r="E3040">
        <f>VLOOKUP('Input EIA Imports Petroleum'!$E3039,'EIA Petroleum Classification'!$A:$B,2,FALSE)</f>
        <v/>
      </c>
    </row>
    <row r="3041" spans="1:5">
      <c r="A3041">
        <f>YEAR(B3041)</f>
        <v/>
      </c>
      <c r="B3041">
        <f>'Input EIA Imports Petroleum'!A3040</f>
        <v/>
      </c>
      <c r="C3041">
        <f>'Input EIA Imports Petroleum'!K3040</f>
        <v/>
      </c>
      <c r="D3041">
        <f>'Input EIA Imports Petroleum'!L3040</f>
        <v/>
      </c>
      <c r="E3041">
        <f>VLOOKUP('Input EIA Imports Petroleum'!$E3040,'EIA Petroleum Classification'!$A:$B,2,FALSE)</f>
        <v/>
      </c>
    </row>
    <row r="3042" spans="1:5">
      <c r="A3042">
        <f>YEAR(B3042)</f>
        <v/>
      </c>
      <c r="B3042">
        <f>'Input EIA Imports Petroleum'!A3041</f>
        <v/>
      </c>
      <c r="C3042">
        <f>'Input EIA Imports Petroleum'!K3041</f>
        <v/>
      </c>
      <c r="D3042">
        <f>'Input EIA Imports Petroleum'!L3041</f>
        <v/>
      </c>
      <c r="E3042">
        <f>VLOOKUP('Input EIA Imports Petroleum'!$E3041,'EIA Petroleum Classification'!$A:$B,2,FALSE)</f>
        <v/>
      </c>
    </row>
    <row r="3043" spans="1:5">
      <c r="A3043">
        <f>YEAR(B3043)</f>
        <v/>
      </c>
      <c r="B3043">
        <f>'Input EIA Imports Petroleum'!A3042</f>
        <v/>
      </c>
      <c r="C3043">
        <f>'Input EIA Imports Petroleum'!K3042</f>
        <v/>
      </c>
      <c r="D3043">
        <f>'Input EIA Imports Petroleum'!L3042</f>
        <v/>
      </c>
      <c r="E3043">
        <f>VLOOKUP('Input EIA Imports Petroleum'!$E3042,'EIA Petroleum Classification'!$A:$B,2,FALSE)</f>
        <v/>
      </c>
    </row>
    <row r="3044" spans="1:5">
      <c r="A3044">
        <f>YEAR(B3044)</f>
        <v/>
      </c>
      <c r="B3044">
        <f>'Input EIA Imports Petroleum'!A3043</f>
        <v/>
      </c>
      <c r="C3044">
        <f>'Input EIA Imports Petroleum'!K3043</f>
        <v/>
      </c>
      <c r="D3044">
        <f>'Input EIA Imports Petroleum'!L3043</f>
        <v/>
      </c>
      <c r="E3044">
        <f>VLOOKUP('Input EIA Imports Petroleum'!$E3043,'EIA Petroleum Classification'!$A:$B,2,FALSE)</f>
        <v/>
      </c>
    </row>
    <row r="3045" spans="1:5">
      <c r="A3045">
        <f>YEAR(B3045)</f>
        <v/>
      </c>
      <c r="B3045">
        <f>'Input EIA Imports Petroleum'!A3044</f>
        <v/>
      </c>
      <c r="C3045">
        <f>'Input EIA Imports Petroleum'!K3044</f>
        <v/>
      </c>
      <c r="D3045">
        <f>'Input EIA Imports Petroleum'!L3044</f>
        <v/>
      </c>
      <c r="E3045">
        <f>VLOOKUP('Input EIA Imports Petroleum'!$E3044,'EIA Petroleum Classification'!$A:$B,2,FALSE)</f>
        <v/>
      </c>
    </row>
    <row r="3046" spans="1:5">
      <c r="A3046">
        <f>YEAR(B3046)</f>
        <v/>
      </c>
      <c r="B3046">
        <f>'Input EIA Imports Petroleum'!A3045</f>
        <v/>
      </c>
      <c r="C3046">
        <f>'Input EIA Imports Petroleum'!K3045</f>
        <v/>
      </c>
      <c r="D3046">
        <f>'Input EIA Imports Petroleum'!L3045</f>
        <v/>
      </c>
      <c r="E3046">
        <f>VLOOKUP('Input EIA Imports Petroleum'!$E3045,'EIA Petroleum Classification'!$A:$B,2,FALSE)</f>
        <v/>
      </c>
    </row>
    <row r="3047" spans="1:5">
      <c r="A3047">
        <f>YEAR(B3047)</f>
        <v/>
      </c>
      <c r="B3047">
        <f>'Input EIA Imports Petroleum'!A3046</f>
        <v/>
      </c>
      <c r="C3047">
        <f>'Input EIA Imports Petroleum'!K3046</f>
        <v/>
      </c>
      <c r="D3047">
        <f>'Input EIA Imports Petroleum'!L3046</f>
        <v/>
      </c>
      <c r="E3047">
        <f>VLOOKUP('Input EIA Imports Petroleum'!$E3046,'EIA Petroleum Classification'!$A:$B,2,FALSE)</f>
        <v/>
      </c>
    </row>
    <row r="3048" spans="1:5">
      <c r="A3048">
        <f>YEAR(B3048)</f>
        <v/>
      </c>
      <c r="B3048">
        <f>'Input EIA Imports Petroleum'!A3047</f>
        <v/>
      </c>
      <c r="C3048">
        <f>'Input EIA Imports Petroleum'!K3047</f>
        <v/>
      </c>
      <c r="D3048">
        <f>'Input EIA Imports Petroleum'!L3047</f>
        <v/>
      </c>
      <c r="E3048">
        <f>VLOOKUP('Input EIA Imports Petroleum'!$E3047,'EIA Petroleum Classification'!$A:$B,2,FALSE)</f>
        <v/>
      </c>
    </row>
    <row r="3049" spans="1:5">
      <c r="A3049">
        <f>YEAR(B3049)</f>
        <v/>
      </c>
      <c r="B3049">
        <f>'Input EIA Imports Petroleum'!A3048</f>
        <v/>
      </c>
      <c r="C3049">
        <f>'Input EIA Imports Petroleum'!K3048</f>
        <v/>
      </c>
      <c r="D3049">
        <f>'Input EIA Imports Petroleum'!L3048</f>
        <v/>
      </c>
      <c r="E3049">
        <f>VLOOKUP('Input EIA Imports Petroleum'!$E3048,'EIA Petroleum Classification'!$A:$B,2,FALSE)</f>
        <v/>
      </c>
    </row>
    <row r="3050" spans="1:5">
      <c r="A3050">
        <f>YEAR(B3050)</f>
        <v/>
      </c>
      <c r="B3050">
        <f>'Input EIA Imports Petroleum'!A3049</f>
        <v/>
      </c>
      <c r="C3050">
        <f>'Input EIA Imports Petroleum'!K3049</f>
        <v/>
      </c>
      <c r="D3050">
        <f>'Input EIA Imports Petroleum'!L3049</f>
        <v/>
      </c>
      <c r="E3050">
        <f>VLOOKUP('Input EIA Imports Petroleum'!$E3049,'EIA Petroleum Classification'!$A:$B,2,FALSE)</f>
        <v/>
      </c>
    </row>
    <row r="3051" spans="1:5">
      <c r="A3051">
        <f>YEAR(B3051)</f>
        <v/>
      </c>
      <c r="B3051">
        <f>'Input EIA Imports Petroleum'!A3050</f>
        <v/>
      </c>
      <c r="C3051">
        <f>'Input EIA Imports Petroleum'!K3050</f>
        <v/>
      </c>
      <c r="D3051">
        <f>'Input EIA Imports Petroleum'!L3050</f>
        <v/>
      </c>
      <c r="E3051">
        <f>VLOOKUP('Input EIA Imports Petroleum'!$E3050,'EIA Petroleum Classification'!$A:$B,2,FALSE)</f>
        <v/>
      </c>
    </row>
    <row r="3052" spans="1:5">
      <c r="A3052">
        <f>YEAR(B3052)</f>
        <v/>
      </c>
      <c r="B3052">
        <f>'Input EIA Imports Petroleum'!A3051</f>
        <v/>
      </c>
      <c r="C3052">
        <f>'Input EIA Imports Petroleum'!K3051</f>
        <v/>
      </c>
      <c r="D3052">
        <f>'Input EIA Imports Petroleum'!L3051</f>
        <v/>
      </c>
      <c r="E3052">
        <f>VLOOKUP('Input EIA Imports Petroleum'!$E3051,'EIA Petroleum Classification'!$A:$B,2,FALSE)</f>
        <v/>
      </c>
    </row>
    <row r="3053" spans="1:5">
      <c r="A3053">
        <f>YEAR(B3053)</f>
        <v/>
      </c>
      <c r="B3053">
        <f>'Input EIA Imports Petroleum'!A3052</f>
        <v/>
      </c>
      <c r="C3053">
        <f>'Input EIA Imports Petroleum'!K3052</f>
        <v/>
      </c>
      <c r="D3053">
        <f>'Input EIA Imports Petroleum'!L3052</f>
        <v/>
      </c>
      <c r="E3053">
        <f>VLOOKUP('Input EIA Imports Petroleum'!$E3052,'EIA Petroleum Classification'!$A:$B,2,FALSE)</f>
        <v/>
      </c>
    </row>
    <row r="3054" spans="1:5">
      <c r="A3054">
        <f>YEAR(B3054)</f>
        <v/>
      </c>
      <c r="B3054">
        <f>'Input EIA Imports Petroleum'!A3053</f>
        <v/>
      </c>
      <c r="C3054">
        <f>'Input EIA Imports Petroleum'!K3053</f>
        <v/>
      </c>
      <c r="D3054">
        <f>'Input EIA Imports Petroleum'!L3053</f>
        <v/>
      </c>
      <c r="E3054">
        <f>VLOOKUP('Input EIA Imports Petroleum'!$E3053,'EIA Petroleum Classification'!$A:$B,2,FALSE)</f>
        <v/>
      </c>
    </row>
    <row r="3055" spans="1:5">
      <c r="A3055">
        <f>YEAR(B3055)</f>
        <v/>
      </c>
      <c r="B3055">
        <f>'Input EIA Imports Petroleum'!A3054</f>
        <v/>
      </c>
      <c r="C3055">
        <f>'Input EIA Imports Petroleum'!K3054</f>
        <v/>
      </c>
      <c r="D3055">
        <f>'Input EIA Imports Petroleum'!L3054</f>
        <v/>
      </c>
      <c r="E3055">
        <f>VLOOKUP('Input EIA Imports Petroleum'!$E3054,'EIA Petroleum Classification'!$A:$B,2,FALSE)</f>
        <v/>
      </c>
    </row>
    <row r="3056" spans="1:5">
      <c r="A3056">
        <f>YEAR(B3056)</f>
        <v/>
      </c>
      <c r="B3056">
        <f>'Input EIA Imports Petroleum'!A3055</f>
        <v/>
      </c>
      <c r="C3056">
        <f>'Input EIA Imports Petroleum'!K3055</f>
        <v/>
      </c>
      <c r="D3056">
        <f>'Input EIA Imports Petroleum'!L3055</f>
        <v/>
      </c>
      <c r="E3056">
        <f>VLOOKUP('Input EIA Imports Petroleum'!$E3055,'EIA Petroleum Classification'!$A:$B,2,FALSE)</f>
        <v/>
      </c>
    </row>
    <row r="3057" spans="1:5">
      <c r="A3057">
        <f>YEAR(B3057)</f>
        <v/>
      </c>
      <c r="B3057">
        <f>'Input EIA Imports Petroleum'!A3056</f>
        <v/>
      </c>
      <c r="C3057">
        <f>'Input EIA Imports Petroleum'!K3056</f>
        <v/>
      </c>
      <c r="D3057">
        <f>'Input EIA Imports Petroleum'!L3056</f>
        <v/>
      </c>
      <c r="E3057">
        <f>VLOOKUP('Input EIA Imports Petroleum'!$E3056,'EIA Petroleum Classification'!$A:$B,2,FALSE)</f>
        <v/>
      </c>
    </row>
    <row r="3058" spans="1:5">
      <c r="A3058">
        <f>YEAR(B3058)</f>
        <v/>
      </c>
      <c r="B3058">
        <f>'Input EIA Imports Petroleum'!A3057</f>
        <v/>
      </c>
      <c r="C3058">
        <f>'Input EIA Imports Petroleum'!K3057</f>
        <v/>
      </c>
      <c r="D3058">
        <f>'Input EIA Imports Petroleum'!L3057</f>
        <v/>
      </c>
      <c r="E3058">
        <f>VLOOKUP('Input EIA Imports Petroleum'!$E3057,'EIA Petroleum Classification'!$A:$B,2,FALSE)</f>
        <v/>
      </c>
    </row>
    <row r="3059" spans="1:5">
      <c r="A3059">
        <f>YEAR(B3059)</f>
        <v/>
      </c>
      <c r="B3059">
        <f>'Input EIA Imports Petroleum'!A3058</f>
        <v/>
      </c>
      <c r="C3059">
        <f>'Input EIA Imports Petroleum'!K3058</f>
        <v/>
      </c>
      <c r="D3059">
        <f>'Input EIA Imports Petroleum'!L3058</f>
        <v/>
      </c>
      <c r="E3059">
        <f>VLOOKUP('Input EIA Imports Petroleum'!$E3058,'EIA Petroleum Classification'!$A:$B,2,FALSE)</f>
        <v/>
      </c>
    </row>
    <row r="3060" spans="1:5">
      <c r="A3060">
        <f>YEAR(B3060)</f>
        <v/>
      </c>
      <c r="B3060">
        <f>'Input EIA Imports Petroleum'!A3059</f>
        <v/>
      </c>
      <c r="C3060">
        <f>'Input EIA Imports Petroleum'!K3059</f>
        <v/>
      </c>
      <c r="D3060">
        <f>'Input EIA Imports Petroleum'!L3059</f>
        <v/>
      </c>
      <c r="E3060">
        <f>VLOOKUP('Input EIA Imports Petroleum'!$E3059,'EIA Petroleum Classification'!$A:$B,2,FALSE)</f>
        <v/>
      </c>
    </row>
    <row r="3061" spans="1:5">
      <c r="A3061">
        <f>YEAR(B3061)</f>
        <v/>
      </c>
      <c r="B3061">
        <f>'Input EIA Imports Petroleum'!A3060</f>
        <v/>
      </c>
      <c r="C3061">
        <f>'Input EIA Imports Petroleum'!K3060</f>
        <v/>
      </c>
      <c r="D3061">
        <f>'Input EIA Imports Petroleum'!L3060</f>
        <v/>
      </c>
      <c r="E3061">
        <f>VLOOKUP('Input EIA Imports Petroleum'!$E3060,'EIA Petroleum Classification'!$A:$B,2,FALSE)</f>
        <v/>
      </c>
    </row>
    <row r="3062" spans="1:5">
      <c r="A3062">
        <f>YEAR(B3062)</f>
        <v/>
      </c>
      <c r="B3062">
        <f>'Input EIA Imports Petroleum'!A3061</f>
        <v/>
      </c>
      <c r="C3062">
        <f>'Input EIA Imports Petroleum'!K3061</f>
        <v/>
      </c>
      <c r="D3062">
        <f>'Input EIA Imports Petroleum'!L3061</f>
        <v/>
      </c>
      <c r="E3062">
        <f>VLOOKUP('Input EIA Imports Petroleum'!$E3061,'EIA Petroleum Classification'!$A:$B,2,FALSE)</f>
        <v/>
      </c>
    </row>
    <row r="3063" spans="1:5">
      <c r="A3063">
        <f>YEAR(B3063)</f>
        <v/>
      </c>
      <c r="B3063">
        <f>'Input EIA Imports Petroleum'!A3062</f>
        <v/>
      </c>
      <c r="C3063">
        <f>'Input EIA Imports Petroleum'!K3062</f>
        <v/>
      </c>
      <c r="D3063">
        <f>'Input EIA Imports Petroleum'!L3062</f>
        <v/>
      </c>
      <c r="E3063">
        <f>VLOOKUP('Input EIA Imports Petroleum'!$E3062,'EIA Petroleum Classification'!$A:$B,2,FALSE)</f>
        <v/>
      </c>
    </row>
    <row r="3064" spans="1:5">
      <c r="A3064">
        <f>YEAR(B3064)</f>
        <v/>
      </c>
      <c r="B3064">
        <f>'Input EIA Imports Petroleum'!A3063</f>
        <v/>
      </c>
      <c r="C3064">
        <f>'Input EIA Imports Petroleum'!K3063</f>
        <v/>
      </c>
      <c r="D3064">
        <f>'Input EIA Imports Petroleum'!L3063</f>
        <v/>
      </c>
      <c r="E3064">
        <f>VLOOKUP('Input EIA Imports Petroleum'!$E3063,'EIA Petroleum Classification'!$A:$B,2,FALSE)</f>
        <v/>
      </c>
    </row>
    <row r="3065" spans="1:5">
      <c r="A3065">
        <f>YEAR(B3065)</f>
        <v/>
      </c>
      <c r="B3065">
        <f>'Input EIA Imports Petroleum'!A3064</f>
        <v/>
      </c>
      <c r="C3065">
        <f>'Input EIA Imports Petroleum'!K3064</f>
        <v/>
      </c>
      <c r="D3065">
        <f>'Input EIA Imports Petroleum'!L3064</f>
        <v/>
      </c>
      <c r="E3065">
        <f>VLOOKUP('Input EIA Imports Petroleum'!$E3064,'EIA Petroleum Classification'!$A:$B,2,FALSE)</f>
        <v/>
      </c>
    </row>
    <row r="3066" spans="1:5">
      <c r="A3066">
        <f>YEAR(B3066)</f>
        <v/>
      </c>
      <c r="B3066">
        <f>'Input EIA Imports Petroleum'!A3065</f>
        <v/>
      </c>
      <c r="C3066">
        <f>'Input EIA Imports Petroleum'!K3065</f>
        <v/>
      </c>
      <c r="D3066">
        <f>'Input EIA Imports Petroleum'!L3065</f>
        <v/>
      </c>
      <c r="E3066">
        <f>VLOOKUP('Input EIA Imports Petroleum'!$E3065,'EIA Petroleum Classification'!$A:$B,2,FALSE)</f>
        <v/>
      </c>
    </row>
    <row r="3067" spans="1:5">
      <c r="A3067">
        <f>YEAR(B3067)</f>
        <v/>
      </c>
      <c r="B3067">
        <f>'Input EIA Imports Petroleum'!A3066</f>
        <v/>
      </c>
      <c r="C3067">
        <f>'Input EIA Imports Petroleum'!K3066</f>
        <v/>
      </c>
      <c r="D3067">
        <f>'Input EIA Imports Petroleum'!L3066</f>
        <v/>
      </c>
      <c r="E3067">
        <f>VLOOKUP('Input EIA Imports Petroleum'!$E3066,'EIA Petroleum Classification'!$A:$B,2,FALSE)</f>
        <v/>
      </c>
    </row>
    <row r="3068" spans="1:5">
      <c r="A3068">
        <f>YEAR(B3068)</f>
        <v/>
      </c>
      <c r="B3068">
        <f>'Input EIA Imports Petroleum'!A3067</f>
        <v/>
      </c>
      <c r="C3068">
        <f>'Input EIA Imports Petroleum'!K3067</f>
        <v/>
      </c>
      <c r="D3068">
        <f>'Input EIA Imports Petroleum'!L3067</f>
        <v/>
      </c>
      <c r="E3068">
        <f>VLOOKUP('Input EIA Imports Petroleum'!$E3067,'EIA Petroleum Classification'!$A:$B,2,FALSE)</f>
        <v/>
      </c>
    </row>
    <row r="3069" spans="1:5">
      <c r="A3069">
        <f>YEAR(B3069)</f>
        <v/>
      </c>
      <c r="B3069">
        <f>'Input EIA Imports Petroleum'!A3068</f>
        <v/>
      </c>
      <c r="C3069">
        <f>'Input EIA Imports Petroleum'!K3068</f>
        <v/>
      </c>
      <c r="D3069">
        <f>'Input EIA Imports Petroleum'!L3068</f>
        <v/>
      </c>
      <c r="E3069">
        <f>VLOOKUP('Input EIA Imports Petroleum'!$E3068,'EIA Petroleum Classification'!$A:$B,2,FALSE)</f>
        <v/>
      </c>
    </row>
    <row r="3070" spans="1:5">
      <c r="A3070">
        <f>YEAR(B3070)</f>
        <v/>
      </c>
      <c r="B3070">
        <f>'Input EIA Imports Petroleum'!A3069</f>
        <v/>
      </c>
      <c r="C3070">
        <f>'Input EIA Imports Petroleum'!K3069</f>
        <v/>
      </c>
      <c r="D3070">
        <f>'Input EIA Imports Petroleum'!L3069</f>
        <v/>
      </c>
      <c r="E3070">
        <f>VLOOKUP('Input EIA Imports Petroleum'!$E3069,'EIA Petroleum Classification'!$A:$B,2,FALSE)</f>
        <v/>
      </c>
    </row>
    <row r="3071" spans="1:5">
      <c r="A3071">
        <f>YEAR(B3071)</f>
        <v/>
      </c>
      <c r="B3071">
        <f>'Input EIA Imports Petroleum'!A3070</f>
        <v/>
      </c>
      <c r="C3071">
        <f>'Input EIA Imports Petroleum'!K3070</f>
        <v/>
      </c>
      <c r="D3071">
        <f>'Input EIA Imports Petroleum'!L3070</f>
        <v/>
      </c>
      <c r="E3071">
        <f>VLOOKUP('Input EIA Imports Petroleum'!$E3070,'EIA Petroleum Classification'!$A:$B,2,FALSE)</f>
        <v/>
      </c>
    </row>
    <row r="3072" spans="1:5">
      <c r="A3072">
        <f>YEAR(B3072)</f>
        <v/>
      </c>
      <c r="B3072">
        <f>'Input EIA Imports Petroleum'!A3071</f>
        <v/>
      </c>
      <c r="C3072">
        <f>'Input EIA Imports Petroleum'!K3071</f>
        <v/>
      </c>
      <c r="D3072">
        <f>'Input EIA Imports Petroleum'!L3071</f>
        <v/>
      </c>
      <c r="E3072">
        <f>VLOOKUP('Input EIA Imports Petroleum'!$E3071,'EIA Petroleum Classification'!$A:$B,2,FALSE)</f>
        <v/>
      </c>
    </row>
    <row r="3073" spans="1:5">
      <c r="A3073">
        <f>YEAR(B3073)</f>
        <v/>
      </c>
      <c r="B3073">
        <f>'Input EIA Imports Petroleum'!A3072</f>
        <v/>
      </c>
      <c r="C3073">
        <f>'Input EIA Imports Petroleum'!K3072</f>
        <v/>
      </c>
      <c r="D3073">
        <f>'Input EIA Imports Petroleum'!L3072</f>
        <v/>
      </c>
      <c r="E3073">
        <f>VLOOKUP('Input EIA Imports Petroleum'!$E3072,'EIA Petroleum Classification'!$A:$B,2,FALSE)</f>
        <v/>
      </c>
    </row>
    <row r="3074" spans="1:5">
      <c r="A3074">
        <f>YEAR(B3074)</f>
        <v/>
      </c>
      <c r="B3074">
        <f>'Input EIA Imports Petroleum'!A3073</f>
        <v/>
      </c>
      <c r="C3074">
        <f>'Input EIA Imports Petroleum'!K3073</f>
        <v/>
      </c>
      <c r="D3074">
        <f>'Input EIA Imports Petroleum'!L3073</f>
        <v/>
      </c>
      <c r="E3074">
        <f>VLOOKUP('Input EIA Imports Petroleum'!$E3073,'EIA Petroleum Classification'!$A:$B,2,FALSE)</f>
        <v/>
      </c>
    </row>
    <row r="3075" spans="1:5">
      <c r="A3075">
        <f>YEAR(B3075)</f>
        <v/>
      </c>
      <c r="B3075">
        <f>'Input EIA Imports Petroleum'!A3074</f>
        <v/>
      </c>
      <c r="C3075">
        <f>'Input EIA Imports Petroleum'!K3074</f>
        <v/>
      </c>
      <c r="D3075">
        <f>'Input EIA Imports Petroleum'!L3074</f>
        <v/>
      </c>
      <c r="E3075">
        <f>VLOOKUP('Input EIA Imports Petroleum'!$E3074,'EIA Petroleum Classification'!$A:$B,2,FALSE)</f>
        <v/>
      </c>
    </row>
    <row r="3076" spans="1:5">
      <c r="A3076">
        <f>YEAR(B3076)</f>
        <v/>
      </c>
      <c r="B3076">
        <f>'Input EIA Imports Petroleum'!A3075</f>
        <v/>
      </c>
      <c r="C3076">
        <f>'Input EIA Imports Petroleum'!K3075</f>
        <v/>
      </c>
      <c r="D3076">
        <f>'Input EIA Imports Petroleum'!L3075</f>
        <v/>
      </c>
      <c r="E3076">
        <f>VLOOKUP('Input EIA Imports Petroleum'!$E3075,'EIA Petroleum Classification'!$A:$B,2,FALSE)</f>
        <v/>
      </c>
    </row>
    <row r="3077" spans="1:5">
      <c r="A3077">
        <f>YEAR(B3077)</f>
        <v/>
      </c>
      <c r="B3077">
        <f>'Input EIA Imports Petroleum'!A3076</f>
        <v/>
      </c>
      <c r="C3077">
        <f>'Input EIA Imports Petroleum'!K3076</f>
        <v/>
      </c>
      <c r="D3077">
        <f>'Input EIA Imports Petroleum'!L3076</f>
        <v/>
      </c>
      <c r="E3077">
        <f>VLOOKUP('Input EIA Imports Petroleum'!$E3076,'EIA Petroleum Classification'!$A:$B,2,FALSE)</f>
        <v/>
      </c>
    </row>
    <row r="3078" spans="1:5">
      <c r="A3078">
        <f>YEAR(B3078)</f>
        <v/>
      </c>
      <c r="B3078">
        <f>'Input EIA Imports Petroleum'!A3077</f>
        <v/>
      </c>
      <c r="C3078">
        <f>'Input EIA Imports Petroleum'!K3077</f>
        <v/>
      </c>
      <c r="D3078">
        <f>'Input EIA Imports Petroleum'!L3077</f>
        <v/>
      </c>
      <c r="E3078">
        <f>VLOOKUP('Input EIA Imports Petroleum'!$E3077,'EIA Petroleum Classification'!$A:$B,2,FALSE)</f>
        <v/>
      </c>
    </row>
    <row r="3079" spans="1:5">
      <c r="A3079">
        <f>YEAR(B3079)</f>
        <v/>
      </c>
      <c r="B3079">
        <f>'Input EIA Imports Petroleum'!A3078</f>
        <v/>
      </c>
      <c r="C3079">
        <f>'Input EIA Imports Petroleum'!K3078</f>
        <v/>
      </c>
      <c r="D3079">
        <f>'Input EIA Imports Petroleum'!L3078</f>
        <v/>
      </c>
      <c r="E3079">
        <f>VLOOKUP('Input EIA Imports Petroleum'!$E3078,'EIA Petroleum Classification'!$A:$B,2,FALSE)</f>
        <v/>
      </c>
    </row>
    <row r="3080" spans="1:5">
      <c r="A3080">
        <f>YEAR(B3080)</f>
        <v/>
      </c>
      <c r="B3080">
        <f>'Input EIA Imports Petroleum'!A3079</f>
        <v/>
      </c>
      <c r="C3080">
        <f>'Input EIA Imports Petroleum'!K3079</f>
        <v/>
      </c>
      <c r="D3080">
        <f>'Input EIA Imports Petroleum'!L3079</f>
        <v/>
      </c>
      <c r="E3080">
        <f>VLOOKUP('Input EIA Imports Petroleum'!$E3079,'EIA Petroleum Classification'!$A:$B,2,FALSE)</f>
        <v/>
      </c>
    </row>
    <row r="3081" spans="1:5">
      <c r="A3081">
        <f>YEAR(B3081)</f>
        <v/>
      </c>
      <c r="B3081">
        <f>'Input EIA Imports Petroleum'!A3080</f>
        <v/>
      </c>
      <c r="C3081">
        <f>'Input EIA Imports Petroleum'!K3080</f>
        <v/>
      </c>
      <c r="D3081">
        <f>'Input EIA Imports Petroleum'!L3080</f>
        <v/>
      </c>
      <c r="E3081">
        <f>VLOOKUP('Input EIA Imports Petroleum'!$E3080,'EIA Petroleum Classification'!$A:$B,2,FALSE)</f>
        <v/>
      </c>
    </row>
    <row r="3082" spans="1:5">
      <c r="A3082">
        <f>YEAR(B3082)</f>
        <v/>
      </c>
      <c r="B3082">
        <f>'Input EIA Imports Petroleum'!A3081</f>
        <v/>
      </c>
      <c r="C3082">
        <f>'Input EIA Imports Petroleum'!K3081</f>
        <v/>
      </c>
      <c r="D3082">
        <f>'Input EIA Imports Petroleum'!L3081</f>
        <v/>
      </c>
      <c r="E3082">
        <f>VLOOKUP('Input EIA Imports Petroleum'!$E3081,'EIA Petroleum Classification'!$A:$B,2,FALSE)</f>
        <v/>
      </c>
    </row>
    <row r="3083" spans="1:5">
      <c r="A3083">
        <f>YEAR(B3083)</f>
        <v/>
      </c>
      <c r="B3083">
        <f>'Input EIA Imports Petroleum'!A3082</f>
        <v/>
      </c>
      <c r="C3083">
        <f>'Input EIA Imports Petroleum'!K3082</f>
        <v/>
      </c>
      <c r="D3083">
        <f>'Input EIA Imports Petroleum'!L3082</f>
        <v/>
      </c>
      <c r="E3083">
        <f>VLOOKUP('Input EIA Imports Petroleum'!$E3082,'EIA Petroleum Classification'!$A:$B,2,FALSE)</f>
        <v/>
      </c>
    </row>
    <row r="3084" spans="1:5">
      <c r="A3084">
        <f>YEAR(B3084)</f>
        <v/>
      </c>
      <c r="B3084">
        <f>'Input EIA Imports Petroleum'!A3083</f>
        <v/>
      </c>
      <c r="C3084">
        <f>'Input EIA Imports Petroleum'!K3083</f>
        <v/>
      </c>
      <c r="D3084">
        <f>'Input EIA Imports Petroleum'!L3083</f>
        <v/>
      </c>
      <c r="E3084">
        <f>VLOOKUP('Input EIA Imports Petroleum'!$E3083,'EIA Petroleum Classification'!$A:$B,2,FALSE)</f>
        <v/>
      </c>
    </row>
    <row r="3085" spans="1:5">
      <c r="A3085">
        <f>YEAR(B3085)</f>
        <v/>
      </c>
      <c r="B3085">
        <f>'Input EIA Imports Petroleum'!A3084</f>
        <v/>
      </c>
      <c r="C3085">
        <f>'Input EIA Imports Petroleum'!K3084</f>
        <v/>
      </c>
      <c r="D3085">
        <f>'Input EIA Imports Petroleum'!L3084</f>
        <v/>
      </c>
      <c r="E3085">
        <f>VLOOKUP('Input EIA Imports Petroleum'!$E3084,'EIA Petroleum Classification'!$A:$B,2,FALSE)</f>
        <v/>
      </c>
    </row>
    <row r="3086" spans="1:5">
      <c r="A3086">
        <f>YEAR(B3086)</f>
        <v/>
      </c>
      <c r="B3086">
        <f>'Input EIA Imports Petroleum'!A3085</f>
        <v/>
      </c>
      <c r="C3086">
        <f>'Input EIA Imports Petroleum'!K3085</f>
        <v/>
      </c>
      <c r="D3086">
        <f>'Input EIA Imports Petroleum'!L3085</f>
        <v/>
      </c>
      <c r="E3086">
        <f>VLOOKUP('Input EIA Imports Petroleum'!$E3085,'EIA Petroleum Classification'!$A:$B,2,FALSE)</f>
        <v/>
      </c>
    </row>
    <row r="3087" spans="1:5">
      <c r="A3087">
        <f>YEAR(B3087)</f>
        <v/>
      </c>
      <c r="B3087">
        <f>'Input EIA Imports Petroleum'!A3086</f>
        <v/>
      </c>
      <c r="C3087">
        <f>'Input EIA Imports Petroleum'!K3086</f>
        <v/>
      </c>
      <c r="D3087">
        <f>'Input EIA Imports Petroleum'!L3086</f>
        <v/>
      </c>
      <c r="E3087">
        <f>VLOOKUP('Input EIA Imports Petroleum'!$E3086,'EIA Petroleum Classification'!$A:$B,2,FALSE)</f>
        <v/>
      </c>
    </row>
    <row r="3088" spans="1:5">
      <c r="A3088">
        <f>YEAR(B3088)</f>
        <v/>
      </c>
      <c r="B3088">
        <f>'Input EIA Imports Petroleum'!A3087</f>
        <v/>
      </c>
      <c r="C3088">
        <f>'Input EIA Imports Petroleum'!K3087</f>
        <v/>
      </c>
      <c r="D3088">
        <f>'Input EIA Imports Petroleum'!L3087</f>
        <v/>
      </c>
      <c r="E3088">
        <f>VLOOKUP('Input EIA Imports Petroleum'!$E3087,'EIA Petroleum Classification'!$A:$B,2,FALSE)</f>
        <v/>
      </c>
    </row>
    <row r="3089" spans="1:5">
      <c r="A3089">
        <f>YEAR(B3089)</f>
        <v/>
      </c>
      <c r="B3089">
        <f>'Input EIA Imports Petroleum'!A3088</f>
        <v/>
      </c>
      <c r="C3089">
        <f>'Input EIA Imports Petroleum'!K3088</f>
        <v/>
      </c>
      <c r="D3089">
        <f>'Input EIA Imports Petroleum'!L3088</f>
        <v/>
      </c>
      <c r="E3089">
        <f>VLOOKUP('Input EIA Imports Petroleum'!$E3088,'EIA Petroleum Classification'!$A:$B,2,FALSE)</f>
        <v/>
      </c>
    </row>
    <row r="3090" spans="1:5">
      <c r="A3090">
        <f>YEAR(B3090)</f>
        <v/>
      </c>
      <c r="B3090">
        <f>'Input EIA Imports Petroleum'!A3089</f>
        <v/>
      </c>
      <c r="C3090">
        <f>'Input EIA Imports Petroleum'!K3089</f>
        <v/>
      </c>
      <c r="D3090">
        <f>'Input EIA Imports Petroleum'!L3089</f>
        <v/>
      </c>
      <c r="E3090">
        <f>VLOOKUP('Input EIA Imports Petroleum'!$E3089,'EIA Petroleum Classification'!$A:$B,2,FALSE)</f>
        <v/>
      </c>
    </row>
    <row r="3091" spans="1:5">
      <c r="A3091">
        <f>YEAR(B3091)</f>
        <v/>
      </c>
      <c r="B3091">
        <f>'Input EIA Imports Petroleum'!A3090</f>
        <v/>
      </c>
      <c r="C3091">
        <f>'Input EIA Imports Petroleum'!K3090</f>
        <v/>
      </c>
      <c r="D3091">
        <f>'Input EIA Imports Petroleum'!L3090</f>
        <v/>
      </c>
      <c r="E3091">
        <f>VLOOKUP('Input EIA Imports Petroleum'!$E3090,'EIA Petroleum Classification'!$A:$B,2,FALSE)</f>
        <v/>
      </c>
    </row>
    <row r="3092" spans="1:5">
      <c r="A3092">
        <f>YEAR(B3092)</f>
        <v/>
      </c>
      <c r="B3092">
        <f>'Input EIA Imports Petroleum'!A3091</f>
        <v/>
      </c>
      <c r="C3092">
        <f>'Input EIA Imports Petroleum'!K3091</f>
        <v/>
      </c>
      <c r="D3092">
        <f>'Input EIA Imports Petroleum'!L3091</f>
        <v/>
      </c>
      <c r="E3092">
        <f>VLOOKUP('Input EIA Imports Petroleum'!$E3091,'EIA Petroleum Classification'!$A:$B,2,FALSE)</f>
        <v/>
      </c>
    </row>
    <row r="3093" spans="1:5">
      <c r="A3093">
        <f>YEAR(B3093)</f>
        <v/>
      </c>
      <c r="B3093">
        <f>'Input EIA Imports Petroleum'!A3092</f>
        <v/>
      </c>
      <c r="C3093">
        <f>'Input EIA Imports Petroleum'!K3092</f>
        <v/>
      </c>
      <c r="D3093">
        <f>'Input EIA Imports Petroleum'!L3092</f>
        <v/>
      </c>
      <c r="E3093">
        <f>VLOOKUP('Input EIA Imports Petroleum'!$E3092,'EIA Petroleum Classification'!$A:$B,2,FALSE)</f>
        <v/>
      </c>
    </row>
    <row r="3094" spans="1:5">
      <c r="A3094">
        <f>YEAR(B3094)</f>
        <v/>
      </c>
      <c r="B3094">
        <f>'Input EIA Imports Petroleum'!A3093</f>
        <v/>
      </c>
      <c r="C3094">
        <f>'Input EIA Imports Petroleum'!K3093</f>
        <v/>
      </c>
      <c r="D3094">
        <f>'Input EIA Imports Petroleum'!L3093</f>
        <v/>
      </c>
      <c r="E3094">
        <f>VLOOKUP('Input EIA Imports Petroleum'!$E3093,'EIA Petroleum Classification'!$A:$B,2,FALSE)</f>
        <v/>
      </c>
    </row>
    <row r="3095" spans="1:5">
      <c r="A3095">
        <f>YEAR(B3095)</f>
        <v/>
      </c>
      <c r="B3095">
        <f>'Input EIA Imports Petroleum'!A3094</f>
        <v/>
      </c>
      <c r="C3095">
        <f>'Input EIA Imports Petroleum'!K3094</f>
        <v/>
      </c>
      <c r="D3095">
        <f>'Input EIA Imports Petroleum'!L3094</f>
        <v/>
      </c>
      <c r="E3095">
        <f>VLOOKUP('Input EIA Imports Petroleum'!$E3094,'EIA Petroleum Classification'!$A:$B,2,FALSE)</f>
        <v/>
      </c>
    </row>
    <row r="3096" spans="1:5">
      <c r="A3096">
        <f>YEAR(B3096)</f>
        <v/>
      </c>
      <c r="B3096">
        <f>'Input EIA Imports Petroleum'!A3095</f>
        <v/>
      </c>
      <c r="C3096">
        <f>'Input EIA Imports Petroleum'!K3095</f>
        <v/>
      </c>
      <c r="D3096">
        <f>'Input EIA Imports Petroleum'!L3095</f>
        <v/>
      </c>
      <c r="E3096">
        <f>VLOOKUP('Input EIA Imports Petroleum'!$E3095,'EIA Petroleum Classification'!$A:$B,2,FALSE)</f>
        <v/>
      </c>
    </row>
    <row r="3097" spans="1:5">
      <c r="A3097">
        <f>YEAR(B3097)</f>
        <v/>
      </c>
      <c r="B3097">
        <f>'Input EIA Imports Petroleum'!A3096</f>
        <v/>
      </c>
      <c r="C3097">
        <f>'Input EIA Imports Petroleum'!K3096</f>
        <v/>
      </c>
      <c r="D3097">
        <f>'Input EIA Imports Petroleum'!L3096</f>
        <v/>
      </c>
      <c r="E3097">
        <f>VLOOKUP('Input EIA Imports Petroleum'!$E3096,'EIA Petroleum Classification'!$A:$B,2,FALSE)</f>
        <v/>
      </c>
    </row>
    <row r="3098" spans="1:5">
      <c r="A3098">
        <f>YEAR(B3098)</f>
        <v/>
      </c>
      <c r="B3098">
        <f>'Input EIA Imports Petroleum'!A3097</f>
        <v/>
      </c>
      <c r="C3098">
        <f>'Input EIA Imports Petroleum'!K3097</f>
        <v/>
      </c>
      <c r="D3098">
        <f>'Input EIA Imports Petroleum'!L3097</f>
        <v/>
      </c>
      <c r="E3098">
        <f>VLOOKUP('Input EIA Imports Petroleum'!$E3097,'EIA Petroleum Classification'!$A:$B,2,FALSE)</f>
        <v/>
      </c>
    </row>
    <row r="3099" spans="1:5">
      <c r="A3099">
        <f>YEAR(B3099)</f>
        <v/>
      </c>
      <c r="B3099">
        <f>'Input EIA Imports Petroleum'!A3098</f>
        <v/>
      </c>
      <c r="C3099">
        <f>'Input EIA Imports Petroleum'!K3098</f>
        <v/>
      </c>
      <c r="D3099">
        <f>'Input EIA Imports Petroleum'!L3098</f>
        <v/>
      </c>
      <c r="E3099">
        <f>VLOOKUP('Input EIA Imports Petroleum'!$E3098,'EIA Petroleum Classification'!$A:$B,2,FALSE)</f>
        <v/>
      </c>
    </row>
    <row r="3100" spans="1:5">
      <c r="A3100">
        <f>YEAR(B3100)</f>
        <v/>
      </c>
      <c r="B3100">
        <f>'Input EIA Imports Petroleum'!A3099</f>
        <v/>
      </c>
      <c r="C3100">
        <f>'Input EIA Imports Petroleum'!K3099</f>
        <v/>
      </c>
      <c r="D3100">
        <f>'Input EIA Imports Petroleum'!L3099</f>
        <v/>
      </c>
      <c r="E3100">
        <f>VLOOKUP('Input EIA Imports Petroleum'!$E3099,'EIA Petroleum Classification'!$A:$B,2,FALSE)</f>
        <v/>
      </c>
    </row>
    <row r="3101" spans="1:5">
      <c r="A3101">
        <f>YEAR(B3101)</f>
        <v/>
      </c>
      <c r="B3101">
        <f>'Input EIA Imports Petroleum'!A3100</f>
        <v/>
      </c>
      <c r="C3101">
        <f>'Input EIA Imports Petroleum'!K3100</f>
        <v/>
      </c>
      <c r="D3101">
        <f>'Input EIA Imports Petroleum'!L3100</f>
        <v/>
      </c>
      <c r="E3101">
        <f>VLOOKUP('Input EIA Imports Petroleum'!$E3100,'EIA Petroleum Classification'!$A:$B,2,FALSE)</f>
        <v/>
      </c>
    </row>
    <row r="3102" spans="1:5">
      <c r="A3102">
        <f>YEAR(B3102)</f>
        <v/>
      </c>
      <c r="B3102">
        <f>'Input EIA Imports Petroleum'!A3101</f>
        <v/>
      </c>
      <c r="C3102">
        <f>'Input EIA Imports Petroleum'!K3101</f>
        <v/>
      </c>
      <c r="D3102">
        <f>'Input EIA Imports Petroleum'!L3101</f>
        <v/>
      </c>
      <c r="E3102">
        <f>VLOOKUP('Input EIA Imports Petroleum'!$E3101,'EIA Petroleum Classification'!$A:$B,2,FALSE)</f>
        <v/>
      </c>
    </row>
    <row r="3103" spans="1:5">
      <c r="A3103">
        <f>YEAR(B3103)</f>
        <v/>
      </c>
      <c r="B3103">
        <f>'Input EIA Imports Petroleum'!A3102</f>
        <v/>
      </c>
      <c r="C3103">
        <f>'Input EIA Imports Petroleum'!K3102</f>
        <v/>
      </c>
      <c r="D3103">
        <f>'Input EIA Imports Petroleum'!L3102</f>
        <v/>
      </c>
      <c r="E3103">
        <f>VLOOKUP('Input EIA Imports Petroleum'!$E3102,'EIA Petroleum Classification'!$A:$B,2,FALSE)</f>
        <v/>
      </c>
    </row>
    <row r="3104" spans="1:5">
      <c r="A3104">
        <f>YEAR(B3104)</f>
        <v/>
      </c>
      <c r="B3104">
        <f>'Input EIA Imports Petroleum'!A3103</f>
        <v/>
      </c>
      <c r="C3104">
        <f>'Input EIA Imports Petroleum'!K3103</f>
        <v/>
      </c>
      <c r="D3104">
        <f>'Input EIA Imports Petroleum'!L3103</f>
        <v/>
      </c>
      <c r="E3104">
        <f>VLOOKUP('Input EIA Imports Petroleum'!$E3103,'EIA Petroleum Classification'!$A:$B,2,FALSE)</f>
        <v/>
      </c>
    </row>
    <row r="3105" spans="1:5">
      <c r="A3105">
        <f>YEAR(B3105)</f>
        <v/>
      </c>
      <c r="B3105">
        <f>'Input EIA Imports Petroleum'!A3104</f>
        <v/>
      </c>
      <c r="C3105">
        <f>'Input EIA Imports Petroleum'!K3104</f>
        <v/>
      </c>
      <c r="D3105">
        <f>'Input EIA Imports Petroleum'!L3104</f>
        <v/>
      </c>
      <c r="E3105">
        <f>VLOOKUP('Input EIA Imports Petroleum'!$E3104,'EIA Petroleum Classification'!$A:$B,2,FALSE)</f>
        <v/>
      </c>
    </row>
    <row r="3106" spans="1:5">
      <c r="A3106">
        <f>YEAR(B3106)</f>
        <v/>
      </c>
      <c r="B3106">
        <f>'Input EIA Imports Petroleum'!A3105</f>
        <v/>
      </c>
      <c r="C3106">
        <f>'Input EIA Imports Petroleum'!K3105</f>
        <v/>
      </c>
      <c r="D3106">
        <f>'Input EIA Imports Petroleum'!L3105</f>
        <v/>
      </c>
      <c r="E3106">
        <f>VLOOKUP('Input EIA Imports Petroleum'!$E3105,'EIA Petroleum Classification'!$A:$B,2,FALSE)</f>
        <v/>
      </c>
    </row>
    <row r="3107" spans="1:5">
      <c r="A3107">
        <f>YEAR(B3107)</f>
        <v/>
      </c>
      <c r="B3107">
        <f>'Input EIA Imports Petroleum'!A3106</f>
        <v/>
      </c>
      <c r="C3107">
        <f>'Input EIA Imports Petroleum'!K3106</f>
        <v/>
      </c>
      <c r="D3107">
        <f>'Input EIA Imports Petroleum'!L3106</f>
        <v/>
      </c>
      <c r="E3107">
        <f>VLOOKUP('Input EIA Imports Petroleum'!$E3106,'EIA Petroleum Classification'!$A:$B,2,FALSE)</f>
        <v/>
      </c>
    </row>
    <row r="3108" spans="1:5">
      <c r="A3108">
        <f>YEAR(B3108)</f>
        <v/>
      </c>
      <c r="B3108">
        <f>'Input EIA Imports Petroleum'!A3107</f>
        <v/>
      </c>
      <c r="C3108">
        <f>'Input EIA Imports Petroleum'!K3107</f>
        <v/>
      </c>
      <c r="D3108">
        <f>'Input EIA Imports Petroleum'!L3107</f>
        <v/>
      </c>
      <c r="E3108">
        <f>VLOOKUP('Input EIA Imports Petroleum'!$E3107,'EIA Petroleum Classification'!$A:$B,2,FALSE)</f>
        <v/>
      </c>
    </row>
    <row r="3109" spans="1:5">
      <c r="A3109">
        <f>YEAR(B3109)</f>
        <v/>
      </c>
      <c r="B3109">
        <f>'Input EIA Imports Petroleum'!A3108</f>
        <v/>
      </c>
      <c r="C3109">
        <f>'Input EIA Imports Petroleum'!K3108</f>
        <v/>
      </c>
      <c r="D3109">
        <f>'Input EIA Imports Petroleum'!L3108</f>
        <v/>
      </c>
      <c r="E3109">
        <f>VLOOKUP('Input EIA Imports Petroleum'!$E3108,'EIA Petroleum Classification'!$A:$B,2,FALSE)</f>
        <v/>
      </c>
    </row>
    <row r="3110" spans="1:5">
      <c r="A3110">
        <f>YEAR(B3110)</f>
        <v/>
      </c>
      <c r="B3110">
        <f>'Input EIA Imports Petroleum'!A3109</f>
        <v/>
      </c>
      <c r="C3110">
        <f>'Input EIA Imports Petroleum'!K3109</f>
        <v/>
      </c>
      <c r="D3110">
        <f>'Input EIA Imports Petroleum'!L3109</f>
        <v/>
      </c>
      <c r="E3110">
        <f>VLOOKUP('Input EIA Imports Petroleum'!$E3109,'EIA Petroleum Classification'!$A:$B,2,FALSE)</f>
        <v/>
      </c>
    </row>
    <row r="3111" spans="1:5">
      <c r="A3111">
        <f>YEAR(B3111)</f>
        <v/>
      </c>
      <c r="B3111">
        <f>'Input EIA Imports Petroleum'!A3110</f>
        <v/>
      </c>
      <c r="C3111">
        <f>'Input EIA Imports Petroleum'!K3110</f>
        <v/>
      </c>
      <c r="D3111">
        <f>'Input EIA Imports Petroleum'!L3110</f>
        <v/>
      </c>
      <c r="E3111">
        <f>VLOOKUP('Input EIA Imports Petroleum'!$E3110,'EIA Petroleum Classification'!$A:$B,2,FALSE)</f>
        <v/>
      </c>
    </row>
    <row r="3112" spans="1:5">
      <c r="A3112">
        <f>YEAR(B3112)</f>
        <v/>
      </c>
      <c r="B3112">
        <f>'Input EIA Imports Petroleum'!A3111</f>
        <v/>
      </c>
      <c r="C3112">
        <f>'Input EIA Imports Petroleum'!K3111</f>
        <v/>
      </c>
      <c r="D3112">
        <f>'Input EIA Imports Petroleum'!L3111</f>
        <v/>
      </c>
      <c r="E3112">
        <f>VLOOKUP('Input EIA Imports Petroleum'!$E3111,'EIA Petroleum Classification'!$A:$B,2,FALSE)</f>
        <v/>
      </c>
    </row>
    <row r="3113" spans="1:5">
      <c r="A3113">
        <f>YEAR(B3113)</f>
        <v/>
      </c>
      <c r="B3113">
        <f>'Input EIA Imports Petroleum'!A3112</f>
        <v/>
      </c>
      <c r="C3113">
        <f>'Input EIA Imports Petroleum'!K3112</f>
        <v/>
      </c>
      <c r="D3113">
        <f>'Input EIA Imports Petroleum'!L3112</f>
        <v/>
      </c>
      <c r="E3113">
        <f>VLOOKUP('Input EIA Imports Petroleum'!$E3112,'EIA Petroleum Classification'!$A:$B,2,FALSE)</f>
        <v/>
      </c>
    </row>
    <row r="3114" spans="1:5">
      <c r="A3114">
        <f>YEAR(B3114)</f>
        <v/>
      </c>
      <c r="B3114">
        <f>'Input EIA Imports Petroleum'!A3113</f>
        <v/>
      </c>
      <c r="C3114">
        <f>'Input EIA Imports Petroleum'!K3113</f>
        <v/>
      </c>
      <c r="D3114">
        <f>'Input EIA Imports Petroleum'!L3113</f>
        <v/>
      </c>
      <c r="E3114">
        <f>VLOOKUP('Input EIA Imports Petroleum'!$E3113,'EIA Petroleum Classification'!$A:$B,2,FALSE)</f>
        <v/>
      </c>
    </row>
    <row r="3115" spans="1:5">
      <c r="A3115">
        <f>YEAR(B3115)</f>
        <v/>
      </c>
      <c r="B3115">
        <f>'Input EIA Imports Petroleum'!A3114</f>
        <v/>
      </c>
      <c r="C3115">
        <f>'Input EIA Imports Petroleum'!K3114</f>
        <v/>
      </c>
      <c r="D3115">
        <f>'Input EIA Imports Petroleum'!L3114</f>
        <v/>
      </c>
      <c r="E3115">
        <f>VLOOKUP('Input EIA Imports Petroleum'!$E3114,'EIA Petroleum Classification'!$A:$B,2,FALSE)</f>
        <v/>
      </c>
    </row>
    <row r="3116" spans="1:5">
      <c r="A3116">
        <f>YEAR(B3116)</f>
        <v/>
      </c>
      <c r="B3116">
        <f>'Input EIA Imports Petroleum'!A3115</f>
        <v/>
      </c>
      <c r="C3116">
        <f>'Input EIA Imports Petroleum'!K3115</f>
        <v/>
      </c>
      <c r="D3116">
        <f>'Input EIA Imports Petroleum'!L3115</f>
        <v/>
      </c>
      <c r="E3116">
        <f>VLOOKUP('Input EIA Imports Petroleum'!$E3115,'EIA Petroleum Classification'!$A:$B,2,FALSE)</f>
        <v/>
      </c>
    </row>
    <row r="3117" spans="1:5">
      <c r="A3117">
        <f>YEAR(B3117)</f>
        <v/>
      </c>
      <c r="B3117">
        <f>'Input EIA Imports Petroleum'!A3116</f>
        <v/>
      </c>
      <c r="C3117">
        <f>'Input EIA Imports Petroleum'!K3116</f>
        <v/>
      </c>
      <c r="D3117">
        <f>'Input EIA Imports Petroleum'!L3116</f>
        <v/>
      </c>
      <c r="E3117">
        <f>VLOOKUP('Input EIA Imports Petroleum'!$E3116,'EIA Petroleum Classification'!$A:$B,2,FALSE)</f>
        <v/>
      </c>
    </row>
    <row r="3118" spans="1:5">
      <c r="A3118">
        <f>YEAR(B3118)</f>
        <v/>
      </c>
      <c r="B3118">
        <f>'Input EIA Imports Petroleum'!A3117</f>
        <v/>
      </c>
      <c r="C3118">
        <f>'Input EIA Imports Petroleum'!K3117</f>
        <v/>
      </c>
      <c r="D3118">
        <f>'Input EIA Imports Petroleum'!L3117</f>
        <v/>
      </c>
      <c r="E3118">
        <f>VLOOKUP('Input EIA Imports Petroleum'!$E3117,'EIA Petroleum Classification'!$A:$B,2,FALSE)</f>
        <v/>
      </c>
    </row>
    <row r="3119" spans="1:5">
      <c r="A3119">
        <f>YEAR(B3119)</f>
        <v/>
      </c>
      <c r="B3119">
        <f>'Input EIA Imports Petroleum'!A3118</f>
        <v/>
      </c>
      <c r="C3119">
        <f>'Input EIA Imports Petroleum'!K3118</f>
        <v/>
      </c>
      <c r="D3119">
        <f>'Input EIA Imports Petroleum'!L3118</f>
        <v/>
      </c>
      <c r="E3119">
        <f>VLOOKUP('Input EIA Imports Petroleum'!$E3118,'EIA Petroleum Classification'!$A:$B,2,FALSE)</f>
        <v/>
      </c>
    </row>
    <row r="3120" spans="1:5">
      <c r="A3120">
        <f>YEAR(B3120)</f>
        <v/>
      </c>
      <c r="B3120">
        <f>'Input EIA Imports Petroleum'!A3119</f>
        <v/>
      </c>
      <c r="C3120">
        <f>'Input EIA Imports Petroleum'!K3119</f>
        <v/>
      </c>
      <c r="D3120">
        <f>'Input EIA Imports Petroleum'!L3119</f>
        <v/>
      </c>
      <c r="E3120">
        <f>VLOOKUP('Input EIA Imports Petroleum'!$E3119,'EIA Petroleum Classification'!$A:$B,2,FALSE)</f>
        <v/>
      </c>
    </row>
    <row r="3121" spans="1:5">
      <c r="A3121">
        <f>YEAR(B3121)</f>
        <v/>
      </c>
      <c r="B3121">
        <f>'Input EIA Imports Petroleum'!A3120</f>
        <v/>
      </c>
      <c r="C3121">
        <f>'Input EIA Imports Petroleum'!K3120</f>
        <v/>
      </c>
      <c r="D3121">
        <f>'Input EIA Imports Petroleum'!L3120</f>
        <v/>
      </c>
      <c r="E3121">
        <f>VLOOKUP('Input EIA Imports Petroleum'!$E3120,'EIA Petroleum Classification'!$A:$B,2,FALSE)</f>
        <v/>
      </c>
    </row>
    <row r="3122" spans="1:5">
      <c r="A3122">
        <f>YEAR(B3122)</f>
        <v/>
      </c>
      <c r="B3122">
        <f>'Input EIA Imports Petroleum'!A3121</f>
        <v/>
      </c>
      <c r="C3122">
        <f>'Input EIA Imports Petroleum'!K3121</f>
        <v/>
      </c>
      <c r="D3122">
        <f>'Input EIA Imports Petroleum'!L3121</f>
        <v/>
      </c>
      <c r="E3122">
        <f>VLOOKUP('Input EIA Imports Petroleum'!$E3121,'EIA Petroleum Classification'!$A:$B,2,FALSE)</f>
        <v/>
      </c>
    </row>
    <row r="3123" spans="1:5">
      <c r="A3123">
        <f>YEAR(B3123)</f>
        <v/>
      </c>
      <c r="B3123">
        <f>'Input EIA Imports Petroleum'!A3122</f>
        <v/>
      </c>
      <c r="C3123">
        <f>'Input EIA Imports Petroleum'!K3122</f>
        <v/>
      </c>
      <c r="D3123">
        <f>'Input EIA Imports Petroleum'!L3122</f>
        <v/>
      </c>
      <c r="E3123">
        <f>VLOOKUP('Input EIA Imports Petroleum'!$E3122,'EIA Petroleum Classification'!$A:$B,2,FALSE)</f>
        <v/>
      </c>
    </row>
    <row r="3124" spans="1:5">
      <c r="A3124">
        <f>YEAR(B3124)</f>
        <v/>
      </c>
      <c r="B3124">
        <f>'Input EIA Imports Petroleum'!A3123</f>
        <v/>
      </c>
      <c r="C3124">
        <f>'Input EIA Imports Petroleum'!K3123</f>
        <v/>
      </c>
      <c r="D3124">
        <f>'Input EIA Imports Petroleum'!L3123</f>
        <v/>
      </c>
      <c r="E3124">
        <f>VLOOKUP('Input EIA Imports Petroleum'!$E3123,'EIA Petroleum Classification'!$A:$B,2,FALSE)</f>
        <v/>
      </c>
    </row>
    <row r="3125" spans="1:5">
      <c r="A3125">
        <f>YEAR(B3125)</f>
        <v/>
      </c>
      <c r="B3125">
        <f>'Input EIA Imports Petroleum'!A3124</f>
        <v/>
      </c>
      <c r="C3125">
        <f>'Input EIA Imports Petroleum'!K3124</f>
        <v/>
      </c>
      <c r="D3125">
        <f>'Input EIA Imports Petroleum'!L3124</f>
        <v/>
      </c>
      <c r="E3125">
        <f>VLOOKUP('Input EIA Imports Petroleum'!$E3124,'EIA Petroleum Classification'!$A:$B,2,FALSE)</f>
        <v/>
      </c>
    </row>
    <row r="3126" spans="1:5">
      <c r="A3126">
        <f>YEAR(B3126)</f>
        <v/>
      </c>
      <c r="B3126">
        <f>'Input EIA Imports Petroleum'!A3125</f>
        <v/>
      </c>
      <c r="C3126">
        <f>'Input EIA Imports Petroleum'!K3125</f>
        <v/>
      </c>
      <c r="D3126">
        <f>'Input EIA Imports Petroleum'!L3125</f>
        <v/>
      </c>
      <c r="E3126">
        <f>VLOOKUP('Input EIA Imports Petroleum'!$E3125,'EIA Petroleum Classification'!$A:$B,2,FALSE)</f>
        <v/>
      </c>
    </row>
    <row r="3127" spans="1:5">
      <c r="A3127">
        <f>YEAR(B3127)</f>
        <v/>
      </c>
      <c r="B3127">
        <f>'Input EIA Imports Petroleum'!A3126</f>
        <v/>
      </c>
      <c r="C3127">
        <f>'Input EIA Imports Petroleum'!K3126</f>
        <v/>
      </c>
      <c r="D3127">
        <f>'Input EIA Imports Petroleum'!L3126</f>
        <v/>
      </c>
      <c r="E3127">
        <f>VLOOKUP('Input EIA Imports Petroleum'!$E3126,'EIA Petroleum Classification'!$A:$B,2,FALSE)</f>
        <v/>
      </c>
    </row>
    <row r="3128" spans="1:5">
      <c r="A3128">
        <f>YEAR(B3128)</f>
        <v/>
      </c>
      <c r="B3128">
        <f>'Input EIA Imports Petroleum'!A3127</f>
        <v/>
      </c>
      <c r="C3128">
        <f>'Input EIA Imports Petroleum'!K3127</f>
        <v/>
      </c>
      <c r="D3128">
        <f>'Input EIA Imports Petroleum'!L3127</f>
        <v/>
      </c>
      <c r="E3128">
        <f>VLOOKUP('Input EIA Imports Petroleum'!$E3127,'EIA Petroleum Classification'!$A:$B,2,FALSE)</f>
        <v/>
      </c>
    </row>
    <row r="3129" spans="1:5">
      <c r="A3129">
        <f>YEAR(B3129)</f>
        <v/>
      </c>
      <c r="B3129">
        <f>'Input EIA Imports Petroleum'!A3128</f>
        <v/>
      </c>
      <c r="C3129">
        <f>'Input EIA Imports Petroleum'!K3128</f>
        <v/>
      </c>
      <c r="D3129">
        <f>'Input EIA Imports Petroleum'!L3128</f>
        <v/>
      </c>
      <c r="E3129">
        <f>VLOOKUP('Input EIA Imports Petroleum'!$E3128,'EIA Petroleum Classification'!$A:$B,2,FALSE)</f>
        <v/>
      </c>
    </row>
    <row r="3130" spans="1:5">
      <c r="A3130">
        <f>YEAR(B3130)</f>
        <v/>
      </c>
      <c r="B3130">
        <f>'Input EIA Imports Petroleum'!A3129</f>
        <v/>
      </c>
      <c r="C3130">
        <f>'Input EIA Imports Petroleum'!K3129</f>
        <v/>
      </c>
      <c r="D3130">
        <f>'Input EIA Imports Petroleum'!L3129</f>
        <v/>
      </c>
      <c r="E3130">
        <f>VLOOKUP('Input EIA Imports Petroleum'!$E3129,'EIA Petroleum Classification'!$A:$B,2,FALSE)</f>
        <v/>
      </c>
    </row>
    <row r="3131" spans="1:5">
      <c r="A3131">
        <f>YEAR(B3131)</f>
        <v/>
      </c>
      <c r="B3131">
        <f>'Input EIA Imports Petroleum'!A3130</f>
        <v/>
      </c>
      <c r="C3131">
        <f>'Input EIA Imports Petroleum'!K3130</f>
        <v/>
      </c>
      <c r="D3131">
        <f>'Input EIA Imports Petroleum'!L3130</f>
        <v/>
      </c>
      <c r="E3131">
        <f>VLOOKUP('Input EIA Imports Petroleum'!$E3130,'EIA Petroleum Classification'!$A:$B,2,FALSE)</f>
        <v/>
      </c>
    </row>
    <row r="3132" spans="1:5">
      <c r="A3132">
        <f>YEAR(B3132)</f>
        <v/>
      </c>
      <c r="B3132">
        <f>'Input EIA Imports Petroleum'!A3131</f>
        <v/>
      </c>
      <c r="C3132">
        <f>'Input EIA Imports Petroleum'!K3131</f>
        <v/>
      </c>
      <c r="D3132">
        <f>'Input EIA Imports Petroleum'!L3131</f>
        <v/>
      </c>
      <c r="E3132">
        <f>VLOOKUP('Input EIA Imports Petroleum'!$E3131,'EIA Petroleum Classification'!$A:$B,2,FALSE)</f>
        <v/>
      </c>
    </row>
    <row r="3133" spans="1:5">
      <c r="A3133">
        <f>YEAR(B3133)</f>
        <v/>
      </c>
      <c r="B3133">
        <f>'Input EIA Imports Petroleum'!A3132</f>
        <v/>
      </c>
      <c r="C3133">
        <f>'Input EIA Imports Petroleum'!K3132</f>
        <v/>
      </c>
      <c r="D3133">
        <f>'Input EIA Imports Petroleum'!L3132</f>
        <v/>
      </c>
      <c r="E3133">
        <f>VLOOKUP('Input EIA Imports Petroleum'!$E3132,'EIA Petroleum Classification'!$A:$B,2,FALSE)</f>
        <v/>
      </c>
    </row>
    <row r="3134" spans="1:5">
      <c r="A3134">
        <f>YEAR(B3134)</f>
        <v/>
      </c>
      <c r="B3134">
        <f>'Input EIA Imports Petroleum'!A3133</f>
        <v/>
      </c>
      <c r="C3134">
        <f>'Input EIA Imports Petroleum'!K3133</f>
        <v/>
      </c>
      <c r="D3134">
        <f>'Input EIA Imports Petroleum'!L3133</f>
        <v/>
      </c>
      <c r="E3134">
        <f>VLOOKUP('Input EIA Imports Petroleum'!$E3133,'EIA Petroleum Classification'!$A:$B,2,FALSE)</f>
        <v/>
      </c>
    </row>
    <row r="3135" spans="1:5">
      <c r="A3135">
        <f>YEAR(B3135)</f>
        <v/>
      </c>
      <c r="B3135">
        <f>'Input EIA Imports Petroleum'!A3134</f>
        <v/>
      </c>
      <c r="C3135">
        <f>'Input EIA Imports Petroleum'!K3134</f>
        <v/>
      </c>
      <c r="D3135">
        <f>'Input EIA Imports Petroleum'!L3134</f>
        <v/>
      </c>
      <c r="E3135">
        <f>VLOOKUP('Input EIA Imports Petroleum'!$E3134,'EIA Petroleum Classification'!$A:$B,2,FALSE)</f>
        <v/>
      </c>
    </row>
    <row r="3136" spans="1:5">
      <c r="A3136">
        <f>YEAR(B3136)</f>
        <v/>
      </c>
      <c r="B3136">
        <f>'Input EIA Imports Petroleum'!A3135</f>
        <v/>
      </c>
      <c r="C3136">
        <f>'Input EIA Imports Petroleum'!K3135</f>
        <v/>
      </c>
      <c r="D3136">
        <f>'Input EIA Imports Petroleum'!L3135</f>
        <v/>
      </c>
      <c r="E3136">
        <f>VLOOKUP('Input EIA Imports Petroleum'!$E3135,'EIA Petroleum Classification'!$A:$B,2,FALSE)</f>
        <v/>
      </c>
    </row>
    <row r="3137" spans="1:5">
      <c r="A3137">
        <f>YEAR(B3137)</f>
        <v/>
      </c>
      <c r="B3137">
        <f>'Input EIA Imports Petroleum'!A3136</f>
        <v/>
      </c>
      <c r="C3137">
        <f>'Input EIA Imports Petroleum'!K3136</f>
        <v/>
      </c>
      <c r="D3137">
        <f>'Input EIA Imports Petroleum'!L3136</f>
        <v/>
      </c>
      <c r="E3137">
        <f>VLOOKUP('Input EIA Imports Petroleum'!$E3136,'EIA Petroleum Classification'!$A:$B,2,FALSE)</f>
        <v/>
      </c>
    </row>
    <row r="3138" spans="1:5">
      <c r="A3138">
        <f>YEAR(B3138)</f>
        <v/>
      </c>
      <c r="B3138">
        <f>'Input EIA Imports Petroleum'!A3137</f>
        <v/>
      </c>
      <c r="C3138">
        <f>'Input EIA Imports Petroleum'!K3137</f>
        <v/>
      </c>
      <c r="D3138">
        <f>'Input EIA Imports Petroleum'!L3137</f>
        <v/>
      </c>
      <c r="E3138">
        <f>VLOOKUP('Input EIA Imports Petroleum'!$E3137,'EIA Petroleum Classification'!$A:$B,2,FALSE)</f>
        <v/>
      </c>
    </row>
    <row r="3139" spans="1:5">
      <c r="A3139">
        <f>YEAR(B3139)</f>
        <v/>
      </c>
      <c r="B3139">
        <f>'Input EIA Imports Petroleum'!A3138</f>
        <v/>
      </c>
      <c r="C3139">
        <f>'Input EIA Imports Petroleum'!K3138</f>
        <v/>
      </c>
      <c r="D3139">
        <f>'Input EIA Imports Petroleum'!L3138</f>
        <v/>
      </c>
      <c r="E3139">
        <f>VLOOKUP('Input EIA Imports Petroleum'!$E3138,'EIA Petroleum Classification'!$A:$B,2,FALSE)</f>
        <v/>
      </c>
    </row>
    <row r="3140" spans="1:5">
      <c r="A3140">
        <f>YEAR(B3140)</f>
        <v/>
      </c>
      <c r="B3140">
        <f>'Input EIA Imports Petroleum'!A3139</f>
        <v/>
      </c>
      <c r="C3140">
        <f>'Input EIA Imports Petroleum'!K3139</f>
        <v/>
      </c>
      <c r="D3140">
        <f>'Input EIA Imports Petroleum'!L3139</f>
        <v/>
      </c>
      <c r="E3140">
        <f>VLOOKUP('Input EIA Imports Petroleum'!$E3139,'EIA Petroleum Classification'!$A:$B,2,FALSE)</f>
        <v/>
      </c>
    </row>
    <row r="3141" spans="1:5">
      <c r="A3141">
        <f>YEAR(B3141)</f>
        <v/>
      </c>
      <c r="B3141">
        <f>'Input EIA Imports Petroleum'!A3140</f>
        <v/>
      </c>
      <c r="C3141">
        <f>'Input EIA Imports Petroleum'!K3140</f>
        <v/>
      </c>
      <c r="D3141">
        <f>'Input EIA Imports Petroleum'!L3140</f>
        <v/>
      </c>
      <c r="E3141">
        <f>VLOOKUP('Input EIA Imports Petroleum'!$E3140,'EIA Petroleum Classification'!$A:$B,2,FALSE)</f>
        <v/>
      </c>
    </row>
    <row r="3142" spans="1:5">
      <c r="A3142">
        <f>YEAR(B3142)</f>
        <v/>
      </c>
      <c r="B3142">
        <f>'Input EIA Imports Petroleum'!A3141</f>
        <v/>
      </c>
      <c r="C3142">
        <f>'Input EIA Imports Petroleum'!K3141</f>
        <v/>
      </c>
      <c r="D3142">
        <f>'Input EIA Imports Petroleum'!L3141</f>
        <v/>
      </c>
      <c r="E3142">
        <f>VLOOKUP('Input EIA Imports Petroleum'!$E3141,'EIA Petroleum Classification'!$A:$B,2,FALSE)</f>
        <v/>
      </c>
    </row>
    <row r="3143" spans="1:5">
      <c r="A3143">
        <f>YEAR(B3143)</f>
        <v/>
      </c>
      <c r="B3143">
        <f>'Input EIA Imports Petroleum'!A3142</f>
        <v/>
      </c>
      <c r="C3143">
        <f>'Input EIA Imports Petroleum'!K3142</f>
        <v/>
      </c>
      <c r="D3143">
        <f>'Input EIA Imports Petroleum'!L3142</f>
        <v/>
      </c>
      <c r="E3143">
        <f>VLOOKUP('Input EIA Imports Petroleum'!$E3142,'EIA Petroleum Classification'!$A:$B,2,FALSE)</f>
        <v/>
      </c>
    </row>
    <row r="3144" spans="1:5">
      <c r="A3144">
        <f>YEAR(B3144)</f>
        <v/>
      </c>
      <c r="B3144">
        <f>'Input EIA Imports Petroleum'!A3143</f>
        <v/>
      </c>
      <c r="C3144">
        <f>'Input EIA Imports Petroleum'!K3143</f>
        <v/>
      </c>
      <c r="D3144">
        <f>'Input EIA Imports Petroleum'!L3143</f>
        <v/>
      </c>
      <c r="E3144">
        <f>VLOOKUP('Input EIA Imports Petroleum'!$E3143,'EIA Petroleum Classification'!$A:$B,2,FALSE)</f>
        <v/>
      </c>
    </row>
    <row r="3145" spans="1:5">
      <c r="A3145">
        <f>YEAR(B3145)</f>
        <v/>
      </c>
      <c r="B3145">
        <f>'Input EIA Imports Petroleum'!A3144</f>
        <v/>
      </c>
      <c r="C3145">
        <f>'Input EIA Imports Petroleum'!K3144</f>
        <v/>
      </c>
      <c r="D3145">
        <f>'Input EIA Imports Petroleum'!L3144</f>
        <v/>
      </c>
      <c r="E3145">
        <f>VLOOKUP('Input EIA Imports Petroleum'!$E3144,'EIA Petroleum Classification'!$A:$B,2,FALSE)</f>
        <v/>
      </c>
    </row>
    <row r="3146" spans="1:5">
      <c r="A3146">
        <f>YEAR(B3146)</f>
        <v/>
      </c>
      <c r="B3146">
        <f>'Input EIA Imports Petroleum'!A3145</f>
        <v/>
      </c>
      <c r="C3146">
        <f>'Input EIA Imports Petroleum'!K3145</f>
        <v/>
      </c>
      <c r="D3146">
        <f>'Input EIA Imports Petroleum'!L3145</f>
        <v/>
      </c>
      <c r="E3146">
        <f>VLOOKUP('Input EIA Imports Petroleum'!$E3145,'EIA Petroleum Classification'!$A:$B,2,FALSE)</f>
        <v/>
      </c>
    </row>
    <row r="3147" spans="1:5">
      <c r="A3147">
        <f>YEAR(B3147)</f>
        <v/>
      </c>
      <c r="B3147">
        <f>'Input EIA Imports Petroleum'!A3146</f>
        <v/>
      </c>
      <c r="C3147">
        <f>'Input EIA Imports Petroleum'!K3146</f>
        <v/>
      </c>
      <c r="D3147">
        <f>'Input EIA Imports Petroleum'!L3146</f>
        <v/>
      </c>
      <c r="E3147">
        <f>VLOOKUP('Input EIA Imports Petroleum'!$E3146,'EIA Petroleum Classification'!$A:$B,2,FALSE)</f>
        <v/>
      </c>
    </row>
    <row r="3148" spans="1:5">
      <c r="A3148">
        <f>YEAR(B3148)</f>
        <v/>
      </c>
      <c r="B3148">
        <f>'Input EIA Imports Petroleum'!A3147</f>
        <v/>
      </c>
      <c r="C3148">
        <f>'Input EIA Imports Petroleum'!K3147</f>
        <v/>
      </c>
      <c r="D3148">
        <f>'Input EIA Imports Petroleum'!L3147</f>
        <v/>
      </c>
      <c r="E3148">
        <f>VLOOKUP('Input EIA Imports Petroleum'!$E3147,'EIA Petroleum Classification'!$A:$B,2,FALSE)</f>
        <v/>
      </c>
    </row>
    <row r="3149" spans="1:5">
      <c r="A3149">
        <f>YEAR(B3149)</f>
        <v/>
      </c>
      <c r="B3149">
        <f>'Input EIA Imports Petroleum'!A3148</f>
        <v/>
      </c>
      <c r="C3149">
        <f>'Input EIA Imports Petroleum'!K3148</f>
        <v/>
      </c>
      <c r="D3149">
        <f>'Input EIA Imports Petroleum'!L3148</f>
        <v/>
      </c>
      <c r="E3149">
        <f>VLOOKUP('Input EIA Imports Petroleum'!$E3148,'EIA Petroleum Classification'!$A:$B,2,FALSE)</f>
        <v/>
      </c>
    </row>
    <row r="3150" spans="1:5">
      <c r="A3150">
        <f>YEAR(B3150)</f>
        <v/>
      </c>
      <c r="B3150">
        <f>'Input EIA Imports Petroleum'!A3149</f>
        <v/>
      </c>
      <c r="C3150">
        <f>'Input EIA Imports Petroleum'!K3149</f>
        <v/>
      </c>
      <c r="D3150">
        <f>'Input EIA Imports Petroleum'!L3149</f>
        <v/>
      </c>
      <c r="E3150">
        <f>VLOOKUP('Input EIA Imports Petroleum'!$E3149,'EIA Petroleum Classification'!$A:$B,2,FALSE)</f>
        <v/>
      </c>
    </row>
    <row r="3151" spans="1:5">
      <c r="A3151">
        <f>YEAR(B3151)</f>
        <v/>
      </c>
      <c r="B3151">
        <f>'Input EIA Imports Petroleum'!A3150</f>
        <v/>
      </c>
      <c r="C3151">
        <f>'Input EIA Imports Petroleum'!K3150</f>
        <v/>
      </c>
      <c r="D3151">
        <f>'Input EIA Imports Petroleum'!L3150</f>
        <v/>
      </c>
      <c r="E3151">
        <f>VLOOKUP('Input EIA Imports Petroleum'!$E3150,'EIA Petroleum Classification'!$A:$B,2,FALSE)</f>
        <v/>
      </c>
    </row>
    <row r="3152" spans="1:5">
      <c r="A3152">
        <f>YEAR(B3152)</f>
        <v/>
      </c>
      <c r="B3152">
        <f>'Input EIA Imports Petroleum'!A3151</f>
        <v/>
      </c>
      <c r="C3152">
        <f>'Input EIA Imports Petroleum'!K3151</f>
        <v/>
      </c>
      <c r="D3152">
        <f>'Input EIA Imports Petroleum'!L3151</f>
        <v/>
      </c>
      <c r="E3152">
        <f>VLOOKUP('Input EIA Imports Petroleum'!$E3151,'EIA Petroleum Classification'!$A:$B,2,FALSE)</f>
        <v/>
      </c>
    </row>
    <row r="3153" spans="1:5">
      <c r="A3153">
        <f>YEAR(B3153)</f>
        <v/>
      </c>
      <c r="B3153">
        <f>'Input EIA Imports Petroleum'!A3152</f>
        <v/>
      </c>
      <c r="C3153">
        <f>'Input EIA Imports Petroleum'!K3152</f>
        <v/>
      </c>
      <c r="D3153">
        <f>'Input EIA Imports Petroleum'!L3152</f>
        <v/>
      </c>
      <c r="E3153">
        <f>VLOOKUP('Input EIA Imports Petroleum'!$E3152,'EIA Petroleum Classification'!$A:$B,2,FALSE)</f>
        <v/>
      </c>
    </row>
    <row r="3154" spans="1:5">
      <c r="A3154">
        <f>YEAR(B3154)</f>
        <v/>
      </c>
      <c r="B3154">
        <f>'Input EIA Imports Petroleum'!A3153</f>
        <v/>
      </c>
      <c r="C3154">
        <f>'Input EIA Imports Petroleum'!K3153</f>
        <v/>
      </c>
      <c r="D3154">
        <f>'Input EIA Imports Petroleum'!L3153</f>
        <v/>
      </c>
      <c r="E3154">
        <f>VLOOKUP('Input EIA Imports Petroleum'!$E3153,'EIA Petroleum Classification'!$A:$B,2,FALSE)</f>
        <v/>
      </c>
    </row>
    <row r="3155" spans="1:5">
      <c r="A3155">
        <f>YEAR(B3155)</f>
        <v/>
      </c>
      <c r="B3155">
        <f>'Input EIA Imports Petroleum'!A3154</f>
        <v/>
      </c>
      <c r="C3155">
        <f>'Input EIA Imports Petroleum'!K3154</f>
        <v/>
      </c>
      <c r="D3155">
        <f>'Input EIA Imports Petroleum'!L3154</f>
        <v/>
      </c>
      <c r="E3155">
        <f>VLOOKUP('Input EIA Imports Petroleum'!$E3154,'EIA Petroleum Classification'!$A:$B,2,FALSE)</f>
        <v/>
      </c>
    </row>
    <row r="3156" spans="1:5">
      <c r="A3156">
        <f>YEAR(B3156)</f>
        <v/>
      </c>
      <c r="B3156">
        <f>'Input EIA Imports Petroleum'!A3155</f>
        <v/>
      </c>
      <c r="C3156">
        <f>'Input EIA Imports Petroleum'!K3155</f>
        <v/>
      </c>
      <c r="D3156">
        <f>'Input EIA Imports Petroleum'!L3155</f>
        <v/>
      </c>
      <c r="E3156">
        <f>VLOOKUP('Input EIA Imports Petroleum'!$E3155,'EIA Petroleum Classification'!$A:$B,2,FALSE)</f>
        <v/>
      </c>
    </row>
    <row r="3157" spans="1:5">
      <c r="A3157">
        <f>YEAR(B3157)</f>
        <v/>
      </c>
      <c r="B3157">
        <f>'Input EIA Imports Petroleum'!A3156</f>
        <v/>
      </c>
      <c r="C3157">
        <f>'Input EIA Imports Petroleum'!K3156</f>
        <v/>
      </c>
      <c r="D3157">
        <f>'Input EIA Imports Petroleum'!L3156</f>
        <v/>
      </c>
      <c r="E3157">
        <f>VLOOKUP('Input EIA Imports Petroleum'!$E3156,'EIA Petroleum Classification'!$A:$B,2,FALSE)</f>
        <v/>
      </c>
    </row>
    <row r="3158" spans="1:5">
      <c r="A3158">
        <f>YEAR(B3158)</f>
        <v/>
      </c>
      <c r="B3158">
        <f>'Input EIA Imports Petroleum'!A3157</f>
        <v/>
      </c>
      <c r="C3158">
        <f>'Input EIA Imports Petroleum'!K3157</f>
        <v/>
      </c>
      <c r="D3158">
        <f>'Input EIA Imports Petroleum'!L3157</f>
        <v/>
      </c>
      <c r="E3158">
        <f>VLOOKUP('Input EIA Imports Petroleum'!$E3157,'EIA Petroleum Classification'!$A:$B,2,FALSE)</f>
        <v/>
      </c>
    </row>
    <row r="3159" spans="1:5">
      <c r="A3159">
        <f>YEAR(B3159)</f>
        <v/>
      </c>
      <c r="B3159">
        <f>'Input EIA Imports Petroleum'!A3158</f>
        <v/>
      </c>
      <c r="C3159">
        <f>'Input EIA Imports Petroleum'!K3158</f>
        <v/>
      </c>
      <c r="D3159">
        <f>'Input EIA Imports Petroleum'!L3158</f>
        <v/>
      </c>
      <c r="E3159">
        <f>VLOOKUP('Input EIA Imports Petroleum'!$E3158,'EIA Petroleum Classification'!$A:$B,2,FALSE)</f>
        <v/>
      </c>
    </row>
    <row r="3160" spans="1:5">
      <c r="A3160">
        <f>YEAR(B3160)</f>
        <v/>
      </c>
      <c r="B3160">
        <f>'Input EIA Imports Petroleum'!A3159</f>
        <v/>
      </c>
      <c r="C3160">
        <f>'Input EIA Imports Petroleum'!K3159</f>
        <v/>
      </c>
      <c r="D3160">
        <f>'Input EIA Imports Petroleum'!L3159</f>
        <v/>
      </c>
      <c r="E3160">
        <f>VLOOKUP('Input EIA Imports Petroleum'!$E3159,'EIA Petroleum Classification'!$A:$B,2,FALSE)</f>
        <v/>
      </c>
    </row>
    <row r="3161" spans="1:5">
      <c r="A3161">
        <f>YEAR(B3161)</f>
        <v/>
      </c>
      <c r="B3161">
        <f>'Input EIA Imports Petroleum'!A3160</f>
        <v/>
      </c>
      <c r="C3161">
        <f>'Input EIA Imports Petroleum'!K3160</f>
        <v/>
      </c>
      <c r="D3161">
        <f>'Input EIA Imports Petroleum'!L3160</f>
        <v/>
      </c>
      <c r="E3161">
        <f>VLOOKUP('Input EIA Imports Petroleum'!$E3160,'EIA Petroleum Classification'!$A:$B,2,FALSE)</f>
        <v/>
      </c>
    </row>
    <row r="3162" spans="1:5">
      <c r="A3162">
        <f>YEAR(B3162)</f>
        <v/>
      </c>
      <c r="B3162">
        <f>'Input EIA Imports Petroleum'!A3161</f>
        <v/>
      </c>
      <c r="C3162">
        <f>'Input EIA Imports Petroleum'!K3161</f>
        <v/>
      </c>
      <c r="D3162">
        <f>'Input EIA Imports Petroleum'!L3161</f>
        <v/>
      </c>
      <c r="E3162">
        <f>VLOOKUP('Input EIA Imports Petroleum'!$E3161,'EIA Petroleum Classification'!$A:$B,2,FALSE)</f>
        <v/>
      </c>
    </row>
    <row r="3163" spans="1:5">
      <c r="A3163">
        <f>YEAR(B3163)</f>
        <v/>
      </c>
      <c r="B3163">
        <f>'Input EIA Imports Petroleum'!A3162</f>
        <v/>
      </c>
      <c r="C3163">
        <f>'Input EIA Imports Petroleum'!K3162</f>
        <v/>
      </c>
      <c r="D3163">
        <f>'Input EIA Imports Petroleum'!L3162</f>
        <v/>
      </c>
      <c r="E3163">
        <f>VLOOKUP('Input EIA Imports Petroleum'!$E3162,'EIA Petroleum Classification'!$A:$B,2,FALSE)</f>
        <v/>
      </c>
    </row>
    <row r="3164" spans="1:5">
      <c r="A3164">
        <f>YEAR(B3164)</f>
        <v/>
      </c>
      <c r="B3164">
        <f>'Input EIA Imports Petroleum'!A3163</f>
        <v/>
      </c>
      <c r="C3164">
        <f>'Input EIA Imports Petroleum'!K3163</f>
        <v/>
      </c>
      <c r="D3164">
        <f>'Input EIA Imports Petroleum'!L3163</f>
        <v/>
      </c>
      <c r="E3164">
        <f>VLOOKUP('Input EIA Imports Petroleum'!$E3163,'EIA Petroleum Classification'!$A:$B,2,FALSE)</f>
        <v/>
      </c>
    </row>
    <row r="3165" spans="1:5">
      <c r="A3165">
        <f>YEAR(B3165)</f>
        <v/>
      </c>
      <c r="B3165">
        <f>'Input EIA Imports Petroleum'!A3164</f>
        <v/>
      </c>
      <c r="C3165">
        <f>'Input EIA Imports Petroleum'!K3164</f>
        <v/>
      </c>
      <c r="D3165">
        <f>'Input EIA Imports Petroleum'!L3164</f>
        <v/>
      </c>
      <c r="E3165">
        <f>VLOOKUP('Input EIA Imports Petroleum'!$E3164,'EIA Petroleum Classification'!$A:$B,2,FALSE)</f>
        <v/>
      </c>
    </row>
    <row r="3166" spans="1:5">
      <c r="A3166">
        <f>YEAR(B3166)</f>
        <v/>
      </c>
      <c r="B3166">
        <f>'Input EIA Imports Petroleum'!A3165</f>
        <v/>
      </c>
      <c r="C3166">
        <f>'Input EIA Imports Petroleum'!K3165</f>
        <v/>
      </c>
      <c r="D3166">
        <f>'Input EIA Imports Petroleum'!L3165</f>
        <v/>
      </c>
      <c r="E3166">
        <f>VLOOKUP('Input EIA Imports Petroleum'!$E3165,'EIA Petroleum Classification'!$A:$B,2,FALSE)</f>
        <v/>
      </c>
    </row>
    <row r="3167" spans="1:5">
      <c r="A3167">
        <f>YEAR(B3167)</f>
        <v/>
      </c>
      <c r="B3167">
        <f>'Input EIA Imports Petroleum'!A3166</f>
        <v/>
      </c>
      <c r="C3167">
        <f>'Input EIA Imports Petroleum'!K3166</f>
        <v/>
      </c>
      <c r="D3167">
        <f>'Input EIA Imports Petroleum'!L3166</f>
        <v/>
      </c>
      <c r="E3167">
        <f>VLOOKUP('Input EIA Imports Petroleum'!$E3166,'EIA Petroleum Classification'!$A:$B,2,FALSE)</f>
        <v/>
      </c>
    </row>
    <row r="3168" spans="1:5">
      <c r="A3168">
        <f>YEAR(B3168)</f>
        <v/>
      </c>
      <c r="B3168">
        <f>'Input EIA Imports Petroleum'!A3167</f>
        <v/>
      </c>
      <c r="C3168">
        <f>'Input EIA Imports Petroleum'!K3167</f>
        <v/>
      </c>
      <c r="D3168">
        <f>'Input EIA Imports Petroleum'!L3167</f>
        <v/>
      </c>
      <c r="E3168">
        <f>VLOOKUP('Input EIA Imports Petroleum'!$E3167,'EIA Petroleum Classification'!$A:$B,2,FALSE)</f>
        <v/>
      </c>
    </row>
    <row r="3169" spans="1:5">
      <c r="A3169">
        <f>YEAR(B3169)</f>
        <v/>
      </c>
      <c r="B3169">
        <f>'Input EIA Imports Petroleum'!A3168</f>
        <v/>
      </c>
      <c r="C3169">
        <f>'Input EIA Imports Petroleum'!K3168</f>
        <v/>
      </c>
      <c r="D3169">
        <f>'Input EIA Imports Petroleum'!L3168</f>
        <v/>
      </c>
      <c r="E3169">
        <f>VLOOKUP('Input EIA Imports Petroleum'!$E3168,'EIA Petroleum Classification'!$A:$B,2,FALSE)</f>
        <v/>
      </c>
    </row>
    <row r="3170" spans="1:5">
      <c r="A3170">
        <f>YEAR(B3170)</f>
        <v/>
      </c>
      <c r="B3170">
        <f>'Input EIA Imports Petroleum'!A3169</f>
        <v/>
      </c>
      <c r="C3170">
        <f>'Input EIA Imports Petroleum'!K3169</f>
        <v/>
      </c>
      <c r="D3170">
        <f>'Input EIA Imports Petroleum'!L3169</f>
        <v/>
      </c>
      <c r="E3170">
        <f>VLOOKUP('Input EIA Imports Petroleum'!$E3169,'EIA Petroleum Classification'!$A:$B,2,FALSE)</f>
        <v/>
      </c>
    </row>
    <row r="3171" spans="1:5">
      <c r="A3171">
        <f>YEAR(B3171)</f>
        <v/>
      </c>
      <c r="B3171">
        <f>'Input EIA Imports Petroleum'!A3170</f>
        <v/>
      </c>
      <c r="C3171">
        <f>'Input EIA Imports Petroleum'!K3170</f>
        <v/>
      </c>
      <c r="D3171">
        <f>'Input EIA Imports Petroleum'!L3170</f>
        <v/>
      </c>
      <c r="E3171">
        <f>VLOOKUP('Input EIA Imports Petroleum'!$E3170,'EIA Petroleum Classification'!$A:$B,2,FALSE)</f>
        <v/>
      </c>
    </row>
    <row r="3172" spans="1:5">
      <c r="A3172">
        <f>YEAR(B3172)</f>
        <v/>
      </c>
      <c r="B3172">
        <f>'Input EIA Imports Petroleum'!A3171</f>
        <v/>
      </c>
      <c r="C3172">
        <f>'Input EIA Imports Petroleum'!K3171</f>
        <v/>
      </c>
      <c r="D3172">
        <f>'Input EIA Imports Petroleum'!L3171</f>
        <v/>
      </c>
      <c r="E3172">
        <f>VLOOKUP('Input EIA Imports Petroleum'!$E3171,'EIA Petroleum Classification'!$A:$B,2,FALSE)</f>
        <v/>
      </c>
    </row>
    <row r="3173" spans="1:5">
      <c r="A3173">
        <f>YEAR(B3173)</f>
        <v/>
      </c>
      <c r="B3173">
        <f>'Input EIA Imports Petroleum'!A3172</f>
        <v/>
      </c>
      <c r="C3173">
        <f>'Input EIA Imports Petroleum'!K3172</f>
        <v/>
      </c>
      <c r="D3173">
        <f>'Input EIA Imports Petroleum'!L3172</f>
        <v/>
      </c>
      <c r="E3173">
        <f>VLOOKUP('Input EIA Imports Petroleum'!$E3172,'EIA Petroleum Classification'!$A:$B,2,FALSE)</f>
        <v/>
      </c>
    </row>
    <row r="3174" spans="1:5">
      <c r="A3174">
        <f>YEAR(B3174)</f>
        <v/>
      </c>
      <c r="B3174">
        <f>'Input EIA Imports Petroleum'!A3173</f>
        <v/>
      </c>
      <c r="C3174">
        <f>'Input EIA Imports Petroleum'!K3173</f>
        <v/>
      </c>
      <c r="D3174">
        <f>'Input EIA Imports Petroleum'!L3173</f>
        <v/>
      </c>
      <c r="E3174">
        <f>VLOOKUP('Input EIA Imports Petroleum'!$E3173,'EIA Petroleum Classification'!$A:$B,2,FALSE)</f>
        <v/>
      </c>
    </row>
    <row r="3175" spans="1:5">
      <c r="A3175">
        <f>YEAR(B3175)</f>
        <v/>
      </c>
      <c r="B3175">
        <f>'Input EIA Imports Petroleum'!A3174</f>
        <v/>
      </c>
      <c r="C3175">
        <f>'Input EIA Imports Petroleum'!K3174</f>
        <v/>
      </c>
      <c r="D3175">
        <f>'Input EIA Imports Petroleum'!L3174</f>
        <v/>
      </c>
      <c r="E3175">
        <f>VLOOKUP('Input EIA Imports Petroleum'!$E3174,'EIA Petroleum Classification'!$A:$B,2,FALSE)</f>
        <v/>
      </c>
    </row>
    <row r="3176" spans="1:5">
      <c r="A3176">
        <f>YEAR(B3176)</f>
        <v/>
      </c>
      <c r="B3176">
        <f>'Input EIA Imports Petroleum'!A3175</f>
        <v/>
      </c>
      <c r="C3176">
        <f>'Input EIA Imports Petroleum'!K3175</f>
        <v/>
      </c>
      <c r="D3176">
        <f>'Input EIA Imports Petroleum'!L3175</f>
        <v/>
      </c>
      <c r="E3176">
        <f>VLOOKUP('Input EIA Imports Petroleum'!$E3175,'EIA Petroleum Classification'!$A:$B,2,FALSE)</f>
        <v/>
      </c>
    </row>
    <row r="3177" spans="1:5">
      <c r="A3177">
        <f>YEAR(B3177)</f>
        <v/>
      </c>
      <c r="B3177">
        <f>'Input EIA Imports Petroleum'!A3176</f>
        <v/>
      </c>
      <c r="C3177">
        <f>'Input EIA Imports Petroleum'!K3176</f>
        <v/>
      </c>
      <c r="D3177">
        <f>'Input EIA Imports Petroleum'!L3176</f>
        <v/>
      </c>
      <c r="E3177">
        <f>VLOOKUP('Input EIA Imports Petroleum'!$E3176,'EIA Petroleum Classification'!$A:$B,2,FALSE)</f>
        <v/>
      </c>
    </row>
    <row r="3178" spans="1:5">
      <c r="A3178">
        <f>YEAR(B3178)</f>
        <v/>
      </c>
      <c r="B3178">
        <f>'Input EIA Imports Petroleum'!A3177</f>
        <v/>
      </c>
      <c r="C3178">
        <f>'Input EIA Imports Petroleum'!K3177</f>
        <v/>
      </c>
      <c r="D3178">
        <f>'Input EIA Imports Petroleum'!L3177</f>
        <v/>
      </c>
      <c r="E3178">
        <f>VLOOKUP('Input EIA Imports Petroleum'!$E3177,'EIA Petroleum Classification'!$A:$B,2,FALSE)</f>
        <v/>
      </c>
    </row>
    <row r="3179" spans="1:5">
      <c r="A3179">
        <f>YEAR(B3179)</f>
        <v/>
      </c>
      <c r="B3179">
        <f>'Input EIA Imports Petroleum'!A3178</f>
        <v/>
      </c>
      <c r="C3179">
        <f>'Input EIA Imports Petroleum'!K3178</f>
        <v/>
      </c>
      <c r="D3179">
        <f>'Input EIA Imports Petroleum'!L3178</f>
        <v/>
      </c>
      <c r="E3179">
        <f>VLOOKUP('Input EIA Imports Petroleum'!$E3178,'EIA Petroleum Classification'!$A:$B,2,FALSE)</f>
        <v/>
      </c>
    </row>
    <row r="3180" spans="1:5">
      <c r="A3180">
        <f>YEAR(B3180)</f>
        <v/>
      </c>
      <c r="B3180">
        <f>'Input EIA Imports Petroleum'!A3179</f>
        <v/>
      </c>
      <c r="C3180">
        <f>'Input EIA Imports Petroleum'!K3179</f>
        <v/>
      </c>
      <c r="D3180">
        <f>'Input EIA Imports Petroleum'!L3179</f>
        <v/>
      </c>
      <c r="E3180">
        <f>VLOOKUP('Input EIA Imports Petroleum'!$E3179,'EIA Petroleum Classification'!$A:$B,2,FALSE)</f>
        <v/>
      </c>
    </row>
    <row r="3181" spans="1:5">
      <c r="A3181">
        <f>YEAR(B3181)</f>
        <v/>
      </c>
      <c r="B3181">
        <f>'Input EIA Imports Petroleum'!A3180</f>
        <v/>
      </c>
      <c r="C3181">
        <f>'Input EIA Imports Petroleum'!K3180</f>
        <v/>
      </c>
      <c r="D3181">
        <f>'Input EIA Imports Petroleum'!L3180</f>
        <v/>
      </c>
      <c r="E3181">
        <f>VLOOKUP('Input EIA Imports Petroleum'!$E3180,'EIA Petroleum Classification'!$A:$B,2,FALSE)</f>
        <v/>
      </c>
    </row>
    <row r="3182" spans="1:5">
      <c r="A3182">
        <f>YEAR(B3182)</f>
        <v/>
      </c>
      <c r="B3182">
        <f>'Input EIA Imports Petroleum'!A3181</f>
        <v/>
      </c>
      <c r="C3182">
        <f>'Input EIA Imports Petroleum'!K3181</f>
        <v/>
      </c>
      <c r="D3182">
        <f>'Input EIA Imports Petroleum'!L3181</f>
        <v/>
      </c>
      <c r="E3182">
        <f>VLOOKUP('Input EIA Imports Petroleum'!$E3181,'EIA Petroleum Classification'!$A:$B,2,FALSE)</f>
        <v/>
      </c>
    </row>
    <row r="3183" spans="1:5">
      <c r="A3183">
        <f>YEAR(B3183)</f>
        <v/>
      </c>
      <c r="B3183">
        <f>'Input EIA Imports Petroleum'!A3182</f>
        <v/>
      </c>
      <c r="C3183">
        <f>'Input EIA Imports Petroleum'!K3182</f>
        <v/>
      </c>
      <c r="D3183">
        <f>'Input EIA Imports Petroleum'!L3182</f>
        <v/>
      </c>
      <c r="E3183">
        <f>VLOOKUP('Input EIA Imports Petroleum'!$E3182,'EIA Petroleum Classification'!$A:$B,2,FALSE)</f>
        <v/>
      </c>
    </row>
    <row r="3184" spans="1:5">
      <c r="A3184">
        <f>YEAR(B3184)</f>
        <v/>
      </c>
      <c r="B3184">
        <f>'Input EIA Imports Petroleum'!A3183</f>
        <v/>
      </c>
      <c r="C3184">
        <f>'Input EIA Imports Petroleum'!K3183</f>
        <v/>
      </c>
      <c r="D3184">
        <f>'Input EIA Imports Petroleum'!L3183</f>
        <v/>
      </c>
      <c r="E3184">
        <f>VLOOKUP('Input EIA Imports Petroleum'!$E3183,'EIA Petroleum Classification'!$A:$B,2,FALSE)</f>
        <v/>
      </c>
    </row>
    <row r="3185" spans="1:5">
      <c r="A3185">
        <f>YEAR(B3185)</f>
        <v/>
      </c>
      <c r="B3185">
        <f>'Input EIA Imports Petroleum'!A3184</f>
        <v/>
      </c>
      <c r="C3185">
        <f>'Input EIA Imports Petroleum'!K3184</f>
        <v/>
      </c>
      <c r="D3185">
        <f>'Input EIA Imports Petroleum'!L3184</f>
        <v/>
      </c>
      <c r="E3185">
        <f>VLOOKUP('Input EIA Imports Petroleum'!$E3184,'EIA Petroleum Classification'!$A:$B,2,FALSE)</f>
        <v/>
      </c>
    </row>
    <row r="3186" spans="1:5">
      <c r="A3186">
        <f>YEAR(B3186)</f>
        <v/>
      </c>
      <c r="B3186">
        <f>'Input EIA Imports Petroleum'!A3185</f>
        <v/>
      </c>
      <c r="C3186">
        <f>'Input EIA Imports Petroleum'!K3185</f>
        <v/>
      </c>
      <c r="D3186">
        <f>'Input EIA Imports Petroleum'!L3185</f>
        <v/>
      </c>
      <c r="E3186">
        <f>VLOOKUP('Input EIA Imports Petroleum'!$E3185,'EIA Petroleum Classification'!$A:$B,2,FALSE)</f>
        <v/>
      </c>
    </row>
    <row r="3187" spans="1:5">
      <c r="A3187">
        <f>YEAR(B3187)</f>
        <v/>
      </c>
      <c r="B3187">
        <f>'Input EIA Imports Petroleum'!A3186</f>
        <v/>
      </c>
      <c r="C3187">
        <f>'Input EIA Imports Petroleum'!K3186</f>
        <v/>
      </c>
      <c r="D3187">
        <f>'Input EIA Imports Petroleum'!L3186</f>
        <v/>
      </c>
      <c r="E3187">
        <f>VLOOKUP('Input EIA Imports Petroleum'!$E3186,'EIA Petroleum Classification'!$A:$B,2,FALSE)</f>
        <v/>
      </c>
    </row>
    <row r="3188" spans="1:5">
      <c r="A3188">
        <f>YEAR(B3188)</f>
        <v/>
      </c>
      <c r="B3188">
        <f>'Input EIA Imports Petroleum'!A3187</f>
        <v/>
      </c>
      <c r="C3188">
        <f>'Input EIA Imports Petroleum'!K3187</f>
        <v/>
      </c>
      <c r="D3188">
        <f>'Input EIA Imports Petroleum'!L3187</f>
        <v/>
      </c>
      <c r="E3188">
        <f>VLOOKUP('Input EIA Imports Petroleum'!$E3187,'EIA Petroleum Classification'!$A:$B,2,FALSE)</f>
        <v/>
      </c>
    </row>
    <row r="3189" spans="1:5">
      <c r="A3189">
        <f>YEAR(B3189)</f>
        <v/>
      </c>
      <c r="B3189">
        <f>'Input EIA Imports Petroleum'!A3188</f>
        <v/>
      </c>
      <c r="C3189">
        <f>'Input EIA Imports Petroleum'!K3188</f>
        <v/>
      </c>
      <c r="D3189">
        <f>'Input EIA Imports Petroleum'!L3188</f>
        <v/>
      </c>
      <c r="E3189">
        <f>VLOOKUP('Input EIA Imports Petroleum'!$E3188,'EIA Petroleum Classification'!$A:$B,2,FALSE)</f>
        <v/>
      </c>
    </row>
    <row r="3190" spans="1:5">
      <c r="A3190">
        <f>YEAR(B3190)</f>
        <v/>
      </c>
      <c r="B3190">
        <f>'Input EIA Imports Petroleum'!A3189</f>
        <v/>
      </c>
      <c r="C3190">
        <f>'Input EIA Imports Petroleum'!K3189</f>
        <v/>
      </c>
      <c r="D3190">
        <f>'Input EIA Imports Petroleum'!L3189</f>
        <v/>
      </c>
      <c r="E3190">
        <f>VLOOKUP('Input EIA Imports Petroleum'!$E3189,'EIA Petroleum Classification'!$A:$B,2,FALSE)</f>
        <v/>
      </c>
    </row>
    <row r="3191" spans="1:5">
      <c r="A3191">
        <f>YEAR(B3191)</f>
        <v/>
      </c>
      <c r="B3191">
        <f>'Input EIA Imports Petroleum'!A3190</f>
        <v/>
      </c>
      <c r="C3191">
        <f>'Input EIA Imports Petroleum'!K3190</f>
        <v/>
      </c>
      <c r="D3191">
        <f>'Input EIA Imports Petroleum'!L3190</f>
        <v/>
      </c>
      <c r="E3191">
        <f>VLOOKUP('Input EIA Imports Petroleum'!$E3190,'EIA Petroleum Classification'!$A:$B,2,FALSE)</f>
        <v/>
      </c>
    </row>
    <row r="3192" spans="1:5">
      <c r="A3192">
        <f>YEAR(B3192)</f>
        <v/>
      </c>
      <c r="B3192">
        <f>'Input EIA Imports Petroleum'!A3191</f>
        <v/>
      </c>
      <c r="C3192">
        <f>'Input EIA Imports Petroleum'!K3191</f>
        <v/>
      </c>
      <c r="D3192">
        <f>'Input EIA Imports Petroleum'!L3191</f>
        <v/>
      </c>
      <c r="E3192">
        <f>VLOOKUP('Input EIA Imports Petroleum'!$E3191,'EIA Petroleum Classification'!$A:$B,2,FALSE)</f>
        <v/>
      </c>
    </row>
    <row r="3193" spans="1:5">
      <c r="A3193">
        <f>YEAR(B3193)</f>
        <v/>
      </c>
      <c r="B3193">
        <f>'Input EIA Imports Petroleum'!A3192</f>
        <v/>
      </c>
      <c r="C3193">
        <f>'Input EIA Imports Petroleum'!K3192</f>
        <v/>
      </c>
      <c r="D3193">
        <f>'Input EIA Imports Petroleum'!L3192</f>
        <v/>
      </c>
      <c r="E3193">
        <f>VLOOKUP('Input EIA Imports Petroleum'!$E3192,'EIA Petroleum Classification'!$A:$B,2,FALSE)</f>
        <v/>
      </c>
    </row>
    <row r="3194" spans="1:5">
      <c r="A3194">
        <f>YEAR(B3194)</f>
        <v/>
      </c>
      <c r="B3194">
        <f>'Input EIA Imports Petroleum'!A3193</f>
        <v/>
      </c>
      <c r="C3194">
        <f>'Input EIA Imports Petroleum'!K3193</f>
        <v/>
      </c>
      <c r="D3194">
        <f>'Input EIA Imports Petroleum'!L3193</f>
        <v/>
      </c>
      <c r="E3194">
        <f>VLOOKUP('Input EIA Imports Petroleum'!$E3193,'EIA Petroleum Classification'!$A:$B,2,FALSE)</f>
        <v/>
      </c>
    </row>
    <row r="3195" spans="1:5">
      <c r="A3195">
        <f>YEAR(B3195)</f>
        <v/>
      </c>
      <c r="B3195">
        <f>'Input EIA Imports Petroleum'!A3194</f>
        <v/>
      </c>
      <c r="C3195">
        <f>'Input EIA Imports Petroleum'!K3194</f>
        <v/>
      </c>
      <c r="D3195">
        <f>'Input EIA Imports Petroleum'!L3194</f>
        <v/>
      </c>
      <c r="E3195">
        <f>VLOOKUP('Input EIA Imports Petroleum'!$E3194,'EIA Petroleum Classification'!$A:$B,2,FALSE)</f>
        <v/>
      </c>
    </row>
    <row r="3196" spans="1:5">
      <c r="A3196">
        <f>YEAR(B3196)</f>
        <v/>
      </c>
      <c r="B3196">
        <f>'Input EIA Imports Petroleum'!A3195</f>
        <v/>
      </c>
      <c r="C3196">
        <f>'Input EIA Imports Petroleum'!K3195</f>
        <v/>
      </c>
      <c r="D3196">
        <f>'Input EIA Imports Petroleum'!L3195</f>
        <v/>
      </c>
      <c r="E3196">
        <f>VLOOKUP('Input EIA Imports Petroleum'!$E3195,'EIA Petroleum Classification'!$A:$B,2,FALSE)</f>
        <v/>
      </c>
    </row>
    <row r="3197" spans="1:5">
      <c r="A3197">
        <f>YEAR(B3197)</f>
        <v/>
      </c>
      <c r="B3197">
        <f>'Input EIA Imports Petroleum'!A3196</f>
        <v/>
      </c>
      <c r="C3197">
        <f>'Input EIA Imports Petroleum'!K3196</f>
        <v/>
      </c>
      <c r="D3197">
        <f>'Input EIA Imports Petroleum'!L3196</f>
        <v/>
      </c>
      <c r="E3197">
        <f>VLOOKUP('Input EIA Imports Petroleum'!$E3196,'EIA Petroleum Classification'!$A:$B,2,FALSE)</f>
        <v/>
      </c>
    </row>
    <row r="3198" spans="1:5">
      <c r="A3198">
        <f>YEAR(B3198)</f>
        <v/>
      </c>
      <c r="B3198">
        <f>'Input EIA Imports Petroleum'!A3197</f>
        <v/>
      </c>
      <c r="C3198">
        <f>'Input EIA Imports Petroleum'!K3197</f>
        <v/>
      </c>
      <c r="D3198">
        <f>'Input EIA Imports Petroleum'!L3197</f>
        <v/>
      </c>
      <c r="E3198">
        <f>VLOOKUP('Input EIA Imports Petroleum'!$E3197,'EIA Petroleum Classification'!$A:$B,2,FALSE)</f>
        <v/>
      </c>
    </row>
    <row r="3199" spans="1:5">
      <c r="A3199">
        <f>YEAR(B3199)</f>
        <v/>
      </c>
      <c r="B3199">
        <f>'Input EIA Imports Petroleum'!A3198</f>
        <v/>
      </c>
      <c r="C3199">
        <f>'Input EIA Imports Petroleum'!K3198</f>
        <v/>
      </c>
      <c r="D3199">
        <f>'Input EIA Imports Petroleum'!L3198</f>
        <v/>
      </c>
      <c r="E3199">
        <f>VLOOKUP('Input EIA Imports Petroleum'!$E3198,'EIA Petroleum Classification'!$A:$B,2,FALSE)</f>
        <v/>
      </c>
    </row>
    <row r="3200" spans="1:5">
      <c r="A3200">
        <f>YEAR(B3200)</f>
        <v/>
      </c>
      <c r="B3200">
        <f>'Input EIA Imports Petroleum'!A3199</f>
        <v/>
      </c>
      <c r="C3200">
        <f>'Input EIA Imports Petroleum'!K3199</f>
        <v/>
      </c>
      <c r="D3200">
        <f>'Input EIA Imports Petroleum'!L3199</f>
        <v/>
      </c>
      <c r="E3200">
        <f>VLOOKUP('Input EIA Imports Petroleum'!$E3199,'EIA Petroleum Classification'!$A:$B,2,FALSE)</f>
        <v/>
      </c>
    </row>
    <row r="3201" spans="1:5">
      <c r="A3201">
        <f>YEAR(B3201)</f>
        <v/>
      </c>
      <c r="B3201">
        <f>'Input EIA Imports Petroleum'!A3200</f>
        <v/>
      </c>
      <c r="C3201">
        <f>'Input EIA Imports Petroleum'!K3200</f>
        <v/>
      </c>
      <c r="D3201">
        <f>'Input EIA Imports Petroleum'!L3200</f>
        <v/>
      </c>
      <c r="E3201">
        <f>VLOOKUP('Input EIA Imports Petroleum'!$E3200,'EIA Petroleum Classification'!$A:$B,2,FALSE)</f>
        <v/>
      </c>
    </row>
    <row r="3202" spans="1:5">
      <c r="A3202">
        <f>YEAR(B3202)</f>
        <v/>
      </c>
      <c r="B3202">
        <f>'Input EIA Imports Petroleum'!A3201</f>
        <v/>
      </c>
      <c r="C3202">
        <f>'Input EIA Imports Petroleum'!K3201</f>
        <v/>
      </c>
      <c r="D3202">
        <f>'Input EIA Imports Petroleum'!L3201</f>
        <v/>
      </c>
      <c r="E3202">
        <f>VLOOKUP('Input EIA Imports Petroleum'!$E3201,'EIA Petroleum Classification'!$A:$B,2,FALSE)</f>
        <v/>
      </c>
    </row>
    <row r="3203" spans="1:5">
      <c r="A3203">
        <f>YEAR(B3203)</f>
        <v/>
      </c>
      <c r="B3203">
        <f>'Input EIA Imports Petroleum'!A3202</f>
        <v/>
      </c>
      <c r="C3203">
        <f>'Input EIA Imports Petroleum'!K3202</f>
        <v/>
      </c>
      <c r="D3203">
        <f>'Input EIA Imports Petroleum'!L3202</f>
        <v/>
      </c>
      <c r="E3203">
        <f>VLOOKUP('Input EIA Imports Petroleum'!$E3202,'EIA Petroleum Classification'!$A:$B,2,FALSE)</f>
        <v/>
      </c>
    </row>
    <row r="3204" spans="1:5">
      <c r="A3204">
        <f>YEAR(B3204)</f>
        <v/>
      </c>
      <c r="B3204">
        <f>'Input EIA Imports Petroleum'!A3203</f>
        <v/>
      </c>
      <c r="C3204">
        <f>'Input EIA Imports Petroleum'!K3203</f>
        <v/>
      </c>
      <c r="D3204">
        <f>'Input EIA Imports Petroleum'!L3203</f>
        <v/>
      </c>
      <c r="E3204">
        <f>VLOOKUP('Input EIA Imports Petroleum'!$E3203,'EIA Petroleum Classification'!$A:$B,2,FALSE)</f>
        <v/>
      </c>
    </row>
    <row r="3205" spans="1:5">
      <c r="A3205">
        <f>YEAR(B3205)</f>
        <v/>
      </c>
      <c r="B3205">
        <f>'Input EIA Imports Petroleum'!A3204</f>
        <v/>
      </c>
      <c r="C3205">
        <f>'Input EIA Imports Petroleum'!K3204</f>
        <v/>
      </c>
      <c r="D3205">
        <f>'Input EIA Imports Petroleum'!L3204</f>
        <v/>
      </c>
      <c r="E3205">
        <f>VLOOKUP('Input EIA Imports Petroleum'!$E3204,'EIA Petroleum Classification'!$A:$B,2,FALSE)</f>
        <v/>
      </c>
    </row>
    <row r="3206" spans="1:5">
      <c r="A3206">
        <f>YEAR(B3206)</f>
        <v/>
      </c>
      <c r="B3206">
        <f>'Input EIA Imports Petroleum'!A3205</f>
        <v/>
      </c>
      <c r="C3206">
        <f>'Input EIA Imports Petroleum'!K3205</f>
        <v/>
      </c>
      <c r="D3206">
        <f>'Input EIA Imports Petroleum'!L3205</f>
        <v/>
      </c>
      <c r="E3206">
        <f>VLOOKUP('Input EIA Imports Petroleum'!$E3205,'EIA Petroleum Classification'!$A:$B,2,FALSE)</f>
        <v/>
      </c>
    </row>
    <row r="3207" spans="1:5">
      <c r="A3207">
        <f>YEAR(B3207)</f>
        <v/>
      </c>
      <c r="B3207">
        <f>'Input EIA Imports Petroleum'!A3206</f>
        <v/>
      </c>
      <c r="C3207">
        <f>'Input EIA Imports Petroleum'!K3206</f>
        <v/>
      </c>
      <c r="D3207">
        <f>'Input EIA Imports Petroleum'!L3206</f>
        <v/>
      </c>
      <c r="E3207">
        <f>VLOOKUP('Input EIA Imports Petroleum'!$E3206,'EIA Petroleum Classification'!$A:$B,2,FALSE)</f>
        <v/>
      </c>
    </row>
    <row r="3208" spans="1:5">
      <c r="A3208">
        <f>YEAR(B3208)</f>
        <v/>
      </c>
      <c r="B3208">
        <f>'Input EIA Imports Petroleum'!A3207</f>
        <v/>
      </c>
      <c r="C3208">
        <f>'Input EIA Imports Petroleum'!K3207</f>
        <v/>
      </c>
      <c r="D3208">
        <f>'Input EIA Imports Petroleum'!L3207</f>
        <v/>
      </c>
      <c r="E3208">
        <f>VLOOKUP('Input EIA Imports Petroleum'!$E3207,'EIA Petroleum Classification'!$A:$B,2,FALSE)</f>
        <v/>
      </c>
    </row>
    <row r="3209" spans="1:5">
      <c r="A3209">
        <f>YEAR(B3209)</f>
        <v/>
      </c>
      <c r="B3209">
        <f>'Input EIA Imports Petroleum'!A3208</f>
        <v/>
      </c>
      <c r="C3209">
        <f>'Input EIA Imports Petroleum'!K3208</f>
        <v/>
      </c>
      <c r="D3209">
        <f>'Input EIA Imports Petroleum'!L3208</f>
        <v/>
      </c>
      <c r="E3209">
        <f>VLOOKUP('Input EIA Imports Petroleum'!$E3208,'EIA Petroleum Classification'!$A:$B,2,FALSE)</f>
        <v/>
      </c>
    </row>
    <row r="3210" spans="1:5">
      <c r="A3210">
        <f>YEAR(B3210)</f>
        <v/>
      </c>
      <c r="B3210">
        <f>'Input EIA Imports Petroleum'!A3209</f>
        <v/>
      </c>
      <c r="C3210">
        <f>'Input EIA Imports Petroleum'!K3209</f>
        <v/>
      </c>
      <c r="D3210">
        <f>'Input EIA Imports Petroleum'!L3209</f>
        <v/>
      </c>
      <c r="E3210">
        <f>VLOOKUP('Input EIA Imports Petroleum'!$E3209,'EIA Petroleum Classification'!$A:$B,2,FALSE)</f>
        <v/>
      </c>
    </row>
    <row r="3211" spans="1:5">
      <c r="A3211">
        <f>YEAR(B3211)</f>
        <v/>
      </c>
      <c r="B3211">
        <f>'Input EIA Imports Petroleum'!A3210</f>
        <v/>
      </c>
      <c r="C3211">
        <f>'Input EIA Imports Petroleum'!K3210</f>
        <v/>
      </c>
      <c r="D3211">
        <f>'Input EIA Imports Petroleum'!L3210</f>
        <v/>
      </c>
      <c r="E3211">
        <f>VLOOKUP('Input EIA Imports Petroleum'!$E3210,'EIA Petroleum Classification'!$A:$B,2,FALSE)</f>
        <v/>
      </c>
    </row>
    <row r="3212" spans="1:5">
      <c r="A3212">
        <f>YEAR(B3212)</f>
        <v/>
      </c>
      <c r="B3212">
        <f>'Input EIA Imports Petroleum'!A3211</f>
        <v/>
      </c>
      <c r="C3212">
        <f>'Input EIA Imports Petroleum'!K3211</f>
        <v/>
      </c>
      <c r="D3212">
        <f>'Input EIA Imports Petroleum'!L3211</f>
        <v/>
      </c>
      <c r="E3212">
        <f>VLOOKUP('Input EIA Imports Petroleum'!$E3211,'EIA Petroleum Classification'!$A:$B,2,FALSE)</f>
        <v/>
      </c>
    </row>
    <row r="3213" spans="1:5">
      <c r="A3213">
        <f>YEAR(B3213)</f>
        <v/>
      </c>
      <c r="B3213">
        <f>'Input EIA Imports Petroleum'!A3212</f>
        <v/>
      </c>
      <c r="C3213">
        <f>'Input EIA Imports Petroleum'!K3212</f>
        <v/>
      </c>
      <c r="D3213">
        <f>'Input EIA Imports Petroleum'!L3212</f>
        <v/>
      </c>
      <c r="E3213">
        <f>VLOOKUP('Input EIA Imports Petroleum'!$E3212,'EIA Petroleum Classification'!$A:$B,2,FALSE)</f>
        <v/>
      </c>
    </row>
    <row r="3214" spans="1:5">
      <c r="A3214">
        <f>YEAR(B3214)</f>
        <v/>
      </c>
      <c r="B3214">
        <f>'Input EIA Imports Petroleum'!A3213</f>
        <v/>
      </c>
      <c r="C3214">
        <f>'Input EIA Imports Petroleum'!K3213</f>
        <v/>
      </c>
      <c r="D3214">
        <f>'Input EIA Imports Petroleum'!L3213</f>
        <v/>
      </c>
      <c r="E3214">
        <f>VLOOKUP('Input EIA Imports Petroleum'!$E3213,'EIA Petroleum Classification'!$A:$B,2,FALSE)</f>
        <v/>
      </c>
    </row>
    <row r="3215" spans="1:5">
      <c r="A3215">
        <f>YEAR(B3215)</f>
        <v/>
      </c>
      <c r="B3215">
        <f>'Input EIA Imports Petroleum'!A3214</f>
        <v/>
      </c>
      <c r="C3215">
        <f>'Input EIA Imports Petroleum'!K3214</f>
        <v/>
      </c>
      <c r="D3215">
        <f>'Input EIA Imports Petroleum'!L3214</f>
        <v/>
      </c>
      <c r="E3215">
        <f>VLOOKUP('Input EIA Imports Petroleum'!$E3214,'EIA Petroleum Classification'!$A:$B,2,FALSE)</f>
        <v/>
      </c>
    </row>
    <row r="3216" spans="1:5">
      <c r="A3216">
        <f>YEAR(B3216)</f>
        <v/>
      </c>
      <c r="B3216">
        <f>'Input EIA Imports Petroleum'!A3215</f>
        <v/>
      </c>
      <c r="C3216">
        <f>'Input EIA Imports Petroleum'!K3215</f>
        <v/>
      </c>
      <c r="D3216">
        <f>'Input EIA Imports Petroleum'!L3215</f>
        <v/>
      </c>
      <c r="E3216">
        <f>VLOOKUP('Input EIA Imports Petroleum'!$E3215,'EIA Petroleum Classification'!$A:$B,2,FALSE)</f>
        <v/>
      </c>
    </row>
    <row r="3217" spans="1:5">
      <c r="A3217">
        <f>YEAR(B3217)</f>
        <v/>
      </c>
      <c r="B3217">
        <f>'Input EIA Imports Petroleum'!A3216</f>
        <v/>
      </c>
      <c r="C3217">
        <f>'Input EIA Imports Petroleum'!K3216</f>
        <v/>
      </c>
      <c r="D3217">
        <f>'Input EIA Imports Petroleum'!L3216</f>
        <v/>
      </c>
      <c r="E3217">
        <f>VLOOKUP('Input EIA Imports Petroleum'!$E3216,'EIA Petroleum Classification'!$A:$B,2,FALSE)</f>
        <v/>
      </c>
    </row>
    <row r="3218" spans="1:5">
      <c r="A3218">
        <f>YEAR(B3218)</f>
        <v/>
      </c>
      <c r="B3218">
        <f>'Input EIA Imports Petroleum'!A3217</f>
        <v/>
      </c>
      <c r="C3218">
        <f>'Input EIA Imports Petroleum'!K3217</f>
        <v/>
      </c>
      <c r="D3218">
        <f>'Input EIA Imports Petroleum'!L3217</f>
        <v/>
      </c>
      <c r="E3218">
        <f>VLOOKUP('Input EIA Imports Petroleum'!$E3217,'EIA Petroleum Classification'!$A:$B,2,FALSE)</f>
        <v/>
      </c>
    </row>
    <row r="3219" spans="1:5">
      <c r="A3219">
        <f>YEAR(B3219)</f>
        <v/>
      </c>
      <c r="B3219">
        <f>'Input EIA Imports Petroleum'!A3218</f>
        <v/>
      </c>
      <c r="C3219">
        <f>'Input EIA Imports Petroleum'!K3218</f>
        <v/>
      </c>
      <c r="D3219">
        <f>'Input EIA Imports Petroleum'!L3218</f>
        <v/>
      </c>
      <c r="E3219">
        <f>VLOOKUP('Input EIA Imports Petroleum'!$E3218,'EIA Petroleum Classification'!$A:$B,2,FALSE)</f>
        <v/>
      </c>
    </row>
    <row r="3220" spans="1:5">
      <c r="A3220">
        <f>YEAR(B3220)</f>
        <v/>
      </c>
      <c r="B3220">
        <f>'Input EIA Imports Petroleum'!A3219</f>
        <v/>
      </c>
      <c r="C3220">
        <f>'Input EIA Imports Petroleum'!K3219</f>
        <v/>
      </c>
      <c r="D3220">
        <f>'Input EIA Imports Petroleum'!L3219</f>
        <v/>
      </c>
      <c r="E3220">
        <f>VLOOKUP('Input EIA Imports Petroleum'!$E3219,'EIA Petroleum Classification'!$A:$B,2,FALSE)</f>
        <v/>
      </c>
    </row>
    <row r="3221" spans="1:5">
      <c r="A3221">
        <f>YEAR(B3221)</f>
        <v/>
      </c>
      <c r="B3221">
        <f>'Input EIA Imports Petroleum'!A3220</f>
        <v/>
      </c>
      <c r="C3221">
        <f>'Input EIA Imports Petroleum'!K3220</f>
        <v/>
      </c>
      <c r="D3221">
        <f>'Input EIA Imports Petroleum'!L3220</f>
        <v/>
      </c>
      <c r="E3221">
        <f>VLOOKUP('Input EIA Imports Petroleum'!$E3220,'EIA Petroleum Classification'!$A:$B,2,FALSE)</f>
        <v/>
      </c>
    </row>
    <row r="3222" spans="1:5">
      <c r="A3222">
        <f>YEAR(B3222)</f>
        <v/>
      </c>
      <c r="B3222">
        <f>'Input EIA Imports Petroleum'!A3221</f>
        <v/>
      </c>
      <c r="C3222">
        <f>'Input EIA Imports Petroleum'!K3221</f>
        <v/>
      </c>
      <c r="D3222">
        <f>'Input EIA Imports Petroleum'!L3221</f>
        <v/>
      </c>
      <c r="E3222">
        <f>VLOOKUP('Input EIA Imports Petroleum'!$E3221,'EIA Petroleum Classification'!$A:$B,2,FALSE)</f>
        <v/>
      </c>
    </row>
    <row r="3223" spans="1:5">
      <c r="A3223">
        <f>YEAR(B3223)</f>
        <v/>
      </c>
      <c r="B3223">
        <f>'Input EIA Imports Petroleum'!A3222</f>
        <v/>
      </c>
      <c r="C3223">
        <f>'Input EIA Imports Petroleum'!K3222</f>
        <v/>
      </c>
      <c r="D3223">
        <f>'Input EIA Imports Petroleum'!L3222</f>
        <v/>
      </c>
      <c r="E3223">
        <f>VLOOKUP('Input EIA Imports Petroleum'!$E3222,'EIA Petroleum Classification'!$A:$B,2,FALSE)</f>
        <v/>
      </c>
    </row>
    <row r="3224" spans="1:5">
      <c r="A3224">
        <f>YEAR(B3224)</f>
        <v/>
      </c>
      <c r="B3224">
        <f>'Input EIA Imports Petroleum'!A3223</f>
        <v/>
      </c>
      <c r="C3224">
        <f>'Input EIA Imports Petroleum'!K3223</f>
        <v/>
      </c>
      <c r="D3224">
        <f>'Input EIA Imports Petroleum'!L3223</f>
        <v/>
      </c>
      <c r="E3224">
        <f>VLOOKUP('Input EIA Imports Petroleum'!$E3223,'EIA Petroleum Classification'!$A:$B,2,FALSE)</f>
        <v/>
      </c>
    </row>
    <row r="3225" spans="1:5">
      <c r="A3225">
        <f>YEAR(B3225)</f>
        <v/>
      </c>
      <c r="B3225">
        <f>'Input EIA Imports Petroleum'!A3224</f>
        <v/>
      </c>
      <c r="C3225">
        <f>'Input EIA Imports Petroleum'!K3224</f>
        <v/>
      </c>
      <c r="D3225">
        <f>'Input EIA Imports Petroleum'!L3224</f>
        <v/>
      </c>
      <c r="E3225">
        <f>VLOOKUP('Input EIA Imports Petroleum'!$E3224,'EIA Petroleum Classification'!$A:$B,2,FALSE)</f>
        <v/>
      </c>
    </row>
    <row r="3226" spans="1:5">
      <c r="A3226">
        <f>YEAR(B3226)</f>
        <v/>
      </c>
      <c r="B3226">
        <f>'Input EIA Imports Petroleum'!A3225</f>
        <v/>
      </c>
      <c r="C3226">
        <f>'Input EIA Imports Petroleum'!K3225</f>
        <v/>
      </c>
      <c r="D3226">
        <f>'Input EIA Imports Petroleum'!L3225</f>
        <v/>
      </c>
      <c r="E3226">
        <f>VLOOKUP('Input EIA Imports Petroleum'!$E3225,'EIA Petroleum Classification'!$A:$B,2,FALSE)</f>
        <v/>
      </c>
    </row>
    <row r="3227" spans="1:5">
      <c r="A3227">
        <f>YEAR(B3227)</f>
        <v/>
      </c>
      <c r="B3227">
        <f>'Input EIA Imports Petroleum'!A3226</f>
        <v/>
      </c>
      <c r="C3227">
        <f>'Input EIA Imports Petroleum'!K3226</f>
        <v/>
      </c>
      <c r="D3227">
        <f>'Input EIA Imports Petroleum'!L3226</f>
        <v/>
      </c>
      <c r="E3227">
        <f>VLOOKUP('Input EIA Imports Petroleum'!$E3226,'EIA Petroleum Classification'!$A:$B,2,FALSE)</f>
        <v/>
      </c>
    </row>
    <row r="3228" spans="1:5">
      <c r="A3228">
        <f>YEAR(B3228)</f>
        <v/>
      </c>
      <c r="B3228">
        <f>'Input EIA Imports Petroleum'!A3227</f>
        <v/>
      </c>
      <c r="C3228">
        <f>'Input EIA Imports Petroleum'!K3227</f>
        <v/>
      </c>
      <c r="D3228">
        <f>'Input EIA Imports Petroleum'!L3227</f>
        <v/>
      </c>
      <c r="E3228">
        <f>VLOOKUP('Input EIA Imports Petroleum'!$E3227,'EIA Petroleum Classification'!$A:$B,2,FALSE)</f>
        <v/>
      </c>
    </row>
    <row r="3229" spans="1:5">
      <c r="A3229">
        <f>YEAR(B3229)</f>
        <v/>
      </c>
      <c r="B3229">
        <f>'Input EIA Imports Petroleum'!A3228</f>
        <v/>
      </c>
      <c r="C3229">
        <f>'Input EIA Imports Petroleum'!K3228</f>
        <v/>
      </c>
      <c r="D3229">
        <f>'Input EIA Imports Petroleum'!L3228</f>
        <v/>
      </c>
      <c r="E3229">
        <f>VLOOKUP('Input EIA Imports Petroleum'!$E3228,'EIA Petroleum Classification'!$A:$B,2,FALSE)</f>
        <v/>
      </c>
    </row>
    <row r="3230" spans="1:5">
      <c r="A3230">
        <f>YEAR(B3230)</f>
        <v/>
      </c>
      <c r="B3230">
        <f>'Input EIA Imports Petroleum'!A3229</f>
        <v/>
      </c>
      <c r="C3230">
        <f>'Input EIA Imports Petroleum'!K3229</f>
        <v/>
      </c>
      <c r="D3230">
        <f>'Input EIA Imports Petroleum'!L3229</f>
        <v/>
      </c>
      <c r="E3230">
        <f>VLOOKUP('Input EIA Imports Petroleum'!$E3229,'EIA Petroleum Classification'!$A:$B,2,FALSE)</f>
        <v/>
      </c>
    </row>
    <row r="3231" spans="1:5">
      <c r="A3231">
        <f>YEAR(B3231)</f>
        <v/>
      </c>
      <c r="B3231">
        <f>'Input EIA Imports Petroleum'!A3230</f>
        <v/>
      </c>
      <c r="C3231">
        <f>'Input EIA Imports Petroleum'!K3230</f>
        <v/>
      </c>
      <c r="D3231">
        <f>'Input EIA Imports Petroleum'!L3230</f>
        <v/>
      </c>
      <c r="E3231">
        <f>VLOOKUP('Input EIA Imports Petroleum'!$E3230,'EIA Petroleum Classification'!$A:$B,2,FALSE)</f>
        <v/>
      </c>
    </row>
    <row r="3232" spans="1:5">
      <c r="A3232">
        <f>YEAR(B3232)</f>
        <v/>
      </c>
      <c r="B3232">
        <f>'Input EIA Imports Petroleum'!A3231</f>
        <v/>
      </c>
      <c r="C3232">
        <f>'Input EIA Imports Petroleum'!K3231</f>
        <v/>
      </c>
      <c r="D3232">
        <f>'Input EIA Imports Petroleum'!L3231</f>
        <v/>
      </c>
      <c r="E3232">
        <f>VLOOKUP('Input EIA Imports Petroleum'!$E3231,'EIA Petroleum Classification'!$A:$B,2,FALSE)</f>
        <v/>
      </c>
    </row>
    <row r="3233" spans="1:5">
      <c r="A3233">
        <f>YEAR(B3233)</f>
        <v/>
      </c>
      <c r="B3233">
        <f>'Input EIA Imports Petroleum'!A3232</f>
        <v/>
      </c>
      <c r="C3233">
        <f>'Input EIA Imports Petroleum'!K3232</f>
        <v/>
      </c>
      <c r="D3233">
        <f>'Input EIA Imports Petroleum'!L3232</f>
        <v/>
      </c>
      <c r="E3233">
        <f>VLOOKUP('Input EIA Imports Petroleum'!$E3232,'EIA Petroleum Classification'!$A:$B,2,FALSE)</f>
        <v/>
      </c>
    </row>
    <row r="3234" spans="1:5">
      <c r="A3234">
        <f>YEAR(B3234)</f>
        <v/>
      </c>
      <c r="B3234">
        <f>'Input EIA Imports Petroleum'!A3233</f>
        <v/>
      </c>
      <c r="C3234">
        <f>'Input EIA Imports Petroleum'!K3233</f>
        <v/>
      </c>
      <c r="D3234">
        <f>'Input EIA Imports Petroleum'!L3233</f>
        <v/>
      </c>
      <c r="E3234">
        <f>VLOOKUP('Input EIA Imports Petroleum'!$E3233,'EIA Petroleum Classification'!$A:$B,2,FALSE)</f>
        <v/>
      </c>
    </row>
    <row r="3235" spans="1:5">
      <c r="A3235">
        <f>YEAR(B3235)</f>
        <v/>
      </c>
      <c r="B3235">
        <f>'Input EIA Imports Petroleum'!A3234</f>
        <v/>
      </c>
      <c r="C3235">
        <f>'Input EIA Imports Petroleum'!K3234</f>
        <v/>
      </c>
      <c r="D3235">
        <f>'Input EIA Imports Petroleum'!L3234</f>
        <v/>
      </c>
      <c r="E3235">
        <f>VLOOKUP('Input EIA Imports Petroleum'!$E3234,'EIA Petroleum Classification'!$A:$B,2,FALSE)</f>
        <v/>
      </c>
    </row>
    <row r="3236" spans="1:5">
      <c r="A3236">
        <f>YEAR(B3236)</f>
        <v/>
      </c>
      <c r="B3236">
        <f>'Input EIA Imports Petroleum'!A3235</f>
        <v/>
      </c>
      <c r="C3236">
        <f>'Input EIA Imports Petroleum'!K3235</f>
        <v/>
      </c>
      <c r="D3236">
        <f>'Input EIA Imports Petroleum'!L3235</f>
        <v/>
      </c>
      <c r="E3236">
        <f>VLOOKUP('Input EIA Imports Petroleum'!$E3235,'EIA Petroleum Classification'!$A:$B,2,FALSE)</f>
        <v/>
      </c>
    </row>
    <row r="3237" spans="1:5">
      <c r="A3237">
        <f>YEAR(B3237)</f>
        <v/>
      </c>
      <c r="B3237">
        <f>'Input EIA Imports Petroleum'!A3236</f>
        <v/>
      </c>
      <c r="C3237">
        <f>'Input EIA Imports Petroleum'!K3236</f>
        <v/>
      </c>
      <c r="D3237">
        <f>'Input EIA Imports Petroleum'!L3236</f>
        <v/>
      </c>
      <c r="E3237">
        <f>VLOOKUP('Input EIA Imports Petroleum'!$E3236,'EIA Petroleum Classification'!$A:$B,2,FALSE)</f>
        <v/>
      </c>
    </row>
    <row r="3238" spans="1:5">
      <c r="A3238">
        <f>YEAR(B3238)</f>
        <v/>
      </c>
      <c r="B3238">
        <f>'Input EIA Imports Petroleum'!A3237</f>
        <v/>
      </c>
      <c r="C3238">
        <f>'Input EIA Imports Petroleum'!K3237</f>
        <v/>
      </c>
      <c r="D3238">
        <f>'Input EIA Imports Petroleum'!L3237</f>
        <v/>
      </c>
      <c r="E3238">
        <f>VLOOKUP('Input EIA Imports Petroleum'!$E3237,'EIA Petroleum Classification'!$A:$B,2,FALSE)</f>
        <v/>
      </c>
    </row>
    <row r="3239" spans="1:5">
      <c r="A3239">
        <f>YEAR(B3239)</f>
        <v/>
      </c>
      <c r="B3239">
        <f>'Input EIA Imports Petroleum'!A3238</f>
        <v/>
      </c>
      <c r="C3239">
        <f>'Input EIA Imports Petroleum'!K3238</f>
        <v/>
      </c>
      <c r="D3239">
        <f>'Input EIA Imports Petroleum'!L3238</f>
        <v/>
      </c>
      <c r="E3239">
        <f>VLOOKUP('Input EIA Imports Petroleum'!$E3238,'EIA Petroleum Classification'!$A:$B,2,FALSE)</f>
        <v/>
      </c>
    </row>
    <row r="3240" spans="1:5">
      <c r="A3240">
        <f>YEAR(B3240)</f>
        <v/>
      </c>
      <c r="B3240">
        <f>'Input EIA Imports Petroleum'!A3239</f>
        <v/>
      </c>
      <c r="C3240">
        <f>'Input EIA Imports Petroleum'!K3239</f>
        <v/>
      </c>
      <c r="D3240">
        <f>'Input EIA Imports Petroleum'!L3239</f>
        <v/>
      </c>
      <c r="E3240">
        <f>VLOOKUP('Input EIA Imports Petroleum'!$E3239,'EIA Petroleum Classification'!$A:$B,2,FALSE)</f>
        <v/>
      </c>
    </row>
    <row r="3241" spans="1:5">
      <c r="A3241">
        <f>YEAR(B3241)</f>
        <v/>
      </c>
      <c r="B3241">
        <f>'Input EIA Imports Petroleum'!A3240</f>
        <v/>
      </c>
      <c r="C3241">
        <f>'Input EIA Imports Petroleum'!K3240</f>
        <v/>
      </c>
      <c r="D3241">
        <f>'Input EIA Imports Petroleum'!L3240</f>
        <v/>
      </c>
      <c r="E3241">
        <f>VLOOKUP('Input EIA Imports Petroleum'!$E3240,'EIA Petroleum Classification'!$A:$B,2,FALSE)</f>
        <v/>
      </c>
    </row>
    <row r="3242" spans="1:5">
      <c r="A3242">
        <f>YEAR(B3242)</f>
        <v/>
      </c>
      <c r="B3242">
        <f>'Input EIA Imports Petroleum'!A3241</f>
        <v/>
      </c>
      <c r="C3242">
        <f>'Input EIA Imports Petroleum'!K3241</f>
        <v/>
      </c>
      <c r="D3242">
        <f>'Input EIA Imports Petroleum'!L3241</f>
        <v/>
      </c>
      <c r="E3242">
        <f>VLOOKUP('Input EIA Imports Petroleum'!$E3241,'EIA Petroleum Classification'!$A:$B,2,FALSE)</f>
        <v/>
      </c>
    </row>
    <row r="3243" spans="1:5">
      <c r="A3243">
        <f>YEAR(B3243)</f>
        <v/>
      </c>
      <c r="B3243">
        <f>'Input EIA Imports Petroleum'!A3242</f>
        <v/>
      </c>
      <c r="C3243">
        <f>'Input EIA Imports Petroleum'!K3242</f>
        <v/>
      </c>
      <c r="D3243">
        <f>'Input EIA Imports Petroleum'!L3242</f>
        <v/>
      </c>
      <c r="E3243">
        <f>VLOOKUP('Input EIA Imports Petroleum'!$E3242,'EIA Petroleum Classification'!$A:$B,2,FALSE)</f>
        <v/>
      </c>
    </row>
    <row r="3244" spans="1:5">
      <c r="A3244">
        <f>YEAR(B3244)</f>
        <v/>
      </c>
      <c r="B3244">
        <f>'Input EIA Imports Petroleum'!A3243</f>
        <v/>
      </c>
      <c r="C3244">
        <f>'Input EIA Imports Petroleum'!K3243</f>
        <v/>
      </c>
      <c r="D3244">
        <f>'Input EIA Imports Petroleum'!L3243</f>
        <v/>
      </c>
      <c r="E3244">
        <f>VLOOKUP('Input EIA Imports Petroleum'!$E3243,'EIA Petroleum Classification'!$A:$B,2,FALSE)</f>
        <v/>
      </c>
    </row>
    <row r="3245" spans="1:5">
      <c r="A3245">
        <f>YEAR(B3245)</f>
        <v/>
      </c>
      <c r="B3245">
        <f>'Input EIA Imports Petroleum'!A3244</f>
        <v/>
      </c>
      <c r="C3245">
        <f>'Input EIA Imports Petroleum'!K3244</f>
        <v/>
      </c>
      <c r="D3245">
        <f>'Input EIA Imports Petroleum'!L3244</f>
        <v/>
      </c>
      <c r="E3245">
        <f>VLOOKUP('Input EIA Imports Petroleum'!$E3244,'EIA Petroleum Classification'!$A:$B,2,FALSE)</f>
        <v/>
      </c>
    </row>
    <row r="3246" spans="1:5">
      <c r="A3246">
        <f>YEAR(B3246)</f>
        <v/>
      </c>
      <c r="B3246">
        <f>'Input EIA Imports Petroleum'!A3245</f>
        <v/>
      </c>
      <c r="C3246">
        <f>'Input EIA Imports Petroleum'!K3245</f>
        <v/>
      </c>
      <c r="D3246">
        <f>'Input EIA Imports Petroleum'!L3245</f>
        <v/>
      </c>
      <c r="E3246">
        <f>VLOOKUP('Input EIA Imports Petroleum'!$E3245,'EIA Petroleum Classification'!$A:$B,2,FALSE)</f>
        <v/>
      </c>
    </row>
    <row r="3247" spans="1:5">
      <c r="A3247">
        <f>YEAR(B3247)</f>
        <v/>
      </c>
      <c r="B3247">
        <f>'Input EIA Imports Petroleum'!A3246</f>
        <v/>
      </c>
      <c r="C3247">
        <f>'Input EIA Imports Petroleum'!K3246</f>
        <v/>
      </c>
      <c r="D3247">
        <f>'Input EIA Imports Petroleum'!L3246</f>
        <v/>
      </c>
      <c r="E3247">
        <f>VLOOKUP('Input EIA Imports Petroleum'!$E3246,'EIA Petroleum Classification'!$A:$B,2,FALSE)</f>
        <v/>
      </c>
    </row>
    <row r="3248" spans="1:5">
      <c r="A3248">
        <f>YEAR(B3248)</f>
        <v/>
      </c>
      <c r="B3248">
        <f>'Input EIA Imports Petroleum'!A3247</f>
        <v/>
      </c>
      <c r="C3248">
        <f>'Input EIA Imports Petroleum'!K3247</f>
        <v/>
      </c>
      <c r="D3248">
        <f>'Input EIA Imports Petroleum'!L3247</f>
        <v/>
      </c>
      <c r="E3248">
        <f>VLOOKUP('Input EIA Imports Petroleum'!$E3247,'EIA Petroleum Classification'!$A:$B,2,FALSE)</f>
        <v/>
      </c>
    </row>
    <row r="3249" spans="1:5">
      <c r="A3249">
        <f>YEAR(B3249)</f>
        <v/>
      </c>
      <c r="B3249">
        <f>'Input EIA Imports Petroleum'!A3248</f>
        <v/>
      </c>
      <c r="C3249">
        <f>'Input EIA Imports Petroleum'!K3248</f>
        <v/>
      </c>
      <c r="D3249">
        <f>'Input EIA Imports Petroleum'!L3248</f>
        <v/>
      </c>
      <c r="E3249">
        <f>VLOOKUP('Input EIA Imports Petroleum'!$E3248,'EIA Petroleum Classification'!$A:$B,2,FALSE)</f>
        <v/>
      </c>
    </row>
    <row r="3250" spans="1:5">
      <c r="A3250">
        <f>YEAR(B3250)</f>
        <v/>
      </c>
      <c r="B3250">
        <f>'Input EIA Imports Petroleum'!A3249</f>
        <v/>
      </c>
      <c r="C3250">
        <f>'Input EIA Imports Petroleum'!K3249</f>
        <v/>
      </c>
      <c r="D3250">
        <f>'Input EIA Imports Petroleum'!L3249</f>
        <v/>
      </c>
      <c r="E3250">
        <f>VLOOKUP('Input EIA Imports Petroleum'!$E3249,'EIA Petroleum Classification'!$A:$B,2,FALSE)</f>
        <v/>
      </c>
    </row>
    <row r="3251" spans="1:5">
      <c r="A3251">
        <f>YEAR(B3251)</f>
        <v/>
      </c>
      <c r="B3251">
        <f>'Input EIA Imports Petroleum'!A3250</f>
        <v/>
      </c>
      <c r="C3251">
        <f>'Input EIA Imports Petroleum'!K3250</f>
        <v/>
      </c>
      <c r="D3251">
        <f>'Input EIA Imports Petroleum'!L3250</f>
        <v/>
      </c>
      <c r="E3251">
        <f>VLOOKUP('Input EIA Imports Petroleum'!$E3250,'EIA Petroleum Classification'!$A:$B,2,FALSE)</f>
        <v/>
      </c>
    </row>
    <row r="3252" spans="1:5">
      <c r="A3252">
        <f>YEAR(B3252)</f>
        <v/>
      </c>
      <c r="B3252">
        <f>'Input EIA Imports Petroleum'!A3251</f>
        <v/>
      </c>
      <c r="C3252">
        <f>'Input EIA Imports Petroleum'!K3251</f>
        <v/>
      </c>
      <c r="D3252">
        <f>'Input EIA Imports Petroleum'!L3251</f>
        <v/>
      </c>
      <c r="E3252">
        <f>VLOOKUP('Input EIA Imports Petroleum'!$E3251,'EIA Petroleum Classification'!$A:$B,2,FALSE)</f>
        <v/>
      </c>
    </row>
    <row r="3253" spans="1:5">
      <c r="A3253">
        <f>YEAR(B3253)</f>
        <v/>
      </c>
      <c r="B3253">
        <f>'Input EIA Imports Petroleum'!A3252</f>
        <v/>
      </c>
      <c r="C3253">
        <f>'Input EIA Imports Petroleum'!K3252</f>
        <v/>
      </c>
      <c r="D3253">
        <f>'Input EIA Imports Petroleum'!L3252</f>
        <v/>
      </c>
      <c r="E3253">
        <f>VLOOKUP('Input EIA Imports Petroleum'!$E3252,'EIA Petroleum Classification'!$A:$B,2,FALSE)</f>
        <v/>
      </c>
    </row>
    <row r="3254" spans="1:5">
      <c r="A3254">
        <f>YEAR(B3254)</f>
        <v/>
      </c>
      <c r="B3254">
        <f>'Input EIA Imports Petroleum'!A3253</f>
        <v/>
      </c>
      <c r="C3254">
        <f>'Input EIA Imports Petroleum'!K3253</f>
        <v/>
      </c>
      <c r="D3254">
        <f>'Input EIA Imports Petroleum'!L3253</f>
        <v/>
      </c>
      <c r="E3254">
        <f>VLOOKUP('Input EIA Imports Petroleum'!$E3253,'EIA Petroleum Classification'!$A:$B,2,FALSE)</f>
        <v/>
      </c>
    </row>
    <row r="3255" spans="1:5">
      <c r="A3255">
        <f>YEAR(B3255)</f>
        <v/>
      </c>
      <c r="B3255">
        <f>'Input EIA Imports Petroleum'!A3254</f>
        <v/>
      </c>
      <c r="C3255">
        <f>'Input EIA Imports Petroleum'!K3254</f>
        <v/>
      </c>
      <c r="D3255">
        <f>'Input EIA Imports Petroleum'!L3254</f>
        <v/>
      </c>
      <c r="E3255">
        <f>VLOOKUP('Input EIA Imports Petroleum'!$E3254,'EIA Petroleum Classification'!$A:$B,2,FALSE)</f>
        <v/>
      </c>
    </row>
    <row r="3256" spans="1:5">
      <c r="A3256">
        <f>YEAR(B3256)</f>
        <v/>
      </c>
      <c r="B3256">
        <f>'Input EIA Imports Petroleum'!A3255</f>
        <v/>
      </c>
      <c r="C3256">
        <f>'Input EIA Imports Petroleum'!K3255</f>
        <v/>
      </c>
      <c r="D3256">
        <f>'Input EIA Imports Petroleum'!L3255</f>
        <v/>
      </c>
      <c r="E3256">
        <f>VLOOKUP('Input EIA Imports Petroleum'!$E3255,'EIA Petroleum Classification'!$A:$B,2,FALSE)</f>
        <v/>
      </c>
    </row>
    <row r="3257" spans="1:5">
      <c r="A3257">
        <f>YEAR(B3257)</f>
        <v/>
      </c>
      <c r="B3257">
        <f>'Input EIA Imports Petroleum'!A3256</f>
        <v/>
      </c>
      <c r="C3257">
        <f>'Input EIA Imports Petroleum'!K3256</f>
        <v/>
      </c>
      <c r="D3257">
        <f>'Input EIA Imports Petroleum'!L3256</f>
        <v/>
      </c>
      <c r="E3257">
        <f>VLOOKUP('Input EIA Imports Petroleum'!$E3256,'EIA Petroleum Classification'!$A:$B,2,FALSE)</f>
        <v/>
      </c>
    </row>
    <row r="3258" spans="1:5">
      <c r="A3258">
        <f>YEAR(B3258)</f>
        <v/>
      </c>
      <c r="B3258">
        <f>'Input EIA Imports Petroleum'!A3257</f>
        <v/>
      </c>
      <c r="C3258">
        <f>'Input EIA Imports Petroleum'!K3257</f>
        <v/>
      </c>
      <c r="D3258">
        <f>'Input EIA Imports Petroleum'!L3257</f>
        <v/>
      </c>
      <c r="E3258">
        <f>VLOOKUP('Input EIA Imports Petroleum'!$E3257,'EIA Petroleum Classification'!$A:$B,2,FALSE)</f>
        <v/>
      </c>
    </row>
    <row r="3259" spans="1:5">
      <c r="A3259">
        <f>YEAR(B3259)</f>
        <v/>
      </c>
      <c r="B3259">
        <f>'Input EIA Imports Petroleum'!A3258</f>
        <v/>
      </c>
      <c r="C3259">
        <f>'Input EIA Imports Petroleum'!K3258</f>
        <v/>
      </c>
      <c r="D3259">
        <f>'Input EIA Imports Petroleum'!L3258</f>
        <v/>
      </c>
      <c r="E3259">
        <f>VLOOKUP('Input EIA Imports Petroleum'!$E3258,'EIA Petroleum Classification'!$A:$B,2,FALSE)</f>
        <v/>
      </c>
    </row>
    <row r="3260" spans="1:5">
      <c r="A3260">
        <f>YEAR(B3260)</f>
        <v/>
      </c>
      <c r="B3260">
        <f>'Input EIA Imports Petroleum'!A3259</f>
        <v/>
      </c>
      <c r="C3260">
        <f>'Input EIA Imports Petroleum'!K3259</f>
        <v/>
      </c>
      <c r="D3260">
        <f>'Input EIA Imports Petroleum'!L3259</f>
        <v/>
      </c>
      <c r="E3260">
        <f>VLOOKUP('Input EIA Imports Petroleum'!$E3259,'EIA Petroleum Classification'!$A:$B,2,FALSE)</f>
        <v/>
      </c>
    </row>
    <row r="3261" spans="1:5">
      <c r="A3261">
        <f>YEAR(B3261)</f>
        <v/>
      </c>
      <c r="B3261">
        <f>'Input EIA Imports Petroleum'!A3260</f>
        <v/>
      </c>
      <c r="C3261">
        <f>'Input EIA Imports Petroleum'!K3260</f>
        <v/>
      </c>
      <c r="D3261">
        <f>'Input EIA Imports Petroleum'!L3260</f>
        <v/>
      </c>
      <c r="E3261">
        <f>VLOOKUP('Input EIA Imports Petroleum'!$E3260,'EIA Petroleum Classification'!$A:$B,2,FALSE)</f>
        <v/>
      </c>
    </row>
    <row r="3262" spans="1:5">
      <c r="A3262">
        <f>YEAR(B3262)</f>
        <v/>
      </c>
      <c r="B3262">
        <f>'Input EIA Imports Petroleum'!A3261</f>
        <v/>
      </c>
      <c r="C3262">
        <f>'Input EIA Imports Petroleum'!K3261</f>
        <v/>
      </c>
      <c r="D3262">
        <f>'Input EIA Imports Petroleum'!L3261</f>
        <v/>
      </c>
      <c r="E3262">
        <f>VLOOKUP('Input EIA Imports Petroleum'!$E3261,'EIA Petroleum Classification'!$A:$B,2,FALSE)</f>
        <v/>
      </c>
    </row>
    <row r="3263" spans="1:5">
      <c r="A3263">
        <f>YEAR(B3263)</f>
        <v/>
      </c>
      <c r="B3263">
        <f>'Input EIA Imports Petroleum'!A3262</f>
        <v/>
      </c>
      <c r="C3263">
        <f>'Input EIA Imports Petroleum'!K3262</f>
        <v/>
      </c>
      <c r="D3263">
        <f>'Input EIA Imports Petroleum'!L3262</f>
        <v/>
      </c>
      <c r="E3263">
        <f>VLOOKUP('Input EIA Imports Petroleum'!$E3262,'EIA Petroleum Classification'!$A:$B,2,FALSE)</f>
        <v/>
      </c>
    </row>
    <row r="3264" spans="1:5">
      <c r="A3264">
        <f>YEAR(B3264)</f>
        <v/>
      </c>
      <c r="B3264">
        <f>'Input EIA Imports Petroleum'!A3263</f>
        <v/>
      </c>
      <c r="C3264">
        <f>'Input EIA Imports Petroleum'!K3263</f>
        <v/>
      </c>
      <c r="D3264">
        <f>'Input EIA Imports Petroleum'!L3263</f>
        <v/>
      </c>
      <c r="E3264">
        <f>VLOOKUP('Input EIA Imports Petroleum'!$E3263,'EIA Petroleum Classification'!$A:$B,2,FALSE)</f>
        <v/>
      </c>
    </row>
    <row r="3265" spans="1:5">
      <c r="A3265">
        <f>YEAR(B3265)</f>
        <v/>
      </c>
      <c r="B3265">
        <f>'Input EIA Imports Petroleum'!A3264</f>
        <v/>
      </c>
      <c r="C3265">
        <f>'Input EIA Imports Petroleum'!K3264</f>
        <v/>
      </c>
      <c r="D3265">
        <f>'Input EIA Imports Petroleum'!L3264</f>
        <v/>
      </c>
      <c r="E3265">
        <f>VLOOKUP('Input EIA Imports Petroleum'!$E3264,'EIA Petroleum Classification'!$A:$B,2,FALSE)</f>
        <v/>
      </c>
    </row>
    <row r="3266" spans="1:5">
      <c r="A3266">
        <f>YEAR(B3266)</f>
        <v/>
      </c>
      <c r="B3266">
        <f>'Input EIA Imports Petroleum'!A3265</f>
        <v/>
      </c>
      <c r="C3266">
        <f>'Input EIA Imports Petroleum'!K3265</f>
        <v/>
      </c>
      <c r="D3266">
        <f>'Input EIA Imports Petroleum'!L3265</f>
        <v/>
      </c>
      <c r="E3266">
        <f>VLOOKUP('Input EIA Imports Petroleum'!$E3265,'EIA Petroleum Classification'!$A:$B,2,FALSE)</f>
        <v/>
      </c>
    </row>
    <row r="3267" spans="1:5">
      <c r="A3267">
        <f>YEAR(B3267)</f>
        <v/>
      </c>
      <c r="B3267">
        <f>'Input EIA Imports Petroleum'!A3266</f>
        <v/>
      </c>
      <c r="C3267">
        <f>'Input EIA Imports Petroleum'!K3266</f>
        <v/>
      </c>
      <c r="D3267">
        <f>'Input EIA Imports Petroleum'!L3266</f>
        <v/>
      </c>
      <c r="E3267">
        <f>VLOOKUP('Input EIA Imports Petroleum'!$E3266,'EIA Petroleum Classification'!$A:$B,2,FALSE)</f>
        <v/>
      </c>
    </row>
    <row r="3268" spans="1:5">
      <c r="A3268">
        <f>YEAR(B3268)</f>
        <v/>
      </c>
      <c r="B3268">
        <f>'Input EIA Imports Petroleum'!A3267</f>
        <v/>
      </c>
      <c r="C3268">
        <f>'Input EIA Imports Petroleum'!K3267</f>
        <v/>
      </c>
      <c r="D3268">
        <f>'Input EIA Imports Petroleum'!L3267</f>
        <v/>
      </c>
      <c r="E3268">
        <f>VLOOKUP('Input EIA Imports Petroleum'!$E3267,'EIA Petroleum Classification'!$A:$B,2,FALSE)</f>
        <v/>
      </c>
    </row>
    <row r="3269" spans="1:5">
      <c r="A3269">
        <f>YEAR(B3269)</f>
        <v/>
      </c>
      <c r="B3269">
        <f>'Input EIA Imports Petroleum'!A3268</f>
        <v/>
      </c>
      <c r="C3269">
        <f>'Input EIA Imports Petroleum'!K3268</f>
        <v/>
      </c>
      <c r="D3269">
        <f>'Input EIA Imports Petroleum'!L3268</f>
        <v/>
      </c>
      <c r="E3269">
        <f>VLOOKUP('Input EIA Imports Petroleum'!$E3268,'EIA Petroleum Classification'!$A:$B,2,FALSE)</f>
        <v/>
      </c>
    </row>
    <row r="3270" spans="1:5">
      <c r="A3270">
        <f>YEAR(B3270)</f>
        <v/>
      </c>
      <c r="B3270">
        <f>'Input EIA Imports Petroleum'!A3269</f>
        <v/>
      </c>
      <c r="C3270">
        <f>'Input EIA Imports Petroleum'!K3269</f>
        <v/>
      </c>
      <c r="D3270">
        <f>'Input EIA Imports Petroleum'!L3269</f>
        <v/>
      </c>
      <c r="E3270">
        <f>VLOOKUP('Input EIA Imports Petroleum'!$E3269,'EIA Petroleum Classification'!$A:$B,2,FALSE)</f>
        <v/>
      </c>
    </row>
    <row r="3271" spans="1:5">
      <c r="A3271">
        <f>YEAR(B3271)</f>
        <v/>
      </c>
      <c r="B3271">
        <f>'Input EIA Imports Petroleum'!A3270</f>
        <v/>
      </c>
      <c r="C3271">
        <f>'Input EIA Imports Petroleum'!K3270</f>
        <v/>
      </c>
      <c r="D3271">
        <f>'Input EIA Imports Petroleum'!L3270</f>
        <v/>
      </c>
      <c r="E3271">
        <f>VLOOKUP('Input EIA Imports Petroleum'!$E3270,'EIA Petroleum Classification'!$A:$B,2,FALSE)</f>
        <v/>
      </c>
    </row>
    <row r="3272" spans="1:5">
      <c r="A3272">
        <f>YEAR(B3272)</f>
        <v/>
      </c>
      <c r="B3272">
        <f>'Input EIA Imports Petroleum'!A3271</f>
        <v/>
      </c>
      <c r="C3272">
        <f>'Input EIA Imports Petroleum'!K3271</f>
        <v/>
      </c>
      <c r="D3272">
        <f>'Input EIA Imports Petroleum'!L3271</f>
        <v/>
      </c>
      <c r="E3272">
        <f>VLOOKUP('Input EIA Imports Petroleum'!$E3271,'EIA Petroleum Classification'!$A:$B,2,FALSE)</f>
        <v/>
      </c>
    </row>
    <row r="3273" spans="1:5">
      <c r="A3273">
        <f>YEAR(B3273)</f>
        <v/>
      </c>
      <c r="B3273">
        <f>'Input EIA Imports Petroleum'!A3272</f>
        <v/>
      </c>
      <c r="C3273">
        <f>'Input EIA Imports Petroleum'!K3272</f>
        <v/>
      </c>
      <c r="D3273">
        <f>'Input EIA Imports Petroleum'!L3272</f>
        <v/>
      </c>
      <c r="E3273">
        <f>VLOOKUP('Input EIA Imports Petroleum'!$E3272,'EIA Petroleum Classification'!$A:$B,2,FALSE)</f>
        <v/>
      </c>
    </row>
    <row r="3274" spans="1:5">
      <c r="A3274">
        <f>YEAR(B3274)</f>
        <v/>
      </c>
      <c r="B3274">
        <f>'Input EIA Imports Petroleum'!A3273</f>
        <v/>
      </c>
      <c r="C3274">
        <f>'Input EIA Imports Petroleum'!K3273</f>
        <v/>
      </c>
      <c r="D3274">
        <f>'Input EIA Imports Petroleum'!L3273</f>
        <v/>
      </c>
      <c r="E3274">
        <f>VLOOKUP('Input EIA Imports Petroleum'!$E3273,'EIA Petroleum Classification'!$A:$B,2,FALSE)</f>
        <v/>
      </c>
    </row>
    <row r="3275" spans="1:5">
      <c r="A3275">
        <f>YEAR(B3275)</f>
        <v/>
      </c>
      <c r="B3275">
        <f>'Input EIA Imports Petroleum'!A3274</f>
        <v/>
      </c>
      <c r="C3275">
        <f>'Input EIA Imports Petroleum'!K3274</f>
        <v/>
      </c>
      <c r="D3275">
        <f>'Input EIA Imports Petroleum'!L3274</f>
        <v/>
      </c>
      <c r="E3275">
        <f>VLOOKUP('Input EIA Imports Petroleum'!$E3274,'EIA Petroleum Classification'!$A:$B,2,FALSE)</f>
        <v/>
      </c>
    </row>
    <row r="3276" spans="1:5">
      <c r="A3276">
        <f>YEAR(B3276)</f>
        <v/>
      </c>
      <c r="B3276">
        <f>'Input EIA Imports Petroleum'!A3275</f>
        <v/>
      </c>
      <c r="C3276">
        <f>'Input EIA Imports Petroleum'!K3275</f>
        <v/>
      </c>
      <c r="D3276">
        <f>'Input EIA Imports Petroleum'!L3275</f>
        <v/>
      </c>
      <c r="E3276">
        <f>VLOOKUP('Input EIA Imports Petroleum'!$E3275,'EIA Petroleum Classification'!$A:$B,2,FALSE)</f>
        <v/>
      </c>
    </row>
    <row r="3277" spans="1:5">
      <c r="A3277">
        <f>YEAR(B3277)</f>
        <v/>
      </c>
      <c r="B3277">
        <f>'Input EIA Imports Petroleum'!A3276</f>
        <v/>
      </c>
      <c r="C3277">
        <f>'Input EIA Imports Petroleum'!K3276</f>
        <v/>
      </c>
      <c r="D3277">
        <f>'Input EIA Imports Petroleum'!L3276</f>
        <v/>
      </c>
      <c r="E3277">
        <f>VLOOKUP('Input EIA Imports Petroleum'!$E3276,'EIA Petroleum Classification'!$A:$B,2,FALSE)</f>
        <v/>
      </c>
    </row>
    <row r="3278" spans="1:5">
      <c r="A3278">
        <f>YEAR(B3278)</f>
        <v/>
      </c>
      <c r="B3278">
        <f>'Input EIA Imports Petroleum'!A3277</f>
        <v/>
      </c>
      <c r="C3278">
        <f>'Input EIA Imports Petroleum'!K3277</f>
        <v/>
      </c>
      <c r="D3278">
        <f>'Input EIA Imports Petroleum'!L3277</f>
        <v/>
      </c>
      <c r="E3278">
        <f>VLOOKUP('Input EIA Imports Petroleum'!$E3277,'EIA Petroleum Classification'!$A:$B,2,FALSE)</f>
        <v/>
      </c>
    </row>
    <row r="3279" spans="1:5">
      <c r="A3279">
        <f>YEAR(B3279)</f>
        <v/>
      </c>
      <c r="B3279">
        <f>'Input EIA Imports Petroleum'!A3278</f>
        <v/>
      </c>
      <c r="C3279">
        <f>'Input EIA Imports Petroleum'!K3278</f>
        <v/>
      </c>
      <c r="D3279">
        <f>'Input EIA Imports Petroleum'!L3278</f>
        <v/>
      </c>
      <c r="E3279">
        <f>VLOOKUP('Input EIA Imports Petroleum'!$E3278,'EIA Petroleum Classification'!$A:$B,2,FALSE)</f>
        <v/>
      </c>
    </row>
    <row r="3280" spans="1:5">
      <c r="A3280">
        <f>YEAR(B3280)</f>
        <v/>
      </c>
      <c r="B3280">
        <f>'Input EIA Imports Petroleum'!A3279</f>
        <v/>
      </c>
      <c r="C3280">
        <f>'Input EIA Imports Petroleum'!K3279</f>
        <v/>
      </c>
      <c r="D3280">
        <f>'Input EIA Imports Petroleum'!L3279</f>
        <v/>
      </c>
      <c r="E3280">
        <f>VLOOKUP('Input EIA Imports Petroleum'!$E3279,'EIA Petroleum Classification'!$A:$B,2,FALSE)</f>
        <v/>
      </c>
    </row>
    <row r="3281" spans="1:5">
      <c r="A3281">
        <f>YEAR(B3281)</f>
        <v/>
      </c>
      <c r="B3281">
        <f>'Input EIA Imports Petroleum'!A3280</f>
        <v/>
      </c>
      <c r="C3281">
        <f>'Input EIA Imports Petroleum'!K3280</f>
        <v/>
      </c>
      <c r="D3281">
        <f>'Input EIA Imports Petroleum'!L3280</f>
        <v/>
      </c>
      <c r="E3281">
        <f>VLOOKUP('Input EIA Imports Petroleum'!$E3280,'EIA Petroleum Classification'!$A:$B,2,FALSE)</f>
        <v/>
      </c>
    </row>
    <row r="3282" spans="1:5">
      <c r="A3282">
        <f>YEAR(B3282)</f>
        <v/>
      </c>
      <c r="B3282">
        <f>'Input EIA Imports Petroleum'!A3281</f>
        <v/>
      </c>
      <c r="C3282">
        <f>'Input EIA Imports Petroleum'!K3281</f>
        <v/>
      </c>
      <c r="D3282">
        <f>'Input EIA Imports Petroleum'!L3281</f>
        <v/>
      </c>
      <c r="E3282">
        <f>VLOOKUP('Input EIA Imports Petroleum'!$E3281,'EIA Petroleum Classification'!$A:$B,2,FALSE)</f>
        <v/>
      </c>
    </row>
    <row r="3283" spans="1:5">
      <c r="A3283">
        <f>YEAR(B3283)</f>
        <v/>
      </c>
      <c r="B3283">
        <f>'Input EIA Imports Petroleum'!A3282</f>
        <v/>
      </c>
      <c r="C3283">
        <f>'Input EIA Imports Petroleum'!K3282</f>
        <v/>
      </c>
      <c r="D3283">
        <f>'Input EIA Imports Petroleum'!L3282</f>
        <v/>
      </c>
      <c r="E3283">
        <f>VLOOKUP('Input EIA Imports Petroleum'!$E3282,'EIA Petroleum Classification'!$A:$B,2,FALSE)</f>
        <v/>
      </c>
    </row>
    <row r="3284" spans="1:5">
      <c r="A3284">
        <f>YEAR(B3284)</f>
        <v/>
      </c>
      <c r="B3284">
        <f>'Input EIA Imports Petroleum'!A3283</f>
        <v/>
      </c>
      <c r="C3284">
        <f>'Input EIA Imports Petroleum'!K3283</f>
        <v/>
      </c>
      <c r="D3284">
        <f>'Input EIA Imports Petroleum'!L3283</f>
        <v/>
      </c>
      <c r="E3284">
        <f>VLOOKUP('Input EIA Imports Petroleum'!$E3283,'EIA Petroleum Classification'!$A:$B,2,FALSE)</f>
        <v/>
      </c>
    </row>
    <row r="3285" spans="1:5">
      <c r="A3285">
        <f>YEAR(B3285)</f>
        <v/>
      </c>
      <c r="B3285">
        <f>'Input EIA Imports Petroleum'!A3284</f>
        <v/>
      </c>
      <c r="C3285">
        <f>'Input EIA Imports Petroleum'!K3284</f>
        <v/>
      </c>
      <c r="D3285">
        <f>'Input EIA Imports Petroleum'!L3284</f>
        <v/>
      </c>
      <c r="E3285">
        <f>VLOOKUP('Input EIA Imports Petroleum'!$E3284,'EIA Petroleum Classification'!$A:$B,2,FALSE)</f>
        <v/>
      </c>
    </row>
    <row r="3286" spans="1:5">
      <c r="A3286">
        <f>YEAR(B3286)</f>
        <v/>
      </c>
      <c r="B3286">
        <f>'Input EIA Imports Petroleum'!A3285</f>
        <v/>
      </c>
      <c r="C3286">
        <f>'Input EIA Imports Petroleum'!K3285</f>
        <v/>
      </c>
      <c r="D3286">
        <f>'Input EIA Imports Petroleum'!L3285</f>
        <v/>
      </c>
      <c r="E3286">
        <f>VLOOKUP('Input EIA Imports Petroleum'!$E3285,'EIA Petroleum Classification'!$A:$B,2,FALSE)</f>
        <v/>
      </c>
    </row>
    <row r="3287" spans="1:5">
      <c r="A3287">
        <f>YEAR(B3287)</f>
        <v/>
      </c>
      <c r="B3287">
        <f>'Input EIA Imports Petroleum'!A3286</f>
        <v/>
      </c>
      <c r="C3287">
        <f>'Input EIA Imports Petroleum'!K3286</f>
        <v/>
      </c>
      <c r="D3287">
        <f>'Input EIA Imports Petroleum'!L3286</f>
        <v/>
      </c>
      <c r="E3287">
        <f>VLOOKUP('Input EIA Imports Petroleum'!$E3286,'EIA Petroleum Classification'!$A:$B,2,FALSE)</f>
        <v/>
      </c>
    </row>
    <row r="3288" spans="1:5">
      <c r="A3288">
        <f>YEAR(B3288)</f>
        <v/>
      </c>
      <c r="B3288">
        <f>'Input EIA Imports Petroleum'!A3287</f>
        <v/>
      </c>
      <c r="C3288">
        <f>'Input EIA Imports Petroleum'!K3287</f>
        <v/>
      </c>
      <c r="D3288">
        <f>'Input EIA Imports Petroleum'!L3287</f>
        <v/>
      </c>
      <c r="E3288">
        <f>VLOOKUP('Input EIA Imports Petroleum'!$E3287,'EIA Petroleum Classification'!$A:$B,2,FALSE)</f>
        <v/>
      </c>
    </row>
    <row r="3289" spans="1:5">
      <c r="A3289">
        <f>YEAR(B3289)</f>
        <v/>
      </c>
      <c r="B3289">
        <f>'Input EIA Imports Petroleum'!A3288</f>
        <v/>
      </c>
      <c r="C3289">
        <f>'Input EIA Imports Petroleum'!K3288</f>
        <v/>
      </c>
      <c r="D3289">
        <f>'Input EIA Imports Petroleum'!L3288</f>
        <v/>
      </c>
      <c r="E3289">
        <f>VLOOKUP('Input EIA Imports Petroleum'!$E3288,'EIA Petroleum Classification'!$A:$B,2,FALSE)</f>
        <v/>
      </c>
    </row>
    <row r="3290" spans="1:5">
      <c r="A3290">
        <f>YEAR(B3290)</f>
        <v/>
      </c>
      <c r="B3290">
        <f>'Input EIA Imports Petroleum'!A3289</f>
        <v/>
      </c>
      <c r="C3290">
        <f>'Input EIA Imports Petroleum'!K3289</f>
        <v/>
      </c>
      <c r="D3290">
        <f>'Input EIA Imports Petroleum'!L3289</f>
        <v/>
      </c>
      <c r="E3290">
        <f>VLOOKUP('Input EIA Imports Petroleum'!$E3289,'EIA Petroleum Classification'!$A:$B,2,FALSE)</f>
        <v/>
      </c>
    </row>
    <row r="3291" spans="1:5">
      <c r="A3291">
        <f>YEAR(B3291)</f>
        <v/>
      </c>
      <c r="B3291">
        <f>'Input EIA Imports Petroleum'!A3290</f>
        <v/>
      </c>
      <c r="C3291">
        <f>'Input EIA Imports Petroleum'!K3290</f>
        <v/>
      </c>
      <c r="D3291">
        <f>'Input EIA Imports Petroleum'!L3290</f>
        <v/>
      </c>
      <c r="E3291">
        <f>VLOOKUP('Input EIA Imports Petroleum'!$E3290,'EIA Petroleum Classification'!$A:$B,2,FALSE)</f>
        <v/>
      </c>
    </row>
    <row r="3292" spans="1:5">
      <c r="A3292">
        <f>YEAR(B3292)</f>
        <v/>
      </c>
      <c r="B3292">
        <f>'Input EIA Imports Petroleum'!A3291</f>
        <v/>
      </c>
      <c r="C3292">
        <f>'Input EIA Imports Petroleum'!K3291</f>
        <v/>
      </c>
      <c r="D3292">
        <f>'Input EIA Imports Petroleum'!L3291</f>
        <v/>
      </c>
      <c r="E3292">
        <f>VLOOKUP('Input EIA Imports Petroleum'!$E3291,'EIA Petroleum Classification'!$A:$B,2,FALSE)</f>
        <v/>
      </c>
    </row>
    <row r="3293" spans="1:5">
      <c r="A3293">
        <f>YEAR(B3293)</f>
        <v/>
      </c>
      <c r="B3293">
        <f>'Input EIA Imports Petroleum'!A3292</f>
        <v/>
      </c>
      <c r="C3293">
        <f>'Input EIA Imports Petroleum'!K3292</f>
        <v/>
      </c>
      <c r="D3293">
        <f>'Input EIA Imports Petroleum'!L3292</f>
        <v/>
      </c>
      <c r="E3293">
        <f>VLOOKUP('Input EIA Imports Petroleum'!$E3292,'EIA Petroleum Classification'!$A:$B,2,FALSE)</f>
        <v/>
      </c>
    </row>
    <row r="3294" spans="1:5">
      <c r="A3294">
        <f>YEAR(B3294)</f>
        <v/>
      </c>
      <c r="B3294">
        <f>'Input EIA Imports Petroleum'!A3293</f>
        <v/>
      </c>
      <c r="C3294">
        <f>'Input EIA Imports Petroleum'!K3293</f>
        <v/>
      </c>
      <c r="D3294">
        <f>'Input EIA Imports Petroleum'!L3293</f>
        <v/>
      </c>
      <c r="E3294">
        <f>VLOOKUP('Input EIA Imports Petroleum'!$E3293,'EIA Petroleum Classification'!$A:$B,2,FALSE)</f>
        <v/>
      </c>
    </row>
    <row r="3295" spans="1:5">
      <c r="A3295">
        <f>YEAR(B3295)</f>
        <v/>
      </c>
      <c r="B3295">
        <f>'Input EIA Imports Petroleum'!A3294</f>
        <v/>
      </c>
      <c r="C3295">
        <f>'Input EIA Imports Petroleum'!K3294</f>
        <v/>
      </c>
      <c r="D3295">
        <f>'Input EIA Imports Petroleum'!L3294</f>
        <v/>
      </c>
      <c r="E3295">
        <f>VLOOKUP('Input EIA Imports Petroleum'!$E3294,'EIA Petroleum Classification'!$A:$B,2,FALSE)</f>
        <v/>
      </c>
    </row>
    <row r="3296" spans="1:5">
      <c r="A3296">
        <f>YEAR(B3296)</f>
        <v/>
      </c>
      <c r="B3296">
        <f>'Input EIA Imports Petroleum'!A3295</f>
        <v/>
      </c>
      <c r="C3296">
        <f>'Input EIA Imports Petroleum'!K3295</f>
        <v/>
      </c>
      <c r="D3296">
        <f>'Input EIA Imports Petroleum'!L3295</f>
        <v/>
      </c>
      <c r="E3296">
        <f>VLOOKUP('Input EIA Imports Petroleum'!$E3295,'EIA Petroleum Classification'!$A:$B,2,FALSE)</f>
        <v/>
      </c>
    </row>
    <row r="3297" spans="1:5">
      <c r="A3297">
        <f>YEAR(B3297)</f>
        <v/>
      </c>
      <c r="B3297">
        <f>'Input EIA Imports Petroleum'!A3296</f>
        <v/>
      </c>
      <c r="C3297">
        <f>'Input EIA Imports Petroleum'!K3296</f>
        <v/>
      </c>
      <c r="D3297">
        <f>'Input EIA Imports Petroleum'!L3296</f>
        <v/>
      </c>
      <c r="E3297">
        <f>VLOOKUP('Input EIA Imports Petroleum'!$E3296,'EIA Petroleum Classification'!$A:$B,2,FALSE)</f>
        <v/>
      </c>
    </row>
    <row r="3298" spans="1:5">
      <c r="A3298">
        <f>YEAR(B3298)</f>
        <v/>
      </c>
      <c r="B3298">
        <f>'Input EIA Imports Petroleum'!A3297</f>
        <v/>
      </c>
      <c r="C3298">
        <f>'Input EIA Imports Petroleum'!K3297</f>
        <v/>
      </c>
      <c r="D3298">
        <f>'Input EIA Imports Petroleum'!L3297</f>
        <v/>
      </c>
      <c r="E3298">
        <f>VLOOKUP('Input EIA Imports Petroleum'!$E3297,'EIA Petroleum Classification'!$A:$B,2,FALSE)</f>
        <v/>
      </c>
    </row>
    <row r="3299" spans="1:5">
      <c r="A3299">
        <f>YEAR(B3299)</f>
        <v/>
      </c>
      <c r="B3299">
        <f>'Input EIA Imports Petroleum'!A3298</f>
        <v/>
      </c>
      <c r="C3299">
        <f>'Input EIA Imports Petroleum'!K3298</f>
        <v/>
      </c>
      <c r="D3299">
        <f>'Input EIA Imports Petroleum'!L3298</f>
        <v/>
      </c>
      <c r="E3299">
        <f>VLOOKUP('Input EIA Imports Petroleum'!$E3298,'EIA Petroleum Classification'!$A:$B,2,FALSE)</f>
        <v/>
      </c>
    </row>
    <row r="3300" spans="1:5">
      <c r="A3300">
        <f>YEAR(B3300)</f>
        <v/>
      </c>
      <c r="B3300">
        <f>'Input EIA Imports Petroleum'!A3299</f>
        <v/>
      </c>
      <c r="C3300">
        <f>'Input EIA Imports Petroleum'!K3299</f>
        <v/>
      </c>
      <c r="D3300">
        <f>'Input EIA Imports Petroleum'!L3299</f>
        <v/>
      </c>
      <c r="E3300">
        <f>VLOOKUP('Input EIA Imports Petroleum'!$E3299,'EIA Petroleum Classification'!$A:$B,2,FALSE)</f>
        <v/>
      </c>
    </row>
    <row r="3301" spans="1:5">
      <c r="A3301">
        <f>YEAR(B3301)</f>
        <v/>
      </c>
      <c r="B3301">
        <f>'Input EIA Imports Petroleum'!A3300</f>
        <v/>
      </c>
      <c r="C3301">
        <f>'Input EIA Imports Petroleum'!K3300</f>
        <v/>
      </c>
      <c r="D3301">
        <f>'Input EIA Imports Petroleum'!L3300</f>
        <v/>
      </c>
      <c r="E3301">
        <f>VLOOKUP('Input EIA Imports Petroleum'!$E3300,'EIA Petroleum Classification'!$A:$B,2,FALSE)</f>
        <v/>
      </c>
    </row>
    <row r="3302" spans="1:5">
      <c r="A3302">
        <f>YEAR(B3302)</f>
        <v/>
      </c>
      <c r="B3302">
        <f>'Input EIA Imports Petroleum'!A3301</f>
        <v/>
      </c>
      <c r="C3302">
        <f>'Input EIA Imports Petroleum'!K3301</f>
        <v/>
      </c>
      <c r="D3302">
        <f>'Input EIA Imports Petroleum'!L3301</f>
        <v/>
      </c>
      <c r="E3302">
        <f>VLOOKUP('Input EIA Imports Petroleum'!$E3301,'EIA Petroleum Classification'!$A:$B,2,FALSE)</f>
        <v/>
      </c>
    </row>
    <row r="3303" spans="1:5">
      <c r="A3303">
        <f>YEAR(B3303)</f>
        <v/>
      </c>
      <c r="B3303">
        <f>'Input EIA Imports Petroleum'!A3302</f>
        <v/>
      </c>
      <c r="C3303">
        <f>'Input EIA Imports Petroleum'!K3302</f>
        <v/>
      </c>
      <c r="D3303">
        <f>'Input EIA Imports Petroleum'!L3302</f>
        <v/>
      </c>
      <c r="E3303">
        <f>VLOOKUP('Input EIA Imports Petroleum'!$E3302,'EIA Petroleum Classification'!$A:$B,2,FALSE)</f>
        <v/>
      </c>
    </row>
    <row r="3304" spans="1:5">
      <c r="A3304">
        <f>YEAR(B3304)</f>
        <v/>
      </c>
      <c r="B3304">
        <f>'Input EIA Imports Petroleum'!A3303</f>
        <v/>
      </c>
      <c r="C3304">
        <f>'Input EIA Imports Petroleum'!K3303</f>
        <v/>
      </c>
      <c r="D3304">
        <f>'Input EIA Imports Petroleum'!L3303</f>
        <v/>
      </c>
      <c r="E3304">
        <f>VLOOKUP('Input EIA Imports Petroleum'!$E3303,'EIA Petroleum Classification'!$A:$B,2,FALSE)</f>
        <v/>
      </c>
    </row>
    <row r="3305" spans="1:5">
      <c r="A3305">
        <f>YEAR(B3305)</f>
        <v/>
      </c>
      <c r="B3305">
        <f>'Input EIA Imports Petroleum'!A3304</f>
        <v/>
      </c>
      <c r="C3305">
        <f>'Input EIA Imports Petroleum'!K3304</f>
        <v/>
      </c>
      <c r="D3305">
        <f>'Input EIA Imports Petroleum'!L3304</f>
        <v/>
      </c>
      <c r="E3305">
        <f>VLOOKUP('Input EIA Imports Petroleum'!$E3304,'EIA Petroleum Classification'!$A:$B,2,FALSE)</f>
        <v/>
      </c>
    </row>
    <row r="3306" spans="1:5">
      <c r="A3306">
        <f>YEAR(B3306)</f>
        <v/>
      </c>
      <c r="B3306">
        <f>'Input EIA Imports Petroleum'!A3305</f>
        <v/>
      </c>
      <c r="C3306">
        <f>'Input EIA Imports Petroleum'!K3305</f>
        <v/>
      </c>
      <c r="D3306">
        <f>'Input EIA Imports Petroleum'!L3305</f>
        <v/>
      </c>
      <c r="E3306">
        <f>VLOOKUP('Input EIA Imports Petroleum'!$E3305,'EIA Petroleum Classification'!$A:$B,2,FALSE)</f>
        <v/>
      </c>
    </row>
    <row r="3307" spans="1:5">
      <c r="A3307">
        <f>YEAR(B3307)</f>
        <v/>
      </c>
      <c r="B3307">
        <f>'Input EIA Imports Petroleum'!A3306</f>
        <v/>
      </c>
      <c r="C3307">
        <f>'Input EIA Imports Petroleum'!K3306</f>
        <v/>
      </c>
      <c r="D3307">
        <f>'Input EIA Imports Petroleum'!L3306</f>
        <v/>
      </c>
      <c r="E3307">
        <f>VLOOKUP('Input EIA Imports Petroleum'!$E3306,'EIA Petroleum Classification'!$A:$B,2,FALSE)</f>
        <v/>
      </c>
    </row>
    <row r="3308" spans="1:5">
      <c r="A3308">
        <f>YEAR(B3308)</f>
        <v/>
      </c>
      <c r="B3308">
        <f>'Input EIA Imports Petroleum'!A3307</f>
        <v/>
      </c>
      <c r="C3308">
        <f>'Input EIA Imports Petroleum'!K3307</f>
        <v/>
      </c>
      <c r="D3308">
        <f>'Input EIA Imports Petroleum'!L3307</f>
        <v/>
      </c>
      <c r="E3308">
        <f>VLOOKUP('Input EIA Imports Petroleum'!$E3307,'EIA Petroleum Classification'!$A:$B,2,FALSE)</f>
        <v/>
      </c>
    </row>
    <row r="3309" spans="1:5">
      <c r="A3309">
        <f>YEAR(B3309)</f>
        <v/>
      </c>
      <c r="B3309">
        <f>'Input EIA Imports Petroleum'!A3308</f>
        <v/>
      </c>
      <c r="C3309">
        <f>'Input EIA Imports Petroleum'!K3308</f>
        <v/>
      </c>
      <c r="D3309">
        <f>'Input EIA Imports Petroleum'!L3308</f>
        <v/>
      </c>
      <c r="E3309">
        <f>VLOOKUP('Input EIA Imports Petroleum'!$E3308,'EIA Petroleum Classification'!$A:$B,2,FALSE)</f>
        <v/>
      </c>
    </row>
    <row r="3310" spans="1:5">
      <c r="A3310">
        <f>YEAR(B3310)</f>
        <v/>
      </c>
      <c r="B3310">
        <f>'Input EIA Imports Petroleum'!A3309</f>
        <v/>
      </c>
      <c r="C3310">
        <f>'Input EIA Imports Petroleum'!K3309</f>
        <v/>
      </c>
      <c r="D3310">
        <f>'Input EIA Imports Petroleum'!L3309</f>
        <v/>
      </c>
      <c r="E3310">
        <f>VLOOKUP('Input EIA Imports Petroleum'!$E3309,'EIA Petroleum Classification'!$A:$B,2,FALSE)</f>
        <v/>
      </c>
    </row>
    <row r="3311" spans="1:5">
      <c r="A3311">
        <f>YEAR(B3311)</f>
        <v/>
      </c>
      <c r="B3311">
        <f>'Input EIA Imports Petroleum'!A3310</f>
        <v/>
      </c>
      <c r="C3311">
        <f>'Input EIA Imports Petroleum'!K3310</f>
        <v/>
      </c>
      <c r="D3311">
        <f>'Input EIA Imports Petroleum'!L3310</f>
        <v/>
      </c>
      <c r="E3311">
        <f>VLOOKUP('Input EIA Imports Petroleum'!$E3310,'EIA Petroleum Classification'!$A:$B,2,FALSE)</f>
        <v/>
      </c>
    </row>
    <row r="3312" spans="1:5">
      <c r="A3312">
        <f>YEAR(B3312)</f>
        <v/>
      </c>
      <c r="B3312">
        <f>'Input EIA Imports Petroleum'!A3311</f>
        <v/>
      </c>
      <c r="C3312">
        <f>'Input EIA Imports Petroleum'!K3311</f>
        <v/>
      </c>
      <c r="D3312">
        <f>'Input EIA Imports Petroleum'!L3311</f>
        <v/>
      </c>
      <c r="E3312">
        <f>VLOOKUP('Input EIA Imports Petroleum'!$E3311,'EIA Petroleum Classification'!$A:$B,2,FALSE)</f>
        <v/>
      </c>
    </row>
    <row r="3313" spans="1:5">
      <c r="A3313">
        <f>YEAR(B3313)</f>
        <v/>
      </c>
      <c r="B3313">
        <f>'Input EIA Imports Petroleum'!A3312</f>
        <v/>
      </c>
      <c r="C3313">
        <f>'Input EIA Imports Petroleum'!K3312</f>
        <v/>
      </c>
      <c r="D3313">
        <f>'Input EIA Imports Petroleum'!L3312</f>
        <v/>
      </c>
      <c r="E3313">
        <f>VLOOKUP('Input EIA Imports Petroleum'!$E3312,'EIA Petroleum Classification'!$A:$B,2,FALSE)</f>
        <v/>
      </c>
    </row>
    <row r="3314" spans="1:5">
      <c r="A3314">
        <f>YEAR(B3314)</f>
        <v/>
      </c>
      <c r="B3314">
        <f>'Input EIA Imports Petroleum'!A3313</f>
        <v/>
      </c>
      <c r="C3314">
        <f>'Input EIA Imports Petroleum'!K3313</f>
        <v/>
      </c>
      <c r="D3314">
        <f>'Input EIA Imports Petroleum'!L3313</f>
        <v/>
      </c>
      <c r="E3314">
        <f>VLOOKUP('Input EIA Imports Petroleum'!$E3313,'EIA Petroleum Classification'!$A:$B,2,FALSE)</f>
        <v/>
      </c>
    </row>
    <row r="3315" spans="1:5">
      <c r="A3315">
        <f>YEAR(B3315)</f>
        <v/>
      </c>
      <c r="B3315">
        <f>'Input EIA Imports Petroleum'!A3314</f>
        <v/>
      </c>
      <c r="C3315">
        <f>'Input EIA Imports Petroleum'!K3314</f>
        <v/>
      </c>
      <c r="D3315">
        <f>'Input EIA Imports Petroleum'!L3314</f>
        <v/>
      </c>
      <c r="E3315">
        <f>VLOOKUP('Input EIA Imports Petroleum'!$E3314,'EIA Petroleum Classification'!$A:$B,2,FALSE)</f>
        <v/>
      </c>
    </row>
    <row r="3316" spans="1:5">
      <c r="A3316">
        <f>YEAR(B3316)</f>
        <v/>
      </c>
      <c r="B3316">
        <f>'Input EIA Imports Petroleum'!A3315</f>
        <v/>
      </c>
      <c r="C3316">
        <f>'Input EIA Imports Petroleum'!K3315</f>
        <v/>
      </c>
      <c r="D3316">
        <f>'Input EIA Imports Petroleum'!L3315</f>
        <v/>
      </c>
      <c r="E3316">
        <f>VLOOKUP('Input EIA Imports Petroleum'!$E3315,'EIA Petroleum Classification'!$A:$B,2,FALSE)</f>
        <v/>
      </c>
    </row>
    <row r="3317" spans="1:5">
      <c r="A3317">
        <f>YEAR(B3317)</f>
        <v/>
      </c>
      <c r="B3317">
        <f>'Input EIA Imports Petroleum'!A3316</f>
        <v/>
      </c>
      <c r="C3317">
        <f>'Input EIA Imports Petroleum'!K3316</f>
        <v/>
      </c>
      <c r="D3317">
        <f>'Input EIA Imports Petroleum'!L3316</f>
        <v/>
      </c>
      <c r="E3317">
        <f>VLOOKUP('Input EIA Imports Petroleum'!$E3316,'EIA Petroleum Classification'!$A:$B,2,FALSE)</f>
        <v/>
      </c>
    </row>
    <row r="3318" spans="1:5">
      <c r="A3318">
        <f>YEAR(B3318)</f>
        <v/>
      </c>
      <c r="B3318">
        <f>'Input EIA Imports Petroleum'!A3317</f>
        <v/>
      </c>
      <c r="C3318">
        <f>'Input EIA Imports Petroleum'!K3317</f>
        <v/>
      </c>
      <c r="D3318">
        <f>'Input EIA Imports Petroleum'!L3317</f>
        <v/>
      </c>
      <c r="E3318">
        <f>VLOOKUP('Input EIA Imports Petroleum'!$E3317,'EIA Petroleum Classification'!$A:$B,2,FALSE)</f>
        <v/>
      </c>
    </row>
    <row r="3319" spans="1:5">
      <c r="A3319">
        <f>YEAR(B3319)</f>
        <v/>
      </c>
      <c r="B3319">
        <f>'Input EIA Imports Petroleum'!A3318</f>
        <v/>
      </c>
      <c r="C3319">
        <f>'Input EIA Imports Petroleum'!K3318</f>
        <v/>
      </c>
      <c r="D3319">
        <f>'Input EIA Imports Petroleum'!L3318</f>
        <v/>
      </c>
      <c r="E3319">
        <f>VLOOKUP('Input EIA Imports Petroleum'!$E3318,'EIA Petroleum Classification'!$A:$B,2,FALSE)</f>
        <v/>
      </c>
    </row>
    <row r="3320" spans="1:5">
      <c r="A3320">
        <f>YEAR(B3320)</f>
        <v/>
      </c>
      <c r="B3320">
        <f>'Input EIA Imports Petroleum'!A3319</f>
        <v/>
      </c>
      <c r="C3320">
        <f>'Input EIA Imports Petroleum'!K3319</f>
        <v/>
      </c>
      <c r="D3320">
        <f>'Input EIA Imports Petroleum'!L3319</f>
        <v/>
      </c>
      <c r="E3320">
        <f>VLOOKUP('Input EIA Imports Petroleum'!$E3319,'EIA Petroleum Classification'!$A:$B,2,FALSE)</f>
        <v/>
      </c>
    </row>
    <row r="3321" spans="1:5">
      <c r="A3321">
        <f>YEAR(B3321)</f>
        <v/>
      </c>
      <c r="B3321">
        <f>'Input EIA Imports Petroleum'!A3320</f>
        <v/>
      </c>
      <c r="C3321">
        <f>'Input EIA Imports Petroleum'!K3320</f>
        <v/>
      </c>
      <c r="D3321">
        <f>'Input EIA Imports Petroleum'!L3320</f>
        <v/>
      </c>
      <c r="E3321">
        <f>VLOOKUP('Input EIA Imports Petroleum'!$E3320,'EIA Petroleum Classification'!$A:$B,2,FALSE)</f>
        <v/>
      </c>
    </row>
    <row r="3322" spans="1:5">
      <c r="A3322">
        <f>YEAR(B3322)</f>
        <v/>
      </c>
      <c r="B3322">
        <f>'Input EIA Imports Petroleum'!A3321</f>
        <v/>
      </c>
      <c r="C3322">
        <f>'Input EIA Imports Petroleum'!K3321</f>
        <v/>
      </c>
      <c r="D3322">
        <f>'Input EIA Imports Petroleum'!L3321</f>
        <v/>
      </c>
      <c r="E3322">
        <f>VLOOKUP('Input EIA Imports Petroleum'!$E3321,'EIA Petroleum Classification'!$A:$B,2,FALSE)</f>
        <v/>
      </c>
    </row>
    <row r="3323" spans="1:5">
      <c r="A3323">
        <f>YEAR(B3323)</f>
        <v/>
      </c>
      <c r="B3323">
        <f>'Input EIA Imports Petroleum'!A3322</f>
        <v/>
      </c>
      <c r="C3323">
        <f>'Input EIA Imports Petroleum'!K3322</f>
        <v/>
      </c>
      <c r="D3323">
        <f>'Input EIA Imports Petroleum'!L3322</f>
        <v/>
      </c>
      <c r="E3323">
        <f>VLOOKUP('Input EIA Imports Petroleum'!$E3322,'EIA Petroleum Classification'!$A:$B,2,FALSE)</f>
        <v/>
      </c>
    </row>
    <row r="3324" spans="1:5">
      <c r="A3324">
        <f>YEAR(B3324)</f>
        <v/>
      </c>
      <c r="B3324">
        <f>'Input EIA Imports Petroleum'!A3323</f>
        <v/>
      </c>
      <c r="C3324">
        <f>'Input EIA Imports Petroleum'!K3323</f>
        <v/>
      </c>
      <c r="D3324">
        <f>'Input EIA Imports Petroleum'!L3323</f>
        <v/>
      </c>
      <c r="E3324">
        <f>VLOOKUP('Input EIA Imports Petroleum'!$E3323,'EIA Petroleum Classification'!$A:$B,2,FALSE)</f>
        <v/>
      </c>
    </row>
    <row r="3325" spans="1:5">
      <c r="A3325">
        <f>YEAR(B3325)</f>
        <v/>
      </c>
      <c r="B3325">
        <f>'Input EIA Imports Petroleum'!A3324</f>
        <v/>
      </c>
      <c r="C3325">
        <f>'Input EIA Imports Petroleum'!K3324</f>
        <v/>
      </c>
      <c r="D3325">
        <f>'Input EIA Imports Petroleum'!L3324</f>
        <v/>
      </c>
      <c r="E3325">
        <f>VLOOKUP('Input EIA Imports Petroleum'!$E3324,'EIA Petroleum Classification'!$A:$B,2,FALSE)</f>
        <v/>
      </c>
    </row>
    <row r="3326" spans="1:5">
      <c r="A3326">
        <f>YEAR(B3326)</f>
        <v/>
      </c>
      <c r="B3326">
        <f>'Input EIA Imports Petroleum'!A3325</f>
        <v/>
      </c>
      <c r="C3326">
        <f>'Input EIA Imports Petroleum'!K3325</f>
        <v/>
      </c>
      <c r="D3326">
        <f>'Input EIA Imports Petroleum'!L3325</f>
        <v/>
      </c>
      <c r="E3326">
        <f>VLOOKUP('Input EIA Imports Petroleum'!$E3325,'EIA Petroleum Classification'!$A:$B,2,FALSE)</f>
        <v/>
      </c>
    </row>
    <row r="3327" spans="1:5">
      <c r="A3327">
        <f>YEAR(B3327)</f>
        <v/>
      </c>
      <c r="B3327">
        <f>'Input EIA Imports Petroleum'!A3326</f>
        <v/>
      </c>
      <c r="C3327">
        <f>'Input EIA Imports Petroleum'!K3326</f>
        <v/>
      </c>
      <c r="D3327">
        <f>'Input EIA Imports Petroleum'!L3326</f>
        <v/>
      </c>
      <c r="E3327">
        <f>VLOOKUP('Input EIA Imports Petroleum'!$E3326,'EIA Petroleum Classification'!$A:$B,2,FALSE)</f>
        <v/>
      </c>
    </row>
    <row r="3328" spans="1:5">
      <c r="A3328">
        <f>YEAR(B3328)</f>
        <v/>
      </c>
      <c r="B3328">
        <f>'Input EIA Imports Petroleum'!A3327</f>
        <v/>
      </c>
      <c r="C3328">
        <f>'Input EIA Imports Petroleum'!K3327</f>
        <v/>
      </c>
      <c r="D3328">
        <f>'Input EIA Imports Petroleum'!L3327</f>
        <v/>
      </c>
      <c r="E3328">
        <f>VLOOKUP('Input EIA Imports Petroleum'!$E3327,'EIA Petroleum Classification'!$A:$B,2,FALSE)</f>
        <v/>
      </c>
    </row>
    <row r="3329" spans="1:5">
      <c r="A3329">
        <f>YEAR(B3329)</f>
        <v/>
      </c>
      <c r="B3329">
        <f>'Input EIA Imports Petroleum'!A3328</f>
        <v/>
      </c>
      <c r="C3329">
        <f>'Input EIA Imports Petroleum'!K3328</f>
        <v/>
      </c>
      <c r="D3329">
        <f>'Input EIA Imports Petroleum'!L3328</f>
        <v/>
      </c>
      <c r="E3329">
        <f>VLOOKUP('Input EIA Imports Petroleum'!$E3328,'EIA Petroleum Classification'!$A:$B,2,FALSE)</f>
        <v/>
      </c>
    </row>
    <row r="3330" spans="1:5">
      <c r="A3330">
        <f>YEAR(B3330)</f>
        <v/>
      </c>
      <c r="B3330">
        <f>'Input EIA Imports Petroleum'!A3329</f>
        <v/>
      </c>
      <c r="C3330">
        <f>'Input EIA Imports Petroleum'!K3329</f>
        <v/>
      </c>
      <c r="D3330">
        <f>'Input EIA Imports Petroleum'!L3329</f>
        <v/>
      </c>
      <c r="E3330">
        <f>VLOOKUP('Input EIA Imports Petroleum'!$E3329,'EIA Petroleum Classification'!$A:$B,2,FALSE)</f>
        <v/>
      </c>
    </row>
    <row r="3331" spans="1:5">
      <c r="A3331">
        <f>YEAR(B3331)</f>
        <v/>
      </c>
      <c r="B3331">
        <f>'Input EIA Imports Petroleum'!A3330</f>
        <v/>
      </c>
      <c r="C3331">
        <f>'Input EIA Imports Petroleum'!K3330</f>
        <v/>
      </c>
      <c r="D3331">
        <f>'Input EIA Imports Petroleum'!L3330</f>
        <v/>
      </c>
      <c r="E3331">
        <f>VLOOKUP('Input EIA Imports Petroleum'!$E3330,'EIA Petroleum Classification'!$A:$B,2,FALSE)</f>
        <v/>
      </c>
    </row>
    <row r="3332" spans="1:5">
      <c r="A3332">
        <f>YEAR(B3332)</f>
        <v/>
      </c>
      <c r="B3332">
        <f>'Input EIA Imports Petroleum'!A3331</f>
        <v/>
      </c>
      <c r="C3332">
        <f>'Input EIA Imports Petroleum'!K3331</f>
        <v/>
      </c>
      <c r="D3332">
        <f>'Input EIA Imports Petroleum'!L3331</f>
        <v/>
      </c>
      <c r="E3332">
        <f>VLOOKUP('Input EIA Imports Petroleum'!$E3331,'EIA Petroleum Classification'!$A:$B,2,FALSE)</f>
        <v/>
      </c>
    </row>
    <row r="3333" spans="1:5">
      <c r="A3333">
        <f>YEAR(B3333)</f>
        <v/>
      </c>
      <c r="B3333">
        <f>'Input EIA Imports Petroleum'!A3332</f>
        <v/>
      </c>
      <c r="C3333">
        <f>'Input EIA Imports Petroleum'!K3332</f>
        <v/>
      </c>
      <c r="D3333">
        <f>'Input EIA Imports Petroleum'!L3332</f>
        <v/>
      </c>
      <c r="E3333">
        <f>VLOOKUP('Input EIA Imports Petroleum'!$E3332,'EIA Petroleum Classification'!$A:$B,2,FALSE)</f>
        <v/>
      </c>
    </row>
    <row r="3334" spans="1:5">
      <c r="A3334">
        <f>YEAR(B3334)</f>
        <v/>
      </c>
      <c r="B3334">
        <f>'Input EIA Imports Petroleum'!A3333</f>
        <v/>
      </c>
      <c r="C3334">
        <f>'Input EIA Imports Petroleum'!K3333</f>
        <v/>
      </c>
      <c r="D3334">
        <f>'Input EIA Imports Petroleum'!L3333</f>
        <v/>
      </c>
      <c r="E3334">
        <f>VLOOKUP('Input EIA Imports Petroleum'!$E3333,'EIA Petroleum Classification'!$A:$B,2,FALSE)</f>
        <v/>
      </c>
    </row>
    <row r="3335" spans="1:5">
      <c r="A3335">
        <f>YEAR(B3335)</f>
        <v/>
      </c>
      <c r="B3335">
        <f>'Input EIA Imports Petroleum'!A3334</f>
        <v/>
      </c>
      <c r="C3335">
        <f>'Input EIA Imports Petroleum'!K3334</f>
        <v/>
      </c>
      <c r="D3335">
        <f>'Input EIA Imports Petroleum'!L3334</f>
        <v/>
      </c>
      <c r="E3335">
        <f>VLOOKUP('Input EIA Imports Petroleum'!$E3334,'EIA Petroleum Classification'!$A:$B,2,FALSE)</f>
        <v/>
      </c>
    </row>
    <row r="3336" spans="1:5">
      <c r="A3336">
        <f>YEAR(B3336)</f>
        <v/>
      </c>
      <c r="B3336">
        <f>'Input EIA Imports Petroleum'!A3335</f>
        <v/>
      </c>
      <c r="C3336">
        <f>'Input EIA Imports Petroleum'!K3335</f>
        <v/>
      </c>
      <c r="D3336">
        <f>'Input EIA Imports Petroleum'!L3335</f>
        <v/>
      </c>
      <c r="E3336">
        <f>VLOOKUP('Input EIA Imports Petroleum'!$E3335,'EIA Petroleum Classification'!$A:$B,2,FALSE)</f>
        <v/>
      </c>
    </row>
    <row r="3337" spans="1:5">
      <c r="A3337">
        <f>YEAR(B3337)</f>
        <v/>
      </c>
      <c r="B3337">
        <f>'Input EIA Imports Petroleum'!A3336</f>
        <v/>
      </c>
      <c r="C3337">
        <f>'Input EIA Imports Petroleum'!K3336</f>
        <v/>
      </c>
      <c r="D3337">
        <f>'Input EIA Imports Petroleum'!L3336</f>
        <v/>
      </c>
      <c r="E3337">
        <f>VLOOKUP('Input EIA Imports Petroleum'!$E3336,'EIA Petroleum Classification'!$A:$B,2,FALSE)</f>
        <v/>
      </c>
    </row>
    <row r="3338" spans="1:5">
      <c r="A3338">
        <f>YEAR(B3338)</f>
        <v/>
      </c>
      <c r="B3338">
        <f>'Input EIA Imports Petroleum'!A3337</f>
        <v/>
      </c>
      <c r="C3338">
        <f>'Input EIA Imports Petroleum'!K3337</f>
        <v/>
      </c>
      <c r="D3338">
        <f>'Input EIA Imports Petroleum'!L3337</f>
        <v/>
      </c>
      <c r="E3338">
        <f>VLOOKUP('Input EIA Imports Petroleum'!$E3337,'EIA Petroleum Classification'!$A:$B,2,FALSE)</f>
        <v/>
      </c>
    </row>
    <row r="3339" spans="1:5">
      <c r="A3339">
        <f>YEAR(B3339)</f>
        <v/>
      </c>
      <c r="B3339">
        <f>'Input EIA Imports Petroleum'!A3338</f>
        <v/>
      </c>
      <c r="C3339">
        <f>'Input EIA Imports Petroleum'!K3338</f>
        <v/>
      </c>
      <c r="D3339">
        <f>'Input EIA Imports Petroleum'!L3338</f>
        <v/>
      </c>
      <c r="E3339">
        <f>VLOOKUP('Input EIA Imports Petroleum'!$E3338,'EIA Petroleum Classification'!$A:$B,2,FALSE)</f>
        <v/>
      </c>
    </row>
    <row r="3340" spans="1:5">
      <c r="A3340">
        <f>YEAR(B3340)</f>
        <v/>
      </c>
      <c r="B3340">
        <f>'Input EIA Imports Petroleum'!A3339</f>
        <v/>
      </c>
      <c r="C3340">
        <f>'Input EIA Imports Petroleum'!K3339</f>
        <v/>
      </c>
      <c r="D3340">
        <f>'Input EIA Imports Petroleum'!L3339</f>
        <v/>
      </c>
      <c r="E3340">
        <f>VLOOKUP('Input EIA Imports Petroleum'!$E3339,'EIA Petroleum Classification'!$A:$B,2,FALSE)</f>
        <v/>
      </c>
    </row>
    <row r="3341" spans="1:5">
      <c r="A3341">
        <f>YEAR(B3341)</f>
        <v/>
      </c>
      <c r="B3341">
        <f>'Input EIA Imports Petroleum'!A3340</f>
        <v/>
      </c>
      <c r="C3341">
        <f>'Input EIA Imports Petroleum'!K3340</f>
        <v/>
      </c>
      <c r="D3341">
        <f>'Input EIA Imports Petroleum'!L3340</f>
        <v/>
      </c>
      <c r="E3341">
        <f>VLOOKUP('Input EIA Imports Petroleum'!$E3340,'EIA Petroleum Classification'!$A:$B,2,FALSE)</f>
        <v/>
      </c>
    </row>
    <row r="3342" spans="1:5">
      <c r="A3342">
        <f>YEAR(B3342)</f>
        <v/>
      </c>
      <c r="B3342">
        <f>'Input EIA Imports Petroleum'!A3341</f>
        <v/>
      </c>
      <c r="C3342">
        <f>'Input EIA Imports Petroleum'!K3341</f>
        <v/>
      </c>
      <c r="D3342">
        <f>'Input EIA Imports Petroleum'!L3341</f>
        <v/>
      </c>
      <c r="E3342">
        <f>VLOOKUP('Input EIA Imports Petroleum'!$E3341,'EIA Petroleum Classification'!$A:$B,2,FALSE)</f>
        <v/>
      </c>
    </row>
    <row r="3343" spans="1:5">
      <c r="A3343">
        <f>YEAR(B3343)</f>
        <v/>
      </c>
      <c r="B3343">
        <f>'Input EIA Imports Petroleum'!A3342</f>
        <v/>
      </c>
      <c r="C3343">
        <f>'Input EIA Imports Petroleum'!K3342</f>
        <v/>
      </c>
      <c r="D3343">
        <f>'Input EIA Imports Petroleum'!L3342</f>
        <v/>
      </c>
      <c r="E3343">
        <f>VLOOKUP('Input EIA Imports Petroleum'!$E3342,'EIA Petroleum Classification'!$A:$B,2,FALSE)</f>
        <v/>
      </c>
    </row>
    <row r="3344" spans="1:5">
      <c r="A3344">
        <f>YEAR(B3344)</f>
        <v/>
      </c>
      <c r="B3344">
        <f>'Input EIA Imports Petroleum'!A3343</f>
        <v/>
      </c>
      <c r="C3344">
        <f>'Input EIA Imports Petroleum'!K3343</f>
        <v/>
      </c>
      <c r="D3344">
        <f>'Input EIA Imports Petroleum'!L3343</f>
        <v/>
      </c>
      <c r="E3344">
        <f>VLOOKUP('Input EIA Imports Petroleum'!$E3343,'EIA Petroleum Classification'!$A:$B,2,FALSE)</f>
        <v/>
      </c>
    </row>
    <row r="3345" spans="1:5">
      <c r="A3345">
        <f>YEAR(B3345)</f>
        <v/>
      </c>
      <c r="B3345">
        <f>'Input EIA Imports Petroleum'!A3344</f>
        <v/>
      </c>
      <c r="C3345">
        <f>'Input EIA Imports Petroleum'!K3344</f>
        <v/>
      </c>
      <c r="D3345">
        <f>'Input EIA Imports Petroleum'!L3344</f>
        <v/>
      </c>
      <c r="E3345">
        <f>VLOOKUP('Input EIA Imports Petroleum'!$E3344,'EIA Petroleum Classification'!$A:$B,2,FALSE)</f>
        <v/>
      </c>
    </row>
    <row r="3346" spans="1:5">
      <c r="A3346">
        <f>YEAR(B3346)</f>
        <v/>
      </c>
      <c r="B3346">
        <f>'Input EIA Imports Petroleum'!A3345</f>
        <v/>
      </c>
      <c r="C3346">
        <f>'Input EIA Imports Petroleum'!K3345</f>
        <v/>
      </c>
      <c r="D3346">
        <f>'Input EIA Imports Petroleum'!L3345</f>
        <v/>
      </c>
      <c r="E3346">
        <f>VLOOKUP('Input EIA Imports Petroleum'!$E3345,'EIA Petroleum Classification'!$A:$B,2,FALSE)</f>
        <v/>
      </c>
    </row>
    <row r="3347" spans="1:5">
      <c r="A3347">
        <f>YEAR(B3347)</f>
        <v/>
      </c>
      <c r="B3347">
        <f>'Input EIA Imports Petroleum'!A3346</f>
        <v/>
      </c>
      <c r="C3347">
        <f>'Input EIA Imports Petroleum'!K3346</f>
        <v/>
      </c>
      <c r="D3347">
        <f>'Input EIA Imports Petroleum'!L3346</f>
        <v/>
      </c>
      <c r="E3347">
        <f>VLOOKUP('Input EIA Imports Petroleum'!$E3346,'EIA Petroleum Classification'!$A:$B,2,FALSE)</f>
        <v/>
      </c>
    </row>
    <row r="3348" spans="1:5">
      <c r="A3348">
        <f>YEAR(B3348)</f>
        <v/>
      </c>
      <c r="B3348">
        <f>'Input EIA Imports Petroleum'!A3347</f>
        <v/>
      </c>
      <c r="C3348">
        <f>'Input EIA Imports Petroleum'!K3347</f>
        <v/>
      </c>
      <c r="D3348">
        <f>'Input EIA Imports Petroleum'!L3347</f>
        <v/>
      </c>
      <c r="E3348">
        <f>VLOOKUP('Input EIA Imports Petroleum'!$E3347,'EIA Petroleum Classification'!$A:$B,2,FALSE)</f>
        <v/>
      </c>
    </row>
    <row r="3349" spans="1:5">
      <c r="A3349">
        <f>YEAR(B3349)</f>
        <v/>
      </c>
      <c r="B3349">
        <f>'Input EIA Imports Petroleum'!A3348</f>
        <v/>
      </c>
      <c r="C3349">
        <f>'Input EIA Imports Petroleum'!K3348</f>
        <v/>
      </c>
      <c r="D3349">
        <f>'Input EIA Imports Petroleum'!L3348</f>
        <v/>
      </c>
      <c r="E3349">
        <f>VLOOKUP('Input EIA Imports Petroleum'!$E3348,'EIA Petroleum Classification'!$A:$B,2,FALSE)</f>
        <v/>
      </c>
    </row>
    <row r="3350" spans="1:5">
      <c r="A3350">
        <f>YEAR(B3350)</f>
        <v/>
      </c>
      <c r="B3350">
        <f>'Input EIA Imports Petroleum'!A3349</f>
        <v/>
      </c>
      <c r="C3350">
        <f>'Input EIA Imports Petroleum'!K3349</f>
        <v/>
      </c>
      <c r="D3350">
        <f>'Input EIA Imports Petroleum'!L3349</f>
        <v/>
      </c>
      <c r="E3350">
        <f>VLOOKUP('Input EIA Imports Petroleum'!$E3349,'EIA Petroleum Classification'!$A:$B,2,FALSE)</f>
        <v/>
      </c>
    </row>
    <row r="3351" spans="1:5">
      <c r="A3351">
        <f>YEAR(B3351)</f>
        <v/>
      </c>
      <c r="B3351">
        <f>'Input EIA Imports Petroleum'!A3350</f>
        <v/>
      </c>
      <c r="C3351">
        <f>'Input EIA Imports Petroleum'!K3350</f>
        <v/>
      </c>
      <c r="D3351">
        <f>'Input EIA Imports Petroleum'!L3350</f>
        <v/>
      </c>
      <c r="E3351">
        <f>VLOOKUP('Input EIA Imports Petroleum'!$E3350,'EIA Petroleum Classification'!$A:$B,2,FALSE)</f>
        <v/>
      </c>
    </row>
    <row r="3352" spans="1:5">
      <c r="A3352">
        <f>YEAR(B3352)</f>
        <v/>
      </c>
      <c r="B3352">
        <f>'Input EIA Imports Petroleum'!A3351</f>
        <v/>
      </c>
      <c r="C3352">
        <f>'Input EIA Imports Petroleum'!K3351</f>
        <v/>
      </c>
      <c r="D3352">
        <f>'Input EIA Imports Petroleum'!L3351</f>
        <v/>
      </c>
      <c r="E3352">
        <f>VLOOKUP('Input EIA Imports Petroleum'!$E3351,'EIA Petroleum Classification'!$A:$B,2,FALSE)</f>
        <v/>
      </c>
    </row>
    <row r="3353" spans="1:5">
      <c r="A3353">
        <f>YEAR(B3353)</f>
        <v/>
      </c>
      <c r="B3353">
        <f>'Input EIA Imports Petroleum'!A3352</f>
        <v/>
      </c>
      <c r="C3353">
        <f>'Input EIA Imports Petroleum'!K3352</f>
        <v/>
      </c>
      <c r="D3353">
        <f>'Input EIA Imports Petroleum'!L3352</f>
        <v/>
      </c>
      <c r="E3353">
        <f>VLOOKUP('Input EIA Imports Petroleum'!$E3352,'EIA Petroleum Classification'!$A:$B,2,FALSE)</f>
        <v/>
      </c>
    </row>
    <row r="3354" spans="1:5">
      <c r="A3354">
        <f>YEAR(B3354)</f>
        <v/>
      </c>
      <c r="B3354">
        <f>'Input EIA Imports Petroleum'!A3353</f>
        <v/>
      </c>
      <c r="C3354">
        <f>'Input EIA Imports Petroleum'!K3353</f>
        <v/>
      </c>
      <c r="D3354">
        <f>'Input EIA Imports Petroleum'!L3353</f>
        <v/>
      </c>
      <c r="E3354">
        <f>VLOOKUP('Input EIA Imports Petroleum'!$E3353,'EIA Petroleum Classification'!$A:$B,2,FALSE)</f>
        <v/>
      </c>
    </row>
    <row r="3355" spans="1:5">
      <c r="A3355">
        <f>YEAR(B3355)</f>
        <v/>
      </c>
      <c r="B3355">
        <f>'Input EIA Imports Petroleum'!A3354</f>
        <v/>
      </c>
      <c r="C3355">
        <f>'Input EIA Imports Petroleum'!K3354</f>
        <v/>
      </c>
      <c r="D3355">
        <f>'Input EIA Imports Petroleum'!L3354</f>
        <v/>
      </c>
      <c r="E3355">
        <f>VLOOKUP('Input EIA Imports Petroleum'!$E3354,'EIA Petroleum Classification'!$A:$B,2,FALSE)</f>
        <v/>
      </c>
    </row>
    <row r="3356" spans="1:5">
      <c r="A3356">
        <f>YEAR(B3356)</f>
        <v/>
      </c>
      <c r="B3356">
        <f>'Input EIA Imports Petroleum'!A3355</f>
        <v/>
      </c>
      <c r="C3356">
        <f>'Input EIA Imports Petroleum'!K3355</f>
        <v/>
      </c>
      <c r="D3356">
        <f>'Input EIA Imports Petroleum'!L3355</f>
        <v/>
      </c>
      <c r="E3356">
        <f>VLOOKUP('Input EIA Imports Petroleum'!$E3355,'EIA Petroleum Classification'!$A:$B,2,FALSE)</f>
        <v/>
      </c>
    </row>
    <row r="3357" spans="1:5">
      <c r="A3357">
        <f>YEAR(B3357)</f>
        <v/>
      </c>
      <c r="B3357">
        <f>'Input EIA Imports Petroleum'!A3356</f>
        <v/>
      </c>
      <c r="C3357">
        <f>'Input EIA Imports Petroleum'!K3356</f>
        <v/>
      </c>
      <c r="D3357">
        <f>'Input EIA Imports Petroleum'!L3356</f>
        <v/>
      </c>
      <c r="E3357">
        <f>VLOOKUP('Input EIA Imports Petroleum'!$E3356,'EIA Petroleum Classification'!$A:$B,2,FALSE)</f>
        <v/>
      </c>
    </row>
    <row r="3358" spans="1:5">
      <c r="A3358">
        <f>YEAR(B3358)</f>
        <v/>
      </c>
      <c r="B3358">
        <f>'Input EIA Imports Petroleum'!A3357</f>
        <v/>
      </c>
      <c r="C3358">
        <f>'Input EIA Imports Petroleum'!K3357</f>
        <v/>
      </c>
      <c r="D3358">
        <f>'Input EIA Imports Petroleum'!L3357</f>
        <v/>
      </c>
      <c r="E3358">
        <f>VLOOKUP('Input EIA Imports Petroleum'!$E3357,'EIA Petroleum Classification'!$A:$B,2,FALSE)</f>
        <v/>
      </c>
    </row>
    <row r="3359" spans="1:5">
      <c r="A3359">
        <f>YEAR(B3359)</f>
        <v/>
      </c>
      <c r="B3359">
        <f>'Input EIA Imports Petroleum'!A3358</f>
        <v/>
      </c>
      <c r="C3359">
        <f>'Input EIA Imports Petroleum'!K3358</f>
        <v/>
      </c>
      <c r="D3359">
        <f>'Input EIA Imports Petroleum'!L3358</f>
        <v/>
      </c>
      <c r="E3359">
        <f>VLOOKUP('Input EIA Imports Petroleum'!$E3358,'EIA Petroleum Classification'!$A:$B,2,FALSE)</f>
        <v/>
      </c>
    </row>
    <row r="3360" spans="1:5">
      <c r="A3360">
        <f>YEAR(B3360)</f>
        <v/>
      </c>
      <c r="B3360">
        <f>'Input EIA Imports Petroleum'!A3359</f>
        <v/>
      </c>
      <c r="C3360">
        <f>'Input EIA Imports Petroleum'!K3359</f>
        <v/>
      </c>
      <c r="D3360">
        <f>'Input EIA Imports Petroleum'!L3359</f>
        <v/>
      </c>
      <c r="E3360">
        <f>VLOOKUP('Input EIA Imports Petroleum'!$E3359,'EIA Petroleum Classification'!$A:$B,2,FALSE)</f>
        <v/>
      </c>
    </row>
    <row r="3361" spans="1:5">
      <c r="A3361">
        <f>YEAR(B3361)</f>
        <v/>
      </c>
      <c r="B3361">
        <f>'Input EIA Imports Petroleum'!A3360</f>
        <v/>
      </c>
      <c r="C3361">
        <f>'Input EIA Imports Petroleum'!K3360</f>
        <v/>
      </c>
      <c r="D3361">
        <f>'Input EIA Imports Petroleum'!L3360</f>
        <v/>
      </c>
      <c r="E3361">
        <f>VLOOKUP('Input EIA Imports Petroleum'!$E3360,'EIA Petroleum Classification'!$A:$B,2,FALSE)</f>
        <v/>
      </c>
    </row>
    <row r="3362" spans="1:5">
      <c r="A3362">
        <f>YEAR(B3362)</f>
        <v/>
      </c>
      <c r="B3362">
        <f>'Input EIA Imports Petroleum'!A3361</f>
        <v/>
      </c>
      <c r="C3362">
        <f>'Input EIA Imports Petroleum'!K3361</f>
        <v/>
      </c>
      <c r="D3362">
        <f>'Input EIA Imports Petroleum'!L3361</f>
        <v/>
      </c>
      <c r="E3362">
        <f>VLOOKUP('Input EIA Imports Petroleum'!$E3361,'EIA Petroleum Classification'!$A:$B,2,FALSE)</f>
        <v/>
      </c>
    </row>
    <row r="3363" spans="1:5">
      <c r="A3363">
        <f>YEAR(B3363)</f>
        <v/>
      </c>
      <c r="B3363">
        <f>'Input EIA Imports Petroleum'!A3362</f>
        <v/>
      </c>
      <c r="C3363">
        <f>'Input EIA Imports Petroleum'!K3362</f>
        <v/>
      </c>
      <c r="D3363">
        <f>'Input EIA Imports Petroleum'!L3362</f>
        <v/>
      </c>
      <c r="E3363">
        <f>VLOOKUP('Input EIA Imports Petroleum'!$E3362,'EIA Petroleum Classification'!$A:$B,2,FALSE)</f>
        <v/>
      </c>
    </row>
    <row r="3364" spans="1:5">
      <c r="A3364">
        <f>YEAR(B3364)</f>
        <v/>
      </c>
      <c r="B3364">
        <f>'Input EIA Imports Petroleum'!A3363</f>
        <v/>
      </c>
      <c r="C3364">
        <f>'Input EIA Imports Petroleum'!K3363</f>
        <v/>
      </c>
      <c r="D3364">
        <f>'Input EIA Imports Petroleum'!L3363</f>
        <v/>
      </c>
      <c r="E3364">
        <f>VLOOKUP('Input EIA Imports Petroleum'!$E3363,'EIA Petroleum Classification'!$A:$B,2,FALSE)</f>
        <v/>
      </c>
    </row>
    <row r="3365" spans="1:5">
      <c r="A3365">
        <f>YEAR(B3365)</f>
        <v/>
      </c>
      <c r="B3365">
        <f>'Input EIA Imports Petroleum'!A3364</f>
        <v/>
      </c>
      <c r="C3365">
        <f>'Input EIA Imports Petroleum'!K3364</f>
        <v/>
      </c>
      <c r="D3365">
        <f>'Input EIA Imports Petroleum'!L3364</f>
        <v/>
      </c>
      <c r="E3365">
        <f>VLOOKUP('Input EIA Imports Petroleum'!$E3364,'EIA Petroleum Classification'!$A:$B,2,FALSE)</f>
        <v/>
      </c>
    </row>
    <row r="3366" spans="1:5">
      <c r="A3366">
        <f>YEAR(B3366)</f>
        <v/>
      </c>
      <c r="B3366">
        <f>'Input EIA Imports Petroleum'!A3365</f>
        <v/>
      </c>
      <c r="C3366">
        <f>'Input EIA Imports Petroleum'!K3365</f>
        <v/>
      </c>
      <c r="D3366">
        <f>'Input EIA Imports Petroleum'!L3365</f>
        <v/>
      </c>
      <c r="E3366">
        <f>VLOOKUP('Input EIA Imports Petroleum'!$E3365,'EIA Petroleum Classification'!$A:$B,2,FALSE)</f>
        <v/>
      </c>
    </row>
    <row r="3367" spans="1:5">
      <c r="A3367">
        <f>YEAR(B3367)</f>
        <v/>
      </c>
      <c r="B3367">
        <f>'Input EIA Imports Petroleum'!A3366</f>
        <v/>
      </c>
      <c r="C3367">
        <f>'Input EIA Imports Petroleum'!K3366</f>
        <v/>
      </c>
      <c r="D3367">
        <f>'Input EIA Imports Petroleum'!L3366</f>
        <v/>
      </c>
      <c r="E3367">
        <f>VLOOKUP('Input EIA Imports Petroleum'!$E3366,'EIA Petroleum Classification'!$A:$B,2,FALSE)</f>
        <v/>
      </c>
    </row>
    <row r="3368" spans="1:5">
      <c r="A3368">
        <f>YEAR(B3368)</f>
        <v/>
      </c>
      <c r="B3368">
        <f>'Input EIA Imports Petroleum'!A3367</f>
        <v/>
      </c>
      <c r="C3368">
        <f>'Input EIA Imports Petroleum'!K3367</f>
        <v/>
      </c>
      <c r="D3368">
        <f>'Input EIA Imports Petroleum'!L3367</f>
        <v/>
      </c>
      <c r="E3368">
        <f>VLOOKUP('Input EIA Imports Petroleum'!$E3367,'EIA Petroleum Classification'!$A:$B,2,FALSE)</f>
        <v/>
      </c>
    </row>
    <row r="3369" spans="1:5">
      <c r="A3369">
        <f>YEAR(B3369)</f>
        <v/>
      </c>
      <c r="B3369">
        <f>'Input EIA Imports Petroleum'!A3368</f>
        <v/>
      </c>
      <c r="C3369">
        <f>'Input EIA Imports Petroleum'!K3368</f>
        <v/>
      </c>
      <c r="D3369">
        <f>'Input EIA Imports Petroleum'!L3368</f>
        <v/>
      </c>
      <c r="E3369">
        <f>VLOOKUP('Input EIA Imports Petroleum'!$E3368,'EIA Petroleum Classification'!$A:$B,2,FALSE)</f>
        <v/>
      </c>
    </row>
    <row r="3370" spans="1:5">
      <c r="A3370">
        <f>YEAR(B3370)</f>
        <v/>
      </c>
      <c r="B3370">
        <f>'Input EIA Imports Petroleum'!A3369</f>
        <v/>
      </c>
      <c r="C3370">
        <f>'Input EIA Imports Petroleum'!K3369</f>
        <v/>
      </c>
      <c r="D3370">
        <f>'Input EIA Imports Petroleum'!L3369</f>
        <v/>
      </c>
      <c r="E3370">
        <f>VLOOKUP('Input EIA Imports Petroleum'!$E3369,'EIA Petroleum Classification'!$A:$B,2,FALSE)</f>
        <v/>
      </c>
    </row>
    <row r="3371" spans="1:5">
      <c r="A3371">
        <f>YEAR(B3371)</f>
        <v/>
      </c>
      <c r="B3371">
        <f>'Input EIA Imports Petroleum'!A3370</f>
        <v/>
      </c>
      <c r="C3371">
        <f>'Input EIA Imports Petroleum'!K3370</f>
        <v/>
      </c>
      <c r="D3371">
        <f>'Input EIA Imports Petroleum'!L3370</f>
        <v/>
      </c>
      <c r="E3371">
        <f>VLOOKUP('Input EIA Imports Petroleum'!$E3370,'EIA Petroleum Classification'!$A:$B,2,FALSE)</f>
        <v/>
      </c>
    </row>
    <row r="3372" spans="1:5">
      <c r="A3372">
        <f>YEAR(B3372)</f>
        <v/>
      </c>
      <c r="B3372">
        <f>'Input EIA Imports Petroleum'!A3371</f>
        <v/>
      </c>
      <c r="C3372">
        <f>'Input EIA Imports Petroleum'!K3371</f>
        <v/>
      </c>
      <c r="D3372">
        <f>'Input EIA Imports Petroleum'!L3371</f>
        <v/>
      </c>
      <c r="E3372">
        <f>VLOOKUP('Input EIA Imports Petroleum'!$E3371,'EIA Petroleum Classification'!$A:$B,2,FALSE)</f>
        <v/>
      </c>
    </row>
    <row r="3373" spans="1:5">
      <c r="A3373">
        <f>YEAR(B3373)</f>
        <v/>
      </c>
      <c r="B3373">
        <f>'Input EIA Imports Petroleum'!A3372</f>
        <v/>
      </c>
      <c r="C3373">
        <f>'Input EIA Imports Petroleum'!K3372</f>
        <v/>
      </c>
      <c r="D3373">
        <f>'Input EIA Imports Petroleum'!L3372</f>
        <v/>
      </c>
      <c r="E3373">
        <f>VLOOKUP('Input EIA Imports Petroleum'!$E3372,'EIA Petroleum Classification'!$A:$B,2,FALSE)</f>
        <v/>
      </c>
    </row>
    <row r="3374" spans="1:5">
      <c r="A3374">
        <f>YEAR(B3374)</f>
        <v/>
      </c>
      <c r="B3374">
        <f>'Input EIA Imports Petroleum'!A3373</f>
        <v/>
      </c>
      <c r="C3374">
        <f>'Input EIA Imports Petroleum'!K3373</f>
        <v/>
      </c>
      <c r="D3374">
        <f>'Input EIA Imports Petroleum'!L3373</f>
        <v/>
      </c>
      <c r="E3374">
        <f>VLOOKUP('Input EIA Imports Petroleum'!$E3373,'EIA Petroleum Classification'!$A:$B,2,FALSE)</f>
        <v/>
      </c>
    </row>
    <row r="3375" spans="1:5">
      <c r="A3375">
        <f>YEAR(B3375)</f>
        <v/>
      </c>
      <c r="B3375">
        <f>'Input EIA Imports Petroleum'!A3374</f>
        <v/>
      </c>
      <c r="C3375">
        <f>'Input EIA Imports Petroleum'!K3374</f>
        <v/>
      </c>
      <c r="D3375">
        <f>'Input EIA Imports Petroleum'!L3374</f>
        <v/>
      </c>
      <c r="E3375">
        <f>VLOOKUP('Input EIA Imports Petroleum'!$E3374,'EIA Petroleum Classification'!$A:$B,2,FALSE)</f>
        <v/>
      </c>
    </row>
    <row r="3376" spans="1:5">
      <c r="A3376">
        <f>YEAR(B3376)</f>
        <v/>
      </c>
      <c r="B3376">
        <f>'Input EIA Imports Petroleum'!A3375</f>
        <v/>
      </c>
      <c r="C3376">
        <f>'Input EIA Imports Petroleum'!K3375</f>
        <v/>
      </c>
      <c r="D3376">
        <f>'Input EIA Imports Petroleum'!L3375</f>
        <v/>
      </c>
      <c r="E3376">
        <f>VLOOKUP('Input EIA Imports Petroleum'!$E3375,'EIA Petroleum Classification'!$A:$B,2,FALSE)</f>
        <v/>
      </c>
    </row>
    <row r="3377" spans="1:5">
      <c r="A3377">
        <f>YEAR(B3377)</f>
        <v/>
      </c>
      <c r="B3377">
        <f>'Input EIA Imports Petroleum'!A3376</f>
        <v/>
      </c>
      <c r="C3377">
        <f>'Input EIA Imports Petroleum'!K3376</f>
        <v/>
      </c>
      <c r="D3377">
        <f>'Input EIA Imports Petroleum'!L3376</f>
        <v/>
      </c>
      <c r="E3377">
        <f>VLOOKUP('Input EIA Imports Petroleum'!$E3376,'EIA Petroleum Classification'!$A:$B,2,FALSE)</f>
        <v/>
      </c>
    </row>
    <row r="3378" spans="1:5">
      <c r="A3378">
        <f>YEAR(B3378)</f>
        <v/>
      </c>
      <c r="B3378">
        <f>'Input EIA Imports Petroleum'!A3377</f>
        <v/>
      </c>
      <c r="C3378">
        <f>'Input EIA Imports Petroleum'!K3377</f>
        <v/>
      </c>
      <c r="D3378">
        <f>'Input EIA Imports Petroleum'!L3377</f>
        <v/>
      </c>
      <c r="E3378">
        <f>VLOOKUP('Input EIA Imports Petroleum'!$E3377,'EIA Petroleum Classification'!$A:$B,2,FALSE)</f>
        <v/>
      </c>
    </row>
    <row r="3379" spans="1:5">
      <c r="A3379">
        <f>YEAR(B3379)</f>
        <v/>
      </c>
      <c r="B3379">
        <f>'Input EIA Imports Petroleum'!A3378</f>
        <v/>
      </c>
      <c r="C3379">
        <f>'Input EIA Imports Petroleum'!K3378</f>
        <v/>
      </c>
      <c r="D3379">
        <f>'Input EIA Imports Petroleum'!L3378</f>
        <v/>
      </c>
      <c r="E3379">
        <f>VLOOKUP('Input EIA Imports Petroleum'!$E3378,'EIA Petroleum Classification'!$A:$B,2,FALSE)</f>
        <v/>
      </c>
    </row>
    <row r="3380" spans="1:5">
      <c r="A3380">
        <f>YEAR(B3380)</f>
        <v/>
      </c>
      <c r="B3380">
        <f>'Input EIA Imports Petroleum'!A3379</f>
        <v/>
      </c>
      <c r="C3380">
        <f>'Input EIA Imports Petroleum'!K3379</f>
        <v/>
      </c>
      <c r="D3380">
        <f>'Input EIA Imports Petroleum'!L3379</f>
        <v/>
      </c>
      <c r="E3380">
        <f>VLOOKUP('Input EIA Imports Petroleum'!$E3379,'EIA Petroleum Classification'!$A:$B,2,FALSE)</f>
        <v/>
      </c>
    </row>
    <row r="3381" spans="1:5">
      <c r="A3381">
        <f>YEAR(B3381)</f>
        <v/>
      </c>
      <c r="B3381">
        <f>'Input EIA Imports Petroleum'!A3380</f>
        <v/>
      </c>
      <c r="C3381">
        <f>'Input EIA Imports Petroleum'!K3380</f>
        <v/>
      </c>
      <c r="D3381">
        <f>'Input EIA Imports Petroleum'!L3380</f>
        <v/>
      </c>
      <c r="E3381">
        <f>VLOOKUP('Input EIA Imports Petroleum'!$E3380,'EIA Petroleum Classification'!$A:$B,2,FALSE)</f>
        <v/>
      </c>
    </row>
    <row r="3382" spans="1:5">
      <c r="A3382">
        <f>YEAR(B3382)</f>
        <v/>
      </c>
      <c r="B3382">
        <f>'Input EIA Imports Petroleum'!A3381</f>
        <v/>
      </c>
      <c r="C3382">
        <f>'Input EIA Imports Petroleum'!K3381</f>
        <v/>
      </c>
      <c r="D3382">
        <f>'Input EIA Imports Petroleum'!L3381</f>
        <v/>
      </c>
      <c r="E3382">
        <f>VLOOKUP('Input EIA Imports Petroleum'!$E3381,'EIA Petroleum Classification'!$A:$B,2,FALSE)</f>
        <v/>
      </c>
    </row>
    <row r="3383" spans="1:5">
      <c r="A3383">
        <f>YEAR(B3383)</f>
        <v/>
      </c>
      <c r="B3383">
        <f>'Input EIA Imports Petroleum'!A3382</f>
        <v/>
      </c>
      <c r="C3383">
        <f>'Input EIA Imports Petroleum'!K3382</f>
        <v/>
      </c>
      <c r="D3383">
        <f>'Input EIA Imports Petroleum'!L3382</f>
        <v/>
      </c>
      <c r="E3383">
        <f>VLOOKUP('Input EIA Imports Petroleum'!$E3382,'EIA Petroleum Classification'!$A:$B,2,FALSE)</f>
        <v/>
      </c>
    </row>
    <row r="3384" spans="1:5">
      <c r="A3384">
        <f>YEAR(B3384)</f>
        <v/>
      </c>
      <c r="B3384">
        <f>'Input EIA Imports Petroleum'!A3383</f>
        <v/>
      </c>
      <c r="C3384">
        <f>'Input EIA Imports Petroleum'!K3383</f>
        <v/>
      </c>
      <c r="D3384">
        <f>'Input EIA Imports Petroleum'!L3383</f>
        <v/>
      </c>
      <c r="E3384">
        <f>VLOOKUP('Input EIA Imports Petroleum'!$E3383,'EIA Petroleum Classification'!$A:$B,2,FALSE)</f>
        <v/>
      </c>
    </row>
    <row r="3385" spans="1:5">
      <c r="A3385">
        <f>YEAR(B3385)</f>
        <v/>
      </c>
      <c r="B3385">
        <f>'Input EIA Imports Petroleum'!A3384</f>
        <v/>
      </c>
      <c r="C3385">
        <f>'Input EIA Imports Petroleum'!K3384</f>
        <v/>
      </c>
      <c r="D3385">
        <f>'Input EIA Imports Petroleum'!L3384</f>
        <v/>
      </c>
      <c r="E3385">
        <f>VLOOKUP('Input EIA Imports Petroleum'!$E3384,'EIA Petroleum Classification'!$A:$B,2,FALSE)</f>
        <v/>
      </c>
    </row>
    <row r="3386" spans="1:5">
      <c r="A3386">
        <f>YEAR(B3386)</f>
        <v/>
      </c>
      <c r="B3386">
        <f>'Input EIA Imports Petroleum'!A3385</f>
        <v/>
      </c>
      <c r="C3386">
        <f>'Input EIA Imports Petroleum'!K3385</f>
        <v/>
      </c>
      <c r="D3386">
        <f>'Input EIA Imports Petroleum'!L3385</f>
        <v/>
      </c>
      <c r="E3386">
        <f>VLOOKUP('Input EIA Imports Petroleum'!$E3385,'EIA Petroleum Classification'!$A:$B,2,FALSE)</f>
        <v/>
      </c>
    </row>
    <row r="3387" spans="1:5">
      <c r="A3387">
        <f>YEAR(B3387)</f>
        <v/>
      </c>
      <c r="B3387">
        <f>'Input EIA Imports Petroleum'!A3386</f>
        <v/>
      </c>
      <c r="C3387">
        <f>'Input EIA Imports Petroleum'!K3386</f>
        <v/>
      </c>
      <c r="D3387">
        <f>'Input EIA Imports Petroleum'!L3386</f>
        <v/>
      </c>
      <c r="E3387">
        <f>VLOOKUP('Input EIA Imports Petroleum'!$E3386,'EIA Petroleum Classification'!$A:$B,2,FALSE)</f>
        <v/>
      </c>
    </row>
    <row r="3388" spans="1:5">
      <c r="A3388">
        <f>YEAR(B3388)</f>
        <v/>
      </c>
      <c r="B3388">
        <f>'Input EIA Imports Petroleum'!A3387</f>
        <v/>
      </c>
      <c r="C3388">
        <f>'Input EIA Imports Petroleum'!K3387</f>
        <v/>
      </c>
      <c r="D3388">
        <f>'Input EIA Imports Petroleum'!L3387</f>
        <v/>
      </c>
      <c r="E3388">
        <f>VLOOKUP('Input EIA Imports Petroleum'!$E3387,'EIA Petroleum Classification'!$A:$B,2,FALSE)</f>
        <v/>
      </c>
    </row>
    <row r="3389" spans="1:5">
      <c r="A3389">
        <f>YEAR(B3389)</f>
        <v/>
      </c>
      <c r="B3389">
        <f>'Input EIA Imports Petroleum'!A3388</f>
        <v/>
      </c>
      <c r="C3389">
        <f>'Input EIA Imports Petroleum'!K3388</f>
        <v/>
      </c>
      <c r="D3389">
        <f>'Input EIA Imports Petroleum'!L3388</f>
        <v/>
      </c>
      <c r="E3389">
        <f>VLOOKUP('Input EIA Imports Petroleum'!$E3388,'EIA Petroleum Classification'!$A:$B,2,FALSE)</f>
        <v/>
      </c>
    </row>
    <row r="3390" spans="1:5">
      <c r="A3390">
        <f>YEAR(B3390)</f>
        <v/>
      </c>
      <c r="B3390">
        <f>'Input EIA Imports Petroleum'!A3389</f>
        <v/>
      </c>
      <c r="C3390">
        <f>'Input EIA Imports Petroleum'!K3389</f>
        <v/>
      </c>
      <c r="D3390">
        <f>'Input EIA Imports Petroleum'!L3389</f>
        <v/>
      </c>
      <c r="E3390">
        <f>VLOOKUP('Input EIA Imports Petroleum'!$E3389,'EIA Petroleum Classification'!$A:$B,2,FALSE)</f>
        <v/>
      </c>
    </row>
    <row r="3391" spans="1:5">
      <c r="A3391">
        <f>YEAR(B3391)</f>
        <v/>
      </c>
      <c r="B3391">
        <f>'Input EIA Imports Petroleum'!A3390</f>
        <v/>
      </c>
      <c r="C3391">
        <f>'Input EIA Imports Petroleum'!K3390</f>
        <v/>
      </c>
      <c r="D3391">
        <f>'Input EIA Imports Petroleum'!L3390</f>
        <v/>
      </c>
      <c r="E3391">
        <f>VLOOKUP('Input EIA Imports Petroleum'!$E3390,'EIA Petroleum Classification'!$A:$B,2,FALSE)</f>
        <v/>
      </c>
    </row>
    <row r="3392" spans="1:5">
      <c r="A3392">
        <f>YEAR(B3392)</f>
        <v/>
      </c>
      <c r="B3392">
        <f>'Input EIA Imports Petroleum'!A3391</f>
        <v/>
      </c>
      <c r="C3392">
        <f>'Input EIA Imports Petroleum'!K3391</f>
        <v/>
      </c>
      <c r="D3392">
        <f>'Input EIA Imports Petroleum'!L3391</f>
        <v/>
      </c>
      <c r="E3392">
        <f>VLOOKUP('Input EIA Imports Petroleum'!$E3391,'EIA Petroleum Classification'!$A:$B,2,FALSE)</f>
        <v/>
      </c>
    </row>
    <row r="3393" spans="1:5">
      <c r="A3393">
        <f>YEAR(B3393)</f>
        <v/>
      </c>
      <c r="B3393">
        <f>'Input EIA Imports Petroleum'!A3392</f>
        <v/>
      </c>
      <c r="C3393">
        <f>'Input EIA Imports Petroleum'!K3392</f>
        <v/>
      </c>
      <c r="D3393">
        <f>'Input EIA Imports Petroleum'!L3392</f>
        <v/>
      </c>
      <c r="E3393">
        <f>VLOOKUP('Input EIA Imports Petroleum'!$E3392,'EIA Petroleum Classification'!$A:$B,2,FALSE)</f>
        <v/>
      </c>
    </row>
    <row r="3394" spans="1:5">
      <c r="A3394">
        <f>YEAR(B3394)</f>
        <v/>
      </c>
      <c r="B3394">
        <f>'Input EIA Imports Petroleum'!A3393</f>
        <v/>
      </c>
      <c r="C3394">
        <f>'Input EIA Imports Petroleum'!K3393</f>
        <v/>
      </c>
      <c r="D3394">
        <f>'Input EIA Imports Petroleum'!L3393</f>
        <v/>
      </c>
      <c r="E3394">
        <f>VLOOKUP('Input EIA Imports Petroleum'!$E3393,'EIA Petroleum Classification'!$A:$B,2,FALSE)</f>
        <v/>
      </c>
    </row>
    <row r="3395" spans="1:5">
      <c r="A3395">
        <f>YEAR(B3395)</f>
        <v/>
      </c>
      <c r="B3395">
        <f>'Input EIA Imports Petroleum'!A3394</f>
        <v/>
      </c>
      <c r="C3395">
        <f>'Input EIA Imports Petroleum'!K3394</f>
        <v/>
      </c>
      <c r="D3395">
        <f>'Input EIA Imports Petroleum'!L3394</f>
        <v/>
      </c>
      <c r="E3395">
        <f>VLOOKUP('Input EIA Imports Petroleum'!$E3394,'EIA Petroleum Classification'!$A:$B,2,FALSE)</f>
        <v/>
      </c>
    </row>
    <row r="3396" spans="1:5">
      <c r="A3396">
        <f>YEAR(B3396)</f>
        <v/>
      </c>
      <c r="B3396">
        <f>'Input EIA Imports Petroleum'!A3395</f>
        <v/>
      </c>
      <c r="C3396">
        <f>'Input EIA Imports Petroleum'!K3395</f>
        <v/>
      </c>
      <c r="D3396">
        <f>'Input EIA Imports Petroleum'!L3395</f>
        <v/>
      </c>
      <c r="E3396">
        <f>VLOOKUP('Input EIA Imports Petroleum'!$E3395,'EIA Petroleum Classification'!$A:$B,2,FALSE)</f>
        <v/>
      </c>
    </row>
    <row r="3397" spans="1:5">
      <c r="A3397">
        <f>YEAR(B3397)</f>
        <v/>
      </c>
      <c r="B3397">
        <f>'Input EIA Imports Petroleum'!A3396</f>
        <v/>
      </c>
      <c r="C3397">
        <f>'Input EIA Imports Petroleum'!K3396</f>
        <v/>
      </c>
      <c r="D3397">
        <f>'Input EIA Imports Petroleum'!L3396</f>
        <v/>
      </c>
      <c r="E3397">
        <f>VLOOKUP('Input EIA Imports Petroleum'!$E3396,'EIA Petroleum Classification'!$A:$B,2,FALSE)</f>
        <v/>
      </c>
    </row>
    <row r="3398" spans="1:5">
      <c r="A3398">
        <f>YEAR(B3398)</f>
        <v/>
      </c>
      <c r="B3398">
        <f>'Input EIA Imports Petroleum'!A3397</f>
        <v/>
      </c>
      <c r="C3398">
        <f>'Input EIA Imports Petroleum'!K3397</f>
        <v/>
      </c>
      <c r="D3398">
        <f>'Input EIA Imports Petroleum'!L3397</f>
        <v/>
      </c>
      <c r="E3398">
        <f>VLOOKUP('Input EIA Imports Petroleum'!$E3397,'EIA Petroleum Classification'!$A:$B,2,FALSE)</f>
        <v/>
      </c>
    </row>
    <row r="3399" spans="1:5">
      <c r="A3399">
        <f>YEAR(B3399)</f>
        <v/>
      </c>
      <c r="B3399">
        <f>'Input EIA Imports Petroleum'!A3398</f>
        <v/>
      </c>
      <c r="C3399">
        <f>'Input EIA Imports Petroleum'!K3398</f>
        <v/>
      </c>
      <c r="D3399">
        <f>'Input EIA Imports Petroleum'!L3398</f>
        <v/>
      </c>
      <c r="E3399">
        <f>VLOOKUP('Input EIA Imports Petroleum'!$E3398,'EIA Petroleum Classification'!$A:$B,2,FALSE)</f>
        <v/>
      </c>
    </row>
    <row r="3400" spans="1:5">
      <c r="A3400">
        <f>YEAR(B3400)</f>
        <v/>
      </c>
      <c r="B3400">
        <f>'Input EIA Imports Petroleum'!A3399</f>
        <v/>
      </c>
      <c r="C3400">
        <f>'Input EIA Imports Petroleum'!K3399</f>
        <v/>
      </c>
      <c r="D3400">
        <f>'Input EIA Imports Petroleum'!L3399</f>
        <v/>
      </c>
      <c r="E3400">
        <f>VLOOKUP('Input EIA Imports Petroleum'!$E3399,'EIA Petroleum Classification'!$A:$B,2,FALSE)</f>
        <v/>
      </c>
    </row>
    <row r="3401" spans="1:5">
      <c r="A3401">
        <f>YEAR(B3401)</f>
        <v/>
      </c>
      <c r="B3401">
        <f>'Input EIA Imports Petroleum'!A3400</f>
        <v/>
      </c>
      <c r="C3401">
        <f>'Input EIA Imports Petroleum'!K3400</f>
        <v/>
      </c>
      <c r="D3401">
        <f>'Input EIA Imports Petroleum'!L3400</f>
        <v/>
      </c>
      <c r="E3401">
        <f>VLOOKUP('Input EIA Imports Petroleum'!$E3400,'EIA Petroleum Classification'!$A:$B,2,FALSE)</f>
        <v/>
      </c>
    </row>
    <row r="3402" spans="1:5">
      <c r="A3402">
        <f>YEAR(B3402)</f>
        <v/>
      </c>
      <c r="B3402">
        <f>'Input EIA Imports Petroleum'!A3401</f>
        <v/>
      </c>
      <c r="C3402">
        <f>'Input EIA Imports Petroleum'!K3401</f>
        <v/>
      </c>
      <c r="D3402">
        <f>'Input EIA Imports Petroleum'!L3401</f>
        <v/>
      </c>
      <c r="E3402">
        <f>VLOOKUP('Input EIA Imports Petroleum'!$E3401,'EIA Petroleum Classification'!$A:$B,2,FALSE)</f>
        <v/>
      </c>
    </row>
    <row r="3403" spans="1:5">
      <c r="A3403">
        <f>YEAR(B3403)</f>
        <v/>
      </c>
      <c r="B3403">
        <f>'Input EIA Imports Petroleum'!A3402</f>
        <v/>
      </c>
      <c r="C3403">
        <f>'Input EIA Imports Petroleum'!K3402</f>
        <v/>
      </c>
      <c r="D3403">
        <f>'Input EIA Imports Petroleum'!L3402</f>
        <v/>
      </c>
      <c r="E3403">
        <f>VLOOKUP('Input EIA Imports Petroleum'!$E3402,'EIA Petroleum Classification'!$A:$B,2,FALSE)</f>
        <v/>
      </c>
    </row>
    <row r="3404" spans="1:5">
      <c r="A3404">
        <f>YEAR(B3404)</f>
        <v/>
      </c>
      <c r="B3404">
        <f>'Input EIA Imports Petroleum'!A3403</f>
        <v/>
      </c>
      <c r="C3404">
        <f>'Input EIA Imports Petroleum'!K3403</f>
        <v/>
      </c>
      <c r="D3404">
        <f>'Input EIA Imports Petroleum'!L3403</f>
        <v/>
      </c>
      <c r="E3404">
        <f>VLOOKUP('Input EIA Imports Petroleum'!$E3403,'EIA Petroleum Classification'!$A:$B,2,FALSE)</f>
        <v/>
      </c>
    </row>
    <row r="3405" spans="1:5">
      <c r="A3405">
        <f>YEAR(B3405)</f>
        <v/>
      </c>
      <c r="B3405">
        <f>'Input EIA Imports Petroleum'!A3404</f>
        <v/>
      </c>
      <c r="C3405">
        <f>'Input EIA Imports Petroleum'!K3404</f>
        <v/>
      </c>
      <c r="D3405">
        <f>'Input EIA Imports Petroleum'!L3404</f>
        <v/>
      </c>
      <c r="E3405">
        <f>VLOOKUP('Input EIA Imports Petroleum'!$E3404,'EIA Petroleum Classification'!$A:$B,2,FALSE)</f>
        <v/>
      </c>
    </row>
    <row r="3406" spans="1:5">
      <c r="A3406">
        <f>YEAR(B3406)</f>
        <v/>
      </c>
      <c r="B3406">
        <f>'Input EIA Imports Petroleum'!A3405</f>
        <v/>
      </c>
      <c r="C3406">
        <f>'Input EIA Imports Petroleum'!K3405</f>
        <v/>
      </c>
      <c r="D3406">
        <f>'Input EIA Imports Petroleum'!L3405</f>
        <v/>
      </c>
      <c r="E3406">
        <f>VLOOKUP('Input EIA Imports Petroleum'!$E3405,'EIA Petroleum Classification'!$A:$B,2,FALSE)</f>
        <v/>
      </c>
    </row>
    <row r="3407" spans="1:5">
      <c r="A3407">
        <f>YEAR(B3407)</f>
        <v/>
      </c>
      <c r="B3407">
        <f>'Input EIA Imports Petroleum'!A3406</f>
        <v/>
      </c>
      <c r="C3407">
        <f>'Input EIA Imports Petroleum'!K3406</f>
        <v/>
      </c>
      <c r="D3407">
        <f>'Input EIA Imports Petroleum'!L3406</f>
        <v/>
      </c>
      <c r="E3407">
        <f>VLOOKUP('Input EIA Imports Petroleum'!$E3406,'EIA Petroleum Classification'!$A:$B,2,FALSE)</f>
        <v/>
      </c>
    </row>
    <row r="3408" spans="1:5">
      <c r="A3408">
        <f>YEAR(B3408)</f>
        <v/>
      </c>
      <c r="B3408">
        <f>'Input EIA Imports Petroleum'!A3407</f>
        <v/>
      </c>
      <c r="C3408">
        <f>'Input EIA Imports Petroleum'!K3407</f>
        <v/>
      </c>
      <c r="D3408">
        <f>'Input EIA Imports Petroleum'!L3407</f>
        <v/>
      </c>
      <c r="E3408">
        <f>VLOOKUP('Input EIA Imports Petroleum'!$E3407,'EIA Petroleum Classification'!$A:$B,2,FALSE)</f>
        <v/>
      </c>
    </row>
    <row r="3409" spans="1:5">
      <c r="A3409">
        <f>YEAR(B3409)</f>
        <v/>
      </c>
      <c r="B3409">
        <f>'Input EIA Imports Petroleum'!A3408</f>
        <v/>
      </c>
      <c r="C3409">
        <f>'Input EIA Imports Petroleum'!K3408</f>
        <v/>
      </c>
      <c r="D3409">
        <f>'Input EIA Imports Petroleum'!L3408</f>
        <v/>
      </c>
      <c r="E3409">
        <f>VLOOKUP('Input EIA Imports Petroleum'!$E3408,'EIA Petroleum Classification'!$A:$B,2,FALSE)</f>
        <v/>
      </c>
    </row>
    <row r="3410" spans="1:5">
      <c r="A3410">
        <f>YEAR(B3410)</f>
        <v/>
      </c>
      <c r="B3410">
        <f>'Input EIA Imports Petroleum'!A3409</f>
        <v/>
      </c>
      <c r="C3410">
        <f>'Input EIA Imports Petroleum'!K3409</f>
        <v/>
      </c>
      <c r="D3410">
        <f>'Input EIA Imports Petroleum'!L3409</f>
        <v/>
      </c>
      <c r="E3410">
        <f>VLOOKUP('Input EIA Imports Petroleum'!$E3409,'EIA Petroleum Classification'!$A:$B,2,FALSE)</f>
        <v/>
      </c>
    </row>
    <row r="3411" spans="1:5">
      <c r="A3411">
        <f>YEAR(B3411)</f>
        <v/>
      </c>
      <c r="B3411">
        <f>'Input EIA Imports Petroleum'!A3410</f>
        <v/>
      </c>
      <c r="C3411">
        <f>'Input EIA Imports Petroleum'!K3410</f>
        <v/>
      </c>
      <c r="D3411">
        <f>'Input EIA Imports Petroleum'!L3410</f>
        <v/>
      </c>
      <c r="E3411">
        <f>VLOOKUP('Input EIA Imports Petroleum'!$E3410,'EIA Petroleum Classification'!$A:$B,2,FALSE)</f>
        <v/>
      </c>
    </row>
    <row r="3412" spans="1:5">
      <c r="A3412">
        <f>YEAR(B3412)</f>
        <v/>
      </c>
      <c r="B3412">
        <f>'Input EIA Imports Petroleum'!A3411</f>
        <v/>
      </c>
      <c r="C3412">
        <f>'Input EIA Imports Petroleum'!K3411</f>
        <v/>
      </c>
      <c r="D3412">
        <f>'Input EIA Imports Petroleum'!L3411</f>
        <v/>
      </c>
      <c r="E3412">
        <f>VLOOKUP('Input EIA Imports Petroleum'!$E3411,'EIA Petroleum Classification'!$A:$B,2,FALSE)</f>
        <v/>
      </c>
    </row>
    <row r="3413" spans="1:5">
      <c r="A3413">
        <f>YEAR(B3413)</f>
        <v/>
      </c>
      <c r="B3413">
        <f>'Input EIA Imports Petroleum'!A3412</f>
        <v/>
      </c>
      <c r="C3413">
        <f>'Input EIA Imports Petroleum'!K3412</f>
        <v/>
      </c>
      <c r="D3413">
        <f>'Input EIA Imports Petroleum'!L3412</f>
        <v/>
      </c>
      <c r="E3413">
        <f>VLOOKUP('Input EIA Imports Petroleum'!$E3412,'EIA Petroleum Classification'!$A:$B,2,FALSE)</f>
        <v/>
      </c>
    </row>
    <row r="3414" spans="1:5">
      <c r="A3414">
        <f>YEAR(B3414)</f>
        <v/>
      </c>
      <c r="B3414">
        <f>'Input EIA Imports Petroleum'!A3413</f>
        <v/>
      </c>
      <c r="C3414">
        <f>'Input EIA Imports Petroleum'!K3413</f>
        <v/>
      </c>
      <c r="D3414">
        <f>'Input EIA Imports Petroleum'!L3413</f>
        <v/>
      </c>
      <c r="E3414">
        <f>VLOOKUP('Input EIA Imports Petroleum'!$E3413,'EIA Petroleum Classification'!$A:$B,2,FALSE)</f>
        <v/>
      </c>
    </row>
    <row r="3415" spans="1:5">
      <c r="A3415">
        <f>YEAR(B3415)</f>
        <v/>
      </c>
      <c r="B3415">
        <f>'Input EIA Imports Petroleum'!A3414</f>
        <v/>
      </c>
      <c r="C3415">
        <f>'Input EIA Imports Petroleum'!K3414</f>
        <v/>
      </c>
      <c r="D3415">
        <f>'Input EIA Imports Petroleum'!L3414</f>
        <v/>
      </c>
      <c r="E3415">
        <f>VLOOKUP('Input EIA Imports Petroleum'!$E3414,'EIA Petroleum Classification'!$A:$B,2,FALSE)</f>
        <v/>
      </c>
    </row>
    <row r="3416" spans="1:5">
      <c r="A3416">
        <f>YEAR(B3416)</f>
        <v/>
      </c>
      <c r="B3416">
        <f>'Input EIA Imports Petroleum'!A3415</f>
        <v/>
      </c>
      <c r="C3416">
        <f>'Input EIA Imports Petroleum'!K3415</f>
        <v/>
      </c>
      <c r="D3416">
        <f>'Input EIA Imports Petroleum'!L3415</f>
        <v/>
      </c>
      <c r="E3416">
        <f>VLOOKUP('Input EIA Imports Petroleum'!$E3415,'EIA Petroleum Classification'!$A:$B,2,FALSE)</f>
        <v/>
      </c>
    </row>
    <row r="3417" spans="1:5">
      <c r="A3417">
        <f>YEAR(B3417)</f>
        <v/>
      </c>
      <c r="B3417">
        <f>'Input EIA Imports Petroleum'!A3416</f>
        <v/>
      </c>
      <c r="C3417">
        <f>'Input EIA Imports Petroleum'!K3416</f>
        <v/>
      </c>
      <c r="D3417">
        <f>'Input EIA Imports Petroleum'!L3416</f>
        <v/>
      </c>
      <c r="E3417">
        <f>VLOOKUP('Input EIA Imports Petroleum'!$E3416,'EIA Petroleum Classification'!$A:$B,2,FALSE)</f>
        <v/>
      </c>
    </row>
    <row r="3418" spans="1:5">
      <c r="A3418">
        <f>YEAR(B3418)</f>
        <v/>
      </c>
      <c r="B3418">
        <f>'Input EIA Imports Petroleum'!A3417</f>
        <v/>
      </c>
      <c r="C3418">
        <f>'Input EIA Imports Petroleum'!K3417</f>
        <v/>
      </c>
      <c r="D3418">
        <f>'Input EIA Imports Petroleum'!L3417</f>
        <v/>
      </c>
      <c r="E3418">
        <f>VLOOKUP('Input EIA Imports Petroleum'!$E3417,'EIA Petroleum Classification'!$A:$B,2,FALSE)</f>
        <v/>
      </c>
    </row>
    <row r="3419" spans="1:5">
      <c r="A3419">
        <f>YEAR(B3419)</f>
        <v/>
      </c>
      <c r="B3419">
        <f>'Input EIA Imports Petroleum'!A3418</f>
        <v/>
      </c>
      <c r="C3419">
        <f>'Input EIA Imports Petroleum'!K3418</f>
        <v/>
      </c>
      <c r="D3419">
        <f>'Input EIA Imports Petroleum'!L3418</f>
        <v/>
      </c>
      <c r="E3419">
        <f>VLOOKUP('Input EIA Imports Petroleum'!$E3418,'EIA Petroleum Classification'!$A:$B,2,FALSE)</f>
        <v/>
      </c>
    </row>
    <row r="3420" spans="1:5">
      <c r="A3420">
        <f>YEAR(B3420)</f>
        <v/>
      </c>
      <c r="B3420">
        <f>'Input EIA Imports Petroleum'!A3419</f>
        <v/>
      </c>
      <c r="C3420">
        <f>'Input EIA Imports Petroleum'!K3419</f>
        <v/>
      </c>
      <c r="D3420">
        <f>'Input EIA Imports Petroleum'!L3419</f>
        <v/>
      </c>
      <c r="E3420">
        <f>VLOOKUP('Input EIA Imports Petroleum'!$E3419,'EIA Petroleum Classification'!$A:$B,2,FALSE)</f>
        <v/>
      </c>
    </row>
    <row r="3421" spans="1:5">
      <c r="A3421">
        <f>YEAR(B3421)</f>
        <v/>
      </c>
      <c r="B3421">
        <f>'Input EIA Imports Petroleum'!A3420</f>
        <v/>
      </c>
      <c r="C3421">
        <f>'Input EIA Imports Petroleum'!K3420</f>
        <v/>
      </c>
      <c r="D3421">
        <f>'Input EIA Imports Petroleum'!L3420</f>
        <v/>
      </c>
      <c r="E3421">
        <f>VLOOKUP('Input EIA Imports Petroleum'!$E3420,'EIA Petroleum Classification'!$A:$B,2,FALSE)</f>
        <v/>
      </c>
    </row>
    <row r="3422" spans="1:5">
      <c r="A3422">
        <f>YEAR(B3422)</f>
        <v/>
      </c>
      <c r="B3422">
        <f>'Input EIA Imports Petroleum'!A3421</f>
        <v/>
      </c>
      <c r="C3422">
        <f>'Input EIA Imports Petroleum'!K3421</f>
        <v/>
      </c>
      <c r="D3422">
        <f>'Input EIA Imports Petroleum'!L3421</f>
        <v/>
      </c>
      <c r="E3422">
        <f>VLOOKUP('Input EIA Imports Petroleum'!$E3421,'EIA Petroleum Classification'!$A:$B,2,FALSE)</f>
        <v/>
      </c>
    </row>
    <row r="3423" spans="1:5">
      <c r="A3423">
        <f>YEAR(B3423)</f>
        <v/>
      </c>
      <c r="B3423">
        <f>'Input EIA Imports Petroleum'!A3422</f>
        <v/>
      </c>
      <c r="C3423">
        <f>'Input EIA Imports Petroleum'!K3422</f>
        <v/>
      </c>
      <c r="D3423">
        <f>'Input EIA Imports Petroleum'!L3422</f>
        <v/>
      </c>
      <c r="E3423">
        <f>VLOOKUP('Input EIA Imports Petroleum'!$E3422,'EIA Petroleum Classification'!$A:$B,2,FALSE)</f>
        <v/>
      </c>
    </row>
    <row r="3424" spans="1:5">
      <c r="A3424">
        <f>YEAR(B3424)</f>
        <v/>
      </c>
      <c r="B3424">
        <f>'Input EIA Imports Petroleum'!A3423</f>
        <v/>
      </c>
      <c r="C3424">
        <f>'Input EIA Imports Petroleum'!K3423</f>
        <v/>
      </c>
      <c r="D3424">
        <f>'Input EIA Imports Petroleum'!L3423</f>
        <v/>
      </c>
      <c r="E3424">
        <f>VLOOKUP('Input EIA Imports Petroleum'!$E3423,'EIA Petroleum Classification'!$A:$B,2,FALSE)</f>
        <v/>
      </c>
    </row>
    <row r="3425" spans="1:5">
      <c r="A3425">
        <f>YEAR(B3425)</f>
        <v/>
      </c>
      <c r="B3425">
        <f>'Input EIA Imports Petroleum'!A3424</f>
        <v/>
      </c>
      <c r="C3425">
        <f>'Input EIA Imports Petroleum'!K3424</f>
        <v/>
      </c>
      <c r="D3425">
        <f>'Input EIA Imports Petroleum'!L3424</f>
        <v/>
      </c>
      <c r="E3425">
        <f>VLOOKUP('Input EIA Imports Petroleum'!$E3424,'EIA Petroleum Classification'!$A:$B,2,FALSE)</f>
        <v/>
      </c>
    </row>
    <row r="3426" spans="1:5">
      <c r="A3426">
        <f>YEAR(B3426)</f>
        <v/>
      </c>
      <c r="B3426">
        <f>'Input EIA Imports Petroleum'!A3425</f>
        <v/>
      </c>
      <c r="C3426">
        <f>'Input EIA Imports Petroleum'!K3425</f>
        <v/>
      </c>
      <c r="D3426">
        <f>'Input EIA Imports Petroleum'!L3425</f>
        <v/>
      </c>
      <c r="E3426">
        <f>VLOOKUP('Input EIA Imports Petroleum'!$E3425,'EIA Petroleum Classification'!$A:$B,2,FALSE)</f>
        <v/>
      </c>
    </row>
    <row r="3427" spans="1:5">
      <c r="A3427">
        <f>YEAR(B3427)</f>
        <v/>
      </c>
      <c r="B3427">
        <f>'Input EIA Imports Petroleum'!A3426</f>
        <v/>
      </c>
      <c r="C3427">
        <f>'Input EIA Imports Petroleum'!K3426</f>
        <v/>
      </c>
      <c r="D3427">
        <f>'Input EIA Imports Petroleum'!L3426</f>
        <v/>
      </c>
      <c r="E3427">
        <f>VLOOKUP('Input EIA Imports Petroleum'!$E3426,'EIA Petroleum Classification'!$A:$B,2,FALSE)</f>
        <v/>
      </c>
    </row>
    <row r="3428" spans="1:5">
      <c r="A3428">
        <f>YEAR(B3428)</f>
        <v/>
      </c>
      <c r="B3428">
        <f>'Input EIA Imports Petroleum'!A3427</f>
        <v/>
      </c>
      <c r="C3428">
        <f>'Input EIA Imports Petroleum'!K3427</f>
        <v/>
      </c>
      <c r="D3428">
        <f>'Input EIA Imports Petroleum'!L3427</f>
        <v/>
      </c>
      <c r="E3428">
        <f>VLOOKUP('Input EIA Imports Petroleum'!$E3427,'EIA Petroleum Classification'!$A:$B,2,FALSE)</f>
        <v/>
      </c>
    </row>
    <row r="3429" spans="1:5">
      <c r="A3429">
        <f>YEAR(B3429)</f>
        <v/>
      </c>
      <c r="B3429">
        <f>'Input EIA Imports Petroleum'!A3428</f>
        <v/>
      </c>
      <c r="C3429">
        <f>'Input EIA Imports Petroleum'!K3428</f>
        <v/>
      </c>
      <c r="D3429">
        <f>'Input EIA Imports Petroleum'!L3428</f>
        <v/>
      </c>
      <c r="E3429">
        <f>VLOOKUP('Input EIA Imports Petroleum'!$E3428,'EIA Petroleum Classification'!$A:$B,2,FALSE)</f>
        <v/>
      </c>
    </row>
    <row r="3430" spans="1:5">
      <c r="A3430">
        <f>YEAR(B3430)</f>
        <v/>
      </c>
      <c r="B3430">
        <f>'Input EIA Imports Petroleum'!A3429</f>
        <v/>
      </c>
      <c r="C3430">
        <f>'Input EIA Imports Petroleum'!K3429</f>
        <v/>
      </c>
      <c r="D3430">
        <f>'Input EIA Imports Petroleum'!L3429</f>
        <v/>
      </c>
      <c r="E3430">
        <f>VLOOKUP('Input EIA Imports Petroleum'!$E3429,'EIA Petroleum Classification'!$A:$B,2,FALSE)</f>
        <v/>
      </c>
    </row>
    <row r="3431" spans="1:5">
      <c r="A3431">
        <f>YEAR(B3431)</f>
        <v/>
      </c>
      <c r="B3431">
        <f>'Input EIA Imports Petroleum'!A3430</f>
        <v/>
      </c>
      <c r="C3431">
        <f>'Input EIA Imports Petroleum'!K3430</f>
        <v/>
      </c>
      <c r="D3431">
        <f>'Input EIA Imports Petroleum'!L3430</f>
        <v/>
      </c>
      <c r="E3431">
        <f>VLOOKUP('Input EIA Imports Petroleum'!$E3430,'EIA Petroleum Classification'!$A:$B,2,FALSE)</f>
        <v/>
      </c>
    </row>
    <row r="3432" spans="1:5">
      <c r="A3432">
        <f>YEAR(B3432)</f>
        <v/>
      </c>
      <c r="B3432">
        <f>'Input EIA Imports Petroleum'!A3431</f>
        <v/>
      </c>
      <c r="C3432">
        <f>'Input EIA Imports Petroleum'!K3431</f>
        <v/>
      </c>
      <c r="D3432">
        <f>'Input EIA Imports Petroleum'!L3431</f>
        <v/>
      </c>
      <c r="E3432">
        <f>VLOOKUP('Input EIA Imports Petroleum'!$E3431,'EIA Petroleum Classification'!$A:$B,2,FALSE)</f>
        <v/>
      </c>
    </row>
    <row r="3433" spans="1:5">
      <c r="A3433">
        <f>YEAR(B3433)</f>
        <v/>
      </c>
      <c r="B3433">
        <f>'Input EIA Imports Petroleum'!A3432</f>
        <v/>
      </c>
      <c r="C3433">
        <f>'Input EIA Imports Petroleum'!K3432</f>
        <v/>
      </c>
      <c r="D3433">
        <f>'Input EIA Imports Petroleum'!L3432</f>
        <v/>
      </c>
      <c r="E3433">
        <f>VLOOKUP('Input EIA Imports Petroleum'!$E3432,'EIA Petroleum Classification'!$A:$B,2,FALSE)</f>
        <v/>
      </c>
    </row>
    <row r="3434" spans="1:5">
      <c r="A3434">
        <f>YEAR(B3434)</f>
        <v/>
      </c>
      <c r="B3434">
        <f>'Input EIA Imports Petroleum'!A3433</f>
        <v/>
      </c>
      <c r="C3434">
        <f>'Input EIA Imports Petroleum'!K3433</f>
        <v/>
      </c>
      <c r="D3434">
        <f>'Input EIA Imports Petroleum'!L3433</f>
        <v/>
      </c>
      <c r="E3434">
        <f>VLOOKUP('Input EIA Imports Petroleum'!$E3433,'EIA Petroleum Classification'!$A:$B,2,FALSE)</f>
        <v/>
      </c>
    </row>
    <row r="3435" spans="1:5">
      <c r="A3435">
        <f>YEAR(B3435)</f>
        <v/>
      </c>
      <c r="B3435">
        <f>'Input EIA Imports Petroleum'!A3434</f>
        <v/>
      </c>
      <c r="C3435">
        <f>'Input EIA Imports Petroleum'!K3434</f>
        <v/>
      </c>
      <c r="D3435">
        <f>'Input EIA Imports Petroleum'!L3434</f>
        <v/>
      </c>
      <c r="E3435">
        <f>VLOOKUP('Input EIA Imports Petroleum'!$E3434,'EIA Petroleum Classification'!$A:$B,2,FALSE)</f>
        <v/>
      </c>
    </row>
    <row r="3436" spans="1:5">
      <c r="A3436">
        <f>YEAR(B3436)</f>
        <v/>
      </c>
      <c r="B3436">
        <f>'Input EIA Imports Petroleum'!A3435</f>
        <v/>
      </c>
      <c r="C3436">
        <f>'Input EIA Imports Petroleum'!K3435</f>
        <v/>
      </c>
      <c r="D3436">
        <f>'Input EIA Imports Petroleum'!L3435</f>
        <v/>
      </c>
      <c r="E3436">
        <f>VLOOKUP('Input EIA Imports Petroleum'!$E3435,'EIA Petroleum Classification'!$A:$B,2,FALSE)</f>
        <v/>
      </c>
    </row>
    <row r="3437" spans="1:5">
      <c r="A3437">
        <f>YEAR(B3437)</f>
        <v/>
      </c>
      <c r="B3437">
        <f>'Input EIA Imports Petroleum'!A3436</f>
        <v/>
      </c>
      <c r="C3437">
        <f>'Input EIA Imports Petroleum'!K3436</f>
        <v/>
      </c>
      <c r="D3437">
        <f>'Input EIA Imports Petroleum'!L3436</f>
        <v/>
      </c>
      <c r="E3437">
        <f>VLOOKUP('Input EIA Imports Petroleum'!$E3436,'EIA Petroleum Classification'!$A:$B,2,FALSE)</f>
        <v/>
      </c>
    </row>
    <row r="3438" spans="1:5">
      <c r="A3438">
        <f>YEAR(B3438)</f>
        <v/>
      </c>
      <c r="B3438">
        <f>'Input EIA Imports Petroleum'!A3437</f>
        <v/>
      </c>
      <c r="C3438">
        <f>'Input EIA Imports Petroleum'!K3437</f>
        <v/>
      </c>
      <c r="D3438">
        <f>'Input EIA Imports Petroleum'!L3437</f>
        <v/>
      </c>
      <c r="E3438">
        <f>VLOOKUP('Input EIA Imports Petroleum'!$E3437,'EIA Petroleum Classification'!$A:$B,2,FALSE)</f>
        <v/>
      </c>
    </row>
    <row r="3439" spans="1:5">
      <c r="A3439">
        <f>YEAR(B3439)</f>
        <v/>
      </c>
      <c r="B3439">
        <f>'Input EIA Imports Petroleum'!A3438</f>
        <v/>
      </c>
      <c r="C3439">
        <f>'Input EIA Imports Petroleum'!K3438</f>
        <v/>
      </c>
      <c r="D3439">
        <f>'Input EIA Imports Petroleum'!L3438</f>
        <v/>
      </c>
      <c r="E3439">
        <f>VLOOKUP('Input EIA Imports Petroleum'!$E3438,'EIA Petroleum Classification'!$A:$B,2,FALSE)</f>
        <v/>
      </c>
    </row>
    <row r="3440" spans="1:5">
      <c r="A3440">
        <f>YEAR(B3440)</f>
        <v/>
      </c>
      <c r="B3440">
        <f>'Input EIA Imports Petroleum'!A3439</f>
        <v/>
      </c>
      <c r="C3440">
        <f>'Input EIA Imports Petroleum'!K3439</f>
        <v/>
      </c>
      <c r="D3440">
        <f>'Input EIA Imports Petroleum'!L3439</f>
        <v/>
      </c>
      <c r="E3440">
        <f>VLOOKUP('Input EIA Imports Petroleum'!$E3439,'EIA Petroleum Classification'!$A:$B,2,FALSE)</f>
        <v/>
      </c>
    </row>
    <row r="3441" spans="1:5">
      <c r="A3441">
        <f>YEAR(B3441)</f>
        <v/>
      </c>
      <c r="B3441">
        <f>'Input EIA Imports Petroleum'!A3440</f>
        <v/>
      </c>
      <c r="C3441">
        <f>'Input EIA Imports Petroleum'!K3440</f>
        <v/>
      </c>
      <c r="D3441">
        <f>'Input EIA Imports Petroleum'!L3440</f>
        <v/>
      </c>
      <c r="E3441">
        <f>VLOOKUP('Input EIA Imports Petroleum'!$E3440,'EIA Petroleum Classification'!$A:$B,2,FALSE)</f>
        <v/>
      </c>
    </row>
    <row r="3442" spans="1:5">
      <c r="A3442">
        <f>YEAR(B3442)</f>
        <v/>
      </c>
      <c r="B3442">
        <f>'Input EIA Imports Petroleum'!A3441</f>
        <v/>
      </c>
      <c r="C3442">
        <f>'Input EIA Imports Petroleum'!K3441</f>
        <v/>
      </c>
      <c r="D3442">
        <f>'Input EIA Imports Petroleum'!L3441</f>
        <v/>
      </c>
      <c r="E3442">
        <f>VLOOKUP('Input EIA Imports Petroleum'!$E3441,'EIA Petroleum Classification'!$A:$B,2,FALSE)</f>
        <v/>
      </c>
    </row>
    <row r="3443" spans="1:5">
      <c r="A3443">
        <f>YEAR(B3443)</f>
        <v/>
      </c>
      <c r="B3443">
        <f>'Input EIA Imports Petroleum'!A3442</f>
        <v/>
      </c>
      <c r="C3443">
        <f>'Input EIA Imports Petroleum'!K3442</f>
        <v/>
      </c>
      <c r="D3443">
        <f>'Input EIA Imports Petroleum'!L3442</f>
        <v/>
      </c>
      <c r="E3443">
        <f>VLOOKUP('Input EIA Imports Petroleum'!$E3442,'EIA Petroleum Classification'!$A:$B,2,FALSE)</f>
        <v/>
      </c>
    </row>
    <row r="3444" spans="1:5">
      <c r="A3444">
        <f>YEAR(B3444)</f>
        <v/>
      </c>
      <c r="B3444">
        <f>'Input EIA Imports Petroleum'!A3443</f>
        <v/>
      </c>
      <c r="C3444">
        <f>'Input EIA Imports Petroleum'!K3443</f>
        <v/>
      </c>
      <c r="D3444">
        <f>'Input EIA Imports Petroleum'!L3443</f>
        <v/>
      </c>
      <c r="E3444">
        <f>VLOOKUP('Input EIA Imports Petroleum'!$E3443,'EIA Petroleum Classification'!$A:$B,2,FALSE)</f>
        <v/>
      </c>
    </row>
    <row r="3445" spans="1:5">
      <c r="A3445">
        <f>YEAR(B3445)</f>
        <v/>
      </c>
      <c r="B3445">
        <f>'Input EIA Imports Petroleum'!A3444</f>
        <v/>
      </c>
      <c r="C3445">
        <f>'Input EIA Imports Petroleum'!K3444</f>
        <v/>
      </c>
      <c r="D3445">
        <f>'Input EIA Imports Petroleum'!L3444</f>
        <v/>
      </c>
      <c r="E3445">
        <f>VLOOKUP('Input EIA Imports Petroleum'!$E3444,'EIA Petroleum Classification'!$A:$B,2,FALSE)</f>
        <v/>
      </c>
    </row>
    <row r="3446" spans="1:5">
      <c r="A3446">
        <f>YEAR(B3446)</f>
        <v/>
      </c>
      <c r="B3446">
        <f>'Input EIA Imports Petroleum'!A3445</f>
        <v/>
      </c>
      <c r="C3446">
        <f>'Input EIA Imports Petroleum'!K3445</f>
        <v/>
      </c>
      <c r="D3446">
        <f>'Input EIA Imports Petroleum'!L3445</f>
        <v/>
      </c>
      <c r="E3446">
        <f>VLOOKUP('Input EIA Imports Petroleum'!$E3445,'EIA Petroleum Classification'!$A:$B,2,FALSE)</f>
        <v/>
      </c>
    </row>
    <row r="3447" spans="1:5">
      <c r="A3447">
        <f>YEAR(B3447)</f>
        <v/>
      </c>
      <c r="B3447">
        <f>'Input EIA Imports Petroleum'!A3446</f>
        <v/>
      </c>
      <c r="C3447">
        <f>'Input EIA Imports Petroleum'!K3446</f>
        <v/>
      </c>
      <c r="D3447">
        <f>'Input EIA Imports Petroleum'!L3446</f>
        <v/>
      </c>
      <c r="E3447">
        <f>VLOOKUP('Input EIA Imports Petroleum'!$E3446,'EIA Petroleum Classification'!$A:$B,2,FALSE)</f>
        <v/>
      </c>
    </row>
    <row r="3448" spans="1:5">
      <c r="A3448">
        <f>YEAR(B3448)</f>
        <v/>
      </c>
      <c r="B3448">
        <f>'Input EIA Imports Petroleum'!A3447</f>
        <v/>
      </c>
      <c r="C3448">
        <f>'Input EIA Imports Petroleum'!K3447</f>
        <v/>
      </c>
      <c r="D3448">
        <f>'Input EIA Imports Petroleum'!L3447</f>
        <v/>
      </c>
      <c r="E3448">
        <f>VLOOKUP('Input EIA Imports Petroleum'!$E3447,'EIA Petroleum Classification'!$A:$B,2,FALSE)</f>
        <v/>
      </c>
    </row>
    <row r="3449" spans="1:5">
      <c r="A3449">
        <f>YEAR(B3449)</f>
        <v/>
      </c>
      <c r="B3449">
        <f>'Input EIA Imports Petroleum'!A3448</f>
        <v/>
      </c>
      <c r="C3449">
        <f>'Input EIA Imports Petroleum'!K3448</f>
        <v/>
      </c>
      <c r="D3449">
        <f>'Input EIA Imports Petroleum'!L3448</f>
        <v/>
      </c>
      <c r="E3449">
        <f>VLOOKUP('Input EIA Imports Petroleum'!$E3448,'EIA Petroleum Classification'!$A:$B,2,FALSE)</f>
        <v/>
      </c>
    </row>
    <row r="3450" spans="1:5">
      <c r="A3450">
        <f>YEAR(B3450)</f>
        <v/>
      </c>
      <c r="B3450">
        <f>'Input EIA Imports Petroleum'!A3449</f>
        <v/>
      </c>
      <c r="C3450">
        <f>'Input EIA Imports Petroleum'!K3449</f>
        <v/>
      </c>
      <c r="D3450">
        <f>'Input EIA Imports Petroleum'!L3449</f>
        <v/>
      </c>
      <c r="E3450">
        <f>VLOOKUP('Input EIA Imports Petroleum'!$E3449,'EIA Petroleum Classification'!$A:$B,2,FALSE)</f>
        <v/>
      </c>
    </row>
    <row r="3451" spans="1:5">
      <c r="A3451">
        <f>YEAR(B3451)</f>
        <v/>
      </c>
      <c r="B3451">
        <f>'Input EIA Imports Petroleum'!A3450</f>
        <v/>
      </c>
      <c r="C3451">
        <f>'Input EIA Imports Petroleum'!K3450</f>
        <v/>
      </c>
      <c r="D3451">
        <f>'Input EIA Imports Petroleum'!L3450</f>
        <v/>
      </c>
      <c r="E3451">
        <f>VLOOKUP('Input EIA Imports Petroleum'!$E3450,'EIA Petroleum Classification'!$A:$B,2,FALSE)</f>
        <v/>
      </c>
    </row>
    <row r="3452" spans="1:5">
      <c r="A3452">
        <f>YEAR(B3452)</f>
        <v/>
      </c>
      <c r="B3452">
        <f>'Input EIA Imports Petroleum'!A3451</f>
        <v/>
      </c>
      <c r="C3452">
        <f>'Input EIA Imports Petroleum'!K3451</f>
        <v/>
      </c>
      <c r="D3452">
        <f>'Input EIA Imports Petroleum'!L3451</f>
        <v/>
      </c>
      <c r="E3452">
        <f>VLOOKUP('Input EIA Imports Petroleum'!$E3451,'EIA Petroleum Classification'!$A:$B,2,FALSE)</f>
        <v/>
      </c>
    </row>
    <row r="3453" spans="1:5">
      <c r="A3453">
        <f>YEAR(B3453)</f>
        <v/>
      </c>
      <c r="B3453">
        <f>'Input EIA Imports Petroleum'!A3452</f>
        <v/>
      </c>
      <c r="C3453">
        <f>'Input EIA Imports Petroleum'!K3452</f>
        <v/>
      </c>
      <c r="D3453">
        <f>'Input EIA Imports Petroleum'!L3452</f>
        <v/>
      </c>
      <c r="E3453">
        <f>VLOOKUP('Input EIA Imports Petroleum'!$E3452,'EIA Petroleum Classification'!$A:$B,2,FALSE)</f>
        <v/>
      </c>
    </row>
    <row r="3454" spans="1:5">
      <c r="A3454">
        <f>YEAR(B3454)</f>
        <v/>
      </c>
      <c r="B3454">
        <f>'Input EIA Imports Petroleum'!A3453</f>
        <v/>
      </c>
      <c r="C3454">
        <f>'Input EIA Imports Petroleum'!K3453</f>
        <v/>
      </c>
      <c r="D3454">
        <f>'Input EIA Imports Petroleum'!L3453</f>
        <v/>
      </c>
      <c r="E3454">
        <f>VLOOKUP('Input EIA Imports Petroleum'!$E3453,'EIA Petroleum Classification'!$A:$B,2,FALSE)</f>
        <v/>
      </c>
    </row>
    <row r="3455" spans="1:5">
      <c r="A3455">
        <f>YEAR(B3455)</f>
        <v/>
      </c>
      <c r="B3455">
        <f>'Input EIA Imports Petroleum'!A3454</f>
        <v/>
      </c>
      <c r="C3455">
        <f>'Input EIA Imports Petroleum'!K3454</f>
        <v/>
      </c>
      <c r="D3455">
        <f>'Input EIA Imports Petroleum'!L3454</f>
        <v/>
      </c>
      <c r="E3455">
        <f>VLOOKUP('Input EIA Imports Petroleum'!$E3454,'EIA Petroleum Classification'!$A:$B,2,FALSE)</f>
        <v/>
      </c>
    </row>
    <row r="3456" spans="1:5">
      <c r="A3456">
        <f>YEAR(B3456)</f>
        <v/>
      </c>
      <c r="B3456">
        <f>'Input EIA Imports Petroleum'!A3455</f>
        <v/>
      </c>
      <c r="C3456">
        <f>'Input EIA Imports Petroleum'!K3455</f>
        <v/>
      </c>
      <c r="D3456">
        <f>'Input EIA Imports Petroleum'!L3455</f>
        <v/>
      </c>
      <c r="E3456">
        <f>VLOOKUP('Input EIA Imports Petroleum'!$E3455,'EIA Petroleum Classification'!$A:$B,2,FALSE)</f>
        <v/>
      </c>
    </row>
    <row r="3457" spans="1:5">
      <c r="A3457">
        <f>YEAR(B3457)</f>
        <v/>
      </c>
      <c r="B3457">
        <f>'Input EIA Imports Petroleum'!A3456</f>
        <v/>
      </c>
      <c r="C3457">
        <f>'Input EIA Imports Petroleum'!K3456</f>
        <v/>
      </c>
      <c r="D3457">
        <f>'Input EIA Imports Petroleum'!L3456</f>
        <v/>
      </c>
      <c r="E3457">
        <f>VLOOKUP('Input EIA Imports Petroleum'!$E3456,'EIA Petroleum Classification'!$A:$B,2,FALSE)</f>
        <v/>
      </c>
    </row>
    <row r="3458" spans="1:5">
      <c r="A3458">
        <f>YEAR(B3458)</f>
        <v/>
      </c>
      <c r="B3458">
        <f>'Input EIA Imports Petroleum'!A3457</f>
        <v/>
      </c>
      <c r="C3458">
        <f>'Input EIA Imports Petroleum'!K3457</f>
        <v/>
      </c>
      <c r="D3458">
        <f>'Input EIA Imports Petroleum'!L3457</f>
        <v/>
      </c>
      <c r="E3458">
        <f>VLOOKUP('Input EIA Imports Petroleum'!$E3457,'EIA Petroleum Classification'!$A:$B,2,FALSE)</f>
        <v/>
      </c>
    </row>
    <row r="3459" spans="1:5">
      <c r="A3459">
        <f>YEAR(B3459)</f>
        <v/>
      </c>
      <c r="B3459">
        <f>'Input EIA Imports Petroleum'!A3458</f>
        <v/>
      </c>
      <c r="C3459">
        <f>'Input EIA Imports Petroleum'!K3458</f>
        <v/>
      </c>
      <c r="D3459">
        <f>'Input EIA Imports Petroleum'!L3458</f>
        <v/>
      </c>
      <c r="E3459">
        <f>VLOOKUP('Input EIA Imports Petroleum'!$E3458,'EIA Petroleum Classification'!$A:$B,2,FALSE)</f>
        <v/>
      </c>
    </row>
    <row r="3460" spans="1:5">
      <c r="A3460">
        <f>YEAR(B3460)</f>
        <v/>
      </c>
      <c r="B3460">
        <f>'Input EIA Imports Petroleum'!A3459</f>
        <v/>
      </c>
      <c r="C3460">
        <f>'Input EIA Imports Petroleum'!K3459</f>
        <v/>
      </c>
      <c r="D3460">
        <f>'Input EIA Imports Petroleum'!L3459</f>
        <v/>
      </c>
      <c r="E3460">
        <f>VLOOKUP('Input EIA Imports Petroleum'!$E3459,'EIA Petroleum Classification'!$A:$B,2,FALSE)</f>
        <v/>
      </c>
    </row>
    <row r="3461" spans="1:5">
      <c r="A3461">
        <f>YEAR(B3461)</f>
        <v/>
      </c>
      <c r="B3461">
        <f>'Input EIA Imports Petroleum'!A3460</f>
        <v/>
      </c>
      <c r="C3461">
        <f>'Input EIA Imports Petroleum'!K3460</f>
        <v/>
      </c>
      <c r="D3461">
        <f>'Input EIA Imports Petroleum'!L3460</f>
        <v/>
      </c>
      <c r="E3461">
        <f>VLOOKUP('Input EIA Imports Petroleum'!$E3460,'EIA Petroleum Classification'!$A:$B,2,FALSE)</f>
        <v/>
      </c>
    </row>
    <row r="3462" spans="1:5">
      <c r="A3462">
        <f>YEAR(B3462)</f>
        <v/>
      </c>
      <c r="B3462">
        <f>'Input EIA Imports Petroleum'!A3461</f>
        <v/>
      </c>
      <c r="C3462">
        <f>'Input EIA Imports Petroleum'!K3461</f>
        <v/>
      </c>
      <c r="D3462">
        <f>'Input EIA Imports Petroleum'!L3461</f>
        <v/>
      </c>
      <c r="E3462">
        <f>VLOOKUP('Input EIA Imports Petroleum'!$E3461,'EIA Petroleum Classification'!$A:$B,2,FALSE)</f>
        <v/>
      </c>
    </row>
    <row r="3463" spans="1:5">
      <c r="A3463">
        <f>YEAR(B3463)</f>
        <v/>
      </c>
      <c r="B3463">
        <f>'Input EIA Imports Petroleum'!A3462</f>
        <v/>
      </c>
      <c r="C3463">
        <f>'Input EIA Imports Petroleum'!K3462</f>
        <v/>
      </c>
      <c r="D3463">
        <f>'Input EIA Imports Petroleum'!L3462</f>
        <v/>
      </c>
      <c r="E3463">
        <f>VLOOKUP('Input EIA Imports Petroleum'!$E3462,'EIA Petroleum Classification'!$A:$B,2,FALSE)</f>
        <v/>
      </c>
    </row>
    <row r="3464" spans="1:5">
      <c r="A3464">
        <f>YEAR(B3464)</f>
        <v/>
      </c>
      <c r="B3464">
        <f>'Input EIA Imports Petroleum'!A3463</f>
        <v/>
      </c>
      <c r="C3464">
        <f>'Input EIA Imports Petroleum'!K3463</f>
        <v/>
      </c>
      <c r="D3464">
        <f>'Input EIA Imports Petroleum'!L3463</f>
        <v/>
      </c>
      <c r="E3464">
        <f>VLOOKUP('Input EIA Imports Petroleum'!$E3463,'EIA Petroleum Classification'!$A:$B,2,FALSE)</f>
        <v/>
      </c>
    </row>
    <row r="3465" spans="1:5">
      <c r="A3465">
        <f>YEAR(B3465)</f>
        <v/>
      </c>
      <c r="B3465">
        <f>'Input EIA Imports Petroleum'!A3464</f>
        <v/>
      </c>
      <c r="C3465">
        <f>'Input EIA Imports Petroleum'!K3464</f>
        <v/>
      </c>
      <c r="D3465">
        <f>'Input EIA Imports Petroleum'!L3464</f>
        <v/>
      </c>
      <c r="E3465">
        <f>VLOOKUP('Input EIA Imports Petroleum'!$E3464,'EIA Petroleum Classification'!$A:$B,2,FALSE)</f>
        <v/>
      </c>
    </row>
    <row r="3466" spans="1:5">
      <c r="A3466">
        <f>YEAR(B3466)</f>
        <v/>
      </c>
      <c r="B3466">
        <f>'Input EIA Imports Petroleum'!A3465</f>
        <v/>
      </c>
      <c r="C3466">
        <f>'Input EIA Imports Petroleum'!K3465</f>
        <v/>
      </c>
      <c r="D3466">
        <f>'Input EIA Imports Petroleum'!L3465</f>
        <v/>
      </c>
      <c r="E3466">
        <f>VLOOKUP('Input EIA Imports Petroleum'!$E3465,'EIA Petroleum Classification'!$A:$B,2,FALSE)</f>
        <v/>
      </c>
    </row>
    <row r="3467" spans="1:5">
      <c r="A3467">
        <f>YEAR(B3467)</f>
        <v/>
      </c>
      <c r="B3467">
        <f>'Input EIA Imports Petroleum'!A3466</f>
        <v/>
      </c>
      <c r="C3467">
        <f>'Input EIA Imports Petroleum'!K3466</f>
        <v/>
      </c>
      <c r="D3467">
        <f>'Input EIA Imports Petroleum'!L3466</f>
        <v/>
      </c>
      <c r="E3467">
        <f>VLOOKUP('Input EIA Imports Petroleum'!$E3466,'EIA Petroleum Classification'!$A:$B,2,FALSE)</f>
        <v/>
      </c>
    </row>
    <row r="3468" spans="1:5">
      <c r="A3468">
        <f>YEAR(B3468)</f>
        <v/>
      </c>
      <c r="B3468">
        <f>'Input EIA Imports Petroleum'!A3467</f>
        <v/>
      </c>
      <c r="C3468">
        <f>'Input EIA Imports Petroleum'!K3467</f>
        <v/>
      </c>
      <c r="D3468">
        <f>'Input EIA Imports Petroleum'!L3467</f>
        <v/>
      </c>
      <c r="E3468">
        <f>VLOOKUP('Input EIA Imports Petroleum'!$E3467,'EIA Petroleum Classification'!$A:$B,2,FALSE)</f>
        <v/>
      </c>
    </row>
    <row r="3469" spans="1:5">
      <c r="A3469">
        <f>YEAR(B3469)</f>
        <v/>
      </c>
      <c r="B3469">
        <f>'Input EIA Imports Petroleum'!A3468</f>
        <v/>
      </c>
      <c r="C3469">
        <f>'Input EIA Imports Petroleum'!K3468</f>
        <v/>
      </c>
      <c r="D3469">
        <f>'Input EIA Imports Petroleum'!L3468</f>
        <v/>
      </c>
      <c r="E3469">
        <f>VLOOKUP('Input EIA Imports Petroleum'!$E3468,'EIA Petroleum Classification'!$A:$B,2,FALSE)</f>
        <v/>
      </c>
    </row>
    <row r="3470" spans="1:5">
      <c r="A3470">
        <f>YEAR(B3470)</f>
        <v/>
      </c>
      <c r="B3470">
        <f>'Input EIA Imports Petroleum'!A3469</f>
        <v/>
      </c>
      <c r="C3470">
        <f>'Input EIA Imports Petroleum'!K3469</f>
        <v/>
      </c>
      <c r="D3470">
        <f>'Input EIA Imports Petroleum'!L3469</f>
        <v/>
      </c>
      <c r="E3470">
        <f>VLOOKUP('Input EIA Imports Petroleum'!$E3469,'EIA Petroleum Classification'!$A:$B,2,FALSE)</f>
        <v/>
      </c>
    </row>
    <row r="3471" spans="1:5">
      <c r="A3471">
        <f>YEAR(B3471)</f>
        <v/>
      </c>
      <c r="B3471">
        <f>'Input EIA Imports Petroleum'!A3470</f>
        <v/>
      </c>
      <c r="C3471">
        <f>'Input EIA Imports Petroleum'!K3470</f>
        <v/>
      </c>
      <c r="D3471">
        <f>'Input EIA Imports Petroleum'!L3470</f>
        <v/>
      </c>
      <c r="E3471">
        <f>VLOOKUP('Input EIA Imports Petroleum'!$E3470,'EIA Petroleum Classification'!$A:$B,2,FALSE)</f>
        <v/>
      </c>
    </row>
    <row r="3472" spans="1:5">
      <c r="A3472">
        <f>YEAR(B3472)</f>
        <v/>
      </c>
      <c r="B3472">
        <f>'Input EIA Imports Petroleum'!A3471</f>
        <v/>
      </c>
      <c r="C3472">
        <f>'Input EIA Imports Petroleum'!K3471</f>
        <v/>
      </c>
      <c r="D3472">
        <f>'Input EIA Imports Petroleum'!L3471</f>
        <v/>
      </c>
      <c r="E3472">
        <f>VLOOKUP('Input EIA Imports Petroleum'!$E3471,'EIA Petroleum Classification'!$A:$B,2,FALSE)</f>
        <v/>
      </c>
    </row>
    <row r="3473" spans="1:5">
      <c r="A3473">
        <f>YEAR(B3473)</f>
        <v/>
      </c>
      <c r="B3473">
        <f>'Input EIA Imports Petroleum'!A3472</f>
        <v/>
      </c>
      <c r="C3473">
        <f>'Input EIA Imports Petroleum'!K3472</f>
        <v/>
      </c>
      <c r="D3473">
        <f>'Input EIA Imports Petroleum'!L3472</f>
        <v/>
      </c>
      <c r="E3473">
        <f>VLOOKUP('Input EIA Imports Petroleum'!$E3472,'EIA Petroleum Classification'!$A:$B,2,FALSE)</f>
        <v/>
      </c>
    </row>
    <row r="3474" spans="1:5">
      <c r="A3474">
        <f>YEAR(B3474)</f>
        <v/>
      </c>
      <c r="B3474">
        <f>'Input EIA Imports Petroleum'!A3473</f>
        <v/>
      </c>
      <c r="C3474">
        <f>'Input EIA Imports Petroleum'!K3473</f>
        <v/>
      </c>
      <c r="D3474">
        <f>'Input EIA Imports Petroleum'!L3473</f>
        <v/>
      </c>
      <c r="E3474">
        <f>VLOOKUP('Input EIA Imports Petroleum'!$E3473,'EIA Petroleum Classification'!$A:$B,2,FALSE)</f>
        <v/>
      </c>
    </row>
    <row r="3475" spans="1:5">
      <c r="A3475">
        <f>YEAR(B3475)</f>
        <v/>
      </c>
      <c r="B3475">
        <f>'Input EIA Imports Petroleum'!A3474</f>
        <v/>
      </c>
      <c r="C3475">
        <f>'Input EIA Imports Petroleum'!K3474</f>
        <v/>
      </c>
      <c r="D3475">
        <f>'Input EIA Imports Petroleum'!L3474</f>
        <v/>
      </c>
      <c r="E3475">
        <f>VLOOKUP('Input EIA Imports Petroleum'!$E3474,'EIA Petroleum Classification'!$A:$B,2,FALSE)</f>
        <v/>
      </c>
    </row>
    <row r="3476" spans="1:5">
      <c r="A3476">
        <f>YEAR(B3476)</f>
        <v/>
      </c>
      <c r="B3476">
        <f>'Input EIA Imports Petroleum'!A3475</f>
        <v/>
      </c>
      <c r="C3476">
        <f>'Input EIA Imports Petroleum'!K3475</f>
        <v/>
      </c>
      <c r="D3476">
        <f>'Input EIA Imports Petroleum'!L3475</f>
        <v/>
      </c>
      <c r="E3476">
        <f>VLOOKUP('Input EIA Imports Petroleum'!$E3475,'EIA Petroleum Classification'!$A:$B,2,FALSE)</f>
        <v/>
      </c>
    </row>
    <row r="3477" spans="1:5">
      <c r="A3477">
        <f>YEAR(B3477)</f>
        <v/>
      </c>
      <c r="B3477">
        <f>'Input EIA Imports Petroleum'!A3476</f>
        <v/>
      </c>
      <c r="C3477">
        <f>'Input EIA Imports Petroleum'!K3476</f>
        <v/>
      </c>
      <c r="D3477">
        <f>'Input EIA Imports Petroleum'!L3476</f>
        <v/>
      </c>
      <c r="E3477">
        <f>VLOOKUP('Input EIA Imports Petroleum'!$E3476,'EIA Petroleum Classification'!$A:$B,2,FALSE)</f>
        <v/>
      </c>
    </row>
    <row r="3478" spans="1:5">
      <c r="A3478">
        <f>YEAR(B3478)</f>
        <v/>
      </c>
      <c r="B3478">
        <f>'Input EIA Imports Petroleum'!A3477</f>
        <v/>
      </c>
      <c r="C3478">
        <f>'Input EIA Imports Petroleum'!K3477</f>
        <v/>
      </c>
      <c r="D3478">
        <f>'Input EIA Imports Petroleum'!L3477</f>
        <v/>
      </c>
      <c r="E3478">
        <f>VLOOKUP('Input EIA Imports Petroleum'!$E3477,'EIA Petroleum Classification'!$A:$B,2,FALSE)</f>
        <v/>
      </c>
    </row>
    <row r="3479" spans="1:5">
      <c r="A3479">
        <f>YEAR(B3479)</f>
        <v/>
      </c>
      <c r="B3479">
        <f>'Input EIA Imports Petroleum'!A3478</f>
        <v/>
      </c>
      <c r="C3479">
        <f>'Input EIA Imports Petroleum'!K3478</f>
        <v/>
      </c>
      <c r="D3479">
        <f>'Input EIA Imports Petroleum'!L3478</f>
        <v/>
      </c>
      <c r="E3479">
        <f>VLOOKUP('Input EIA Imports Petroleum'!$E3478,'EIA Petroleum Classification'!$A:$B,2,FALSE)</f>
        <v/>
      </c>
    </row>
    <row r="3480" spans="1:5">
      <c r="A3480">
        <f>YEAR(B3480)</f>
        <v/>
      </c>
      <c r="B3480">
        <f>'Input EIA Imports Petroleum'!A3479</f>
        <v/>
      </c>
      <c r="C3480">
        <f>'Input EIA Imports Petroleum'!K3479</f>
        <v/>
      </c>
      <c r="D3480">
        <f>'Input EIA Imports Petroleum'!L3479</f>
        <v/>
      </c>
      <c r="E3480">
        <f>VLOOKUP('Input EIA Imports Petroleum'!$E3479,'EIA Petroleum Classification'!$A:$B,2,FALSE)</f>
        <v/>
      </c>
    </row>
    <row r="3481" spans="1:5">
      <c r="A3481">
        <f>YEAR(B3481)</f>
        <v/>
      </c>
      <c r="B3481">
        <f>'Input EIA Imports Petroleum'!A3480</f>
        <v/>
      </c>
      <c r="C3481">
        <f>'Input EIA Imports Petroleum'!K3480</f>
        <v/>
      </c>
      <c r="D3481">
        <f>'Input EIA Imports Petroleum'!L3480</f>
        <v/>
      </c>
      <c r="E3481">
        <f>VLOOKUP('Input EIA Imports Petroleum'!$E3480,'EIA Petroleum Classification'!$A:$B,2,FALSE)</f>
        <v/>
      </c>
    </row>
    <row r="3482" spans="1:5">
      <c r="A3482">
        <f>YEAR(B3482)</f>
        <v/>
      </c>
      <c r="B3482">
        <f>'Input EIA Imports Petroleum'!A3481</f>
        <v/>
      </c>
      <c r="C3482">
        <f>'Input EIA Imports Petroleum'!K3481</f>
        <v/>
      </c>
      <c r="D3482">
        <f>'Input EIA Imports Petroleum'!L3481</f>
        <v/>
      </c>
      <c r="E3482">
        <f>VLOOKUP('Input EIA Imports Petroleum'!$E3481,'EIA Petroleum Classification'!$A:$B,2,FALSE)</f>
        <v/>
      </c>
    </row>
    <row r="3483" spans="1:5">
      <c r="A3483">
        <f>YEAR(B3483)</f>
        <v/>
      </c>
      <c r="B3483">
        <f>'Input EIA Imports Petroleum'!A3482</f>
        <v/>
      </c>
      <c r="C3483">
        <f>'Input EIA Imports Petroleum'!K3482</f>
        <v/>
      </c>
      <c r="D3483">
        <f>'Input EIA Imports Petroleum'!L3482</f>
        <v/>
      </c>
      <c r="E3483">
        <f>VLOOKUP('Input EIA Imports Petroleum'!$E3482,'EIA Petroleum Classification'!$A:$B,2,FALSE)</f>
        <v/>
      </c>
    </row>
    <row r="3484" spans="1:5">
      <c r="A3484">
        <f>YEAR(B3484)</f>
        <v/>
      </c>
      <c r="B3484">
        <f>'Input EIA Imports Petroleum'!A3483</f>
        <v/>
      </c>
      <c r="C3484">
        <f>'Input EIA Imports Petroleum'!K3483</f>
        <v/>
      </c>
      <c r="D3484">
        <f>'Input EIA Imports Petroleum'!L3483</f>
        <v/>
      </c>
      <c r="E3484">
        <f>VLOOKUP('Input EIA Imports Petroleum'!$E3483,'EIA Petroleum Classification'!$A:$B,2,FALSE)</f>
        <v/>
      </c>
    </row>
    <row r="3485" spans="1:5">
      <c r="A3485">
        <f>YEAR(B3485)</f>
        <v/>
      </c>
      <c r="B3485">
        <f>'Input EIA Imports Petroleum'!A3484</f>
        <v/>
      </c>
      <c r="C3485">
        <f>'Input EIA Imports Petroleum'!K3484</f>
        <v/>
      </c>
      <c r="D3485">
        <f>'Input EIA Imports Petroleum'!L3484</f>
        <v/>
      </c>
      <c r="E3485">
        <f>VLOOKUP('Input EIA Imports Petroleum'!$E3484,'EIA Petroleum Classification'!$A:$B,2,FALSE)</f>
        <v/>
      </c>
    </row>
    <row r="3486" spans="1:5">
      <c r="A3486">
        <f>YEAR(B3486)</f>
        <v/>
      </c>
      <c r="B3486">
        <f>'Input EIA Imports Petroleum'!A3485</f>
        <v/>
      </c>
      <c r="C3486">
        <f>'Input EIA Imports Petroleum'!K3485</f>
        <v/>
      </c>
      <c r="D3486">
        <f>'Input EIA Imports Petroleum'!L3485</f>
        <v/>
      </c>
      <c r="E3486">
        <f>VLOOKUP('Input EIA Imports Petroleum'!$E3485,'EIA Petroleum Classification'!$A:$B,2,FALSE)</f>
        <v/>
      </c>
    </row>
    <row r="3487" spans="1:5">
      <c r="A3487">
        <f>YEAR(B3487)</f>
        <v/>
      </c>
      <c r="B3487">
        <f>'Input EIA Imports Petroleum'!A3486</f>
        <v/>
      </c>
      <c r="C3487">
        <f>'Input EIA Imports Petroleum'!K3486</f>
        <v/>
      </c>
      <c r="D3487">
        <f>'Input EIA Imports Petroleum'!L3486</f>
        <v/>
      </c>
      <c r="E3487">
        <f>VLOOKUP('Input EIA Imports Petroleum'!$E3486,'EIA Petroleum Classification'!$A:$B,2,FALSE)</f>
        <v/>
      </c>
    </row>
    <row r="3488" spans="1:5">
      <c r="A3488">
        <f>YEAR(B3488)</f>
        <v/>
      </c>
      <c r="B3488">
        <f>'Input EIA Imports Petroleum'!A3487</f>
        <v/>
      </c>
      <c r="C3488">
        <f>'Input EIA Imports Petroleum'!K3487</f>
        <v/>
      </c>
      <c r="D3488">
        <f>'Input EIA Imports Petroleum'!L3487</f>
        <v/>
      </c>
      <c r="E3488">
        <f>VLOOKUP('Input EIA Imports Petroleum'!$E3487,'EIA Petroleum Classification'!$A:$B,2,FALSE)</f>
        <v/>
      </c>
    </row>
    <row r="3489" spans="1:5">
      <c r="A3489">
        <f>YEAR(B3489)</f>
        <v/>
      </c>
      <c r="B3489">
        <f>'Input EIA Imports Petroleum'!A3488</f>
        <v/>
      </c>
      <c r="C3489">
        <f>'Input EIA Imports Petroleum'!K3488</f>
        <v/>
      </c>
      <c r="D3489">
        <f>'Input EIA Imports Petroleum'!L3488</f>
        <v/>
      </c>
      <c r="E3489">
        <f>VLOOKUP('Input EIA Imports Petroleum'!$E3488,'EIA Petroleum Classification'!$A:$B,2,FALSE)</f>
        <v/>
      </c>
    </row>
    <row r="3490" spans="1:5">
      <c r="A3490">
        <f>YEAR(B3490)</f>
        <v/>
      </c>
      <c r="B3490">
        <f>'Input EIA Imports Petroleum'!A3489</f>
        <v/>
      </c>
      <c r="C3490">
        <f>'Input EIA Imports Petroleum'!K3489</f>
        <v/>
      </c>
      <c r="D3490">
        <f>'Input EIA Imports Petroleum'!L3489</f>
        <v/>
      </c>
      <c r="E3490">
        <f>VLOOKUP('Input EIA Imports Petroleum'!$E3489,'EIA Petroleum Classification'!$A:$B,2,FALSE)</f>
        <v/>
      </c>
    </row>
    <row r="3491" spans="1:5">
      <c r="A3491">
        <f>YEAR(B3491)</f>
        <v/>
      </c>
      <c r="B3491">
        <f>'Input EIA Imports Petroleum'!A3490</f>
        <v/>
      </c>
      <c r="C3491">
        <f>'Input EIA Imports Petroleum'!K3490</f>
        <v/>
      </c>
      <c r="D3491">
        <f>'Input EIA Imports Petroleum'!L3490</f>
        <v/>
      </c>
      <c r="E3491">
        <f>VLOOKUP('Input EIA Imports Petroleum'!$E3490,'EIA Petroleum Classification'!$A:$B,2,FALSE)</f>
        <v/>
      </c>
    </row>
    <row r="3492" spans="1:5">
      <c r="A3492">
        <f>YEAR(B3492)</f>
        <v/>
      </c>
      <c r="B3492">
        <f>'Input EIA Imports Petroleum'!A3491</f>
        <v/>
      </c>
      <c r="C3492">
        <f>'Input EIA Imports Petroleum'!K3491</f>
        <v/>
      </c>
      <c r="D3492">
        <f>'Input EIA Imports Petroleum'!L3491</f>
        <v/>
      </c>
      <c r="E3492">
        <f>VLOOKUP('Input EIA Imports Petroleum'!$E3491,'EIA Petroleum Classification'!$A:$B,2,FALSE)</f>
        <v/>
      </c>
    </row>
    <row r="3493" spans="1:5">
      <c r="A3493">
        <f>YEAR(B3493)</f>
        <v/>
      </c>
      <c r="B3493">
        <f>'Input EIA Imports Petroleum'!A3492</f>
        <v/>
      </c>
      <c r="C3493">
        <f>'Input EIA Imports Petroleum'!K3492</f>
        <v/>
      </c>
      <c r="D3493">
        <f>'Input EIA Imports Petroleum'!L3492</f>
        <v/>
      </c>
      <c r="E3493">
        <f>VLOOKUP('Input EIA Imports Petroleum'!$E3492,'EIA Petroleum Classification'!$A:$B,2,FALSE)</f>
        <v/>
      </c>
    </row>
    <row r="3494" spans="1:5">
      <c r="A3494">
        <f>YEAR(B3494)</f>
        <v/>
      </c>
      <c r="B3494">
        <f>'Input EIA Imports Petroleum'!A3493</f>
        <v/>
      </c>
      <c r="C3494">
        <f>'Input EIA Imports Petroleum'!K3493</f>
        <v/>
      </c>
      <c r="D3494">
        <f>'Input EIA Imports Petroleum'!L3493</f>
        <v/>
      </c>
      <c r="E3494">
        <f>VLOOKUP('Input EIA Imports Petroleum'!$E3493,'EIA Petroleum Classification'!$A:$B,2,FALSE)</f>
        <v/>
      </c>
    </row>
    <row r="3495" spans="1:5">
      <c r="A3495">
        <f>YEAR(B3495)</f>
        <v/>
      </c>
      <c r="B3495">
        <f>'Input EIA Imports Petroleum'!A3494</f>
        <v/>
      </c>
      <c r="C3495">
        <f>'Input EIA Imports Petroleum'!K3494</f>
        <v/>
      </c>
      <c r="D3495">
        <f>'Input EIA Imports Petroleum'!L3494</f>
        <v/>
      </c>
      <c r="E3495">
        <f>VLOOKUP('Input EIA Imports Petroleum'!$E3494,'EIA Petroleum Classification'!$A:$B,2,FALSE)</f>
        <v/>
      </c>
    </row>
    <row r="3496" spans="1:5">
      <c r="A3496">
        <f>YEAR(B3496)</f>
        <v/>
      </c>
      <c r="B3496">
        <f>'Input EIA Imports Petroleum'!A3495</f>
        <v/>
      </c>
      <c r="C3496">
        <f>'Input EIA Imports Petroleum'!K3495</f>
        <v/>
      </c>
      <c r="D3496">
        <f>'Input EIA Imports Petroleum'!L3495</f>
        <v/>
      </c>
      <c r="E3496">
        <f>VLOOKUP('Input EIA Imports Petroleum'!$E3495,'EIA Petroleum Classification'!$A:$B,2,FALSE)</f>
        <v/>
      </c>
    </row>
    <row r="3497" spans="1:5">
      <c r="A3497">
        <f>YEAR(B3497)</f>
        <v/>
      </c>
      <c r="B3497">
        <f>'Input EIA Imports Petroleum'!A3496</f>
        <v/>
      </c>
      <c r="C3497">
        <f>'Input EIA Imports Petroleum'!K3496</f>
        <v/>
      </c>
      <c r="D3497">
        <f>'Input EIA Imports Petroleum'!L3496</f>
        <v/>
      </c>
      <c r="E3497">
        <f>VLOOKUP('Input EIA Imports Petroleum'!$E3496,'EIA Petroleum Classification'!$A:$B,2,FALSE)</f>
        <v/>
      </c>
    </row>
    <row r="3498" spans="1:5">
      <c r="A3498">
        <f>YEAR(B3498)</f>
        <v/>
      </c>
      <c r="B3498">
        <f>'Input EIA Imports Petroleum'!A3497</f>
        <v/>
      </c>
      <c r="C3498">
        <f>'Input EIA Imports Petroleum'!K3497</f>
        <v/>
      </c>
      <c r="D3498">
        <f>'Input EIA Imports Petroleum'!L3497</f>
        <v/>
      </c>
      <c r="E3498">
        <f>VLOOKUP('Input EIA Imports Petroleum'!$E3497,'EIA Petroleum Classification'!$A:$B,2,FALSE)</f>
        <v/>
      </c>
    </row>
    <row r="3499" spans="1:5">
      <c r="A3499">
        <f>YEAR(B3499)</f>
        <v/>
      </c>
      <c r="B3499">
        <f>'Input EIA Imports Petroleum'!A3498</f>
        <v/>
      </c>
      <c r="C3499">
        <f>'Input EIA Imports Petroleum'!K3498</f>
        <v/>
      </c>
      <c r="D3499">
        <f>'Input EIA Imports Petroleum'!L3498</f>
        <v/>
      </c>
      <c r="E3499">
        <f>VLOOKUP('Input EIA Imports Petroleum'!$E3498,'EIA Petroleum Classification'!$A:$B,2,FALSE)</f>
        <v/>
      </c>
    </row>
    <row r="3500" spans="1:5">
      <c r="A3500">
        <f>YEAR(B3500)</f>
        <v/>
      </c>
      <c r="B3500">
        <f>'Input EIA Imports Petroleum'!A3499</f>
        <v/>
      </c>
      <c r="C3500">
        <f>'Input EIA Imports Petroleum'!K3499</f>
        <v/>
      </c>
      <c r="D3500">
        <f>'Input EIA Imports Petroleum'!L3499</f>
        <v/>
      </c>
      <c r="E3500">
        <f>VLOOKUP('Input EIA Imports Petroleum'!$E3499,'EIA Petroleum Classification'!$A:$B,2,FALSE)</f>
        <v/>
      </c>
    </row>
    <row r="3501" spans="1:5">
      <c r="A3501">
        <f>YEAR(B3501)</f>
        <v/>
      </c>
      <c r="B3501">
        <f>'Input EIA Imports Petroleum'!A3500</f>
        <v/>
      </c>
      <c r="C3501">
        <f>'Input EIA Imports Petroleum'!K3500</f>
        <v/>
      </c>
      <c r="D3501">
        <f>'Input EIA Imports Petroleum'!L3500</f>
        <v/>
      </c>
      <c r="E3501">
        <f>VLOOKUP('Input EIA Imports Petroleum'!$E3500,'EIA Petroleum Classification'!$A:$B,2,FALSE)</f>
        <v/>
      </c>
    </row>
    <row r="3502" spans="1:5">
      <c r="A3502">
        <f>YEAR(B3502)</f>
        <v/>
      </c>
      <c r="B3502">
        <f>'Input EIA Imports Petroleum'!A3501</f>
        <v/>
      </c>
      <c r="C3502">
        <f>'Input EIA Imports Petroleum'!K3501</f>
        <v/>
      </c>
      <c r="D3502">
        <f>'Input EIA Imports Petroleum'!L3501</f>
        <v/>
      </c>
      <c r="E3502">
        <f>VLOOKUP('Input EIA Imports Petroleum'!$E3501,'EIA Petroleum Classification'!$A:$B,2,FALSE)</f>
        <v/>
      </c>
    </row>
    <row r="3503" spans="1:5">
      <c r="A3503">
        <f>YEAR(B3503)</f>
        <v/>
      </c>
      <c r="B3503">
        <f>'Input EIA Imports Petroleum'!A3502</f>
        <v/>
      </c>
      <c r="C3503">
        <f>'Input EIA Imports Petroleum'!K3502</f>
        <v/>
      </c>
      <c r="D3503">
        <f>'Input EIA Imports Petroleum'!L3502</f>
        <v/>
      </c>
      <c r="E3503">
        <f>VLOOKUP('Input EIA Imports Petroleum'!$E3502,'EIA Petroleum Classification'!$A:$B,2,FALSE)</f>
        <v/>
      </c>
    </row>
    <row r="3504" spans="1:5">
      <c r="A3504">
        <f>YEAR(B3504)</f>
        <v/>
      </c>
      <c r="B3504">
        <f>'Input EIA Imports Petroleum'!A3503</f>
        <v/>
      </c>
      <c r="C3504">
        <f>'Input EIA Imports Petroleum'!K3503</f>
        <v/>
      </c>
      <c r="D3504">
        <f>'Input EIA Imports Petroleum'!L3503</f>
        <v/>
      </c>
      <c r="E3504">
        <f>VLOOKUP('Input EIA Imports Petroleum'!$E3503,'EIA Petroleum Classification'!$A:$B,2,FALSE)</f>
        <v/>
      </c>
    </row>
    <row r="3505" spans="1:5">
      <c r="A3505">
        <f>YEAR(B3505)</f>
        <v/>
      </c>
      <c r="B3505">
        <f>'Input EIA Imports Petroleum'!A3504</f>
        <v/>
      </c>
      <c r="C3505">
        <f>'Input EIA Imports Petroleum'!K3504</f>
        <v/>
      </c>
      <c r="D3505">
        <f>'Input EIA Imports Petroleum'!L3504</f>
        <v/>
      </c>
      <c r="E3505">
        <f>VLOOKUP('Input EIA Imports Petroleum'!$E3504,'EIA Petroleum Classification'!$A:$B,2,FALSE)</f>
        <v/>
      </c>
    </row>
    <row r="3506" spans="1:5">
      <c r="A3506">
        <f>YEAR(B3506)</f>
        <v/>
      </c>
      <c r="B3506">
        <f>'Input EIA Imports Petroleum'!A3505</f>
        <v/>
      </c>
      <c r="C3506">
        <f>'Input EIA Imports Petroleum'!K3505</f>
        <v/>
      </c>
      <c r="D3506">
        <f>'Input EIA Imports Petroleum'!L3505</f>
        <v/>
      </c>
      <c r="E3506">
        <f>VLOOKUP('Input EIA Imports Petroleum'!$E3505,'EIA Petroleum Classification'!$A:$B,2,FALSE)</f>
        <v/>
      </c>
    </row>
    <row r="3507" spans="1:5">
      <c r="A3507">
        <f>YEAR(B3507)</f>
        <v/>
      </c>
      <c r="B3507">
        <f>'Input EIA Imports Petroleum'!A3506</f>
        <v/>
      </c>
      <c r="C3507">
        <f>'Input EIA Imports Petroleum'!K3506</f>
        <v/>
      </c>
      <c r="D3507">
        <f>'Input EIA Imports Petroleum'!L3506</f>
        <v/>
      </c>
      <c r="E3507">
        <f>VLOOKUP('Input EIA Imports Petroleum'!$E3506,'EIA Petroleum Classification'!$A:$B,2,FALSE)</f>
        <v/>
      </c>
    </row>
    <row r="3508" spans="1:5">
      <c r="A3508">
        <f>YEAR(B3508)</f>
        <v/>
      </c>
      <c r="B3508">
        <f>'Input EIA Imports Petroleum'!A3507</f>
        <v/>
      </c>
      <c r="C3508">
        <f>'Input EIA Imports Petroleum'!K3507</f>
        <v/>
      </c>
      <c r="D3508">
        <f>'Input EIA Imports Petroleum'!L3507</f>
        <v/>
      </c>
      <c r="E3508">
        <f>VLOOKUP('Input EIA Imports Petroleum'!$E3507,'EIA Petroleum Classification'!$A:$B,2,FALSE)</f>
        <v/>
      </c>
    </row>
    <row r="3509" spans="1:5">
      <c r="A3509">
        <f>YEAR(B3509)</f>
        <v/>
      </c>
      <c r="B3509">
        <f>'Input EIA Imports Petroleum'!A3508</f>
        <v/>
      </c>
      <c r="C3509">
        <f>'Input EIA Imports Petroleum'!K3508</f>
        <v/>
      </c>
      <c r="D3509">
        <f>'Input EIA Imports Petroleum'!L3508</f>
        <v/>
      </c>
      <c r="E3509">
        <f>VLOOKUP('Input EIA Imports Petroleum'!$E3508,'EIA Petroleum Classification'!$A:$B,2,FALSE)</f>
        <v/>
      </c>
    </row>
    <row r="3510" spans="1:5">
      <c r="A3510">
        <f>YEAR(B3510)</f>
        <v/>
      </c>
      <c r="B3510">
        <f>'Input EIA Imports Petroleum'!A3509</f>
        <v/>
      </c>
      <c r="C3510">
        <f>'Input EIA Imports Petroleum'!K3509</f>
        <v/>
      </c>
      <c r="D3510">
        <f>'Input EIA Imports Petroleum'!L3509</f>
        <v/>
      </c>
      <c r="E3510">
        <f>VLOOKUP('Input EIA Imports Petroleum'!$E3509,'EIA Petroleum Classification'!$A:$B,2,FALSE)</f>
        <v/>
      </c>
    </row>
    <row r="3511" spans="1:5">
      <c r="A3511">
        <f>YEAR(B3511)</f>
        <v/>
      </c>
      <c r="B3511">
        <f>'Input EIA Imports Petroleum'!A3510</f>
        <v/>
      </c>
      <c r="C3511">
        <f>'Input EIA Imports Petroleum'!K3510</f>
        <v/>
      </c>
      <c r="D3511">
        <f>'Input EIA Imports Petroleum'!L3510</f>
        <v/>
      </c>
      <c r="E3511">
        <f>VLOOKUP('Input EIA Imports Petroleum'!$E3510,'EIA Petroleum Classification'!$A:$B,2,FALSE)</f>
        <v/>
      </c>
    </row>
    <row r="3512" spans="1:5">
      <c r="A3512">
        <f>YEAR(B3512)</f>
        <v/>
      </c>
      <c r="B3512">
        <f>'Input EIA Imports Petroleum'!A3511</f>
        <v/>
      </c>
      <c r="C3512">
        <f>'Input EIA Imports Petroleum'!K3511</f>
        <v/>
      </c>
      <c r="D3512">
        <f>'Input EIA Imports Petroleum'!L3511</f>
        <v/>
      </c>
      <c r="E3512">
        <f>VLOOKUP('Input EIA Imports Petroleum'!$E3511,'EIA Petroleum Classification'!$A:$B,2,FALSE)</f>
        <v/>
      </c>
    </row>
    <row r="3513" spans="1:5">
      <c r="A3513">
        <f>YEAR(B3513)</f>
        <v/>
      </c>
      <c r="B3513">
        <f>'Input EIA Imports Petroleum'!A3512</f>
        <v/>
      </c>
      <c r="C3513">
        <f>'Input EIA Imports Petroleum'!K3512</f>
        <v/>
      </c>
      <c r="D3513">
        <f>'Input EIA Imports Petroleum'!L3512</f>
        <v/>
      </c>
      <c r="E3513">
        <f>VLOOKUP('Input EIA Imports Petroleum'!$E3512,'EIA Petroleum Classification'!$A:$B,2,FALSE)</f>
        <v/>
      </c>
    </row>
    <row r="3514" spans="1:5">
      <c r="A3514">
        <f>YEAR(B3514)</f>
        <v/>
      </c>
      <c r="B3514">
        <f>'Input EIA Imports Petroleum'!A3513</f>
        <v/>
      </c>
      <c r="C3514">
        <f>'Input EIA Imports Petroleum'!K3513</f>
        <v/>
      </c>
      <c r="D3514">
        <f>'Input EIA Imports Petroleum'!L3513</f>
        <v/>
      </c>
      <c r="E3514">
        <f>VLOOKUP('Input EIA Imports Petroleum'!$E3513,'EIA Petroleum Classification'!$A:$B,2,FALSE)</f>
        <v/>
      </c>
    </row>
    <row r="3515" spans="1:5">
      <c r="A3515">
        <f>YEAR(B3515)</f>
        <v/>
      </c>
      <c r="B3515">
        <f>'Input EIA Imports Petroleum'!A3514</f>
        <v/>
      </c>
      <c r="C3515">
        <f>'Input EIA Imports Petroleum'!K3514</f>
        <v/>
      </c>
      <c r="D3515">
        <f>'Input EIA Imports Petroleum'!L3514</f>
        <v/>
      </c>
      <c r="E3515">
        <f>VLOOKUP('Input EIA Imports Petroleum'!$E3514,'EIA Petroleum Classification'!$A:$B,2,FALSE)</f>
        <v/>
      </c>
    </row>
    <row r="3516" spans="1:5">
      <c r="A3516">
        <f>YEAR(B3516)</f>
        <v/>
      </c>
      <c r="B3516">
        <f>'Input EIA Imports Petroleum'!A3515</f>
        <v/>
      </c>
      <c r="C3516">
        <f>'Input EIA Imports Petroleum'!K3515</f>
        <v/>
      </c>
      <c r="D3516">
        <f>'Input EIA Imports Petroleum'!L3515</f>
        <v/>
      </c>
      <c r="E3516">
        <f>VLOOKUP('Input EIA Imports Petroleum'!$E3515,'EIA Petroleum Classification'!$A:$B,2,FALSE)</f>
        <v/>
      </c>
    </row>
    <row r="3517" spans="1:5">
      <c r="A3517">
        <f>YEAR(B3517)</f>
        <v/>
      </c>
      <c r="B3517">
        <f>'Input EIA Imports Petroleum'!A3516</f>
        <v/>
      </c>
      <c r="C3517">
        <f>'Input EIA Imports Petroleum'!K3516</f>
        <v/>
      </c>
      <c r="D3517">
        <f>'Input EIA Imports Petroleum'!L3516</f>
        <v/>
      </c>
      <c r="E3517">
        <f>VLOOKUP('Input EIA Imports Petroleum'!$E3516,'EIA Petroleum Classification'!$A:$B,2,FALSE)</f>
        <v/>
      </c>
    </row>
    <row r="3518" spans="1:5">
      <c r="A3518">
        <f>YEAR(B3518)</f>
        <v/>
      </c>
      <c r="B3518">
        <f>'Input EIA Imports Petroleum'!A3517</f>
        <v/>
      </c>
      <c r="C3518">
        <f>'Input EIA Imports Petroleum'!K3517</f>
        <v/>
      </c>
      <c r="D3518">
        <f>'Input EIA Imports Petroleum'!L3517</f>
        <v/>
      </c>
      <c r="E3518">
        <f>VLOOKUP('Input EIA Imports Petroleum'!$E3517,'EIA Petroleum Classification'!$A:$B,2,FALSE)</f>
        <v/>
      </c>
    </row>
    <row r="3519" spans="1:5">
      <c r="A3519">
        <f>YEAR(B3519)</f>
        <v/>
      </c>
      <c r="B3519">
        <f>'Input EIA Imports Petroleum'!A3518</f>
        <v/>
      </c>
      <c r="C3519">
        <f>'Input EIA Imports Petroleum'!K3518</f>
        <v/>
      </c>
      <c r="D3519">
        <f>'Input EIA Imports Petroleum'!L3518</f>
        <v/>
      </c>
      <c r="E3519">
        <f>VLOOKUP('Input EIA Imports Petroleum'!$E3518,'EIA Petroleum Classification'!$A:$B,2,FALSE)</f>
        <v/>
      </c>
    </row>
    <row r="3520" spans="1:5">
      <c r="A3520">
        <f>YEAR(B3520)</f>
        <v/>
      </c>
      <c r="B3520">
        <f>'Input EIA Imports Petroleum'!A3519</f>
        <v/>
      </c>
      <c r="C3520">
        <f>'Input EIA Imports Petroleum'!K3519</f>
        <v/>
      </c>
      <c r="D3520">
        <f>'Input EIA Imports Petroleum'!L3519</f>
        <v/>
      </c>
      <c r="E3520">
        <f>VLOOKUP('Input EIA Imports Petroleum'!$E3519,'EIA Petroleum Classification'!$A:$B,2,FALSE)</f>
        <v/>
      </c>
    </row>
    <row r="3521" spans="1:5">
      <c r="A3521">
        <f>YEAR(B3521)</f>
        <v/>
      </c>
      <c r="B3521">
        <f>'Input EIA Imports Petroleum'!A3520</f>
        <v/>
      </c>
      <c r="C3521">
        <f>'Input EIA Imports Petroleum'!K3520</f>
        <v/>
      </c>
      <c r="D3521">
        <f>'Input EIA Imports Petroleum'!L3520</f>
        <v/>
      </c>
      <c r="E3521">
        <f>VLOOKUP('Input EIA Imports Petroleum'!$E3520,'EIA Petroleum Classification'!$A:$B,2,FALSE)</f>
        <v/>
      </c>
    </row>
    <row r="3522" spans="1:5">
      <c r="A3522">
        <f>YEAR(B3522)</f>
        <v/>
      </c>
      <c r="B3522">
        <f>'Input EIA Imports Petroleum'!A3521</f>
        <v/>
      </c>
      <c r="C3522">
        <f>'Input EIA Imports Petroleum'!K3521</f>
        <v/>
      </c>
      <c r="D3522">
        <f>'Input EIA Imports Petroleum'!L3521</f>
        <v/>
      </c>
      <c r="E3522">
        <f>VLOOKUP('Input EIA Imports Petroleum'!$E3521,'EIA Petroleum Classification'!$A:$B,2,FALSE)</f>
        <v/>
      </c>
    </row>
    <row r="3523" spans="1:5">
      <c r="A3523">
        <f>YEAR(B3523)</f>
        <v/>
      </c>
      <c r="B3523">
        <f>'Input EIA Imports Petroleum'!A3522</f>
        <v/>
      </c>
      <c r="C3523">
        <f>'Input EIA Imports Petroleum'!K3522</f>
        <v/>
      </c>
      <c r="D3523">
        <f>'Input EIA Imports Petroleum'!L3522</f>
        <v/>
      </c>
      <c r="E3523">
        <f>VLOOKUP('Input EIA Imports Petroleum'!$E3522,'EIA Petroleum Classification'!$A:$B,2,FALSE)</f>
        <v/>
      </c>
    </row>
    <row r="3524" spans="1:5">
      <c r="A3524">
        <f>YEAR(B3524)</f>
        <v/>
      </c>
      <c r="B3524">
        <f>'Input EIA Imports Petroleum'!A3523</f>
        <v/>
      </c>
      <c r="C3524">
        <f>'Input EIA Imports Petroleum'!K3523</f>
        <v/>
      </c>
      <c r="D3524">
        <f>'Input EIA Imports Petroleum'!L3523</f>
        <v/>
      </c>
      <c r="E3524">
        <f>VLOOKUP('Input EIA Imports Petroleum'!$E3523,'EIA Petroleum Classification'!$A:$B,2,FALSE)</f>
        <v/>
      </c>
    </row>
    <row r="3525" spans="1:5">
      <c r="A3525">
        <f>YEAR(B3525)</f>
        <v/>
      </c>
      <c r="B3525">
        <f>'Input EIA Imports Petroleum'!A3524</f>
        <v/>
      </c>
      <c r="C3525">
        <f>'Input EIA Imports Petroleum'!K3524</f>
        <v/>
      </c>
      <c r="D3525">
        <f>'Input EIA Imports Petroleum'!L3524</f>
        <v/>
      </c>
      <c r="E3525">
        <f>VLOOKUP('Input EIA Imports Petroleum'!$E3524,'EIA Petroleum Classification'!$A:$B,2,FALSE)</f>
        <v/>
      </c>
    </row>
    <row r="3526" spans="1:5">
      <c r="A3526">
        <f>YEAR(B3526)</f>
        <v/>
      </c>
      <c r="B3526">
        <f>'Input EIA Imports Petroleum'!A3525</f>
        <v/>
      </c>
      <c r="C3526">
        <f>'Input EIA Imports Petroleum'!K3525</f>
        <v/>
      </c>
      <c r="D3526">
        <f>'Input EIA Imports Petroleum'!L3525</f>
        <v/>
      </c>
      <c r="E3526">
        <f>VLOOKUP('Input EIA Imports Petroleum'!$E3525,'EIA Petroleum Classification'!$A:$B,2,FALSE)</f>
        <v/>
      </c>
    </row>
    <row r="3527" spans="1:5">
      <c r="A3527">
        <f>YEAR(B3527)</f>
        <v/>
      </c>
      <c r="B3527">
        <f>'Input EIA Imports Petroleum'!A3526</f>
        <v/>
      </c>
      <c r="C3527">
        <f>'Input EIA Imports Petroleum'!K3526</f>
        <v/>
      </c>
      <c r="D3527">
        <f>'Input EIA Imports Petroleum'!L3526</f>
        <v/>
      </c>
      <c r="E3527">
        <f>VLOOKUP('Input EIA Imports Petroleum'!$E3526,'EIA Petroleum Classification'!$A:$B,2,FALSE)</f>
        <v/>
      </c>
    </row>
    <row r="3528" spans="1:5">
      <c r="A3528">
        <f>YEAR(B3528)</f>
        <v/>
      </c>
      <c r="B3528">
        <f>'Input EIA Imports Petroleum'!A3527</f>
        <v/>
      </c>
      <c r="C3528">
        <f>'Input EIA Imports Petroleum'!K3527</f>
        <v/>
      </c>
      <c r="D3528">
        <f>'Input EIA Imports Petroleum'!L3527</f>
        <v/>
      </c>
      <c r="E3528">
        <f>VLOOKUP('Input EIA Imports Petroleum'!$E3527,'EIA Petroleum Classification'!$A:$B,2,FALSE)</f>
        <v/>
      </c>
    </row>
    <row r="3529" spans="1:5">
      <c r="A3529">
        <f>YEAR(B3529)</f>
        <v/>
      </c>
      <c r="B3529">
        <f>'Input EIA Imports Petroleum'!A3528</f>
        <v/>
      </c>
      <c r="C3529">
        <f>'Input EIA Imports Petroleum'!K3528</f>
        <v/>
      </c>
      <c r="D3529">
        <f>'Input EIA Imports Petroleum'!L3528</f>
        <v/>
      </c>
      <c r="E3529">
        <f>VLOOKUP('Input EIA Imports Petroleum'!$E3528,'EIA Petroleum Classification'!$A:$B,2,FALSE)</f>
        <v/>
      </c>
    </row>
    <row r="3530" spans="1:5">
      <c r="A3530">
        <f>YEAR(B3530)</f>
        <v/>
      </c>
      <c r="B3530">
        <f>'Input EIA Imports Petroleum'!A3529</f>
        <v/>
      </c>
      <c r="C3530">
        <f>'Input EIA Imports Petroleum'!K3529</f>
        <v/>
      </c>
      <c r="D3530">
        <f>'Input EIA Imports Petroleum'!L3529</f>
        <v/>
      </c>
      <c r="E3530">
        <f>VLOOKUP('Input EIA Imports Petroleum'!$E3529,'EIA Petroleum Classification'!$A:$B,2,FALSE)</f>
        <v/>
      </c>
    </row>
    <row r="3531" spans="1:5">
      <c r="A3531">
        <f>YEAR(B3531)</f>
        <v/>
      </c>
      <c r="B3531">
        <f>'Input EIA Imports Petroleum'!A3530</f>
        <v/>
      </c>
      <c r="C3531">
        <f>'Input EIA Imports Petroleum'!K3530</f>
        <v/>
      </c>
      <c r="D3531">
        <f>'Input EIA Imports Petroleum'!L3530</f>
        <v/>
      </c>
      <c r="E3531">
        <f>VLOOKUP('Input EIA Imports Petroleum'!$E3530,'EIA Petroleum Classification'!$A:$B,2,FALSE)</f>
        <v/>
      </c>
    </row>
    <row r="3532" spans="1:5">
      <c r="A3532">
        <f>YEAR(B3532)</f>
        <v/>
      </c>
      <c r="B3532">
        <f>'Input EIA Imports Petroleum'!A3531</f>
        <v/>
      </c>
      <c r="C3532">
        <f>'Input EIA Imports Petroleum'!K3531</f>
        <v/>
      </c>
      <c r="D3532">
        <f>'Input EIA Imports Petroleum'!L3531</f>
        <v/>
      </c>
      <c r="E3532">
        <f>VLOOKUP('Input EIA Imports Petroleum'!$E3531,'EIA Petroleum Classification'!$A:$B,2,FALSE)</f>
        <v/>
      </c>
    </row>
    <row r="3533" spans="1:5">
      <c r="A3533">
        <f>YEAR(B3533)</f>
        <v/>
      </c>
      <c r="B3533">
        <f>'Input EIA Imports Petroleum'!A3532</f>
        <v/>
      </c>
      <c r="C3533">
        <f>'Input EIA Imports Petroleum'!K3532</f>
        <v/>
      </c>
      <c r="D3533">
        <f>'Input EIA Imports Petroleum'!L3532</f>
        <v/>
      </c>
      <c r="E3533">
        <f>VLOOKUP('Input EIA Imports Petroleum'!$E3532,'EIA Petroleum Classification'!$A:$B,2,FALSE)</f>
        <v/>
      </c>
    </row>
    <row r="3534" spans="1:5">
      <c r="A3534">
        <f>YEAR(B3534)</f>
        <v/>
      </c>
      <c r="B3534">
        <f>'Input EIA Imports Petroleum'!A3533</f>
        <v/>
      </c>
      <c r="C3534">
        <f>'Input EIA Imports Petroleum'!K3533</f>
        <v/>
      </c>
      <c r="D3534">
        <f>'Input EIA Imports Petroleum'!L3533</f>
        <v/>
      </c>
      <c r="E3534">
        <f>VLOOKUP('Input EIA Imports Petroleum'!$E3533,'EIA Petroleum Classification'!$A:$B,2,FALSE)</f>
        <v/>
      </c>
    </row>
    <row r="3535" spans="1:5">
      <c r="A3535">
        <f>YEAR(B3535)</f>
        <v/>
      </c>
      <c r="B3535">
        <f>'Input EIA Imports Petroleum'!A3534</f>
        <v/>
      </c>
      <c r="C3535">
        <f>'Input EIA Imports Petroleum'!K3534</f>
        <v/>
      </c>
      <c r="D3535">
        <f>'Input EIA Imports Petroleum'!L3534</f>
        <v/>
      </c>
      <c r="E3535">
        <f>VLOOKUP('Input EIA Imports Petroleum'!$E3534,'EIA Petroleum Classification'!$A:$B,2,FALSE)</f>
        <v/>
      </c>
    </row>
    <row r="3536" spans="1:5">
      <c r="A3536">
        <f>YEAR(B3536)</f>
        <v/>
      </c>
      <c r="B3536">
        <f>'Input EIA Imports Petroleum'!A3535</f>
        <v/>
      </c>
      <c r="C3536">
        <f>'Input EIA Imports Petroleum'!K3535</f>
        <v/>
      </c>
      <c r="D3536">
        <f>'Input EIA Imports Petroleum'!L3535</f>
        <v/>
      </c>
      <c r="E3536">
        <f>VLOOKUP('Input EIA Imports Petroleum'!$E3535,'EIA Petroleum Classification'!$A:$B,2,FALSE)</f>
        <v/>
      </c>
    </row>
    <row r="3537" spans="1:5">
      <c r="A3537">
        <f>YEAR(B3537)</f>
        <v/>
      </c>
      <c r="B3537">
        <f>'Input EIA Imports Petroleum'!A3536</f>
        <v/>
      </c>
      <c r="C3537">
        <f>'Input EIA Imports Petroleum'!K3536</f>
        <v/>
      </c>
      <c r="D3537">
        <f>'Input EIA Imports Petroleum'!L3536</f>
        <v/>
      </c>
      <c r="E3537">
        <f>VLOOKUP('Input EIA Imports Petroleum'!$E3536,'EIA Petroleum Classification'!$A:$B,2,FALSE)</f>
        <v/>
      </c>
    </row>
    <row r="3538" spans="1:5">
      <c r="A3538">
        <f>YEAR(B3538)</f>
        <v/>
      </c>
      <c r="B3538">
        <f>'Input EIA Imports Petroleum'!A3537</f>
        <v/>
      </c>
      <c r="C3538">
        <f>'Input EIA Imports Petroleum'!K3537</f>
        <v/>
      </c>
      <c r="D3538">
        <f>'Input EIA Imports Petroleum'!L3537</f>
        <v/>
      </c>
      <c r="E3538">
        <f>VLOOKUP('Input EIA Imports Petroleum'!$E3537,'EIA Petroleum Classification'!$A:$B,2,FALSE)</f>
        <v/>
      </c>
    </row>
    <row r="3539" spans="1:5">
      <c r="A3539">
        <f>YEAR(B3539)</f>
        <v/>
      </c>
      <c r="B3539">
        <f>'Input EIA Imports Petroleum'!A3538</f>
        <v/>
      </c>
      <c r="C3539">
        <f>'Input EIA Imports Petroleum'!K3538</f>
        <v/>
      </c>
      <c r="D3539">
        <f>'Input EIA Imports Petroleum'!L3538</f>
        <v/>
      </c>
      <c r="E3539">
        <f>VLOOKUP('Input EIA Imports Petroleum'!$E3538,'EIA Petroleum Classification'!$A:$B,2,FALSE)</f>
        <v/>
      </c>
    </row>
    <row r="3540" spans="1:5">
      <c r="A3540">
        <f>YEAR(B3540)</f>
        <v/>
      </c>
      <c r="B3540">
        <f>'Input EIA Imports Petroleum'!A3539</f>
        <v/>
      </c>
      <c r="C3540">
        <f>'Input EIA Imports Petroleum'!K3539</f>
        <v/>
      </c>
      <c r="D3540">
        <f>'Input EIA Imports Petroleum'!L3539</f>
        <v/>
      </c>
      <c r="E3540">
        <f>VLOOKUP('Input EIA Imports Petroleum'!$E3539,'EIA Petroleum Classification'!$A:$B,2,FALSE)</f>
        <v/>
      </c>
    </row>
    <row r="3541" spans="1:5">
      <c r="A3541">
        <f>YEAR(B3541)</f>
        <v/>
      </c>
      <c r="B3541">
        <f>'Input EIA Imports Petroleum'!A3540</f>
        <v/>
      </c>
      <c r="C3541">
        <f>'Input EIA Imports Petroleum'!K3540</f>
        <v/>
      </c>
      <c r="D3541">
        <f>'Input EIA Imports Petroleum'!L3540</f>
        <v/>
      </c>
      <c r="E3541">
        <f>VLOOKUP('Input EIA Imports Petroleum'!$E3540,'EIA Petroleum Classification'!$A:$B,2,FALSE)</f>
        <v/>
      </c>
    </row>
    <row r="3542" spans="1:5">
      <c r="A3542">
        <f>YEAR(B3542)</f>
        <v/>
      </c>
      <c r="B3542">
        <f>'Input EIA Imports Petroleum'!A3541</f>
        <v/>
      </c>
      <c r="C3542">
        <f>'Input EIA Imports Petroleum'!K3541</f>
        <v/>
      </c>
      <c r="D3542">
        <f>'Input EIA Imports Petroleum'!L3541</f>
        <v/>
      </c>
      <c r="E3542">
        <f>VLOOKUP('Input EIA Imports Petroleum'!$E3541,'EIA Petroleum Classification'!$A:$B,2,FALSE)</f>
        <v/>
      </c>
    </row>
    <row r="3543" spans="1:5">
      <c r="A3543">
        <f>YEAR(B3543)</f>
        <v/>
      </c>
      <c r="B3543">
        <f>'Input EIA Imports Petroleum'!A3542</f>
        <v/>
      </c>
      <c r="C3543">
        <f>'Input EIA Imports Petroleum'!K3542</f>
        <v/>
      </c>
      <c r="D3543">
        <f>'Input EIA Imports Petroleum'!L3542</f>
        <v/>
      </c>
      <c r="E3543">
        <f>VLOOKUP('Input EIA Imports Petroleum'!$E3542,'EIA Petroleum Classification'!$A:$B,2,FALSE)</f>
        <v/>
      </c>
    </row>
    <row r="3544" spans="1:5">
      <c r="A3544">
        <f>YEAR(B3544)</f>
        <v/>
      </c>
      <c r="B3544">
        <f>'Input EIA Imports Petroleum'!A3543</f>
        <v/>
      </c>
      <c r="C3544">
        <f>'Input EIA Imports Petroleum'!K3543</f>
        <v/>
      </c>
      <c r="D3544">
        <f>'Input EIA Imports Petroleum'!L3543</f>
        <v/>
      </c>
      <c r="E3544">
        <f>VLOOKUP('Input EIA Imports Petroleum'!$E3543,'EIA Petroleum Classification'!$A:$B,2,FALSE)</f>
        <v/>
      </c>
    </row>
    <row r="3545" spans="1:5">
      <c r="A3545">
        <f>YEAR(B3545)</f>
        <v/>
      </c>
      <c r="B3545">
        <f>'Input EIA Imports Petroleum'!A3544</f>
        <v/>
      </c>
      <c r="C3545">
        <f>'Input EIA Imports Petroleum'!K3544</f>
        <v/>
      </c>
      <c r="D3545">
        <f>'Input EIA Imports Petroleum'!L3544</f>
        <v/>
      </c>
      <c r="E3545">
        <f>VLOOKUP('Input EIA Imports Petroleum'!$E3544,'EIA Petroleum Classification'!$A:$B,2,FALSE)</f>
        <v/>
      </c>
    </row>
    <row r="3546" spans="1:5">
      <c r="A3546">
        <f>YEAR(B3546)</f>
        <v/>
      </c>
      <c r="B3546">
        <f>'Input EIA Imports Petroleum'!A3545</f>
        <v/>
      </c>
      <c r="C3546">
        <f>'Input EIA Imports Petroleum'!K3545</f>
        <v/>
      </c>
      <c r="D3546">
        <f>'Input EIA Imports Petroleum'!L3545</f>
        <v/>
      </c>
      <c r="E3546">
        <f>VLOOKUP('Input EIA Imports Petroleum'!$E3545,'EIA Petroleum Classification'!$A:$B,2,FALSE)</f>
        <v/>
      </c>
    </row>
    <row r="3547" spans="1:5">
      <c r="A3547">
        <f>YEAR(B3547)</f>
        <v/>
      </c>
      <c r="B3547">
        <f>'Input EIA Imports Petroleum'!A3546</f>
        <v/>
      </c>
      <c r="C3547">
        <f>'Input EIA Imports Petroleum'!K3546</f>
        <v/>
      </c>
      <c r="D3547">
        <f>'Input EIA Imports Petroleum'!L3546</f>
        <v/>
      </c>
      <c r="E3547">
        <f>VLOOKUP('Input EIA Imports Petroleum'!$E3546,'EIA Petroleum Classification'!$A:$B,2,FALSE)</f>
        <v/>
      </c>
    </row>
    <row r="3548" spans="1:5">
      <c r="A3548">
        <f>YEAR(B3548)</f>
        <v/>
      </c>
      <c r="B3548">
        <f>'Input EIA Imports Petroleum'!A3547</f>
        <v/>
      </c>
      <c r="C3548">
        <f>'Input EIA Imports Petroleum'!K3547</f>
        <v/>
      </c>
      <c r="D3548">
        <f>'Input EIA Imports Petroleum'!L3547</f>
        <v/>
      </c>
      <c r="E3548">
        <f>VLOOKUP('Input EIA Imports Petroleum'!$E3547,'EIA Petroleum Classification'!$A:$B,2,FALSE)</f>
        <v/>
      </c>
    </row>
    <row r="3549" spans="1:5">
      <c r="A3549">
        <f>YEAR(B3549)</f>
        <v/>
      </c>
      <c r="B3549">
        <f>'Input EIA Imports Petroleum'!A3548</f>
        <v/>
      </c>
      <c r="C3549">
        <f>'Input EIA Imports Petroleum'!K3548</f>
        <v/>
      </c>
      <c r="D3549">
        <f>'Input EIA Imports Petroleum'!L3548</f>
        <v/>
      </c>
      <c r="E3549">
        <f>VLOOKUP('Input EIA Imports Petroleum'!$E3548,'EIA Petroleum Classification'!$A:$B,2,FALSE)</f>
        <v/>
      </c>
    </row>
    <row r="3550" spans="1:5">
      <c r="A3550">
        <f>YEAR(B3550)</f>
        <v/>
      </c>
      <c r="B3550">
        <f>'Input EIA Imports Petroleum'!A3549</f>
        <v/>
      </c>
      <c r="C3550">
        <f>'Input EIA Imports Petroleum'!K3549</f>
        <v/>
      </c>
      <c r="D3550">
        <f>'Input EIA Imports Petroleum'!L3549</f>
        <v/>
      </c>
      <c r="E3550">
        <f>VLOOKUP('Input EIA Imports Petroleum'!$E3549,'EIA Petroleum Classification'!$A:$B,2,FALSE)</f>
        <v/>
      </c>
    </row>
    <row r="3551" spans="1:5">
      <c r="A3551">
        <f>YEAR(B3551)</f>
        <v/>
      </c>
      <c r="B3551">
        <f>'Input EIA Imports Petroleum'!A3550</f>
        <v/>
      </c>
      <c r="C3551">
        <f>'Input EIA Imports Petroleum'!K3550</f>
        <v/>
      </c>
      <c r="D3551">
        <f>'Input EIA Imports Petroleum'!L3550</f>
        <v/>
      </c>
      <c r="E3551">
        <f>VLOOKUP('Input EIA Imports Petroleum'!$E3550,'EIA Petroleum Classification'!$A:$B,2,FALSE)</f>
        <v/>
      </c>
    </row>
    <row r="3552" spans="1:5">
      <c r="A3552">
        <f>YEAR(B3552)</f>
        <v/>
      </c>
      <c r="B3552">
        <f>'Input EIA Imports Petroleum'!A3551</f>
        <v/>
      </c>
      <c r="C3552">
        <f>'Input EIA Imports Petroleum'!K3551</f>
        <v/>
      </c>
      <c r="D3552">
        <f>'Input EIA Imports Petroleum'!L3551</f>
        <v/>
      </c>
      <c r="E3552">
        <f>VLOOKUP('Input EIA Imports Petroleum'!$E3551,'EIA Petroleum Classification'!$A:$B,2,FALSE)</f>
        <v/>
      </c>
    </row>
    <row r="3553" spans="1:5">
      <c r="A3553">
        <f>YEAR(B3553)</f>
        <v/>
      </c>
      <c r="B3553">
        <f>'Input EIA Imports Petroleum'!A3552</f>
        <v/>
      </c>
      <c r="C3553">
        <f>'Input EIA Imports Petroleum'!K3552</f>
        <v/>
      </c>
      <c r="D3553">
        <f>'Input EIA Imports Petroleum'!L3552</f>
        <v/>
      </c>
      <c r="E3553">
        <f>VLOOKUP('Input EIA Imports Petroleum'!$E3552,'EIA Petroleum Classification'!$A:$B,2,FALSE)</f>
        <v/>
      </c>
    </row>
    <row r="3554" spans="1:5">
      <c r="A3554">
        <f>YEAR(B3554)</f>
        <v/>
      </c>
      <c r="B3554">
        <f>'Input EIA Imports Petroleum'!A3553</f>
        <v/>
      </c>
      <c r="C3554">
        <f>'Input EIA Imports Petroleum'!K3553</f>
        <v/>
      </c>
      <c r="D3554">
        <f>'Input EIA Imports Petroleum'!L3553</f>
        <v/>
      </c>
      <c r="E3554">
        <f>VLOOKUP('Input EIA Imports Petroleum'!$E3553,'EIA Petroleum Classification'!$A:$B,2,FALSE)</f>
        <v/>
      </c>
    </row>
    <row r="3555" spans="1:5">
      <c r="A3555">
        <f>YEAR(B3555)</f>
        <v/>
      </c>
      <c r="B3555">
        <f>'Input EIA Imports Petroleum'!A3554</f>
        <v/>
      </c>
      <c r="C3555">
        <f>'Input EIA Imports Petroleum'!K3554</f>
        <v/>
      </c>
      <c r="D3555">
        <f>'Input EIA Imports Petroleum'!L3554</f>
        <v/>
      </c>
      <c r="E3555">
        <f>VLOOKUP('Input EIA Imports Petroleum'!$E3554,'EIA Petroleum Classification'!$A:$B,2,FALSE)</f>
        <v/>
      </c>
    </row>
    <row r="3556" spans="1:5">
      <c r="A3556">
        <f>YEAR(B3556)</f>
        <v/>
      </c>
      <c r="B3556">
        <f>'Input EIA Imports Petroleum'!A3555</f>
        <v/>
      </c>
      <c r="C3556">
        <f>'Input EIA Imports Petroleum'!K3555</f>
        <v/>
      </c>
      <c r="D3556">
        <f>'Input EIA Imports Petroleum'!L3555</f>
        <v/>
      </c>
      <c r="E3556">
        <f>VLOOKUP('Input EIA Imports Petroleum'!$E3555,'EIA Petroleum Classification'!$A:$B,2,FALSE)</f>
        <v/>
      </c>
    </row>
    <row r="3557" spans="1:5">
      <c r="A3557">
        <f>YEAR(B3557)</f>
        <v/>
      </c>
      <c r="B3557">
        <f>'Input EIA Imports Petroleum'!A3556</f>
        <v/>
      </c>
      <c r="C3557">
        <f>'Input EIA Imports Petroleum'!K3556</f>
        <v/>
      </c>
      <c r="D3557">
        <f>'Input EIA Imports Petroleum'!L3556</f>
        <v/>
      </c>
      <c r="E3557">
        <f>VLOOKUP('Input EIA Imports Petroleum'!$E3556,'EIA Petroleum Classification'!$A:$B,2,FALSE)</f>
        <v/>
      </c>
    </row>
    <row r="3558" spans="1:5">
      <c r="A3558">
        <f>YEAR(B3558)</f>
        <v/>
      </c>
      <c r="B3558">
        <f>'Input EIA Imports Petroleum'!A3557</f>
        <v/>
      </c>
      <c r="C3558">
        <f>'Input EIA Imports Petroleum'!K3557</f>
        <v/>
      </c>
      <c r="D3558">
        <f>'Input EIA Imports Petroleum'!L3557</f>
        <v/>
      </c>
      <c r="E3558">
        <f>VLOOKUP('Input EIA Imports Petroleum'!$E3557,'EIA Petroleum Classification'!$A:$B,2,FALSE)</f>
        <v/>
      </c>
    </row>
    <row r="3559" spans="1:5">
      <c r="A3559">
        <f>YEAR(B3559)</f>
        <v/>
      </c>
      <c r="B3559">
        <f>'Input EIA Imports Petroleum'!A3558</f>
        <v/>
      </c>
      <c r="C3559">
        <f>'Input EIA Imports Petroleum'!K3558</f>
        <v/>
      </c>
      <c r="D3559">
        <f>'Input EIA Imports Petroleum'!L3558</f>
        <v/>
      </c>
      <c r="E3559">
        <f>VLOOKUP('Input EIA Imports Petroleum'!$E3558,'EIA Petroleum Classification'!$A:$B,2,FALSE)</f>
        <v/>
      </c>
    </row>
    <row r="3560" spans="1:5">
      <c r="A3560">
        <f>YEAR(B3560)</f>
        <v/>
      </c>
      <c r="B3560">
        <f>'Input EIA Imports Petroleum'!A3559</f>
        <v/>
      </c>
      <c r="C3560">
        <f>'Input EIA Imports Petroleum'!K3559</f>
        <v/>
      </c>
      <c r="D3560">
        <f>'Input EIA Imports Petroleum'!L3559</f>
        <v/>
      </c>
      <c r="E3560">
        <f>VLOOKUP('Input EIA Imports Petroleum'!$E3559,'EIA Petroleum Classification'!$A:$B,2,FALSE)</f>
        <v/>
      </c>
    </row>
    <row r="3561" spans="1:5">
      <c r="A3561">
        <f>YEAR(B3561)</f>
        <v/>
      </c>
      <c r="B3561">
        <f>'Input EIA Imports Petroleum'!A3560</f>
        <v/>
      </c>
      <c r="C3561">
        <f>'Input EIA Imports Petroleum'!K3560</f>
        <v/>
      </c>
      <c r="D3561">
        <f>'Input EIA Imports Petroleum'!L3560</f>
        <v/>
      </c>
      <c r="E3561">
        <f>VLOOKUP('Input EIA Imports Petroleum'!$E3560,'EIA Petroleum Classification'!$A:$B,2,FALSE)</f>
        <v/>
      </c>
    </row>
    <row r="3562" spans="1:5">
      <c r="A3562">
        <f>YEAR(B3562)</f>
        <v/>
      </c>
      <c r="B3562">
        <f>'Input EIA Imports Petroleum'!A3561</f>
        <v/>
      </c>
      <c r="C3562">
        <f>'Input EIA Imports Petroleum'!K3561</f>
        <v/>
      </c>
      <c r="D3562">
        <f>'Input EIA Imports Petroleum'!L3561</f>
        <v/>
      </c>
      <c r="E3562">
        <f>VLOOKUP('Input EIA Imports Petroleum'!$E3561,'EIA Petroleum Classification'!$A:$B,2,FALSE)</f>
        <v/>
      </c>
    </row>
    <row r="3563" spans="1:5">
      <c r="A3563">
        <f>YEAR(B3563)</f>
        <v/>
      </c>
      <c r="B3563">
        <f>'Input EIA Imports Petroleum'!A3562</f>
        <v/>
      </c>
      <c r="C3563">
        <f>'Input EIA Imports Petroleum'!K3562</f>
        <v/>
      </c>
      <c r="D3563">
        <f>'Input EIA Imports Petroleum'!L3562</f>
        <v/>
      </c>
      <c r="E3563">
        <f>VLOOKUP('Input EIA Imports Petroleum'!$E3562,'EIA Petroleum Classification'!$A:$B,2,FALSE)</f>
        <v/>
      </c>
    </row>
    <row r="3564" spans="1:5">
      <c r="A3564">
        <f>YEAR(B3564)</f>
        <v/>
      </c>
      <c r="B3564">
        <f>'Input EIA Imports Petroleum'!A3563</f>
        <v/>
      </c>
      <c r="C3564">
        <f>'Input EIA Imports Petroleum'!K3563</f>
        <v/>
      </c>
      <c r="D3564">
        <f>'Input EIA Imports Petroleum'!L3563</f>
        <v/>
      </c>
      <c r="E3564">
        <f>VLOOKUP('Input EIA Imports Petroleum'!$E3563,'EIA Petroleum Classification'!$A:$B,2,FALSE)</f>
        <v/>
      </c>
    </row>
    <row r="3565" spans="1:5">
      <c r="A3565">
        <f>YEAR(B3565)</f>
        <v/>
      </c>
      <c r="B3565">
        <f>'Input EIA Imports Petroleum'!A3564</f>
        <v/>
      </c>
      <c r="C3565">
        <f>'Input EIA Imports Petroleum'!K3564</f>
        <v/>
      </c>
      <c r="D3565">
        <f>'Input EIA Imports Petroleum'!L3564</f>
        <v/>
      </c>
      <c r="E3565">
        <f>VLOOKUP('Input EIA Imports Petroleum'!$E3564,'EIA Petroleum Classification'!$A:$B,2,FALSE)</f>
        <v/>
      </c>
    </row>
    <row r="3566" spans="1:5">
      <c r="A3566">
        <f>YEAR(B3566)</f>
        <v/>
      </c>
      <c r="B3566">
        <f>'Input EIA Imports Petroleum'!A3565</f>
        <v/>
      </c>
      <c r="C3566">
        <f>'Input EIA Imports Petroleum'!K3565</f>
        <v/>
      </c>
      <c r="D3566">
        <f>'Input EIA Imports Petroleum'!L3565</f>
        <v/>
      </c>
      <c r="E3566">
        <f>VLOOKUP('Input EIA Imports Petroleum'!$E3565,'EIA Petroleum Classification'!$A:$B,2,FALSE)</f>
        <v/>
      </c>
    </row>
    <row r="3567" spans="1:5">
      <c r="A3567">
        <f>YEAR(B3567)</f>
        <v/>
      </c>
      <c r="B3567">
        <f>'Input EIA Imports Petroleum'!A3566</f>
        <v/>
      </c>
      <c r="C3567">
        <f>'Input EIA Imports Petroleum'!K3566</f>
        <v/>
      </c>
      <c r="D3567">
        <f>'Input EIA Imports Petroleum'!L3566</f>
        <v/>
      </c>
      <c r="E3567">
        <f>VLOOKUP('Input EIA Imports Petroleum'!$E3566,'EIA Petroleum Classification'!$A:$B,2,FALSE)</f>
        <v/>
      </c>
    </row>
    <row r="3568" spans="1:5">
      <c r="A3568">
        <f>YEAR(B3568)</f>
        <v/>
      </c>
      <c r="B3568">
        <f>'Input EIA Imports Petroleum'!A3567</f>
        <v/>
      </c>
      <c r="C3568">
        <f>'Input EIA Imports Petroleum'!K3567</f>
        <v/>
      </c>
      <c r="D3568">
        <f>'Input EIA Imports Petroleum'!L3567</f>
        <v/>
      </c>
      <c r="E3568">
        <f>VLOOKUP('Input EIA Imports Petroleum'!$E3567,'EIA Petroleum Classification'!$A:$B,2,FALSE)</f>
        <v/>
      </c>
    </row>
    <row r="3569" spans="1:5">
      <c r="A3569">
        <f>YEAR(B3569)</f>
        <v/>
      </c>
      <c r="B3569">
        <f>'Input EIA Imports Petroleum'!A3568</f>
        <v/>
      </c>
      <c r="C3569">
        <f>'Input EIA Imports Petroleum'!K3568</f>
        <v/>
      </c>
      <c r="D3569">
        <f>'Input EIA Imports Petroleum'!L3568</f>
        <v/>
      </c>
      <c r="E3569">
        <f>VLOOKUP('Input EIA Imports Petroleum'!$E3568,'EIA Petroleum Classification'!$A:$B,2,FALSE)</f>
        <v/>
      </c>
    </row>
    <row r="3570" spans="1:5">
      <c r="A3570">
        <f>YEAR(B3570)</f>
        <v/>
      </c>
      <c r="B3570">
        <f>'Input EIA Imports Petroleum'!A3569</f>
        <v/>
      </c>
      <c r="C3570">
        <f>'Input EIA Imports Petroleum'!K3569</f>
        <v/>
      </c>
      <c r="D3570">
        <f>'Input EIA Imports Petroleum'!L3569</f>
        <v/>
      </c>
      <c r="E3570">
        <f>VLOOKUP('Input EIA Imports Petroleum'!$E3569,'EIA Petroleum Classification'!$A:$B,2,FALSE)</f>
        <v/>
      </c>
    </row>
    <row r="3571" spans="1:5">
      <c r="A3571">
        <f>YEAR(B3571)</f>
        <v/>
      </c>
      <c r="B3571">
        <f>'Input EIA Imports Petroleum'!A3570</f>
        <v/>
      </c>
      <c r="C3571">
        <f>'Input EIA Imports Petroleum'!K3570</f>
        <v/>
      </c>
      <c r="D3571">
        <f>'Input EIA Imports Petroleum'!L3570</f>
        <v/>
      </c>
      <c r="E3571">
        <f>VLOOKUP('Input EIA Imports Petroleum'!$E3570,'EIA Petroleum Classification'!$A:$B,2,FALSE)</f>
        <v/>
      </c>
    </row>
    <row r="3572" spans="1:5">
      <c r="A3572">
        <f>YEAR(B3572)</f>
        <v/>
      </c>
      <c r="B3572">
        <f>'Input EIA Imports Petroleum'!A3571</f>
        <v/>
      </c>
      <c r="C3572">
        <f>'Input EIA Imports Petroleum'!K3571</f>
        <v/>
      </c>
      <c r="D3572">
        <f>'Input EIA Imports Petroleum'!L3571</f>
        <v/>
      </c>
      <c r="E3572">
        <f>VLOOKUP('Input EIA Imports Petroleum'!$E3571,'EIA Petroleum Classification'!$A:$B,2,FALSE)</f>
        <v/>
      </c>
    </row>
    <row r="3573" spans="1:5">
      <c r="A3573">
        <f>YEAR(B3573)</f>
        <v/>
      </c>
      <c r="B3573">
        <f>'Input EIA Imports Petroleum'!A3572</f>
        <v/>
      </c>
      <c r="C3573">
        <f>'Input EIA Imports Petroleum'!K3572</f>
        <v/>
      </c>
      <c r="D3573">
        <f>'Input EIA Imports Petroleum'!L3572</f>
        <v/>
      </c>
      <c r="E3573">
        <f>VLOOKUP('Input EIA Imports Petroleum'!$E3572,'EIA Petroleum Classification'!$A:$B,2,FALSE)</f>
        <v/>
      </c>
    </row>
    <row r="3574" spans="1:5">
      <c r="A3574">
        <f>YEAR(B3574)</f>
        <v/>
      </c>
      <c r="B3574">
        <f>'Input EIA Imports Petroleum'!A3573</f>
        <v/>
      </c>
      <c r="C3574">
        <f>'Input EIA Imports Petroleum'!K3573</f>
        <v/>
      </c>
      <c r="D3574">
        <f>'Input EIA Imports Petroleum'!L3573</f>
        <v/>
      </c>
      <c r="E3574">
        <f>VLOOKUP('Input EIA Imports Petroleum'!$E3573,'EIA Petroleum Classification'!$A:$B,2,FALSE)</f>
        <v/>
      </c>
    </row>
    <row r="3575" spans="1:5">
      <c r="A3575">
        <f>YEAR(B3575)</f>
        <v/>
      </c>
      <c r="B3575">
        <f>'Input EIA Imports Petroleum'!A3574</f>
        <v/>
      </c>
      <c r="C3575">
        <f>'Input EIA Imports Petroleum'!K3574</f>
        <v/>
      </c>
      <c r="D3575">
        <f>'Input EIA Imports Petroleum'!L3574</f>
        <v/>
      </c>
      <c r="E3575">
        <f>VLOOKUP('Input EIA Imports Petroleum'!$E3574,'EIA Petroleum Classification'!$A:$B,2,FALSE)</f>
        <v/>
      </c>
    </row>
    <row r="3576" spans="1:5">
      <c r="A3576">
        <f>YEAR(B3576)</f>
        <v/>
      </c>
      <c r="B3576">
        <f>'Input EIA Imports Petroleum'!A3575</f>
        <v/>
      </c>
      <c r="C3576">
        <f>'Input EIA Imports Petroleum'!K3575</f>
        <v/>
      </c>
      <c r="D3576">
        <f>'Input EIA Imports Petroleum'!L3575</f>
        <v/>
      </c>
      <c r="E3576">
        <f>VLOOKUP('Input EIA Imports Petroleum'!$E3575,'EIA Petroleum Classification'!$A:$B,2,FALSE)</f>
        <v/>
      </c>
    </row>
    <row r="3577" spans="1:5">
      <c r="A3577">
        <f>YEAR(B3577)</f>
        <v/>
      </c>
      <c r="B3577">
        <f>'Input EIA Imports Petroleum'!A3576</f>
        <v/>
      </c>
      <c r="C3577">
        <f>'Input EIA Imports Petroleum'!K3576</f>
        <v/>
      </c>
      <c r="D3577">
        <f>'Input EIA Imports Petroleum'!L3576</f>
        <v/>
      </c>
      <c r="E3577">
        <f>VLOOKUP('Input EIA Imports Petroleum'!$E3576,'EIA Petroleum Classification'!$A:$B,2,FALSE)</f>
        <v/>
      </c>
    </row>
    <row r="3578" spans="1:5">
      <c r="A3578">
        <f>YEAR(B3578)</f>
        <v/>
      </c>
      <c r="B3578">
        <f>'Input EIA Imports Petroleum'!A3577</f>
        <v/>
      </c>
      <c r="C3578">
        <f>'Input EIA Imports Petroleum'!K3577</f>
        <v/>
      </c>
      <c r="D3578">
        <f>'Input EIA Imports Petroleum'!L3577</f>
        <v/>
      </c>
      <c r="E3578">
        <f>VLOOKUP('Input EIA Imports Petroleum'!$E3577,'EIA Petroleum Classification'!$A:$B,2,FALSE)</f>
        <v/>
      </c>
    </row>
    <row r="3579" spans="1:5">
      <c r="A3579">
        <f>YEAR(B3579)</f>
        <v/>
      </c>
      <c r="B3579">
        <f>'Input EIA Imports Petroleum'!A3578</f>
        <v/>
      </c>
      <c r="C3579">
        <f>'Input EIA Imports Petroleum'!K3578</f>
        <v/>
      </c>
      <c r="D3579">
        <f>'Input EIA Imports Petroleum'!L3578</f>
        <v/>
      </c>
      <c r="E3579">
        <f>VLOOKUP('Input EIA Imports Petroleum'!$E3578,'EIA Petroleum Classification'!$A:$B,2,FALSE)</f>
        <v/>
      </c>
    </row>
    <row r="3580" spans="1:5">
      <c r="A3580">
        <f>YEAR(B3580)</f>
        <v/>
      </c>
      <c r="B3580">
        <f>'Input EIA Imports Petroleum'!A3579</f>
        <v/>
      </c>
      <c r="C3580">
        <f>'Input EIA Imports Petroleum'!K3579</f>
        <v/>
      </c>
      <c r="D3580">
        <f>'Input EIA Imports Petroleum'!L3579</f>
        <v/>
      </c>
      <c r="E3580">
        <f>VLOOKUP('Input EIA Imports Petroleum'!$E3579,'EIA Petroleum Classification'!$A:$B,2,FALSE)</f>
        <v/>
      </c>
    </row>
    <row r="3581" spans="1:5">
      <c r="A3581">
        <f>YEAR(B3581)</f>
        <v/>
      </c>
      <c r="B3581">
        <f>'Input EIA Imports Petroleum'!A3580</f>
        <v/>
      </c>
      <c r="C3581">
        <f>'Input EIA Imports Petroleum'!K3580</f>
        <v/>
      </c>
      <c r="D3581">
        <f>'Input EIA Imports Petroleum'!L3580</f>
        <v/>
      </c>
      <c r="E3581">
        <f>VLOOKUP('Input EIA Imports Petroleum'!$E3580,'EIA Petroleum Classification'!$A:$B,2,FALSE)</f>
        <v/>
      </c>
    </row>
    <row r="3582" spans="1:5">
      <c r="A3582">
        <f>YEAR(B3582)</f>
        <v/>
      </c>
      <c r="B3582">
        <f>'Input EIA Imports Petroleum'!A3581</f>
        <v/>
      </c>
      <c r="C3582">
        <f>'Input EIA Imports Petroleum'!K3581</f>
        <v/>
      </c>
      <c r="D3582">
        <f>'Input EIA Imports Petroleum'!L3581</f>
        <v/>
      </c>
      <c r="E3582">
        <f>VLOOKUP('Input EIA Imports Petroleum'!$E3581,'EIA Petroleum Classification'!$A:$B,2,FALSE)</f>
        <v/>
      </c>
    </row>
    <row r="3583" spans="1:5">
      <c r="A3583">
        <f>YEAR(B3583)</f>
        <v/>
      </c>
      <c r="B3583">
        <f>'Input EIA Imports Petroleum'!A3582</f>
        <v/>
      </c>
      <c r="C3583">
        <f>'Input EIA Imports Petroleum'!K3582</f>
        <v/>
      </c>
      <c r="D3583">
        <f>'Input EIA Imports Petroleum'!L3582</f>
        <v/>
      </c>
      <c r="E3583">
        <f>VLOOKUP('Input EIA Imports Petroleum'!$E3582,'EIA Petroleum Classification'!$A:$B,2,FALSE)</f>
        <v/>
      </c>
    </row>
    <row r="3584" spans="1:5">
      <c r="A3584">
        <f>YEAR(B3584)</f>
        <v/>
      </c>
      <c r="B3584">
        <f>'Input EIA Imports Petroleum'!A3583</f>
        <v/>
      </c>
      <c r="C3584">
        <f>'Input EIA Imports Petroleum'!K3583</f>
        <v/>
      </c>
      <c r="D3584">
        <f>'Input EIA Imports Petroleum'!L3583</f>
        <v/>
      </c>
      <c r="E3584">
        <f>VLOOKUP('Input EIA Imports Petroleum'!$E3583,'EIA Petroleum Classification'!$A:$B,2,FALSE)</f>
        <v/>
      </c>
    </row>
    <row r="3585" spans="1:5">
      <c r="A3585">
        <f>YEAR(B3585)</f>
        <v/>
      </c>
      <c r="B3585">
        <f>'Input EIA Imports Petroleum'!A3584</f>
        <v/>
      </c>
      <c r="C3585">
        <f>'Input EIA Imports Petroleum'!K3584</f>
        <v/>
      </c>
      <c r="D3585">
        <f>'Input EIA Imports Petroleum'!L3584</f>
        <v/>
      </c>
      <c r="E3585">
        <f>VLOOKUP('Input EIA Imports Petroleum'!$E3584,'EIA Petroleum Classification'!$A:$B,2,FALSE)</f>
        <v/>
      </c>
    </row>
    <row r="3586" spans="1:5">
      <c r="A3586">
        <f>YEAR(B3586)</f>
        <v/>
      </c>
      <c r="B3586">
        <f>'Input EIA Imports Petroleum'!A3585</f>
        <v/>
      </c>
      <c r="C3586">
        <f>'Input EIA Imports Petroleum'!K3585</f>
        <v/>
      </c>
      <c r="D3586">
        <f>'Input EIA Imports Petroleum'!L3585</f>
        <v/>
      </c>
      <c r="E3586">
        <f>VLOOKUP('Input EIA Imports Petroleum'!$E3585,'EIA Petroleum Classification'!$A:$B,2,FALSE)</f>
        <v/>
      </c>
    </row>
    <row r="3587" spans="1:5">
      <c r="A3587">
        <f>YEAR(B3587)</f>
        <v/>
      </c>
      <c r="B3587">
        <f>'Input EIA Imports Petroleum'!A3586</f>
        <v/>
      </c>
      <c r="C3587">
        <f>'Input EIA Imports Petroleum'!K3586</f>
        <v/>
      </c>
      <c r="D3587">
        <f>'Input EIA Imports Petroleum'!L3586</f>
        <v/>
      </c>
      <c r="E3587">
        <f>VLOOKUP('Input EIA Imports Petroleum'!$E3586,'EIA Petroleum Classification'!$A:$B,2,FALSE)</f>
        <v/>
      </c>
    </row>
    <row r="3588" spans="1:5">
      <c r="A3588">
        <f>YEAR(B3588)</f>
        <v/>
      </c>
      <c r="B3588">
        <f>'Input EIA Imports Petroleum'!A3587</f>
        <v/>
      </c>
      <c r="C3588">
        <f>'Input EIA Imports Petroleum'!K3587</f>
        <v/>
      </c>
      <c r="D3588">
        <f>'Input EIA Imports Petroleum'!L3587</f>
        <v/>
      </c>
      <c r="E3588">
        <f>VLOOKUP('Input EIA Imports Petroleum'!$E3587,'EIA Petroleum Classification'!$A:$B,2,FALSE)</f>
        <v/>
      </c>
    </row>
    <row r="3589" spans="1:5">
      <c r="A3589">
        <f>YEAR(B3589)</f>
        <v/>
      </c>
      <c r="B3589">
        <f>'Input EIA Imports Petroleum'!A3588</f>
        <v/>
      </c>
      <c r="C3589">
        <f>'Input EIA Imports Petroleum'!K3588</f>
        <v/>
      </c>
      <c r="D3589">
        <f>'Input EIA Imports Petroleum'!L3588</f>
        <v/>
      </c>
      <c r="E3589">
        <f>VLOOKUP('Input EIA Imports Petroleum'!$E3588,'EIA Petroleum Classification'!$A:$B,2,FALSE)</f>
        <v/>
      </c>
    </row>
    <row r="3590" spans="1:5">
      <c r="A3590">
        <f>YEAR(B3590)</f>
        <v/>
      </c>
      <c r="B3590">
        <f>'Input EIA Imports Petroleum'!A3589</f>
        <v/>
      </c>
      <c r="C3590">
        <f>'Input EIA Imports Petroleum'!K3589</f>
        <v/>
      </c>
      <c r="D3590">
        <f>'Input EIA Imports Petroleum'!L3589</f>
        <v/>
      </c>
      <c r="E3590">
        <f>VLOOKUP('Input EIA Imports Petroleum'!$E3589,'EIA Petroleum Classification'!$A:$B,2,FALSE)</f>
        <v/>
      </c>
    </row>
    <row r="3591" spans="1:5">
      <c r="A3591">
        <f>YEAR(B3591)</f>
        <v/>
      </c>
      <c r="B3591">
        <f>'Input EIA Imports Petroleum'!A3590</f>
        <v/>
      </c>
      <c r="C3591">
        <f>'Input EIA Imports Petroleum'!K3590</f>
        <v/>
      </c>
      <c r="D3591">
        <f>'Input EIA Imports Petroleum'!L3590</f>
        <v/>
      </c>
      <c r="E3591">
        <f>VLOOKUP('Input EIA Imports Petroleum'!$E3590,'EIA Petroleum Classification'!$A:$B,2,FALSE)</f>
        <v/>
      </c>
    </row>
    <row r="3592" spans="1:5">
      <c r="A3592">
        <f>YEAR(B3592)</f>
        <v/>
      </c>
      <c r="B3592">
        <f>'Input EIA Imports Petroleum'!A3591</f>
        <v/>
      </c>
      <c r="C3592">
        <f>'Input EIA Imports Petroleum'!K3591</f>
        <v/>
      </c>
      <c r="D3592">
        <f>'Input EIA Imports Petroleum'!L3591</f>
        <v/>
      </c>
      <c r="E3592">
        <f>VLOOKUP('Input EIA Imports Petroleum'!$E3591,'EIA Petroleum Classification'!$A:$B,2,FALSE)</f>
        <v/>
      </c>
    </row>
    <row r="3593" spans="1:5">
      <c r="A3593">
        <f>YEAR(B3593)</f>
        <v/>
      </c>
      <c r="B3593">
        <f>'Input EIA Imports Petroleum'!A3592</f>
        <v/>
      </c>
      <c r="C3593">
        <f>'Input EIA Imports Petroleum'!K3592</f>
        <v/>
      </c>
      <c r="D3593">
        <f>'Input EIA Imports Petroleum'!L3592</f>
        <v/>
      </c>
      <c r="E3593">
        <f>VLOOKUP('Input EIA Imports Petroleum'!$E3592,'EIA Petroleum Classification'!$A:$B,2,FALSE)</f>
        <v/>
      </c>
    </row>
    <row r="3594" spans="1:5">
      <c r="A3594">
        <f>YEAR(B3594)</f>
        <v/>
      </c>
      <c r="B3594">
        <f>'Input EIA Imports Petroleum'!A3593</f>
        <v/>
      </c>
      <c r="C3594">
        <f>'Input EIA Imports Petroleum'!K3593</f>
        <v/>
      </c>
      <c r="D3594">
        <f>'Input EIA Imports Petroleum'!L3593</f>
        <v/>
      </c>
      <c r="E3594">
        <f>VLOOKUP('Input EIA Imports Petroleum'!$E3593,'EIA Petroleum Classification'!$A:$B,2,FALSE)</f>
        <v/>
      </c>
    </row>
    <row r="3595" spans="1:5">
      <c r="A3595">
        <f>YEAR(B3595)</f>
        <v/>
      </c>
      <c r="B3595">
        <f>'Input EIA Imports Petroleum'!A3594</f>
        <v/>
      </c>
      <c r="C3595">
        <f>'Input EIA Imports Petroleum'!K3594</f>
        <v/>
      </c>
      <c r="D3595">
        <f>'Input EIA Imports Petroleum'!L3594</f>
        <v/>
      </c>
      <c r="E3595">
        <f>VLOOKUP('Input EIA Imports Petroleum'!$E3594,'EIA Petroleum Classification'!$A:$B,2,FALSE)</f>
        <v/>
      </c>
    </row>
    <row r="3596" spans="1:5">
      <c r="A3596">
        <f>YEAR(B3596)</f>
        <v/>
      </c>
      <c r="B3596">
        <f>'Input EIA Imports Petroleum'!A3595</f>
        <v/>
      </c>
      <c r="C3596">
        <f>'Input EIA Imports Petroleum'!K3595</f>
        <v/>
      </c>
      <c r="D3596">
        <f>'Input EIA Imports Petroleum'!L3595</f>
        <v/>
      </c>
      <c r="E3596">
        <f>VLOOKUP('Input EIA Imports Petroleum'!$E3595,'EIA Petroleum Classification'!$A:$B,2,FALSE)</f>
        <v/>
      </c>
    </row>
    <row r="3597" spans="1:5">
      <c r="A3597">
        <f>YEAR(B3597)</f>
        <v/>
      </c>
      <c r="B3597">
        <f>'Input EIA Imports Petroleum'!A3596</f>
        <v/>
      </c>
      <c r="C3597">
        <f>'Input EIA Imports Petroleum'!K3596</f>
        <v/>
      </c>
      <c r="D3597">
        <f>'Input EIA Imports Petroleum'!L3596</f>
        <v/>
      </c>
      <c r="E3597">
        <f>VLOOKUP('Input EIA Imports Petroleum'!$E3596,'EIA Petroleum Classification'!$A:$B,2,FALSE)</f>
        <v/>
      </c>
    </row>
    <row r="3598" spans="1:5">
      <c r="A3598">
        <f>YEAR(B3598)</f>
        <v/>
      </c>
      <c r="B3598">
        <f>'Input EIA Imports Petroleum'!A3597</f>
        <v/>
      </c>
      <c r="C3598">
        <f>'Input EIA Imports Petroleum'!K3597</f>
        <v/>
      </c>
      <c r="D3598">
        <f>'Input EIA Imports Petroleum'!L3597</f>
        <v/>
      </c>
      <c r="E3598">
        <f>VLOOKUP('Input EIA Imports Petroleum'!$E3597,'EIA Petroleum Classification'!$A:$B,2,FALSE)</f>
        <v/>
      </c>
    </row>
    <row r="3599" spans="1:5">
      <c r="A3599">
        <f>YEAR(B3599)</f>
        <v/>
      </c>
      <c r="B3599">
        <f>'Input EIA Imports Petroleum'!A3598</f>
        <v/>
      </c>
      <c r="C3599">
        <f>'Input EIA Imports Petroleum'!K3598</f>
        <v/>
      </c>
      <c r="D3599">
        <f>'Input EIA Imports Petroleum'!L3598</f>
        <v/>
      </c>
      <c r="E3599">
        <f>VLOOKUP('Input EIA Imports Petroleum'!$E3598,'EIA Petroleum Classification'!$A:$B,2,FALSE)</f>
        <v/>
      </c>
    </row>
    <row r="3600" spans="1:5">
      <c r="A3600">
        <f>YEAR(B3600)</f>
        <v/>
      </c>
      <c r="B3600">
        <f>'Input EIA Imports Petroleum'!A3599</f>
        <v/>
      </c>
      <c r="C3600">
        <f>'Input EIA Imports Petroleum'!K3599</f>
        <v/>
      </c>
      <c r="D3600">
        <f>'Input EIA Imports Petroleum'!L3599</f>
        <v/>
      </c>
      <c r="E3600">
        <f>VLOOKUP('Input EIA Imports Petroleum'!$E3599,'EIA Petroleum Classification'!$A:$B,2,FALSE)</f>
        <v/>
      </c>
    </row>
    <row r="3601" spans="1:5">
      <c r="A3601">
        <f>YEAR(B3601)</f>
        <v/>
      </c>
      <c r="B3601">
        <f>'Input EIA Imports Petroleum'!A3600</f>
        <v/>
      </c>
      <c r="C3601">
        <f>'Input EIA Imports Petroleum'!K3600</f>
        <v/>
      </c>
      <c r="D3601">
        <f>'Input EIA Imports Petroleum'!L3600</f>
        <v/>
      </c>
      <c r="E3601">
        <f>VLOOKUP('Input EIA Imports Petroleum'!$E3600,'EIA Petroleum Classification'!$A:$B,2,FALSE)</f>
        <v/>
      </c>
    </row>
    <row r="3602" spans="1:5">
      <c r="A3602">
        <f>YEAR(B3602)</f>
        <v/>
      </c>
      <c r="B3602">
        <f>'Input EIA Imports Petroleum'!A3601</f>
        <v/>
      </c>
      <c r="C3602">
        <f>'Input EIA Imports Petroleum'!K3601</f>
        <v/>
      </c>
      <c r="D3602">
        <f>'Input EIA Imports Petroleum'!L3601</f>
        <v/>
      </c>
      <c r="E3602">
        <f>VLOOKUP('Input EIA Imports Petroleum'!$E3601,'EIA Petroleum Classification'!$A:$B,2,FALSE)</f>
        <v/>
      </c>
    </row>
    <row r="3603" spans="1:5">
      <c r="A3603">
        <f>YEAR(B3603)</f>
        <v/>
      </c>
      <c r="B3603">
        <f>'Input EIA Imports Petroleum'!A3602</f>
        <v/>
      </c>
      <c r="C3603">
        <f>'Input EIA Imports Petroleum'!K3602</f>
        <v/>
      </c>
      <c r="D3603">
        <f>'Input EIA Imports Petroleum'!L3602</f>
        <v/>
      </c>
      <c r="E3603">
        <f>VLOOKUP('Input EIA Imports Petroleum'!$E3602,'EIA Petroleum Classification'!$A:$B,2,FALSE)</f>
        <v/>
      </c>
    </row>
    <row r="3604" spans="1:5">
      <c r="A3604">
        <f>YEAR(B3604)</f>
        <v/>
      </c>
      <c r="B3604">
        <f>'Input EIA Imports Petroleum'!A3603</f>
        <v/>
      </c>
      <c r="C3604">
        <f>'Input EIA Imports Petroleum'!K3603</f>
        <v/>
      </c>
      <c r="D3604">
        <f>'Input EIA Imports Petroleum'!L3603</f>
        <v/>
      </c>
      <c r="E3604">
        <f>VLOOKUP('Input EIA Imports Petroleum'!$E3603,'EIA Petroleum Classification'!$A:$B,2,FALSE)</f>
        <v/>
      </c>
    </row>
    <row r="3605" spans="1:5">
      <c r="A3605">
        <f>YEAR(B3605)</f>
        <v/>
      </c>
      <c r="B3605">
        <f>'Input EIA Imports Petroleum'!A3604</f>
        <v/>
      </c>
      <c r="C3605">
        <f>'Input EIA Imports Petroleum'!K3604</f>
        <v/>
      </c>
      <c r="D3605">
        <f>'Input EIA Imports Petroleum'!L3604</f>
        <v/>
      </c>
      <c r="E3605">
        <f>VLOOKUP('Input EIA Imports Petroleum'!$E3604,'EIA Petroleum Classification'!$A:$B,2,FALSE)</f>
        <v/>
      </c>
    </row>
    <row r="3606" spans="1:5">
      <c r="A3606">
        <f>YEAR(B3606)</f>
        <v/>
      </c>
      <c r="B3606">
        <f>'Input EIA Imports Petroleum'!A3605</f>
        <v/>
      </c>
      <c r="C3606">
        <f>'Input EIA Imports Petroleum'!K3605</f>
        <v/>
      </c>
      <c r="D3606">
        <f>'Input EIA Imports Petroleum'!L3605</f>
        <v/>
      </c>
      <c r="E3606">
        <f>VLOOKUP('Input EIA Imports Petroleum'!$E3605,'EIA Petroleum Classification'!$A:$B,2,FALSE)</f>
        <v/>
      </c>
    </row>
    <row r="3607" spans="1:5">
      <c r="A3607">
        <f>YEAR(B3607)</f>
        <v/>
      </c>
      <c r="B3607">
        <f>'Input EIA Imports Petroleum'!A3606</f>
        <v/>
      </c>
      <c r="C3607">
        <f>'Input EIA Imports Petroleum'!K3606</f>
        <v/>
      </c>
      <c r="D3607">
        <f>'Input EIA Imports Petroleum'!L3606</f>
        <v/>
      </c>
      <c r="E3607">
        <f>VLOOKUP('Input EIA Imports Petroleum'!$E3606,'EIA Petroleum Classification'!$A:$B,2,FALSE)</f>
        <v/>
      </c>
    </row>
    <row r="3608" spans="1:5">
      <c r="A3608">
        <f>YEAR(B3608)</f>
        <v/>
      </c>
      <c r="B3608">
        <f>'Input EIA Imports Petroleum'!A3607</f>
        <v/>
      </c>
      <c r="C3608">
        <f>'Input EIA Imports Petroleum'!K3607</f>
        <v/>
      </c>
      <c r="D3608">
        <f>'Input EIA Imports Petroleum'!L3607</f>
        <v/>
      </c>
      <c r="E3608">
        <f>VLOOKUP('Input EIA Imports Petroleum'!$E3607,'EIA Petroleum Classification'!$A:$B,2,FALSE)</f>
        <v/>
      </c>
    </row>
    <row r="3609" spans="1:5">
      <c r="A3609">
        <f>YEAR(B3609)</f>
        <v/>
      </c>
      <c r="B3609">
        <f>'Input EIA Imports Petroleum'!A3608</f>
        <v/>
      </c>
      <c r="C3609">
        <f>'Input EIA Imports Petroleum'!K3608</f>
        <v/>
      </c>
      <c r="D3609">
        <f>'Input EIA Imports Petroleum'!L3608</f>
        <v/>
      </c>
      <c r="E3609">
        <f>VLOOKUP('Input EIA Imports Petroleum'!$E3608,'EIA Petroleum Classification'!$A:$B,2,FALSE)</f>
        <v/>
      </c>
    </row>
    <row r="3610" spans="1:5">
      <c r="A3610">
        <f>YEAR(B3610)</f>
        <v/>
      </c>
      <c r="B3610">
        <f>'Input EIA Imports Petroleum'!A3609</f>
        <v/>
      </c>
      <c r="C3610">
        <f>'Input EIA Imports Petroleum'!K3609</f>
        <v/>
      </c>
      <c r="D3610">
        <f>'Input EIA Imports Petroleum'!L3609</f>
        <v/>
      </c>
      <c r="E3610">
        <f>VLOOKUP('Input EIA Imports Petroleum'!$E3609,'EIA Petroleum Classification'!$A:$B,2,FALSE)</f>
        <v/>
      </c>
    </row>
    <row r="3611" spans="1:5">
      <c r="A3611">
        <f>YEAR(B3611)</f>
        <v/>
      </c>
      <c r="B3611">
        <f>'Input EIA Imports Petroleum'!A3610</f>
        <v/>
      </c>
      <c r="C3611">
        <f>'Input EIA Imports Petroleum'!K3610</f>
        <v/>
      </c>
      <c r="D3611">
        <f>'Input EIA Imports Petroleum'!L3610</f>
        <v/>
      </c>
      <c r="E3611">
        <f>VLOOKUP('Input EIA Imports Petroleum'!$E3610,'EIA Petroleum Classification'!$A:$B,2,FALSE)</f>
        <v/>
      </c>
    </row>
    <row r="3612" spans="1:5">
      <c r="A3612">
        <f>YEAR(B3612)</f>
        <v/>
      </c>
      <c r="B3612">
        <f>'Input EIA Imports Petroleum'!A3611</f>
        <v/>
      </c>
      <c r="C3612">
        <f>'Input EIA Imports Petroleum'!K3611</f>
        <v/>
      </c>
      <c r="D3612">
        <f>'Input EIA Imports Petroleum'!L3611</f>
        <v/>
      </c>
      <c r="E3612">
        <f>VLOOKUP('Input EIA Imports Petroleum'!$E3611,'EIA Petroleum Classification'!$A:$B,2,FALSE)</f>
        <v/>
      </c>
    </row>
    <row r="3613" spans="1:5">
      <c r="A3613">
        <f>YEAR(B3613)</f>
        <v/>
      </c>
      <c r="B3613">
        <f>'Input EIA Imports Petroleum'!A3612</f>
        <v/>
      </c>
      <c r="C3613">
        <f>'Input EIA Imports Petroleum'!K3612</f>
        <v/>
      </c>
      <c r="D3613">
        <f>'Input EIA Imports Petroleum'!L3612</f>
        <v/>
      </c>
      <c r="E3613">
        <f>VLOOKUP('Input EIA Imports Petroleum'!$E3612,'EIA Petroleum Classification'!$A:$B,2,FALSE)</f>
        <v/>
      </c>
    </row>
    <row r="3614" spans="1:5">
      <c r="A3614">
        <f>YEAR(B3614)</f>
        <v/>
      </c>
      <c r="B3614">
        <f>'Input EIA Imports Petroleum'!A3613</f>
        <v/>
      </c>
      <c r="C3614">
        <f>'Input EIA Imports Petroleum'!K3613</f>
        <v/>
      </c>
      <c r="D3614">
        <f>'Input EIA Imports Petroleum'!L3613</f>
        <v/>
      </c>
      <c r="E3614">
        <f>VLOOKUP('Input EIA Imports Petroleum'!$E3613,'EIA Petroleum Classification'!$A:$B,2,FALSE)</f>
        <v/>
      </c>
    </row>
    <row r="3615" spans="1:5">
      <c r="A3615">
        <f>YEAR(B3615)</f>
        <v/>
      </c>
      <c r="B3615">
        <f>'Input EIA Imports Petroleum'!A3614</f>
        <v/>
      </c>
      <c r="C3615">
        <f>'Input EIA Imports Petroleum'!K3614</f>
        <v/>
      </c>
      <c r="D3615">
        <f>'Input EIA Imports Petroleum'!L3614</f>
        <v/>
      </c>
      <c r="E3615">
        <f>VLOOKUP('Input EIA Imports Petroleum'!$E3614,'EIA Petroleum Classification'!$A:$B,2,FALSE)</f>
        <v/>
      </c>
    </row>
    <row r="3616" spans="1:5">
      <c r="A3616">
        <f>YEAR(B3616)</f>
        <v/>
      </c>
      <c r="B3616">
        <f>'Input EIA Imports Petroleum'!A3615</f>
        <v/>
      </c>
      <c r="C3616">
        <f>'Input EIA Imports Petroleum'!K3615</f>
        <v/>
      </c>
      <c r="D3616">
        <f>'Input EIA Imports Petroleum'!L3615</f>
        <v/>
      </c>
      <c r="E3616">
        <f>VLOOKUP('Input EIA Imports Petroleum'!$E3615,'EIA Petroleum Classification'!$A:$B,2,FALSE)</f>
        <v/>
      </c>
    </row>
    <row r="3617" spans="1:5">
      <c r="A3617">
        <f>YEAR(B3617)</f>
        <v/>
      </c>
      <c r="B3617">
        <f>'Input EIA Imports Petroleum'!A3616</f>
        <v/>
      </c>
      <c r="C3617">
        <f>'Input EIA Imports Petroleum'!K3616</f>
        <v/>
      </c>
      <c r="D3617">
        <f>'Input EIA Imports Petroleum'!L3616</f>
        <v/>
      </c>
      <c r="E3617">
        <f>VLOOKUP('Input EIA Imports Petroleum'!$E3616,'EIA Petroleum Classification'!$A:$B,2,FALSE)</f>
        <v/>
      </c>
    </row>
    <row r="3618" spans="1:5">
      <c r="A3618">
        <f>YEAR(B3618)</f>
        <v/>
      </c>
      <c r="B3618">
        <f>'Input EIA Imports Petroleum'!A3617</f>
        <v/>
      </c>
      <c r="C3618">
        <f>'Input EIA Imports Petroleum'!K3617</f>
        <v/>
      </c>
      <c r="D3618">
        <f>'Input EIA Imports Petroleum'!L3617</f>
        <v/>
      </c>
      <c r="E3618">
        <f>VLOOKUP('Input EIA Imports Petroleum'!$E3617,'EIA Petroleum Classification'!$A:$B,2,FALSE)</f>
        <v/>
      </c>
    </row>
    <row r="3619" spans="1:5">
      <c r="A3619">
        <f>YEAR(B3619)</f>
        <v/>
      </c>
      <c r="B3619">
        <f>'Input EIA Imports Petroleum'!A3618</f>
        <v/>
      </c>
      <c r="C3619">
        <f>'Input EIA Imports Petroleum'!K3618</f>
        <v/>
      </c>
      <c r="D3619">
        <f>'Input EIA Imports Petroleum'!L3618</f>
        <v/>
      </c>
      <c r="E3619">
        <f>VLOOKUP('Input EIA Imports Petroleum'!$E3618,'EIA Petroleum Classification'!$A:$B,2,FALSE)</f>
        <v/>
      </c>
    </row>
    <row r="3620" spans="1:5">
      <c r="A3620">
        <f>YEAR(B3620)</f>
        <v/>
      </c>
      <c r="B3620">
        <f>'Input EIA Imports Petroleum'!A3619</f>
        <v/>
      </c>
      <c r="C3620">
        <f>'Input EIA Imports Petroleum'!K3619</f>
        <v/>
      </c>
      <c r="D3620">
        <f>'Input EIA Imports Petroleum'!L3619</f>
        <v/>
      </c>
      <c r="E3620">
        <f>VLOOKUP('Input EIA Imports Petroleum'!$E3619,'EIA Petroleum Classification'!$A:$B,2,FALSE)</f>
        <v/>
      </c>
    </row>
    <row r="3621" spans="1:5">
      <c r="A3621">
        <f>YEAR(B3621)</f>
        <v/>
      </c>
      <c r="B3621">
        <f>'Input EIA Imports Petroleum'!A3620</f>
        <v/>
      </c>
      <c r="C3621">
        <f>'Input EIA Imports Petroleum'!K3620</f>
        <v/>
      </c>
      <c r="D3621">
        <f>'Input EIA Imports Petroleum'!L3620</f>
        <v/>
      </c>
      <c r="E3621">
        <f>VLOOKUP('Input EIA Imports Petroleum'!$E3620,'EIA Petroleum Classification'!$A:$B,2,FALSE)</f>
        <v/>
      </c>
    </row>
    <row r="3622" spans="1:5">
      <c r="A3622">
        <f>YEAR(B3622)</f>
        <v/>
      </c>
      <c r="B3622">
        <f>'Input EIA Imports Petroleum'!A3621</f>
        <v/>
      </c>
      <c r="C3622">
        <f>'Input EIA Imports Petroleum'!K3621</f>
        <v/>
      </c>
      <c r="D3622">
        <f>'Input EIA Imports Petroleum'!L3621</f>
        <v/>
      </c>
      <c r="E3622">
        <f>VLOOKUP('Input EIA Imports Petroleum'!$E3621,'EIA Petroleum Classification'!$A:$B,2,FALSE)</f>
        <v/>
      </c>
    </row>
    <row r="3623" spans="1:5">
      <c r="A3623">
        <f>YEAR(B3623)</f>
        <v/>
      </c>
      <c r="B3623">
        <f>'Input EIA Imports Petroleum'!A3622</f>
        <v/>
      </c>
      <c r="C3623">
        <f>'Input EIA Imports Petroleum'!K3622</f>
        <v/>
      </c>
      <c r="D3623">
        <f>'Input EIA Imports Petroleum'!L3622</f>
        <v/>
      </c>
      <c r="E3623">
        <f>VLOOKUP('Input EIA Imports Petroleum'!$E3622,'EIA Petroleum Classification'!$A:$B,2,FALSE)</f>
        <v/>
      </c>
    </row>
    <row r="3624" spans="1:5">
      <c r="A3624">
        <f>YEAR(B3624)</f>
        <v/>
      </c>
      <c r="B3624">
        <f>'Input EIA Imports Petroleum'!A3623</f>
        <v/>
      </c>
      <c r="C3624">
        <f>'Input EIA Imports Petroleum'!K3623</f>
        <v/>
      </c>
      <c r="D3624">
        <f>'Input EIA Imports Petroleum'!L3623</f>
        <v/>
      </c>
      <c r="E3624">
        <f>VLOOKUP('Input EIA Imports Petroleum'!$E3623,'EIA Petroleum Classification'!$A:$B,2,FALSE)</f>
        <v/>
      </c>
    </row>
    <row r="3625" spans="1:5">
      <c r="A3625">
        <f>YEAR(B3625)</f>
        <v/>
      </c>
      <c r="B3625">
        <f>'Input EIA Imports Petroleum'!A3624</f>
        <v/>
      </c>
      <c r="C3625">
        <f>'Input EIA Imports Petroleum'!K3624</f>
        <v/>
      </c>
      <c r="D3625">
        <f>'Input EIA Imports Petroleum'!L3624</f>
        <v/>
      </c>
      <c r="E3625">
        <f>VLOOKUP('Input EIA Imports Petroleum'!$E3624,'EIA Petroleum Classification'!$A:$B,2,FALSE)</f>
        <v/>
      </c>
    </row>
    <row r="3626" spans="1:5">
      <c r="A3626">
        <f>YEAR(B3626)</f>
        <v/>
      </c>
      <c r="B3626">
        <f>'Input EIA Imports Petroleum'!A3625</f>
        <v/>
      </c>
      <c r="C3626">
        <f>'Input EIA Imports Petroleum'!K3625</f>
        <v/>
      </c>
      <c r="D3626">
        <f>'Input EIA Imports Petroleum'!L3625</f>
        <v/>
      </c>
      <c r="E3626">
        <f>VLOOKUP('Input EIA Imports Petroleum'!$E3625,'EIA Petroleum Classification'!$A:$B,2,FALSE)</f>
        <v/>
      </c>
    </row>
    <row r="3627" spans="1:5">
      <c r="A3627">
        <f>YEAR(B3627)</f>
        <v/>
      </c>
      <c r="B3627">
        <f>'Input EIA Imports Petroleum'!A3626</f>
        <v/>
      </c>
      <c r="C3627">
        <f>'Input EIA Imports Petroleum'!K3626</f>
        <v/>
      </c>
      <c r="D3627">
        <f>'Input EIA Imports Petroleum'!L3626</f>
        <v/>
      </c>
      <c r="E3627">
        <f>VLOOKUP('Input EIA Imports Petroleum'!$E3626,'EIA Petroleum Classification'!$A:$B,2,FALSE)</f>
        <v/>
      </c>
    </row>
    <row r="3628" spans="1:5">
      <c r="A3628">
        <f>YEAR(B3628)</f>
        <v/>
      </c>
      <c r="B3628">
        <f>'Input EIA Imports Petroleum'!A3627</f>
        <v/>
      </c>
      <c r="C3628">
        <f>'Input EIA Imports Petroleum'!K3627</f>
        <v/>
      </c>
      <c r="D3628">
        <f>'Input EIA Imports Petroleum'!L3627</f>
        <v/>
      </c>
      <c r="E3628">
        <f>VLOOKUP('Input EIA Imports Petroleum'!$E3627,'EIA Petroleum Classification'!$A:$B,2,FALSE)</f>
        <v/>
      </c>
    </row>
    <row r="3629" spans="1:5">
      <c r="A3629">
        <f>YEAR(B3629)</f>
        <v/>
      </c>
      <c r="B3629">
        <f>'Input EIA Imports Petroleum'!A3628</f>
        <v/>
      </c>
      <c r="C3629">
        <f>'Input EIA Imports Petroleum'!K3628</f>
        <v/>
      </c>
      <c r="D3629">
        <f>'Input EIA Imports Petroleum'!L3628</f>
        <v/>
      </c>
      <c r="E3629">
        <f>VLOOKUP('Input EIA Imports Petroleum'!$E3628,'EIA Petroleum Classification'!$A:$B,2,FALSE)</f>
        <v/>
      </c>
    </row>
    <row r="3630" spans="1:5">
      <c r="A3630">
        <f>YEAR(B3630)</f>
        <v/>
      </c>
      <c r="B3630">
        <f>'Input EIA Imports Petroleum'!A3629</f>
        <v/>
      </c>
      <c r="C3630">
        <f>'Input EIA Imports Petroleum'!K3629</f>
        <v/>
      </c>
      <c r="D3630">
        <f>'Input EIA Imports Petroleum'!L3629</f>
        <v/>
      </c>
      <c r="E3630">
        <f>VLOOKUP('Input EIA Imports Petroleum'!$E3629,'EIA Petroleum Classification'!$A:$B,2,FALSE)</f>
        <v/>
      </c>
    </row>
    <row r="3631" spans="1:5">
      <c r="A3631">
        <f>YEAR(B3631)</f>
        <v/>
      </c>
      <c r="B3631">
        <f>'Input EIA Imports Petroleum'!A3630</f>
        <v/>
      </c>
      <c r="C3631">
        <f>'Input EIA Imports Petroleum'!K3630</f>
        <v/>
      </c>
      <c r="D3631">
        <f>'Input EIA Imports Petroleum'!L3630</f>
        <v/>
      </c>
      <c r="E3631">
        <f>VLOOKUP('Input EIA Imports Petroleum'!$E3630,'EIA Petroleum Classification'!$A:$B,2,FALSE)</f>
        <v/>
      </c>
    </row>
    <row r="3632" spans="1:5">
      <c r="A3632">
        <f>YEAR(B3632)</f>
        <v/>
      </c>
      <c r="B3632">
        <f>'Input EIA Imports Petroleum'!A3631</f>
        <v/>
      </c>
      <c r="C3632">
        <f>'Input EIA Imports Petroleum'!K3631</f>
        <v/>
      </c>
      <c r="D3632">
        <f>'Input EIA Imports Petroleum'!L3631</f>
        <v/>
      </c>
      <c r="E3632">
        <f>VLOOKUP('Input EIA Imports Petroleum'!$E3631,'EIA Petroleum Classification'!$A:$B,2,FALSE)</f>
        <v/>
      </c>
    </row>
    <row r="3633" spans="1:5">
      <c r="A3633">
        <f>YEAR(B3633)</f>
        <v/>
      </c>
      <c r="B3633">
        <f>'Input EIA Imports Petroleum'!A3632</f>
        <v/>
      </c>
      <c r="C3633">
        <f>'Input EIA Imports Petroleum'!K3632</f>
        <v/>
      </c>
      <c r="D3633">
        <f>'Input EIA Imports Petroleum'!L3632</f>
        <v/>
      </c>
      <c r="E3633">
        <f>VLOOKUP('Input EIA Imports Petroleum'!$E3632,'EIA Petroleum Classification'!$A:$B,2,FALSE)</f>
        <v/>
      </c>
    </row>
    <row r="3634" spans="1:5">
      <c r="A3634">
        <f>YEAR(B3634)</f>
        <v/>
      </c>
      <c r="B3634">
        <f>'Input EIA Imports Petroleum'!A3633</f>
        <v/>
      </c>
      <c r="C3634">
        <f>'Input EIA Imports Petroleum'!K3633</f>
        <v/>
      </c>
      <c r="D3634">
        <f>'Input EIA Imports Petroleum'!L3633</f>
        <v/>
      </c>
      <c r="E3634">
        <f>VLOOKUP('Input EIA Imports Petroleum'!$E3633,'EIA Petroleum Classification'!$A:$B,2,FALSE)</f>
        <v/>
      </c>
    </row>
    <row r="3635" spans="1:5">
      <c r="A3635">
        <f>YEAR(B3635)</f>
        <v/>
      </c>
      <c r="B3635">
        <f>'Input EIA Imports Petroleum'!A3634</f>
        <v/>
      </c>
      <c r="C3635">
        <f>'Input EIA Imports Petroleum'!K3634</f>
        <v/>
      </c>
      <c r="D3635">
        <f>'Input EIA Imports Petroleum'!L3634</f>
        <v/>
      </c>
      <c r="E3635">
        <f>VLOOKUP('Input EIA Imports Petroleum'!$E3634,'EIA Petroleum Classification'!$A:$B,2,FALSE)</f>
        <v/>
      </c>
    </row>
    <row r="3636" spans="1:5">
      <c r="A3636">
        <f>YEAR(B3636)</f>
        <v/>
      </c>
      <c r="B3636">
        <f>'Input EIA Imports Petroleum'!A3635</f>
        <v/>
      </c>
      <c r="C3636">
        <f>'Input EIA Imports Petroleum'!K3635</f>
        <v/>
      </c>
      <c r="D3636">
        <f>'Input EIA Imports Petroleum'!L3635</f>
        <v/>
      </c>
      <c r="E3636">
        <f>VLOOKUP('Input EIA Imports Petroleum'!$E3635,'EIA Petroleum Classification'!$A:$B,2,FALSE)</f>
        <v/>
      </c>
    </row>
    <row r="3637" spans="1:5">
      <c r="A3637">
        <f>YEAR(B3637)</f>
        <v/>
      </c>
      <c r="B3637">
        <f>'Input EIA Imports Petroleum'!A3636</f>
        <v/>
      </c>
      <c r="C3637">
        <f>'Input EIA Imports Petroleum'!K3636</f>
        <v/>
      </c>
      <c r="D3637">
        <f>'Input EIA Imports Petroleum'!L3636</f>
        <v/>
      </c>
      <c r="E3637">
        <f>VLOOKUP('Input EIA Imports Petroleum'!$E3636,'EIA Petroleum Classification'!$A:$B,2,FALSE)</f>
        <v/>
      </c>
    </row>
    <row r="3638" spans="1:5">
      <c r="A3638">
        <f>YEAR(B3638)</f>
        <v/>
      </c>
      <c r="B3638">
        <f>'Input EIA Imports Petroleum'!A3637</f>
        <v/>
      </c>
      <c r="C3638">
        <f>'Input EIA Imports Petroleum'!K3637</f>
        <v/>
      </c>
      <c r="D3638">
        <f>'Input EIA Imports Petroleum'!L3637</f>
        <v/>
      </c>
      <c r="E3638">
        <f>VLOOKUP('Input EIA Imports Petroleum'!$E3637,'EIA Petroleum Classification'!$A:$B,2,FALSE)</f>
        <v/>
      </c>
    </row>
    <row r="3639" spans="1:5">
      <c r="A3639">
        <f>YEAR(B3639)</f>
        <v/>
      </c>
      <c r="B3639">
        <f>'Input EIA Imports Petroleum'!A3638</f>
        <v/>
      </c>
      <c r="C3639">
        <f>'Input EIA Imports Petroleum'!K3638</f>
        <v/>
      </c>
      <c r="D3639">
        <f>'Input EIA Imports Petroleum'!L3638</f>
        <v/>
      </c>
      <c r="E3639">
        <f>VLOOKUP('Input EIA Imports Petroleum'!$E3638,'EIA Petroleum Classification'!$A:$B,2,FALSE)</f>
        <v/>
      </c>
    </row>
    <row r="3640" spans="1:5">
      <c r="A3640">
        <f>YEAR(B3640)</f>
        <v/>
      </c>
      <c r="B3640">
        <f>'Input EIA Imports Petroleum'!A3639</f>
        <v/>
      </c>
      <c r="C3640">
        <f>'Input EIA Imports Petroleum'!K3639</f>
        <v/>
      </c>
      <c r="D3640">
        <f>'Input EIA Imports Petroleum'!L3639</f>
        <v/>
      </c>
      <c r="E3640">
        <f>VLOOKUP('Input EIA Imports Petroleum'!$E3639,'EIA Petroleum Classification'!$A:$B,2,FALSE)</f>
        <v/>
      </c>
    </row>
    <row r="3641" spans="1:5">
      <c r="A3641">
        <f>YEAR(B3641)</f>
        <v/>
      </c>
      <c r="B3641">
        <f>'Input EIA Imports Petroleum'!A3640</f>
        <v/>
      </c>
      <c r="C3641">
        <f>'Input EIA Imports Petroleum'!K3640</f>
        <v/>
      </c>
      <c r="D3641">
        <f>'Input EIA Imports Petroleum'!L3640</f>
        <v/>
      </c>
      <c r="E3641">
        <f>VLOOKUP('Input EIA Imports Petroleum'!$E3640,'EIA Petroleum Classification'!$A:$B,2,FALSE)</f>
        <v/>
      </c>
    </row>
    <row r="3642" spans="1:5">
      <c r="A3642">
        <f>YEAR(B3642)</f>
        <v/>
      </c>
      <c r="B3642">
        <f>'Input EIA Imports Petroleum'!A3641</f>
        <v/>
      </c>
      <c r="C3642">
        <f>'Input EIA Imports Petroleum'!K3641</f>
        <v/>
      </c>
      <c r="D3642">
        <f>'Input EIA Imports Petroleum'!L3641</f>
        <v/>
      </c>
      <c r="E3642">
        <f>VLOOKUP('Input EIA Imports Petroleum'!$E3641,'EIA Petroleum Classification'!$A:$B,2,FALSE)</f>
        <v/>
      </c>
    </row>
    <row r="3643" spans="1:5">
      <c r="A3643">
        <f>YEAR(B3643)</f>
        <v/>
      </c>
      <c r="B3643">
        <f>'Input EIA Imports Petroleum'!A3642</f>
        <v/>
      </c>
      <c r="C3643">
        <f>'Input EIA Imports Petroleum'!K3642</f>
        <v/>
      </c>
      <c r="D3643">
        <f>'Input EIA Imports Petroleum'!L3642</f>
        <v/>
      </c>
      <c r="E3643">
        <f>VLOOKUP('Input EIA Imports Petroleum'!$E3642,'EIA Petroleum Classification'!$A:$B,2,FALSE)</f>
        <v/>
      </c>
    </row>
    <row r="3644" spans="1:5">
      <c r="A3644">
        <f>YEAR(B3644)</f>
        <v/>
      </c>
      <c r="B3644">
        <f>'Input EIA Imports Petroleum'!A3643</f>
        <v/>
      </c>
      <c r="C3644">
        <f>'Input EIA Imports Petroleum'!K3643</f>
        <v/>
      </c>
      <c r="D3644">
        <f>'Input EIA Imports Petroleum'!L3643</f>
        <v/>
      </c>
      <c r="E3644">
        <f>VLOOKUP('Input EIA Imports Petroleum'!$E3643,'EIA Petroleum Classification'!$A:$B,2,FALSE)</f>
        <v/>
      </c>
    </row>
    <row r="3645" spans="1:5">
      <c r="A3645">
        <f>YEAR(B3645)</f>
        <v/>
      </c>
      <c r="B3645">
        <f>'Input EIA Imports Petroleum'!A3644</f>
        <v/>
      </c>
      <c r="C3645">
        <f>'Input EIA Imports Petroleum'!K3644</f>
        <v/>
      </c>
      <c r="D3645">
        <f>'Input EIA Imports Petroleum'!L3644</f>
        <v/>
      </c>
      <c r="E3645">
        <f>VLOOKUP('Input EIA Imports Petroleum'!$E3644,'EIA Petroleum Classification'!$A:$B,2,FALSE)</f>
        <v/>
      </c>
    </row>
    <row r="3646" spans="1:5">
      <c r="A3646">
        <f>YEAR(B3646)</f>
        <v/>
      </c>
      <c r="B3646">
        <f>'Input EIA Imports Petroleum'!A3645</f>
        <v/>
      </c>
      <c r="C3646">
        <f>'Input EIA Imports Petroleum'!K3645</f>
        <v/>
      </c>
      <c r="D3646">
        <f>'Input EIA Imports Petroleum'!L3645</f>
        <v/>
      </c>
      <c r="E3646">
        <f>VLOOKUP('Input EIA Imports Petroleum'!$E3645,'EIA Petroleum Classification'!$A:$B,2,FALSE)</f>
        <v/>
      </c>
    </row>
    <row r="3647" spans="1:5">
      <c r="A3647">
        <f>YEAR(B3647)</f>
        <v/>
      </c>
      <c r="B3647">
        <f>'Input EIA Imports Petroleum'!A3646</f>
        <v/>
      </c>
      <c r="C3647">
        <f>'Input EIA Imports Petroleum'!K3646</f>
        <v/>
      </c>
      <c r="D3647">
        <f>'Input EIA Imports Petroleum'!L3646</f>
        <v/>
      </c>
      <c r="E3647">
        <f>VLOOKUP('Input EIA Imports Petroleum'!$E3646,'EIA Petroleum Classification'!$A:$B,2,FALSE)</f>
        <v/>
      </c>
    </row>
    <row r="3648" spans="1:5">
      <c r="A3648">
        <f>YEAR(B3648)</f>
        <v/>
      </c>
      <c r="B3648">
        <f>'Input EIA Imports Petroleum'!A3647</f>
        <v/>
      </c>
      <c r="C3648">
        <f>'Input EIA Imports Petroleum'!K3647</f>
        <v/>
      </c>
      <c r="D3648">
        <f>'Input EIA Imports Petroleum'!L3647</f>
        <v/>
      </c>
      <c r="E3648">
        <f>VLOOKUP('Input EIA Imports Petroleum'!$E3647,'EIA Petroleum Classification'!$A:$B,2,FALSE)</f>
        <v/>
      </c>
    </row>
    <row r="3649" spans="1:5">
      <c r="A3649">
        <f>YEAR(B3649)</f>
        <v/>
      </c>
      <c r="B3649">
        <f>'Input EIA Imports Petroleum'!A3648</f>
        <v/>
      </c>
      <c r="C3649">
        <f>'Input EIA Imports Petroleum'!K3648</f>
        <v/>
      </c>
      <c r="D3649">
        <f>'Input EIA Imports Petroleum'!L3648</f>
        <v/>
      </c>
      <c r="E3649">
        <f>VLOOKUP('Input EIA Imports Petroleum'!$E3648,'EIA Petroleum Classification'!$A:$B,2,FALSE)</f>
        <v/>
      </c>
    </row>
    <row r="3650" spans="1:5">
      <c r="A3650">
        <f>YEAR(B3650)</f>
        <v/>
      </c>
      <c r="B3650">
        <f>'Input EIA Imports Petroleum'!A3649</f>
        <v/>
      </c>
      <c r="C3650">
        <f>'Input EIA Imports Petroleum'!K3649</f>
        <v/>
      </c>
      <c r="D3650">
        <f>'Input EIA Imports Petroleum'!L3649</f>
        <v/>
      </c>
      <c r="E3650">
        <f>VLOOKUP('Input EIA Imports Petroleum'!$E3649,'EIA Petroleum Classification'!$A:$B,2,FALSE)</f>
        <v/>
      </c>
    </row>
    <row r="3651" spans="1:5">
      <c r="A3651">
        <f>YEAR(B3651)</f>
        <v/>
      </c>
      <c r="B3651">
        <f>'Input EIA Imports Petroleum'!A3650</f>
        <v/>
      </c>
      <c r="C3651">
        <f>'Input EIA Imports Petroleum'!K3650</f>
        <v/>
      </c>
      <c r="D3651">
        <f>'Input EIA Imports Petroleum'!L3650</f>
        <v/>
      </c>
      <c r="E3651">
        <f>VLOOKUP('Input EIA Imports Petroleum'!$E3650,'EIA Petroleum Classification'!$A:$B,2,FALSE)</f>
        <v/>
      </c>
    </row>
    <row r="3652" spans="1:5">
      <c r="A3652">
        <f>YEAR(B3652)</f>
        <v/>
      </c>
      <c r="B3652">
        <f>'Input EIA Imports Petroleum'!A3651</f>
        <v/>
      </c>
      <c r="C3652">
        <f>'Input EIA Imports Petroleum'!K3651</f>
        <v/>
      </c>
      <c r="D3652">
        <f>'Input EIA Imports Petroleum'!L3651</f>
        <v/>
      </c>
      <c r="E3652">
        <f>VLOOKUP('Input EIA Imports Petroleum'!$E3651,'EIA Petroleum Classification'!$A:$B,2,FALSE)</f>
        <v/>
      </c>
    </row>
    <row r="3653" spans="1:5">
      <c r="A3653">
        <f>YEAR(B3653)</f>
        <v/>
      </c>
      <c r="B3653">
        <f>'Input EIA Imports Petroleum'!A3652</f>
        <v/>
      </c>
      <c r="C3653">
        <f>'Input EIA Imports Petroleum'!K3652</f>
        <v/>
      </c>
      <c r="D3653">
        <f>'Input EIA Imports Petroleum'!L3652</f>
        <v/>
      </c>
      <c r="E3653">
        <f>VLOOKUP('Input EIA Imports Petroleum'!$E3652,'EIA Petroleum Classification'!$A:$B,2,FALSE)</f>
        <v/>
      </c>
    </row>
    <row r="3654" spans="1:5">
      <c r="A3654">
        <f>YEAR(B3654)</f>
        <v/>
      </c>
      <c r="B3654">
        <f>'Input EIA Imports Petroleum'!A3653</f>
        <v/>
      </c>
      <c r="C3654">
        <f>'Input EIA Imports Petroleum'!K3653</f>
        <v/>
      </c>
      <c r="D3654">
        <f>'Input EIA Imports Petroleum'!L3653</f>
        <v/>
      </c>
      <c r="E3654">
        <f>VLOOKUP('Input EIA Imports Petroleum'!$E3653,'EIA Petroleum Classification'!$A:$B,2,FALSE)</f>
        <v/>
      </c>
    </row>
    <row r="3655" spans="1:5">
      <c r="A3655">
        <f>YEAR(B3655)</f>
        <v/>
      </c>
      <c r="B3655">
        <f>'Input EIA Imports Petroleum'!A3654</f>
        <v/>
      </c>
      <c r="C3655">
        <f>'Input EIA Imports Petroleum'!K3654</f>
        <v/>
      </c>
      <c r="D3655">
        <f>'Input EIA Imports Petroleum'!L3654</f>
        <v/>
      </c>
      <c r="E3655">
        <f>VLOOKUP('Input EIA Imports Petroleum'!$E3654,'EIA Petroleum Classification'!$A:$B,2,FALSE)</f>
        <v/>
      </c>
    </row>
    <row r="3656" spans="1:5">
      <c r="A3656">
        <f>YEAR(B3656)</f>
        <v/>
      </c>
      <c r="B3656">
        <f>'Input EIA Imports Petroleum'!A3655</f>
        <v/>
      </c>
      <c r="C3656">
        <f>'Input EIA Imports Petroleum'!K3655</f>
        <v/>
      </c>
      <c r="D3656">
        <f>'Input EIA Imports Petroleum'!L3655</f>
        <v/>
      </c>
      <c r="E3656">
        <f>VLOOKUP('Input EIA Imports Petroleum'!$E3655,'EIA Petroleum Classification'!$A:$B,2,FALSE)</f>
        <v/>
      </c>
    </row>
    <row r="3657" spans="1:5">
      <c r="A3657">
        <f>YEAR(B3657)</f>
        <v/>
      </c>
      <c r="B3657">
        <f>'Input EIA Imports Petroleum'!A3656</f>
        <v/>
      </c>
      <c r="C3657">
        <f>'Input EIA Imports Petroleum'!K3656</f>
        <v/>
      </c>
      <c r="D3657">
        <f>'Input EIA Imports Petroleum'!L3656</f>
        <v/>
      </c>
      <c r="E3657">
        <f>VLOOKUP('Input EIA Imports Petroleum'!$E3656,'EIA Petroleum Classification'!$A:$B,2,FALSE)</f>
        <v/>
      </c>
    </row>
    <row r="3658" spans="1:5">
      <c r="A3658">
        <f>YEAR(B3658)</f>
        <v/>
      </c>
      <c r="B3658">
        <f>'Input EIA Imports Petroleum'!A3657</f>
        <v/>
      </c>
      <c r="C3658">
        <f>'Input EIA Imports Petroleum'!K3657</f>
        <v/>
      </c>
      <c r="D3658">
        <f>'Input EIA Imports Petroleum'!L3657</f>
        <v/>
      </c>
      <c r="E3658">
        <f>VLOOKUP('Input EIA Imports Petroleum'!$E3657,'EIA Petroleum Classification'!$A:$B,2,FALSE)</f>
        <v/>
      </c>
    </row>
    <row r="3659" spans="1:5">
      <c r="A3659">
        <f>YEAR(B3659)</f>
        <v/>
      </c>
      <c r="B3659">
        <f>'Input EIA Imports Petroleum'!A3658</f>
        <v/>
      </c>
      <c r="C3659">
        <f>'Input EIA Imports Petroleum'!K3658</f>
        <v/>
      </c>
      <c r="D3659">
        <f>'Input EIA Imports Petroleum'!L3658</f>
        <v/>
      </c>
      <c r="E3659">
        <f>VLOOKUP('Input EIA Imports Petroleum'!$E3658,'EIA Petroleum Classification'!$A:$B,2,FALSE)</f>
        <v/>
      </c>
    </row>
    <row r="3660" spans="1:5">
      <c r="A3660">
        <f>YEAR(B3660)</f>
        <v/>
      </c>
      <c r="B3660">
        <f>'Input EIA Imports Petroleum'!A3659</f>
        <v/>
      </c>
      <c r="C3660">
        <f>'Input EIA Imports Petroleum'!K3659</f>
        <v/>
      </c>
      <c r="D3660">
        <f>'Input EIA Imports Petroleum'!L3659</f>
        <v/>
      </c>
      <c r="E3660">
        <f>VLOOKUP('Input EIA Imports Petroleum'!$E3659,'EIA Petroleum Classification'!$A:$B,2,FALSE)</f>
        <v/>
      </c>
    </row>
    <row r="3661" spans="1:5">
      <c r="A3661">
        <f>YEAR(B3661)</f>
        <v/>
      </c>
      <c r="B3661">
        <f>'Input EIA Imports Petroleum'!A3660</f>
        <v/>
      </c>
      <c r="C3661">
        <f>'Input EIA Imports Petroleum'!K3660</f>
        <v/>
      </c>
      <c r="D3661">
        <f>'Input EIA Imports Petroleum'!L3660</f>
        <v/>
      </c>
      <c r="E3661">
        <f>VLOOKUP('Input EIA Imports Petroleum'!$E3660,'EIA Petroleum Classification'!$A:$B,2,FALSE)</f>
        <v/>
      </c>
    </row>
    <row r="3662" spans="1:5">
      <c r="A3662">
        <f>YEAR(B3662)</f>
        <v/>
      </c>
      <c r="B3662">
        <f>'Input EIA Imports Petroleum'!A3661</f>
        <v/>
      </c>
      <c r="C3662">
        <f>'Input EIA Imports Petroleum'!K3661</f>
        <v/>
      </c>
      <c r="D3662">
        <f>'Input EIA Imports Petroleum'!L3661</f>
        <v/>
      </c>
      <c r="E3662">
        <f>VLOOKUP('Input EIA Imports Petroleum'!$E3661,'EIA Petroleum Classification'!$A:$B,2,FALSE)</f>
        <v/>
      </c>
    </row>
    <row r="3663" spans="1:5">
      <c r="A3663">
        <f>YEAR(B3663)</f>
        <v/>
      </c>
      <c r="B3663">
        <f>'Input EIA Imports Petroleum'!A3662</f>
        <v/>
      </c>
      <c r="C3663">
        <f>'Input EIA Imports Petroleum'!K3662</f>
        <v/>
      </c>
      <c r="D3663">
        <f>'Input EIA Imports Petroleum'!L3662</f>
        <v/>
      </c>
      <c r="E3663">
        <f>VLOOKUP('Input EIA Imports Petroleum'!$E3662,'EIA Petroleum Classification'!$A:$B,2,FALSE)</f>
        <v/>
      </c>
    </row>
    <row r="3664" spans="1:5">
      <c r="A3664">
        <f>YEAR(B3664)</f>
        <v/>
      </c>
      <c r="B3664">
        <f>'Input EIA Imports Petroleum'!A3663</f>
        <v/>
      </c>
      <c r="C3664">
        <f>'Input EIA Imports Petroleum'!K3663</f>
        <v/>
      </c>
      <c r="D3664">
        <f>'Input EIA Imports Petroleum'!L3663</f>
        <v/>
      </c>
      <c r="E3664">
        <f>VLOOKUP('Input EIA Imports Petroleum'!$E3663,'EIA Petroleum Classification'!$A:$B,2,FALSE)</f>
        <v/>
      </c>
    </row>
    <row r="3665" spans="1:5">
      <c r="A3665">
        <f>YEAR(B3665)</f>
        <v/>
      </c>
      <c r="B3665">
        <f>'Input EIA Imports Petroleum'!A3664</f>
        <v/>
      </c>
      <c r="C3665">
        <f>'Input EIA Imports Petroleum'!K3664</f>
        <v/>
      </c>
      <c r="D3665">
        <f>'Input EIA Imports Petroleum'!L3664</f>
        <v/>
      </c>
      <c r="E3665">
        <f>VLOOKUP('Input EIA Imports Petroleum'!$E3664,'EIA Petroleum Classification'!$A:$B,2,FALSE)</f>
        <v/>
      </c>
    </row>
    <row r="3666" spans="1:5">
      <c r="A3666">
        <f>YEAR(B3666)</f>
        <v/>
      </c>
      <c r="B3666">
        <f>'Input EIA Imports Petroleum'!A3665</f>
        <v/>
      </c>
      <c r="C3666">
        <f>'Input EIA Imports Petroleum'!K3665</f>
        <v/>
      </c>
      <c r="D3666">
        <f>'Input EIA Imports Petroleum'!L3665</f>
        <v/>
      </c>
      <c r="E3666">
        <f>VLOOKUP('Input EIA Imports Petroleum'!$E3665,'EIA Petroleum Classification'!$A:$B,2,FALSE)</f>
        <v/>
      </c>
    </row>
    <row r="3667" spans="1:5">
      <c r="A3667">
        <f>YEAR(B3667)</f>
        <v/>
      </c>
      <c r="B3667">
        <f>'Input EIA Imports Petroleum'!A3666</f>
        <v/>
      </c>
      <c r="C3667">
        <f>'Input EIA Imports Petroleum'!K3666</f>
        <v/>
      </c>
      <c r="D3667">
        <f>'Input EIA Imports Petroleum'!L3666</f>
        <v/>
      </c>
      <c r="E3667">
        <f>VLOOKUP('Input EIA Imports Petroleum'!$E3666,'EIA Petroleum Classification'!$A:$B,2,FALSE)</f>
        <v/>
      </c>
    </row>
    <row r="3668" spans="1:5">
      <c r="A3668">
        <f>YEAR(B3668)</f>
        <v/>
      </c>
      <c r="B3668">
        <f>'Input EIA Imports Petroleum'!A3667</f>
        <v/>
      </c>
      <c r="C3668">
        <f>'Input EIA Imports Petroleum'!K3667</f>
        <v/>
      </c>
      <c r="D3668">
        <f>'Input EIA Imports Petroleum'!L3667</f>
        <v/>
      </c>
      <c r="E3668">
        <f>VLOOKUP('Input EIA Imports Petroleum'!$E3667,'EIA Petroleum Classification'!$A:$B,2,FALSE)</f>
        <v/>
      </c>
    </row>
    <row r="3669" spans="1:5">
      <c r="A3669">
        <f>YEAR(B3669)</f>
        <v/>
      </c>
      <c r="B3669">
        <f>'Input EIA Imports Petroleum'!A3668</f>
        <v/>
      </c>
      <c r="C3669">
        <f>'Input EIA Imports Petroleum'!K3668</f>
        <v/>
      </c>
      <c r="D3669">
        <f>'Input EIA Imports Petroleum'!L3668</f>
        <v/>
      </c>
      <c r="E3669">
        <f>VLOOKUP('Input EIA Imports Petroleum'!$E3668,'EIA Petroleum Classification'!$A:$B,2,FALSE)</f>
        <v/>
      </c>
    </row>
    <row r="3670" spans="1:5">
      <c r="A3670">
        <f>YEAR(B3670)</f>
        <v/>
      </c>
      <c r="B3670">
        <f>'Input EIA Imports Petroleum'!A3669</f>
        <v/>
      </c>
      <c r="C3670">
        <f>'Input EIA Imports Petroleum'!K3669</f>
        <v/>
      </c>
      <c r="D3670">
        <f>'Input EIA Imports Petroleum'!L3669</f>
        <v/>
      </c>
      <c r="E3670">
        <f>VLOOKUP('Input EIA Imports Petroleum'!$E3669,'EIA Petroleum Classification'!$A:$B,2,FALSE)</f>
        <v/>
      </c>
    </row>
    <row r="3671" spans="1:5">
      <c r="A3671">
        <f>YEAR(B3671)</f>
        <v/>
      </c>
      <c r="B3671">
        <f>'Input EIA Imports Petroleum'!A3670</f>
        <v/>
      </c>
      <c r="C3671">
        <f>'Input EIA Imports Petroleum'!K3670</f>
        <v/>
      </c>
      <c r="D3671">
        <f>'Input EIA Imports Petroleum'!L3670</f>
        <v/>
      </c>
      <c r="E3671">
        <f>VLOOKUP('Input EIA Imports Petroleum'!$E3670,'EIA Petroleum Classification'!$A:$B,2,FALSE)</f>
        <v/>
      </c>
    </row>
    <row r="3672" spans="1:5">
      <c r="A3672">
        <f>YEAR(B3672)</f>
        <v/>
      </c>
      <c r="B3672">
        <f>'Input EIA Imports Petroleum'!A3671</f>
        <v/>
      </c>
      <c r="C3672">
        <f>'Input EIA Imports Petroleum'!K3671</f>
        <v/>
      </c>
      <c r="D3672">
        <f>'Input EIA Imports Petroleum'!L3671</f>
        <v/>
      </c>
      <c r="E3672">
        <f>VLOOKUP('Input EIA Imports Petroleum'!$E3671,'EIA Petroleum Classification'!$A:$B,2,FALSE)</f>
        <v/>
      </c>
    </row>
    <row r="3673" spans="1:5">
      <c r="A3673">
        <f>YEAR(B3673)</f>
        <v/>
      </c>
      <c r="B3673">
        <f>'Input EIA Imports Petroleum'!A3672</f>
        <v/>
      </c>
      <c r="C3673">
        <f>'Input EIA Imports Petroleum'!K3672</f>
        <v/>
      </c>
      <c r="D3673">
        <f>'Input EIA Imports Petroleum'!L3672</f>
        <v/>
      </c>
      <c r="E3673">
        <f>VLOOKUP('Input EIA Imports Petroleum'!$E3672,'EIA Petroleum Classification'!$A:$B,2,FALSE)</f>
        <v/>
      </c>
    </row>
    <row r="3674" spans="1:5">
      <c r="A3674">
        <f>YEAR(B3674)</f>
        <v/>
      </c>
      <c r="B3674">
        <f>'Input EIA Imports Petroleum'!A3673</f>
        <v/>
      </c>
      <c r="C3674">
        <f>'Input EIA Imports Petroleum'!K3673</f>
        <v/>
      </c>
      <c r="D3674">
        <f>'Input EIA Imports Petroleum'!L3673</f>
        <v/>
      </c>
      <c r="E3674">
        <f>VLOOKUP('Input EIA Imports Petroleum'!$E3673,'EIA Petroleum Classification'!$A:$B,2,FALSE)</f>
        <v/>
      </c>
    </row>
    <row r="3675" spans="1:5">
      <c r="A3675">
        <f>YEAR(B3675)</f>
        <v/>
      </c>
      <c r="B3675">
        <f>'Input EIA Imports Petroleum'!A3674</f>
        <v/>
      </c>
      <c r="C3675">
        <f>'Input EIA Imports Petroleum'!K3674</f>
        <v/>
      </c>
      <c r="D3675">
        <f>'Input EIA Imports Petroleum'!L3674</f>
        <v/>
      </c>
      <c r="E3675">
        <f>VLOOKUP('Input EIA Imports Petroleum'!$E3674,'EIA Petroleum Classification'!$A:$B,2,FALSE)</f>
        <v/>
      </c>
    </row>
    <row r="3676" spans="1:5">
      <c r="A3676">
        <f>YEAR(B3676)</f>
        <v/>
      </c>
      <c r="B3676">
        <f>'Input EIA Imports Petroleum'!A3675</f>
        <v/>
      </c>
      <c r="C3676">
        <f>'Input EIA Imports Petroleum'!K3675</f>
        <v/>
      </c>
      <c r="D3676">
        <f>'Input EIA Imports Petroleum'!L3675</f>
        <v/>
      </c>
      <c r="E3676">
        <f>VLOOKUP('Input EIA Imports Petroleum'!$E3675,'EIA Petroleum Classification'!$A:$B,2,FALSE)</f>
        <v/>
      </c>
    </row>
    <row r="3677" spans="1:5">
      <c r="A3677">
        <f>YEAR(B3677)</f>
        <v/>
      </c>
      <c r="B3677">
        <f>'Input EIA Imports Petroleum'!A3676</f>
        <v/>
      </c>
      <c r="C3677">
        <f>'Input EIA Imports Petroleum'!K3676</f>
        <v/>
      </c>
      <c r="D3677">
        <f>'Input EIA Imports Petroleum'!L3676</f>
        <v/>
      </c>
      <c r="E3677">
        <f>VLOOKUP('Input EIA Imports Petroleum'!$E3676,'EIA Petroleum Classification'!$A:$B,2,FALSE)</f>
        <v/>
      </c>
    </row>
    <row r="3678" spans="1:5">
      <c r="A3678">
        <f>YEAR(B3678)</f>
        <v/>
      </c>
      <c r="B3678">
        <f>'Input EIA Imports Petroleum'!A3677</f>
        <v/>
      </c>
      <c r="C3678">
        <f>'Input EIA Imports Petroleum'!K3677</f>
        <v/>
      </c>
      <c r="D3678">
        <f>'Input EIA Imports Petroleum'!L3677</f>
        <v/>
      </c>
      <c r="E3678">
        <f>VLOOKUP('Input EIA Imports Petroleum'!$E3677,'EIA Petroleum Classification'!$A:$B,2,FALSE)</f>
        <v/>
      </c>
    </row>
    <row r="3679" spans="1:5">
      <c r="A3679">
        <f>YEAR(B3679)</f>
        <v/>
      </c>
      <c r="B3679">
        <f>'Input EIA Imports Petroleum'!A3678</f>
        <v/>
      </c>
      <c r="C3679">
        <f>'Input EIA Imports Petroleum'!K3678</f>
        <v/>
      </c>
      <c r="D3679">
        <f>'Input EIA Imports Petroleum'!L3678</f>
        <v/>
      </c>
      <c r="E3679">
        <f>VLOOKUP('Input EIA Imports Petroleum'!$E3678,'EIA Petroleum Classification'!$A:$B,2,FALSE)</f>
        <v/>
      </c>
    </row>
    <row r="3680" spans="1:5">
      <c r="A3680">
        <f>YEAR(B3680)</f>
        <v/>
      </c>
      <c r="B3680">
        <f>'Input EIA Imports Petroleum'!A3679</f>
        <v/>
      </c>
      <c r="C3680">
        <f>'Input EIA Imports Petroleum'!K3679</f>
        <v/>
      </c>
      <c r="D3680">
        <f>'Input EIA Imports Petroleum'!L3679</f>
        <v/>
      </c>
      <c r="E3680">
        <f>VLOOKUP('Input EIA Imports Petroleum'!$E3679,'EIA Petroleum Classification'!$A:$B,2,FALSE)</f>
        <v/>
      </c>
    </row>
    <row r="3681" spans="1:5">
      <c r="A3681">
        <f>YEAR(B3681)</f>
        <v/>
      </c>
      <c r="B3681">
        <f>'Input EIA Imports Petroleum'!A3680</f>
        <v/>
      </c>
      <c r="C3681">
        <f>'Input EIA Imports Petroleum'!K3680</f>
        <v/>
      </c>
      <c r="D3681">
        <f>'Input EIA Imports Petroleum'!L3680</f>
        <v/>
      </c>
      <c r="E3681">
        <f>VLOOKUP('Input EIA Imports Petroleum'!$E3680,'EIA Petroleum Classification'!$A:$B,2,FALSE)</f>
        <v/>
      </c>
    </row>
    <row r="3682" spans="1:5">
      <c r="A3682">
        <f>YEAR(B3682)</f>
        <v/>
      </c>
      <c r="B3682">
        <f>'Input EIA Imports Petroleum'!A3681</f>
        <v/>
      </c>
      <c r="C3682">
        <f>'Input EIA Imports Petroleum'!K3681</f>
        <v/>
      </c>
      <c r="D3682">
        <f>'Input EIA Imports Petroleum'!L3681</f>
        <v/>
      </c>
      <c r="E3682">
        <f>VLOOKUP('Input EIA Imports Petroleum'!$E3681,'EIA Petroleum Classification'!$A:$B,2,FALSE)</f>
        <v/>
      </c>
    </row>
    <row r="3683" spans="1:5">
      <c r="A3683">
        <f>YEAR(B3683)</f>
        <v/>
      </c>
      <c r="B3683">
        <f>'Input EIA Imports Petroleum'!A3682</f>
        <v/>
      </c>
      <c r="C3683">
        <f>'Input EIA Imports Petroleum'!K3682</f>
        <v/>
      </c>
      <c r="D3683">
        <f>'Input EIA Imports Petroleum'!L3682</f>
        <v/>
      </c>
      <c r="E3683">
        <f>VLOOKUP('Input EIA Imports Petroleum'!$E3682,'EIA Petroleum Classification'!$A:$B,2,FALSE)</f>
        <v/>
      </c>
    </row>
    <row r="3684" spans="1:5">
      <c r="A3684">
        <f>YEAR(B3684)</f>
        <v/>
      </c>
      <c r="B3684">
        <f>'Input EIA Imports Petroleum'!A3683</f>
        <v/>
      </c>
      <c r="C3684">
        <f>'Input EIA Imports Petroleum'!K3683</f>
        <v/>
      </c>
      <c r="D3684">
        <f>'Input EIA Imports Petroleum'!L3683</f>
        <v/>
      </c>
      <c r="E3684">
        <f>VLOOKUP('Input EIA Imports Petroleum'!$E3683,'EIA Petroleum Classification'!$A:$B,2,FALSE)</f>
        <v/>
      </c>
    </row>
    <row r="3685" spans="1:5">
      <c r="A3685">
        <f>YEAR(B3685)</f>
        <v/>
      </c>
      <c r="B3685">
        <f>'Input EIA Imports Petroleum'!A3684</f>
        <v/>
      </c>
      <c r="C3685">
        <f>'Input EIA Imports Petroleum'!K3684</f>
        <v/>
      </c>
      <c r="D3685">
        <f>'Input EIA Imports Petroleum'!L3684</f>
        <v/>
      </c>
      <c r="E3685">
        <f>VLOOKUP('Input EIA Imports Petroleum'!$E3684,'EIA Petroleum Classification'!$A:$B,2,FALSE)</f>
        <v/>
      </c>
    </row>
    <row r="3686" spans="1:5">
      <c r="A3686">
        <f>YEAR(B3686)</f>
        <v/>
      </c>
      <c r="B3686">
        <f>'Input EIA Imports Petroleum'!A3685</f>
        <v/>
      </c>
      <c r="C3686">
        <f>'Input EIA Imports Petroleum'!K3685</f>
        <v/>
      </c>
      <c r="D3686">
        <f>'Input EIA Imports Petroleum'!L3685</f>
        <v/>
      </c>
      <c r="E3686">
        <f>VLOOKUP('Input EIA Imports Petroleum'!$E3685,'EIA Petroleum Classification'!$A:$B,2,FALSE)</f>
        <v/>
      </c>
    </row>
    <row r="3687" spans="1:5">
      <c r="A3687">
        <f>YEAR(B3687)</f>
        <v/>
      </c>
      <c r="B3687">
        <f>'Input EIA Imports Petroleum'!A3686</f>
        <v/>
      </c>
      <c r="C3687">
        <f>'Input EIA Imports Petroleum'!K3686</f>
        <v/>
      </c>
      <c r="D3687">
        <f>'Input EIA Imports Petroleum'!L3686</f>
        <v/>
      </c>
      <c r="E3687">
        <f>VLOOKUP('Input EIA Imports Petroleum'!$E3686,'EIA Petroleum Classification'!$A:$B,2,FALSE)</f>
        <v/>
      </c>
    </row>
    <row r="3688" spans="1:5">
      <c r="A3688">
        <f>YEAR(B3688)</f>
        <v/>
      </c>
      <c r="B3688">
        <f>'Input EIA Imports Petroleum'!A3687</f>
        <v/>
      </c>
      <c r="C3688">
        <f>'Input EIA Imports Petroleum'!K3687</f>
        <v/>
      </c>
      <c r="D3688">
        <f>'Input EIA Imports Petroleum'!L3687</f>
        <v/>
      </c>
      <c r="E3688">
        <f>VLOOKUP('Input EIA Imports Petroleum'!$E3687,'EIA Petroleum Classification'!$A:$B,2,FALSE)</f>
        <v/>
      </c>
    </row>
    <row r="3689" spans="1:5">
      <c r="A3689">
        <f>YEAR(B3689)</f>
        <v/>
      </c>
      <c r="B3689">
        <f>'Input EIA Imports Petroleum'!A3688</f>
        <v/>
      </c>
      <c r="C3689">
        <f>'Input EIA Imports Petroleum'!K3688</f>
        <v/>
      </c>
      <c r="D3689">
        <f>'Input EIA Imports Petroleum'!L3688</f>
        <v/>
      </c>
      <c r="E3689">
        <f>VLOOKUP('Input EIA Imports Petroleum'!$E3688,'EIA Petroleum Classification'!$A:$B,2,FALSE)</f>
        <v/>
      </c>
    </row>
    <row r="3690" spans="1:5">
      <c r="A3690">
        <f>YEAR(B3690)</f>
        <v/>
      </c>
      <c r="B3690">
        <f>'Input EIA Imports Petroleum'!A3689</f>
        <v/>
      </c>
      <c r="C3690">
        <f>'Input EIA Imports Petroleum'!K3689</f>
        <v/>
      </c>
      <c r="D3690">
        <f>'Input EIA Imports Petroleum'!L3689</f>
        <v/>
      </c>
      <c r="E3690">
        <f>VLOOKUP('Input EIA Imports Petroleum'!$E3689,'EIA Petroleum Classification'!$A:$B,2,FALSE)</f>
        <v/>
      </c>
    </row>
    <row r="3691" spans="1:5">
      <c r="A3691">
        <f>YEAR(B3691)</f>
        <v/>
      </c>
      <c r="B3691">
        <f>'Input EIA Imports Petroleum'!A3690</f>
        <v/>
      </c>
      <c r="C3691">
        <f>'Input EIA Imports Petroleum'!K3690</f>
        <v/>
      </c>
      <c r="D3691">
        <f>'Input EIA Imports Petroleum'!L3690</f>
        <v/>
      </c>
      <c r="E3691">
        <f>VLOOKUP('Input EIA Imports Petroleum'!$E3690,'EIA Petroleum Classification'!$A:$B,2,FALSE)</f>
        <v/>
      </c>
    </row>
    <row r="3692" spans="1:5">
      <c r="A3692">
        <f>YEAR(B3692)</f>
        <v/>
      </c>
      <c r="B3692">
        <f>'Input EIA Imports Petroleum'!A3691</f>
        <v/>
      </c>
      <c r="C3692">
        <f>'Input EIA Imports Petroleum'!K3691</f>
        <v/>
      </c>
      <c r="D3692">
        <f>'Input EIA Imports Petroleum'!L3691</f>
        <v/>
      </c>
      <c r="E3692">
        <f>VLOOKUP('Input EIA Imports Petroleum'!$E3691,'EIA Petroleum Classification'!$A:$B,2,FALSE)</f>
        <v/>
      </c>
    </row>
    <row r="3693" spans="1:5">
      <c r="A3693">
        <f>YEAR(B3693)</f>
        <v/>
      </c>
      <c r="B3693">
        <f>'Input EIA Imports Petroleum'!A3692</f>
        <v/>
      </c>
      <c r="C3693">
        <f>'Input EIA Imports Petroleum'!K3692</f>
        <v/>
      </c>
      <c r="D3693">
        <f>'Input EIA Imports Petroleum'!L3692</f>
        <v/>
      </c>
      <c r="E3693">
        <f>VLOOKUP('Input EIA Imports Petroleum'!$E3692,'EIA Petroleum Classification'!$A:$B,2,FALSE)</f>
        <v/>
      </c>
    </row>
    <row r="3694" spans="1:5">
      <c r="A3694">
        <f>YEAR(B3694)</f>
        <v/>
      </c>
      <c r="B3694">
        <f>'Input EIA Imports Petroleum'!A3693</f>
        <v/>
      </c>
      <c r="C3694">
        <f>'Input EIA Imports Petroleum'!K3693</f>
        <v/>
      </c>
      <c r="D3694">
        <f>'Input EIA Imports Petroleum'!L3693</f>
        <v/>
      </c>
      <c r="E3694">
        <f>VLOOKUP('Input EIA Imports Petroleum'!$E3693,'EIA Petroleum Classification'!$A:$B,2,FALSE)</f>
        <v/>
      </c>
    </row>
    <row r="3695" spans="1:5">
      <c r="A3695">
        <f>YEAR(B3695)</f>
        <v/>
      </c>
      <c r="B3695">
        <f>'Input EIA Imports Petroleum'!A3694</f>
        <v/>
      </c>
      <c r="C3695">
        <f>'Input EIA Imports Petroleum'!K3694</f>
        <v/>
      </c>
      <c r="D3695">
        <f>'Input EIA Imports Petroleum'!L3694</f>
        <v/>
      </c>
      <c r="E3695">
        <f>VLOOKUP('Input EIA Imports Petroleum'!$E3694,'EIA Petroleum Classification'!$A:$B,2,FALSE)</f>
        <v/>
      </c>
    </row>
    <row r="3696" spans="1:5">
      <c r="A3696">
        <f>YEAR(B3696)</f>
        <v/>
      </c>
      <c r="B3696">
        <f>'Input EIA Imports Petroleum'!A3695</f>
        <v/>
      </c>
      <c r="C3696">
        <f>'Input EIA Imports Petroleum'!K3695</f>
        <v/>
      </c>
      <c r="D3696">
        <f>'Input EIA Imports Petroleum'!L3695</f>
        <v/>
      </c>
      <c r="E3696">
        <f>VLOOKUP('Input EIA Imports Petroleum'!$E3695,'EIA Petroleum Classification'!$A:$B,2,FALSE)</f>
        <v/>
      </c>
    </row>
    <row r="3697" spans="1:5">
      <c r="A3697">
        <f>YEAR(B3697)</f>
        <v/>
      </c>
      <c r="B3697">
        <f>'Input EIA Imports Petroleum'!A3696</f>
        <v/>
      </c>
      <c r="C3697">
        <f>'Input EIA Imports Petroleum'!K3696</f>
        <v/>
      </c>
      <c r="D3697">
        <f>'Input EIA Imports Petroleum'!L3696</f>
        <v/>
      </c>
      <c r="E3697">
        <f>VLOOKUP('Input EIA Imports Petroleum'!$E3696,'EIA Petroleum Classification'!$A:$B,2,FALSE)</f>
        <v/>
      </c>
    </row>
    <row r="3698" spans="1:5">
      <c r="A3698">
        <f>YEAR(B3698)</f>
        <v/>
      </c>
      <c r="B3698">
        <f>'Input EIA Imports Petroleum'!A3697</f>
        <v/>
      </c>
      <c r="C3698">
        <f>'Input EIA Imports Petroleum'!K3697</f>
        <v/>
      </c>
      <c r="D3698">
        <f>'Input EIA Imports Petroleum'!L3697</f>
        <v/>
      </c>
      <c r="E3698">
        <f>VLOOKUP('Input EIA Imports Petroleum'!$E3697,'EIA Petroleum Classification'!$A:$B,2,FALSE)</f>
        <v/>
      </c>
    </row>
    <row r="3699" spans="1:5">
      <c r="A3699">
        <f>YEAR(B3699)</f>
        <v/>
      </c>
      <c r="B3699">
        <f>'Input EIA Imports Petroleum'!A3698</f>
        <v/>
      </c>
      <c r="C3699">
        <f>'Input EIA Imports Petroleum'!K3698</f>
        <v/>
      </c>
      <c r="D3699">
        <f>'Input EIA Imports Petroleum'!L3698</f>
        <v/>
      </c>
      <c r="E3699">
        <f>VLOOKUP('Input EIA Imports Petroleum'!$E3698,'EIA Petroleum Classification'!$A:$B,2,FALSE)</f>
        <v/>
      </c>
    </row>
    <row r="3700" spans="1:5">
      <c r="A3700">
        <f>YEAR(B3700)</f>
        <v/>
      </c>
      <c r="B3700">
        <f>'Input EIA Imports Petroleum'!A3699</f>
        <v/>
      </c>
      <c r="C3700">
        <f>'Input EIA Imports Petroleum'!K3699</f>
        <v/>
      </c>
      <c r="D3700">
        <f>'Input EIA Imports Petroleum'!L3699</f>
        <v/>
      </c>
      <c r="E3700">
        <f>VLOOKUP('Input EIA Imports Petroleum'!$E3699,'EIA Petroleum Classification'!$A:$B,2,FALSE)</f>
        <v/>
      </c>
    </row>
    <row r="3701" spans="1:5">
      <c r="A3701">
        <f>YEAR(B3701)</f>
        <v/>
      </c>
      <c r="B3701">
        <f>'Input EIA Imports Petroleum'!A3700</f>
        <v/>
      </c>
      <c r="C3701">
        <f>'Input EIA Imports Petroleum'!K3700</f>
        <v/>
      </c>
      <c r="D3701">
        <f>'Input EIA Imports Petroleum'!L3700</f>
        <v/>
      </c>
      <c r="E3701">
        <f>VLOOKUP('Input EIA Imports Petroleum'!$E3700,'EIA Petroleum Classification'!$A:$B,2,FALSE)</f>
        <v/>
      </c>
    </row>
    <row r="3702" spans="1:5">
      <c r="A3702">
        <f>YEAR(B3702)</f>
        <v/>
      </c>
      <c r="B3702">
        <f>'Input EIA Imports Petroleum'!A3701</f>
        <v/>
      </c>
      <c r="C3702">
        <f>'Input EIA Imports Petroleum'!K3701</f>
        <v/>
      </c>
      <c r="D3702">
        <f>'Input EIA Imports Petroleum'!L3701</f>
        <v/>
      </c>
      <c r="E3702">
        <f>VLOOKUP('Input EIA Imports Petroleum'!$E3701,'EIA Petroleum Classification'!$A:$B,2,FALSE)</f>
        <v/>
      </c>
    </row>
    <row r="3703" spans="1:5">
      <c r="A3703">
        <f>YEAR(B3703)</f>
        <v/>
      </c>
      <c r="B3703">
        <f>'Input EIA Imports Petroleum'!A3702</f>
        <v/>
      </c>
      <c r="C3703">
        <f>'Input EIA Imports Petroleum'!K3702</f>
        <v/>
      </c>
      <c r="D3703">
        <f>'Input EIA Imports Petroleum'!L3702</f>
        <v/>
      </c>
      <c r="E3703">
        <f>VLOOKUP('Input EIA Imports Petroleum'!$E3702,'EIA Petroleum Classification'!$A:$B,2,FALSE)</f>
        <v/>
      </c>
    </row>
    <row r="3704" spans="1:5">
      <c r="A3704">
        <f>YEAR(B3704)</f>
        <v/>
      </c>
      <c r="B3704">
        <f>'Input EIA Imports Petroleum'!A3703</f>
        <v/>
      </c>
      <c r="C3704">
        <f>'Input EIA Imports Petroleum'!K3703</f>
        <v/>
      </c>
      <c r="D3704">
        <f>'Input EIA Imports Petroleum'!L3703</f>
        <v/>
      </c>
      <c r="E3704">
        <f>VLOOKUP('Input EIA Imports Petroleum'!$E3703,'EIA Petroleum Classification'!$A:$B,2,FALSE)</f>
        <v/>
      </c>
    </row>
    <row r="3705" spans="1:5">
      <c r="A3705">
        <f>YEAR(B3705)</f>
        <v/>
      </c>
      <c r="B3705">
        <f>'Input EIA Imports Petroleum'!A3704</f>
        <v/>
      </c>
      <c r="C3705">
        <f>'Input EIA Imports Petroleum'!K3704</f>
        <v/>
      </c>
      <c r="D3705">
        <f>'Input EIA Imports Petroleum'!L3704</f>
        <v/>
      </c>
      <c r="E3705">
        <f>VLOOKUP('Input EIA Imports Petroleum'!$E3704,'EIA Petroleum Classification'!$A:$B,2,FALSE)</f>
        <v/>
      </c>
    </row>
    <row r="3706" spans="1:5">
      <c r="A3706">
        <f>YEAR(B3706)</f>
        <v/>
      </c>
      <c r="B3706">
        <f>'Input EIA Imports Petroleum'!A3705</f>
        <v/>
      </c>
      <c r="C3706">
        <f>'Input EIA Imports Petroleum'!K3705</f>
        <v/>
      </c>
      <c r="D3706">
        <f>'Input EIA Imports Petroleum'!L3705</f>
        <v/>
      </c>
      <c r="E3706">
        <f>VLOOKUP('Input EIA Imports Petroleum'!$E3705,'EIA Petroleum Classification'!$A:$B,2,FALSE)</f>
        <v/>
      </c>
    </row>
    <row r="3707" spans="1:5">
      <c r="A3707">
        <f>YEAR(B3707)</f>
        <v/>
      </c>
      <c r="B3707">
        <f>'Input EIA Imports Petroleum'!A3706</f>
        <v/>
      </c>
      <c r="C3707">
        <f>'Input EIA Imports Petroleum'!K3706</f>
        <v/>
      </c>
      <c r="D3707">
        <f>'Input EIA Imports Petroleum'!L3706</f>
        <v/>
      </c>
      <c r="E3707">
        <f>VLOOKUP('Input EIA Imports Petroleum'!$E3706,'EIA Petroleum Classification'!$A:$B,2,FALSE)</f>
        <v/>
      </c>
    </row>
    <row r="3708" spans="1:5">
      <c r="A3708">
        <f>YEAR(B3708)</f>
        <v/>
      </c>
      <c r="B3708">
        <f>'Input EIA Imports Petroleum'!A3707</f>
        <v/>
      </c>
      <c r="C3708">
        <f>'Input EIA Imports Petroleum'!K3707</f>
        <v/>
      </c>
      <c r="D3708">
        <f>'Input EIA Imports Petroleum'!L3707</f>
        <v/>
      </c>
      <c r="E3708">
        <f>VLOOKUP('Input EIA Imports Petroleum'!$E3707,'EIA Petroleum Classification'!$A:$B,2,FALSE)</f>
        <v/>
      </c>
    </row>
    <row r="3709" spans="1:5">
      <c r="A3709">
        <f>YEAR(B3709)</f>
        <v/>
      </c>
      <c r="B3709">
        <f>'Input EIA Imports Petroleum'!A3708</f>
        <v/>
      </c>
      <c r="C3709">
        <f>'Input EIA Imports Petroleum'!K3708</f>
        <v/>
      </c>
      <c r="D3709">
        <f>'Input EIA Imports Petroleum'!L3708</f>
        <v/>
      </c>
      <c r="E3709">
        <f>VLOOKUP('Input EIA Imports Petroleum'!$E3708,'EIA Petroleum Classification'!$A:$B,2,FALSE)</f>
        <v/>
      </c>
    </row>
    <row r="3710" spans="1:5">
      <c r="A3710">
        <f>YEAR(B3710)</f>
        <v/>
      </c>
      <c r="B3710">
        <f>'Input EIA Imports Petroleum'!A3709</f>
        <v/>
      </c>
      <c r="C3710">
        <f>'Input EIA Imports Petroleum'!K3709</f>
        <v/>
      </c>
      <c r="D3710">
        <f>'Input EIA Imports Petroleum'!L3709</f>
        <v/>
      </c>
      <c r="E3710">
        <f>VLOOKUP('Input EIA Imports Petroleum'!$E3709,'EIA Petroleum Classification'!$A:$B,2,FALSE)</f>
        <v/>
      </c>
    </row>
    <row r="3711" spans="1:5">
      <c r="A3711">
        <f>YEAR(B3711)</f>
        <v/>
      </c>
      <c r="B3711">
        <f>'Input EIA Imports Petroleum'!A3710</f>
        <v/>
      </c>
      <c r="C3711">
        <f>'Input EIA Imports Petroleum'!K3710</f>
        <v/>
      </c>
      <c r="D3711">
        <f>'Input EIA Imports Petroleum'!L3710</f>
        <v/>
      </c>
      <c r="E3711">
        <f>VLOOKUP('Input EIA Imports Petroleum'!$E3710,'EIA Petroleum Classification'!$A:$B,2,FALSE)</f>
        <v/>
      </c>
    </row>
    <row r="3712" spans="1:5">
      <c r="A3712">
        <f>YEAR(B3712)</f>
        <v/>
      </c>
      <c r="B3712">
        <f>'Input EIA Imports Petroleum'!A3711</f>
        <v/>
      </c>
      <c r="C3712">
        <f>'Input EIA Imports Petroleum'!K3711</f>
        <v/>
      </c>
      <c r="D3712">
        <f>'Input EIA Imports Petroleum'!L3711</f>
        <v/>
      </c>
      <c r="E3712">
        <f>VLOOKUP('Input EIA Imports Petroleum'!$E3711,'EIA Petroleum Classification'!$A:$B,2,FALSE)</f>
        <v/>
      </c>
    </row>
    <row r="3713" spans="1:5">
      <c r="A3713">
        <f>YEAR(B3713)</f>
        <v/>
      </c>
      <c r="B3713">
        <f>'Input EIA Imports Petroleum'!A3712</f>
        <v/>
      </c>
      <c r="C3713">
        <f>'Input EIA Imports Petroleum'!K3712</f>
        <v/>
      </c>
      <c r="D3713">
        <f>'Input EIA Imports Petroleum'!L3712</f>
        <v/>
      </c>
      <c r="E3713">
        <f>VLOOKUP('Input EIA Imports Petroleum'!$E3712,'EIA Petroleum Classification'!$A:$B,2,FALSE)</f>
        <v/>
      </c>
    </row>
    <row r="3714" spans="1:5">
      <c r="A3714">
        <f>YEAR(B3714)</f>
        <v/>
      </c>
      <c r="B3714">
        <f>'Input EIA Imports Petroleum'!A3713</f>
        <v/>
      </c>
      <c r="C3714">
        <f>'Input EIA Imports Petroleum'!K3713</f>
        <v/>
      </c>
      <c r="D3714">
        <f>'Input EIA Imports Petroleum'!L3713</f>
        <v/>
      </c>
      <c r="E3714">
        <f>VLOOKUP('Input EIA Imports Petroleum'!$E3713,'EIA Petroleum Classification'!$A:$B,2,FALSE)</f>
        <v/>
      </c>
    </row>
    <row r="3715" spans="1:5">
      <c r="A3715">
        <f>YEAR(B3715)</f>
        <v/>
      </c>
      <c r="B3715">
        <f>'Input EIA Imports Petroleum'!A3714</f>
        <v/>
      </c>
      <c r="C3715">
        <f>'Input EIA Imports Petroleum'!K3714</f>
        <v/>
      </c>
      <c r="D3715">
        <f>'Input EIA Imports Petroleum'!L3714</f>
        <v/>
      </c>
      <c r="E3715">
        <f>VLOOKUP('Input EIA Imports Petroleum'!$E3714,'EIA Petroleum Classification'!$A:$B,2,FALSE)</f>
        <v/>
      </c>
    </row>
    <row r="3716" spans="1:5">
      <c r="A3716">
        <f>YEAR(B3716)</f>
        <v/>
      </c>
      <c r="B3716">
        <f>'Input EIA Imports Petroleum'!A3715</f>
        <v/>
      </c>
      <c r="C3716">
        <f>'Input EIA Imports Petroleum'!K3715</f>
        <v/>
      </c>
      <c r="D3716">
        <f>'Input EIA Imports Petroleum'!L3715</f>
        <v/>
      </c>
      <c r="E3716">
        <f>VLOOKUP('Input EIA Imports Petroleum'!$E3715,'EIA Petroleum Classification'!$A:$B,2,FALSE)</f>
        <v/>
      </c>
    </row>
    <row r="3717" spans="1:5">
      <c r="A3717">
        <f>YEAR(B3717)</f>
        <v/>
      </c>
      <c r="B3717">
        <f>'Input EIA Imports Petroleum'!A3716</f>
        <v/>
      </c>
      <c r="C3717">
        <f>'Input EIA Imports Petroleum'!K3716</f>
        <v/>
      </c>
      <c r="D3717">
        <f>'Input EIA Imports Petroleum'!L3716</f>
        <v/>
      </c>
      <c r="E3717">
        <f>VLOOKUP('Input EIA Imports Petroleum'!$E3716,'EIA Petroleum Classification'!$A:$B,2,FALSE)</f>
        <v/>
      </c>
    </row>
    <row r="3718" spans="1:5">
      <c r="A3718">
        <f>YEAR(B3718)</f>
        <v/>
      </c>
      <c r="B3718">
        <f>'Input EIA Imports Petroleum'!A3717</f>
        <v/>
      </c>
      <c r="C3718">
        <f>'Input EIA Imports Petroleum'!K3717</f>
        <v/>
      </c>
      <c r="D3718">
        <f>'Input EIA Imports Petroleum'!L3717</f>
        <v/>
      </c>
      <c r="E3718">
        <f>VLOOKUP('Input EIA Imports Petroleum'!$E3717,'EIA Petroleum Classification'!$A:$B,2,FALSE)</f>
        <v/>
      </c>
    </row>
    <row r="3719" spans="1:5">
      <c r="A3719">
        <f>YEAR(B3719)</f>
        <v/>
      </c>
      <c r="B3719">
        <f>'Input EIA Imports Petroleum'!A3718</f>
        <v/>
      </c>
      <c r="C3719">
        <f>'Input EIA Imports Petroleum'!K3718</f>
        <v/>
      </c>
      <c r="D3719">
        <f>'Input EIA Imports Petroleum'!L3718</f>
        <v/>
      </c>
      <c r="E3719">
        <f>VLOOKUP('Input EIA Imports Petroleum'!$E3718,'EIA Petroleum Classification'!$A:$B,2,FALSE)</f>
        <v/>
      </c>
    </row>
    <row r="3720" spans="1:5">
      <c r="A3720">
        <f>YEAR(B3720)</f>
        <v/>
      </c>
      <c r="B3720">
        <f>'Input EIA Imports Petroleum'!A3719</f>
        <v/>
      </c>
      <c r="C3720">
        <f>'Input EIA Imports Petroleum'!K3719</f>
        <v/>
      </c>
      <c r="D3720">
        <f>'Input EIA Imports Petroleum'!L3719</f>
        <v/>
      </c>
      <c r="E3720">
        <f>VLOOKUP('Input EIA Imports Petroleum'!$E3719,'EIA Petroleum Classification'!$A:$B,2,FALSE)</f>
        <v/>
      </c>
    </row>
    <row r="3721" spans="1:5">
      <c r="A3721">
        <f>YEAR(B3721)</f>
        <v/>
      </c>
      <c r="B3721">
        <f>'Input EIA Imports Petroleum'!A3720</f>
        <v/>
      </c>
      <c r="C3721">
        <f>'Input EIA Imports Petroleum'!K3720</f>
        <v/>
      </c>
      <c r="D3721">
        <f>'Input EIA Imports Petroleum'!L3720</f>
        <v/>
      </c>
      <c r="E3721">
        <f>VLOOKUP('Input EIA Imports Petroleum'!$E3720,'EIA Petroleum Classification'!$A:$B,2,FALSE)</f>
        <v/>
      </c>
    </row>
    <row r="3722" spans="1:5">
      <c r="A3722">
        <f>YEAR(B3722)</f>
        <v/>
      </c>
      <c r="B3722">
        <f>'Input EIA Imports Petroleum'!A3721</f>
        <v/>
      </c>
      <c r="C3722">
        <f>'Input EIA Imports Petroleum'!K3721</f>
        <v/>
      </c>
      <c r="D3722">
        <f>'Input EIA Imports Petroleum'!L3721</f>
        <v/>
      </c>
      <c r="E3722">
        <f>VLOOKUP('Input EIA Imports Petroleum'!$E3721,'EIA Petroleum Classification'!$A:$B,2,FALSE)</f>
        <v/>
      </c>
    </row>
    <row r="3723" spans="1:5">
      <c r="A3723">
        <f>YEAR(B3723)</f>
        <v/>
      </c>
      <c r="B3723">
        <f>'Input EIA Imports Petroleum'!A3722</f>
        <v/>
      </c>
      <c r="C3723">
        <f>'Input EIA Imports Petroleum'!K3722</f>
        <v/>
      </c>
      <c r="D3723">
        <f>'Input EIA Imports Petroleum'!L3722</f>
        <v/>
      </c>
      <c r="E3723">
        <f>VLOOKUP('Input EIA Imports Petroleum'!$E3722,'EIA Petroleum Classification'!$A:$B,2,FALSE)</f>
        <v/>
      </c>
    </row>
    <row r="3724" spans="1:5">
      <c r="A3724">
        <f>YEAR(B3724)</f>
        <v/>
      </c>
      <c r="B3724">
        <f>'Input EIA Imports Petroleum'!A3723</f>
        <v/>
      </c>
      <c r="C3724">
        <f>'Input EIA Imports Petroleum'!K3723</f>
        <v/>
      </c>
      <c r="D3724">
        <f>'Input EIA Imports Petroleum'!L3723</f>
        <v/>
      </c>
      <c r="E3724">
        <f>VLOOKUP('Input EIA Imports Petroleum'!$E3723,'EIA Petroleum Classification'!$A:$B,2,FALSE)</f>
        <v/>
      </c>
    </row>
    <row r="3725" spans="1:5">
      <c r="A3725">
        <f>YEAR(B3725)</f>
        <v/>
      </c>
      <c r="B3725">
        <f>'Input EIA Imports Petroleum'!A3724</f>
        <v/>
      </c>
      <c r="C3725">
        <f>'Input EIA Imports Petroleum'!K3724</f>
        <v/>
      </c>
      <c r="D3725">
        <f>'Input EIA Imports Petroleum'!L3724</f>
        <v/>
      </c>
      <c r="E3725">
        <f>VLOOKUP('Input EIA Imports Petroleum'!$E3724,'EIA Petroleum Classification'!$A:$B,2,FALSE)</f>
        <v/>
      </c>
    </row>
    <row r="3726" spans="1:5">
      <c r="A3726">
        <f>YEAR(B3726)</f>
        <v/>
      </c>
      <c r="B3726">
        <f>'Input EIA Imports Petroleum'!A3725</f>
        <v/>
      </c>
      <c r="C3726">
        <f>'Input EIA Imports Petroleum'!K3725</f>
        <v/>
      </c>
      <c r="D3726">
        <f>'Input EIA Imports Petroleum'!L3725</f>
        <v/>
      </c>
      <c r="E3726">
        <f>VLOOKUP('Input EIA Imports Petroleum'!$E3725,'EIA Petroleum Classification'!$A:$B,2,FALSE)</f>
        <v/>
      </c>
    </row>
    <row r="3727" spans="1:5">
      <c r="A3727">
        <f>YEAR(B3727)</f>
        <v/>
      </c>
      <c r="B3727">
        <f>'Input EIA Imports Petroleum'!A3726</f>
        <v/>
      </c>
      <c r="C3727">
        <f>'Input EIA Imports Petroleum'!K3726</f>
        <v/>
      </c>
      <c r="D3727">
        <f>'Input EIA Imports Petroleum'!L3726</f>
        <v/>
      </c>
      <c r="E3727">
        <f>VLOOKUP('Input EIA Imports Petroleum'!$E3726,'EIA Petroleum Classification'!$A:$B,2,FALSE)</f>
        <v/>
      </c>
    </row>
    <row r="3728" spans="1:5">
      <c r="A3728">
        <f>YEAR(B3728)</f>
        <v/>
      </c>
      <c r="B3728">
        <f>'Input EIA Imports Petroleum'!A3727</f>
        <v/>
      </c>
      <c r="C3728">
        <f>'Input EIA Imports Petroleum'!K3727</f>
        <v/>
      </c>
      <c r="D3728">
        <f>'Input EIA Imports Petroleum'!L3727</f>
        <v/>
      </c>
      <c r="E3728">
        <f>VLOOKUP('Input EIA Imports Petroleum'!$E3727,'EIA Petroleum Classification'!$A:$B,2,FALSE)</f>
        <v/>
      </c>
    </row>
    <row r="3729" spans="1:5">
      <c r="A3729">
        <f>YEAR(B3729)</f>
        <v/>
      </c>
      <c r="B3729">
        <f>'Input EIA Imports Petroleum'!A3728</f>
        <v/>
      </c>
      <c r="C3729">
        <f>'Input EIA Imports Petroleum'!K3728</f>
        <v/>
      </c>
      <c r="D3729">
        <f>'Input EIA Imports Petroleum'!L3728</f>
        <v/>
      </c>
      <c r="E3729">
        <f>VLOOKUP('Input EIA Imports Petroleum'!$E3728,'EIA Petroleum Classification'!$A:$B,2,FALSE)</f>
        <v/>
      </c>
    </row>
    <row r="3730" spans="1:5">
      <c r="A3730">
        <f>YEAR(B3730)</f>
        <v/>
      </c>
      <c r="B3730">
        <f>'Input EIA Imports Petroleum'!A3729</f>
        <v/>
      </c>
      <c r="C3730">
        <f>'Input EIA Imports Petroleum'!K3729</f>
        <v/>
      </c>
      <c r="D3730">
        <f>'Input EIA Imports Petroleum'!L3729</f>
        <v/>
      </c>
      <c r="E3730">
        <f>VLOOKUP('Input EIA Imports Petroleum'!$E3729,'EIA Petroleum Classification'!$A:$B,2,FALSE)</f>
        <v/>
      </c>
    </row>
    <row r="3731" spans="1:5">
      <c r="A3731">
        <f>YEAR(B3731)</f>
        <v/>
      </c>
      <c r="B3731">
        <f>'Input EIA Imports Petroleum'!A3730</f>
        <v/>
      </c>
      <c r="C3731">
        <f>'Input EIA Imports Petroleum'!K3730</f>
        <v/>
      </c>
      <c r="D3731">
        <f>'Input EIA Imports Petroleum'!L3730</f>
        <v/>
      </c>
      <c r="E3731">
        <f>VLOOKUP('Input EIA Imports Petroleum'!$E3730,'EIA Petroleum Classification'!$A:$B,2,FALSE)</f>
        <v/>
      </c>
    </row>
    <row r="3732" spans="1:5">
      <c r="A3732">
        <f>YEAR(B3732)</f>
        <v/>
      </c>
      <c r="B3732">
        <f>'Input EIA Imports Petroleum'!A3731</f>
        <v/>
      </c>
      <c r="C3732">
        <f>'Input EIA Imports Petroleum'!K3731</f>
        <v/>
      </c>
      <c r="D3732">
        <f>'Input EIA Imports Petroleum'!L3731</f>
        <v/>
      </c>
      <c r="E3732">
        <f>VLOOKUP('Input EIA Imports Petroleum'!$E3731,'EIA Petroleum Classification'!$A:$B,2,FALSE)</f>
        <v/>
      </c>
    </row>
    <row r="3733" spans="1:5">
      <c r="A3733">
        <f>YEAR(B3733)</f>
        <v/>
      </c>
      <c r="B3733">
        <f>'Input EIA Imports Petroleum'!A3732</f>
        <v/>
      </c>
      <c r="C3733">
        <f>'Input EIA Imports Petroleum'!K3732</f>
        <v/>
      </c>
      <c r="D3733">
        <f>'Input EIA Imports Petroleum'!L3732</f>
        <v/>
      </c>
      <c r="E3733">
        <f>VLOOKUP('Input EIA Imports Petroleum'!$E3732,'EIA Petroleum Classification'!$A:$B,2,FALSE)</f>
        <v/>
      </c>
    </row>
    <row r="3734" spans="1:5">
      <c r="A3734">
        <f>YEAR(B3734)</f>
        <v/>
      </c>
      <c r="B3734">
        <f>'Input EIA Imports Petroleum'!A3733</f>
        <v/>
      </c>
      <c r="C3734">
        <f>'Input EIA Imports Petroleum'!K3733</f>
        <v/>
      </c>
      <c r="D3734">
        <f>'Input EIA Imports Petroleum'!L3733</f>
        <v/>
      </c>
      <c r="E3734">
        <f>VLOOKUP('Input EIA Imports Petroleum'!$E3733,'EIA Petroleum Classification'!$A:$B,2,FALSE)</f>
        <v/>
      </c>
    </row>
    <row r="3735" spans="1:5">
      <c r="A3735">
        <f>YEAR(B3735)</f>
        <v/>
      </c>
      <c r="B3735">
        <f>'Input EIA Imports Petroleum'!A3734</f>
        <v/>
      </c>
      <c r="C3735">
        <f>'Input EIA Imports Petroleum'!K3734</f>
        <v/>
      </c>
      <c r="D3735">
        <f>'Input EIA Imports Petroleum'!L3734</f>
        <v/>
      </c>
      <c r="E3735">
        <f>VLOOKUP('Input EIA Imports Petroleum'!$E3734,'EIA Petroleum Classification'!$A:$B,2,FALSE)</f>
        <v/>
      </c>
    </row>
    <row r="3736" spans="1:5">
      <c r="A3736">
        <f>YEAR(B3736)</f>
        <v/>
      </c>
      <c r="B3736">
        <f>'Input EIA Imports Petroleum'!A3735</f>
        <v/>
      </c>
      <c r="C3736">
        <f>'Input EIA Imports Petroleum'!K3735</f>
        <v/>
      </c>
      <c r="D3736">
        <f>'Input EIA Imports Petroleum'!L3735</f>
        <v/>
      </c>
      <c r="E3736">
        <f>VLOOKUP('Input EIA Imports Petroleum'!$E3735,'EIA Petroleum Classification'!$A:$B,2,FALSE)</f>
        <v/>
      </c>
    </row>
    <row r="3737" spans="1:5">
      <c r="A3737">
        <f>YEAR(B3737)</f>
        <v/>
      </c>
      <c r="B3737">
        <f>'Input EIA Imports Petroleum'!A3736</f>
        <v/>
      </c>
      <c r="C3737">
        <f>'Input EIA Imports Petroleum'!K3736</f>
        <v/>
      </c>
      <c r="D3737">
        <f>'Input EIA Imports Petroleum'!L3736</f>
        <v/>
      </c>
      <c r="E3737">
        <f>VLOOKUP('Input EIA Imports Petroleum'!$E3736,'EIA Petroleum Classification'!$A:$B,2,FALSE)</f>
        <v/>
      </c>
    </row>
    <row r="3738" spans="1:5">
      <c r="A3738">
        <f>YEAR(B3738)</f>
        <v/>
      </c>
      <c r="B3738">
        <f>'Input EIA Imports Petroleum'!A3737</f>
        <v/>
      </c>
      <c r="C3738">
        <f>'Input EIA Imports Petroleum'!K3737</f>
        <v/>
      </c>
      <c r="D3738">
        <f>'Input EIA Imports Petroleum'!L3737</f>
        <v/>
      </c>
      <c r="E3738">
        <f>VLOOKUP('Input EIA Imports Petroleum'!$E3737,'EIA Petroleum Classification'!$A:$B,2,FALSE)</f>
        <v/>
      </c>
    </row>
    <row r="3739" spans="1:5">
      <c r="A3739">
        <f>YEAR(B3739)</f>
        <v/>
      </c>
      <c r="B3739">
        <f>'Input EIA Imports Petroleum'!A3738</f>
        <v/>
      </c>
      <c r="C3739">
        <f>'Input EIA Imports Petroleum'!K3738</f>
        <v/>
      </c>
      <c r="D3739">
        <f>'Input EIA Imports Petroleum'!L3738</f>
        <v/>
      </c>
      <c r="E3739">
        <f>VLOOKUP('Input EIA Imports Petroleum'!$E3738,'EIA Petroleum Classification'!$A:$B,2,FALSE)</f>
        <v/>
      </c>
    </row>
    <row r="3740" spans="1:5">
      <c r="A3740">
        <f>YEAR(B3740)</f>
        <v/>
      </c>
      <c r="B3740">
        <f>'Input EIA Imports Petroleum'!A3739</f>
        <v/>
      </c>
      <c r="C3740">
        <f>'Input EIA Imports Petroleum'!K3739</f>
        <v/>
      </c>
      <c r="D3740">
        <f>'Input EIA Imports Petroleum'!L3739</f>
        <v/>
      </c>
      <c r="E3740">
        <f>VLOOKUP('Input EIA Imports Petroleum'!$E3739,'EIA Petroleum Classification'!$A:$B,2,FALSE)</f>
        <v/>
      </c>
    </row>
    <row r="3741" spans="1:5">
      <c r="A3741">
        <f>YEAR(B3741)</f>
        <v/>
      </c>
      <c r="B3741">
        <f>'Input EIA Imports Petroleum'!A3740</f>
        <v/>
      </c>
      <c r="C3741">
        <f>'Input EIA Imports Petroleum'!K3740</f>
        <v/>
      </c>
      <c r="D3741">
        <f>'Input EIA Imports Petroleum'!L3740</f>
        <v/>
      </c>
      <c r="E3741">
        <f>VLOOKUP('Input EIA Imports Petroleum'!$E3740,'EIA Petroleum Classification'!$A:$B,2,FALSE)</f>
        <v/>
      </c>
    </row>
    <row r="3742" spans="1:5">
      <c r="A3742">
        <f>YEAR(B3742)</f>
        <v/>
      </c>
      <c r="B3742">
        <f>'Input EIA Imports Petroleum'!A3741</f>
        <v/>
      </c>
      <c r="C3742">
        <f>'Input EIA Imports Petroleum'!K3741</f>
        <v/>
      </c>
      <c r="D3742">
        <f>'Input EIA Imports Petroleum'!L3741</f>
        <v/>
      </c>
      <c r="E3742">
        <f>VLOOKUP('Input EIA Imports Petroleum'!$E3741,'EIA Petroleum Classification'!$A:$B,2,FALSE)</f>
        <v/>
      </c>
    </row>
    <row r="3743" spans="1:5">
      <c r="A3743">
        <f>YEAR(B3743)</f>
        <v/>
      </c>
      <c r="B3743">
        <f>'Input EIA Imports Petroleum'!A3742</f>
        <v/>
      </c>
      <c r="C3743">
        <f>'Input EIA Imports Petroleum'!K3742</f>
        <v/>
      </c>
      <c r="D3743">
        <f>'Input EIA Imports Petroleum'!L3742</f>
        <v/>
      </c>
      <c r="E3743">
        <f>VLOOKUP('Input EIA Imports Petroleum'!$E3742,'EIA Petroleum Classification'!$A:$B,2,FALSE)</f>
        <v/>
      </c>
    </row>
    <row r="3744" spans="1:5">
      <c r="A3744">
        <f>YEAR(B3744)</f>
        <v/>
      </c>
      <c r="B3744">
        <f>'Input EIA Imports Petroleum'!A3743</f>
        <v/>
      </c>
      <c r="C3744">
        <f>'Input EIA Imports Petroleum'!K3743</f>
        <v/>
      </c>
      <c r="D3744">
        <f>'Input EIA Imports Petroleum'!L3743</f>
        <v/>
      </c>
      <c r="E3744">
        <f>VLOOKUP('Input EIA Imports Petroleum'!$E3743,'EIA Petroleum Classification'!$A:$B,2,FALSE)</f>
        <v/>
      </c>
    </row>
    <row r="3745" spans="1:5">
      <c r="A3745">
        <f>YEAR(B3745)</f>
        <v/>
      </c>
      <c r="B3745">
        <f>'Input EIA Imports Petroleum'!A3744</f>
        <v/>
      </c>
      <c r="C3745">
        <f>'Input EIA Imports Petroleum'!K3744</f>
        <v/>
      </c>
      <c r="D3745">
        <f>'Input EIA Imports Petroleum'!L3744</f>
        <v/>
      </c>
      <c r="E3745">
        <f>VLOOKUP('Input EIA Imports Petroleum'!$E3744,'EIA Petroleum Classification'!$A:$B,2,FALSE)</f>
        <v/>
      </c>
    </row>
    <row r="3746" spans="1:5">
      <c r="A3746">
        <f>YEAR(B3746)</f>
        <v/>
      </c>
      <c r="B3746">
        <f>'Input EIA Imports Petroleum'!A3745</f>
        <v/>
      </c>
      <c r="C3746">
        <f>'Input EIA Imports Petroleum'!K3745</f>
        <v/>
      </c>
      <c r="D3746">
        <f>'Input EIA Imports Petroleum'!L3745</f>
        <v/>
      </c>
      <c r="E3746">
        <f>VLOOKUP('Input EIA Imports Petroleum'!$E3745,'EIA Petroleum Classification'!$A:$B,2,FALSE)</f>
        <v/>
      </c>
    </row>
    <row r="3747" spans="1:5">
      <c r="A3747">
        <f>YEAR(B3747)</f>
        <v/>
      </c>
      <c r="B3747">
        <f>'Input EIA Imports Petroleum'!A3746</f>
        <v/>
      </c>
      <c r="C3747">
        <f>'Input EIA Imports Petroleum'!K3746</f>
        <v/>
      </c>
      <c r="D3747">
        <f>'Input EIA Imports Petroleum'!L3746</f>
        <v/>
      </c>
      <c r="E3747">
        <f>VLOOKUP('Input EIA Imports Petroleum'!$E3746,'EIA Petroleum Classification'!$A:$B,2,FALSE)</f>
        <v/>
      </c>
    </row>
    <row r="3748" spans="1:5">
      <c r="A3748">
        <f>YEAR(B3748)</f>
        <v/>
      </c>
      <c r="B3748">
        <f>'Input EIA Imports Petroleum'!A3747</f>
        <v/>
      </c>
      <c r="C3748">
        <f>'Input EIA Imports Petroleum'!K3747</f>
        <v/>
      </c>
      <c r="D3748">
        <f>'Input EIA Imports Petroleum'!L3747</f>
        <v/>
      </c>
      <c r="E3748">
        <f>VLOOKUP('Input EIA Imports Petroleum'!$E3747,'EIA Petroleum Classification'!$A:$B,2,FALSE)</f>
        <v/>
      </c>
    </row>
    <row r="3749" spans="1:5">
      <c r="A3749">
        <f>YEAR(B3749)</f>
        <v/>
      </c>
      <c r="B3749">
        <f>'Input EIA Imports Petroleum'!A3748</f>
        <v/>
      </c>
      <c r="C3749">
        <f>'Input EIA Imports Petroleum'!K3748</f>
        <v/>
      </c>
      <c r="D3749">
        <f>'Input EIA Imports Petroleum'!L3748</f>
        <v/>
      </c>
      <c r="E3749">
        <f>VLOOKUP('Input EIA Imports Petroleum'!$E3748,'EIA Petroleum Classification'!$A:$B,2,FALSE)</f>
        <v/>
      </c>
    </row>
    <row r="3750" spans="1:5">
      <c r="A3750">
        <f>YEAR(B3750)</f>
        <v/>
      </c>
      <c r="B3750">
        <f>'Input EIA Imports Petroleum'!A3749</f>
        <v/>
      </c>
      <c r="C3750">
        <f>'Input EIA Imports Petroleum'!K3749</f>
        <v/>
      </c>
      <c r="D3750">
        <f>'Input EIA Imports Petroleum'!L3749</f>
        <v/>
      </c>
      <c r="E3750">
        <f>VLOOKUP('Input EIA Imports Petroleum'!$E3749,'EIA Petroleum Classification'!$A:$B,2,FALSE)</f>
        <v/>
      </c>
    </row>
    <row r="3751" spans="1:5">
      <c r="A3751">
        <f>YEAR(B3751)</f>
        <v/>
      </c>
      <c r="B3751">
        <f>'Input EIA Imports Petroleum'!A3750</f>
        <v/>
      </c>
      <c r="C3751">
        <f>'Input EIA Imports Petroleum'!K3750</f>
        <v/>
      </c>
      <c r="D3751">
        <f>'Input EIA Imports Petroleum'!L3750</f>
        <v/>
      </c>
      <c r="E3751">
        <f>VLOOKUP('Input EIA Imports Petroleum'!$E3750,'EIA Petroleum Classification'!$A:$B,2,FALSE)</f>
        <v/>
      </c>
    </row>
    <row r="3752" spans="1:5">
      <c r="A3752">
        <f>YEAR(B3752)</f>
        <v/>
      </c>
      <c r="B3752">
        <f>'Input EIA Imports Petroleum'!A3751</f>
        <v/>
      </c>
      <c r="C3752">
        <f>'Input EIA Imports Petroleum'!K3751</f>
        <v/>
      </c>
      <c r="D3752">
        <f>'Input EIA Imports Petroleum'!L3751</f>
        <v/>
      </c>
      <c r="E3752">
        <f>VLOOKUP('Input EIA Imports Petroleum'!$E3751,'EIA Petroleum Classification'!$A:$B,2,FALSE)</f>
        <v/>
      </c>
    </row>
    <row r="3753" spans="1:5">
      <c r="A3753">
        <f>YEAR(B3753)</f>
        <v/>
      </c>
      <c r="B3753">
        <f>'Input EIA Imports Petroleum'!A3752</f>
        <v/>
      </c>
      <c r="C3753">
        <f>'Input EIA Imports Petroleum'!K3752</f>
        <v/>
      </c>
      <c r="D3753">
        <f>'Input EIA Imports Petroleum'!L3752</f>
        <v/>
      </c>
      <c r="E3753">
        <f>VLOOKUP('Input EIA Imports Petroleum'!$E3752,'EIA Petroleum Classification'!$A:$B,2,FALSE)</f>
        <v/>
      </c>
    </row>
    <row r="3754" spans="1:5">
      <c r="A3754">
        <f>YEAR(B3754)</f>
        <v/>
      </c>
      <c r="B3754">
        <f>'Input EIA Imports Petroleum'!A3753</f>
        <v/>
      </c>
      <c r="C3754">
        <f>'Input EIA Imports Petroleum'!K3753</f>
        <v/>
      </c>
      <c r="D3754">
        <f>'Input EIA Imports Petroleum'!L3753</f>
        <v/>
      </c>
      <c r="E3754">
        <f>VLOOKUP('Input EIA Imports Petroleum'!$E3753,'EIA Petroleum Classification'!$A:$B,2,FALSE)</f>
        <v/>
      </c>
    </row>
    <row r="3755" spans="1:5">
      <c r="A3755">
        <f>YEAR(B3755)</f>
        <v/>
      </c>
      <c r="B3755">
        <f>'Input EIA Imports Petroleum'!A3754</f>
        <v/>
      </c>
      <c r="C3755">
        <f>'Input EIA Imports Petroleum'!K3754</f>
        <v/>
      </c>
      <c r="D3755">
        <f>'Input EIA Imports Petroleum'!L3754</f>
        <v/>
      </c>
      <c r="E3755">
        <f>VLOOKUP('Input EIA Imports Petroleum'!$E3754,'EIA Petroleum Classification'!$A:$B,2,FALSE)</f>
        <v/>
      </c>
    </row>
    <row r="3756" spans="1:5">
      <c r="A3756">
        <f>YEAR(B3756)</f>
        <v/>
      </c>
      <c r="B3756">
        <f>'Input EIA Imports Petroleum'!A3755</f>
        <v/>
      </c>
      <c r="C3756">
        <f>'Input EIA Imports Petroleum'!K3755</f>
        <v/>
      </c>
      <c r="D3756">
        <f>'Input EIA Imports Petroleum'!L3755</f>
        <v/>
      </c>
      <c r="E3756">
        <f>VLOOKUP('Input EIA Imports Petroleum'!$E3755,'EIA Petroleum Classification'!$A:$B,2,FALSE)</f>
        <v/>
      </c>
    </row>
    <row r="3757" spans="1:5">
      <c r="A3757">
        <f>YEAR(B3757)</f>
        <v/>
      </c>
      <c r="B3757">
        <f>'Input EIA Imports Petroleum'!A3756</f>
        <v/>
      </c>
      <c r="C3757">
        <f>'Input EIA Imports Petroleum'!K3756</f>
        <v/>
      </c>
      <c r="D3757">
        <f>'Input EIA Imports Petroleum'!L3756</f>
        <v/>
      </c>
      <c r="E3757">
        <f>VLOOKUP('Input EIA Imports Petroleum'!$E3756,'EIA Petroleum Classification'!$A:$B,2,FALSE)</f>
        <v/>
      </c>
    </row>
    <row r="3758" spans="1:5">
      <c r="A3758">
        <f>YEAR(B3758)</f>
        <v/>
      </c>
      <c r="B3758">
        <f>'Input EIA Imports Petroleum'!A3757</f>
        <v/>
      </c>
      <c r="C3758">
        <f>'Input EIA Imports Petroleum'!K3757</f>
        <v/>
      </c>
      <c r="D3758">
        <f>'Input EIA Imports Petroleum'!L3757</f>
        <v/>
      </c>
      <c r="E3758">
        <f>VLOOKUP('Input EIA Imports Petroleum'!$E3757,'EIA Petroleum Classification'!$A:$B,2,FALSE)</f>
        <v/>
      </c>
    </row>
    <row r="3759" spans="1:5">
      <c r="A3759">
        <f>YEAR(B3759)</f>
        <v/>
      </c>
      <c r="B3759">
        <f>'Input EIA Imports Petroleum'!A3758</f>
        <v/>
      </c>
      <c r="C3759">
        <f>'Input EIA Imports Petroleum'!K3758</f>
        <v/>
      </c>
      <c r="D3759">
        <f>'Input EIA Imports Petroleum'!L3758</f>
        <v/>
      </c>
      <c r="E3759">
        <f>VLOOKUP('Input EIA Imports Petroleum'!$E3758,'EIA Petroleum Classification'!$A:$B,2,FALSE)</f>
        <v/>
      </c>
    </row>
    <row r="3760" spans="1:5">
      <c r="A3760">
        <f>YEAR(B3760)</f>
        <v/>
      </c>
      <c r="B3760">
        <f>'Input EIA Imports Petroleum'!A3759</f>
        <v/>
      </c>
      <c r="C3760">
        <f>'Input EIA Imports Petroleum'!K3759</f>
        <v/>
      </c>
      <c r="D3760">
        <f>'Input EIA Imports Petroleum'!L3759</f>
        <v/>
      </c>
      <c r="E3760">
        <f>VLOOKUP('Input EIA Imports Petroleum'!$E3759,'EIA Petroleum Classification'!$A:$B,2,FALSE)</f>
        <v/>
      </c>
    </row>
    <row r="3761" spans="1:5">
      <c r="A3761">
        <f>YEAR(B3761)</f>
        <v/>
      </c>
      <c r="B3761">
        <f>'Input EIA Imports Petroleum'!A3760</f>
        <v/>
      </c>
      <c r="C3761">
        <f>'Input EIA Imports Petroleum'!K3760</f>
        <v/>
      </c>
      <c r="D3761">
        <f>'Input EIA Imports Petroleum'!L3760</f>
        <v/>
      </c>
      <c r="E3761">
        <f>VLOOKUP('Input EIA Imports Petroleum'!$E3760,'EIA Petroleum Classification'!$A:$B,2,FALSE)</f>
        <v/>
      </c>
    </row>
    <row r="3762" spans="1:5">
      <c r="A3762">
        <f>YEAR(B3762)</f>
        <v/>
      </c>
      <c r="B3762">
        <f>'Input EIA Imports Petroleum'!A3761</f>
        <v/>
      </c>
      <c r="C3762">
        <f>'Input EIA Imports Petroleum'!K3761</f>
        <v/>
      </c>
      <c r="D3762">
        <f>'Input EIA Imports Petroleum'!L3761</f>
        <v/>
      </c>
      <c r="E3762">
        <f>VLOOKUP('Input EIA Imports Petroleum'!$E3761,'EIA Petroleum Classification'!$A:$B,2,FALSE)</f>
        <v/>
      </c>
    </row>
    <row r="3763" spans="1:5">
      <c r="A3763">
        <f>YEAR(B3763)</f>
        <v/>
      </c>
      <c r="B3763">
        <f>'Input EIA Imports Petroleum'!A3762</f>
        <v/>
      </c>
      <c r="C3763">
        <f>'Input EIA Imports Petroleum'!K3762</f>
        <v/>
      </c>
      <c r="D3763">
        <f>'Input EIA Imports Petroleum'!L3762</f>
        <v/>
      </c>
      <c r="E3763">
        <f>VLOOKUP('Input EIA Imports Petroleum'!$E3762,'EIA Petroleum Classification'!$A:$B,2,FALSE)</f>
        <v/>
      </c>
    </row>
    <row r="3764" spans="1:5">
      <c r="A3764">
        <f>YEAR(B3764)</f>
        <v/>
      </c>
      <c r="B3764">
        <f>'Input EIA Imports Petroleum'!A3763</f>
        <v/>
      </c>
      <c r="C3764">
        <f>'Input EIA Imports Petroleum'!K3763</f>
        <v/>
      </c>
      <c r="D3764">
        <f>'Input EIA Imports Petroleum'!L3763</f>
        <v/>
      </c>
      <c r="E3764">
        <f>VLOOKUP('Input EIA Imports Petroleum'!$E3763,'EIA Petroleum Classification'!$A:$B,2,FALSE)</f>
        <v/>
      </c>
    </row>
    <row r="3765" spans="1:5">
      <c r="A3765">
        <f>YEAR(B3765)</f>
        <v/>
      </c>
      <c r="B3765">
        <f>'Input EIA Imports Petroleum'!A3764</f>
        <v/>
      </c>
      <c r="C3765">
        <f>'Input EIA Imports Petroleum'!K3764</f>
        <v/>
      </c>
      <c r="D3765">
        <f>'Input EIA Imports Petroleum'!L3764</f>
        <v/>
      </c>
      <c r="E3765">
        <f>VLOOKUP('Input EIA Imports Petroleum'!$E3764,'EIA Petroleum Classification'!$A:$B,2,FALSE)</f>
        <v/>
      </c>
    </row>
    <row r="3766" spans="1:5">
      <c r="A3766">
        <f>YEAR(B3766)</f>
        <v/>
      </c>
      <c r="B3766">
        <f>'Input EIA Imports Petroleum'!A3765</f>
        <v/>
      </c>
      <c r="C3766">
        <f>'Input EIA Imports Petroleum'!K3765</f>
        <v/>
      </c>
      <c r="D3766">
        <f>'Input EIA Imports Petroleum'!L3765</f>
        <v/>
      </c>
      <c r="E3766">
        <f>VLOOKUP('Input EIA Imports Petroleum'!$E3765,'EIA Petroleum Classification'!$A:$B,2,FALSE)</f>
        <v/>
      </c>
    </row>
    <row r="3767" spans="1:5">
      <c r="A3767">
        <f>YEAR(B3767)</f>
        <v/>
      </c>
      <c r="B3767">
        <f>'Input EIA Imports Petroleum'!A3766</f>
        <v/>
      </c>
      <c r="C3767">
        <f>'Input EIA Imports Petroleum'!K3766</f>
        <v/>
      </c>
      <c r="D3767">
        <f>'Input EIA Imports Petroleum'!L3766</f>
        <v/>
      </c>
      <c r="E3767">
        <f>VLOOKUP('Input EIA Imports Petroleum'!$E3766,'EIA Petroleum Classification'!$A:$B,2,FALSE)</f>
        <v/>
      </c>
    </row>
    <row r="3768" spans="1:5">
      <c r="A3768">
        <f>YEAR(B3768)</f>
        <v/>
      </c>
      <c r="B3768">
        <f>'Input EIA Imports Petroleum'!A3767</f>
        <v/>
      </c>
      <c r="C3768">
        <f>'Input EIA Imports Petroleum'!K3767</f>
        <v/>
      </c>
      <c r="D3768">
        <f>'Input EIA Imports Petroleum'!L3767</f>
        <v/>
      </c>
      <c r="E3768">
        <f>VLOOKUP('Input EIA Imports Petroleum'!$E3767,'EIA Petroleum Classification'!$A:$B,2,FALSE)</f>
        <v/>
      </c>
    </row>
    <row r="3769" spans="1:5">
      <c r="A3769">
        <f>YEAR(B3769)</f>
        <v/>
      </c>
      <c r="B3769">
        <f>'Input EIA Imports Petroleum'!A3768</f>
        <v/>
      </c>
      <c r="C3769">
        <f>'Input EIA Imports Petroleum'!K3768</f>
        <v/>
      </c>
      <c r="D3769">
        <f>'Input EIA Imports Petroleum'!L3768</f>
        <v/>
      </c>
      <c r="E3769">
        <f>VLOOKUP('Input EIA Imports Petroleum'!$E3768,'EIA Petroleum Classification'!$A:$B,2,FALSE)</f>
        <v/>
      </c>
    </row>
    <row r="3770" spans="1:5">
      <c r="A3770">
        <f>YEAR(B3770)</f>
        <v/>
      </c>
      <c r="B3770">
        <f>'Input EIA Imports Petroleum'!A3769</f>
        <v/>
      </c>
      <c r="C3770">
        <f>'Input EIA Imports Petroleum'!K3769</f>
        <v/>
      </c>
      <c r="D3770">
        <f>'Input EIA Imports Petroleum'!L3769</f>
        <v/>
      </c>
      <c r="E3770">
        <f>VLOOKUP('Input EIA Imports Petroleum'!$E3769,'EIA Petroleum Classification'!$A:$B,2,FALSE)</f>
        <v/>
      </c>
    </row>
    <row r="3771" spans="1:5">
      <c r="A3771">
        <f>YEAR(B3771)</f>
        <v/>
      </c>
      <c r="B3771">
        <f>'Input EIA Imports Petroleum'!A3770</f>
        <v/>
      </c>
      <c r="C3771">
        <f>'Input EIA Imports Petroleum'!K3770</f>
        <v/>
      </c>
      <c r="D3771">
        <f>'Input EIA Imports Petroleum'!L3770</f>
        <v/>
      </c>
      <c r="E3771">
        <f>VLOOKUP('Input EIA Imports Petroleum'!$E3770,'EIA Petroleum Classification'!$A:$B,2,FALSE)</f>
        <v/>
      </c>
    </row>
    <row r="3772" spans="1:5">
      <c r="A3772">
        <f>YEAR(B3772)</f>
        <v/>
      </c>
      <c r="B3772">
        <f>'Input EIA Imports Petroleum'!A3771</f>
        <v/>
      </c>
      <c r="C3772">
        <f>'Input EIA Imports Petroleum'!K3771</f>
        <v/>
      </c>
      <c r="D3772">
        <f>'Input EIA Imports Petroleum'!L3771</f>
        <v/>
      </c>
      <c r="E3772">
        <f>VLOOKUP('Input EIA Imports Petroleum'!$E3771,'EIA Petroleum Classification'!$A:$B,2,FALSE)</f>
        <v/>
      </c>
    </row>
    <row r="3773" spans="1:5">
      <c r="A3773">
        <f>YEAR(B3773)</f>
        <v/>
      </c>
      <c r="B3773">
        <f>'Input EIA Imports Petroleum'!A3772</f>
        <v/>
      </c>
      <c r="C3773">
        <f>'Input EIA Imports Petroleum'!K3772</f>
        <v/>
      </c>
      <c r="D3773">
        <f>'Input EIA Imports Petroleum'!L3772</f>
        <v/>
      </c>
      <c r="E3773">
        <f>VLOOKUP('Input EIA Imports Petroleum'!$E3772,'EIA Petroleum Classification'!$A:$B,2,FALSE)</f>
        <v/>
      </c>
    </row>
    <row r="3774" spans="1:5">
      <c r="A3774">
        <f>YEAR(B3774)</f>
        <v/>
      </c>
      <c r="B3774">
        <f>'Input EIA Imports Petroleum'!A3773</f>
        <v/>
      </c>
      <c r="C3774">
        <f>'Input EIA Imports Petroleum'!K3773</f>
        <v/>
      </c>
      <c r="D3774">
        <f>'Input EIA Imports Petroleum'!L3773</f>
        <v/>
      </c>
      <c r="E3774">
        <f>VLOOKUP('Input EIA Imports Petroleum'!$E3773,'EIA Petroleum Classification'!$A:$B,2,FALSE)</f>
        <v/>
      </c>
    </row>
    <row r="3775" spans="1:5">
      <c r="A3775">
        <f>YEAR(B3775)</f>
        <v/>
      </c>
      <c r="B3775">
        <f>'Input EIA Imports Petroleum'!A3774</f>
        <v/>
      </c>
      <c r="C3775">
        <f>'Input EIA Imports Petroleum'!K3774</f>
        <v/>
      </c>
      <c r="D3775">
        <f>'Input EIA Imports Petroleum'!L3774</f>
        <v/>
      </c>
      <c r="E3775">
        <f>VLOOKUP('Input EIA Imports Petroleum'!$E3774,'EIA Petroleum Classification'!$A:$B,2,FALSE)</f>
        <v/>
      </c>
    </row>
    <row r="3776" spans="1:5">
      <c r="A3776">
        <f>YEAR(B3776)</f>
        <v/>
      </c>
      <c r="B3776">
        <f>'Input EIA Imports Petroleum'!A3775</f>
        <v/>
      </c>
      <c r="C3776">
        <f>'Input EIA Imports Petroleum'!K3775</f>
        <v/>
      </c>
      <c r="D3776">
        <f>'Input EIA Imports Petroleum'!L3775</f>
        <v/>
      </c>
      <c r="E3776">
        <f>VLOOKUP('Input EIA Imports Petroleum'!$E3775,'EIA Petroleum Classification'!$A:$B,2,FALSE)</f>
        <v/>
      </c>
    </row>
    <row r="3777" spans="1:5">
      <c r="A3777">
        <f>YEAR(B3777)</f>
        <v/>
      </c>
      <c r="B3777">
        <f>'Input EIA Imports Petroleum'!A3776</f>
        <v/>
      </c>
      <c r="C3777">
        <f>'Input EIA Imports Petroleum'!K3776</f>
        <v/>
      </c>
      <c r="D3777">
        <f>'Input EIA Imports Petroleum'!L3776</f>
        <v/>
      </c>
      <c r="E3777">
        <f>VLOOKUP('Input EIA Imports Petroleum'!$E3776,'EIA Petroleum Classification'!$A:$B,2,FALSE)</f>
        <v/>
      </c>
    </row>
    <row r="3778" spans="1:5">
      <c r="A3778">
        <f>YEAR(B3778)</f>
        <v/>
      </c>
      <c r="B3778">
        <f>'Input EIA Imports Petroleum'!A3777</f>
        <v/>
      </c>
      <c r="C3778">
        <f>'Input EIA Imports Petroleum'!K3777</f>
        <v/>
      </c>
      <c r="D3778">
        <f>'Input EIA Imports Petroleum'!L3777</f>
        <v/>
      </c>
      <c r="E3778">
        <f>VLOOKUP('Input EIA Imports Petroleum'!$E3777,'EIA Petroleum Classification'!$A:$B,2,FALSE)</f>
        <v/>
      </c>
    </row>
    <row r="3779" spans="1:5">
      <c r="A3779">
        <f>YEAR(B3779)</f>
        <v/>
      </c>
      <c r="B3779">
        <f>'Input EIA Imports Petroleum'!A3778</f>
        <v/>
      </c>
      <c r="C3779">
        <f>'Input EIA Imports Petroleum'!K3778</f>
        <v/>
      </c>
      <c r="D3779">
        <f>'Input EIA Imports Petroleum'!L3778</f>
        <v/>
      </c>
      <c r="E3779">
        <f>VLOOKUP('Input EIA Imports Petroleum'!$E3778,'EIA Petroleum Classification'!$A:$B,2,FALSE)</f>
        <v/>
      </c>
    </row>
    <row r="3780" spans="1:5">
      <c r="A3780">
        <f>YEAR(B3780)</f>
        <v/>
      </c>
      <c r="B3780">
        <f>'Input EIA Imports Petroleum'!A3779</f>
        <v/>
      </c>
      <c r="C3780">
        <f>'Input EIA Imports Petroleum'!K3779</f>
        <v/>
      </c>
      <c r="D3780">
        <f>'Input EIA Imports Petroleum'!L3779</f>
        <v/>
      </c>
      <c r="E3780">
        <f>VLOOKUP('Input EIA Imports Petroleum'!$E3779,'EIA Petroleum Classification'!$A:$B,2,FALSE)</f>
        <v/>
      </c>
    </row>
    <row r="3781" spans="1:5">
      <c r="A3781">
        <f>YEAR(B3781)</f>
        <v/>
      </c>
      <c r="B3781">
        <f>'Input EIA Imports Petroleum'!A3780</f>
        <v/>
      </c>
      <c r="C3781">
        <f>'Input EIA Imports Petroleum'!K3780</f>
        <v/>
      </c>
      <c r="D3781">
        <f>'Input EIA Imports Petroleum'!L3780</f>
        <v/>
      </c>
      <c r="E3781">
        <f>VLOOKUP('Input EIA Imports Petroleum'!$E3780,'EIA Petroleum Classification'!$A:$B,2,FALSE)</f>
        <v/>
      </c>
    </row>
    <row r="3782" spans="1:5">
      <c r="A3782">
        <f>YEAR(B3782)</f>
        <v/>
      </c>
      <c r="B3782">
        <f>'Input EIA Imports Petroleum'!A3781</f>
        <v/>
      </c>
      <c r="C3782">
        <f>'Input EIA Imports Petroleum'!K3781</f>
        <v/>
      </c>
      <c r="D3782">
        <f>'Input EIA Imports Petroleum'!L3781</f>
        <v/>
      </c>
      <c r="E3782">
        <f>VLOOKUP('Input EIA Imports Petroleum'!$E3781,'EIA Petroleum Classification'!$A:$B,2,FALSE)</f>
        <v/>
      </c>
    </row>
    <row r="3783" spans="1:5">
      <c r="A3783">
        <f>YEAR(B3783)</f>
        <v/>
      </c>
      <c r="B3783">
        <f>'Input EIA Imports Petroleum'!A3782</f>
        <v/>
      </c>
      <c r="C3783">
        <f>'Input EIA Imports Petroleum'!K3782</f>
        <v/>
      </c>
      <c r="D3783">
        <f>'Input EIA Imports Petroleum'!L3782</f>
        <v/>
      </c>
      <c r="E3783">
        <f>VLOOKUP('Input EIA Imports Petroleum'!$E3782,'EIA Petroleum Classification'!$A:$B,2,FALSE)</f>
        <v/>
      </c>
    </row>
    <row r="3784" spans="1:5">
      <c r="A3784">
        <f>YEAR(B3784)</f>
        <v/>
      </c>
      <c r="B3784">
        <f>'Input EIA Imports Petroleum'!A3783</f>
        <v/>
      </c>
      <c r="C3784">
        <f>'Input EIA Imports Petroleum'!K3783</f>
        <v/>
      </c>
      <c r="D3784">
        <f>'Input EIA Imports Petroleum'!L3783</f>
        <v/>
      </c>
      <c r="E3784">
        <f>VLOOKUP('Input EIA Imports Petroleum'!$E3783,'EIA Petroleum Classification'!$A:$B,2,FALSE)</f>
        <v/>
      </c>
    </row>
    <row r="3785" spans="1:5">
      <c r="A3785">
        <f>YEAR(B3785)</f>
        <v/>
      </c>
      <c r="B3785">
        <f>'Input EIA Imports Petroleum'!A3784</f>
        <v/>
      </c>
      <c r="C3785">
        <f>'Input EIA Imports Petroleum'!K3784</f>
        <v/>
      </c>
      <c r="D3785">
        <f>'Input EIA Imports Petroleum'!L3784</f>
        <v/>
      </c>
      <c r="E3785">
        <f>VLOOKUP('Input EIA Imports Petroleum'!$E3784,'EIA Petroleum Classification'!$A:$B,2,FALSE)</f>
        <v/>
      </c>
    </row>
    <row r="3786" spans="1:5">
      <c r="A3786">
        <f>YEAR(B3786)</f>
        <v/>
      </c>
      <c r="B3786">
        <f>'Input EIA Imports Petroleum'!A3785</f>
        <v/>
      </c>
      <c r="C3786">
        <f>'Input EIA Imports Petroleum'!K3785</f>
        <v/>
      </c>
      <c r="D3786">
        <f>'Input EIA Imports Petroleum'!L3785</f>
        <v/>
      </c>
      <c r="E3786">
        <f>VLOOKUP('Input EIA Imports Petroleum'!$E3785,'EIA Petroleum Classification'!$A:$B,2,FALSE)</f>
        <v/>
      </c>
    </row>
    <row r="3787" spans="1:5">
      <c r="A3787">
        <f>YEAR(B3787)</f>
        <v/>
      </c>
      <c r="B3787">
        <f>'Input EIA Imports Petroleum'!A3786</f>
        <v/>
      </c>
      <c r="C3787">
        <f>'Input EIA Imports Petroleum'!K3786</f>
        <v/>
      </c>
      <c r="D3787">
        <f>'Input EIA Imports Petroleum'!L3786</f>
        <v/>
      </c>
      <c r="E3787">
        <f>VLOOKUP('Input EIA Imports Petroleum'!$E3786,'EIA Petroleum Classification'!$A:$B,2,FALSE)</f>
        <v/>
      </c>
    </row>
    <row r="3788" spans="1:5">
      <c r="A3788">
        <f>YEAR(B3788)</f>
        <v/>
      </c>
      <c r="B3788">
        <f>'Input EIA Imports Petroleum'!A3787</f>
        <v/>
      </c>
      <c r="C3788">
        <f>'Input EIA Imports Petroleum'!K3787</f>
        <v/>
      </c>
      <c r="D3788">
        <f>'Input EIA Imports Petroleum'!L3787</f>
        <v/>
      </c>
      <c r="E3788">
        <f>VLOOKUP('Input EIA Imports Petroleum'!$E3787,'EIA Petroleum Classification'!$A:$B,2,FALSE)</f>
        <v/>
      </c>
    </row>
    <row r="3789" spans="1:5">
      <c r="A3789">
        <f>YEAR(B3789)</f>
        <v/>
      </c>
      <c r="B3789">
        <f>'Input EIA Imports Petroleum'!A3788</f>
        <v/>
      </c>
      <c r="C3789">
        <f>'Input EIA Imports Petroleum'!K3788</f>
        <v/>
      </c>
      <c r="D3789">
        <f>'Input EIA Imports Petroleum'!L3788</f>
        <v/>
      </c>
      <c r="E3789">
        <f>VLOOKUP('Input EIA Imports Petroleum'!$E3788,'EIA Petroleum Classification'!$A:$B,2,FALSE)</f>
        <v/>
      </c>
    </row>
    <row r="3790" spans="1:5">
      <c r="A3790">
        <f>YEAR(B3790)</f>
        <v/>
      </c>
      <c r="B3790">
        <f>'Input EIA Imports Petroleum'!A3789</f>
        <v/>
      </c>
      <c r="C3790">
        <f>'Input EIA Imports Petroleum'!K3789</f>
        <v/>
      </c>
      <c r="D3790">
        <f>'Input EIA Imports Petroleum'!L3789</f>
        <v/>
      </c>
      <c r="E3790">
        <f>VLOOKUP('Input EIA Imports Petroleum'!$E3789,'EIA Petroleum Classification'!$A:$B,2,FALSE)</f>
        <v/>
      </c>
    </row>
    <row r="3791" spans="1:5">
      <c r="A3791">
        <f>YEAR(B3791)</f>
        <v/>
      </c>
      <c r="B3791">
        <f>'Input EIA Imports Petroleum'!A3790</f>
        <v/>
      </c>
      <c r="C3791">
        <f>'Input EIA Imports Petroleum'!K3790</f>
        <v/>
      </c>
      <c r="D3791">
        <f>'Input EIA Imports Petroleum'!L3790</f>
        <v/>
      </c>
      <c r="E3791">
        <f>VLOOKUP('Input EIA Imports Petroleum'!$E3790,'EIA Petroleum Classification'!$A:$B,2,FALSE)</f>
        <v/>
      </c>
    </row>
    <row r="3792" spans="1:5">
      <c r="A3792">
        <f>YEAR(B3792)</f>
        <v/>
      </c>
      <c r="B3792">
        <f>'Input EIA Imports Petroleum'!A3791</f>
        <v/>
      </c>
      <c r="C3792">
        <f>'Input EIA Imports Petroleum'!K3791</f>
        <v/>
      </c>
      <c r="D3792">
        <f>'Input EIA Imports Petroleum'!L3791</f>
        <v/>
      </c>
      <c r="E3792">
        <f>VLOOKUP('Input EIA Imports Petroleum'!$E3791,'EIA Petroleum Classification'!$A:$B,2,FALSE)</f>
        <v/>
      </c>
    </row>
    <row r="3793" spans="1:5">
      <c r="A3793">
        <f>YEAR(B3793)</f>
        <v/>
      </c>
      <c r="B3793">
        <f>'Input EIA Imports Petroleum'!A3792</f>
        <v/>
      </c>
      <c r="C3793">
        <f>'Input EIA Imports Petroleum'!K3792</f>
        <v/>
      </c>
      <c r="D3793">
        <f>'Input EIA Imports Petroleum'!L3792</f>
        <v/>
      </c>
      <c r="E3793">
        <f>VLOOKUP('Input EIA Imports Petroleum'!$E3792,'EIA Petroleum Classification'!$A:$B,2,FALSE)</f>
        <v/>
      </c>
    </row>
    <row r="3794" spans="1:5">
      <c r="A3794">
        <f>YEAR(B3794)</f>
        <v/>
      </c>
      <c r="B3794">
        <f>'Input EIA Imports Petroleum'!A3793</f>
        <v/>
      </c>
      <c r="C3794">
        <f>'Input EIA Imports Petroleum'!K3793</f>
        <v/>
      </c>
      <c r="D3794">
        <f>'Input EIA Imports Petroleum'!L3793</f>
        <v/>
      </c>
      <c r="E3794">
        <f>VLOOKUP('Input EIA Imports Petroleum'!$E3793,'EIA Petroleum Classification'!$A:$B,2,FALSE)</f>
        <v/>
      </c>
    </row>
    <row r="3795" spans="1:5">
      <c r="A3795">
        <f>YEAR(B3795)</f>
        <v/>
      </c>
      <c r="B3795">
        <f>'Input EIA Imports Petroleum'!A3794</f>
        <v/>
      </c>
      <c r="C3795">
        <f>'Input EIA Imports Petroleum'!K3794</f>
        <v/>
      </c>
      <c r="D3795">
        <f>'Input EIA Imports Petroleum'!L3794</f>
        <v/>
      </c>
      <c r="E3795">
        <f>VLOOKUP('Input EIA Imports Petroleum'!$E3794,'EIA Petroleum Classification'!$A:$B,2,FALSE)</f>
        <v/>
      </c>
    </row>
    <row r="3796" spans="1:5">
      <c r="A3796">
        <f>YEAR(B3796)</f>
        <v/>
      </c>
      <c r="B3796">
        <f>'Input EIA Imports Petroleum'!A3795</f>
        <v/>
      </c>
      <c r="C3796">
        <f>'Input EIA Imports Petroleum'!K3795</f>
        <v/>
      </c>
      <c r="D3796">
        <f>'Input EIA Imports Petroleum'!L3795</f>
        <v/>
      </c>
      <c r="E3796">
        <f>VLOOKUP('Input EIA Imports Petroleum'!$E3795,'EIA Petroleum Classification'!$A:$B,2,FALSE)</f>
        <v/>
      </c>
    </row>
    <row r="3797" spans="1:5">
      <c r="A3797">
        <f>YEAR(B3797)</f>
        <v/>
      </c>
      <c r="B3797">
        <f>'Input EIA Imports Petroleum'!A3796</f>
        <v/>
      </c>
      <c r="C3797">
        <f>'Input EIA Imports Petroleum'!K3796</f>
        <v/>
      </c>
      <c r="D3797">
        <f>'Input EIA Imports Petroleum'!L3796</f>
        <v/>
      </c>
      <c r="E3797">
        <f>VLOOKUP('Input EIA Imports Petroleum'!$E3796,'EIA Petroleum Classification'!$A:$B,2,FALSE)</f>
        <v/>
      </c>
    </row>
    <row r="3798" spans="1:5">
      <c r="A3798">
        <f>YEAR(B3798)</f>
        <v/>
      </c>
      <c r="B3798">
        <f>'Input EIA Imports Petroleum'!A3797</f>
        <v/>
      </c>
      <c r="C3798">
        <f>'Input EIA Imports Petroleum'!K3797</f>
        <v/>
      </c>
      <c r="D3798">
        <f>'Input EIA Imports Petroleum'!L3797</f>
        <v/>
      </c>
      <c r="E3798">
        <f>VLOOKUP('Input EIA Imports Petroleum'!$E3797,'EIA Petroleum Classification'!$A:$B,2,FALSE)</f>
        <v/>
      </c>
    </row>
    <row r="3799" spans="1:5">
      <c r="A3799">
        <f>YEAR(B3799)</f>
        <v/>
      </c>
      <c r="B3799">
        <f>'Input EIA Imports Petroleum'!A3798</f>
        <v/>
      </c>
      <c r="C3799">
        <f>'Input EIA Imports Petroleum'!K3798</f>
        <v/>
      </c>
      <c r="D3799">
        <f>'Input EIA Imports Petroleum'!L3798</f>
        <v/>
      </c>
      <c r="E3799">
        <f>VLOOKUP('Input EIA Imports Petroleum'!$E3798,'EIA Petroleum Classification'!$A:$B,2,FALSE)</f>
        <v/>
      </c>
    </row>
    <row r="3800" spans="1:5">
      <c r="A3800">
        <f>YEAR(B3800)</f>
        <v/>
      </c>
      <c r="B3800">
        <f>'Input EIA Imports Petroleum'!A3799</f>
        <v/>
      </c>
      <c r="C3800">
        <f>'Input EIA Imports Petroleum'!K3799</f>
        <v/>
      </c>
      <c r="D3800">
        <f>'Input EIA Imports Petroleum'!L3799</f>
        <v/>
      </c>
      <c r="E3800">
        <f>VLOOKUP('Input EIA Imports Petroleum'!$E3799,'EIA Petroleum Classification'!$A:$B,2,FALSE)</f>
        <v/>
      </c>
    </row>
    <row r="3801" spans="1:5">
      <c r="A3801">
        <f>YEAR(B3801)</f>
        <v/>
      </c>
      <c r="B3801">
        <f>'Input EIA Imports Petroleum'!A3800</f>
        <v/>
      </c>
      <c r="C3801">
        <f>'Input EIA Imports Petroleum'!K3800</f>
        <v/>
      </c>
      <c r="D3801">
        <f>'Input EIA Imports Petroleum'!L3800</f>
        <v/>
      </c>
      <c r="E3801">
        <f>VLOOKUP('Input EIA Imports Petroleum'!$E3800,'EIA Petroleum Classification'!$A:$B,2,FALSE)</f>
        <v/>
      </c>
    </row>
    <row r="3802" spans="1:5">
      <c r="A3802">
        <f>YEAR(B3802)</f>
        <v/>
      </c>
      <c r="B3802">
        <f>'Input EIA Imports Petroleum'!A3801</f>
        <v/>
      </c>
      <c r="C3802">
        <f>'Input EIA Imports Petroleum'!K3801</f>
        <v/>
      </c>
      <c r="D3802">
        <f>'Input EIA Imports Petroleum'!L3801</f>
        <v/>
      </c>
      <c r="E3802">
        <f>VLOOKUP('Input EIA Imports Petroleum'!$E3801,'EIA Petroleum Classification'!$A:$B,2,FALSE)</f>
        <v/>
      </c>
    </row>
    <row r="3803" spans="1:5">
      <c r="A3803">
        <f>YEAR(B3803)</f>
        <v/>
      </c>
      <c r="B3803">
        <f>'Input EIA Imports Petroleum'!A3802</f>
        <v/>
      </c>
      <c r="C3803">
        <f>'Input EIA Imports Petroleum'!K3802</f>
        <v/>
      </c>
      <c r="D3803">
        <f>'Input EIA Imports Petroleum'!L3802</f>
        <v/>
      </c>
      <c r="E3803">
        <f>VLOOKUP('Input EIA Imports Petroleum'!$E3802,'EIA Petroleum Classification'!$A:$B,2,FALSE)</f>
        <v/>
      </c>
    </row>
    <row r="3804" spans="1:5">
      <c r="A3804">
        <f>YEAR(B3804)</f>
        <v/>
      </c>
      <c r="B3804">
        <f>'Input EIA Imports Petroleum'!A3803</f>
        <v/>
      </c>
      <c r="C3804">
        <f>'Input EIA Imports Petroleum'!K3803</f>
        <v/>
      </c>
      <c r="D3804">
        <f>'Input EIA Imports Petroleum'!L3803</f>
        <v/>
      </c>
      <c r="E3804">
        <f>VLOOKUP('Input EIA Imports Petroleum'!$E3803,'EIA Petroleum Classification'!$A:$B,2,FALSE)</f>
        <v/>
      </c>
    </row>
    <row r="3805" spans="1:5">
      <c r="A3805">
        <f>YEAR(B3805)</f>
        <v/>
      </c>
      <c r="B3805">
        <f>'Input EIA Imports Petroleum'!A3804</f>
        <v/>
      </c>
      <c r="C3805">
        <f>'Input EIA Imports Petroleum'!K3804</f>
        <v/>
      </c>
      <c r="D3805">
        <f>'Input EIA Imports Petroleum'!L3804</f>
        <v/>
      </c>
      <c r="E3805">
        <f>VLOOKUP('Input EIA Imports Petroleum'!$E3804,'EIA Petroleum Classification'!$A:$B,2,FALSE)</f>
        <v/>
      </c>
    </row>
    <row r="3806" spans="1:5">
      <c r="A3806">
        <f>YEAR(B3806)</f>
        <v/>
      </c>
      <c r="B3806">
        <f>'Input EIA Imports Petroleum'!A3805</f>
        <v/>
      </c>
      <c r="C3806">
        <f>'Input EIA Imports Petroleum'!K3805</f>
        <v/>
      </c>
      <c r="D3806">
        <f>'Input EIA Imports Petroleum'!L3805</f>
        <v/>
      </c>
      <c r="E3806">
        <f>VLOOKUP('Input EIA Imports Petroleum'!$E3805,'EIA Petroleum Classification'!$A:$B,2,FALSE)</f>
        <v/>
      </c>
    </row>
    <row r="3807" spans="1:5">
      <c r="A3807">
        <f>YEAR(B3807)</f>
        <v/>
      </c>
      <c r="B3807">
        <f>'Input EIA Imports Petroleum'!A3806</f>
        <v/>
      </c>
      <c r="C3807">
        <f>'Input EIA Imports Petroleum'!K3806</f>
        <v/>
      </c>
      <c r="D3807">
        <f>'Input EIA Imports Petroleum'!L3806</f>
        <v/>
      </c>
      <c r="E3807">
        <f>VLOOKUP('Input EIA Imports Petroleum'!$E3806,'EIA Petroleum Classification'!$A:$B,2,FALSE)</f>
        <v/>
      </c>
    </row>
    <row r="3808" spans="1:5">
      <c r="A3808">
        <f>YEAR(B3808)</f>
        <v/>
      </c>
      <c r="B3808">
        <f>'Input EIA Imports Petroleum'!A3807</f>
        <v/>
      </c>
      <c r="C3808">
        <f>'Input EIA Imports Petroleum'!K3807</f>
        <v/>
      </c>
      <c r="D3808">
        <f>'Input EIA Imports Petroleum'!L3807</f>
        <v/>
      </c>
      <c r="E3808">
        <f>VLOOKUP('Input EIA Imports Petroleum'!$E3807,'EIA Petroleum Classification'!$A:$B,2,FALSE)</f>
        <v/>
      </c>
    </row>
    <row r="3809" spans="1:5">
      <c r="A3809">
        <f>YEAR(B3809)</f>
        <v/>
      </c>
      <c r="B3809">
        <f>'Input EIA Imports Petroleum'!A3808</f>
        <v/>
      </c>
      <c r="C3809">
        <f>'Input EIA Imports Petroleum'!K3808</f>
        <v/>
      </c>
      <c r="D3809">
        <f>'Input EIA Imports Petroleum'!L3808</f>
        <v/>
      </c>
      <c r="E3809">
        <f>VLOOKUP('Input EIA Imports Petroleum'!$E3808,'EIA Petroleum Classification'!$A:$B,2,FALSE)</f>
        <v/>
      </c>
    </row>
    <row r="3810" spans="1:5">
      <c r="A3810">
        <f>YEAR(B3810)</f>
        <v/>
      </c>
      <c r="B3810">
        <f>'Input EIA Imports Petroleum'!A3809</f>
        <v/>
      </c>
      <c r="C3810">
        <f>'Input EIA Imports Petroleum'!K3809</f>
        <v/>
      </c>
      <c r="D3810">
        <f>'Input EIA Imports Petroleum'!L3809</f>
        <v/>
      </c>
      <c r="E3810">
        <f>VLOOKUP('Input EIA Imports Petroleum'!$E3809,'EIA Petroleum Classification'!$A:$B,2,FALSE)</f>
        <v/>
      </c>
    </row>
    <row r="3811" spans="1:5">
      <c r="A3811">
        <f>YEAR(B3811)</f>
        <v/>
      </c>
      <c r="B3811">
        <f>'Input EIA Imports Petroleum'!A3810</f>
        <v/>
      </c>
      <c r="C3811">
        <f>'Input EIA Imports Petroleum'!K3810</f>
        <v/>
      </c>
      <c r="D3811">
        <f>'Input EIA Imports Petroleum'!L3810</f>
        <v/>
      </c>
      <c r="E3811">
        <f>VLOOKUP('Input EIA Imports Petroleum'!$E3810,'EIA Petroleum Classification'!$A:$B,2,FALSE)</f>
        <v/>
      </c>
    </row>
    <row r="3812" spans="1:5">
      <c r="A3812">
        <f>YEAR(B3812)</f>
        <v/>
      </c>
      <c r="B3812">
        <f>'Input EIA Imports Petroleum'!A3811</f>
        <v/>
      </c>
      <c r="C3812">
        <f>'Input EIA Imports Petroleum'!K3811</f>
        <v/>
      </c>
      <c r="D3812">
        <f>'Input EIA Imports Petroleum'!L3811</f>
        <v/>
      </c>
      <c r="E3812">
        <f>VLOOKUP('Input EIA Imports Petroleum'!$E3811,'EIA Petroleum Classification'!$A:$B,2,FALSE)</f>
        <v/>
      </c>
    </row>
    <row r="3813" spans="1:5">
      <c r="A3813">
        <f>YEAR(B3813)</f>
        <v/>
      </c>
      <c r="B3813">
        <f>'Input EIA Imports Petroleum'!A3812</f>
        <v/>
      </c>
      <c r="C3813">
        <f>'Input EIA Imports Petroleum'!K3812</f>
        <v/>
      </c>
      <c r="D3813">
        <f>'Input EIA Imports Petroleum'!L3812</f>
        <v/>
      </c>
      <c r="E3813">
        <f>VLOOKUP('Input EIA Imports Petroleum'!$E3812,'EIA Petroleum Classification'!$A:$B,2,FALSE)</f>
        <v/>
      </c>
    </row>
    <row r="3814" spans="1:5">
      <c r="A3814">
        <f>YEAR(B3814)</f>
        <v/>
      </c>
      <c r="B3814">
        <f>'Input EIA Imports Petroleum'!A3813</f>
        <v/>
      </c>
      <c r="C3814">
        <f>'Input EIA Imports Petroleum'!K3813</f>
        <v/>
      </c>
      <c r="D3814">
        <f>'Input EIA Imports Petroleum'!L3813</f>
        <v/>
      </c>
      <c r="E3814">
        <f>VLOOKUP('Input EIA Imports Petroleum'!$E3813,'EIA Petroleum Classification'!$A:$B,2,FALSE)</f>
        <v/>
      </c>
    </row>
    <row r="3815" spans="1:5">
      <c r="A3815">
        <f>YEAR(B3815)</f>
        <v/>
      </c>
      <c r="B3815">
        <f>'Input EIA Imports Petroleum'!A3814</f>
        <v/>
      </c>
      <c r="C3815">
        <f>'Input EIA Imports Petroleum'!K3814</f>
        <v/>
      </c>
      <c r="D3815">
        <f>'Input EIA Imports Petroleum'!L3814</f>
        <v/>
      </c>
      <c r="E3815">
        <f>VLOOKUP('Input EIA Imports Petroleum'!$E3814,'EIA Petroleum Classification'!$A:$B,2,FALSE)</f>
        <v/>
      </c>
    </row>
    <row r="3816" spans="1:5">
      <c r="A3816">
        <f>YEAR(B3816)</f>
        <v/>
      </c>
      <c r="B3816">
        <f>'Input EIA Imports Petroleum'!A3815</f>
        <v/>
      </c>
      <c r="C3816">
        <f>'Input EIA Imports Petroleum'!K3815</f>
        <v/>
      </c>
      <c r="D3816">
        <f>'Input EIA Imports Petroleum'!L3815</f>
        <v/>
      </c>
      <c r="E3816">
        <f>VLOOKUP('Input EIA Imports Petroleum'!$E3815,'EIA Petroleum Classification'!$A:$B,2,FALSE)</f>
        <v/>
      </c>
    </row>
    <row r="3817" spans="1:5">
      <c r="A3817">
        <f>YEAR(B3817)</f>
        <v/>
      </c>
      <c r="B3817">
        <f>'Input EIA Imports Petroleum'!A3816</f>
        <v/>
      </c>
      <c r="C3817">
        <f>'Input EIA Imports Petroleum'!K3816</f>
        <v/>
      </c>
      <c r="D3817">
        <f>'Input EIA Imports Petroleum'!L3816</f>
        <v/>
      </c>
      <c r="E3817">
        <f>VLOOKUP('Input EIA Imports Petroleum'!$E3816,'EIA Petroleum Classification'!$A:$B,2,FALSE)</f>
        <v/>
      </c>
    </row>
    <row r="3818" spans="1:5">
      <c r="A3818">
        <f>YEAR(B3818)</f>
        <v/>
      </c>
      <c r="B3818">
        <f>'Input EIA Imports Petroleum'!A3817</f>
        <v/>
      </c>
      <c r="C3818">
        <f>'Input EIA Imports Petroleum'!K3817</f>
        <v/>
      </c>
      <c r="D3818">
        <f>'Input EIA Imports Petroleum'!L3817</f>
        <v/>
      </c>
      <c r="E3818">
        <f>VLOOKUP('Input EIA Imports Petroleum'!$E3817,'EIA Petroleum Classification'!$A:$B,2,FALSE)</f>
        <v/>
      </c>
    </row>
    <row r="3819" spans="1:5">
      <c r="A3819">
        <f>YEAR(B3819)</f>
        <v/>
      </c>
      <c r="B3819">
        <f>'Input EIA Imports Petroleum'!A3818</f>
        <v/>
      </c>
      <c r="C3819">
        <f>'Input EIA Imports Petroleum'!K3818</f>
        <v/>
      </c>
      <c r="D3819">
        <f>'Input EIA Imports Petroleum'!L3818</f>
        <v/>
      </c>
      <c r="E3819">
        <f>VLOOKUP('Input EIA Imports Petroleum'!$E3818,'EIA Petroleum Classification'!$A:$B,2,FALSE)</f>
        <v/>
      </c>
    </row>
    <row r="3820" spans="1:5">
      <c r="A3820">
        <f>YEAR(B3820)</f>
        <v/>
      </c>
      <c r="B3820">
        <f>'Input EIA Imports Petroleum'!A3819</f>
        <v/>
      </c>
      <c r="C3820">
        <f>'Input EIA Imports Petroleum'!K3819</f>
        <v/>
      </c>
      <c r="D3820">
        <f>'Input EIA Imports Petroleum'!L3819</f>
        <v/>
      </c>
      <c r="E3820">
        <f>VLOOKUP('Input EIA Imports Petroleum'!$E3819,'EIA Petroleum Classification'!$A:$B,2,FALSE)</f>
        <v/>
      </c>
    </row>
    <row r="3821" spans="1:5">
      <c r="A3821">
        <f>YEAR(B3821)</f>
        <v/>
      </c>
      <c r="B3821">
        <f>'Input EIA Imports Petroleum'!A3820</f>
        <v/>
      </c>
      <c r="C3821">
        <f>'Input EIA Imports Petroleum'!K3820</f>
        <v/>
      </c>
      <c r="D3821">
        <f>'Input EIA Imports Petroleum'!L3820</f>
        <v/>
      </c>
      <c r="E3821">
        <f>VLOOKUP('Input EIA Imports Petroleum'!$E3820,'EIA Petroleum Classification'!$A:$B,2,FALSE)</f>
        <v/>
      </c>
    </row>
    <row r="3822" spans="1:5">
      <c r="A3822">
        <f>YEAR(B3822)</f>
        <v/>
      </c>
      <c r="B3822">
        <f>'Input EIA Imports Petroleum'!A3821</f>
        <v/>
      </c>
      <c r="C3822">
        <f>'Input EIA Imports Petroleum'!K3821</f>
        <v/>
      </c>
      <c r="D3822">
        <f>'Input EIA Imports Petroleum'!L3821</f>
        <v/>
      </c>
      <c r="E3822">
        <f>VLOOKUP('Input EIA Imports Petroleum'!$E3821,'EIA Petroleum Classification'!$A:$B,2,FALSE)</f>
        <v/>
      </c>
    </row>
    <row r="3823" spans="1:5">
      <c r="A3823">
        <f>YEAR(B3823)</f>
        <v/>
      </c>
      <c r="B3823">
        <f>'Input EIA Imports Petroleum'!A3822</f>
        <v/>
      </c>
      <c r="C3823">
        <f>'Input EIA Imports Petroleum'!K3822</f>
        <v/>
      </c>
      <c r="D3823">
        <f>'Input EIA Imports Petroleum'!L3822</f>
        <v/>
      </c>
      <c r="E3823">
        <f>VLOOKUP('Input EIA Imports Petroleum'!$E3822,'EIA Petroleum Classification'!$A:$B,2,FALSE)</f>
        <v/>
      </c>
    </row>
    <row r="3824" spans="1:5">
      <c r="A3824">
        <f>YEAR(B3824)</f>
        <v/>
      </c>
      <c r="B3824">
        <f>'Input EIA Imports Petroleum'!A3823</f>
        <v/>
      </c>
      <c r="C3824">
        <f>'Input EIA Imports Petroleum'!K3823</f>
        <v/>
      </c>
      <c r="D3824">
        <f>'Input EIA Imports Petroleum'!L3823</f>
        <v/>
      </c>
      <c r="E3824">
        <f>VLOOKUP('Input EIA Imports Petroleum'!$E3823,'EIA Petroleum Classification'!$A:$B,2,FALSE)</f>
        <v/>
      </c>
    </row>
    <row r="3825" spans="1:5">
      <c r="A3825">
        <f>YEAR(B3825)</f>
        <v/>
      </c>
      <c r="B3825">
        <f>'Input EIA Imports Petroleum'!A3824</f>
        <v/>
      </c>
      <c r="C3825">
        <f>'Input EIA Imports Petroleum'!K3824</f>
        <v/>
      </c>
      <c r="D3825">
        <f>'Input EIA Imports Petroleum'!L3824</f>
        <v/>
      </c>
      <c r="E3825">
        <f>VLOOKUP('Input EIA Imports Petroleum'!$E3824,'EIA Petroleum Classification'!$A:$B,2,FALSE)</f>
        <v/>
      </c>
    </row>
    <row r="3826" spans="1:5">
      <c r="A3826">
        <f>YEAR(B3826)</f>
        <v/>
      </c>
      <c r="B3826">
        <f>'Input EIA Imports Petroleum'!A3825</f>
        <v/>
      </c>
      <c r="C3826">
        <f>'Input EIA Imports Petroleum'!K3825</f>
        <v/>
      </c>
      <c r="D3826">
        <f>'Input EIA Imports Petroleum'!L3825</f>
        <v/>
      </c>
      <c r="E3826">
        <f>VLOOKUP('Input EIA Imports Petroleum'!$E3825,'EIA Petroleum Classification'!$A:$B,2,FALSE)</f>
        <v/>
      </c>
    </row>
    <row r="3827" spans="1:5">
      <c r="A3827">
        <f>YEAR(B3827)</f>
        <v/>
      </c>
      <c r="B3827">
        <f>'Input EIA Imports Petroleum'!A3826</f>
        <v/>
      </c>
      <c r="C3827">
        <f>'Input EIA Imports Petroleum'!K3826</f>
        <v/>
      </c>
      <c r="D3827">
        <f>'Input EIA Imports Petroleum'!L3826</f>
        <v/>
      </c>
      <c r="E3827">
        <f>VLOOKUP('Input EIA Imports Petroleum'!$E3826,'EIA Petroleum Classification'!$A:$B,2,FALSE)</f>
        <v/>
      </c>
    </row>
    <row r="3828" spans="1:5">
      <c r="A3828">
        <f>YEAR(B3828)</f>
        <v/>
      </c>
      <c r="B3828">
        <f>'Input EIA Imports Petroleum'!A3827</f>
        <v/>
      </c>
      <c r="C3828">
        <f>'Input EIA Imports Petroleum'!K3827</f>
        <v/>
      </c>
      <c r="D3828">
        <f>'Input EIA Imports Petroleum'!L3827</f>
        <v/>
      </c>
      <c r="E3828">
        <f>VLOOKUP('Input EIA Imports Petroleum'!$E3827,'EIA Petroleum Classification'!$A:$B,2,FALSE)</f>
        <v/>
      </c>
    </row>
    <row r="3829" spans="1:5">
      <c r="A3829">
        <f>YEAR(B3829)</f>
        <v/>
      </c>
      <c r="B3829">
        <f>'Input EIA Imports Petroleum'!A3828</f>
        <v/>
      </c>
      <c r="C3829">
        <f>'Input EIA Imports Petroleum'!K3828</f>
        <v/>
      </c>
      <c r="D3829">
        <f>'Input EIA Imports Petroleum'!L3828</f>
        <v/>
      </c>
      <c r="E3829">
        <f>VLOOKUP('Input EIA Imports Petroleum'!$E3828,'EIA Petroleum Classification'!$A:$B,2,FALSE)</f>
        <v/>
      </c>
    </row>
    <row r="3830" spans="1:5">
      <c r="A3830">
        <f>YEAR(B3830)</f>
        <v/>
      </c>
      <c r="B3830">
        <f>'Input EIA Imports Petroleum'!A3829</f>
        <v/>
      </c>
      <c r="C3830">
        <f>'Input EIA Imports Petroleum'!K3829</f>
        <v/>
      </c>
      <c r="D3830">
        <f>'Input EIA Imports Petroleum'!L3829</f>
        <v/>
      </c>
      <c r="E3830">
        <f>VLOOKUP('Input EIA Imports Petroleum'!$E3829,'EIA Petroleum Classification'!$A:$B,2,FALSE)</f>
        <v/>
      </c>
    </row>
    <row r="3831" spans="1:5">
      <c r="A3831">
        <f>YEAR(B3831)</f>
        <v/>
      </c>
      <c r="B3831">
        <f>'Input EIA Imports Petroleum'!A3830</f>
        <v/>
      </c>
      <c r="C3831">
        <f>'Input EIA Imports Petroleum'!K3830</f>
        <v/>
      </c>
      <c r="D3831">
        <f>'Input EIA Imports Petroleum'!L3830</f>
        <v/>
      </c>
      <c r="E3831">
        <f>VLOOKUP('Input EIA Imports Petroleum'!$E3830,'EIA Petroleum Classification'!$A:$B,2,FALSE)</f>
        <v/>
      </c>
    </row>
    <row r="3832" spans="1:5">
      <c r="A3832">
        <f>YEAR(B3832)</f>
        <v/>
      </c>
      <c r="B3832">
        <f>'Input EIA Imports Petroleum'!A3831</f>
        <v/>
      </c>
      <c r="C3832">
        <f>'Input EIA Imports Petroleum'!K3831</f>
        <v/>
      </c>
      <c r="D3832">
        <f>'Input EIA Imports Petroleum'!L3831</f>
        <v/>
      </c>
      <c r="E3832">
        <f>VLOOKUP('Input EIA Imports Petroleum'!$E3831,'EIA Petroleum Classification'!$A:$B,2,FALSE)</f>
        <v/>
      </c>
    </row>
    <row r="3833" spans="1:5">
      <c r="A3833">
        <f>YEAR(B3833)</f>
        <v/>
      </c>
      <c r="B3833">
        <f>'Input EIA Imports Petroleum'!A3832</f>
        <v/>
      </c>
      <c r="C3833">
        <f>'Input EIA Imports Petroleum'!K3832</f>
        <v/>
      </c>
      <c r="D3833">
        <f>'Input EIA Imports Petroleum'!L3832</f>
        <v/>
      </c>
      <c r="E3833">
        <f>VLOOKUP('Input EIA Imports Petroleum'!$E3832,'EIA Petroleum Classification'!$A:$B,2,FALSE)</f>
        <v/>
      </c>
    </row>
    <row r="3834" spans="1:5">
      <c r="A3834">
        <f>YEAR(B3834)</f>
        <v/>
      </c>
      <c r="B3834">
        <f>'Input EIA Imports Petroleum'!A3833</f>
        <v/>
      </c>
      <c r="C3834">
        <f>'Input EIA Imports Petroleum'!K3833</f>
        <v/>
      </c>
      <c r="D3834">
        <f>'Input EIA Imports Petroleum'!L3833</f>
        <v/>
      </c>
      <c r="E3834">
        <f>VLOOKUP('Input EIA Imports Petroleum'!$E3833,'EIA Petroleum Classification'!$A:$B,2,FALSE)</f>
        <v/>
      </c>
    </row>
    <row r="3835" spans="1:5">
      <c r="A3835">
        <f>YEAR(B3835)</f>
        <v/>
      </c>
      <c r="B3835">
        <f>'Input EIA Imports Petroleum'!A3834</f>
        <v/>
      </c>
      <c r="C3835">
        <f>'Input EIA Imports Petroleum'!K3834</f>
        <v/>
      </c>
      <c r="D3835">
        <f>'Input EIA Imports Petroleum'!L3834</f>
        <v/>
      </c>
      <c r="E3835">
        <f>VLOOKUP('Input EIA Imports Petroleum'!$E3834,'EIA Petroleum Classification'!$A:$B,2,FALSE)</f>
        <v/>
      </c>
    </row>
    <row r="3836" spans="1:5">
      <c r="A3836">
        <f>YEAR(B3836)</f>
        <v/>
      </c>
      <c r="B3836">
        <f>'Input EIA Imports Petroleum'!A3835</f>
        <v/>
      </c>
      <c r="C3836">
        <f>'Input EIA Imports Petroleum'!K3835</f>
        <v/>
      </c>
      <c r="D3836">
        <f>'Input EIA Imports Petroleum'!L3835</f>
        <v/>
      </c>
      <c r="E3836">
        <f>VLOOKUP('Input EIA Imports Petroleum'!$E3835,'EIA Petroleum Classification'!$A:$B,2,FALSE)</f>
        <v/>
      </c>
    </row>
    <row r="3837" spans="1:5">
      <c r="A3837">
        <f>YEAR(B3837)</f>
        <v/>
      </c>
      <c r="B3837">
        <f>'Input EIA Imports Petroleum'!A3836</f>
        <v/>
      </c>
      <c r="C3837">
        <f>'Input EIA Imports Petroleum'!K3836</f>
        <v/>
      </c>
      <c r="D3837">
        <f>'Input EIA Imports Petroleum'!L3836</f>
        <v/>
      </c>
      <c r="E3837">
        <f>VLOOKUP('Input EIA Imports Petroleum'!$E3836,'EIA Petroleum Classification'!$A:$B,2,FALSE)</f>
        <v/>
      </c>
    </row>
    <row r="3838" spans="1:5">
      <c r="A3838">
        <f>YEAR(B3838)</f>
        <v/>
      </c>
      <c r="B3838">
        <f>'Input EIA Imports Petroleum'!A3837</f>
        <v/>
      </c>
      <c r="C3838">
        <f>'Input EIA Imports Petroleum'!K3837</f>
        <v/>
      </c>
      <c r="D3838">
        <f>'Input EIA Imports Petroleum'!L3837</f>
        <v/>
      </c>
      <c r="E3838">
        <f>VLOOKUP('Input EIA Imports Petroleum'!$E3837,'EIA Petroleum Classification'!$A:$B,2,FALSE)</f>
        <v/>
      </c>
    </row>
    <row r="3839" spans="1:5">
      <c r="A3839">
        <f>YEAR(B3839)</f>
        <v/>
      </c>
      <c r="B3839">
        <f>'Input EIA Imports Petroleum'!A3838</f>
        <v/>
      </c>
      <c r="C3839">
        <f>'Input EIA Imports Petroleum'!K3838</f>
        <v/>
      </c>
      <c r="D3839">
        <f>'Input EIA Imports Petroleum'!L3838</f>
        <v/>
      </c>
      <c r="E3839">
        <f>VLOOKUP('Input EIA Imports Petroleum'!$E3838,'EIA Petroleum Classification'!$A:$B,2,FALSE)</f>
        <v/>
      </c>
    </row>
    <row r="3840" spans="1:5">
      <c r="A3840">
        <f>YEAR(B3840)</f>
        <v/>
      </c>
      <c r="B3840">
        <f>'Input EIA Imports Petroleum'!A3839</f>
        <v/>
      </c>
      <c r="C3840">
        <f>'Input EIA Imports Petroleum'!K3839</f>
        <v/>
      </c>
      <c r="D3840">
        <f>'Input EIA Imports Petroleum'!L3839</f>
        <v/>
      </c>
      <c r="E3840">
        <f>VLOOKUP('Input EIA Imports Petroleum'!$E3839,'EIA Petroleum Classification'!$A:$B,2,FALSE)</f>
        <v/>
      </c>
    </row>
    <row r="3841" spans="1:5">
      <c r="A3841">
        <f>YEAR(B3841)</f>
        <v/>
      </c>
      <c r="B3841">
        <f>'Input EIA Imports Petroleum'!A3840</f>
        <v/>
      </c>
      <c r="C3841">
        <f>'Input EIA Imports Petroleum'!K3840</f>
        <v/>
      </c>
      <c r="D3841">
        <f>'Input EIA Imports Petroleum'!L3840</f>
        <v/>
      </c>
      <c r="E3841">
        <f>VLOOKUP('Input EIA Imports Petroleum'!$E3840,'EIA Petroleum Classification'!$A:$B,2,FALSE)</f>
        <v/>
      </c>
    </row>
    <row r="3842" spans="1:5">
      <c r="A3842">
        <f>YEAR(B3842)</f>
        <v/>
      </c>
      <c r="B3842">
        <f>'Input EIA Imports Petroleum'!A3841</f>
        <v/>
      </c>
      <c r="C3842">
        <f>'Input EIA Imports Petroleum'!K3841</f>
        <v/>
      </c>
      <c r="D3842">
        <f>'Input EIA Imports Petroleum'!L3841</f>
        <v/>
      </c>
      <c r="E3842">
        <f>VLOOKUP('Input EIA Imports Petroleum'!$E3841,'EIA Petroleum Classification'!$A:$B,2,FALSE)</f>
        <v/>
      </c>
    </row>
    <row r="3843" spans="1:5">
      <c r="A3843">
        <f>YEAR(B3843)</f>
        <v/>
      </c>
      <c r="B3843">
        <f>'Input EIA Imports Petroleum'!A3842</f>
        <v/>
      </c>
      <c r="C3843">
        <f>'Input EIA Imports Petroleum'!K3842</f>
        <v/>
      </c>
      <c r="D3843">
        <f>'Input EIA Imports Petroleum'!L3842</f>
        <v/>
      </c>
      <c r="E3843">
        <f>VLOOKUP('Input EIA Imports Petroleum'!$E3842,'EIA Petroleum Classification'!$A:$B,2,FALSE)</f>
        <v/>
      </c>
    </row>
    <row r="3844" spans="1:5">
      <c r="A3844">
        <f>YEAR(B3844)</f>
        <v/>
      </c>
      <c r="B3844">
        <f>'Input EIA Imports Petroleum'!A3843</f>
        <v/>
      </c>
      <c r="C3844">
        <f>'Input EIA Imports Petroleum'!K3843</f>
        <v/>
      </c>
      <c r="D3844">
        <f>'Input EIA Imports Petroleum'!L3843</f>
        <v/>
      </c>
      <c r="E3844">
        <f>VLOOKUP('Input EIA Imports Petroleum'!$E3843,'EIA Petroleum Classification'!$A:$B,2,FALSE)</f>
        <v/>
      </c>
    </row>
    <row r="3845" spans="1:5">
      <c r="A3845">
        <f>YEAR(B3845)</f>
        <v/>
      </c>
      <c r="B3845">
        <f>'Input EIA Imports Petroleum'!A3844</f>
        <v/>
      </c>
      <c r="C3845">
        <f>'Input EIA Imports Petroleum'!K3844</f>
        <v/>
      </c>
      <c r="D3845">
        <f>'Input EIA Imports Petroleum'!L3844</f>
        <v/>
      </c>
      <c r="E3845">
        <f>VLOOKUP('Input EIA Imports Petroleum'!$E3844,'EIA Petroleum Classification'!$A:$B,2,FALSE)</f>
        <v/>
      </c>
    </row>
    <row r="3846" spans="1:5">
      <c r="A3846">
        <f>YEAR(B3846)</f>
        <v/>
      </c>
      <c r="B3846">
        <f>'Input EIA Imports Petroleum'!A3845</f>
        <v/>
      </c>
      <c r="C3846">
        <f>'Input EIA Imports Petroleum'!K3845</f>
        <v/>
      </c>
      <c r="D3846">
        <f>'Input EIA Imports Petroleum'!L3845</f>
        <v/>
      </c>
      <c r="E3846">
        <f>VLOOKUP('Input EIA Imports Petroleum'!$E3845,'EIA Petroleum Classification'!$A:$B,2,FALSE)</f>
        <v/>
      </c>
    </row>
    <row r="3847" spans="1:5">
      <c r="A3847">
        <f>YEAR(B3847)</f>
        <v/>
      </c>
      <c r="B3847">
        <f>'Input EIA Imports Petroleum'!A3846</f>
        <v/>
      </c>
      <c r="C3847">
        <f>'Input EIA Imports Petroleum'!K3846</f>
        <v/>
      </c>
      <c r="D3847">
        <f>'Input EIA Imports Petroleum'!L3846</f>
        <v/>
      </c>
      <c r="E3847">
        <f>VLOOKUP('Input EIA Imports Petroleum'!$E3846,'EIA Petroleum Classification'!$A:$B,2,FALSE)</f>
        <v/>
      </c>
    </row>
    <row r="3848" spans="1:5">
      <c r="A3848">
        <f>YEAR(B3848)</f>
        <v/>
      </c>
      <c r="B3848">
        <f>'Input EIA Imports Petroleum'!A3847</f>
        <v/>
      </c>
      <c r="C3848">
        <f>'Input EIA Imports Petroleum'!K3847</f>
        <v/>
      </c>
      <c r="D3848">
        <f>'Input EIA Imports Petroleum'!L3847</f>
        <v/>
      </c>
      <c r="E3848">
        <f>VLOOKUP('Input EIA Imports Petroleum'!$E3847,'EIA Petroleum Classification'!$A:$B,2,FALSE)</f>
        <v/>
      </c>
    </row>
    <row r="3849" spans="1:5">
      <c r="A3849">
        <f>YEAR(B3849)</f>
        <v/>
      </c>
      <c r="B3849">
        <f>'Input EIA Imports Petroleum'!A3848</f>
        <v/>
      </c>
      <c r="C3849">
        <f>'Input EIA Imports Petroleum'!K3848</f>
        <v/>
      </c>
      <c r="D3849">
        <f>'Input EIA Imports Petroleum'!L3848</f>
        <v/>
      </c>
      <c r="E3849">
        <f>VLOOKUP('Input EIA Imports Petroleum'!$E3848,'EIA Petroleum Classification'!$A:$B,2,FALSE)</f>
        <v/>
      </c>
    </row>
    <row r="3850" spans="1:5">
      <c r="A3850">
        <f>YEAR(B3850)</f>
        <v/>
      </c>
      <c r="B3850">
        <f>'Input EIA Imports Petroleum'!A3849</f>
        <v/>
      </c>
      <c r="C3850">
        <f>'Input EIA Imports Petroleum'!K3849</f>
        <v/>
      </c>
      <c r="D3850">
        <f>'Input EIA Imports Petroleum'!L3849</f>
        <v/>
      </c>
      <c r="E3850">
        <f>VLOOKUP('Input EIA Imports Petroleum'!$E3849,'EIA Petroleum Classification'!$A:$B,2,FALSE)</f>
        <v/>
      </c>
    </row>
    <row r="3851" spans="1:5">
      <c r="A3851">
        <f>YEAR(B3851)</f>
        <v/>
      </c>
      <c r="B3851">
        <f>'Input EIA Imports Petroleum'!A3850</f>
        <v/>
      </c>
      <c r="C3851">
        <f>'Input EIA Imports Petroleum'!K3850</f>
        <v/>
      </c>
      <c r="D3851">
        <f>'Input EIA Imports Petroleum'!L3850</f>
        <v/>
      </c>
      <c r="E3851">
        <f>VLOOKUP('Input EIA Imports Petroleum'!$E3850,'EIA Petroleum Classification'!$A:$B,2,FALSE)</f>
        <v/>
      </c>
    </row>
    <row r="3852" spans="1:5">
      <c r="A3852">
        <f>YEAR(B3852)</f>
        <v/>
      </c>
      <c r="B3852">
        <f>'Input EIA Imports Petroleum'!A3851</f>
        <v/>
      </c>
      <c r="C3852">
        <f>'Input EIA Imports Petroleum'!K3851</f>
        <v/>
      </c>
      <c r="D3852">
        <f>'Input EIA Imports Petroleum'!L3851</f>
        <v/>
      </c>
      <c r="E3852">
        <f>VLOOKUP('Input EIA Imports Petroleum'!$E3851,'EIA Petroleum Classification'!$A:$B,2,FALSE)</f>
        <v/>
      </c>
    </row>
    <row r="3853" spans="1:5">
      <c r="A3853">
        <f>YEAR(B3853)</f>
        <v/>
      </c>
      <c r="B3853">
        <f>'Input EIA Imports Petroleum'!A3852</f>
        <v/>
      </c>
      <c r="C3853">
        <f>'Input EIA Imports Petroleum'!K3852</f>
        <v/>
      </c>
      <c r="D3853">
        <f>'Input EIA Imports Petroleum'!L3852</f>
        <v/>
      </c>
      <c r="E3853">
        <f>VLOOKUP('Input EIA Imports Petroleum'!$E3852,'EIA Petroleum Classification'!$A:$B,2,FALSE)</f>
        <v/>
      </c>
    </row>
    <row r="3854" spans="1:5">
      <c r="A3854">
        <f>YEAR(B3854)</f>
        <v/>
      </c>
      <c r="B3854">
        <f>'Input EIA Imports Petroleum'!A3853</f>
        <v/>
      </c>
      <c r="C3854">
        <f>'Input EIA Imports Petroleum'!K3853</f>
        <v/>
      </c>
      <c r="D3854">
        <f>'Input EIA Imports Petroleum'!L3853</f>
        <v/>
      </c>
      <c r="E3854">
        <f>VLOOKUP('Input EIA Imports Petroleum'!$E3853,'EIA Petroleum Classification'!$A:$B,2,FALSE)</f>
        <v/>
      </c>
    </row>
    <row r="3855" spans="1:5">
      <c r="A3855">
        <f>YEAR(B3855)</f>
        <v/>
      </c>
      <c r="B3855">
        <f>'Input EIA Imports Petroleum'!A3854</f>
        <v/>
      </c>
      <c r="C3855">
        <f>'Input EIA Imports Petroleum'!K3854</f>
        <v/>
      </c>
      <c r="D3855">
        <f>'Input EIA Imports Petroleum'!L3854</f>
        <v/>
      </c>
      <c r="E3855">
        <f>VLOOKUP('Input EIA Imports Petroleum'!$E3854,'EIA Petroleum Classification'!$A:$B,2,FALSE)</f>
        <v/>
      </c>
    </row>
    <row r="3856" spans="1:5">
      <c r="A3856">
        <f>YEAR(B3856)</f>
        <v/>
      </c>
      <c r="B3856">
        <f>'Input EIA Imports Petroleum'!A3855</f>
        <v/>
      </c>
      <c r="C3856">
        <f>'Input EIA Imports Petroleum'!K3855</f>
        <v/>
      </c>
      <c r="D3856">
        <f>'Input EIA Imports Petroleum'!L3855</f>
        <v/>
      </c>
      <c r="E3856">
        <f>VLOOKUP('Input EIA Imports Petroleum'!$E3855,'EIA Petroleum Classification'!$A:$B,2,FALSE)</f>
        <v/>
      </c>
    </row>
    <row r="3857" spans="1:5">
      <c r="A3857">
        <f>YEAR(B3857)</f>
        <v/>
      </c>
      <c r="B3857">
        <f>'Input EIA Imports Petroleum'!A3856</f>
        <v/>
      </c>
      <c r="C3857">
        <f>'Input EIA Imports Petroleum'!K3856</f>
        <v/>
      </c>
      <c r="D3857">
        <f>'Input EIA Imports Petroleum'!L3856</f>
        <v/>
      </c>
      <c r="E3857">
        <f>VLOOKUP('Input EIA Imports Petroleum'!$E3856,'EIA Petroleum Classification'!$A:$B,2,FALSE)</f>
        <v/>
      </c>
    </row>
    <row r="3858" spans="1:5">
      <c r="A3858">
        <f>YEAR(B3858)</f>
        <v/>
      </c>
      <c r="B3858">
        <f>'Input EIA Imports Petroleum'!A3857</f>
        <v/>
      </c>
      <c r="C3858">
        <f>'Input EIA Imports Petroleum'!K3857</f>
        <v/>
      </c>
      <c r="D3858">
        <f>'Input EIA Imports Petroleum'!L3857</f>
        <v/>
      </c>
      <c r="E3858">
        <f>VLOOKUP('Input EIA Imports Petroleum'!$E3857,'EIA Petroleum Classification'!$A:$B,2,FALSE)</f>
        <v/>
      </c>
    </row>
    <row r="3859" spans="1:5">
      <c r="A3859">
        <f>YEAR(B3859)</f>
        <v/>
      </c>
      <c r="B3859">
        <f>'Input EIA Imports Petroleum'!A3858</f>
        <v/>
      </c>
      <c r="C3859">
        <f>'Input EIA Imports Petroleum'!K3858</f>
        <v/>
      </c>
      <c r="D3859">
        <f>'Input EIA Imports Petroleum'!L3858</f>
        <v/>
      </c>
      <c r="E3859">
        <f>VLOOKUP('Input EIA Imports Petroleum'!$E3858,'EIA Petroleum Classification'!$A:$B,2,FALSE)</f>
        <v/>
      </c>
    </row>
    <row r="3860" spans="1:5">
      <c r="A3860">
        <f>YEAR(B3860)</f>
        <v/>
      </c>
      <c r="B3860">
        <f>'Input EIA Imports Petroleum'!A3859</f>
        <v/>
      </c>
      <c r="C3860">
        <f>'Input EIA Imports Petroleum'!K3859</f>
        <v/>
      </c>
      <c r="D3860">
        <f>'Input EIA Imports Petroleum'!L3859</f>
        <v/>
      </c>
      <c r="E3860">
        <f>VLOOKUP('Input EIA Imports Petroleum'!$E3859,'EIA Petroleum Classification'!$A:$B,2,FALSE)</f>
        <v/>
      </c>
    </row>
    <row r="3861" spans="1:5">
      <c r="A3861">
        <f>YEAR(B3861)</f>
        <v/>
      </c>
      <c r="B3861">
        <f>'Input EIA Imports Petroleum'!A3860</f>
        <v/>
      </c>
      <c r="C3861">
        <f>'Input EIA Imports Petroleum'!K3860</f>
        <v/>
      </c>
      <c r="D3861">
        <f>'Input EIA Imports Petroleum'!L3860</f>
        <v/>
      </c>
      <c r="E3861">
        <f>VLOOKUP('Input EIA Imports Petroleum'!$E3860,'EIA Petroleum Classification'!$A:$B,2,FALSE)</f>
        <v/>
      </c>
    </row>
    <row r="3862" spans="1:5">
      <c r="A3862">
        <f>YEAR(B3862)</f>
        <v/>
      </c>
      <c r="B3862">
        <f>'Input EIA Imports Petroleum'!A3861</f>
        <v/>
      </c>
      <c r="C3862">
        <f>'Input EIA Imports Petroleum'!K3861</f>
        <v/>
      </c>
      <c r="D3862">
        <f>'Input EIA Imports Petroleum'!L3861</f>
        <v/>
      </c>
      <c r="E3862">
        <f>VLOOKUP('Input EIA Imports Petroleum'!$E3861,'EIA Petroleum Classification'!$A:$B,2,FALSE)</f>
        <v/>
      </c>
    </row>
    <row r="3863" spans="1:5">
      <c r="A3863">
        <f>YEAR(B3863)</f>
        <v/>
      </c>
      <c r="B3863">
        <f>'Input EIA Imports Petroleum'!A3862</f>
        <v/>
      </c>
      <c r="C3863">
        <f>'Input EIA Imports Petroleum'!K3862</f>
        <v/>
      </c>
      <c r="D3863">
        <f>'Input EIA Imports Petroleum'!L3862</f>
        <v/>
      </c>
      <c r="E3863">
        <f>VLOOKUP('Input EIA Imports Petroleum'!$E3862,'EIA Petroleum Classification'!$A:$B,2,FALSE)</f>
        <v/>
      </c>
    </row>
    <row r="3864" spans="1:5">
      <c r="A3864">
        <f>YEAR(B3864)</f>
        <v/>
      </c>
      <c r="B3864">
        <f>'Input EIA Imports Petroleum'!A3863</f>
        <v/>
      </c>
      <c r="C3864">
        <f>'Input EIA Imports Petroleum'!K3863</f>
        <v/>
      </c>
      <c r="D3864">
        <f>'Input EIA Imports Petroleum'!L3863</f>
        <v/>
      </c>
      <c r="E3864">
        <f>VLOOKUP('Input EIA Imports Petroleum'!$E3863,'EIA Petroleum Classification'!$A:$B,2,FALSE)</f>
        <v/>
      </c>
    </row>
    <row r="3865" spans="1:5">
      <c r="A3865">
        <f>YEAR(B3865)</f>
        <v/>
      </c>
      <c r="B3865">
        <f>'Input EIA Imports Petroleum'!A3864</f>
        <v/>
      </c>
      <c r="C3865">
        <f>'Input EIA Imports Petroleum'!K3864</f>
        <v/>
      </c>
      <c r="D3865">
        <f>'Input EIA Imports Petroleum'!L3864</f>
        <v/>
      </c>
      <c r="E3865">
        <f>VLOOKUP('Input EIA Imports Petroleum'!$E3864,'EIA Petroleum Classification'!$A:$B,2,FALSE)</f>
        <v/>
      </c>
    </row>
    <row r="3866" spans="1:5">
      <c r="A3866">
        <f>YEAR(B3866)</f>
        <v/>
      </c>
      <c r="B3866">
        <f>'Input EIA Imports Petroleum'!A3865</f>
        <v/>
      </c>
      <c r="C3866">
        <f>'Input EIA Imports Petroleum'!K3865</f>
        <v/>
      </c>
      <c r="D3866">
        <f>'Input EIA Imports Petroleum'!L3865</f>
        <v/>
      </c>
      <c r="E3866">
        <f>VLOOKUP('Input EIA Imports Petroleum'!$E3865,'EIA Petroleum Classification'!$A:$B,2,FALSE)</f>
        <v/>
      </c>
    </row>
    <row r="3867" spans="1:5">
      <c r="A3867">
        <f>YEAR(B3867)</f>
        <v/>
      </c>
      <c r="B3867">
        <f>'Input EIA Imports Petroleum'!A3866</f>
        <v/>
      </c>
      <c r="C3867">
        <f>'Input EIA Imports Petroleum'!K3866</f>
        <v/>
      </c>
      <c r="D3867">
        <f>'Input EIA Imports Petroleum'!L3866</f>
        <v/>
      </c>
      <c r="E3867">
        <f>VLOOKUP('Input EIA Imports Petroleum'!$E3866,'EIA Petroleum Classification'!$A:$B,2,FALSE)</f>
        <v/>
      </c>
    </row>
    <row r="3868" spans="1:5">
      <c r="A3868">
        <f>YEAR(B3868)</f>
        <v/>
      </c>
      <c r="B3868">
        <f>'Input EIA Imports Petroleum'!A3867</f>
        <v/>
      </c>
      <c r="C3868">
        <f>'Input EIA Imports Petroleum'!K3867</f>
        <v/>
      </c>
      <c r="D3868">
        <f>'Input EIA Imports Petroleum'!L3867</f>
        <v/>
      </c>
      <c r="E3868">
        <f>VLOOKUP('Input EIA Imports Petroleum'!$E3867,'EIA Petroleum Classification'!$A:$B,2,FALSE)</f>
        <v/>
      </c>
    </row>
    <row r="3869" spans="1:5">
      <c r="A3869">
        <f>YEAR(B3869)</f>
        <v/>
      </c>
      <c r="B3869">
        <f>'Input EIA Imports Petroleum'!A3868</f>
        <v/>
      </c>
      <c r="C3869">
        <f>'Input EIA Imports Petroleum'!K3868</f>
        <v/>
      </c>
      <c r="D3869">
        <f>'Input EIA Imports Petroleum'!L3868</f>
        <v/>
      </c>
      <c r="E3869">
        <f>VLOOKUP('Input EIA Imports Petroleum'!$E3868,'EIA Petroleum Classification'!$A:$B,2,FALSE)</f>
        <v/>
      </c>
    </row>
    <row r="3870" spans="1:5">
      <c r="A3870">
        <f>YEAR(B3870)</f>
        <v/>
      </c>
      <c r="B3870">
        <f>'Input EIA Imports Petroleum'!A3869</f>
        <v/>
      </c>
      <c r="C3870">
        <f>'Input EIA Imports Petroleum'!K3869</f>
        <v/>
      </c>
      <c r="D3870">
        <f>'Input EIA Imports Petroleum'!L3869</f>
        <v/>
      </c>
      <c r="E3870">
        <f>VLOOKUP('Input EIA Imports Petroleum'!$E3869,'EIA Petroleum Classification'!$A:$B,2,FALSE)</f>
        <v/>
      </c>
    </row>
    <row r="3871" spans="1:5">
      <c r="A3871">
        <f>YEAR(B3871)</f>
        <v/>
      </c>
      <c r="B3871">
        <f>'Input EIA Imports Petroleum'!A3870</f>
        <v/>
      </c>
      <c r="C3871">
        <f>'Input EIA Imports Petroleum'!K3870</f>
        <v/>
      </c>
      <c r="D3871">
        <f>'Input EIA Imports Petroleum'!L3870</f>
        <v/>
      </c>
      <c r="E3871">
        <f>VLOOKUP('Input EIA Imports Petroleum'!$E3870,'EIA Petroleum Classification'!$A:$B,2,FALSE)</f>
        <v/>
      </c>
    </row>
    <row r="3872" spans="1:5">
      <c r="A3872">
        <f>YEAR(B3872)</f>
        <v/>
      </c>
      <c r="B3872">
        <f>'Input EIA Imports Petroleum'!A3871</f>
        <v/>
      </c>
      <c r="C3872">
        <f>'Input EIA Imports Petroleum'!K3871</f>
        <v/>
      </c>
      <c r="D3872">
        <f>'Input EIA Imports Petroleum'!L3871</f>
        <v/>
      </c>
      <c r="E3872">
        <f>VLOOKUP('Input EIA Imports Petroleum'!$E3871,'EIA Petroleum Classification'!$A:$B,2,FALSE)</f>
        <v/>
      </c>
    </row>
    <row r="3873" spans="1:5">
      <c r="A3873">
        <f>YEAR(B3873)</f>
        <v/>
      </c>
      <c r="B3873">
        <f>'Input EIA Imports Petroleum'!A3872</f>
        <v/>
      </c>
      <c r="C3873">
        <f>'Input EIA Imports Petroleum'!K3872</f>
        <v/>
      </c>
      <c r="D3873">
        <f>'Input EIA Imports Petroleum'!L3872</f>
        <v/>
      </c>
      <c r="E3873">
        <f>VLOOKUP('Input EIA Imports Petroleum'!$E3872,'EIA Petroleum Classification'!$A:$B,2,FALSE)</f>
        <v/>
      </c>
    </row>
    <row r="3874" spans="1:5">
      <c r="A3874">
        <f>YEAR(B3874)</f>
        <v/>
      </c>
      <c r="B3874">
        <f>'Input EIA Imports Petroleum'!A3873</f>
        <v/>
      </c>
      <c r="C3874">
        <f>'Input EIA Imports Petroleum'!K3873</f>
        <v/>
      </c>
      <c r="D3874">
        <f>'Input EIA Imports Petroleum'!L3873</f>
        <v/>
      </c>
      <c r="E3874">
        <f>VLOOKUP('Input EIA Imports Petroleum'!$E3873,'EIA Petroleum Classification'!$A:$B,2,FALSE)</f>
        <v/>
      </c>
    </row>
    <row r="3875" spans="1:5">
      <c r="A3875">
        <f>YEAR(B3875)</f>
        <v/>
      </c>
      <c r="B3875">
        <f>'Input EIA Imports Petroleum'!A3874</f>
        <v/>
      </c>
      <c r="C3875">
        <f>'Input EIA Imports Petroleum'!K3874</f>
        <v/>
      </c>
      <c r="D3875">
        <f>'Input EIA Imports Petroleum'!L3874</f>
        <v/>
      </c>
      <c r="E3875">
        <f>VLOOKUP('Input EIA Imports Petroleum'!$E3874,'EIA Petroleum Classification'!$A:$B,2,FALSE)</f>
        <v/>
      </c>
    </row>
    <row r="3876" spans="1:5">
      <c r="A3876">
        <f>YEAR(B3876)</f>
        <v/>
      </c>
      <c r="B3876">
        <f>'Input EIA Imports Petroleum'!A3875</f>
        <v/>
      </c>
      <c r="C3876">
        <f>'Input EIA Imports Petroleum'!K3875</f>
        <v/>
      </c>
      <c r="D3876">
        <f>'Input EIA Imports Petroleum'!L3875</f>
        <v/>
      </c>
      <c r="E3876">
        <f>VLOOKUP('Input EIA Imports Petroleum'!$E3875,'EIA Petroleum Classification'!$A:$B,2,FALSE)</f>
        <v/>
      </c>
    </row>
    <row r="3877" spans="1:5">
      <c r="A3877">
        <f>YEAR(B3877)</f>
        <v/>
      </c>
      <c r="B3877">
        <f>'Input EIA Imports Petroleum'!A3876</f>
        <v/>
      </c>
      <c r="C3877">
        <f>'Input EIA Imports Petroleum'!K3876</f>
        <v/>
      </c>
      <c r="D3877">
        <f>'Input EIA Imports Petroleum'!L3876</f>
        <v/>
      </c>
      <c r="E3877">
        <f>VLOOKUP('Input EIA Imports Petroleum'!$E3876,'EIA Petroleum Classification'!$A:$B,2,FALSE)</f>
        <v/>
      </c>
    </row>
    <row r="3878" spans="1:5">
      <c r="A3878">
        <f>YEAR(B3878)</f>
        <v/>
      </c>
      <c r="B3878">
        <f>'Input EIA Imports Petroleum'!A3877</f>
        <v/>
      </c>
      <c r="C3878">
        <f>'Input EIA Imports Petroleum'!K3877</f>
        <v/>
      </c>
      <c r="D3878">
        <f>'Input EIA Imports Petroleum'!L3877</f>
        <v/>
      </c>
      <c r="E3878">
        <f>VLOOKUP('Input EIA Imports Petroleum'!$E3877,'EIA Petroleum Classification'!$A:$B,2,FALSE)</f>
        <v/>
      </c>
    </row>
    <row r="3879" spans="1:5">
      <c r="A3879">
        <f>YEAR(B3879)</f>
        <v/>
      </c>
      <c r="B3879">
        <f>'Input EIA Imports Petroleum'!A3878</f>
        <v/>
      </c>
      <c r="C3879">
        <f>'Input EIA Imports Petroleum'!K3878</f>
        <v/>
      </c>
      <c r="D3879">
        <f>'Input EIA Imports Petroleum'!L3878</f>
        <v/>
      </c>
      <c r="E3879">
        <f>VLOOKUP('Input EIA Imports Petroleum'!$E3878,'EIA Petroleum Classification'!$A:$B,2,FALSE)</f>
        <v/>
      </c>
    </row>
    <row r="3880" spans="1:5">
      <c r="A3880">
        <f>YEAR(B3880)</f>
        <v/>
      </c>
      <c r="B3880">
        <f>'Input EIA Imports Petroleum'!A3879</f>
        <v/>
      </c>
      <c r="C3880">
        <f>'Input EIA Imports Petroleum'!K3879</f>
        <v/>
      </c>
      <c r="D3880">
        <f>'Input EIA Imports Petroleum'!L3879</f>
        <v/>
      </c>
      <c r="E3880">
        <f>VLOOKUP('Input EIA Imports Petroleum'!$E3879,'EIA Petroleum Classification'!$A:$B,2,FALSE)</f>
        <v/>
      </c>
    </row>
    <row r="3881" spans="1:5">
      <c r="A3881">
        <f>YEAR(B3881)</f>
        <v/>
      </c>
      <c r="B3881">
        <f>'Input EIA Imports Petroleum'!A3880</f>
        <v/>
      </c>
      <c r="C3881">
        <f>'Input EIA Imports Petroleum'!K3880</f>
        <v/>
      </c>
      <c r="D3881">
        <f>'Input EIA Imports Petroleum'!L3880</f>
        <v/>
      </c>
      <c r="E3881">
        <f>VLOOKUP('Input EIA Imports Petroleum'!$E3880,'EIA Petroleum Classification'!$A:$B,2,FALSE)</f>
        <v/>
      </c>
    </row>
    <row r="3882" spans="1:5">
      <c r="A3882">
        <f>YEAR(B3882)</f>
        <v/>
      </c>
      <c r="B3882">
        <f>'Input EIA Imports Petroleum'!A3881</f>
        <v/>
      </c>
      <c r="C3882">
        <f>'Input EIA Imports Petroleum'!K3881</f>
        <v/>
      </c>
      <c r="D3882">
        <f>'Input EIA Imports Petroleum'!L3881</f>
        <v/>
      </c>
      <c r="E3882">
        <f>VLOOKUP('Input EIA Imports Petroleum'!$E3881,'EIA Petroleum Classification'!$A:$B,2,FALSE)</f>
        <v/>
      </c>
    </row>
    <row r="3883" spans="1:5">
      <c r="A3883">
        <f>YEAR(B3883)</f>
        <v/>
      </c>
      <c r="B3883">
        <f>'Input EIA Imports Petroleum'!A3882</f>
        <v/>
      </c>
      <c r="C3883">
        <f>'Input EIA Imports Petroleum'!K3882</f>
        <v/>
      </c>
      <c r="D3883">
        <f>'Input EIA Imports Petroleum'!L3882</f>
        <v/>
      </c>
      <c r="E3883">
        <f>VLOOKUP('Input EIA Imports Petroleum'!$E3882,'EIA Petroleum Classification'!$A:$B,2,FALSE)</f>
        <v/>
      </c>
    </row>
    <row r="3884" spans="1:5">
      <c r="A3884">
        <f>YEAR(B3884)</f>
        <v/>
      </c>
      <c r="B3884">
        <f>'Input EIA Imports Petroleum'!A3883</f>
        <v/>
      </c>
      <c r="C3884">
        <f>'Input EIA Imports Petroleum'!K3883</f>
        <v/>
      </c>
      <c r="D3884">
        <f>'Input EIA Imports Petroleum'!L3883</f>
        <v/>
      </c>
      <c r="E3884">
        <f>VLOOKUP('Input EIA Imports Petroleum'!$E3883,'EIA Petroleum Classification'!$A:$B,2,FALSE)</f>
        <v/>
      </c>
    </row>
    <row r="3885" spans="1:5">
      <c r="A3885">
        <f>YEAR(B3885)</f>
        <v/>
      </c>
      <c r="B3885">
        <f>'Input EIA Imports Petroleum'!A3884</f>
        <v/>
      </c>
      <c r="C3885">
        <f>'Input EIA Imports Petroleum'!K3884</f>
        <v/>
      </c>
      <c r="D3885">
        <f>'Input EIA Imports Petroleum'!L3884</f>
        <v/>
      </c>
      <c r="E3885">
        <f>VLOOKUP('Input EIA Imports Petroleum'!$E3884,'EIA Petroleum Classification'!$A:$B,2,FALSE)</f>
        <v/>
      </c>
    </row>
    <row r="3886" spans="1:5">
      <c r="A3886">
        <f>YEAR(B3886)</f>
        <v/>
      </c>
      <c r="B3886">
        <f>'Input EIA Imports Petroleum'!A3885</f>
        <v/>
      </c>
      <c r="C3886">
        <f>'Input EIA Imports Petroleum'!K3885</f>
        <v/>
      </c>
      <c r="D3886">
        <f>'Input EIA Imports Petroleum'!L3885</f>
        <v/>
      </c>
      <c r="E3886">
        <f>VLOOKUP('Input EIA Imports Petroleum'!$E3885,'EIA Petroleum Classification'!$A:$B,2,FALSE)</f>
        <v/>
      </c>
    </row>
    <row r="3887" spans="1:5">
      <c r="A3887">
        <f>YEAR(B3887)</f>
        <v/>
      </c>
      <c r="B3887">
        <f>'Input EIA Imports Petroleum'!A3886</f>
        <v/>
      </c>
      <c r="C3887">
        <f>'Input EIA Imports Petroleum'!K3886</f>
        <v/>
      </c>
      <c r="D3887">
        <f>'Input EIA Imports Petroleum'!L3886</f>
        <v/>
      </c>
      <c r="E3887">
        <f>VLOOKUP('Input EIA Imports Petroleum'!$E3886,'EIA Petroleum Classification'!$A:$B,2,FALSE)</f>
        <v/>
      </c>
    </row>
    <row r="3888" spans="1:5">
      <c r="A3888">
        <f>YEAR(B3888)</f>
        <v/>
      </c>
      <c r="B3888">
        <f>'Input EIA Imports Petroleum'!A3887</f>
        <v/>
      </c>
      <c r="C3888">
        <f>'Input EIA Imports Petroleum'!K3887</f>
        <v/>
      </c>
      <c r="D3888">
        <f>'Input EIA Imports Petroleum'!L3887</f>
        <v/>
      </c>
      <c r="E3888">
        <f>VLOOKUP('Input EIA Imports Petroleum'!$E3887,'EIA Petroleum Classification'!$A:$B,2,FALSE)</f>
        <v/>
      </c>
    </row>
    <row r="3889" spans="1:5">
      <c r="A3889">
        <f>YEAR(B3889)</f>
        <v/>
      </c>
      <c r="B3889">
        <f>'Input EIA Imports Petroleum'!A3888</f>
        <v/>
      </c>
      <c r="C3889">
        <f>'Input EIA Imports Petroleum'!K3888</f>
        <v/>
      </c>
      <c r="D3889">
        <f>'Input EIA Imports Petroleum'!L3888</f>
        <v/>
      </c>
      <c r="E3889">
        <f>VLOOKUP('Input EIA Imports Petroleum'!$E3888,'EIA Petroleum Classification'!$A:$B,2,FALSE)</f>
        <v/>
      </c>
    </row>
    <row r="3890" spans="1:5">
      <c r="A3890">
        <f>YEAR(B3890)</f>
        <v/>
      </c>
      <c r="B3890">
        <f>'Input EIA Imports Petroleum'!A3889</f>
        <v/>
      </c>
      <c r="C3890">
        <f>'Input EIA Imports Petroleum'!K3889</f>
        <v/>
      </c>
      <c r="D3890">
        <f>'Input EIA Imports Petroleum'!L3889</f>
        <v/>
      </c>
      <c r="E3890">
        <f>VLOOKUP('Input EIA Imports Petroleum'!$E3889,'EIA Petroleum Classification'!$A:$B,2,FALSE)</f>
        <v/>
      </c>
    </row>
    <row r="3891" spans="1:5">
      <c r="A3891">
        <f>YEAR(B3891)</f>
        <v/>
      </c>
      <c r="B3891">
        <f>'Input EIA Imports Petroleum'!A3890</f>
        <v/>
      </c>
      <c r="C3891">
        <f>'Input EIA Imports Petroleum'!K3890</f>
        <v/>
      </c>
      <c r="D3891">
        <f>'Input EIA Imports Petroleum'!L3890</f>
        <v/>
      </c>
      <c r="E3891">
        <f>VLOOKUP('Input EIA Imports Petroleum'!$E3890,'EIA Petroleum Classification'!$A:$B,2,FALSE)</f>
        <v/>
      </c>
    </row>
    <row r="3892" spans="1:5">
      <c r="A3892">
        <f>YEAR(B3892)</f>
        <v/>
      </c>
      <c r="B3892">
        <f>'Input EIA Imports Petroleum'!A3891</f>
        <v/>
      </c>
      <c r="C3892">
        <f>'Input EIA Imports Petroleum'!K3891</f>
        <v/>
      </c>
      <c r="D3892">
        <f>'Input EIA Imports Petroleum'!L3891</f>
        <v/>
      </c>
      <c r="E3892">
        <f>VLOOKUP('Input EIA Imports Petroleum'!$E3891,'EIA Petroleum Classification'!$A:$B,2,FALSE)</f>
        <v/>
      </c>
    </row>
    <row r="3893" spans="1:5">
      <c r="A3893">
        <f>YEAR(B3893)</f>
        <v/>
      </c>
      <c r="B3893">
        <f>'Input EIA Imports Petroleum'!A3892</f>
        <v/>
      </c>
      <c r="C3893">
        <f>'Input EIA Imports Petroleum'!K3892</f>
        <v/>
      </c>
      <c r="D3893">
        <f>'Input EIA Imports Petroleum'!L3892</f>
        <v/>
      </c>
      <c r="E3893">
        <f>VLOOKUP('Input EIA Imports Petroleum'!$E3892,'EIA Petroleum Classification'!$A:$B,2,FALSE)</f>
        <v/>
      </c>
    </row>
    <row r="3894" spans="1:5">
      <c r="A3894">
        <f>YEAR(B3894)</f>
        <v/>
      </c>
      <c r="B3894">
        <f>'Input EIA Imports Petroleum'!A3893</f>
        <v/>
      </c>
      <c r="C3894">
        <f>'Input EIA Imports Petroleum'!K3893</f>
        <v/>
      </c>
      <c r="D3894">
        <f>'Input EIA Imports Petroleum'!L3893</f>
        <v/>
      </c>
      <c r="E3894">
        <f>VLOOKUP('Input EIA Imports Petroleum'!$E3893,'EIA Petroleum Classification'!$A:$B,2,FALSE)</f>
        <v/>
      </c>
    </row>
    <row r="3895" spans="1:5">
      <c r="A3895">
        <f>YEAR(B3895)</f>
        <v/>
      </c>
      <c r="B3895">
        <f>'Input EIA Imports Petroleum'!A3894</f>
        <v/>
      </c>
      <c r="C3895">
        <f>'Input EIA Imports Petroleum'!K3894</f>
        <v/>
      </c>
      <c r="D3895">
        <f>'Input EIA Imports Petroleum'!L3894</f>
        <v/>
      </c>
      <c r="E3895">
        <f>VLOOKUP('Input EIA Imports Petroleum'!$E3894,'EIA Petroleum Classification'!$A:$B,2,FALSE)</f>
        <v/>
      </c>
    </row>
    <row r="3896" spans="1:5">
      <c r="A3896">
        <f>YEAR(B3896)</f>
        <v/>
      </c>
      <c r="B3896">
        <f>'Input EIA Imports Petroleum'!A3895</f>
        <v/>
      </c>
      <c r="C3896">
        <f>'Input EIA Imports Petroleum'!K3895</f>
        <v/>
      </c>
      <c r="D3896">
        <f>'Input EIA Imports Petroleum'!L3895</f>
        <v/>
      </c>
      <c r="E3896">
        <f>VLOOKUP('Input EIA Imports Petroleum'!$E3895,'EIA Petroleum Classification'!$A:$B,2,FALSE)</f>
        <v/>
      </c>
    </row>
    <row r="3897" spans="1:5">
      <c r="A3897">
        <f>YEAR(B3897)</f>
        <v/>
      </c>
      <c r="B3897">
        <f>'Input EIA Imports Petroleum'!A3896</f>
        <v/>
      </c>
      <c r="C3897">
        <f>'Input EIA Imports Petroleum'!K3896</f>
        <v/>
      </c>
      <c r="D3897">
        <f>'Input EIA Imports Petroleum'!L3896</f>
        <v/>
      </c>
      <c r="E3897">
        <f>VLOOKUP('Input EIA Imports Petroleum'!$E3896,'EIA Petroleum Classification'!$A:$B,2,FALSE)</f>
        <v/>
      </c>
    </row>
    <row r="3898" spans="1:5">
      <c r="A3898">
        <f>YEAR(B3898)</f>
        <v/>
      </c>
      <c r="B3898">
        <f>'Input EIA Imports Petroleum'!A3897</f>
        <v/>
      </c>
      <c r="C3898">
        <f>'Input EIA Imports Petroleum'!K3897</f>
        <v/>
      </c>
      <c r="D3898">
        <f>'Input EIA Imports Petroleum'!L3897</f>
        <v/>
      </c>
      <c r="E3898">
        <f>VLOOKUP('Input EIA Imports Petroleum'!$E3897,'EIA Petroleum Classification'!$A:$B,2,FALSE)</f>
        <v/>
      </c>
    </row>
    <row r="3899" spans="1:5">
      <c r="A3899">
        <f>YEAR(B3899)</f>
        <v/>
      </c>
      <c r="B3899">
        <f>'Input EIA Imports Petroleum'!A3898</f>
        <v/>
      </c>
      <c r="C3899">
        <f>'Input EIA Imports Petroleum'!K3898</f>
        <v/>
      </c>
      <c r="D3899">
        <f>'Input EIA Imports Petroleum'!L3898</f>
        <v/>
      </c>
      <c r="E3899">
        <f>VLOOKUP('Input EIA Imports Petroleum'!$E3898,'EIA Petroleum Classification'!$A:$B,2,FALSE)</f>
        <v/>
      </c>
    </row>
    <row r="3900" spans="1:5">
      <c r="A3900">
        <f>YEAR(B3900)</f>
        <v/>
      </c>
      <c r="B3900">
        <f>'Input EIA Imports Petroleum'!A3899</f>
        <v/>
      </c>
      <c r="C3900">
        <f>'Input EIA Imports Petroleum'!K3899</f>
        <v/>
      </c>
      <c r="D3900">
        <f>'Input EIA Imports Petroleum'!L3899</f>
        <v/>
      </c>
      <c r="E3900">
        <f>VLOOKUP('Input EIA Imports Petroleum'!$E3899,'EIA Petroleum Classification'!$A:$B,2,FALSE)</f>
        <v/>
      </c>
    </row>
    <row r="3901" spans="1:5">
      <c r="A3901">
        <f>YEAR(B3901)</f>
        <v/>
      </c>
      <c r="B3901">
        <f>'Input EIA Imports Petroleum'!A3900</f>
        <v/>
      </c>
      <c r="C3901">
        <f>'Input EIA Imports Petroleum'!K3900</f>
        <v/>
      </c>
      <c r="D3901">
        <f>'Input EIA Imports Petroleum'!L3900</f>
        <v/>
      </c>
      <c r="E3901">
        <f>VLOOKUP('Input EIA Imports Petroleum'!$E3900,'EIA Petroleum Classification'!$A:$B,2,FALSE)</f>
        <v/>
      </c>
    </row>
    <row r="3902" spans="1:5">
      <c r="A3902">
        <f>YEAR(B3902)</f>
        <v/>
      </c>
      <c r="B3902">
        <f>'Input EIA Imports Petroleum'!A3901</f>
        <v/>
      </c>
      <c r="C3902">
        <f>'Input EIA Imports Petroleum'!K3901</f>
        <v/>
      </c>
      <c r="D3902">
        <f>'Input EIA Imports Petroleum'!L3901</f>
        <v/>
      </c>
      <c r="E3902">
        <f>VLOOKUP('Input EIA Imports Petroleum'!$E3901,'EIA Petroleum Classification'!$A:$B,2,FALSE)</f>
        <v/>
      </c>
    </row>
    <row r="3903" spans="1:5">
      <c r="A3903">
        <f>YEAR(B3903)</f>
        <v/>
      </c>
      <c r="B3903">
        <f>'Input EIA Imports Petroleum'!A3902</f>
        <v/>
      </c>
      <c r="C3903">
        <f>'Input EIA Imports Petroleum'!K3902</f>
        <v/>
      </c>
      <c r="D3903">
        <f>'Input EIA Imports Petroleum'!L3902</f>
        <v/>
      </c>
      <c r="E3903">
        <f>VLOOKUP('Input EIA Imports Petroleum'!$E3902,'EIA Petroleum Classification'!$A:$B,2,FALSE)</f>
        <v/>
      </c>
    </row>
    <row r="3904" spans="1:5">
      <c r="A3904">
        <f>YEAR(B3904)</f>
        <v/>
      </c>
      <c r="B3904">
        <f>'Input EIA Imports Petroleum'!A3903</f>
        <v/>
      </c>
      <c r="C3904">
        <f>'Input EIA Imports Petroleum'!K3903</f>
        <v/>
      </c>
      <c r="D3904">
        <f>'Input EIA Imports Petroleum'!L3903</f>
        <v/>
      </c>
      <c r="E3904">
        <f>VLOOKUP('Input EIA Imports Petroleum'!$E3903,'EIA Petroleum Classification'!$A:$B,2,FALSE)</f>
        <v/>
      </c>
    </row>
    <row r="3905" spans="1:5">
      <c r="A3905">
        <f>YEAR(B3905)</f>
        <v/>
      </c>
      <c r="B3905">
        <f>'Input EIA Imports Petroleum'!A3904</f>
        <v/>
      </c>
      <c r="C3905">
        <f>'Input EIA Imports Petroleum'!K3904</f>
        <v/>
      </c>
      <c r="D3905">
        <f>'Input EIA Imports Petroleum'!L3904</f>
        <v/>
      </c>
      <c r="E3905">
        <f>VLOOKUP('Input EIA Imports Petroleum'!$E3904,'EIA Petroleum Classification'!$A:$B,2,FALSE)</f>
        <v/>
      </c>
    </row>
    <row r="3906" spans="1:5">
      <c r="A3906">
        <f>YEAR(B3906)</f>
        <v/>
      </c>
      <c r="B3906">
        <f>'Input EIA Imports Petroleum'!A3905</f>
        <v/>
      </c>
      <c r="C3906">
        <f>'Input EIA Imports Petroleum'!K3905</f>
        <v/>
      </c>
      <c r="D3906">
        <f>'Input EIA Imports Petroleum'!L3905</f>
        <v/>
      </c>
      <c r="E3906">
        <f>VLOOKUP('Input EIA Imports Petroleum'!$E3905,'EIA Petroleum Classification'!$A:$B,2,FALSE)</f>
        <v/>
      </c>
    </row>
    <row r="3907" spans="1:5">
      <c r="A3907">
        <f>YEAR(B3907)</f>
        <v/>
      </c>
      <c r="B3907">
        <f>'Input EIA Imports Petroleum'!A3906</f>
        <v/>
      </c>
      <c r="C3907">
        <f>'Input EIA Imports Petroleum'!K3906</f>
        <v/>
      </c>
      <c r="D3907">
        <f>'Input EIA Imports Petroleum'!L3906</f>
        <v/>
      </c>
      <c r="E3907">
        <f>VLOOKUP('Input EIA Imports Petroleum'!$E3906,'EIA Petroleum Classification'!$A:$B,2,FALSE)</f>
        <v/>
      </c>
    </row>
    <row r="3908" spans="1:5">
      <c r="A3908">
        <f>YEAR(B3908)</f>
        <v/>
      </c>
      <c r="B3908">
        <f>'Input EIA Imports Petroleum'!A3907</f>
        <v/>
      </c>
      <c r="C3908">
        <f>'Input EIA Imports Petroleum'!K3907</f>
        <v/>
      </c>
      <c r="D3908">
        <f>'Input EIA Imports Petroleum'!L3907</f>
        <v/>
      </c>
      <c r="E3908">
        <f>VLOOKUP('Input EIA Imports Petroleum'!$E3907,'EIA Petroleum Classification'!$A:$B,2,FALSE)</f>
        <v/>
      </c>
    </row>
    <row r="3909" spans="1:5">
      <c r="A3909">
        <f>YEAR(B3909)</f>
        <v/>
      </c>
      <c r="B3909">
        <f>'Input EIA Imports Petroleum'!A3908</f>
        <v/>
      </c>
      <c r="C3909">
        <f>'Input EIA Imports Petroleum'!K3908</f>
        <v/>
      </c>
      <c r="D3909">
        <f>'Input EIA Imports Petroleum'!L3908</f>
        <v/>
      </c>
      <c r="E3909">
        <f>VLOOKUP('Input EIA Imports Petroleum'!$E3908,'EIA Petroleum Classification'!$A:$B,2,FALSE)</f>
        <v/>
      </c>
    </row>
    <row r="3910" spans="1:5">
      <c r="A3910">
        <f>YEAR(B3910)</f>
        <v/>
      </c>
      <c r="B3910">
        <f>'Input EIA Imports Petroleum'!A3909</f>
        <v/>
      </c>
      <c r="C3910">
        <f>'Input EIA Imports Petroleum'!K3909</f>
        <v/>
      </c>
      <c r="D3910">
        <f>'Input EIA Imports Petroleum'!L3909</f>
        <v/>
      </c>
      <c r="E3910">
        <f>VLOOKUP('Input EIA Imports Petroleum'!$E3909,'EIA Petroleum Classification'!$A:$B,2,FALSE)</f>
        <v/>
      </c>
    </row>
    <row r="3911" spans="1:5">
      <c r="A3911">
        <f>YEAR(B3911)</f>
        <v/>
      </c>
      <c r="B3911">
        <f>'Input EIA Imports Petroleum'!A3910</f>
        <v/>
      </c>
      <c r="C3911">
        <f>'Input EIA Imports Petroleum'!K3910</f>
        <v/>
      </c>
      <c r="D3911">
        <f>'Input EIA Imports Petroleum'!L3910</f>
        <v/>
      </c>
      <c r="E3911">
        <f>VLOOKUP('Input EIA Imports Petroleum'!$E3910,'EIA Petroleum Classification'!$A:$B,2,FALSE)</f>
        <v/>
      </c>
    </row>
    <row r="3912" spans="1:5">
      <c r="A3912">
        <f>YEAR(B3912)</f>
        <v/>
      </c>
      <c r="B3912">
        <f>'Input EIA Imports Petroleum'!A3911</f>
        <v/>
      </c>
      <c r="C3912">
        <f>'Input EIA Imports Petroleum'!K3911</f>
        <v/>
      </c>
      <c r="D3912">
        <f>'Input EIA Imports Petroleum'!L3911</f>
        <v/>
      </c>
      <c r="E3912">
        <f>VLOOKUP('Input EIA Imports Petroleum'!$E3911,'EIA Petroleum Classification'!$A:$B,2,FALSE)</f>
        <v/>
      </c>
    </row>
    <row r="3913" spans="1:5">
      <c r="A3913">
        <f>YEAR(B3913)</f>
        <v/>
      </c>
      <c r="B3913">
        <f>'Input EIA Imports Petroleum'!A3912</f>
        <v/>
      </c>
      <c r="C3913">
        <f>'Input EIA Imports Petroleum'!K3912</f>
        <v/>
      </c>
      <c r="D3913">
        <f>'Input EIA Imports Petroleum'!L3912</f>
        <v/>
      </c>
      <c r="E3913">
        <f>VLOOKUP('Input EIA Imports Petroleum'!$E3912,'EIA Petroleum Classification'!$A:$B,2,FALSE)</f>
        <v/>
      </c>
    </row>
    <row r="3914" spans="1:5">
      <c r="A3914">
        <f>YEAR(B3914)</f>
        <v/>
      </c>
      <c r="B3914">
        <f>'Input EIA Imports Petroleum'!A3913</f>
        <v/>
      </c>
      <c r="C3914">
        <f>'Input EIA Imports Petroleum'!K3913</f>
        <v/>
      </c>
      <c r="D3914">
        <f>'Input EIA Imports Petroleum'!L3913</f>
        <v/>
      </c>
      <c r="E3914">
        <f>VLOOKUP('Input EIA Imports Petroleum'!$E3913,'EIA Petroleum Classification'!$A:$B,2,FALSE)</f>
        <v/>
      </c>
    </row>
    <row r="3915" spans="1:5">
      <c r="A3915">
        <f>YEAR(B3915)</f>
        <v/>
      </c>
      <c r="B3915">
        <f>'Input EIA Imports Petroleum'!A3914</f>
        <v/>
      </c>
      <c r="C3915">
        <f>'Input EIA Imports Petroleum'!K3914</f>
        <v/>
      </c>
      <c r="D3915">
        <f>'Input EIA Imports Petroleum'!L3914</f>
        <v/>
      </c>
      <c r="E3915">
        <f>VLOOKUP('Input EIA Imports Petroleum'!$E3914,'EIA Petroleum Classification'!$A:$B,2,FALSE)</f>
        <v/>
      </c>
    </row>
    <row r="3916" spans="1:5">
      <c r="A3916">
        <f>YEAR(B3916)</f>
        <v/>
      </c>
      <c r="B3916">
        <f>'Input EIA Imports Petroleum'!A3915</f>
        <v/>
      </c>
      <c r="C3916">
        <f>'Input EIA Imports Petroleum'!K3915</f>
        <v/>
      </c>
      <c r="D3916">
        <f>'Input EIA Imports Petroleum'!L3915</f>
        <v/>
      </c>
      <c r="E3916">
        <f>VLOOKUP('Input EIA Imports Petroleum'!$E3915,'EIA Petroleum Classification'!$A:$B,2,FALSE)</f>
        <v/>
      </c>
    </row>
    <row r="3917" spans="1:5">
      <c r="A3917">
        <f>YEAR(B3917)</f>
        <v/>
      </c>
      <c r="B3917">
        <f>'Input EIA Imports Petroleum'!A3916</f>
        <v/>
      </c>
      <c r="C3917">
        <f>'Input EIA Imports Petroleum'!K3916</f>
        <v/>
      </c>
      <c r="D3917">
        <f>'Input EIA Imports Petroleum'!L3916</f>
        <v/>
      </c>
      <c r="E3917">
        <f>VLOOKUP('Input EIA Imports Petroleum'!$E3916,'EIA Petroleum Classification'!$A:$B,2,FALSE)</f>
        <v/>
      </c>
    </row>
    <row r="3918" spans="1:5">
      <c r="A3918">
        <f>YEAR(B3918)</f>
        <v/>
      </c>
      <c r="B3918">
        <f>'Input EIA Imports Petroleum'!A3917</f>
        <v/>
      </c>
      <c r="C3918">
        <f>'Input EIA Imports Petroleum'!K3917</f>
        <v/>
      </c>
      <c r="D3918">
        <f>'Input EIA Imports Petroleum'!L3917</f>
        <v/>
      </c>
      <c r="E3918">
        <f>VLOOKUP('Input EIA Imports Petroleum'!$E3917,'EIA Petroleum Classification'!$A:$B,2,FALSE)</f>
        <v/>
      </c>
    </row>
    <row r="3919" spans="1:5">
      <c r="A3919">
        <f>YEAR(B3919)</f>
        <v/>
      </c>
      <c r="B3919">
        <f>'Input EIA Imports Petroleum'!A3918</f>
        <v/>
      </c>
      <c r="C3919">
        <f>'Input EIA Imports Petroleum'!K3918</f>
        <v/>
      </c>
      <c r="D3919">
        <f>'Input EIA Imports Petroleum'!L3918</f>
        <v/>
      </c>
      <c r="E3919">
        <f>VLOOKUP('Input EIA Imports Petroleum'!$E3918,'EIA Petroleum Classification'!$A:$B,2,FALSE)</f>
        <v/>
      </c>
    </row>
    <row r="3920" spans="1:5">
      <c r="A3920">
        <f>YEAR(B3920)</f>
        <v/>
      </c>
      <c r="B3920">
        <f>'Input EIA Imports Petroleum'!A3919</f>
        <v/>
      </c>
      <c r="C3920">
        <f>'Input EIA Imports Petroleum'!K3919</f>
        <v/>
      </c>
      <c r="D3920">
        <f>'Input EIA Imports Petroleum'!L3919</f>
        <v/>
      </c>
      <c r="E3920">
        <f>VLOOKUP('Input EIA Imports Petroleum'!$E3919,'EIA Petroleum Classification'!$A:$B,2,FALSE)</f>
        <v/>
      </c>
    </row>
    <row r="3921" spans="1:5">
      <c r="A3921">
        <f>YEAR(B3921)</f>
        <v/>
      </c>
      <c r="B3921">
        <f>'Input EIA Imports Petroleum'!A3920</f>
        <v/>
      </c>
      <c r="C3921">
        <f>'Input EIA Imports Petroleum'!K3920</f>
        <v/>
      </c>
      <c r="D3921">
        <f>'Input EIA Imports Petroleum'!L3920</f>
        <v/>
      </c>
      <c r="E3921">
        <f>VLOOKUP('Input EIA Imports Petroleum'!$E3920,'EIA Petroleum Classification'!$A:$B,2,FALSE)</f>
        <v/>
      </c>
    </row>
    <row r="3922" spans="1:5">
      <c r="A3922">
        <f>YEAR(B3922)</f>
        <v/>
      </c>
      <c r="B3922">
        <f>'Input EIA Imports Petroleum'!A3921</f>
        <v/>
      </c>
      <c r="C3922">
        <f>'Input EIA Imports Petroleum'!K3921</f>
        <v/>
      </c>
      <c r="D3922">
        <f>'Input EIA Imports Petroleum'!L3921</f>
        <v/>
      </c>
      <c r="E3922">
        <f>VLOOKUP('Input EIA Imports Petroleum'!$E3921,'EIA Petroleum Classification'!$A:$B,2,FALSE)</f>
        <v/>
      </c>
    </row>
    <row r="3923" spans="1:5">
      <c r="A3923">
        <f>YEAR(B3923)</f>
        <v/>
      </c>
      <c r="B3923">
        <f>'Input EIA Imports Petroleum'!A3922</f>
        <v/>
      </c>
      <c r="C3923">
        <f>'Input EIA Imports Petroleum'!K3922</f>
        <v/>
      </c>
      <c r="D3923">
        <f>'Input EIA Imports Petroleum'!L3922</f>
        <v/>
      </c>
      <c r="E3923">
        <f>VLOOKUP('Input EIA Imports Petroleum'!$E3922,'EIA Petroleum Classification'!$A:$B,2,FALSE)</f>
        <v/>
      </c>
    </row>
    <row r="3924" spans="1:5">
      <c r="A3924">
        <f>YEAR(B3924)</f>
        <v/>
      </c>
      <c r="B3924">
        <f>'Input EIA Imports Petroleum'!A3923</f>
        <v/>
      </c>
      <c r="C3924">
        <f>'Input EIA Imports Petroleum'!K3923</f>
        <v/>
      </c>
      <c r="D3924">
        <f>'Input EIA Imports Petroleum'!L3923</f>
        <v/>
      </c>
      <c r="E3924">
        <f>VLOOKUP('Input EIA Imports Petroleum'!$E3923,'EIA Petroleum Classification'!$A:$B,2,FALSE)</f>
        <v/>
      </c>
    </row>
    <row r="3925" spans="1:5">
      <c r="A3925">
        <f>YEAR(B3925)</f>
        <v/>
      </c>
      <c r="B3925">
        <f>'Input EIA Imports Petroleum'!A3924</f>
        <v/>
      </c>
      <c r="C3925">
        <f>'Input EIA Imports Petroleum'!K3924</f>
        <v/>
      </c>
      <c r="D3925">
        <f>'Input EIA Imports Petroleum'!L3924</f>
        <v/>
      </c>
      <c r="E3925">
        <f>VLOOKUP('Input EIA Imports Petroleum'!$E3924,'EIA Petroleum Classification'!$A:$B,2,FALSE)</f>
        <v/>
      </c>
    </row>
    <row r="3926" spans="1:5">
      <c r="A3926">
        <f>YEAR(B3926)</f>
        <v/>
      </c>
      <c r="B3926">
        <f>'Input EIA Imports Petroleum'!A3925</f>
        <v/>
      </c>
      <c r="C3926">
        <f>'Input EIA Imports Petroleum'!K3925</f>
        <v/>
      </c>
      <c r="D3926">
        <f>'Input EIA Imports Petroleum'!L3925</f>
        <v/>
      </c>
      <c r="E3926">
        <f>VLOOKUP('Input EIA Imports Petroleum'!$E3925,'EIA Petroleum Classification'!$A:$B,2,FALSE)</f>
        <v/>
      </c>
    </row>
    <row r="3927" spans="1:5">
      <c r="A3927">
        <f>YEAR(B3927)</f>
        <v/>
      </c>
      <c r="B3927">
        <f>'Input EIA Imports Petroleum'!A3926</f>
        <v/>
      </c>
      <c r="C3927">
        <f>'Input EIA Imports Petroleum'!K3926</f>
        <v/>
      </c>
      <c r="D3927">
        <f>'Input EIA Imports Petroleum'!L3926</f>
        <v/>
      </c>
      <c r="E3927">
        <f>VLOOKUP('Input EIA Imports Petroleum'!$E3926,'EIA Petroleum Classification'!$A:$B,2,FALSE)</f>
        <v/>
      </c>
    </row>
    <row r="3928" spans="1:5">
      <c r="A3928">
        <f>YEAR(B3928)</f>
        <v/>
      </c>
      <c r="B3928">
        <f>'Input EIA Imports Petroleum'!A3927</f>
        <v/>
      </c>
      <c r="C3928">
        <f>'Input EIA Imports Petroleum'!K3927</f>
        <v/>
      </c>
      <c r="D3928">
        <f>'Input EIA Imports Petroleum'!L3927</f>
        <v/>
      </c>
      <c r="E3928">
        <f>VLOOKUP('Input EIA Imports Petroleum'!$E3927,'EIA Petroleum Classification'!$A:$B,2,FALSE)</f>
        <v/>
      </c>
    </row>
    <row r="3929" spans="1:5">
      <c r="A3929">
        <f>YEAR(B3929)</f>
        <v/>
      </c>
      <c r="B3929">
        <f>'Input EIA Imports Petroleum'!A3928</f>
        <v/>
      </c>
      <c r="C3929">
        <f>'Input EIA Imports Petroleum'!K3928</f>
        <v/>
      </c>
      <c r="D3929">
        <f>'Input EIA Imports Petroleum'!L3928</f>
        <v/>
      </c>
      <c r="E3929">
        <f>VLOOKUP('Input EIA Imports Petroleum'!$E3928,'EIA Petroleum Classification'!$A:$B,2,FALSE)</f>
        <v/>
      </c>
    </row>
    <row r="3930" spans="1:5">
      <c r="A3930">
        <f>YEAR(B3930)</f>
        <v/>
      </c>
      <c r="B3930">
        <f>'Input EIA Imports Petroleum'!A3929</f>
        <v/>
      </c>
      <c r="C3930">
        <f>'Input EIA Imports Petroleum'!K3929</f>
        <v/>
      </c>
      <c r="D3930">
        <f>'Input EIA Imports Petroleum'!L3929</f>
        <v/>
      </c>
      <c r="E3930">
        <f>VLOOKUP('Input EIA Imports Petroleum'!$E3929,'EIA Petroleum Classification'!$A:$B,2,FALSE)</f>
        <v/>
      </c>
    </row>
    <row r="3931" spans="1:5">
      <c r="A3931">
        <f>YEAR(B3931)</f>
        <v/>
      </c>
      <c r="B3931">
        <f>'Input EIA Imports Petroleum'!A3930</f>
        <v/>
      </c>
      <c r="C3931">
        <f>'Input EIA Imports Petroleum'!K3930</f>
        <v/>
      </c>
      <c r="D3931">
        <f>'Input EIA Imports Petroleum'!L3930</f>
        <v/>
      </c>
      <c r="E3931">
        <f>VLOOKUP('Input EIA Imports Petroleum'!$E3930,'EIA Petroleum Classification'!$A:$B,2,FALSE)</f>
        <v/>
      </c>
    </row>
    <row r="3932" spans="1:5">
      <c r="A3932">
        <f>YEAR(B3932)</f>
        <v/>
      </c>
      <c r="B3932">
        <f>'Input EIA Imports Petroleum'!A3931</f>
        <v/>
      </c>
      <c r="C3932">
        <f>'Input EIA Imports Petroleum'!K3931</f>
        <v/>
      </c>
      <c r="D3932">
        <f>'Input EIA Imports Petroleum'!L3931</f>
        <v/>
      </c>
      <c r="E3932">
        <f>VLOOKUP('Input EIA Imports Petroleum'!$E3931,'EIA Petroleum Classification'!$A:$B,2,FALSE)</f>
        <v/>
      </c>
    </row>
    <row r="3933" spans="1:5">
      <c r="A3933">
        <f>YEAR(B3933)</f>
        <v/>
      </c>
      <c r="B3933">
        <f>'Input EIA Imports Petroleum'!A3932</f>
        <v/>
      </c>
      <c r="C3933">
        <f>'Input EIA Imports Petroleum'!K3932</f>
        <v/>
      </c>
      <c r="D3933">
        <f>'Input EIA Imports Petroleum'!L3932</f>
        <v/>
      </c>
      <c r="E3933">
        <f>VLOOKUP('Input EIA Imports Petroleum'!$E3932,'EIA Petroleum Classification'!$A:$B,2,FALSE)</f>
        <v/>
      </c>
    </row>
    <row r="3934" spans="1:5">
      <c r="A3934">
        <f>YEAR(B3934)</f>
        <v/>
      </c>
      <c r="B3934">
        <f>'Input EIA Imports Petroleum'!A3933</f>
        <v/>
      </c>
      <c r="C3934">
        <f>'Input EIA Imports Petroleum'!K3933</f>
        <v/>
      </c>
      <c r="D3934">
        <f>'Input EIA Imports Petroleum'!L3933</f>
        <v/>
      </c>
      <c r="E3934">
        <f>VLOOKUP('Input EIA Imports Petroleum'!$E3933,'EIA Petroleum Classification'!$A:$B,2,FALSE)</f>
        <v/>
      </c>
    </row>
    <row r="3935" spans="1:5">
      <c r="A3935">
        <f>YEAR(B3935)</f>
        <v/>
      </c>
      <c r="B3935">
        <f>'Input EIA Imports Petroleum'!A3934</f>
        <v/>
      </c>
      <c r="C3935">
        <f>'Input EIA Imports Petroleum'!K3934</f>
        <v/>
      </c>
      <c r="D3935">
        <f>'Input EIA Imports Petroleum'!L3934</f>
        <v/>
      </c>
      <c r="E3935">
        <f>VLOOKUP('Input EIA Imports Petroleum'!$E3934,'EIA Petroleum Classification'!$A:$B,2,FALSE)</f>
        <v/>
      </c>
    </row>
    <row r="3936" spans="1:5">
      <c r="A3936">
        <f>YEAR(B3936)</f>
        <v/>
      </c>
      <c r="B3936">
        <f>'Input EIA Imports Petroleum'!A3935</f>
        <v/>
      </c>
      <c r="C3936">
        <f>'Input EIA Imports Petroleum'!K3935</f>
        <v/>
      </c>
      <c r="D3936">
        <f>'Input EIA Imports Petroleum'!L3935</f>
        <v/>
      </c>
      <c r="E3936">
        <f>VLOOKUP('Input EIA Imports Petroleum'!$E3935,'EIA Petroleum Classification'!$A:$B,2,FALSE)</f>
        <v/>
      </c>
    </row>
    <row r="3937" spans="1:5">
      <c r="A3937">
        <f>YEAR(B3937)</f>
        <v/>
      </c>
      <c r="B3937">
        <f>'Input EIA Imports Petroleum'!A3936</f>
        <v/>
      </c>
      <c r="C3937">
        <f>'Input EIA Imports Petroleum'!K3936</f>
        <v/>
      </c>
      <c r="D3937">
        <f>'Input EIA Imports Petroleum'!L3936</f>
        <v/>
      </c>
      <c r="E3937">
        <f>VLOOKUP('Input EIA Imports Petroleum'!$E3936,'EIA Petroleum Classification'!$A:$B,2,FALSE)</f>
        <v/>
      </c>
    </row>
    <row r="3938" spans="1:5">
      <c r="A3938">
        <f>YEAR(B3938)</f>
        <v/>
      </c>
      <c r="B3938">
        <f>'Input EIA Imports Petroleum'!A3937</f>
        <v/>
      </c>
      <c r="C3938">
        <f>'Input EIA Imports Petroleum'!K3937</f>
        <v/>
      </c>
      <c r="D3938">
        <f>'Input EIA Imports Petroleum'!L3937</f>
        <v/>
      </c>
      <c r="E3938">
        <f>VLOOKUP('Input EIA Imports Petroleum'!$E3937,'EIA Petroleum Classification'!$A:$B,2,FALSE)</f>
        <v/>
      </c>
    </row>
    <row r="3939" spans="1:5">
      <c r="A3939">
        <f>YEAR(B3939)</f>
        <v/>
      </c>
      <c r="B3939">
        <f>'Input EIA Imports Petroleum'!A3938</f>
        <v/>
      </c>
      <c r="C3939">
        <f>'Input EIA Imports Petroleum'!K3938</f>
        <v/>
      </c>
      <c r="D3939">
        <f>'Input EIA Imports Petroleum'!L3938</f>
        <v/>
      </c>
      <c r="E3939">
        <f>VLOOKUP('Input EIA Imports Petroleum'!$E3938,'EIA Petroleum Classification'!$A:$B,2,FALSE)</f>
        <v/>
      </c>
    </row>
    <row r="3940" spans="1:5">
      <c r="A3940">
        <f>YEAR(B3940)</f>
        <v/>
      </c>
      <c r="B3940">
        <f>'Input EIA Imports Petroleum'!A3939</f>
        <v/>
      </c>
      <c r="C3940">
        <f>'Input EIA Imports Petroleum'!K3939</f>
        <v/>
      </c>
      <c r="D3940">
        <f>'Input EIA Imports Petroleum'!L3939</f>
        <v/>
      </c>
      <c r="E3940">
        <f>VLOOKUP('Input EIA Imports Petroleum'!$E3939,'EIA Petroleum Classification'!$A:$B,2,FALSE)</f>
        <v/>
      </c>
    </row>
    <row r="3941" spans="1:5">
      <c r="A3941">
        <f>YEAR(B3941)</f>
        <v/>
      </c>
      <c r="B3941">
        <f>'Input EIA Imports Petroleum'!A3940</f>
        <v/>
      </c>
      <c r="C3941">
        <f>'Input EIA Imports Petroleum'!K3940</f>
        <v/>
      </c>
      <c r="D3941">
        <f>'Input EIA Imports Petroleum'!L3940</f>
        <v/>
      </c>
      <c r="E3941">
        <f>VLOOKUP('Input EIA Imports Petroleum'!$E3940,'EIA Petroleum Classification'!$A:$B,2,FALSE)</f>
        <v/>
      </c>
    </row>
    <row r="3942" spans="1:5">
      <c r="A3942">
        <f>YEAR(B3942)</f>
        <v/>
      </c>
      <c r="B3942">
        <f>'Input EIA Imports Petroleum'!A3941</f>
        <v/>
      </c>
      <c r="C3942">
        <f>'Input EIA Imports Petroleum'!K3941</f>
        <v/>
      </c>
      <c r="D3942">
        <f>'Input EIA Imports Petroleum'!L3941</f>
        <v/>
      </c>
      <c r="E3942">
        <f>VLOOKUP('Input EIA Imports Petroleum'!$E3941,'EIA Petroleum Classification'!$A:$B,2,FALSE)</f>
        <v/>
      </c>
    </row>
    <row r="3943" spans="1:5">
      <c r="A3943">
        <f>YEAR(B3943)</f>
        <v/>
      </c>
      <c r="B3943">
        <f>'Input EIA Imports Petroleum'!A3942</f>
        <v/>
      </c>
      <c r="C3943">
        <f>'Input EIA Imports Petroleum'!K3942</f>
        <v/>
      </c>
      <c r="D3943">
        <f>'Input EIA Imports Petroleum'!L3942</f>
        <v/>
      </c>
      <c r="E3943">
        <f>VLOOKUP('Input EIA Imports Petroleum'!$E3942,'EIA Petroleum Classification'!$A:$B,2,FALSE)</f>
        <v/>
      </c>
    </row>
    <row r="3944" spans="1:5">
      <c r="A3944">
        <f>YEAR(B3944)</f>
        <v/>
      </c>
      <c r="B3944">
        <f>'Input EIA Imports Petroleum'!A3943</f>
        <v/>
      </c>
      <c r="C3944">
        <f>'Input EIA Imports Petroleum'!K3943</f>
        <v/>
      </c>
      <c r="D3944">
        <f>'Input EIA Imports Petroleum'!L3943</f>
        <v/>
      </c>
      <c r="E3944">
        <f>VLOOKUP('Input EIA Imports Petroleum'!$E3943,'EIA Petroleum Classification'!$A:$B,2,FALSE)</f>
        <v/>
      </c>
    </row>
    <row r="3945" spans="1:5">
      <c r="A3945">
        <f>YEAR(B3945)</f>
        <v/>
      </c>
      <c r="B3945">
        <f>'Input EIA Imports Petroleum'!A3944</f>
        <v/>
      </c>
      <c r="C3945">
        <f>'Input EIA Imports Petroleum'!K3944</f>
        <v/>
      </c>
      <c r="D3945">
        <f>'Input EIA Imports Petroleum'!L3944</f>
        <v/>
      </c>
      <c r="E3945">
        <f>VLOOKUP('Input EIA Imports Petroleum'!$E3944,'EIA Petroleum Classification'!$A:$B,2,FALSE)</f>
        <v/>
      </c>
    </row>
    <row r="3946" spans="1:5">
      <c r="A3946">
        <f>YEAR(B3946)</f>
        <v/>
      </c>
      <c r="B3946">
        <f>'Input EIA Imports Petroleum'!A3945</f>
        <v/>
      </c>
      <c r="C3946">
        <f>'Input EIA Imports Petroleum'!K3945</f>
        <v/>
      </c>
      <c r="D3946">
        <f>'Input EIA Imports Petroleum'!L3945</f>
        <v/>
      </c>
      <c r="E3946">
        <f>VLOOKUP('Input EIA Imports Petroleum'!$E3945,'EIA Petroleum Classification'!$A:$B,2,FALSE)</f>
        <v/>
      </c>
    </row>
    <row r="3947" spans="1:5">
      <c r="A3947">
        <f>YEAR(B3947)</f>
        <v/>
      </c>
      <c r="B3947">
        <f>'Input EIA Imports Petroleum'!A3946</f>
        <v/>
      </c>
      <c r="C3947">
        <f>'Input EIA Imports Petroleum'!K3946</f>
        <v/>
      </c>
      <c r="D3947">
        <f>'Input EIA Imports Petroleum'!L3946</f>
        <v/>
      </c>
      <c r="E3947">
        <f>VLOOKUP('Input EIA Imports Petroleum'!$E3946,'EIA Petroleum Classification'!$A:$B,2,FALSE)</f>
        <v/>
      </c>
    </row>
    <row r="3948" spans="1:5">
      <c r="A3948">
        <f>YEAR(B3948)</f>
        <v/>
      </c>
      <c r="B3948">
        <f>'Input EIA Imports Petroleum'!A3947</f>
        <v/>
      </c>
      <c r="C3948">
        <f>'Input EIA Imports Petroleum'!K3947</f>
        <v/>
      </c>
      <c r="D3948">
        <f>'Input EIA Imports Petroleum'!L3947</f>
        <v/>
      </c>
      <c r="E3948">
        <f>VLOOKUP('Input EIA Imports Petroleum'!$E3947,'EIA Petroleum Classification'!$A:$B,2,FALSE)</f>
        <v/>
      </c>
    </row>
    <row r="3949" spans="1:5">
      <c r="A3949">
        <f>YEAR(B3949)</f>
        <v/>
      </c>
      <c r="B3949">
        <f>'Input EIA Imports Petroleum'!A3948</f>
        <v/>
      </c>
      <c r="C3949">
        <f>'Input EIA Imports Petroleum'!K3948</f>
        <v/>
      </c>
      <c r="D3949">
        <f>'Input EIA Imports Petroleum'!L3948</f>
        <v/>
      </c>
      <c r="E3949">
        <f>VLOOKUP('Input EIA Imports Petroleum'!$E3948,'EIA Petroleum Classification'!$A:$B,2,FALSE)</f>
        <v/>
      </c>
    </row>
    <row r="3950" spans="1:5">
      <c r="A3950">
        <f>YEAR(B3950)</f>
        <v/>
      </c>
      <c r="B3950">
        <f>'Input EIA Imports Petroleum'!A3949</f>
        <v/>
      </c>
      <c r="C3950">
        <f>'Input EIA Imports Petroleum'!K3949</f>
        <v/>
      </c>
      <c r="D3950">
        <f>'Input EIA Imports Petroleum'!L3949</f>
        <v/>
      </c>
      <c r="E3950">
        <f>VLOOKUP('Input EIA Imports Petroleum'!$E3949,'EIA Petroleum Classification'!$A:$B,2,FALSE)</f>
        <v/>
      </c>
    </row>
    <row r="3951" spans="1:5">
      <c r="A3951">
        <f>YEAR(B3951)</f>
        <v/>
      </c>
      <c r="B3951">
        <f>'Input EIA Imports Petroleum'!A3950</f>
        <v/>
      </c>
      <c r="C3951">
        <f>'Input EIA Imports Petroleum'!K3950</f>
        <v/>
      </c>
      <c r="D3951">
        <f>'Input EIA Imports Petroleum'!L3950</f>
        <v/>
      </c>
      <c r="E3951">
        <f>VLOOKUP('Input EIA Imports Petroleum'!$E3950,'EIA Petroleum Classification'!$A:$B,2,FALSE)</f>
        <v/>
      </c>
    </row>
    <row r="3952" spans="1:5">
      <c r="A3952">
        <f>YEAR(B3952)</f>
        <v/>
      </c>
      <c r="B3952">
        <f>'Input EIA Imports Petroleum'!A3951</f>
        <v/>
      </c>
      <c r="C3952">
        <f>'Input EIA Imports Petroleum'!K3951</f>
        <v/>
      </c>
      <c r="D3952">
        <f>'Input EIA Imports Petroleum'!L3951</f>
        <v/>
      </c>
      <c r="E3952">
        <f>VLOOKUP('Input EIA Imports Petroleum'!$E3951,'EIA Petroleum Classification'!$A:$B,2,FALSE)</f>
        <v/>
      </c>
    </row>
    <row r="3953" spans="1:5">
      <c r="A3953">
        <f>YEAR(B3953)</f>
        <v/>
      </c>
      <c r="B3953">
        <f>'Input EIA Imports Petroleum'!A3952</f>
        <v/>
      </c>
      <c r="C3953">
        <f>'Input EIA Imports Petroleum'!K3952</f>
        <v/>
      </c>
      <c r="D3953">
        <f>'Input EIA Imports Petroleum'!L3952</f>
        <v/>
      </c>
      <c r="E3953">
        <f>VLOOKUP('Input EIA Imports Petroleum'!$E3952,'EIA Petroleum Classification'!$A:$B,2,FALSE)</f>
        <v/>
      </c>
    </row>
    <row r="3954" spans="1:5">
      <c r="A3954">
        <f>YEAR(B3954)</f>
        <v/>
      </c>
      <c r="B3954">
        <f>'Input EIA Imports Petroleum'!A3953</f>
        <v/>
      </c>
      <c r="C3954">
        <f>'Input EIA Imports Petroleum'!K3953</f>
        <v/>
      </c>
      <c r="D3954">
        <f>'Input EIA Imports Petroleum'!L3953</f>
        <v/>
      </c>
      <c r="E3954">
        <f>VLOOKUP('Input EIA Imports Petroleum'!$E3953,'EIA Petroleum Classification'!$A:$B,2,FALSE)</f>
        <v/>
      </c>
    </row>
    <row r="3955" spans="1:5">
      <c r="A3955">
        <f>YEAR(B3955)</f>
        <v/>
      </c>
      <c r="B3955">
        <f>'Input EIA Imports Petroleum'!A3954</f>
        <v/>
      </c>
      <c r="C3955">
        <f>'Input EIA Imports Petroleum'!K3954</f>
        <v/>
      </c>
      <c r="D3955">
        <f>'Input EIA Imports Petroleum'!L3954</f>
        <v/>
      </c>
      <c r="E3955">
        <f>VLOOKUP('Input EIA Imports Petroleum'!$E3954,'EIA Petroleum Classification'!$A:$B,2,FALSE)</f>
        <v/>
      </c>
    </row>
    <row r="3956" spans="1:5">
      <c r="A3956">
        <f>YEAR(B3956)</f>
        <v/>
      </c>
      <c r="B3956">
        <f>'Input EIA Imports Petroleum'!A3955</f>
        <v/>
      </c>
      <c r="C3956">
        <f>'Input EIA Imports Petroleum'!K3955</f>
        <v/>
      </c>
      <c r="D3956">
        <f>'Input EIA Imports Petroleum'!L3955</f>
        <v/>
      </c>
      <c r="E3956">
        <f>VLOOKUP('Input EIA Imports Petroleum'!$E3955,'EIA Petroleum Classification'!$A:$B,2,FALSE)</f>
        <v/>
      </c>
    </row>
    <row r="3957" spans="1:5">
      <c r="A3957">
        <f>YEAR(B3957)</f>
        <v/>
      </c>
      <c r="B3957">
        <f>'Input EIA Imports Petroleum'!A3956</f>
        <v/>
      </c>
      <c r="C3957">
        <f>'Input EIA Imports Petroleum'!K3956</f>
        <v/>
      </c>
      <c r="D3957">
        <f>'Input EIA Imports Petroleum'!L3956</f>
        <v/>
      </c>
      <c r="E3957">
        <f>VLOOKUP('Input EIA Imports Petroleum'!$E3956,'EIA Petroleum Classification'!$A:$B,2,FALSE)</f>
        <v/>
      </c>
    </row>
    <row r="3958" spans="1:5">
      <c r="A3958">
        <f>YEAR(B3958)</f>
        <v/>
      </c>
      <c r="B3958">
        <f>'Input EIA Imports Petroleum'!A3957</f>
        <v/>
      </c>
      <c r="C3958">
        <f>'Input EIA Imports Petroleum'!K3957</f>
        <v/>
      </c>
      <c r="D3958">
        <f>'Input EIA Imports Petroleum'!L3957</f>
        <v/>
      </c>
      <c r="E3958">
        <f>VLOOKUP('Input EIA Imports Petroleum'!$E3957,'EIA Petroleum Classification'!$A:$B,2,FALSE)</f>
        <v/>
      </c>
    </row>
    <row r="3959" spans="1:5">
      <c r="A3959">
        <f>YEAR(B3959)</f>
        <v/>
      </c>
      <c r="B3959">
        <f>'Input EIA Imports Petroleum'!A3958</f>
        <v/>
      </c>
      <c r="C3959">
        <f>'Input EIA Imports Petroleum'!K3958</f>
        <v/>
      </c>
      <c r="D3959">
        <f>'Input EIA Imports Petroleum'!L3958</f>
        <v/>
      </c>
      <c r="E3959">
        <f>VLOOKUP('Input EIA Imports Petroleum'!$E3958,'EIA Petroleum Classification'!$A:$B,2,FALSE)</f>
        <v/>
      </c>
    </row>
    <row r="3960" spans="1:5">
      <c r="A3960">
        <f>YEAR(B3960)</f>
        <v/>
      </c>
      <c r="B3960">
        <f>'Input EIA Imports Petroleum'!A3959</f>
        <v/>
      </c>
      <c r="C3960">
        <f>'Input EIA Imports Petroleum'!K3959</f>
        <v/>
      </c>
      <c r="D3960">
        <f>'Input EIA Imports Petroleum'!L3959</f>
        <v/>
      </c>
      <c r="E3960">
        <f>VLOOKUP('Input EIA Imports Petroleum'!$E3959,'EIA Petroleum Classification'!$A:$B,2,FALSE)</f>
        <v/>
      </c>
    </row>
    <row r="3961" spans="1:5">
      <c r="A3961">
        <f>YEAR(B3961)</f>
        <v/>
      </c>
      <c r="B3961">
        <f>'Input EIA Imports Petroleum'!A3960</f>
        <v/>
      </c>
      <c r="C3961">
        <f>'Input EIA Imports Petroleum'!K3960</f>
        <v/>
      </c>
      <c r="D3961">
        <f>'Input EIA Imports Petroleum'!L3960</f>
        <v/>
      </c>
      <c r="E3961">
        <f>VLOOKUP('Input EIA Imports Petroleum'!$E3960,'EIA Petroleum Classification'!$A:$B,2,FALSE)</f>
        <v/>
      </c>
    </row>
    <row r="3962" spans="1:5">
      <c r="A3962">
        <f>YEAR(B3962)</f>
        <v/>
      </c>
      <c r="B3962">
        <f>'Input EIA Imports Petroleum'!A3961</f>
        <v/>
      </c>
      <c r="C3962">
        <f>'Input EIA Imports Petroleum'!K3961</f>
        <v/>
      </c>
      <c r="D3962">
        <f>'Input EIA Imports Petroleum'!L3961</f>
        <v/>
      </c>
      <c r="E3962">
        <f>VLOOKUP('Input EIA Imports Petroleum'!$E3961,'EIA Petroleum Classification'!$A:$B,2,FALSE)</f>
        <v/>
      </c>
    </row>
    <row r="3963" spans="1:5">
      <c r="A3963">
        <f>YEAR(B3963)</f>
        <v/>
      </c>
      <c r="B3963">
        <f>'Input EIA Imports Petroleum'!A3962</f>
        <v/>
      </c>
      <c r="C3963">
        <f>'Input EIA Imports Petroleum'!K3962</f>
        <v/>
      </c>
      <c r="D3963">
        <f>'Input EIA Imports Petroleum'!L3962</f>
        <v/>
      </c>
      <c r="E3963">
        <f>VLOOKUP('Input EIA Imports Petroleum'!$E3962,'EIA Petroleum Classification'!$A:$B,2,FALSE)</f>
        <v/>
      </c>
    </row>
    <row r="3964" spans="1:5">
      <c r="A3964">
        <f>YEAR(B3964)</f>
        <v/>
      </c>
      <c r="B3964">
        <f>'Input EIA Imports Petroleum'!A3963</f>
        <v/>
      </c>
      <c r="C3964">
        <f>'Input EIA Imports Petroleum'!K3963</f>
        <v/>
      </c>
      <c r="D3964">
        <f>'Input EIA Imports Petroleum'!L3963</f>
        <v/>
      </c>
      <c r="E3964">
        <f>VLOOKUP('Input EIA Imports Petroleum'!$E3963,'EIA Petroleum Classification'!$A:$B,2,FALSE)</f>
        <v/>
      </c>
    </row>
    <row r="3965" spans="1:5">
      <c r="A3965">
        <f>YEAR(B3965)</f>
        <v/>
      </c>
      <c r="B3965">
        <f>'Input EIA Imports Petroleum'!A3964</f>
        <v/>
      </c>
      <c r="C3965">
        <f>'Input EIA Imports Petroleum'!K3964</f>
        <v/>
      </c>
      <c r="D3965">
        <f>'Input EIA Imports Petroleum'!L3964</f>
        <v/>
      </c>
      <c r="E3965">
        <f>VLOOKUP('Input EIA Imports Petroleum'!$E3964,'EIA Petroleum Classification'!$A:$B,2,FALSE)</f>
        <v/>
      </c>
    </row>
    <row r="3966" spans="1:5">
      <c r="A3966">
        <f>YEAR(B3966)</f>
        <v/>
      </c>
      <c r="B3966">
        <f>'Input EIA Imports Petroleum'!A3965</f>
        <v/>
      </c>
      <c r="C3966">
        <f>'Input EIA Imports Petroleum'!K3965</f>
        <v/>
      </c>
      <c r="D3966">
        <f>'Input EIA Imports Petroleum'!L3965</f>
        <v/>
      </c>
      <c r="E3966">
        <f>VLOOKUP('Input EIA Imports Petroleum'!$E3965,'EIA Petroleum Classification'!$A:$B,2,FALSE)</f>
        <v/>
      </c>
    </row>
    <row r="3967" spans="1:5">
      <c r="A3967">
        <f>YEAR(B3967)</f>
        <v/>
      </c>
      <c r="B3967">
        <f>'Input EIA Imports Petroleum'!A3966</f>
        <v/>
      </c>
      <c r="C3967">
        <f>'Input EIA Imports Petroleum'!K3966</f>
        <v/>
      </c>
      <c r="D3967">
        <f>'Input EIA Imports Petroleum'!L3966</f>
        <v/>
      </c>
      <c r="E3967">
        <f>VLOOKUP('Input EIA Imports Petroleum'!$E3966,'EIA Petroleum Classification'!$A:$B,2,FALSE)</f>
        <v/>
      </c>
    </row>
    <row r="3968" spans="1:5">
      <c r="A3968">
        <f>YEAR(B3968)</f>
        <v/>
      </c>
      <c r="B3968">
        <f>'Input EIA Imports Petroleum'!A3967</f>
        <v/>
      </c>
      <c r="C3968">
        <f>'Input EIA Imports Petroleum'!K3967</f>
        <v/>
      </c>
      <c r="D3968">
        <f>'Input EIA Imports Petroleum'!L3967</f>
        <v/>
      </c>
      <c r="E3968">
        <f>VLOOKUP('Input EIA Imports Petroleum'!$E3967,'EIA Petroleum Classification'!$A:$B,2,FALSE)</f>
        <v/>
      </c>
    </row>
    <row r="3969" spans="1:5">
      <c r="A3969">
        <f>YEAR(B3969)</f>
        <v/>
      </c>
      <c r="B3969">
        <f>'Input EIA Imports Petroleum'!A3968</f>
        <v/>
      </c>
      <c r="C3969">
        <f>'Input EIA Imports Petroleum'!K3968</f>
        <v/>
      </c>
      <c r="D3969">
        <f>'Input EIA Imports Petroleum'!L3968</f>
        <v/>
      </c>
      <c r="E3969">
        <f>VLOOKUP('Input EIA Imports Petroleum'!$E3968,'EIA Petroleum Classification'!$A:$B,2,FALSE)</f>
        <v/>
      </c>
    </row>
    <row r="3970" spans="1:5">
      <c r="A3970">
        <f>YEAR(B3970)</f>
        <v/>
      </c>
      <c r="B3970">
        <f>'Input EIA Imports Petroleum'!A3969</f>
        <v/>
      </c>
      <c r="C3970">
        <f>'Input EIA Imports Petroleum'!K3969</f>
        <v/>
      </c>
      <c r="D3970">
        <f>'Input EIA Imports Petroleum'!L3969</f>
        <v/>
      </c>
      <c r="E3970">
        <f>VLOOKUP('Input EIA Imports Petroleum'!$E3969,'EIA Petroleum Classification'!$A:$B,2,FALSE)</f>
        <v/>
      </c>
    </row>
    <row r="3971" spans="1:5">
      <c r="A3971">
        <f>YEAR(B3971)</f>
        <v/>
      </c>
      <c r="B3971">
        <f>'Input EIA Imports Petroleum'!A3970</f>
        <v/>
      </c>
      <c r="C3971">
        <f>'Input EIA Imports Petroleum'!K3970</f>
        <v/>
      </c>
      <c r="D3971">
        <f>'Input EIA Imports Petroleum'!L3970</f>
        <v/>
      </c>
      <c r="E3971">
        <f>VLOOKUP('Input EIA Imports Petroleum'!$E3970,'EIA Petroleum Classification'!$A:$B,2,FALSE)</f>
        <v/>
      </c>
    </row>
    <row r="3972" spans="1:5">
      <c r="A3972">
        <f>YEAR(B3972)</f>
        <v/>
      </c>
      <c r="B3972">
        <f>'Input EIA Imports Petroleum'!A3971</f>
        <v/>
      </c>
      <c r="C3972">
        <f>'Input EIA Imports Petroleum'!K3971</f>
        <v/>
      </c>
      <c r="D3972">
        <f>'Input EIA Imports Petroleum'!L3971</f>
        <v/>
      </c>
      <c r="E3972">
        <f>VLOOKUP('Input EIA Imports Petroleum'!$E3971,'EIA Petroleum Classification'!$A:$B,2,FALSE)</f>
        <v/>
      </c>
    </row>
    <row r="3973" spans="1:5">
      <c r="A3973">
        <f>YEAR(B3973)</f>
        <v/>
      </c>
      <c r="B3973">
        <f>'Input EIA Imports Petroleum'!A3972</f>
        <v/>
      </c>
      <c r="C3973">
        <f>'Input EIA Imports Petroleum'!K3972</f>
        <v/>
      </c>
      <c r="D3973">
        <f>'Input EIA Imports Petroleum'!L3972</f>
        <v/>
      </c>
      <c r="E3973">
        <f>VLOOKUP('Input EIA Imports Petroleum'!$E3972,'EIA Petroleum Classification'!$A:$B,2,FALSE)</f>
        <v/>
      </c>
    </row>
    <row r="3974" spans="1:5">
      <c r="A3974">
        <f>YEAR(B3974)</f>
        <v/>
      </c>
      <c r="B3974">
        <f>'Input EIA Imports Petroleum'!A3973</f>
        <v/>
      </c>
      <c r="C3974">
        <f>'Input EIA Imports Petroleum'!K3973</f>
        <v/>
      </c>
      <c r="D3974">
        <f>'Input EIA Imports Petroleum'!L3973</f>
        <v/>
      </c>
      <c r="E3974">
        <f>VLOOKUP('Input EIA Imports Petroleum'!$E3973,'EIA Petroleum Classification'!$A:$B,2,FALSE)</f>
        <v/>
      </c>
    </row>
    <row r="3975" spans="1:5">
      <c r="A3975">
        <f>YEAR(B3975)</f>
        <v/>
      </c>
      <c r="B3975">
        <f>'Input EIA Imports Petroleum'!A3974</f>
        <v/>
      </c>
      <c r="C3975">
        <f>'Input EIA Imports Petroleum'!K3974</f>
        <v/>
      </c>
      <c r="D3975">
        <f>'Input EIA Imports Petroleum'!L3974</f>
        <v/>
      </c>
      <c r="E3975">
        <f>VLOOKUP('Input EIA Imports Petroleum'!$E3974,'EIA Petroleum Classification'!$A:$B,2,FALSE)</f>
        <v/>
      </c>
    </row>
    <row r="3976" spans="1:5">
      <c r="A3976">
        <f>YEAR(B3976)</f>
        <v/>
      </c>
      <c r="B3976">
        <f>'Input EIA Imports Petroleum'!A3975</f>
        <v/>
      </c>
      <c r="C3976">
        <f>'Input EIA Imports Petroleum'!K3975</f>
        <v/>
      </c>
      <c r="D3976">
        <f>'Input EIA Imports Petroleum'!L3975</f>
        <v/>
      </c>
      <c r="E3976">
        <f>VLOOKUP('Input EIA Imports Petroleum'!$E3975,'EIA Petroleum Classification'!$A:$B,2,FALSE)</f>
        <v/>
      </c>
    </row>
    <row r="3977" spans="1:5">
      <c r="A3977">
        <f>YEAR(B3977)</f>
        <v/>
      </c>
      <c r="B3977">
        <f>'Input EIA Imports Petroleum'!A3976</f>
        <v/>
      </c>
      <c r="C3977">
        <f>'Input EIA Imports Petroleum'!K3976</f>
        <v/>
      </c>
      <c r="D3977">
        <f>'Input EIA Imports Petroleum'!L3976</f>
        <v/>
      </c>
      <c r="E3977">
        <f>VLOOKUP('Input EIA Imports Petroleum'!$E3976,'EIA Petroleum Classification'!$A:$B,2,FALSE)</f>
        <v/>
      </c>
    </row>
    <row r="3978" spans="1:5">
      <c r="A3978">
        <f>YEAR(B3978)</f>
        <v/>
      </c>
      <c r="B3978">
        <f>'Input EIA Imports Petroleum'!A3977</f>
        <v/>
      </c>
      <c r="C3978">
        <f>'Input EIA Imports Petroleum'!K3977</f>
        <v/>
      </c>
      <c r="D3978">
        <f>'Input EIA Imports Petroleum'!L3977</f>
        <v/>
      </c>
      <c r="E3978">
        <f>VLOOKUP('Input EIA Imports Petroleum'!$E3977,'EIA Petroleum Classification'!$A:$B,2,FALSE)</f>
        <v/>
      </c>
    </row>
    <row r="3979" spans="1:5">
      <c r="A3979">
        <f>YEAR(B3979)</f>
        <v/>
      </c>
      <c r="B3979">
        <f>'Input EIA Imports Petroleum'!A3978</f>
        <v/>
      </c>
      <c r="C3979">
        <f>'Input EIA Imports Petroleum'!K3978</f>
        <v/>
      </c>
      <c r="D3979">
        <f>'Input EIA Imports Petroleum'!L3978</f>
        <v/>
      </c>
      <c r="E3979">
        <f>VLOOKUP('Input EIA Imports Petroleum'!$E3978,'EIA Petroleum Classification'!$A:$B,2,FALSE)</f>
        <v/>
      </c>
    </row>
    <row r="3980" spans="1:5">
      <c r="A3980">
        <f>YEAR(B3980)</f>
        <v/>
      </c>
      <c r="B3980">
        <f>'Input EIA Imports Petroleum'!A3979</f>
        <v/>
      </c>
      <c r="C3980">
        <f>'Input EIA Imports Petroleum'!K3979</f>
        <v/>
      </c>
      <c r="D3980">
        <f>'Input EIA Imports Petroleum'!L3979</f>
        <v/>
      </c>
      <c r="E3980">
        <f>VLOOKUP('Input EIA Imports Petroleum'!$E3979,'EIA Petroleum Classification'!$A:$B,2,FALSE)</f>
        <v/>
      </c>
    </row>
    <row r="3981" spans="1:5">
      <c r="A3981">
        <f>YEAR(B3981)</f>
        <v/>
      </c>
      <c r="B3981">
        <f>'Input EIA Imports Petroleum'!A3980</f>
        <v/>
      </c>
      <c r="C3981">
        <f>'Input EIA Imports Petroleum'!K3980</f>
        <v/>
      </c>
      <c r="D3981">
        <f>'Input EIA Imports Petroleum'!L3980</f>
        <v/>
      </c>
      <c r="E3981">
        <f>VLOOKUP('Input EIA Imports Petroleum'!$E3980,'EIA Petroleum Classification'!$A:$B,2,FALSE)</f>
        <v/>
      </c>
    </row>
    <row r="3982" spans="1:5">
      <c r="A3982">
        <f>YEAR(B3982)</f>
        <v/>
      </c>
      <c r="B3982">
        <f>'Input EIA Imports Petroleum'!A3981</f>
        <v/>
      </c>
      <c r="C3982">
        <f>'Input EIA Imports Petroleum'!K3981</f>
        <v/>
      </c>
      <c r="D3982">
        <f>'Input EIA Imports Petroleum'!L3981</f>
        <v/>
      </c>
      <c r="E3982">
        <f>VLOOKUP('Input EIA Imports Petroleum'!$E3981,'EIA Petroleum Classification'!$A:$B,2,FALSE)</f>
        <v/>
      </c>
    </row>
    <row r="3983" spans="1:5">
      <c r="A3983">
        <f>YEAR(B3983)</f>
        <v/>
      </c>
      <c r="B3983">
        <f>'Input EIA Imports Petroleum'!A3982</f>
        <v/>
      </c>
      <c r="C3983">
        <f>'Input EIA Imports Petroleum'!K3982</f>
        <v/>
      </c>
      <c r="D3983">
        <f>'Input EIA Imports Petroleum'!L3982</f>
        <v/>
      </c>
      <c r="E3983">
        <f>VLOOKUP('Input EIA Imports Petroleum'!$E3982,'EIA Petroleum Classification'!$A:$B,2,FALSE)</f>
        <v/>
      </c>
    </row>
    <row r="3984" spans="1:5">
      <c r="A3984">
        <f>YEAR(B3984)</f>
        <v/>
      </c>
      <c r="B3984">
        <f>'Input EIA Imports Petroleum'!A3983</f>
        <v/>
      </c>
      <c r="C3984">
        <f>'Input EIA Imports Petroleum'!K3983</f>
        <v/>
      </c>
      <c r="D3984">
        <f>'Input EIA Imports Petroleum'!L3983</f>
        <v/>
      </c>
      <c r="E3984">
        <f>VLOOKUP('Input EIA Imports Petroleum'!$E3983,'EIA Petroleum Classification'!$A:$B,2,FALSE)</f>
        <v/>
      </c>
    </row>
    <row r="3985" spans="1:5">
      <c r="A3985">
        <f>YEAR(B3985)</f>
        <v/>
      </c>
      <c r="B3985">
        <f>'Input EIA Imports Petroleum'!A3984</f>
        <v/>
      </c>
      <c r="C3985">
        <f>'Input EIA Imports Petroleum'!K3984</f>
        <v/>
      </c>
      <c r="D3985">
        <f>'Input EIA Imports Petroleum'!L3984</f>
        <v/>
      </c>
      <c r="E3985">
        <f>VLOOKUP('Input EIA Imports Petroleum'!$E3984,'EIA Petroleum Classification'!$A:$B,2,FALSE)</f>
        <v/>
      </c>
    </row>
    <row r="3986" spans="1:5">
      <c r="A3986">
        <f>YEAR(B3986)</f>
        <v/>
      </c>
      <c r="B3986">
        <f>'Input EIA Imports Petroleum'!A3985</f>
        <v/>
      </c>
      <c r="C3986">
        <f>'Input EIA Imports Petroleum'!K3985</f>
        <v/>
      </c>
      <c r="D3986">
        <f>'Input EIA Imports Petroleum'!L3985</f>
        <v/>
      </c>
      <c r="E3986">
        <f>VLOOKUP('Input EIA Imports Petroleum'!$E3985,'EIA Petroleum Classification'!$A:$B,2,FALSE)</f>
        <v/>
      </c>
    </row>
    <row r="3987" spans="1:5">
      <c r="A3987">
        <f>YEAR(B3987)</f>
        <v/>
      </c>
      <c r="B3987">
        <f>'Input EIA Imports Petroleum'!A3986</f>
        <v/>
      </c>
      <c r="C3987">
        <f>'Input EIA Imports Petroleum'!K3986</f>
        <v/>
      </c>
      <c r="D3987">
        <f>'Input EIA Imports Petroleum'!L3986</f>
        <v/>
      </c>
      <c r="E3987">
        <f>VLOOKUP('Input EIA Imports Petroleum'!$E3986,'EIA Petroleum Classification'!$A:$B,2,FALSE)</f>
        <v/>
      </c>
    </row>
    <row r="3988" spans="1:5">
      <c r="A3988">
        <f>YEAR(B3988)</f>
        <v/>
      </c>
      <c r="B3988">
        <f>'Input EIA Imports Petroleum'!A3987</f>
        <v/>
      </c>
      <c r="C3988">
        <f>'Input EIA Imports Petroleum'!K3987</f>
        <v/>
      </c>
      <c r="D3988">
        <f>'Input EIA Imports Petroleum'!L3987</f>
        <v/>
      </c>
      <c r="E3988">
        <f>VLOOKUP('Input EIA Imports Petroleum'!$E3987,'EIA Petroleum Classification'!$A:$B,2,FALSE)</f>
        <v/>
      </c>
    </row>
    <row r="3989" spans="1:5">
      <c r="A3989">
        <f>YEAR(B3989)</f>
        <v/>
      </c>
      <c r="B3989">
        <f>'Input EIA Imports Petroleum'!A3988</f>
        <v/>
      </c>
      <c r="C3989">
        <f>'Input EIA Imports Petroleum'!K3988</f>
        <v/>
      </c>
      <c r="D3989">
        <f>'Input EIA Imports Petroleum'!L3988</f>
        <v/>
      </c>
      <c r="E3989">
        <f>VLOOKUP('Input EIA Imports Petroleum'!$E3988,'EIA Petroleum Classification'!$A:$B,2,FALSE)</f>
        <v/>
      </c>
    </row>
    <row r="3990" spans="1:5">
      <c r="A3990">
        <f>YEAR(B3990)</f>
        <v/>
      </c>
      <c r="B3990">
        <f>'Input EIA Imports Petroleum'!A3989</f>
        <v/>
      </c>
      <c r="C3990">
        <f>'Input EIA Imports Petroleum'!K3989</f>
        <v/>
      </c>
      <c r="D3990">
        <f>'Input EIA Imports Petroleum'!L3989</f>
        <v/>
      </c>
      <c r="E3990">
        <f>VLOOKUP('Input EIA Imports Petroleum'!$E3989,'EIA Petroleum Classification'!$A:$B,2,FALSE)</f>
        <v/>
      </c>
    </row>
    <row r="3991" spans="1:5">
      <c r="A3991">
        <f>YEAR(B3991)</f>
        <v/>
      </c>
      <c r="B3991">
        <f>'Input EIA Imports Petroleum'!A3990</f>
        <v/>
      </c>
      <c r="C3991">
        <f>'Input EIA Imports Petroleum'!K3990</f>
        <v/>
      </c>
      <c r="D3991">
        <f>'Input EIA Imports Petroleum'!L3990</f>
        <v/>
      </c>
      <c r="E3991">
        <f>VLOOKUP('Input EIA Imports Petroleum'!$E3990,'EIA Petroleum Classification'!$A:$B,2,FALSE)</f>
        <v/>
      </c>
    </row>
    <row r="3992" spans="1:5">
      <c r="A3992">
        <f>YEAR(B3992)</f>
        <v/>
      </c>
      <c r="B3992">
        <f>'Input EIA Imports Petroleum'!A3991</f>
        <v/>
      </c>
      <c r="C3992">
        <f>'Input EIA Imports Petroleum'!K3991</f>
        <v/>
      </c>
      <c r="D3992">
        <f>'Input EIA Imports Petroleum'!L3991</f>
        <v/>
      </c>
      <c r="E3992">
        <f>VLOOKUP('Input EIA Imports Petroleum'!$E3991,'EIA Petroleum Classification'!$A:$B,2,FALSE)</f>
        <v/>
      </c>
    </row>
    <row r="3993" spans="1:5">
      <c r="A3993">
        <f>YEAR(B3993)</f>
        <v/>
      </c>
      <c r="B3993">
        <f>'Input EIA Imports Petroleum'!A3992</f>
        <v/>
      </c>
      <c r="C3993">
        <f>'Input EIA Imports Petroleum'!K3992</f>
        <v/>
      </c>
      <c r="D3993">
        <f>'Input EIA Imports Petroleum'!L3992</f>
        <v/>
      </c>
      <c r="E3993">
        <f>VLOOKUP('Input EIA Imports Petroleum'!$E3992,'EIA Petroleum Classification'!$A:$B,2,FALSE)</f>
        <v/>
      </c>
    </row>
    <row r="3994" spans="1:5">
      <c r="A3994">
        <f>YEAR(B3994)</f>
        <v/>
      </c>
      <c r="B3994">
        <f>'Input EIA Imports Petroleum'!A3993</f>
        <v/>
      </c>
      <c r="C3994">
        <f>'Input EIA Imports Petroleum'!K3993</f>
        <v/>
      </c>
      <c r="D3994">
        <f>'Input EIA Imports Petroleum'!L3993</f>
        <v/>
      </c>
      <c r="E3994">
        <f>VLOOKUP('Input EIA Imports Petroleum'!$E3993,'EIA Petroleum Classification'!$A:$B,2,FALSE)</f>
        <v/>
      </c>
    </row>
    <row r="3995" spans="1:5">
      <c r="A3995">
        <f>YEAR(B3995)</f>
        <v/>
      </c>
      <c r="B3995">
        <f>'Input EIA Imports Petroleum'!A3994</f>
        <v/>
      </c>
      <c r="C3995">
        <f>'Input EIA Imports Petroleum'!K3994</f>
        <v/>
      </c>
      <c r="D3995">
        <f>'Input EIA Imports Petroleum'!L3994</f>
        <v/>
      </c>
      <c r="E3995">
        <f>VLOOKUP('Input EIA Imports Petroleum'!$E3994,'EIA Petroleum Classification'!$A:$B,2,FALSE)</f>
        <v/>
      </c>
    </row>
    <row r="3996" spans="1:5">
      <c r="A3996">
        <f>YEAR(B3996)</f>
        <v/>
      </c>
      <c r="B3996">
        <f>'Input EIA Imports Petroleum'!A3995</f>
        <v/>
      </c>
      <c r="C3996">
        <f>'Input EIA Imports Petroleum'!K3995</f>
        <v/>
      </c>
      <c r="D3996">
        <f>'Input EIA Imports Petroleum'!L3995</f>
        <v/>
      </c>
      <c r="E3996">
        <f>VLOOKUP('Input EIA Imports Petroleum'!$E3995,'EIA Petroleum Classification'!$A:$B,2,FALSE)</f>
        <v/>
      </c>
    </row>
    <row r="3997" spans="1:5">
      <c r="A3997">
        <f>YEAR(B3997)</f>
        <v/>
      </c>
      <c r="B3997">
        <f>'Input EIA Imports Petroleum'!A3996</f>
        <v/>
      </c>
      <c r="C3997">
        <f>'Input EIA Imports Petroleum'!K3996</f>
        <v/>
      </c>
      <c r="D3997">
        <f>'Input EIA Imports Petroleum'!L3996</f>
        <v/>
      </c>
      <c r="E3997">
        <f>VLOOKUP('Input EIA Imports Petroleum'!$E3996,'EIA Petroleum Classification'!$A:$B,2,FALSE)</f>
        <v/>
      </c>
    </row>
    <row r="3998" spans="1:5">
      <c r="A3998">
        <f>YEAR(B3998)</f>
        <v/>
      </c>
      <c r="B3998">
        <f>'Input EIA Imports Petroleum'!A3997</f>
        <v/>
      </c>
      <c r="C3998">
        <f>'Input EIA Imports Petroleum'!K3997</f>
        <v/>
      </c>
      <c r="D3998">
        <f>'Input EIA Imports Petroleum'!L3997</f>
        <v/>
      </c>
      <c r="E3998">
        <f>VLOOKUP('Input EIA Imports Petroleum'!$E3997,'EIA Petroleum Classification'!$A:$B,2,FALSE)</f>
        <v/>
      </c>
    </row>
    <row r="3999" spans="1:5">
      <c r="A3999">
        <f>YEAR(B3999)</f>
        <v/>
      </c>
      <c r="B3999">
        <f>'Input EIA Imports Petroleum'!A3998</f>
        <v/>
      </c>
      <c r="C3999">
        <f>'Input EIA Imports Petroleum'!K3998</f>
        <v/>
      </c>
      <c r="D3999">
        <f>'Input EIA Imports Petroleum'!L3998</f>
        <v/>
      </c>
      <c r="E3999">
        <f>VLOOKUP('Input EIA Imports Petroleum'!$E3998,'EIA Petroleum Classification'!$A:$B,2,FALSE)</f>
        <v/>
      </c>
    </row>
    <row r="4000" spans="1:5">
      <c r="A4000">
        <f>YEAR(B4000)</f>
        <v/>
      </c>
      <c r="B4000">
        <f>'Input EIA Imports Petroleum'!A3999</f>
        <v/>
      </c>
      <c r="C4000">
        <f>'Input EIA Imports Petroleum'!K3999</f>
        <v/>
      </c>
      <c r="D4000">
        <f>'Input EIA Imports Petroleum'!L3999</f>
        <v/>
      </c>
      <c r="E4000">
        <f>VLOOKUP('Input EIA Imports Petroleum'!$E3999,'EIA Petroleum Classification'!$A:$B,2,FALSE)</f>
        <v/>
      </c>
    </row>
    <row r="4001" spans="1:5">
      <c r="A4001">
        <f>YEAR(B4001)</f>
        <v/>
      </c>
      <c r="B4001">
        <f>'Input EIA Imports Petroleum'!A4000</f>
        <v/>
      </c>
      <c r="C4001">
        <f>'Input EIA Imports Petroleum'!K4000</f>
        <v/>
      </c>
      <c r="D4001">
        <f>'Input EIA Imports Petroleum'!L4000</f>
        <v/>
      </c>
      <c r="E4001">
        <f>VLOOKUP('Input EIA Imports Petroleum'!$E4000,'EIA Petroleum Classification'!$A:$B,2,FALSE)</f>
        <v/>
      </c>
    </row>
    <row r="4002" spans="1:5">
      <c r="A4002">
        <f>YEAR(B4002)</f>
        <v/>
      </c>
      <c r="B4002">
        <f>'Input EIA Imports Petroleum'!A4001</f>
        <v/>
      </c>
      <c r="C4002">
        <f>'Input EIA Imports Petroleum'!K4001</f>
        <v/>
      </c>
      <c r="D4002">
        <f>'Input EIA Imports Petroleum'!L4001</f>
        <v/>
      </c>
      <c r="E4002">
        <f>VLOOKUP('Input EIA Imports Petroleum'!$E4001,'EIA Petroleum Classification'!$A:$B,2,FALSE)</f>
        <v/>
      </c>
    </row>
    <row r="4003" spans="1:5">
      <c r="A4003">
        <f>YEAR(B4003)</f>
        <v/>
      </c>
      <c r="B4003">
        <f>'Input EIA Imports Petroleum'!A4002</f>
        <v/>
      </c>
      <c r="C4003">
        <f>'Input EIA Imports Petroleum'!K4002</f>
        <v/>
      </c>
      <c r="D4003">
        <f>'Input EIA Imports Petroleum'!L4002</f>
        <v/>
      </c>
      <c r="E4003">
        <f>VLOOKUP('Input EIA Imports Petroleum'!$E4002,'EIA Petroleum Classification'!$A:$B,2,FALSE)</f>
        <v/>
      </c>
    </row>
    <row r="4004" spans="1:5">
      <c r="A4004">
        <f>YEAR(B4004)</f>
        <v/>
      </c>
      <c r="B4004">
        <f>'Input EIA Imports Petroleum'!A4003</f>
        <v/>
      </c>
      <c r="C4004">
        <f>'Input EIA Imports Petroleum'!K4003</f>
        <v/>
      </c>
      <c r="D4004">
        <f>'Input EIA Imports Petroleum'!L4003</f>
        <v/>
      </c>
      <c r="E4004">
        <f>VLOOKUP('Input EIA Imports Petroleum'!$E4003,'EIA Petroleum Classification'!$A:$B,2,FALSE)</f>
        <v/>
      </c>
    </row>
    <row r="4005" spans="1:5">
      <c r="A4005">
        <f>YEAR(B4005)</f>
        <v/>
      </c>
      <c r="B4005">
        <f>'Input EIA Imports Petroleum'!A4004</f>
        <v/>
      </c>
      <c r="C4005">
        <f>'Input EIA Imports Petroleum'!K4004</f>
        <v/>
      </c>
      <c r="D4005">
        <f>'Input EIA Imports Petroleum'!L4004</f>
        <v/>
      </c>
      <c r="E4005">
        <f>VLOOKUP('Input EIA Imports Petroleum'!$E4004,'EIA Petroleum Classification'!$A:$B,2,FALSE)</f>
        <v/>
      </c>
    </row>
    <row r="4006" spans="1:5">
      <c r="A4006">
        <f>YEAR(B4006)</f>
        <v/>
      </c>
      <c r="B4006">
        <f>'Input EIA Imports Petroleum'!A4005</f>
        <v/>
      </c>
      <c r="C4006">
        <f>'Input EIA Imports Petroleum'!K4005</f>
        <v/>
      </c>
      <c r="D4006">
        <f>'Input EIA Imports Petroleum'!L4005</f>
        <v/>
      </c>
      <c r="E4006">
        <f>VLOOKUP('Input EIA Imports Petroleum'!$E4005,'EIA Petroleum Classification'!$A:$B,2,FALSE)</f>
        <v/>
      </c>
    </row>
    <row r="4007" spans="1:5">
      <c r="A4007">
        <f>YEAR(B4007)</f>
        <v/>
      </c>
      <c r="B4007">
        <f>'Input EIA Imports Petroleum'!A4006</f>
        <v/>
      </c>
      <c r="C4007">
        <f>'Input EIA Imports Petroleum'!K4006</f>
        <v/>
      </c>
      <c r="D4007">
        <f>'Input EIA Imports Petroleum'!L4006</f>
        <v/>
      </c>
      <c r="E4007">
        <f>VLOOKUP('Input EIA Imports Petroleum'!$E4006,'EIA Petroleum Classification'!$A:$B,2,FALSE)</f>
        <v/>
      </c>
    </row>
    <row r="4008" spans="1:5">
      <c r="A4008">
        <f>YEAR(B4008)</f>
        <v/>
      </c>
      <c r="B4008">
        <f>'Input EIA Imports Petroleum'!A4007</f>
        <v/>
      </c>
      <c r="C4008">
        <f>'Input EIA Imports Petroleum'!K4007</f>
        <v/>
      </c>
      <c r="D4008">
        <f>'Input EIA Imports Petroleum'!L4007</f>
        <v/>
      </c>
      <c r="E4008">
        <f>VLOOKUP('Input EIA Imports Petroleum'!$E4007,'EIA Petroleum Classification'!$A:$B,2,FALSE)</f>
        <v/>
      </c>
    </row>
    <row r="4009" spans="1:5">
      <c r="A4009">
        <f>YEAR(B4009)</f>
        <v/>
      </c>
      <c r="B4009">
        <f>'Input EIA Imports Petroleum'!A4008</f>
        <v/>
      </c>
      <c r="C4009">
        <f>'Input EIA Imports Petroleum'!K4008</f>
        <v/>
      </c>
      <c r="D4009">
        <f>'Input EIA Imports Petroleum'!L4008</f>
        <v/>
      </c>
      <c r="E4009">
        <f>VLOOKUP('Input EIA Imports Petroleum'!$E4008,'EIA Petroleum Classification'!$A:$B,2,FALSE)</f>
        <v/>
      </c>
    </row>
    <row r="4010" spans="1:5">
      <c r="A4010">
        <f>YEAR(B4010)</f>
        <v/>
      </c>
      <c r="B4010">
        <f>'Input EIA Imports Petroleum'!A4009</f>
        <v/>
      </c>
      <c r="C4010">
        <f>'Input EIA Imports Petroleum'!K4009</f>
        <v/>
      </c>
      <c r="D4010">
        <f>'Input EIA Imports Petroleum'!L4009</f>
        <v/>
      </c>
      <c r="E4010">
        <f>VLOOKUP('Input EIA Imports Petroleum'!$E4009,'EIA Petroleum Classification'!$A:$B,2,FALSE)</f>
        <v/>
      </c>
    </row>
    <row r="4011" spans="1:5">
      <c r="A4011">
        <f>YEAR(B4011)</f>
        <v/>
      </c>
      <c r="B4011">
        <f>'Input EIA Imports Petroleum'!A4010</f>
        <v/>
      </c>
      <c r="C4011">
        <f>'Input EIA Imports Petroleum'!K4010</f>
        <v/>
      </c>
      <c r="D4011">
        <f>'Input EIA Imports Petroleum'!L4010</f>
        <v/>
      </c>
      <c r="E4011">
        <f>VLOOKUP('Input EIA Imports Petroleum'!$E4010,'EIA Petroleum Classification'!$A:$B,2,FALSE)</f>
        <v/>
      </c>
    </row>
    <row r="4012" spans="1:5">
      <c r="A4012">
        <f>YEAR(B4012)</f>
        <v/>
      </c>
      <c r="B4012">
        <f>'Input EIA Imports Petroleum'!A4011</f>
        <v/>
      </c>
      <c r="C4012">
        <f>'Input EIA Imports Petroleum'!K4011</f>
        <v/>
      </c>
      <c r="D4012">
        <f>'Input EIA Imports Petroleum'!L4011</f>
        <v/>
      </c>
      <c r="E4012">
        <f>VLOOKUP('Input EIA Imports Petroleum'!$E4011,'EIA Petroleum Classification'!$A:$B,2,FALSE)</f>
        <v/>
      </c>
    </row>
    <row r="4013" spans="1:5">
      <c r="A4013">
        <f>YEAR(B4013)</f>
        <v/>
      </c>
      <c r="B4013">
        <f>'Input EIA Imports Petroleum'!A4012</f>
        <v/>
      </c>
      <c r="C4013">
        <f>'Input EIA Imports Petroleum'!K4012</f>
        <v/>
      </c>
      <c r="D4013">
        <f>'Input EIA Imports Petroleum'!L4012</f>
        <v/>
      </c>
      <c r="E4013">
        <f>VLOOKUP('Input EIA Imports Petroleum'!$E4012,'EIA Petroleum Classification'!$A:$B,2,FALSE)</f>
        <v/>
      </c>
    </row>
    <row r="4014" spans="1:5">
      <c r="A4014">
        <f>YEAR(B4014)</f>
        <v/>
      </c>
      <c r="B4014">
        <f>'Input EIA Imports Petroleum'!A4013</f>
        <v/>
      </c>
      <c r="C4014">
        <f>'Input EIA Imports Petroleum'!K4013</f>
        <v/>
      </c>
      <c r="D4014">
        <f>'Input EIA Imports Petroleum'!L4013</f>
        <v/>
      </c>
      <c r="E4014">
        <f>VLOOKUP('Input EIA Imports Petroleum'!$E4013,'EIA Petroleum Classification'!$A:$B,2,FALSE)</f>
        <v/>
      </c>
    </row>
    <row r="4015" spans="1:5">
      <c r="A4015">
        <f>YEAR(B4015)</f>
        <v/>
      </c>
      <c r="B4015">
        <f>'Input EIA Imports Petroleum'!A4014</f>
        <v/>
      </c>
      <c r="C4015">
        <f>'Input EIA Imports Petroleum'!K4014</f>
        <v/>
      </c>
      <c r="D4015">
        <f>'Input EIA Imports Petroleum'!L4014</f>
        <v/>
      </c>
      <c r="E4015">
        <f>VLOOKUP('Input EIA Imports Petroleum'!$E4014,'EIA Petroleum Classification'!$A:$B,2,FALSE)</f>
        <v/>
      </c>
    </row>
    <row r="4016" spans="1:5">
      <c r="A4016">
        <f>YEAR(B4016)</f>
        <v/>
      </c>
      <c r="B4016">
        <f>'Input EIA Imports Petroleum'!A4015</f>
        <v/>
      </c>
      <c r="C4016">
        <f>'Input EIA Imports Petroleum'!K4015</f>
        <v/>
      </c>
      <c r="D4016">
        <f>'Input EIA Imports Petroleum'!L4015</f>
        <v/>
      </c>
      <c r="E4016">
        <f>VLOOKUP('Input EIA Imports Petroleum'!$E4015,'EIA Petroleum Classification'!$A:$B,2,FALSE)</f>
        <v/>
      </c>
    </row>
    <row r="4017" spans="1:5">
      <c r="A4017">
        <f>YEAR(B4017)</f>
        <v/>
      </c>
      <c r="B4017">
        <f>'Input EIA Imports Petroleum'!A4016</f>
        <v/>
      </c>
      <c r="C4017">
        <f>'Input EIA Imports Petroleum'!K4016</f>
        <v/>
      </c>
      <c r="D4017">
        <f>'Input EIA Imports Petroleum'!L4016</f>
        <v/>
      </c>
      <c r="E4017">
        <f>VLOOKUP('Input EIA Imports Petroleum'!$E4016,'EIA Petroleum Classification'!$A:$B,2,FALSE)</f>
        <v/>
      </c>
    </row>
    <row r="4018" spans="1:5">
      <c r="A4018">
        <f>YEAR(B4018)</f>
        <v/>
      </c>
      <c r="B4018">
        <f>'Input EIA Imports Petroleum'!A4017</f>
        <v/>
      </c>
      <c r="C4018">
        <f>'Input EIA Imports Petroleum'!K4017</f>
        <v/>
      </c>
      <c r="D4018">
        <f>'Input EIA Imports Petroleum'!L4017</f>
        <v/>
      </c>
      <c r="E4018">
        <f>VLOOKUP('Input EIA Imports Petroleum'!$E4017,'EIA Petroleum Classification'!$A:$B,2,FALSE)</f>
        <v/>
      </c>
    </row>
    <row r="4019" spans="1:5">
      <c r="A4019">
        <f>YEAR(B4019)</f>
        <v/>
      </c>
      <c r="B4019">
        <f>'Input EIA Imports Petroleum'!A4018</f>
        <v/>
      </c>
      <c r="C4019">
        <f>'Input EIA Imports Petroleum'!K4018</f>
        <v/>
      </c>
      <c r="D4019">
        <f>'Input EIA Imports Petroleum'!L4018</f>
        <v/>
      </c>
      <c r="E4019">
        <f>VLOOKUP('Input EIA Imports Petroleum'!$E4018,'EIA Petroleum Classification'!$A:$B,2,FALSE)</f>
        <v/>
      </c>
    </row>
    <row r="4020" spans="1:5">
      <c r="A4020">
        <f>YEAR(B4020)</f>
        <v/>
      </c>
      <c r="B4020">
        <f>'Input EIA Imports Petroleum'!A4019</f>
        <v/>
      </c>
      <c r="C4020">
        <f>'Input EIA Imports Petroleum'!K4019</f>
        <v/>
      </c>
      <c r="D4020">
        <f>'Input EIA Imports Petroleum'!L4019</f>
        <v/>
      </c>
      <c r="E4020">
        <f>VLOOKUP('Input EIA Imports Petroleum'!$E4019,'EIA Petroleum Classification'!$A:$B,2,FALSE)</f>
        <v/>
      </c>
    </row>
    <row r="4021" spans="1:5">
      <c r="A4021">
        <f>YEAR(B4021)</f>
        <v/>
      </c>
      <c r="B4021">
        <f>'Input EIA Imports Petroleum'!A4020</f>
        <v/>
      </c>
      <c r="C4021">
        <f>'Input EIA Imports Petroleum'!K4020</f>
        <v/>
      </c>
      <c r="D4021">
        <f>'Input EIA Imports Petroleum'!L4020</f>
        <v/>
      </c>
      <c r="E4021">
        <f>VLOOKUP('Input EIA Imports Petroleum'!$E4020,'EIA Petroleum Classification'!$A:$B,2,FALSE)</f>
        <v/>
      </c>
    </row>
    <row r="4022" spans="1:5">
      <c r="A4022">
        <f>YEAR(B4022)</f>
        <v/>
      </c>
      <c r="B4022">
        <f>'Input EIA Imports Petroleum'!A4021</f>
        <v/>
      </c>
      <c r="C4022">
        <f>'Input EIA Imports Petroleum'!K4021</f>
        <v/>
      </c>
      <c r="D4022">
        <f>'Input EIA Imports Petroleum'!L4021</f>
        <v/>
      </c>
      <c r="E4022">
        <f>VLOOKUP('Input EIA Imports Petroleum'!$E4021,'EIA Petroleum Classification'!$A:$B,2,FALSE)</f>
        <v/>
      </c>
    </row>
    <row r="4023" spans="1:5">
      <c r="A4023">
        <f>YEAR(B4023)</f>
        <v/>
      </c>
      <c r="B4023">
        <f>'Input EIA Imports Petroleum'!A4022</f>
        <v/>
      </c>
      <c r="C4023">
        <f>'Input EIA Imports Petroleum'!K4022</f>
        <v/>
      </c>
      <c r="D4023">
        <f>'Input EIA Imports Petroleum'!L4022</f>
        <v/>
      </c>
      <c r="E4023">
        <f>VLOOKUP('Input EIA Imports Petroleum'!$E4022,'EIA Petroleum Classification'!$A:$B,2,FALSE)</f>
        <v/>
      </c>
    </row>
    <row r="4024" spans="1:5">
      <c r="A4024">
        <f>YEAR(B4024)</f>
        <v/>
      </c>
      <c r="B4024">
        <f>'Input EIA Imports Petroleum'!A4023</f>
        <v/>
      </c>
      <c r="C4024">
        <f>'Input EIA Imports Petroleum'!K4023</f>
        <v/>
      </c>
      <c r="D4024">
        <f>'Input EIA Imports Petroleum'!L4023</f>
        <v/>
      </c>
      <c r="E4024">
        <f>VLOOKUP('Input EIA Imports Petroleum'!$E4023,'EIA Petroleum Classification'!$A:$B,2,FALSE)</f>
        <v/>
      </c>
    </row>
    <row r="4025" spans="1:5">
      <c r="A4025">
        <f>YEAR(B4025)</f>
        <v/>
      </c>
      <c r="B4025">
        <f>'Input EIA Imports Petroleum'!A4024</f>
        <v/>
      </c>
      <c r="C4025">
        <f>'Input EIA Imports Petroleum'!K4024</f>
        <v/>
      </c>
      <c r="D4025">
        <f>'Input EIA Imports Petroleum'!L4024</f>
        <v/>
      </c>
      <c r="E4025">
        <f>VLOOKUP('Input EIA Imports Petroleum'!$E4024,'EIA Petroleum Classification'!$A:$B,2,FALSE)</f>
        <v/>
      </c>
    </row>
    <row r="4026" spans="1:5">
      <c r="A4026">
        <f>YEAR(B4026)</f>
        <v/>
      </c>
      <c r="B4026">
        <f>'Input EIA Imports Petroleum'!A4025</f>
        <v/>
      </c>
      <c r="C4026">
        <f>'Input EIA Imports Petroleum'!K4025</f>
        <v/>
      </c>
      <c r="D4026">
        <f>'Input EIA Imports Petroleum'!L4025</f>
        <v/>
      </c>
      <c r="E4026">
        <f>VLOOKUP('Input EIA Imports Petroleum'!$E4025,'EIA Petroleum Classification'!$A:$B,2,FALSE)</f>
        <v/>
      </c>
    </row>
    <row r="4027" spans="1:5">
      <c r="A4027">
        <f>YEAR(B4027)</f>
        <v/>
      </c>
      <c r="B4027">
        <f>'Input EIA Imports Petroleum'!A4026</f>
        <v/>
      </c>
      <c r="C4027">
        <f>'Input EIA Imports Petroleum'!K4026</f>
        <v/>
      </c>
      <c r="D4027">
        <f>'Input EIA Imports Petroleum'!L4026</f>
        <v/>
      </c>
      <c r="E4027">
        <f>VLOOKUP('Input EIA Imports Petroleum'!$E4026,'EIA Petroleum Classification'!$A:$B,2,FALSE)</f>
        <v/>
      </c>
    </row>
    <row r="4028" spans="1:5">
      <c r="A4028">
        <f>YEAR(B4028)</f>
        <v/>
      </c>
      <c r="B4028">
        <f>'Input EIA Imports Petroleum'!A4027</f>
        <v/>
      </c>
      <c r="C4028">
        <f>'Input EIA Imports Petroleum'!K4027</f>
        <v/>
      </c>
      <c r="D4028">
        <f>'Input EIA Imports Petroleum'!L4027</f>
        <v/>
      </c>
      <c r="E4028">
        <f>VLOOKUP('Input EIA Imports Petroleum'!$E4027,'EIA Petroleum Classification'!$A:$B,2,FALSE)</f>
        <v/>
      </c>
    </row>
    <row r="4029" spans="1:5">
      <c r="A4029">
        <f>YEAR(B4029)</f>
        <v/>
      </c>
      <c r="B4029">
        <f>'Input EIA Imports Petroleum'!A4028</f>
        <v/>
      </c>
      <c r="C4029">
        <f>'Input EIA Imports Petroleum'!K4028</f>
        <v/>
      </c>
      <c r="D4029">
        <f>'Input EIA Imports Petroleum'!L4028</f>
        <v/>
      </c>
      <c r="E4029">
        <f>VLOOKUP('Input EIA Imports Petroleum'!$E4028,'EIA Petroleum Classification'!$A:$B,2,FALSE)</f>
        <v/>
      </c>
    </row>
    <row r="4030" spans="1:5">
      <c r="A4030">
        <f>YEAR(B4030)</f>
        <v/>
      </c>
      <c r="B4030">
        <f>'Input EIA Imports Petroleum'!A4029</f>
        <v/>
      </c>
      <c r="C4030">
        <f>'Input EIA Imports Petroleum'!K4029</f>
        <v/>
      </c>
      <c r="D4030">
        <f>'Input EIA Imports Petroleum'!L4029</f>
        <v/>
      </c>
      <c r="E4030">
        <f>VLOOKUP('Input EIA Imports Petroleum'!$E4029,'EIA Petroleum Classification'!$A:$B,2,FALSE)</f>
        <v/>
      </c>
    </row>
    <row r="4031" spans="1:5">
      <c r="A4031">
        <f>YEAR(B4031)</f>
        <v/>
      </c>
      <c r="B4031">
        <f>'Input EIA Imports Petroleum'!A4030</f>
        <v/>
      </c>
      <c r="C4031">
        <f>'Input EIA Imports Petroleum'!K4030</f>
        <v/>
      </c>
      <c r="D4031">
        <f>'Input EIA Imports Petroleum'!L4030</f>
        <v/>
      </c>
      <c r="E4031">
        <f>VLOOKUP('Input EIA Imports Petroleum'!$E4030,'EIA Petroleum Classification'!$A:$B,2,FALSE)</f>
        <v/>
      </c>
    </row>
    <row r="4032" spans="1:5">
      <c r="A4032">
        <f>YEAR(B4032)</f>
        <v/>
      </c>
      <c r="B4032">
        <f>'Input EIA Imports Petroleum'!A4031</f>
        <v/>
      </c>
      <c r="C4032">
        <f>'Input EIA Imports Petroleum'!K4031</f>
        <v/>
      </c>
      <c r="D4032">
        <f>'Input EIA Imports Petroleum'!L4031</f>
        <v/>
      </c>
      <c r="E4032">
        <f>VLOOKUP('Input EIA Imports Petroleum'!$E4031,'EIA Petroleum Classification'!$A:$B,2,FALSE)</f>
        <v/>
      </c>
    </row>
    <row r="4033" spans="1:5">
      <c r="A4033">
        <f>YEAR(B4033)</f>
        <v/>
      </c>
      <c r="B4033">
        <f>'Input EIA Imports Petroleum'!A4032</f>
        <v/>
      </c>
      <c r="C4033">
        <f>'Input EIA Imports Petroleum'!K4032</f>
        <v/>
      </c>
      <c r="D4033">
        <f>'Input EIA Imports Petroleum'!L4032</f>
        <v/>
      </c>
      <c r="E4033">
        <f>VLOOKUP('Input EIA Imports Petroleum'!$E4032,'EIA Petroleum Classification'!$A:$B,2,FALSE)</f>
        <v/>
      </c>
    </row>
    <row r="4034" spans="1:5">
      <c r="A4034">
        <f>YEAR(B4034)</f>
        <v/>
      </c>
      <c r="B4034">
        <f>'Input EIA Imports Petroleum'!A4033</f>
        <v/>
      </c>
      <c r="C4034">
        <f>'Input EIA Imports Petroleum'!K4033</f>
        <v/>
      </c>
      <c r="D4034">
        <f>'Input EIA Imports Petroleum'!L4033</f>
        <v/>
      </c>
      <c r="E4034">
        <f>VLOOKUP('Input EIA Imports Petroleum'!$E4033,'EIA Petroleum Classification'!$A:$B,2,FALSE)</f>
        <v/>
      </c>
    </row>
    <row r="4035" spans="1:5">
      <c r="A4035">
        <f>YEAR(B4035)</f>
        <v/>
      </c>
      <c r="B4035">
        <f>'Input EIA Imports Petroleum'!A4034</f>
        <v/>
      </c>
      <c r="C4035">
        <f>'Input EIA Imports Petroleum'!K4034</f>
        <v/>
      </c>
      <c r="D4035">
        <f>'Input EIA Imports Petroleum'!L4034</f>
        <v/>
      </c>
      <c r="E4035">
        <f>VLOOKUP('Input EIA Imports Petroleum'!$E4034,'EIA Petroleum Classification'!$A:$B,2,FALSE)</f>
        <v/>
      </c>
    </row>
    <row r="4036" spans="1:5">
      <c r="A4036">
        <f>YEAR(B4036)</f>
        <v/>
      </c>
      <c r="B4036">
        <f>'Input EIA Imports Petroleum'!A4035</f>
        <v/>
      </c>
      <c r="C4036">
        <f>'Input EIA Imports Petroleum'!K4035</f>
        <v/>
      </c>
      <c r="D4036">
        <f>'Input EIA Imports Petroleum'!L4035</f>
        <v/>
      </c>
      <c r="E4036">
        <f>VLOOKUP('Input EIA Imports Petroleum'!$E4035,'EIA Petroleum Classification'!$A:$B,2,FALSE)</f>
        <v/>
      </c>
    </row>
    <row r="4037" spans="1:5">
      <c r="A4037">
        <f>YEAR(B4037)</f>
        <v/>
      </c>
      <c r="B4037">
        <f>'Input EIA Imports Petroleum'!A4036</f>
        <v/>
      </c>
      <c r="C4037">
        <f>'Input EIA Imports Petroleum'!K4036</f>
        <v/>
      </c>
      <c r="D4037">
        <f>'Input EIA Imports Petroleum'!L4036</f>
        <v/>
      </c>
      <c r="E4037">
        <f>VLOOKUP('Input EIA Imports Petroleum'!$E4036,'EIA Petroleum Classification'!$A:$B,2,FALSE)</f>
        <v/>
      </c>
    </row>
    <row r="4038" spans="1:5">
      <c r="A4038">
        <f>YEAR(B4038)</f>
        <v/>
      </c>
      <c r="B4038">
        <f>'Input EIA Imports Petroleum'!A4037</f>
        <v/>
      </c>
      <c r="C4038">
        <f>'Input EIA Imports Petroleum'!K4037</f>
        <v/>
      </c>
      <c r="D4038">
        <f>'Input EIA Imports Petroleum'!L4037</f>
        <v/>
      </c>
      <c r="E4038">
        <f>VLOOKUP('Input EIA Imports Petroleum'!$E4037,'EIA Petroleum Classification'!$A:$B,2,FALSE)</f>
        <v/>
      </c>
    </row>
    <row r="4039" spans="1:5">
      <c r="A4039">
        <f>YEAR(B4039)</f>
        <v/>
      </c>
      <c r="B4039">
        <f>'Input EIA Imports Petroleum'!A4038</f>
        <v/>
      </c>
      <c r="C4039">
        <f>'Input EIA Imports Petroleum'!K4038</f>
        <v/>
      </c>
      <c r="D4039">
        <f>'Input EIA Imports Petroleum'!L4038</f>
        <v/>
      </c>
      <c r="E4039">
        <f>VLOOKUP('Input EIA Imports Petroleum'!$E4038,'EIA Petroleum Classification'!$A:$B,2,FALSE)</f>
        <v/>
      </c>
    </row>
    <row r="4040" spans="1:5">
      <c r="A4040">
        <f>YEAR(B4040)</f>
        <v/>
      </c>
      <c r="B4040">
        <f>'Input EIA Imports Petroleum'!A4039</f>
        <v/>
      </c>
      <c r="C4040">
        <f>'Input EIA Imports Petroleum'!K4039</f>
        <v/>
      </c>
      <c r="D4040">
        <f>'Input EIA Imports Petroleum'!L4039</f>
        <v/>
      </c>
      <c r="E4040">
        <f>VLOOKUP('Input EIA Imports Petroleum'!$E4039,'EIA Petroleum Classification'!$A:$B,2,FALSE)</f>
        <v/>
      </c>
    </row>
    <row r="4041" spans="1:5">
      <c r="A4041">
        <f>YEAR(B4041)</f>
        <v/>
      </c>
      <c r="B4041">
        <f>'Input EIA Imports Petroleum'!A4040</f>
        <v/>
      </c>
      <c r="C4041">
        <f>'Input EIA Imports Petroleum'!K4040</f>
        <v/>
      </c>
      <c r="D4041">
        <f>'Input EIA Imports Petroleum'!L4040</f>
        <v/>
      </c>
      <c r="E4041">
        <f>VLOOKUP('Input EIA Imports Petroleum'!$E4040,'EIA Petroleum Classification'!$A:$B,2,FALSE)</f>
        <v/>
      </c>
    </row>
    <row r="4042" spans="1:5">
      <c r="A4042">
        <f>YEAR(B4042)</f>
        <v/>
      </c>
      <c r="B4042">
        <f>'Input EIA Imports Petroleum'!A4041</f>
        <v/>
      </c>
      <c r="C4042">
        <f>'Input EIA Imports Petroleum'!K4041</f>
        <v/>
      </c>
      <c r="D4042">
        <f>'Input EIA Imports Petroleum'!L4041</f>
        <v/>
      </c>
      <c r="E4042">
        <f>VLOOKUP('Input EIA Imports Petroleum'!$E4041,'EIA Petroleum Classification'!$A:$B,2,FALSE)</f>
        <v/>
      </c>
    </row>
    <row r="4043" spans="1:5">
      <c r="A4043">
        <f>YEAR(B4043)</f>
        <v/>
      </c>
      <c r="B4043">
        <f>'Input EIA Imports Petroleum'!A4042</f>
        <v/>
      </c>
      <c r="C4043">
        <f>'Input EIA Imports Petroleum'!K4042</f>
        <v/>
      </c>
      <c r="D4043">
        <f>'Input EIA Imports Petroleum'!L4042</f>
        <v/>
      </c>
      <c r="E4043">
        <f>VLOOKUP('Input EIA Imports Petroleum'!$E4042,'EIA Petroleum Classification'!$A:$B,2,FALSE)</f>
        <v/>
      </c>
    </row>
    <row r="4044" spans="1:5">
      <c r="A4044">
        <f>YEAR(B4044)</f>
        <v/>
      </c>
      <c r="B4044">
        <f>'Input EIA Imports Petroleum'!A4043</f>
        <v/>
      </c>
      <c r="C4044">
        <f>'Input EIA Imports Petroleum'!K4043</f>
        <v/>
      </c>
      <c r="D4044">
        <f>'Input EIA Imports Petroleum'!L4043</f>
        <v/>
      </c>
      <c r="E4044">
        <f>VLOOKUP('Input EIA Imports Petroleum'!$E4043,'EIA Petroleum Classification'!$A:$B,2,FALSE)</f>
        <v/>
      </c>
    </row>
    <row r="4045" spans="1:5">
      <c r="A4045">
        <f>YEAR(B4045)</f>
        <v/>
      </c>
      <c r="B4045">
        <f>'Input EIA Imports Petroleum'!A4044</f>
        <v/>
      </c>
      <c r="C4045">
        <f>'Input EIA Imports Petroleum'!K4044</f>
        <v/>
      </c>
      <c r="D4045">
        <f>'Input EIA Imports Petroleum'!L4044</f>
        <v/>
      </c>
      <c r="E4045">
        <f>VLOOKUP('Input EIA Imports Petroleum'!$E4044,'EIA Petroleum Classification'!$A:$B,2,FALSE)</f>
        <v/>
      </c>
    </row>
    <row r="4046" spans="1:5">
      <c r="A4046">
        <f>YEAR(B4046)</f>
        <v/>
      </c>
      <c r="B4046">
        <f>'Input EIA Imports Petroleum'!A4045</f>
        <v/>
      </c>
      <c r="C4046">
        <f>'Input EIA Imports Petroleum'!K4045</f>
        <v/>
      </c>
      <c r="D4046">
        <f>'Input EIA Imports Petroleum'!L4045</f>
        <v/>
      </c>
      <c r="E4046">
        <f>VLOOKUP('Input EIA Imports Petroleum'!$E4045,'EIA Petroleum Classification'!$A:$B,2,FALSE)</f>
        <v/>
      </c>
    </row>
    <row r="4047" spans="1:5">
      <c r="A4047">
        <f>YEAR(B4047)</f>
        <v/>
      </c>
      <c r="B4047">
        <f>'Input EIA Imports Petroleum'!A4046</f>
        <v/>
      </c>
      <c r="C4047">
        <f>'Input EIA Imports Petroleum'!K4046</f>
        <v/>
      </c>
      <c r="D4047">
        <f>'Input EIA Imports Petroleum'!L4046</f>
        <v/>
      </c>
      <c r="E4047">
        <f>VLOOKUP('Input EIA Imports Petroleum'!$E4046,'EIA Petroleum Classification'!$A:$B,2,FALSE)</f>
        <v/>
      </c>
    </row>
    <row r="4048" spans="1:5">
      <c r="A4048">
        <f>YEAR(B4048)</f>
        <v/>
      </c>
      <c r="B4048">
        <f>'Input EIA Imports Petroleum'!A4047</f>
        <v/>
      </c>
      <c r="C4048">
        <f>'Input EIA Imports Petroleum'!K4047</f>
        <v/>
      </c>
      <c r="D4048">
        <f>'Input EIA Imports Petroleum'!L4047</f>
        <v/>
      </c>
      <c r="E4048">
        <f>VLOOKUP('Input EIA Imports Petroleum'!$E4047,'EIA Petroleum Classification'!$A:$B,2,FALSE)</f>
        <v/>
      </c>
    </row>
    <row r="4049" spans="1:5">
      <c r="A4049">
        <f>YEAR(B4049)</f>
        <v/>
      </c>
      <c r="B4049">
        <f>'Input EIA Imports Petroleum'!A4048</f>
        <v/>
      </c>
      <c r="C4049">
        <f>'Input EIA Imports Petroleum'!K4048</f>
        <v/>
      </c>
      <c r="D4049">
        <f>'Input EIA Imports Petroleum'!L4048</f>
        <v/>
      </c>
      <c r="E4049">
        <f>VLOOKUP('Input EIA Imports Petroleum'!$E4048,'EIA Petroleum Classification'!$A:$B,2,FALSE)</f>
        <v/>
      </c>
    </row>
    <row r="4050" spans="1:5">
      <c r="A4050">
        <f>YEAR(B4050)</f>
        <v/>
      </c>
      <c r="B4050">
        <f>'Input EIA Imports Petroleum'!A4049</f>
        <v/>
      </c>
      <c r="C4050">
        <f>'Input EIA Imports Petroleum'!K4049</f>
        <v/>
      </c>
      <c r="D4050">
        <f>'Input EIA Imports Petroleum'!L4049</f>
        <v/>
      </c>
      <c r="E4050">
        <f>VLOOKUP('Input EIA Imports Petroleum'!$E4049,'EIA Petroleum Classification'!$A:$B,2,FALSE)</f>
        <v/>
      </c>
    </row>
    <row r="4051" spans="1:5">
      <c r="A4051">
        <f>YEAR(B4051)</f>
        <v/>
      </c>
      <c r="B4051">
        <f>'Input EIA Imports Petroleum'!A4050</f>
        <v/>
      </c>
      <c r="C4051">
        <f>'Input EIA Imports Petroleum'!K4050</f>
        <v/>
      </c>
      <c r="D4051">
        <f>'Input EIA Imports Petroleum'!L4050</f>
        <v/>
      </c>
      <c r="E4051">
        <f>VLOOKUP('Input EIA Imports Petroleum'!$E4050,'EIA Petroleum Classification'!$A:$B,2,FALSE)</f>
        <v/>
      </c>
    </row>
    <row r="4052" spans="1:5">
      <c r="A4052">
        <f>YEAR(B4052)</f>
        <v/>
      </c>
      <c r="B4052">
        <f>'Input EIA Imports Petroleum'!A4051</f>
        <v/>
      </c>
      <c r="C4052">
        <f>'Input EIA Imports Petroleum'!K4051</f>
        <v/>
      </c>
      <c r="D4052">
        <f>'Input EIA Imports Petroleum'!L4051</f>
        <v/>
      </c>
      <c r="E4052">
        <f>VLOOKUP('Input EIA Imports Petroleum'!$E4051,'EIA Petroleum Classification'!$A:$B,2,FALSE)</f>
        <v/>
      </c>
    </row>
    <row r="4053" spans="1:5">
      <c r="A4053">
        <f>YEAR(B4053)</f>
        <v/>
      </c>
      <c r="B4053">
        <f>'Input EIA Imports Petroleum'!A4052</f>
        <v/>
      </c>
      <c r="C4053">
        <f>'Input EIA Imports Petroleum'!K4052</f>
        <v/>
      </c>
      <c r="D4053">
        <f>'Input EIA Imports Petroleum'!L4052</f>
        <v/>
      </c>
      <c r="E4053">
        <f>VLOOKUP('Input EIA Imports Petroleum'!$E4052,'EIA Petroleum Classification'!$A:$B,2,FALSE)</f>
        <v/>
      </c>
    </row>
    <row r="4054" spans="1:5">
      <c r="A4054">
        <f>YEAR(B4054)</f>
        <v/>
      </c>
      <c r="B4054">
        <f>'Input EIA Imports Petroleum'!A4053</f>
        <v/>
      </c>
      <c r="C4054">
        <f>'Input EIA Imports Petroleum'!K4053</f>
        <v/>
      </c>
      <c r="D4054">
        <f>'Input EIA Imports Petroleum'!L4053</f>
        <v/>
      </c>
      <c r="E4054">
        <f>VLOOKUP('Input EIA Imports Petroleum'!$E4053,'EIA Petroleum Classification'!$A:$B,2,FALSE)</f>
        <v/>
      </c>
    </row>
    <row r="4055" spans="1:5">
      <c r="A4055">
        <f>YEAR(B4055)</f>
        <v/>
      </c>
      <c r="B4055">
        <f>'Input EIA Imports Petroleum'!A4054</f>
        <v/>
      </c>
      <c r="C4055">
        <f>'Input EIA Imports Petroleum'!K4054</f>
        <v/>
      </c>
      <c r="D4055">
        <f>'Input EIA Imports Petroleum'!L4054</f>
        <v/>
      </c>
      <c r="E4055">
        <f>VLOOKUP('Input EIA Imports Petroleum'!$E4054,'EIA Petroleum Classification'!$A:$B,2,FALSE)</f>
        <v/>
      </c>
    </row>
    <row r="4056" spans="1:5">
      <c r="A4056">
        <f>YEAR(B4056)</f>
        <v/>
      </c>
      <c r="B4056">
        <f>'Input EIA Imports Petroleum'!A4055</f>
        <v/>
      </c>
      <c r="C4056">
        <f>'Input EIA Imports Petroleum'!K4055</f>
        <v/>
      </c>
      <c r="D4056">
        <f>'Input EIA Imports Petroleum'!L4055</f>
        <v/>
      </c>
      <c r="E4056">
        <f>VLOOKUP('Input EIA Imports Petroleum'!$E4055,'EIA Petroleum Classification'!$A:$B,2,FALSE)</f>
        <v/>
      </c>
    </row>
    <row r="4057" spans="1:5">
      <c r="A4057">
        <f>YEAR(B4057)</f>
        <v/>
      </c>
      <c r="B4057">
        <f>'Input EIA Imports Petroleum'!A4056</f>
        <v/>
      </c>
      <c r="C4057">
        <f>'Input EIA Imports Petroleum'!K4056</f>
        <v/>
      </c>
      <c r="D4057">
        <f>'Input EIA Imports Petroleum'!L4056</f>
        <v/>
      </c>
      <c r="E4057">
        <f>VLOOKUP('Input EIA Imports Petroleum'!$E4056,'EIA Petroleum Classification'!$A:$B,2,FALSE)</f>
        <v/>
      </c>
    </row>
    <row r="4058" spans="1:5">
      <c r="A4058">
        <f>YEAR(B4058)</f>
        <v/>
      </c>
      <c r="B4058">
        <f>'Input EIA Imports Petroleum'!A4057</f>
        <v/>
      </c>
      <c r="C4058">
        <f>'Input EIA Imports Petroleum'!K4057</f>
        <v/>
      </c>
      <c r="D4058">
        <f>'Input EIA Imports Petroleum'!L4057</f>
        <v/>
      </c>
      <c r="E4058">
        <f>VLOOKUP('Input EIA Imports Petroleum'!$E4057,'EIA Petroleum Classification'!$A:$B,2,FALSE)</f>
        <v/>
      </c>
    </row>
    <row r="4059" spans="1:5">
      <c r="A4059">
        <f>YEAR(B4059)</f>
        <v/>
      </c>
      <c r="B4059">
        <f>'Input EIA Imports Petroleum'!A4058</f>
        <v/>
      </c>
      <c r="C4059">
        <f>'Input EIA Imports Petroleum'!K4058</f>
        <v/>
      </c>
      <c r="D4059">
        <f>'Input EIA Imports Petroleum'!L4058</f>
        <v/>
      </c>
      <c r="E4059">
        <f>VLOOKUP('Input EIA Imports Petroleum'!$E4058,'EIA Petroleum Classification'!$A:$B,2,FALSE)</f>
        <v/>
      </c>
    </row>
    <row r="4060" spans="1:5">
      <c r="A4060">
        <f>YEAR(B4060)</f>
        <v/>
      </c>
      <c r="B4060">
        <f>'Input EIA Imports Petroleum'!A4059</f>
        <v/>
      </c>
      <c r="C4060">
        <f>'Input EIA Imports Petroleum'!K4059</f>
        <v/>
      </c>
      <c r="D4060">
        <f>'Input EIA Imports Petroleum'!L4059</f>
        <v/>
      </c>
      <c r="E4060">
        <f>VLOOKUP('Input EIA Imports Petroleum'!$E4059,'EIA Petroleum Classification'!$A:$B,2,FALSE)</f>
        <v/>
      </c>
    </row>
    <row r="4061" spans="1:5">
      <c r="A4061">
        <f>YEAR(B4061)</f>
        <v/>
      </c>
      <c r="B4061">
        <f>'Input EIA Imports Petroleum'!A4060</f>
        <v/>
      </c>
      <c r="C4061">
        <f>'Input EIA Imports Petroleum'!K4060</f>
        <v/>
      </c>
      <c r="D4061">
        <f>'Input EIA Imports Petroleum'!L4060</f>
        <v/>
      </c>
      <c r="E4061">
        <f>VLOOKUP('Input EIA Imports Petroleum'!$E4060,'EIA Petroleum Classification'!$A:$B,2,FALSE)</f>
        <v/>
      </c>
    </row>
    <row r="4062" spans="1:5">
      <c r="A4062">
        <f>YEAR(B4062)</f>
        <v/>
      </c>
      <c r="B4062">
        <f>'Input EIA Imports Petroleum'!A4061</f>
        <v/>
      </c>
      <c r="C4062">
        <f>'Input EIA Imports Petroleum'!K4061</f>
        <v/>
      </c>
      <c r="D4062">
        <f>'Input EIA Imports Petroleum'!L4061</f>
        <v/>
      </c>
      <c r="E4062">
        <f>VLOOKUP('Input EIA Imports Petroleum'!$E4061,'EIA Petroleum Classification'!$A:$B,2,FALSE)</f>
        <v/>
      </c>
    </row>
    <row r="4063" spans="1:5">
      <c r="A4063">
        <f>YEAR(B4063)</f>
        <v/>
      </c>
      <c r="B4063">
        <f>'Input EIA Imports Petroleum'!A4062</f>
        <v/>
      </c>
      <c r="C4063">
        <f>'Input EIA Imports Petroleum'!K4062</f>
        <v/>
      </c>
      <c r="D4063">
        <f>'Input EIA Imports Petroleum'!L4062</f>
        <v/>
      </c>
      <c r="E4063">
        <f>VLOOKUP('Input EIA Imports Petroleum'!$E4062,'EIA Petroleum Classification'!$A:$B,2,FALSE)</f>
        <v/>
      </c>
    </row>
    <row r="4064" spans="1:5">
      <c r="A4064">
        <f>YEAR(B4064)</f>
        <v/>
      </c>
      <c r="B4064">
        <f>'Input EIA Imports Petroleum'!A4063</f>
        <v/>
      </c>
      <c r="C4064">
        <f>'Input EIA Imports Petroleum'!K4063</f>
        <v/>
      </c>
      <c r="D4064">
        <f>'Input EIA Imports Petroleum'!L4063</f>
        <v/>
      </c>
      <c r="E4064">
        <f>VLOOKUP('Input EIA Imports Petroleum'!$E4063,'EIA Petroleum Classification'!$A:$B,2,FALSE)</f>
        <v/>
      </c>
    </row>
    <row r="4065" spans="1:5">
      <c r="A4065">
        <f>YEAR(B4065)</f>
        <v/>
      </c>
      <c r="B4065">
        <f>'Input EIA Imports Petroleum'!A4064</f>
        <v/>
      </c>
      <c r="C4065">
        <f>'Input EIA Imports Petroleum'!K4064</f>
        <v/>
      </c>
      <c r="D4065">
        <f>'Input EIA Imports Petroleum'!L4064</f>
        <v/>
      </c>
      <c r="E4065">
        <f>VLOOKUP('Input EIA Imports Petroleum'!$E4064,'EIA Petroleum Classification'!$A:$B,2,FALSE)</f>
        <v/>
      </c>
    </row>
    <row r="4066" spans="1:5">
      <c r="A4066">
        <f>YEAR(B4066)</f>
        <v/>
      </c>
      <c r="B4066">
        <f>'Input EIA Imports Petroleum'!A4065</f>
        <v/>
      </c>
      <c r="C4066">
        <f>'Input EIA Imports Petroleum'!K4065</f>
        <v/>
      </c>
      <c r="D4066">
        <f>'Input EIA Imports Petroleum'!L4065</f>
        <v/>
      </c>
      <c r="E4066">
        <f>VLOOKUP('Input EIA Imports Petroleum'!$E4065,'EIA Petroleum Classification'!$A:$B,2,FALSE)</f>
        <v/>
      </c>
    </row>
    <row r="4067" spans="1:5">
      <c r="A4067">
        <f>YEAR(B4067)</f>
        <v/>
      </c>
      <c r="B4067">
        <f>'Input EIA Imports Petroleum'!A4066</f>
        <v/>
      </c>
      <c r="C4067">
        <f>'Input EIA Imports Petroleum'!K4066</f>
        <v/>
      </c>
      <c r="D4067">
        <f>'Input EIA Imports Petroleum'!L4066</f>
        <v/>
      </c>
      <c r="E4067">
        <f>VLOOKUP('Input EIA Imports Petroleum'!$E4066,'EIA Petroleum Classification'!$A:$B,2,FALSE)</f>
        <v/>
      </c>
    </row>
    <row r="4068" spans="1:5">
      <c r="A4068">
        <f>YEAR(B4068)</f>
        <v/>
      </c>
      <c r="B4068">
        <f>'Input EIA Imports Petroleum'!A4067</f>
        <v/>
      </c>
      <c r="C4068">
        <f>'Input EIA Imports Petroleum'!K4067</f>
        <v/>
      </c>
      <c r="D4068">
        <f>'Input EIA Imports Petroleum'!L4067</f>
        <v/>
      </c>
      <c r="E4068">
        <f>VLOOKUP('Input EIA Imports Petroleum'!$E4067,'EIA Petroleum Classification'!$A:$B,2,FALSE)</f>
        <v/>
      </c>
    </row>
    <row r="4069" spans="1:5">
      <c r="A4069">
        <f>YEAR(B4069)</f>
        <v/>
      </c>
      <c r="B4069">
        <f>'Input EIA Imports Petroleum'!A4068</f>
        <v/>
      </c>
      <c r="C4069">
        <f>'Input EIA Imports Petroleum'!K4068</f>
        <v/>
      </c>
      <c r="D4069">
        <f>'Input EIA Imports Petroleum'!L4068</f>
        <v/>
      </c>
      <c r="E4069">
        <f>VLOOKUP('Input EIA Imports Petroleum'!$E4068,'EIA Petroleum Classification'!$A:$B,2,FALSE)</f>
        <v/>
      </c>
    </row>
    <row r="4070" spans="1:5">
      <c r="A4070">
        <f>YEAR(B4070)</f>
        <v/>
      </c>
      <c r="B4070">
        <f>'Input EIA Imports Petroleum'!A4069</f>
        <v/>
      </c>
      <c r="C4070">
        <f>'Input EIA Imports Petroleum'!K4069</f>
        <v/>
      </c>
      <c r="D4070">
        <f>'Input EIA Imports Petroleum'!L4069</f>
        <v/>
      </c>
      <c r="E4070">
        <f>VLOOKUP('Input EIA Imports Petroleum'!$E4069,'EIA Petroleum Classification'!$A:$B,2,FALSE)</f>
        <v/>
      </c>
    </row>
    <row r="4071" spans="1:5">
      <c r="A4071">
        <f>YEAR(B4071)</f>
        <v/>
      </c>
      <c r="B4071">
        <f>'Input EIA Imports Petroleum'!A4070</f>
        <v/>
      </c>
      <c r="C4071">
        <f>'Input EIA Imports Petroleum'!K4070</f>
        <v/>
      </c>
      <c r="D4071">
        <f>'Input EIA Imports Petroleum'!L4070</f>
        <v/>
      </c>
      <c r="E4071">
        <f>VLOOKUP('Input EIA Imports Petroleum'!$E4070,'EIA Petroleum Classification'!$A:$B,2,FALSE)</f>
        <v/>
      </c>
    </row>
    <row r="4072" spans="1:5">
      <c r="A4072">
        <f>YEAR(B4072)</f>
        <v/>
      </c>
      <c r="B4072">
        <f>'Input EIA Imports Petroleum'!A4071</f>
        <v/>
      </c>
      <c r="C4072">
        <f>'Input EIA Imports Petroleum'!K4071</f>
        <v/>
      </c>
      <c r="D4072">
        <f>'Input EIA Imports Petroleum'!L4071</f>
        <v/>
      </c>
      <c r="E4072">
        <f>VLOOKUP('Input EIA Imports Petroleum'!$E4071,'EIA Petroleum Classification'!$A:$B,2,FALSE)</f>
        <v/>
      </c>
    </row>
    <row r="4073" spans="1:5">
      <c r="A4073">
        <f>YEAR(B4073)</f>
        <v/>
      </c>
      <c r="B4073">
        <f>'Input EIA Imports Petroleum'!A4072</f>
        <v/>
      </c>
      <c r="C4073">
        <f>'Input EIA Imports Petroleum'!K4072</f>
        <v/>
      </c>
      <c r="D4073">
        <f>'Input EIA Imports Petroleum'!L4072</f>
        <v/>
      </c>
      <c r="E4073">
        <f>VLOOKUP('Input EIA Imports Petroleum'!$E4072,'EIA Petroleum Classification'!$A:$B,2,FALSE)</f>
        <v/>
      </c>
    </row>
    <row r="4074" spans="1:5">
      <c r="A4074">
        <f>YEAR(B4074)</f>
        <v/>
      </c>
      <c r="B4074">
        <f>'Input EIA Imports Petroleum'!A4073</f>
        <v/>
      </c>
      <c r="C4074">
        <f>'Input EIA Imports Petroleum'!K4073</f>
        <v/>
      </c>
      <c r="D4074">
        <f>'Input EIA Imports Petroleum'!L4073</f>
        <v/>
      </c>
      <c r="E4074">
        <f>VLOOKUP('Input EIA Imports Petroleum'!$E4073,'EIA Petroleum Classification'!$A:$B,2,FALSE)</f>
        <v/>
      </c>
    </row>
    <row r="4075" spans="1:5">
      <c r="A4075">
        <f>YEAR(B4075)</f>
        <v/>
      </c>
      <c r="B4075">
        <f>'Input EIA Imports Petroleum'!A4074</f>
        <v/>
      </c>
      <c r="C4075">
        <f>'Input EIA Imports Petroleum'!K4074</f>
        <v/>
      </c>
      <c r="D4075">
        <f>'Input EIA Imports Petroleum'!L4074</f>
        <v/>
      </c>
      <c r="E4075">
        <f>VLOOKUP('Input EIA Imports Petroleum'!$E4074,'EIA Petroleum Classification'!$A:$B,2,FALSE)</f>
        <v/>
      </c>
    </row>
    <row r="4076" spans="1:5">
      <c r="A4076">
        <f>YEAR(B4076)</f>
        <v/>
      </c>
      <c r="B4076">
        <f>'Input EIA Imports Petroleum'!A4075</f>
        <v/>
      </c>
      <c r="C4076">
        <f>'Input EIA Imports Petroleum'!K4075</f>
        <v/>
      </c>
      <c r="D4076">
        <f>'Input EIA Imports Petroleum'!L4075</f>
        <v/>
      </c>
      <c r="E4076">
        <f>VLOOKUP('Input EIA Imports Petroleum'!$E4075,'EIA Petroleum Classification'!$A:$B,2,FALSE)</f>
        <v/>
      </c>
    </row>
    <row r="4077" spans="1:5">
      <c r="A4077">
        <f>YEAR(B4077)</f>
        <v/>
      </c>
      <c r="B4077">
        <f>'Input EIA Imports Petroleum'!A4076</f>
        <v/>
      </c>
      <c r="C4077">
        <f>'Input EIA Imports Petroleum'!K4076</f>
        <v/>
      </c>
      <c r="D4077">
        <f>'Input EIA Imports Petroleum'!L4076</f>
        <v/>
      </c>
      <c r="E4077">
        <f>VLOOKUP('Input EIA Imports Petroleum'!$E4076,'EIA Petroleum Classification'!$A:$B,2,FALSE)</f>
        <v/>
      </c>
    </row>
    <row r="4078" spans="1:5">
      <c r="A4078">
        <f>YEAR(B4078)</f>
        <v/>
      </c>
      <c r="B4078">
        <f>'Input EIA Imports Petroleum'!A4077</f>
        <v/>
      </c>
      <c r="C4078">
        <f>'Input EIA Imports Petroleum'!K4077</f>
        <v/>
      </c>
      <c r="D4078">
        <f>'Input EIA Imports Petroleum'!L4077</f>
        <v/>
      </c>
      <c r="E4078">
        <f>VLOOKUP('Input EIA Imports Petroleum'!$E4077,'EIA Petroleum Classification'!$A:$B,2,FALSE)</f>
        <v/>
      </c>
    </row>
    <row r="4079" spans="1:5">
      <c r="A4079">
        <f>YEAR(B4079)</f>
        <v/>
      </c>
      <c r="B4079">
        <f>'Input EIA Imports Petroleum'!A4078</f>
        <v/>
      </c>
      <c r="C4079">
        <f>'Input EIA Imports Petroleum'!K4078</f>
        <v/>
      </c>
      <c r="D4079">
        <f>'Input EIA Imports Petroleum'!L4078</f>
        <v/>
      </c>
      <c r="E4079">
        <f>VLOOKUP('Input EIA Imports Petroleum'!$E4078,'EIA Petroleum Classification'!$A:$B,2,FALSE)</f>
        <v/>
      </c>
    </row>
    <row r="4080" spans="1:5">
      <c r="A4080">
        <f>YEAR(B4080)</f>
        <v/>
      </c>
      <c r="B4080">
        <f>'Input EIA Imports Petroleum'!A4079</f>
        <v/>
      </c>
      <c r="C4080">
        <f>'Input EIA Imports Petroleum'!K4079</f>
        <v/>
      </c>
      <c r="D4080">
        <f>'Input EIA Imports Petroleum'!L4079</f>
        <v/>
      </c>
      <c r="E4080">
        <f>VLOOKUP('Input EIA Imports Petroleum'!$E4079,'EIA Petroleum Classification'!$A:$B,2,FALSE)</f>
        <v/>
      </c>
    </row>
    <row r="4081" spans="1:5">
      <c r="A4081">
        <f>YEAR(B4081)</f>
        <v/>
      </c>
      <c r="B4081">
        <f>'Input EIA Imports Petroleum'!A4080</f>
        <v/>
      </c>
      <c r="C4081">
        <f>'Input EIA Imports Petroleum'!K4080</f>
        <v/>
      </c>
      <c r="D4081">
        <f>'Input EIA Imports Petroleum'!L4080</f>
        <v/>
      </c>
      <c r="E4081">
        <f>VLOOKUP('Input EIA Imports Petroleum'!$E4080,'EIA Petroleum Classification'!$A:$B,2,FALSE)</f>
        <v/>
      </c>
    </row>
    <row r="4082" spans="1:5">
      <c r="A4082">
        <f>YEAR(B4082)</f>
        <v/>
      </c>
      <c r="B4082">
        <f>'Input EIA Imports Petroleum'!A4081</f>
        <v/>
      </c>
      <c r="C4082">
        <f>'Input EIA Imports Petroleum'!K4081</f>
        <v/>
      </c>
      <c r="D4082">
        <f>'Input EIA Imports Petroleum'!L4081</f>
        <v/>
      </c>
      <c r="E4082">
        <f>VLOOKUP('Input EIA Imports Petroleum'!$E4081,'EIA Petroleum Classification'!$A:$B,2,FALSE)</f>
        <v/>
      </c>
    </row>
    <row r="4083" spans="1:5">
      <c r="A4083">
        <f>YEAR(B4083)</f>
        <v/>
      </c>
      <c r="B4083">
        <f>'Input EIA Imports Petroleum'!A4082</f>
        <v/>
      </c>
      <c r="C4083">
        <f>'Input EIA Imports Petroleum'!K4082</f>
        <v/>
      </c>
      <c r="D4083">
        <f>'Input EIA Imports Petroleum'!L4082</f>
        <v/>
      </c>
      <c r="E4083">
        <f>VLOOKUP('Input EIA Imports Petroleum'!$E4082,'EIA Petroleum Classification'!$A:$B,2,FALSE)</f>
        <v/>
      </c>
    </row>
    <row r="4084" spans="1:5">
      <c r="A4084">
        <f>YEAR(B4084)</f>
        <v/>
      </c>
      <c r="B4084">
        <f>'Input EIA Imports Petroleum'!A4083</f>
        <v/>
      </c>
      <c r="C4084">
        <f>'Input EIA Imports Petroleum'!K4083</f>
        <v/>
      </c>
      <c r="D4084">
        <f>'Input EIA Imports Petroleum'!L4083</f>
        <v/>
      </c>
      <c r="E4084">
        <f>VLOOKUP('Input EIA Imports Petroleum'!$E4083,'EIA Petroleum Classification'!$A:$B,2,FALSE)</f>
        <v/>
      </c>
    </row>
    <row r="4085" spans="1:5">
      <c r="A4085">
        <f>YEAR(B4085)</f>
        <v/>
      </c>
      <c r="B4085">
        <f>'Input EIA Imports Petroleum'!A4084</f>
        <v/>
      </c>
      <c r="C4085">
        <f>'Input EIA Imports Petroleum'!K4084</f>
        <v/>
      </c>
      <c r="D4085">
        <f>'Input EIA Imports Petroleum'!L4084</f>
        <v/>
      </c>
      <c r="E4085">
        <f>VLOOKUP('Input EIA Imports Petroleum'!$E4084,'EIA Petroleum Classification'!$A:$B,2,FALSE)</f>
        <v/>
      </c>
    </row>
    <row r="4086" spans="1:5">
      <c r="A4086">
        <f>YEAR(B4086)</f>
        <v/>
      </c>
      <c r="B4086">
        <f>'Input EIA Imports Petroleum'!A4085</f>
        <v/>
      </c>
      <c r="C4086">
        <f>'Input EIA Imports Petroleum'!K4085</f>
        <v/>
      </c>
      <c r="D4086">
        <f>'Input EIA Imports Petroleum'!L4085</f>
        <v/>
      </c>
      <c r="E4086">
        <f>VLOOKUP('Input EIA Imports Petroleum'!$E4085,'EIA Petroleum Classification'!$A:$B,2,FALSE)</f>
        <v/>
      </c>
    </row>
    <row r="4087" spans="1:5">
      <c r="A4087">
        <f>YEAR(B4087)</f>
        <v/>
      </c>
      <c r="B4087">
        <f>'Input EIA Imports Petroleum'!A4086</f>
        <v/>
      </c>
      <c r="C4087">
        <f>'Input EIA Imports Petroleum'!K4086</f>
        <v/>
      </c>
      <c r="D4087">
        <f>'Input EIA Imports Petroleum'!L4086</f>
        <v/>
      </c>
      <c r="E4087">
        <f>VLOOKUP('Input EIA Imports Petroleum'!$E4086,'EIA Petroleum Classification'!$A:$B,2,FALSE)</f>
        <v/>
      </c>
    </row>
    <row r="4088" spans="1:5">
      <c r="A4088">
        <f>YEAR(B4088)</f>
        <v/>
      </c>
      <c r="B4088">
        <f>'Input EIA Imports Petroleum'!A4087</f>
        <v/>
      </c>
      <c r="C4088">
        <f>'Input EIA Imports Petroleum'!K4087</f>
        <v/>
      </c>
      <c r="D4088">
        <f>'Input EIA Imports Petroleum'!L4087</f>
        <v/>
      </c>
      <c r="E4088">
        <f>VLOOKUP('Input EIA Imports Petroleum'!$E4087,'EIA Petroleum Classification'!$A:$B,2,FALSE)</f>
        <v/>
      </c>
    </row>
    <row r="4089" spans="1:5">
      <c r="A4089">
        <f>YEAR(B4089)</f>
        <v/>
      </c>
      <c r="B4089">
        <f>'Input EIA Imports Petroleum'!A4088</f>
        <v/>
      </c>
      <c r="C4089">
        <f>'Input EIA Imports Petroleum'!K4088</f>
        <v/>
      </c>
      <c r="D4089">
        <f>'Input EIA Imports Petroleum'!L4088</f>
        <v/>
      </c>
      <c r="E4089">
        <f>VLOOKUP('Input EIA Imports Petroleum'!$E4088,'EIA Petroleum Classification'!$A:$B,2,FALSE)</f>
        <v/>
      </c>
    </row>
    <row r="4090" spans="1:5">
      <c r="A4090">
        <f>YEAR(B4090)</f>
        <v/>
      </c>
      <c r="B4090">
        <f>'Input EIA Imports Petroleum'!A4089</f>
        <v/>
      </c>
      <c r="C4090">
        <f>'Input EIA Imports Petroleum'!K4089</f>
        <v/>
      </c>
      <c r="D4090">
        <f>'Input EIA Imports Petroleum'!L4089</f>
        <v/>
      </c>
      <c r="E4090">
        <f>VLOOKUP('Input EIA Imports Petroleum'!$E4089,'EIA Petroleum Classification'!$A:$B,2,FALSE)</f>
        <v/>
      </c>
    </row>
    <row r="4091" spans="1:5">
      <c r="A4091">
        <f>YEAR(B4091)</f>
        <v/>
      </c>
      <c r="B4091">
        <f>'Input EIA Imports Petroleum'!A4090</f>
        <v/>
      </c>
      <c r="C4091">
        <f>'Input EIA Imports Petroleum'!K4090</f>
        <v/>
      </c>
      <c r="D4091">
        <f>'Input EIA Imports Petroleum'!L4090</f>
        <v/>
      </c>
      <c r="E4091">
        <f>VLOOKUP('Input EIA Imports Petroleum'!$E4090,'EIA Petroleum Classification'!$A:$B,2,FALSE)</f>
        <v/>
      </c>
    </row>
    <row r="4092" spans="1:5">
      <c r="A4092">
        <f>YEAR(B4092)</f>
        <v/>
      </c>
      <c r="B4092">
        <f>'Input EIA Imports Petroleum'!A4091</f>
        <v/>
      </c>
      <c r="C4092">
        <f>'Input EIA Imports Petroleum'!K4091</f>
        <v/>
      </c>
      <c r="D4092">
        <f>'Input EIA Imports Petroleum'!L4091</f>
        <v/>
      </c>
      <c r="E4092">
        <f>VLOOKUP('Input EIA Imports Petroleum'!$E4091,'EIA Petroleum Classification'!$A:$B,2,FALSE)</f>
        <v/>
      </c>
    </row>
    <row r="4093" spans="1:5">
      <c r="A4093">
        <f>YEAR(B4093)</f>
        <v/>
      </c>
      <c r="B4093">
        <f>'Input EIA Imports Petroleum'!A4092</f>
        <v/>
      </c>
      <c r="C4093">
        <f>'Input EIA Imports Petroleum'!K4092</f>
        <v/>
      </c>
      <c r="D4093">
        <f>'Input EIA Imports Petroleum'!L4092</f>
        <v/>
      </c>
      <c r="E4093">
        <f>VLOOKUP('Input EIA Imports Petroleum'!$E4092,'EIA Petroleum Classification'!$A:$B,2,FALSE)</f>
        <v/>
      </c>
    </row>
    <row r="4094" spans="1:5">
      <c r="A4094">
        <f>YEAR(B4094)</f>
        <v/>
      </c>
      <c r="B4094">
        <f>'Input EIA Imports Petroleum'!A4093</f>
        <v/>
      </c>
      <c r="C4094">
        <f>'Input EIA Imports Petroleum'!K4093</f>
        <v/>
      </c>
      <c r="D4094">
        <f>'Input EIA Imports Petroleum'!L4093</f>
        <v/>
      </c>
      <c r="E4094">
        <f>VLOOKUP('Input EIA Imports Petroleum'!$E4093,'EIA Petroleum Classification'!$A:$B,2,FALSE)</f>
        <v/>
      </c>
    </row>
    <row r="4095" spans="1:5">
      <c r="A4095">
        <f>YEAR(B4095)</f>
        <v/>
      </c>
      <c r="B4095">
        <f>'Input EIA Imports Petroleum'!A4094</f>
        <v/>
      </c>
      <c r="C4095">
        <f>'Input EIA Imports Petroleum'!K4094</f>
        <v/>
      </c>
      <c r="D4095">
        <f>'Input EIA Imports Petroleum'!L4094</f>
        <v/>
      </c>
      <c r="E4095">
        <f>VLOOKUP('Input EIA Imports Petroleum'!$E4094,'EIA Petroleum Classification'!$A:$B,2,FALSE)</f>
        <v/>
      </c>
    </row>
    <row r="4096" spans="1:5">
      <c r="A4096">
        <f>YEAR(B4096)</f>
        <v/>
      </c>
      <c r="B4096">
        <f>'Input EIA Imports Petroleum'!A4095</f>
        <v/>
      </c>
      <c r="C4096">
        <f>'Input EIA Imports Petroleum'!K4095</f>
        <v/>
      </c>
      <c r="D4096">
        <f>'Input EIA Imports Petroleum'!L4095</f>
        <v/>
      </c>
      <c r="E4096">
        <f>VLOOKUP('Input EIA Imports Petroleum'!$E4095,'EIA Petroleum Classification'!$A:$B,2,FALSE)</f>
        <v/>
      </c>
    </row>
    <row r="4097" spans="1:5">
      <c r="A4097">
        <f>YEAR(B4097)</f>
        <v/>
      </c>
      <c r="B4097">
        <f>'Input EIA Imports Petroleum'!A4096</f>
        <v/>
      </c>
      <c r="C4097">
        <f>'Input EIA Imports Petroleum'!K4096</f>
        <v/>
      </c>
      <c r="D4097">
        <f>'Input EIA Imports Petroleum'!L4096</f>
        <v/>
      </c>
      <c r="E4097">
        <f>VLOOKUP('Input EIA Imports Petroleum'!$E4096,'EIA Petroleum Classification'!$A:$B,2,FALSE)</f>
        <v/>
      </c>
    </row>
    <row r="4098" spans="1:5">
      <c r="A4098">
        <f>YEAR(B4098)</f>
        <v/>
      </c>
      <c r="B4098">
        <f>'Input EIA Imports Petroleum'!A4097</f>
        <v/>
      </c>
      <c r="C4098">
        <f>'Input EIA Imports Petroleum'!K4097</f>
        <v/>
      </c>
      <c r="D4098">
        <f>'Input EIA Imports Petroleum'!L4097</f>
        <v/>
      </c>
      <c r="E4098">
        <f>VLOOKUP('Input EIA Imports Petroleum'!$E4097,'EIA Petroleum Classification'!$A:$B,2,FALSE)</f>
        <v/>
      </c>
    </row>
    <row r="4099" spans="1:5">
      <c r="A4099">
        <f>YEAR(B4099)</f>
        <v/>
      </c>
      <c r="B4099">
        <f>'Input EIA Imports Petroleum'!A4098</f>
        <v/>
      </c>
      <c r="C4099">
        <f>'Input EIA Imports Petroleum'!K4098</f>
        <v/>
      </c>
      <c r="D4099">
        <f>'Input EIA Imports Petroleum'!L4098</f>
        <v/>
      </c>
      <c r="E4099">
        <f>VLOOKUP('Input EIA Imports Petroleum'!$E4098,'EIA Petroleum Classification'!$A:$B,2,FALSE)</f>
        <v/>
      </c>
    </row>
    <row r="4100" spans="1:5">
      <c r="A4100">
        <f>YEAR(B4100)</f>
        <v/>
      </c>
      <c r="B4100">
        <f>'Input EIA Imports Petroleum'!A4099</f>
        <v/>
      </c>
      <c r="C4100">
        <f>'Input EIA Imports Petroleum'!K4099</f>
        <v/>
      </c>
      <c r="D4100">
        <f>'Input EIA Imports Petroleum'!L4099</f>
        <v/>
      </c>
      <c r="E4100">
        <f>VLOOKUP('Input EIA Imports Petroleum'!$E4099,'EIA Petroleum Classification'!$A:$B,2,FALSE)</f>
        <v/>
      </c>
    </row>
    <row r="4101" spans="1:5">
      <c r="A4101">
        <f>YEAR(B4101)</f>
        <v/>
      </c>
      <c r="B4101">
        <f>'Input EIA Imports Petroleum'!A4100</f>
        <v/>
      </c>
      <c r="C4101">
        <f>'Input EIA Imports Petroleum'!K4100</f>
        <v/>
      </c>
      <c r="D4101">
        <f>'Input EIA Imports Petroleum'!L4100</f>
        <v/>
      </c>
      <c r="E4101">
        <f>VLOOKUP('Input EIA Imports Petroleum'!$E4100,'EIA Petroleum Classification'!$A:$B,2,FALSE)</f>
        <v/>
      </c>
    </row>
    <row r="4102" spans="1:5">
      <c r="A4102">
        <f>YEAR(B4102)</f>
        <v/>
      </c>
      <c r="B4102">
        <f>'Input EIA Imports Petroleum'!A4101</f>
        <v/>
      </c>
      <c r="C4102">
        <f>'Input EIA Imports Petroleum'!K4101</f>
        <v/>
      </c>
      <c r="D4102">
        <f>'Input EIA Imports Petroleum'!L4101</f>
        <v/>
      </c>
      <c r="E4102">
        <f>VLOOKUP('Input EIA Imports Petroleum'!$E4101,'EIA Petroleum Classification'!$A:$B,2,FALSE)</f>
        <v/>
      </c>
    </row>
    <row r="4103" spans="1:5">
      <c r="A4103">
        <f>YEAR(B4103)</f>
        <v/>
      </c>
      <c r="B4103">
        <f>'Input EIA Imports Petroleum'!A4102</f>
        <v/>
      </c>
      <c r="C4103">
        <f>'Input EIA Imports Petroleum'!K4102</f>
        <v/>
      </c>
      <c r="D4103">
        <f>'Input EIA Imports Petroleum'!L4102</f>
        <v/>
      </c>
      <c r="E4103">
        <f>VLOOKUP('Input EIA Imports Petroleum'!$E4102,'EIA Petroleum Classification'!$A:$B,2,FALSE)</f>
        <v/>
      </c>
    </row>
    <row r="4104" spans="1:5">
      <c r="A4104">
        <f>YEAR(B4104)</f>
        <v/>
      </c>
      <c r="B4104">
        <f>'Input EIA Imports Petroleum'!A4103</f>
        <v/>
      </c>
      <c r="C4104">
        <f>'Input EIA Imports Petroleum'!K4103</f>
        <v/>
      </c>
      <c r="D4104">
        <f>'Input EIA Imports Petroleum'!L4103</f>
        <v/>
      </c>
      <c r="E4104">
        <f>VLOOKUP('Input EIA Imports Petroleum'!$E4103,'EIA Petroleum Classification'!$A:$B,2,FALSE)</f>
        <v/>
      </c>
    </row>
    <row r="4105" spans="1:5">
      <c r="A4105">
        <f>YEAR(B4105)</f>
        <v/>
      </c>
      <c r="B4105">
        <f>'Input EIA Imports Petroleum'!A4104</f>
        <v/>
      </c>
      <c r="C4105">
        <f>'Input EIA Imports Petroleum'!K4104</f>
        <v/>
      </c>
      <c r="D4105">
        <f>'Input EIA Imports Petroleum'!L4104</f>
        <v/>
      </c>
      <c r="E4105">
        <f>VLOOKUP('Input EIA Imports Petroleum'!$E4104,'EIA Petroleum Classification'!$A:$B,2,FALSE)</f>
        <v/>
      </c>
    </row>
    <row r="4106" spans="1:5">
      <c r="A4106">
        <f>YEAR(B4106)</f>
        <v/>
      </c>
      <c r="B4106">
        <f>'Input EIA Imports Petroleum'!A4105</f>
        <v/>
      </c>
      <c r="C4106">
        <f>'Input EIA Imports Petroleum'!K4105</f>
        <v/>
      </c>
      <c r="D4106">
        <f>'Input EIA Imports Petroleum'!L4105</f>
        <v/>
      </c>
      <c r="E4106">
        <f>VLOOKUP('Input EIA Imports Petroleum'!$E4105,'EIA Petroleum Classification'!$A:$B,2,FALSE)</f>
        <v/>
      </c>
    </row>
    <row r="4107" spans="1:5">
      <c r="A4107">
        <f>YEAR(B4107)</f>
        <v/>
      </c>
      <c r="B4107">
        <f>'Input EIA Imports Petroleum'!A4106</f>
        <v/>
      </c>
      <c r="C4107">
        <f>'Input EIA Imports Petroleum'!K4106</f>
        <v/>
      </c>
      <c r="D4107">
        <f>'Input EIA Imports Petroleum'!L4106</f>
        <v/>
      </c>
      <c r="E4107">
        <f>VLOOKUP('Input EIA Imports Petroleum'!$E4106,'EIA Petroleum Classification'!$A:$B,2,FALSE)</f>
        <v/>
      </c>
    </row>
    <row r="4108" spans="1:5">
      <c r="A4108">
        <f>YEAR(B4108)</f>
        <v/>
      </c>
      <c r="B4108">
        <f>'Input EIA Imports Petroleum'!A4107</f>
        <v/>
      </c>
      <c r="C4108">
        <f>'Input EIA Imports Petroleum'!K4107</f>
        <v/>
      </c>
      <c r="D4108">
        <f>'Input EIA Imports Petroleum'!L4107</f>
        <v/>
      </c>
      <c r="E4108">
        <f>VLOOKUP('Input EIA Imports Petroleum'!$E4107,'EIA Petroleum Classification'!$A:$B,2,FALSE)</f>
        <v/>
      </c>
    </row>
    <row r="4109" spans="1:5">
      <c r="A4109">
        <f>YEAR(B4109)</f>
        <v/>
      </c>
      <c r="B4109">
        <f>'Input EIA Imports Petroleum'!A4108</f>
        <v/>
      </c>
      <c r="C4109">
        <f>'Input EIA Imports Petroleum'!K4108</f>
        <v/>
      </c>
      <c r="D4109">
        <f>'Input EIA Imports Petroleum'!L4108</f>
        <v/>
      </c>
      <c r="E4109">
        <f>VLOOKUP('Input EIA Imports Petroleum'!$E4108,'EIA Petroleum Classification'!$A:$B,2,FALSE)</f>
        <v/>
      </c>
    </row>
    <row r="4110" spans="1:5">
      <c r="A4110">
        <f>YEAR(B4110)</f>
        <v/>
      </c>
      <c r="B4110">
        <f>'Input EIA Imports Petroleum'!A4109</f>
        <v/>
      </c>
      <c r="C4110">
        <f>'Input EIA Imports Petroleum'!K4109</f>
        <v/>
      </c>
      <c r="D4110">
        <f>'Input EIA Imports Petroleum'!L4109</f>
        <v/>
      </c>
      <c r="E4110">
        <f>VLOOKUP('Input EIA Imports Petroleum'!$E4109,'EIA Petroleum Classification'!$A:$B,2,FALSE)</f>
        <v/>
      </c>
    </row>
    <row r="4111" spans="1:5">
      <c r="A4111">
        <f>YEAR(B4111)</f>
        <v/>
      </c>
      <c r="B4111">
        <f>'Input EIA Imports Petroleum'!A4110</f>
        <v/>
      </c>
      <c r="C4111">
        <f>'Input EIA Imports Petroleum'!K4110</f>
        <v/>
      </c>
      <c r="D4111">
        <f>'Input EIA Imports Petroleum'!L4110</f>
        <v/>
      </c>
      <c r="E4111">
        <f>VLOOKUP('Input EIA Imports Petroleum'!$E4110,'EIA Petroleum Classification'!$A:$B,2,FALSE)</f>
        <v/>
      </c>
    </row>
    <row r="4112" spans="1:5">
      <c r="A4112">
        <f>YEAR(B4112)</f>
        <v/>
      </c>
      <c r="B4112">
        <f>'Input EIA Imports Petroleum'!A4111</f>
        <v/>
      </c>
      <c r="C4112">
        <f>'Input EIA Imports Petroleum'!K4111</f>
        <v/>
      </c>
      <c r="D4112">
        <f>'Input EIA Imports Petroleum'!L4111</f>
        <v/>
      </c>
      <c r="E4112">
        <f>VLOOKUP('Input EIA Imports Petroleum'!$E4111,'EIA Petroleum Classification'!$A:$B,2,FALSE)</f>
        <v/>
      </c>
    </row>
    <row r="4113" spans="1:5">
      <c r="A4113">
        <f>YEAR(B4113)</f>
        <v/>
      </c>
      <c r="B4113">
        <f>'Input EIA Imports Petroleum'!A4112</f>
        <v/>
      </c>
      <c r="C4113">
        <f>'Input EIA Imports Petroleum'!K4112</f>
        <v/>
      </c>
      <c r="D4113">
        <f>'Input EIA Imports Petroleum'!L4112</f>
        <v/>
      </c>
      <c r="E4113">
        <f>VLOOKUP('Input EIA Imports Petroleum'!$E4112,'EIA Petroleum Classification'!$A:$B,2,FALSE)</f>
        <v/>
      </c>
    </row>
    <row r="4114" spans="1:5">
      <c r="A4114">
        <f>YEAR(B4114)</f>
        <v/>
      </c>
      <c r="B4114">
        <f>'Input EIA Imports Petroleum'!A4113</f>
        <v/>
      </c>
      <c r="C4114">
        <f>'Input EIA Imports Petroleum'!K4113</f>
        <v/>
      </c>
      <c r="D4114">
        <f>'Input EIA Imports Petroleum'!L4113</f>
        <v/>
      </c>
      <c r="E4114">
        <f>VLOOKUP('Input EIA Imports Petroleum'!$E4113,'EIA Petroleum Classification'!$A:$B,2,FALSE)</f>
        <v/>
      </c>
    </row>
    <row r="4115" spans="1:5">
      <c r="A4115">
        <f>YEAR(B4115)</f>
        <v/>
      </c>
      <c r="B4115">
        <f>'Input EIA Imports Petroleum'!A4114</f>
        <v/>
      </c>
      <c r="C4115">
        <f>'Input EIA Imports Petroleum'!K4114</f>
        <v/>
      </c>
      <c r="D4115">
        <f>'Input EIA Imports Petroleum'!L4114</f>
        <v/>
      </c>
      <c r="E4115">
        <f>VLOOKUP('Input EIA Imports Petroleum'!$E4114,'EIA Petroleum Classification'!$A:$B,2,FALSE)</f>
        <v/>
      </c>
    </row>
    <row r="4116" spans="1:5">
      <c r="A4116">
        <f>YEAR(B4116)</f>
        <v/>
      </c>
      <c r="B4116">
        <f>'Input EIA Imports Petroleum'!A4115</f>
        <v/>
      </c>
      <c r="C4116">
        <f>'Input EIA Imports Petroleum'!K4115</f>
        <v/>
      </c>
      <c r="D4116">
        <f>'Input EIA Imports Petroleum'!L4115</f>
        <v/>
      </c>
      <c r="E4116">
        <f>VLOOKUP('Input EIA Imports Petroleum'!$E4115,'EIA Petroleum Classification'!$A:$B,2,FALSE)</f>
        <v/>
      </c>
    </row>
    <row r="4117" spans="1:5">
      <c r="A4117">
        <f>YEAR(B4117)</f>
        <v/>
      </c>
      <c r="B4117">
        <f>'Input EIA Imports Petroleum'!A4116</f>
        <v/>
      </c>
      <c r="C4117">
        <f>'Input EIA Imports Petroleum'!K4116</f>
        <v/>
      </c>
      <c r="D4117">
        <f>'Input EIA Imports Petroleum'!L4116</f>
        <v/>
      </c>
      <c r="E4117">
        <f>VLOOKUP('Input EIA Imports Petroleum'!$E4116,'EIA Petroleum Classification'!$A:$B,2,FALSE)</f>
        <v/>
      </c>
    </row>
    <row r="4118" spans="1:5">
      <c r="A4118">
        <f>YEAR(B4118)</f>
        <v/>
      </c>
      <c r="B4118">
        <f>'Input EIA Imports Petroleum'!A4117</f>
        <v/>
      </c>
      <c r="C4118">
        <f>'Input EIA Imports Petroleum'!K4117</f>
        <v/>
      </c>
      <c r="D4118">
        <f>'Input EIA Imports Petroleum'!L4117</f>
        <v/>
      </c>
      <c r="E4118">
        <f>VLOOKUP('Input EIA Imports Petroleum'!$E4117,'EIA Petroleum Classification'!$A:$B,2,FALSE)</f>
        <v/>
      </c>
    </row>
    <row r="4119" spans="1:5">
      <c r="A4119">
        <f>YEAR(B4119)</f>
        <v/>
      </c>
      <c r="B4119">
        <f>'Input EIA Imports Petroleum'!A4118</f>
        <v/>
      </c>
      <c r="C4119">
        <f>'Input EIA Imports Petroleum'!K4118</f>
        <v/>
      </c>
      <c r="D4119">
        <f>'Input EIA Imports Petroleum'!L4118</f>
        <v/>
      </c>
      <c r="E4119">
        <f>VLOOKUP('Input EIA Imports Petroleum'!$E4118,'EIA Petroleum Classification'!$A:$B,2,FALSE)</f>
        <v/>
      </c>
    </row>
    <row r="4120" spans="1:5">
      <c r="A4120">
        <f>YEAR(B4120)</f>
        <v/>
      </c>
      <c r="B4120">
        <f>'Input EIA Imports Petroleum'!A4119</f>
        <v/>
      </c>
      <c r="C4120">
        <f>'Input EIA Imports Petroleum'!K4119</f>
        <v/>
      </c>
      <c r="D4120">
        <f>'Input EIA Imports Petroleum'!L4119</f>
        <v/>
      </c>
      <c r="E4120">
        <f>VLOOKUP('Input EIA Imports Petroleum'!$E4119,'EIA Petroleum Classification'!$A:$B,2,FALSE)</f>
        <v/>
      </c>
    </row>
    <row r="4121" spans="1:5">
      <c r="A4121">
        <f>YEAR(B4121)</f>
        <v/>
      </c>
      <c r="B4121">
        <f>'Input EIA Imports Petroleum'!A4120</f>
        <v/>
      </c>
      <c r="C4121">
        <f>'Input EIA Imports Petroleum'!K4120</f>
        <v/>
      </c>
      <c r="D4121">
        <f>'Input EIA Imports Petroleum'!L4120</f>
        <v/>
      </c>
      <c r="E4121">
        <f>VLOOKUP('Input EIA Imports Petroleum'!$E4120,'EIA Petroleum Classification'!$A:$B,2,FALSE)</f>
        <v/>
      </c>
    </row>
    <row r="4122" spans="1:5">
      <c r="A4122">
        <f>YEAR(B4122)</f>
        <v/>
      </c>
      <c r="B4122">
        <f>'Input EIA Imports Petroleum'!A4121</f>
        <v/>
      </c>
      <c r="C4122">
        <f>'Input EIA Imports Petroleum'!K4121</f>
        <v/>
      </c>
      <c r="D4122">
        <f>'Input EIA Imports Petroleum'!L4121</f>
        <v/>
      </c>
      <c r="E4122">
        <f>VLOOKUP('Input EIA Imports Petroleum'!$E4121,'EIA Petroleum Classification'!$A:$B,2,FALSE)</f>
        <v/>
      </c>
    </row>
    <row r="4123" spans="1:5">
      <c r="A4123">
        <f>YEAR(B4123)</f>
        <v/>
      </c>
      <c r="B4123">
        <f>'Input EIA Imports Petroleum'!A4122</f>
        <v/>
      </c>
      <c r="C4123">
        <f>'Input EIA Imports Petroleum'!K4122</f>
        <v/>
      </c>
      <c r="D4123">
        <f>'Input EIA Imports Petroleum'!L4122</f>
        <v/>
      </c>
      <c r="E4123">
        <f>VLOOKUP('Input EIA Imports Petroleum'!$E4122,'EIA Petroleum Classification'!$A:$B,2,FALSE)</f>
        <v/>
      </c>
    </row>
    <row r="4124" spans="1:5">
      <c r="A4124">
        <f>YEAR(B4124)</f>
        <v/>
      </c>
      <c r="B4124">
        <f>'Input EIA Imports Petroleum'!A4123</f>
        <v/>
      </c>
      <c r="C4124">
        <f>'Input EIA Imports Petroleum'!K4123</f>
        <v/>
      </c>
      <c r="D4124">
        <f>'Input EIA Imports Petroleum'!L4123</f>
        <v/>
      </c>
      <c r="E4124">
        <f>VLOOKUP('Input EIA Imports Petroleum'!$E4123,'EIA Petroleum Classification'!$A:$B,2,FALSE)</f>
        <v/>
      </c>
    </row>
    <row r="4125" spans="1:5">
      <c r="A4125">
        <f>YEAR(B4125)</f>
        <v/>
      </c>
      <c r="B4125">
        <f>'Input EIA Imports Petroleum'!A4124</f>
        <v/>
      </c>
      <c r="C4125">
        <f>'Input EIA Imports Petroleum'!K4124</f>
        <v/>
      </c>
      <c r="D4125">
        <f>'Input EIA Imports Petroleum'!L4124</f>
        <v/>
      </c>
      <c r="E4125">
        <f>VLOOKUP('Input EIA Imports Petroleum'!$E4124,'EIA Petroleum Classification'!$A:$B,2,FALSE)</f>
        <v/>
      </c>
    </row>
    <row r="4126" spans="1:5">
      <c r="A4126">
        <f>YEAR(B4126)</f>
        <v/>
      </c>
      <c r="B4126">
        <f>'Input EIA Imports Petroleum'!A4125</f>
        <v/>
      </c>
      <c r="C4126">
        <f>'Input EIA Imports Petroleum'!K4125</f>
        <v/>
      </c>
      <c r="D4126">
        <f>'Input EIA Imports Petroleum'!L4125</f>
        <v/>
      </c>
      <c r="E4126">
        <f>VLOOKUP('Input EIA Imports Petroleum'!$E4125,'EIA Petroleum Classification'!$A:$B,2,FALSE)</f>
        <v/>
      </c>
    </row>
    <row r="4127" spans="1:5">
      <c r="A4127">
        <f>YEAR(B4127)</f>
        <v/>
      </c>
      <c r="B4127">
        <f>'Input EIA Imports Petroleum'!A4126</f>
        <v/>
      </c>
      <c r="C4127">
        <f>'Input EIA Imports Petroleum'!K4126</f>
        <v/>
      </c>
      <c r="D4127">
        <f>'Input EIA Imports Petroleum'!L4126</f>
        <v/>
      </c>
      <c r="E4127">
        <f>VLOOKUP('Input EIA Imports Petroleum'!$E4126,'EIA Petroleum Classification'!$A:$B,2,FALSE)</f>
        <v/>
      </c>
    </row>
    <row r="4128" spans="1:5">
      <c r="A4128">
        <f>YEAR(B4128)</f>
        <v/>
      </c>
      <c r="B4128">
        <f>'Input EIA Imports Petroleum'!A4127</f>
        <v/>
      </c>
      <c r="C4128">
        <f>'Input EIA Imports Petroleum'!K4127</f>
        <v/>
      </c>
      <c r="D4128">
        <f>'Input EIA Imports Petroleum'!L4127</f>
        <v/>
      </c>
      <c r="E4128">
        <f>VLOOKUP('Input EIA Imports Petroleum'!$E4127,'EIA Petroleum Classification'!$A:$B,2,FALSE)</f>
        <v/>
      </c>
    </row>
    <row r="4129" spans="1:5">
      <c r="A4129">
        <f>YEAR(B4129)</f>
        <v/>
      </c>
      <c r="B4129">
        <f>'Input EIA Imports Petroleum'!A4128</f>
        <v/>
      </c>
      <c r="C4129">
        <f>'Input EIA Imports Petroleum'!K4128</f>
        <v/>
      </c>
      <c r="D4129">
        <f>'Input EIA Imports Petroleum'!L4128</f>
        <v/>
      </c>
      <c r="E4129">
        <f>VLOOKUP('Input EIA Imports Petroleum'!$E4128,'EIA Petroleum Classification'!$A:$B,2,FALSE)</f>
        <v/>
      </c>
    </row>
    <row r="4130" spans="1:5">
      <c r="A4130">
        <f>YEAR(B4130)</f>
        <v/>
      </c>
      <c r="B4130">
        <f>'Input EIA Imports Petroleum'!A4129</f>
        <v/>
      </c>
      <c r="C4130">
        <f>'Input EIA Imports Petroleum'!K4129</f>
        <v/>
      </c>
      <c r="D4130">
        <f>'Input EIA Imports Petroleum'!L4129</f>
        <v/>
      </c>
      <c r="E4130">
        <f>VLOOKUP('Input EIA Imports Petroleum'!$E4129,'EIA Petroleum Classification'!$A:$B,2,FALSE)</f>
        <v/>
      </c>
    </row>
    <row r="4131" spans="1:5">
      <c r="A4131">
        <f>YEAR(B4131)</f>
        <v/>
      </c>
      <c r="B4131">
        <f>'Input EIA Imports Petroleum'!A4130</f>
        <v/>
      </c>
      <c r="C4131">
        <f>'Input EIA Imports Petroleum'!K4130</f>
        <v/>
      </c>
      <c r="D4131">
        <f>'Input EIA Imports Petroleum'!L4130</f>
        <v/>
      </c>
      <c r="E4131">
        <f>VLOOKUP('Input EIA Imports Petroleum'!$E4130,'EIA Petroleum Classification'!$A:$B,2,FALSE)</f>
        <v/>
      </c>
    </row>
    <row r="4132" spans="1:5">
      <c r="A4132">
        <f>YEAR(B4132)</f>
        <v/>
      </c>
      <c r="B4132">
        <f>'Input EIA Imports Petroleum'!A4131</f>
        <v/>
      </c>
      <c r="C4132">
        <f>'Input EIA Imports Petroleum'!K4131</f>
        <v/>
      </c>
      <c r="D4132">
        <f>'Input EIA Imports Petroleum'!L4131</f>
        <v/>
      </c>
      <c r="E4132">
        <f>VLOOKUP('Input EIA Imports Petroleum'!$E4131,'EIA Petroleum Classification'!$A:$B,2,FALSE)</f>
        <v/>
      </c>
    </row>
    <row r="4133" spans="1:5">
      <c r="A4133">
        <f>YEAR(B4133)</f>
        <v/>
      </c>
      <c r="B4133">
        <f>'Input EIA Imports Petroleum'!A4132</f>
        <v/>
      </c>
      <c r="C4133">
        <f>'Input EIA Imports Petroleum'!K4132</f>
        <v/>
      </c>
      <c r="D4133">
        <f>'Input EIA Imports Petroleum'!L4132</f>
        <v/>
      </c>
      <c r="E4133">
        <f>VLOOKUP('Input EIA Imports Petroleum'!$E4132,'EIA Petroleum Classification'!$A:$B,2,FALSE)</f>
        <v/>
      </c>
    </row>
    <row r="4134" spans="1:5">
      <c r="A4134">
        <f>YEAR(B4134)</f>
        <v/>
      </c>
      <c r="B4134">
        <f>'Input EIA Imports Petroleum'!A4133</f>
        <v/>
      </c>
      <c r="C4134">
        <f>'Input EIA Imports Petroleum'!K4133</f>
        <v/>
      </c>
      <c r="D4134">
        <f>'Input EIA Imports Petroleum'!L4133</f>
        <v/>
      </c>
      <c r="E4134">
        <f>VLOOKUP('Input EIA Imports Petroleum'!$E4133,'EIA Petroleum Classification'!$A:$B,2,FALSE)</f>
        <v/>
      </c>
    </row>
    <row r="4135" spans="1:5">
      <c r="A4135">
        <f>YEAR(B4135)</f>
        <v/>
      </c>
      <c r="B4135">
        <f>'Input EIA Imports Petroleum'!A4134</f>
        <v/>
      </c>
      <c r="C4135">
        <f>'Input EIA Imports Petroleum'!K4134</f>
        <v/>
      </c>
      <c r="D4135">
        <f>'Input EIA Imports Petroleum'!L4134</f>
        <v/>
      </c>
      <c r="E4135">
        <f>VLOOKUP('Input EIA Imports Petroleum'!$E4134,'EIA Petroleum Classification'!$A:$B,2,FALSE)</f>
        <v/>
      </c>
    </row>
    <row r="4136" spans="1:5">
      <c r="A4136">
        <f>YEAR(B4136)</f>
        <v/>
      </c>
      <c r="B4136">
        <f>'Input EIA Imports Petroleum'!A4135</f>
        <v/>
      </c>
      <c r="C4136">
        <f>'Input EIA Imports Petroleum'!K4135</f>
        <v/>
      </c>
      <c r="D4136">
        <f>'Input EIA Imports Petroleum'!L4135</f>
        <v/>
      </c>
      <c r="E4136">
        <f>VLOOKUP('Input EIA Imports Petroleum'!$E4135,'EIA Petroleum Classification'!$A:$B,2,FALSE)</f>
        <v/>
      </c>
    </row>
    <row r="4137" spans="1:5">
      <c r="A4137">
        <f>YEAR(B4137)</f>
        <v/>
      </c>
      <c r="B4137">
        <f>'Input EIA Imports Petroleum'!A4136</f>
        <v/>
      </c>
      <c r="C4137">
        <f>'Input EIA Imports Petroleum'!K4136</f>
        <v/>
      </c>
      <c r="D4137">
        <f>'Input EIA Imports Petroleum'!L4136</f>
        <v/>
      </c>
      <c r="E4137">
        <f>VLOOKUP('Input EIA Imports Petroleum'!$E4136,'EIA Petroleum Classification'!$A:$B,2,FALSE)</f>
        <v/>
      </c>
    </row>
    <row r="4138" spans="1:5">
      <c r="A4138">
        <f>YEAR(B4138)</f>
        <v/>
      </c>
      <c r="B4138">
        <f>'Input EIA Imports Petroleum'!A4137</f>
        <v/>
      </c>
      <c r="C4138">
        <f>'Input EIA Imports Petroleum'!K4137</f>
        <v/>
      </c>
      <c r="D4138">
        <f>'Input EIA Imports Petroleum'!L4137</f>
        <v/>
      </c>
      <c r="E4138">
        <f>VLOOKUP('Input EIA Imports Petroleum'!$E4137,'EIA Petroleum Classification'!$A:$B,2,FALSE)</f>
        <v/>
      </c>
    </row>
    <row r="4139" spans="1:5">
      <c r="A4139">
        <f>YEAR(B4139)</f>
        <v/>
      </c>
      <c r="B4139">
        <f>'Input EIA Imports Petroleum'!A4138</f>
        <v/>
      </c>
      <c r="C4139">
        <f>'Input EIA Imports Petroleum'!K4138</f>
        <v/>
      </c>
      <c r="D4139">
        <f>'Input EIA Imports Petroleum'!L4138</f>
        <v/>
      </c>
      <c r="E4139">
        <f>VLOOKUP('Input EIA Imports Petroleum'!$E4138,'EIA Petroleum Classification'!$A:$B,2,FALSE)</f>
        <v/>
      </c>
    </row>
    <row r="4140" spans="1:5">
      <c r="A4140">
        <f>YEAR(B4140)</f>
        <v/>
      </c>
      <c r="B4140">
        <f>'Input EIA Imports Petroleum'!A4139</f>
        <v/>
      </c>
      <c r="C4140">
        <f>'Input EIA Imports Petroleum'!K4139</f>
        <v/>
      </c>
      <c r="D4140">
        <f>'Input EIA Imports Petroleum'!L4139</f>
        <v/>
      </c>
      <c r="E4140">
        <f>VLOOKUP('Input EIA Imports Petroleum'!$E4139,'EIA Petroleum Classification'!$A:$B,2,FALSE)</f>
        <v/>
      </c>
    </row>
    <row r="4141" spans="1:5">
      <c r="A4141">
        <f>YEAR(B4141)</f>
        <v/>
      </c>
      <c r="B4141">
        <f>'Input EIA Imports Petroleum'!A4140</f>
        <v/>
      </c>
      <c r="C4141">
        <f>'Input EIA Imports Petroleum'!K4140</f>
        <v/>
      </c>
      <c r="D4141">
        <f>'Input EIA Imports Petroleum'!L4140</f>
        <v/>
      </c>
      <c r="E4141">
        <f>VLOOKUP('Input EIA Imports Petroleum'!$E4140,'EIA Petroleum Classification'!$A:$B,2,FALSE)</f>
        <v/>
      </c>
    </row>
    <row r="4142" spans="1:5">
      <c r="A4142">
        <f>YEAR(B4142)</f>
        <v/>
      </c>
      <c r="B4142">
        <f>'Input EIA Imports Petroleum'!A4141</f>
        <v/>
      </c>
      <c r="C4142">
        <f>'Input EIA Imports Petroleum'!K4141</f>
        <v/>
      </c>
      <c r="D4142">
        <f>'Input EIA Imports Petroleum'!L4141</f>
        <v/>
      </c>
      <c r="E4142">
        <f>VLOOKUP('Input EIA Imports Petroleum'!$E4141,'EIA Petroleum Classification'!$A:$B,2,FALSE)</f>
        <v/>
      </c>
    </row>
    <row r="4143" spans="1:5">
      <c r="A4143">
        <f>YEAR(B4143)</f>
        <v/>
      </c>
      <c r="B4143">
        <f>'Input EIA Imports Petroleum'!A4142</f>
        <v/>
      </c>
      <c r="C4143">
        <f>'Input EIA Imports Petroleum'!K4142</f>
        <v/>
      </c>
      <c r="D4143">
        <f>'Input EIA Imports Petroleum'!L4142</f>
        <v/>
      </c>
      <c r="E4143">
        <f>VLOOKUP('Input EIA Imports Petroleum'!$E4142,'EIA Petroleum Classification'!$A:$B,2,FALSE)</f>
        <v/>
      </c>
    </row>
    <row r="4144" spans="1:5">
      <c r="A4144">
        <f>YEAR(B4144)</f>
        <v/>
      </c>
      <c r="B4144">
        <f>'Input EIA Imports Petroleum'!A4143</f>
        <v/>
      </c>
      <c r="C4144">
        <f>'Input EIA Imports Petroleum'!K4143</f>
        <v/>
      </c>
      <c r="D4144">
        <f>'Input EIA Imports Petroleum'!L4143</f>
        <v/>
      </c>
      <c r="E4144">
        <f>VLOOKUP('Input EIA Imports Petroleum'!$E4143,'EIA Petroleum Classification'!$A:$B,2,FALSE)</f>
        <v/>
      </c>
    </row>
    <row r="4145" spans="1:5">
      <c r="A4145">
        <f>YEAR(B4145)</f>
        <v/>
      </c>
      <c r="B4145">
        <f>'Input EIA Imports Petroleum'!A4144</f>
        <v/>
      </c>
      <c r="C4145">
        <f>'Input EIA Imports Petroleum'!K4144</f>
        <v/>
      </c>
      <c r="D4145">
        <f>'Input EIA Imports Petroleum'!L4144</f>
        <v/>
      </c>
      <c r="E4145">
        <f>VLOOKUP('Input EIA Imports Petroleum'!$E4144,'EIA Petroleum Classification'!$A:$B,2,FALSE)</f>
        <v/>
      </c>
    </row>
    <row r="4146" spans="1:5">
      <c r="A4146">
        <f>YEAR(B4146)</f>
        <v/>
      </c>
      <c r="B4146">
        <f>'Input EIA Imports Petroleum'!A4145</f>
        <v/>
      </c>
      <c r="C4146">
        <f>'Input EIA Imports Petroleum'!K4145</f>
        <v/>
      </c>
      <c r="D4146">
        <f>'Input EIA Imports Petroleum'!L4145</f>
        <v/>
      </c>
      <c r="E4146">
        <f>VLOOKUP('Input EIA Imports Petroleum'!$E4145,'EIA Petroleum Classification'!$A:$B,2,FALSE)</f>
        <v/>
      </c>
    </row>
    <row r="4147" spans="1:5">
      <c r="A4147">
        <f>YEAR(B4147)</f>
        <v/>
      </c>
      <c r="B4147">
        <f>'Input EIA Imports Petroleum'!A4146</f>
        <v/>
      </c>
      <c r="C4147">
        <f>'Input EIA Imports Petroleum'!K4146</f>
        <v/>
      </c>
      <c r="D4147">
        <f>'Input EIA Imports Petroleum'!L4146</f>
        <v/>
      </c>
      <c r="E4147">
        <f>VLOOKUP('Input EIA Imports Petroleum'!$E4146,'EIA Petroleum Classification'!$A:$B,2,FALSE)</f>
        <v/>
      </c>
    </row>
    <row r="4148" spans="1:5">
      <c r="A4148">
        <f>YEAR(B4148)</f>
        <v/>
      </c>
      <c r="B4148">
        <f>'Input EIA Imports Petroleum'!A4147</f>
        <v/>
      </c>
      <c r="C4148">
        <f>'Input EIA Imports Petroleum'!K4147</f>
        <v/>
      </c>
      <c r="D4148">
        <f>'Input EIA Imports Petroleum'!L4147</f>
        <v/>
      </c>
      <c r="E4148">
        <f>VLOOKUP('Input EIA Imports Petroleum'!$E4147,'EIA Petroleum Classification'!$A:$B,2,FALSE)</f>
        <v/>
      </c>
    </row>
    <row r="4149" spans="1:5">
      <c r="A4149">
        <f>YEAR(B4149)</f>
        <v/>
      </c>
      <c r="B4149">
        <f>'Input EIA Imports Petroleum'!A4148</f>
        <v/>
      </c>
      <c r="C4149">
        <f>'Input EIA Imports Petroleum'!K4148</f>
        <v/>
      </c>
      <c r="D4149">
        <f>'Input EIA Imports Petroleum'!L4148</f>
        <v/>
      </c>
      <c r="E4149">
        <f>VLOOKUP('Input EIA Imports Petroleum'!$E4148,'EIA Petroleum Classification'!$A:$B,2,FALSE)</f>
        <v/>
      </c>
    </row>
    <row r="4150" spans="1:5">
      <c r="A4150">
        <f>YEAR(B4150)</f>
        <v/>
      </c>
      <c r="B4150">
        <f>'Input EIA Imports Petroleum'!A4149</f>
        <v/>
      </c>
      <c r="C4150">
        <f>'Input EIA Imports Petroleum'!K4149</f>
        <v/>
      </c>
      <c r="D4150">
        <f>'Input EIA Imports Petroleum'!L4149</f>
        <v/>
      </c>
      <c r="E4150">
        <f>VLOOKUP('Input EIA Imports Petroleum'!$E4149,'EIA Petroleum Classification'!$A:$B,2,FALSE)</f>
        <v/>
      </c>
    </row>
    <row r="4151" spans="1:5">
      <c r="A4151">
        <f>YEAR(B4151)</f>
        <v/>
      </c>
      <c r="B4151">
        <f>'Input EIA Imports Petroleum'!A4150</f>
        <v/>
      </c>
      <c r="C4151">
        <f>'Input EIA Imports Petroleum'!K4150</f>
        <v/>
      </c>
      <c r="D4151">
        <f>'Input EIA Imports Petroleum'!L4150</f>
        <v/>
      </c>
      <c r="E4151">
        <f>VLOOKUP('Input EIA Imports Petroleum'!$E4150,'EIA Petroleum Classification'!$A:$B,2,FALSE)</f>
        <v/>
      </c>
    </row>
    <row r="4152" spans="1:5">
      <c r="A4152">
        <f>YEAR(B4152)</f>
        <v/>
      </c>
      <c r="B4152">
        <f>'Input EIA Imports Petroleum'!A4151</f>
        <v/>
      </c>
      <c r="C4152">
        <f>'Input EIA Imports Petroleum'!K4151</f>
        <v/>
      </c>
      <c r="D4152">
        <f>'Input EIA Imports Petroleum'!L4151</f>
        <v/>
      </c>
      <c r="E4152">
        <f>VLOOKUP('Input EIA Imports Petroleum'!$E4151,'EIA Petroleum Classification'!$A:$B,2,FALSE)</f>
        <v/>
      </c>
    </row>
    <row r="4153" spans="1:5">
      <c r="A4153">
        <f>YEAR(B4153)</f>
        <v/>
      </c>
      <c r="B4153">
        <f>'Input EIA Imports Petroleum'!A4152</f>
        <v/>
      </c>
      <c r="C4153">
        <f>'Input EIA Imports Petroleum'!K4152</f>
        <v/>
      </c>
      <c r="D4153">
        <f>'Input EIA Imports Petroleum'!L4152</f>
        <v/>
      </c>
      <c r="E4153">
        <f>VLOOKUP('Input EIA Imports Petroleum'!$E4152,'EIA Petroleum Classification'!$A:$B,2,FALSE)</f>
        <v/>
      </c>
    </row>
    <row r="4154" spans="1:5">
      <c r="A4154">
        <f>YEAR(B4154)</f>
        <v/>
      </c>
      <c r="B4154">
        <f>'Input EIA Imports Petroleum'!A4153</f>
        <v/>
      </c>
      <c r="C4154">
        <f>'Input EIA Imports Petroleum'!K4153</f>
        <v/>
      </c>
      <c r="D4154">
        <f>'Input EIA Imports Petroleum'!L4153</f>
        <v/>
      </c>
      <c r="E4154">
        <f>VLOOKUP('Input EIA Imports Petroleum'!$E4153,'EIA Petroleum Classification'!$A:$B,2,FALSE)</f>
        <v/>
      </c>
    </row>
    <row r="4155" spans="1:5">
      <c r="A4155">
        <f>YEAR(B4155)</f>
        <v/>
      </c>
      <c r="B4155">
        <f>'Input EIA Imports Petroleum'!A4154</f>
        <v/>
      </c>
      <c r="C4155">
        <f>'Input EIA Imports Petroleum'!K4154</f>
        <v/>
      </c>
      <c r="D4155">
        <f>'Input EIA Imports Petroleum'!L4154</f>
        <v/>
      </c>
      <c r="E4155">
        <f>VLOOKUP('Input EIA Imports Petroleum'!$E4154,'EIA Petroleum Classification'!$A:$B,2,FALSE)</f>
        <v/>
      </c>
    </row>
    <row r="4156" spans="1:5">
      <c r="A4156">
        <f>YEAR(B4156)</f>
        <v/>
      </c>
      <c r="B4156">
        <f>'Input EIA Imports Petroleum'!A4155</f>
        <v/>
      </c>
      <c r="C4156">
        <f>'Input EIA Imports Petroleum'!K4155</f>
        <v/>
      </c>
      <c r="D4156">
        <f>'Input EIA Imports Petroleum'!L4155</f>
        <v/>
      </c>
      <c r="E4156">
        <f>VLOOKUP('Input EIA Imports Petroleum'!$E4155,'EIA Petroleum Classification'!$A:$B,2,FALSE)</f>
        <v/>
      </c>
    </row>
    <row r="4157" spans="1:5">
      <c r="A4157">
        <f>YEAR(B4157)</f>
        <v/>
      </c>
      <c r="B4157">
        <f>'Input EIA Imports Petroleum'!A4156</f>
        <v/>
      </c>
      <c r="C4157">
        <f>'Input EIA Imports Petroleum'!K4156</f>
        <v/>
      </c>
      <c r="D4157">
        <f>'Input EIA Imports Petroleum'!L4156</f>
        <v/>
      </c>
      <c r="E4157">
        <f>VLOOKUP('Input EIA Imports Petroleum'!$E4156,'EIA Petroleum Classification'!$A:$B,2,FALSE)</f>
        <v/>
      </c>
    </row>
    <row r="4158" spans="1:5">
      <c r="A4158">
        <f>YEAR(B4158)</f>
        <v/>
      </c>
      <c r="B4158">
        <f>'Input EIA Imports Petroleum'!A4157</f>
        <v/>
      </c>
      <c r="C4158">
        <f>'Input EIA Imports Petroleum'!K4157</f>
        <v/>
      </c>
      <c r="D4158">
        <f>'Input EIA Imports Petroleum'!L4157</f>
        <v/>
      </c>
      <c r="E4158">
        <f>VLOOKUP('Input EIA Imports Petroleum'!$E4157,'EIA Petroleum Classification'!$A:$B,2,FALSE)</f>
        <v/>
      </c>
    </row>
    <row r="4159" spans="1:5">
      <c r="A4159">
        <f>YEAR(B4159)</f>
        <v/>
      </c>
      <c r="B4159">
        <f>'Input EIA Imports Petroleum'!A4158</f>
        <v/>
      </c>
      <c r="C4159">
        <f>'Input EIA Imports Petroleum'!K4158</f>
        <v/>
      </c>
      <c r="D4159">
        <f>'Input EIA Imports Petroleum'!L4158</f>
        <v/>
      </c>
      <c r="E4159">
        <f>VLOOKUP('Input EIA Imports Petroleum'!$E4158,'EIA Petroleum Classification'!$A:$B,2,FALSE)</f>
        <v/>
      </c>
    </row>
    <row r="4160" spans="1:5">
      <c r="A4160">
        <f>YEAR(B4160)</f>
        <v/>
      </c>
      <c r="B4160">
        <f>'Input EIA Imports Petroleum'!A4159</f>
        <v/>
      </c>
      <c r="C4160">
        <f>'Input EIA Imports Petroleum'!K4159</f>
        <v/>
      </c>
      <c r="D4160">
        <f>'Input EIA Imports Petroleum'!L4159</f>
        <v/>
      </c>
      <c r="E4160">
        <f>VLOOKUP('Input EIA Imports Petroleum'!$E4159,'EIA Petroleum Classification'!$A:$B,2,FALSE)</f>
        <v/>
      </c>
    </row>
    <row r="4161" spans="1:5">
      <c r="A4161">
        <f>YEAR(B4161)</f>
        <v/>
      </c>
      <c r="B4161">
        <f>'Input EIA Imports Petroleum'!A4160</f>
        <v/>
      </c>
      <c r="C4161">
        <f>'Input EIA Imports Petroleum'!K4160</f>
        <v/>
      </c>
      <c r="D4161">
        <f>'Input EIA Imports Petroleum'!L4160</f>
        <v/>
      </c>
      <c r="E4161">
        <f>VLOOKUP('Input EIA Imports Petroleum'!$E4160,'EIA Petroleum Classification'!$A:$B,2,FALSE)</f>
        <v/>
      </c>
    </row>
    <row r="4162" spans="1:5">
      <c r="A4162">
        <f>YEAR(B4162)</f>
        <v/>
      </c>
      <c r="B4162">
        <f>'Input EIA Imports Petroleum'!A4161</f>
        <v/>
      </c>
      <c r="C4162">
        <f>'Input EIA Imports Petroleum'!K4161</f>
        <v/>
      </c>
      <c r="D4162">
        <f>'Input EIA Imports Petroleum'!L4161</f>
        <v/>
      </c>
      <c r="E4162">
        <f>VLOOKUP('Input EIA Imports Petroleum'!$E4161,'EIA Petroleum Classification'!$A:$B,2,FALSE)</f>
        <v/>
      </c>
    </row>
    <row r="4163" spans="1:5">
      <c r="A4163">
        <f>YEAR(B4163)</f>
        <v/>
      </c>
      <c r="B4163">
        <f>'Input EIA Imports Petroleum'!A4162</f>
        <v/>
      </c>
      <c r="C4163">
        <f>'Input EIA Imports Petroleum'!K4162</f>
        <v/>
      </c>
      <c r="D4163">
        <f>'Input EIA Imports Petroleum'!L4162</f>
        <v/>
      </c>
      <c r="E4163">
        <f>VLOOKUP('Input EIA Imports Petroleum'!$E4162,'EIA Petroleum Classification'!$A:$B,2,FALSE)</f>
        <v/>
      </c>
    </row>
    <row r="4164" spans="1:5">
      <c r="A4164">
        <f>YEAR(B4164)</f>
        <v/>
      </c>
      <c r="B4164">
        <f>'Input EIA Imports Petroleum'!A4163</f>
        <v/>
      </c>
      <c r="C4164">
        <f>'Input EIA Imports Petroleum'!K4163</f>
        <v/>
      </c>
      <c r="D4164">
        <f>'Input EIA Imports Petroleum'!L4163</f>
        <v/>
      </c>
      <c r="E4164">
        <f>VLOOKUP('Input EIA Imports Petroleum'!$E4163,'EIA Petroleum Classification'!$A:$B,2,FALSE)</f>
        <v/>
      </c>
    </row>
    <row r="4165" spans="1:5">
      <c r="A4165">
        <f>YEAR(B4165)</f>
        <v/>
      </c>
      <c r="B4165">
        <f>'Input EIA Imports Petroleum'!A4164</f>
        <v/>
      </c>
      <c r="C4165">
        <f>'Input EIA Imports Petroleum'!K4164</f>
        <v/>
      </c>
      <c r="D4165">
        <f>'Input EIA Imports Petroleum'!L4164</f>
        <v/>
      </c>
      <c r="E4165">
        <f>VLOOKUP('Input EIA Imports Petroleum'!$E4164,'EIA Petroleum Classification'!$A:$B,2,FALSE)</f>
        <v/>
      </c>
    </row>
    <row r="4166" spans="1:5">
      <c r="A4166">
        <f>YEAR(B4166)</f>
        <v/>
      </c>
      <c r="B4166">
        <f>'Input EIA Imports Petroleum'!A4165</f>
        <v/>
      </c>
      <c r="C4166">
        <f>'Input EIA Imports Petroleum'!K4165</f>
        <v/>
      </c>
      <c r="D4166">
        <f>'Input EIA Imports Petroleum'!L4165</f>
        <v/>
      </c>
      <c r="E4166">
        <f>VLOOKUP('Input EIA Imports Petroleum'!$E4165,'EIA Petroleum Classification'!$A:$B,2,FALSE)</f>
        <v/>
      </c>
    </row>
    <row r="4167" spans="1:5">
      <c r="A4167">
        <f>YEAR(B4167)</f>
        <v/>
      </c>
      <c r="B4167">
        <f>'Input EIA Imports Petroleum'!A4166</f>
        <v/>
      </c>
      <c r="C4167">
        <f>'Input EIA Imports Petroleum'!K4166</f>
        <v/>
      </c>
      <c r="D4167">
        <f>'Input EIA Imports Petroleum'!L4166</f>
        <v/>
      </c>
      <c r="E4167">
        <f>VLOOKUP('Input EIA Imports Petroleum'!$E4166,'EIA Petroleum Classification'!$A:$B,2,FALSE)</f>
        <v/>
      </c>
    </row>
    <row r="4168" spans="1:5">
      <c r="A4168">
        <f>YEAR(B4168)</f>
        <v/>
      </c>
      <c r="B4168">
        <f>'Input EIA Imports Petroleum'!A4167</f>
        <v/>
      </c>
      <c r="C4168">
        <f>'Input EIA Imports Petroleum'!K4167</f>
        <v/>
      </c>
      <c r="D4168">
        <f>'Input EIA Imports Petroleum'!L4167</f>
        <v/>
      </c>
      <c r="E4168">
        <f>VLOOKUP('Input EIA Imports Petroleum'!$E4167,'EIA Petroleum Classification'!$A:$B,2,FALSE)</f>
        <v/>
      </c>
    </row>
    <row r="4169" spans="1:5">
      <c r="A4169">
        <f>YEAR(B4169)</f>
        <v/>
      </c>
      <c r="B4169">
        <f>'Input EIA Imports Petroleum'!A4168</f>
        <v/>
      </c>
      <c r="C4169">
        <f>'Input EIA Imports Petroleum'!K4168</f>
        <v/>
      </c>
      <c r="D4169">
        <f>'Input EIA Imports Petroleum'!L4168</f>
        <v/>
      </c>
      <c r="E4169">
        <f>VLOOKUP('Input EIA Imports Petroleum'!$E4168,'EIA Petroleum Classification'!$A:$B,2,FALSE)</f>
        <v/>
      </c>
    </row>
    <row r="4170" spans="1:5">
      <c r="A4170">
        <f>YEAR(B4170)</f>
        <v/>
      </c>
      <c r="B4170">
        <f>'Input EIA Imports Petroleum'!A4169</f>
        <v/>
      </c>
      <c r="C4170">
        <f>'Input EIA Imports Petroleum'!K4169</f>
        <v/>
      </c>
      <c r="D4170">
        <f>'Input EIA Imports Petroleum'!L4169</f>
        <v/>
      </c>
      <c r="E4170">
        <f>VLOOKUP('Input EIA Imports Petroleum'!$E4169,'EIA Petroleum Classification'!$A:$B,2,FALSE)</f>
        <v/>
      </c>
    </row>
    <row r="4171" spans="1:5">
      <c r="A4171">
        <f>YEAR(B4171)</f>
        <v/>
      </c>
      <c r="B4171">
        <f>'Input EIA Imports Petroleum'!A4170</f>
        <v/>
      </c>
      <c r="C4171">
        <f>'Input EIA Imports Petroleum'!K4170</f>
        <v/>
      </c>
      <c r="D4171">
        <f>'Input EIA Imports Petroleum'!L4170</f>
        <v/>
      </c>
      <c r="E4171">
        <f>VLOOKUP('Input EIA Imports Petroleum'!$E4170,'EIA Petroleum Classification'!$A:$B,2,FALSE)</f>
        <v/>
      </c>
    </row>
    <row r="4172" spans="1:5">
      <c r="A4172">
        <f>YEAR(B4172)</f>
        <v/>
      </c>
      <c r="B4172">
        <f>'Input EIA Imports Petroleum'!A4171</f>
        <v/>
      </c>
      <c r="C4172">
        <f>'Input EIA Imports Petroleum'!K4171</f>
        <v/>
      </c>
      <c r="D4172">
        <f>'Input EIA Imports Petroleum'!L4171</f>
        <v/>
      </c>
      <c r="E4172">
        <f>VLOOKUP('Input EIA Imports Petroleum'!$E4171,'EIA Petroleum Classification'!$A:$B,2,FALSE)</f>
        <v/>
      </c>
    </row>
    <row r="4173" spans="1:5">
      <c r="A4173">
        <f>YEAR(B4173)</f>
        <v/>
      </c>
      <c r="B4173">
        <f>'Input EIA Imports Petroleum'!A4172</f>
        <v/>
      </c>
      <c r="C4173">
        <f>'Input EIA Imports Petroleum'!K4172</f>
        <v/>
      </c>
      <c r="D4173">
        <f>'Input EIA Imports Petroleum'!L4172</f>
        <v/>
      </c>
      <c r="E4173">
        <f>VLOOKUP('Input EIA Imports Petroleum'!$E4172,'EIA Petroleum Classification'!$A:$B,2,FALSE)</f>
        <v/>
      </c>
    </row>
    <row r="4174" spans="1:5">
      <c r="A4174">
        <f>YEAR(B4174)</f>
        <v/>
      </c>
      <c r="B4174">
        <f>'Input EIA Imports Petroleum'!A4173</f>
        <v/>
      </c>
      <c r="C4174">
        <f>'Input EIA Imports Petroleum'!K4173</f>
        <v/>
      </c>
      <c r="D4174">
        <f>'Input EIA Imports Petroleum'!L4173</f>
        <v/>
      </c>
      <c r="E4174">
        <f>VLOOKUP('Input EIA Imports Petroleum'!$E4173,'EIA Petroleum Classification'!$A:$B,2,FALSE)</f>
        <v/>
      </c>
    </row>
    <row r="4175" spans="1:5">
      <c r="A4175">
        <f>YEAR(B4175)</f>
        <v/>
      </c>
      <c r="B4175">
        <f>'Input EIA Imports Petroleum'!A4174</f>
        <v/>
      </c>
      <c r="C4175">
        <f>'Input EIA Imports Petroleum'!K4174</f>
        <v/>
      </c>
      <c r="D4175">
        <f>'Input EIA Imports Petroleum'!L4174</f>
        <v/>
      </c>
      <c r="E4175">
        <f>VLOOKUP('Input EIA Imports Petroleum'!$E4174,'EIA Petroleum Classification'!$A:$B,2,FALSE)</f>
        <v/>
      </c>
    </row>
    <row r="4176" spans="1:5">
      <c r="A4176">
        <f>YEAR(B4176)</f>
        <v/>
      </c>
      <c r="B4176">
        <f>'Input EIA Imports Petroleum'!A4175</f>
        <v/>
      </c>
      <c r="C4176">
        <f>'Input EIA Imports Petroleum'!K4175</f>
        <v/>
      </c>
      <c r="D4176">
        <f>'Input EIA Imports Petroleum'!L4175</f>
        <v/>
      </c>
      <c r="E4176">
        <f>VLOOKUP('Input EIA Imports Petroleum'!$E4175,'EIA Petroleum Classification'!$A:$B,2,FALSE)</f>
        <v/>
      </c>
    </row>
    <row r="4177" spans="1:5">
      <c r="A4177">
        <f>YEAR(B4177)</f>
        <v/>
      </c>
      <c r="B4177">
        <f>'Input EIA Imports Petroleum'!A4176</f>
        <v/>
      </c>
      <c r="C4177">
        <f>'Input EIA Imports Petroleum'!K4176</f>
        <v/>
      </c>
      <c r="D4177">
        <f>'Input EIA Imports Petroleum'!L4176</f>
        <v/>
      </c>
      <c r="E4177">
        <f>VLOOKUP('Input EIA Imports Petroleum'!$E4176,'EIA Petroleum Classification'!$A:$B,2,FALSE)</f>
        <v/>
      </c>
    </row>
    <row r="4178" spans="1:5">
      <c r="A4178">
        <f>YEAR(B4178)</f>
        <v/>
      </c>
      <c r="B4178">
        <f>'Input EIA Imports Petroleum'!A4177</f>
        <v/>
      </c>
      <c r="C4178">
        <f>'Input EIA Imports Petroleum'!K4177</f>
        <v/>
      </c>
      <c r="D4178">
        <f>'Input EIA Imports Petroleum'!L4177</f>
        <v/>
      </c>
      <c r="E4178">
        <f>VLOOKUP('Input EIA Imports Petroleum'!$E4177,'EIA Petroleum Classification'!$A:$B,2,FALSE)</f>
        <v/>
      </c>
    </row>
    <row r="4179" spans="1:5">
      <c r="A4179">
        <f>YEAR(B4179)</f>
        <v/>
      </c>
      <c r="B4179">
        <f>'Input EIA Imports Petroleum'!A4178</f>
        <v/>
      </c>
      <c r="C4179">
        <f>'Input EIA Imports Petroleum'!K4178</f>
        <v/>
      </c>
      <c r="D4179">
        <f>'Input EIA Imports Petroleum'!L4178</f>
        <v/>
      </c>
      <c r="E4179">
        <f>VLOOKUP('Input EIA Imports Petroleum'!$E4178,'EIA Petroleum Classification'!$A:$B,2,FALSE)</f>
        <v/>
      </c>
    </row>
    <row r="4180" spans="1:5">
      <c r="A4180">
        <f>YEAR(B4180)</f>
        <v/>
      </c>
      <c r="B4180">
        <f>'Input EIA Imports Petroleum'!A4179</f>
        <v/>
      </c>
      <c r="C4180">
        <f>'Input EIA Imports Petroleum'!K4179</f>
        <v/>
      </c>
      <c r="D4180">
        <f>'Input EIA Imports Petroleum'!L4179</f>
        <v/>
      </c>
      <c r="E4180">
        <f>VLOOKUP('Input EIA Imports Petroleum'!$E4179,'EIA Petroleum Classification'!$A:$B,2,FALSE)</f>
        <v/>
      </c>
    </row>
    <row r="4181" spans="1:5">
      <c r="A4181">
        <f>YEAR(B4181)</f>
        <v/>
      </c>
      <c r="B4181">
        <f>'Input EIA Imports Petroleum'!A4180</f>
        <v/>
      </c>
      <c r="C4181">
        <f>'Input EIA Imports Petroleum'!K4180</f>
        <v/>
      </c>
      <c r="D4181">
        <f>'Input EIA Imports Petroleum'!L4180</f>
        <v/>
      </c>
      <c r="E4181">
        <f>VLOOKUP('Input EIA Imports Petroleum'!$E4180,'EIA Petroleum Classification'!$A:$B,2,FALSE)</f>
        <v/>
      </c>
    </row>
    <row r="4182" spans="1:5">
      <c r="A4182">
        <f>YEAR(B4182)</f>
        <v/>
      </c>
      <c r="B4182">
        <f>'Input EIA Imports Petroleum'!A4181</f>
        <v/>
      </c>
      <c r="C4182">
        <f>'Input EIA Imports Petroleum'!K4181</f>
        <v/>
      </c>
      <c r="D4182">
        <f>'Input EIA Imports Petroleum'!L4181</f>
        <v/>
      </c>
      <c r="E4182">
        <f>VLOOKUP('Input EIA Imports Petroleum'!$E4181,'EIA Petroleum Classification'!$A:$B,2,FALSE)</f>
        <v/>
      </c>
    </row>
    <row r="4183" spans="1:5">
      <c r="A4183">
        <f>YEAR(B4183)</f>
        <v/>
      </c>
      <c r="B4183">
        <f>'Input EIA Imports Petroleum'!A4182</f>
        <v/>
      </c>
      <c r="C4183">
        <f>'Input EIA Imports Petroleum'!K4182</f>
        <v/>
      </c>
      <c r="D4183">
        <f>'Input EIA Imports Petroleum'!L4182</f>
        <v/>
      </c>
      <c r="E4183">
        <f>VLOOKUP('Input EIA Imports Petroleum'!$E4182,'EIA Petroleum Classification'!$A:$B,2,FALSE)</f>
        <v/>
      </c>
    </row>
    <row r="4184" spans="1:5">
      <c r="A4184">
        <f>YEAR(B4184)</f>
        <v/>
      </c>
      <c r="B4184">
        <f>'Input EIA Imports Petroleum'!A4183</f>
        <v/>
      </c>
      <c r="C4184">
        <f>'Input EIA Imports Petroleum'!K4183</f>
        <v/>
      </c>
      <c r="D4184">
        <f>'Input EIA Imports Petroleum'!L4183</f>
        <v/>
      </c>
      <c r="E4184">
        <f>VLOOKUP('Input EIA Imports Petroleum'!$E4183,'EIA Petroleum Classification'!$A:$B,2,FALSE)</f>
        <v/>
      </c>
    </row>
    <row r="4185" spans="1:5">
      <c r="A4185">
        <f>YEAR(B4185)</f>
        <v/>
      </c>
      <c r="B4185">
        <f>'Input EIA Imports Petroleum'!A4184</f>
        <v/>
      </c>
      <c r="C4185">
        <f>'Input EIA Imports Petroleum'!K4184</f>
        <v/>
      </c>
      <c r="D4185">
        <f>'Input EIA Imports Petroleum'!L4184</f>
        <v/>
      </c>
      <c r="E4185">
        <f>VLOOKUP('Input EIA Imports Petroleum'!$E4184,'EIA Petroleum Classification'!$A:$B,2,FALSE)</f>
        <v/>
      </c>
    </row>
    <row r="4186" spans="1:5">
      <c r="A4186">
        <f>YEAR(B4186)</f>
        <v/>
      </c>
      <c r="B4186">
        <f>'Input EIA Imports Petroleum'!A4185</f>
        <v/>
      </c>
      <c r="C4186">
        <f>'Input EIA Imports Petroleum'!K4185</f>
        <v/>
      </c>
      <c r="D4186">
        <f>'Input EIA Imports Petroleum'!L4185</f>
        <v/>
      </c>
      <c r="E4186">
        <f>VLOOKUP('Input EIA Imports Petroleum'!$E4185,'EIA Petroleum Classification'!$A:$B,2,FALSE)</f>
        <v/>
      </c>
    </row>
    <row r="4187" spans="1:5">
      <c r="A4187">
        <f>YEAR(B4187)</f>
        <v/>
      </c>
      <c r="B4187">
        <f>'Input EIA Imports Petroleum'!A4186</f>
        <v/>
      </c>
      <c r="C4187">
        <f>'Input EIA Imports Petroleum'!K4186</f>
        <v/>
      </c>
      <c r="D4187">
        <f>'Input EIA Imports Petroleum'!L4186</f>
        <v/>
      </c>
      <c r="E4187">
        <f>VLOOKUP('Input EIA Imports Petroleum'!$E4186,'EIA Petroleum Classification'!$A:$B,2,FALSE)</f>
        <v/>
      </c>
    </row>
    <row r="4188" spans="1:5">
      <c r="A4188">
        <f>YEAR(B4188)</f>
        <v/>
      </c>
      <c r="B4188">
        <f>'Input EIA Imports Petroleum'!A4187</f>
        <v/>
      </c>
      <c r="C4188">
        <f>'Input EIA Imports Petroleum'!K4187</f>
        <v/>
      </c>
      <c r="D4188">
        <f>'Input EIA Imports Petroleum'!L4187</f>
        <v/>
      </c>
      <c r="E4188">
        <f>VLOOKUP('Input EIA Imports Petroleum'!$E4187,'EIA Petroleum Classification'!$A:$B,2,FALSE)</f>
        <v/>
      </c>
    </row>
    <row r="4189" spans="1:5">
      <c r="A4189">
        <f>YEAR(B4189)</f>
        <v/>
      </c>
      <c r="B4189">
        <f>'Input EIA Imports Petroleum'!A4188</f>
        <v/>
      </c>
      <c r="C4189">
        <f>'Input EIA Imports Petroleum'!K4188</f>
        <v/>
      </c>
      <c r="D4189">
        <f>'Input EIA Imports Petroleum'!L4188</f>
        <v/>
      </c>
      <c r="E4189">
        <f>VLOOKUP('Input EIA Imports Petroleum'!$E4188,'EIA Petroleum Classification'!$A:$B,2,FALSE)</f>
        <v/>
      </c>
    </row>
    <row r="4190" spans="1:5">
      <c r="A4190">
        <f>YEAR(B4190)</f>
        <v/>
      </c>
      <c r="B4190">
        <f>'Input EIA Imports Petroleum'!A4189</f>
        <v/>
      </c>
      <c r="C4190">
        <f>'Input EIA Imports Petroleum'!K4189</f>
        <v/>
      </c>
      <c r="D4190">
        <f>'Input EIA Imports Petroleum'!L4189</f>
        <v/>
      </c>
      <c r="E4190">
        <f>VLOOKUP('Input EIA Imports Petroleum'!$E4189,'EIA Petroleum Classification'!$A:$B,2,FALSE)</f>
        <v/>
      </c>
    </row>
    <row r="4191" spans="1:5">
      <c r="A4191">
        <f>YEAR(B4191)</f>
        <v/>
      </c>
      <c r="B4191">
        <f>'Input EIA Imports Petroleum'!A4190</f>
        <v/>
      </c>
      <c r="C4191">
        <f>'Input EIA Imports Petroleum'!K4190</f>
        <v/>
      </c>
      <c r="D4191">
        <f>'Input EIA Imports Petroleum'!L4190</f>
        <v/>
      </c>
      <c r="E4191">
        <f>VLOOKUP('Input EIA Imports Petroleum'!$E4190,'EIA Petroleum Classification'!$A:$B,2,FALSE)</f>
        <v/>
      </c>
    </row>
    <row r="4192" spans="1:5">
      <c r="A4192">
        <f>YEAR(B4192)</f>
        <v/>
      </c>
      <c r="B4192">
        <f>'Input EIA Imports Petroleum'!A4191</f>
        <v/>
      </c>
      <c r="C4192">
        <f>'Input EIA Imports Petroleum'!K4191</f>
        <v/>
      </c>
      <c r="D4192">
        <f>'Input EIA Imports Petroleum'!L4191</f>
        <v/>
      </c>
      <c r="E4192">
        <f>VLOOKUP('Input EIA Imports Petroleum'!$E4191,'EIA Petroleum Classification'!$A:$B,2,FALSE)</f>
        <v/>
      </c>
    </row>
    <row r="4193" spans="1:5">
      <c r="A4193">
        <f>YEAR(B4193)</f>
        <v/>
      </c>
      <c r="B4193">
        <f>'Input EIA Imports Petroleum'!A4192</f>
        <v/>
      </c>
      <c r="C4193">
        <f>'Input EIA Imports Petroleum'!K4192</f>
        <v/>
      </c>
      <c r="D4193">
        <f>'Input EIA Imports Petroleum'!L4192</f>
        <v/>
      </c>
      <c r="E4193">
        <f>VLOOKUP('Input EIA Imports Petroleum'!$E4192,'EIA Petroleum Classification'!$A:$B,2,FALSE)</f>
        <v/>
      </c>
    </row>
    <row r="4194" spans="1:5">
      <c r="A4194">
        <f>YEAR(B4194)</f>
        <v/>
      </c>
      <c r="B4194">
        <f>'Input EIA Imports Petroleum'!A4193</f>
        <v/>
      </c>
      <c r="C4194">
        <f>'Input EIA Imports Petroleum'!K4193</f>
        <v/>
      </c>
      <c r="D4194">
        <f>'Input EIA Imports Petroleum'!L4193</f>
        <v/>
      </c>
      <c r="E4194">
        <f>VLOOKUP('Input EIA Imports Petroleum'!$E4193,'EIA Petroleum Classification'!$A:$B,2,FALSE)</f>
        <v/>
      </c>
    </row>
    <row r="4195" spans="1:5">
      <c r="A4195">
        <f>YEAR(B4195)</f>
        <v/>
      </c>
      <c r="B4195">
        <f>'Input EIA Imports Petroleum'!A4194</f>
        <v/>
      </c>
      <c r="C4195">
        <f>'Input EIA Imports Petroleum'!K4194</f>
        <v/>
      </c>
      <c r="D4195">
        <f>'Input EIA Imports Petroleum'!L4194</f>
        <v/>
      </c>
      <c r="E4195">
        <f>VLOOKUP('Input EIA Imports Petroleum'!$E4194,'EIA Petroleum Classification'!$A:$B,2,FALSE)</f>
        <v/>
      </c>
    </row>
    <row r="4196" spans="1:5">
      <c r="A4196">
        <f>YEAR(B4196)</f>
        <v/>
      </c>
      <c r="B4196">
        <f>'Input EIA Imports Petroleum'!A4195</f>
        <v/>
      </c>
      <c r="C4196">
        <f>'Input EIA Imports Petroleum'!K4195</f>
        <v/>
      </c>
      <c r="D4196">
        <f>'Input EIA Imports Petroleum'!L4195</f>
        <v/>
      </c>
      <c r="E4196">
        <f>VLOOKUP('Input EIA Imports Petroleum'!$E4195,'EIA Petroleum Classification'!$A:$B,2,FALSE)</f>
        <v/>
      </c>
    </row>
    <row r="4197" spans="1:5">
      <c r="A4197">
        <f>YEAR(B4197)</f>
        <v/>
      </c>
      <c r="B4197">
        <f>'Input EIA Imports Petroleum'!A4196</f>
        <v/>
      </c>
      <c r="C4197">
        <f>'Input EIA Imports Petroleum'!K4196</f>
        <v/>
      </c>
      <c r="D4197">
        <f>'Input EIA Imports Petroleum'!L4196</f>
        <v/>
      </c>
      <c r="E4197">
        <f>VLOOKUP('Input EIA Imports Petroleum'!$E4196,'EIA Petroleum Classification'!$A:$B,2,FALSE)</f>
        <v/>
      </c>
    </row>
    <row r="4198" spans="1:5">
      <c r="A4198">
        <f>YEAR(B4198)</f>
        <v/>
      </c>
      <c r="B4198">
        <f>'Input EIA Imports Petroleum'!A4197</f>
        <v/>
      </c>
      <c r="C4198">
        <f>'Input EIA Imports Petroleum'!K4197</f>
        <v/>
      </c>
      <c r="D4198">
        <f>'Input EIA Imports Petroleum'!L4197</f>
        <v/>
      </c>
      <c r="E4198">
        <f>VLOOKUP('Input EIA Imports Petroleum'!$E4197,'EIA Petroleum Classification'!$A:$B,2,FALSE)</f>
        <v/>
      </c>
    </row>
    <row r="4199" spans="1:5">
      <c r="A4199">
        <f>YEAR(B4199)</f>
        <v/>
      </c>
      <c r="B4199">
        <f>'Input EIA Imports Petroleum'!A4198</f>
        <v/>
      </c>
      <c r="C4199">
        <f>'Input EIA Imports Petroleum'!K4198</f>
        <v/>
      </c>
      <c r="D4199">
        <f>'Input EIA Imports Petroleum'!L4198</f>
        <v/>
      </c>
      <c r="E4199">
        <f>VLOOKUP('Input EIA Imports Petroleum'!$E4198,'EIA Petroleum Classification'!$A:$B,2,FALSE)</f>
        <v/>
      </c>
    </row>
    <row r="4200" spans="1:5">
      <c r="A4200">
        <f>YEAR(B4200)</f>
        <v/>
      </c>
      <c r="B4200">
        <f>'Input EIA Imports Petroleum'!A4199</f>
        <v/>
      </c>
      <c r="C4200">
        <f>'Input EIA Imports Petroleum'!K4199</f>
        <v/>
      </c>
      <c r="D4200">
        <f>'Input EIA Imports Petroleum'!L4199</f>
        <v/>
      </c>
      <c r="E4200">
        <f>VLOOKUP('Input EIA Imports Petroleum'!$E4199,'EIA Petroleum Classification'!$A:$B,2,FALSE)</f>
        <v/>
      </c>
    </row>
    <row r="4201" spans="1:5">
      <c r="A4201">
        <f>YEAR(B4201)</f>
        <v/>
      </c>
      <c r="B4201">
        <f>'Input EIA Imports Petroleum'!A4200</f>
        <v/>
      </c>
      <c r="C4201">
        <f>'Input EIA Imports Petroleum'!K4200</f>
        <v/>
      </c>
      <c r="D4201">
        <f>'Input EIA Imports Petroleum'!L4200</f>
        <v/>
      </c>
      <c r="E4201">
        <f>VLOOKUP('Input EIA Imports Petroleum'!$E4200,'EIA Petroleum Classification'!$A:$B,2,FALSE)</f>
        <v/>
      </c>
    </row>
    <row r="4202" spans="1:5">
      <c r="A4202">
        <f>YEAR(B4202)</f>
        <v/>
      </c>
      <c r="B4202">
        <f>'Input EIA Imports Petroleum'!A4201</f>
        <v/>
      </c>
      <c r="C4202">
        <f>'Input EIA Imports Petroleum'!K4201</f>
        <v/>
      </c>
      <c r="D4202">
        <f>'Input EIA Imports Petroleum'!L4201</f>
        <v/>
      </c>
      <c r="E4202">
        <f>VLOOKUP('Input EIA Imports Petroleum'!$E4201,'EIA Petroleum Classification'!$A:$B,2,FALSE)</f>
        <v/>
      </c>
    </row>
    <row r="4203" spans="1:5">
      <c r="A4203">
        <f>YEAR(B4203)</f>
        <v/>
      </c>
      <c r="B4203">
        <f>'Input EIA Imports Petroleum'!A4202</f>
        <v/>
      </c>
      <c r="C4203">
        <f>'Input EIA Imports Petroleum'!K4202</f>
        <v/>
      </c>
      <c r="D4203">
        <f>'Input EIA Imports Petroleum'!L4202</f>
        <v/>
      </c>
      <c r="E4203">
        <f>VLOOKUP('Input EIA Imports Petroleum'!$E4202,'EIA Petroleum Classification'!$A:$B,2,FALSE)</f>
        <v/>
      </c>
    </row>
    <row r="4204" spans="1:5">
      <c r="A4204">
        <f>YEAR(B4204)</f>
        <v/>
      </c>
      <c r="B4204">
        <f>'Input EIA Imports Petroleum'!A4203</f>
        <v/>
      </c>
      <c r="C4204">
        <f>'Input EIA Imports Petroleum'!K4203</f>
        <v/>
      </c>
      <c r="D4204">
        <f>'Input EIA Imports Petroleum'!L4203</f>
        <v/>
      </c>
      <c r="E4204">
        <f>VLOOKUP('Input EIA Imports Petroleum'!$E4203,'EIA Petroleum Classification'!$A:$B,2,FALSE)</f>
        <v/>
      </c>
    </row>
    <row r="4205" spans="1:5">
      <c r="A4205">
        <f>YEAR(B4205)</f>
        <v/>
      </c>
      <c r="B4205">
        <f>'Input EIA Imports Petroleum'!A4204</f>
        <v/>
      </c>
      <c r="C4205">
        <f>'Input EIA Imports Petroleum'!K4204</f>
        <v/>
      </c>
      <c r="D4205">
        <f>'Input EIA Imports Petroleum'!L4204</f>
        <v/>
      </c>
      <c r="E4205">
        <f>VLOOKUP('Input EIA Imports Petroleum'!$E4204,'EIA Petroleum Classification'!$A:$B,2,FALSE)</f>
        <v/>
      </c>
    </row>
    <row r="4206" spans="1:5">
      <c r="A4206">
        <f>YEAR(B4206)</f>
        <v/>
      </c>
      <c r="B4206">
        <f>'Input EIA Imports Petroleum'!A4205</f>
        <v/>
      </c>
      <c r="C4206">
        <f>'Input EIA Imports Petroleum'!K4205</f>
        <v/>
      </c>
      <c r="D4206">
        <f>'Input EIA Imports Petroleum'!L4205</f>
        <v/>
      </c>
      <c r="E4206">
        <f>VLOOKUP('Input EIA Imports Petroleum'!$E4205,'EIA Petroleum Classification'!$A:$B,2,FALSE)</f>
        <v/>
      </c>
    </row>
    <row r="4207" spans="1:5">
      <c r="A4207">
        <f>YEAR(B4207)</f>
        <v/>
      </c>
      <c r="B4207">
        <f>'Input EIA Imports Petroleum'!A4206</f>
        <v/>
      </c>
      <c r="C4207">
        <f>'Input EIA Imports Petroleum'!K4206</f>
        <v/>
      </c>
      <c r="D4207">
        <f>'Input EIA Imports Petroleum'!L4206</f>
        <v/>
      </c>
      <c r="E4207">
        <f>VLOOKUP('Input EIA Imports Petroleum'!$E4206,'EIA Petroleum Classification'!$A:$B,2,FALSE)</f>
        <v/>
      </c>
    </row>
    <row r="4208" spans="1:5">
      <c r="A4208">
        <f>YEAR(B4208)</f>
        <v/>
      </c>
      <c r="B4208">
        <f>'Input EIA Imports Petroleum'!A4207</f>
        <v/>
      </c>
      <c r="C4208">
        <f>'Input EIA Imports Petroleum'!K4207</f>
        <v/>
      </c>
      <c r="D4208">
        <f>'Input EIA Imports Petroleum'!L4207</f>
        <v/>
      </c>
      <c r="E4208">
        <f>VLOOKUP('Input EIA Imports Petroleum'!$E4207,'EIA Petroleum Classification'!$A:$B,2,FALSE)</f>
        <v/>
      </c>
    </row>
    <row r="4209" spans="1:5">
      <c r="A4209">
        <f>YEAR(B4209)</f>
        <v/>
      </c>
      <c r="B4209">
        <f>'Input EIA Imports Petroleum'!A4208</f>
        <v/>
      </c>
      <c r="C4209">
        <f>'Input EIA Imports Petroleum'!K4208</f>
        <v/>
      </c>
      <c r="D4209">
        <f>'Input EIA Imports Petroleum'!L4208</f>
        <v/>
      </c>
      <c r="E4209">
        <f>VLOOKUP('Input EIA Imports Petroleum'!$E4208,'EIA Petroleum Classification'!$A:$B,2,FALSE)</f>
        <v/>
      </c>
    </row>
    <row r="4210" spans="1:5">
      <c r="A4210">
        <f>YEAR(B4210)</f>
        <v/>
      </c>
      <c r="B4210">
        <f>'Input EIA Imports Petroleum'!A4209</f>
        <v/>
      </c>
      <c r="C4210">
        <f>'Input EIA Imports Petroleum'!K4209</f>
        <v/>
      </c>
      <c r="D4210">
        <f>'Input EIA Imports Petroleum'!L4209</f>
        <v/>
      </c>
      <c r="E4210">
        <f>VLOOKUP('Input EIA Imports Petroleum'!$E4209,'EIA Petroleum Classification'!$A:$B,2,FALSE)</f>
        <v/>
      </c>
    </row>
    <row r="4211" spans="1:5">
      <c r="A4211">
        <f>YEAR(B4211)</f>
        <v/>
      </c>
      <c r="B4211">
        <f>'Input EIA Imports Petroleum'!A4210</f>
        <v/>
      </c>
      <c r="C4211">
        <f>'Input EIA Imports Petroleum'!K4210</f>
        <v/>
      </c>
      <c r="D4211">
        <f>'Input EIA Imports Petroleum'!L4210</f>
        <v/>
      </c>
      <c r="E4211">
        <f>VLOOKUP('Input EIA Imports Petroleum'!$E4210,'EIA Petroleum Classification'!$A:$B,2,FALSE)</f>
        <v/>
      </c>
    </row>
    <row r="4212" spans="1:5">
      <c r="A4212">
        <f>YEAR(B4212)</f>
        <v/>
      </c>
      <c r="B4212">
        <f>'Input EIA Imports Petroleum'!A4211</f>
        <v/>
      </c>
      <c r="C4212">
        <f>'Input EIA Imports Petroleum'!K4211</f>
        <v/>
      </c>
      <c r="D4212">
        <f>'Input EIA Imports Petroleum'!L4211</f>
        <v/>
      </c>
      <c r="E4212">
        <f>VLOOKUP('Input EIA Imports Petroleum'!$E4211,'EIA Petroleum Classification'!$A:$B,2,FALSE)</f>
        <v/>
      </c>
    </row>
    <row r="4213" spans="1:5">
      <c r="A4213">
        <f>YEAR(B4213)</f>
        <v/>
      </c>
      <c r="B4213">
        <f>'Input EIA Imports Petroleum'!A4212</f>
        <v/>
      </c>
      <c r="C4213">
        <f>'Input EIA Imports Petroleum'!K4212</f>
        <v/>
      </c>
      <c r="D4213">
        <f>'Input EIA Imports Petroleum'!L4212</f>
        <v/>
      </c>
      <c r="E4213">
        <f>VLOOKUP('Input EIA Imports Petroleum'!$E4212,'EIA Petroleum Classification'!$A:$B,2,FALSE)</f>
        <v/>
      </c>
    </row>
    <row r="4214" spans="1:5">
      <c r="A4214">
        <f>YEAR(B4214)</f>
        <v/>
      </c>
      <c r="B4214">
        <f>'Input EIA Imports Petroleum'!A4213</f>
        <v/>
      </c>
      <c r="C4214">
        <f>'Input EIA Imports Petroleum'!K4213</f>
        <v/>
      </c>
      <c r="D4214">
        <f>'Input EIA Imports Petroleum'!L4213</f>
        <v/>
      </c>
      <c r="E4214">
        <f>VLOOKUP('Input EIA Imports Petroleum'!$E4213,'EIA Petroleum Classification'!$A:$B,2,FALSE)</f>
        <v/>
      </c>
    </row>
    <row r="4215" spans="1:5">
      <c r="A4215">
        <f>YEAR(B4215)</f>
        <v/>
      </c>
      <c r="B4215">
        <f>'Input EIA Imports Petroleum'!A4214</f>
        <v/>
      </c>
      <c r="C4215">
        <f>'Input EIA Imports Petroleum'!K4214</f>
        <v/>
      </c>
      <c r="D4215">
        <f>'Input EIA Imports Petroleum'!L4214</f>
        <v/>
      </c>
      <c r="E4215">
        <f>VLOOKUP('Input EIA Imports Petroleum'!$E4214,'EIA Petroleum Classification'!$A:$B,2,FALSE)</f>
        <v/>
      </c>
    </row>
    <row r="4216" spans="1:5">
      <c r="A4216">
        <f>YEAR(B4216)</f>
        <v/>
      </c>
      <c r="B4216">
        <f>'Input EIA Imports Petroleum'!A4215</f>
        <v/>
      </c>
      <c r="C4216">
        <f>'Input EIA Imports Petroleum'!K4215</f>
        <v/>
      </c>
      <c r="D4216">
        <f>'Input EIA Imports Petroleum'!L4215</f>
        <v/>
      </c>
      <c r="E4216">
        <f>VLOOKUP('Input EIA Imports Petroleum'!$E4215,'EIA Petroleum Classification'!$A:$B,2,FALSE)</f>
        <v/>
      </c>
    </row>
    <row r="4217" spans="1:5">
      <c r="A4217">
        <f>YEAR(B4217)</f>
        <v/>
      </c>
      <c r="B4217">
        <f>'Input EIA Imports Petroleum'!A4216</f>
        <v/>
      </c>
      <c r="C4217">
        <f>'Input EIA Imports Petroleum'!K4216</f>
        <v/>
      </c>
      <c r="D4217">
        <f>'Input EIA Imports Petroleum'!L4216</f>
        <v/>
      </c>
      <c r="E4217">
        <f>VLOOKUP('Input EIA Imports Petroleum'!$E4216,'EIA Petroleum Classification'!$A:$B,2,FALSE)</f>
        <v/>
      </c>
    </row>
    <row r="4218" spans="1:5">
      <c r="A4218">
        <f>YEAR(B4218)</f>
        <v/>
      </c>
      <c r="B4218">
        <f>'Input EIA Imports Petroleum'!A4217</f>
        <v/>
      </c>
      <c r="C4218">
        <f>'Input EIA Imports Petroleum'!K4217</f>
        <v/>
      </c>
      <c r="D4218">
        <f>'Input EIA Imports Petroleum'!L4217</f>
        <v/>
      </c>
      <c r="E4218">
        <f>VLOOKUP('Input EIA Imports Petroleum'!$E4217,'EIA Petroleum Classification'!$A:$B,2,FALSE)</f>
        <v/>
      </c>
    </row>
    <row r="4219" spans="1:5">
      <c r="A4219">
        <f>YEAR(B4219)</f>
        <v/>
      </c>
      <c r="B4219">
        <f>'Input EIA Imports Petroleum'!A4218</f>
        <v/>
      </c>
      <c r="C4219">
        <f>'Input EIA Imports Petroleum'!K4218</f>
        <v/>
      </c>
      <c r="D4219">
        <f>'Input EIA Imports Petroleum'!L4218</f>
        <v/>
      </c>
      <c r="E4219">
        <f>VLOOKUP('Input EIA Imports Petroleum'!$E4218,'EIA Petroleum Classification'!$A:$B,2,FALSE)</f>
        <v/>
      </c>
    </row>
    <row r="4220" spans="1:5">
      <c r="A4220">
        <f>YEAR(B4220)</f>
        <v/>
      </c>
      <c r="B4220">
        <f>'Input EIA Imports Petroleum'!A4219</f>
        <v/>
      </c>
      <c r="C4220">
        <f>'Input EIA Imports Petroleum'!K4219</f>
        <v/>
      </c>
      <c r="D4220">
        <f>'Input EIA Imports Petroleum'!L4219</f>
        <v/>
      </c>
      <c r="E4220">
        <f>VLOOKUP('Input EIA Imports Petroleum'!$E4219,'EIA Petroleum Classification'!$A:$B,2,FALSE)</f>
        <v/>
      </c>
    </row>
    <row r="4221" spans="1:5">
      <c r="A4221">
        <f>YEAR(B4221)</f>
        <v/>
      </c>
      <c r="B4221">
        <f>'Input EIA Imports Petroleum'!A4220</f>
        <v/>
      </c>
      <c r="C4221">
        <f>'Input EIA Imports Petroleum'!K4220</f>
        <v/>
      </c>
      <c r="D4221">
        <f>'Input EIA Imports Petroleum'!L4220</f>
        <v/>
      </c>
      <c r="E4221">
        <f>VLOOKUP('Input EIA Imports Petroleum'!$E4220,'EIA Petroleum Classification'!$A:$B,2,FALSE)</f>
        <v/>
      </c>
    </row>
    <row r="4222" spans="1:5">
      <c r="A4222">
        <f>YEAR(B4222)</f>
        <v/>
      </c>
      <c r="B4222">
        <f>'Input EIA Imports Petroleum'!A4221</f>
        <v/>
      </c>
      <c r="C4222">
        <f>'Input EIA Imports Petroleum'!K4221</f>
        <v/>
      </c>
      <c r="D4222">
        <f>'Input EIA Imports Petroleum'!L4221</f>
        <v/>
      </c>
      <c r="E4222">
        <f>VLOOKUP('Input EIA Imports Petroleum'!$E4221,'EIA Petroleum Classification'!$A:$B,2,FALSE)</f>
        <v/>
      </c>
    </row>
    <row r="4223" spans="1:5">
      <c r="A4223">
        <f>YEAR(B4223)</f>
        <v/>
      </c>
      <c r="B4223">
        <f>'Input EIA Imports Petroleum'!A4222</f>
        <v/>
      </c>
      <c r="C4223">
        <f>'Input EIA Imports Petroleum'!K4222</f>
        <v/>
      </c>
      <c r="D4223">
        <f>'Input EIA Imports Petroleum'!L4222</f>
        <v/>
      </c>
      <c r="E4223">
        <f>VLOOKUP('Input EIA Imports Petroleum'!$E4222,'EIA Petroleum Classification'!$A:$B,2,FALSE)</f>
        <v/>
      </c>
    </row>
    <row r="4224" spans="1:5">
      <c r="A4224">
        <f>YEAR(B4224)</f>
        <v/>
      </c>
      <c r="B4224">
        <f>'Input EIA Imports Petroleum'!A4223</f>
        <v/>
      </c>
      <c r="C4224">
        <f>'Input EIA Imports Petroleum'!K4223</f>
        <v/>
      </c>
      <c r="D4224">
        <f>'Input EIA Imports Petroleum'!L4223</f>
        <v/>
      </c>
      <c r="E4224">
        <f>VLOOKUP('Input EIA Imports Petroleum'!$E4223,'EIA Petroleum Classification'!$A:$B,2,FALSE)</f>
        <v/>
      </c>
    </row>
    <row r="4225" spans="1:5">
      <c r="A4225">
        <f>YEAR(B4225)</f>
        <v/>
      </c>
      <c r="B4225">
        <f>'Input EIA Imports Petroleum'!A4224</f>
        <v/>
      </c>
      <c r="C4225">
        <f>'Input EIA Imports Petroleum'!K4224</f>
        <v/>
      </c>
      <c r="D4225">
        <f>'Input EIA Imports Petroleum'!L4224</f>
        <v/>
      </c>
      <c r="E4225">
        <f>VLOOKUP('Input EIA Imports Petroleum'!$E4224,'EIA Petroleum Classification'!$A:$B,2,FALSE)</f>
        <v/>
      </c>
    </row>
    <row r="4226" spans="1:5">
      <c r="A4226">
        <f>YEAR(B4226)</f>
        <v/>
      </c>
      <c r="B4226">
        <f>'Input EIA Imports Petroleum'!A4225</f>
        <v/>
      </c>
      <c r="C4226">
        <f>'Input EIA Imports Petroleum'!K4225</f>
        <v/>
      </c>
      <c r="D4226">
        <f>'Input EIA Imports Petroleum'!L4225</f>
        <v/>
      </c>
      <c r="E4226">
        <f>VLOOKUP('Input EIA Imports Petroleum'!$E4225,'EIA Petroleum Classification'!$A:$B,2,FALSE)</f>
        <v/>
      </c>
    </row>
    <row r="4227" spans="1:5">
      <c r="A4227">
        <f>YEAR(B4227)</f>
        <v/>
      </c>
      <c r="B4227">
        <f>'Input EIA Imports Petroleum'!A4226</f>
        <v/>
      </c>
      <c r="C4227">
        <f>'Input EIA Imports Petroleum'!K4226</f>
        <v/>
      </c>
      <c r="D4227">
        <f>'Input EIA Imports Petroleum'!L4226</f>
        <v/>
      </c>
      <c r="E4227">
        <f>VLOOKUP('Input EIA Imports Petroleum'!$E4226,'EIA Petroleum Classification'!$A:$B,2,FALSE)</f>
        <v/>
      </c>
    </row>
    <row r="4228" spans="1:5">
      <c r="A4228">
        <f>YEAR(B4228)</f>
        <v/>
      </c>
      <c r="B4228">
        <f>'Input EIA Imports Petroleum'!A4227</f>
        <v/>
      </c>
      <c r="C4228">
        <f>'Input EIA Imports Petroleum'!K4227</f>
        <v/>
      </c>
      <c r="D4228">
        <f>'Input EIA Imports Petroleum'!L4227</f>
        <v/>
      </c>
      <c r="E4228">
        <f>VLOOKUP('Input EIA Imports Petroleum'!$E4227,'EIA Petroleum Classification'!$A:$B,2,FALSE)</f>
        <v/>
      </c>
    </row>
    <row r="4229" spans="1:5">
      <c r="A4229">
        <f>YEAR(B4229)</f>
        <v/>
      </c>
      <c r="B4229">
        <f>'Input EIA Imports Petroleum'!A4228</f>
        <v/>
      </c>
      <c r="C4229">
        <f>'Input EIA Imports Petroleum'!K4228</f>
        <v/>
      </c>
      <c r="D4229">
        <f>'Input EIA Imports Petroleum'!L4228</f>
        <v/>
      </c>
      <c r="E4229">
        <f>VLOOKUP('Input EIA Imports Petroleum'!$E4228,'EIA Petroleum Classification'!$A:$B,2,FALSE)</f>
        <v/>
      </c>
    </row>
    <row r="4230" spans="1:5">
      <c r="A4230">
        <f>YEAR(B4230)</f>
        <v/>
      </c>
      <c r="B4230">
        <f>'Input EIA Imports Petroleum'!A4229</f>
        <v/>
      </c>
      <c r="C4230">
        <f>'Input EIA Imports Petroleum'!K4229</f>
        <v/>
      </c>
      <c r="D4230">
        <f>'Input EIA Imports Petroleum'!L4229</f>
        <v/>
      </c>
      <c r="E4230">
        <f>VLOOKUP('Input EIA Imports Petroleum'!$E4229,'EIA Petroleum Classification'!$A:$B,2,FALSE)</f>
        <v/>
      </c>
    </row>
    <row r="4231" spans="1:5">
      <c r="A4231">
        <f>YEAR(B4231)</f>
        <v/>
      </c>
      <c r="B4231">
        <f>'Input EIA Imports Petroleum'!A4230</f>
        <v/>
      </c>
      <c r="C4231">
        <f>'Input EIA Imports Petroleum'!K4230</f>
        <v/>
      </c>
      <c r="D4231">
        <f>'Input EIA Imports Petroleum'!L4230</f>
        <v/>
      </c>
      <c r="E4231">
        <f>VLOOKUP('Input EIA Imports Petroleum'!$E4230,'EIA Petroleum Classification'!$A:$B,2,FALSE)</f>
        <v/>
      </c>
    </row>
    <row r="4232" spans="1:5">
      <c r="A4232">
        <f>YEAR(B4232)</f>
        <v/>
      </c>
      <c r="B4232">
        <f>'Input EIA Imports Petroleum'!A4231</f>
        <v/>
      </c>
      <c r="C4232">
        <f>'Input EIA Imports Petroleum'!K4231</f>
        <v/>
      </c>
      <c r="D4232">
        <f>'Input EIA Imports Petroleum'!L4231</f>
        <v/>
      </c>
      <c r="E4232">
        <f>VLOOKUP('Input EIA Imports Petroleum'!$E4231,'EIA Petroleum Classification'!$A:$B,2,FALSE)</f>
        <v/>
      </c>
    </row>
    <row r="4233" spans="1:5">
      <c r="A4233">
        <f>YEAR(B4233)</f>
        <v/>
      </c>
      <c r="B4233">
        <f>'Input EIA Imports Petroleum'!A4232</f>
        <v/>
      </c>
      <c r="C4233">
        <f>'Input EIA Imports Petroleum'!K4232</f>
        <v/>
      </c>
      <c r="D4233">
        <f>'Input EIA Imports Petroleum'!L4232</f>
        <v/>
      </c>
      <c r="E4233">
        <f>VLOOKUP('Input EIA Imports Petroleum'!$E4232,'EIA Petroleum Classification'!$A:$B,2,FALSE)</f>
        <v/>
      </c>
    </row>
    <row r="4234" spans="1:5">
      <c r="A4234">
        <f>YEAR(B4234)</f>
        <v/>
      </c>
      <c r="B4234">
        <f>'Input EIA Imports Petroleum'!A4233</f>
        <v/>
      </c>
      <c r="C4234">
        <f>'Input EIA Imports Petroleum'!K4233</f>
        <v/>
      </c>
      <c r="D4234">
        <f>'Input EIA Imports Petroleum'!L4233</f>
        <v/>
      </c>
      <c r="E4234">
        <f>VLOOKUP('Input EIA Imports Petroleum'!$E4233,'EIA Petroleum Classification'!$A:$B,2,FALSE)</f>
        <v/>
      </c>
    </row>
    <row r="4235" spans="1:5">
      <c r="A4235">
        <f>YEAR(B4235)</f>
        <v/>
      </c>
      <c r="B4235">
        <f>'Input EIA Imports Petroleum'!A4234</f>
        <v/>
      </c>
      <c r="C4235">
        <f>'Input EIA Imports Petroleum'!K4234</f>
        <v/>
      </c>
      <c r="D4235">
        <f>'Input EIA Imports Petroleum'!L4234</f>
        <v/>
      </c>
      <c r="E4235">
        <f>VLOOKUP('Input EIA Imports Petroleum'!$E4234,'EIA Petroleum Classification'!$A:$B,2,FALSE)</f>
        <v/>
      </c>
    </row>
    <row r="4236" spans="1:5">
      <c r="A4236">
        <f>YEAR(B4236)</f>
        <v/>
      </c>
      <c r="B4236">
        <f>'Input EIA Imports Petroleum'!A4235</f>
        <v/>
      </c>
      <c r="C4236">
        <f>'Input EIA Imports Petroleum'!K4235</f>
        <v/>
      </c>
      <c r="D4236">
        <f>'Input EIA Imports Petroleum'!L4235</f>
        <v/>
      </c>
      <c r="E4236">
        <f>VLOOKUP('Input EIA Imports Petroleum'!$E4235,'EIA Petroleum Classification'!$A:$B,2,FALSE)</f>
        <v/>
      </c>
    </row>
    <row r="4237" spans="1:5">
      <c r="A4237">
        <f>YEAR(B4237)</f>
        <v/>
      </c>
      <c r="B4237">
        <f>'Input EIA Imports Petroleum'!A4236</f>
        <v/>
      </c>
      <c r="C4237">
        <f>'Input EIA Imports Petroleum'!K4236</f>
        <v/>
      </c>
      <c r="D4237">
        <f>'Input EIA Imports Petroleum'!L4236</f>
        <v/>
      </c>
      <c r="E4237">
        <f>VLOOKUP('Input EIA Imports Petroleum'!$E4236,'EIA Petroleum Classification'!$A:$B,2,FALSE)</f>
        <v/>
      </c>
    </row>
    <row r="4238" spans="1:5">
      <c r="A4238">
        <f>YEAR(B4238)</f>
        <v/>
      </c>
      <c r="B4238">
        <f>'Input EIA Imports Petroleum'!A4237</f>
        <v/>
      </c>
      <c r="C4238">
        <f>'Input EIA Imports Petroleum'!K4237</f>
        <v/>
      </c>
      <c r="D4238">
        <f>'Input EIA Imports Petroleum'!L4237</f>
        <v/>
      </c>
      <c r="E4238">
        <f>VLOOKUP('Input EIA Imports Petroleum'!$E4237,'EIA Petroleum Classification'!$A:$B,2,FALSE)</f>
        <v/>
      </c>
    </row>
    <row r="4239" spans="1:5">
      <c r="A4239">
        <f>YEAR(B4239)</f>
        <v/>
      </c>
      <c r="B4239">
        <f>'Input EIA Imports Petroleum'!A4238</f>
        <v/>
      </c>
      <c r="C4239">
        <f>'Input EIA Imports Petroleum'!K4238</f>
        <v/>
      </c>
      <c r="D4239">
        <f>'Input EIA Imports Petroleum'!L4238</f>
        <v/>
      </c>
      <c r="E4239">
        <f>VLOOKUP('Input EIA Imports Petroleum'!$E4238,'EIA Petroleum Classification'!$A:$B,2,FALSE)</f>
        <v/>
      </c>
    </row>
    <row r="4240" spans="1:5">
      <c r="A4240">
        <f>YEAR(B4240)</f>
        <v/>
      </c>
      <c r="B4240">
        <f>'Input EIA Imports Petroleum'!A4239</f>
        <v/>
      </c>
      <c r="C4240">
        <f>'Input EIA Imports Petroleum'!K4239</f>
        <v/>
      </c>
      <c r="D4240">
        <f>'Input EIA Imports Petroleum'!L4239</f>
        <v/>
      </c>
      <c r="E4240">
        <f>VLOOKUP('Input EIA Imports Petroleum'!$E4239,'EIA Petroleum Classification'!$A:$B,2,FALSE)</f>
        <v/>
      </c>
    </row>
    <row r="4241" spans="1:5">
      <c r="A4241">
        <f>YEAR(B4241)</f>
        <v/>
      </c>
      <c r="B4241">
        <f>'Input EIA Imports Petroleum'!A4240</f>
        <v/>
      </c>
      <c r="C4241">
        <f>'Input EIA Imports Petroleum'!K4240</f>
        <v/>
      </c>
      <c r="D4241">
        <f>'Input EIA Imports Petroleum'!L4240</f>
        <v/>
      </c>
      <c r="E4241">
        <f>VLOOKUP('Input EIA Imports Petroleum'!$E4240,'EIA Petroleum Classification'!$A:$B,2,FALSE)</f>
        <v/>
      </c>
    </row>
    <row r="4242" spans="1:5">
      <c r="A4242">
        <f>YEAR(B4242)</f>
        <v/>
      </c>
      <c r="B4242">
        <f>'Input EIA Imports Petroleum'!A4241</f>
        <v/>
      </c>
      <c r="C4242">
        <f>'Input EIA Imports Petroleum'!K4241</f>
        <v/>
      </c>
      <c r="D4242">
        <f>'Input EIA Imports Petroleum'!L4241</f>
        <v/>
      </c>
      <c r="E4242">
        <f>VLOOKUP('Input EIA Imports Petroleum'!$E4241,'EIA Petroleum Classification'!$A:$B,2,FALSE)</f>
        <v/>
      </c>
    </row>
    <row r="4243" spans="1:5">
      <c r="A4243">
        <f>YEAR(B4243)</f>
        <v/>
      </c>
      <c r="B4243">
        <f>'Input EIA Imports Petroleum'!A4242</f>
        <v/>
      </c>
      <c r="C4243">
        <f>'Input EIA Imports Petroleum'!K4242</f>
        <v/>
      </c>
      <c r="D4243">
        <f>'Input EIA Imports Petroleum'!L4242</f>
        <v/>
      </c>
      <c r="E4243">
        <f>VLOOKUP('Input EIA Imports Petroleum'!$E4242,'EIA Petroleum Classification'!$A:$B,2,FALSE)</f>
        <v/>
      </c>
    </row>
    <row r="4244" spans="1:5">
      <c r="A4244">
        <f>YEAR(B4244)</f>
        <v/>
      </c>
      <c r="B4244">
        <f>'Input EIA Imports Petroleum'!A4243</f>
        <v/>
      </c>
      <c r="C4244">
        <f>'Input EIA Imports Petroleum'!K4243</f>
        <v/>
      </c>
      <c r="D4244">
        <f>'Input EIA Imports Petroleum'!L4243</f>
        <v/>
      </c>
      <c r="E4244">
        <f>VLOOKUP('Input EIA Imports Petroleum'!$E4243,'EIA Petroleum Classification'!$A:$B,2,FALSE)</f>
        <v/>
      </c>
    </row>
    <row r="4245" spans="1:5">
      <c r="A4245">
        <f>YEAR(B4245)</f>
        <v/>
      </c>
      <c r="B4245">
        <f>'Input EIA Imports Petroleum'!A4244</f>
        <v/>
      </c>
      <c r="C4245">
        <f>'Input EIA Imports Petroleum'!K4244</f>
        <v/>
      </c>
      <c r="D4245">
        <f>'Input EIA Imports Petroleum'!L4244</f>
        <v/>
      </c>
      <c r="E4245">
        <f>VLOOKUP('Input EIA Imports Petroleum'!$E4244,'EIA Petroleum Classification'!$A:$B,2,FALSE)</f>
        <v/>
      </c>
    </row>
    <row r="4246" spans="1:5">
      <c r="A4246">
        <f>YEAR(B4246)</f>
        <v/>
      </c>
      <c r="B4246">
        <f>'Input EIA Imports Petroleum'!A4245</f>
        <v/>
      </c>
      <c r="C4246">
        <f>'Input EIA Imports Petroleum'!K4245</f>
        <v/>
      </c>
      <c r="D4246">
        <f>'Input EIA Imports Petroleum'!L4245</f>
        <v/>
      </c>
      <c r="E4246">
        <f>VLOOKUP('Input EIA Imports Petroleum'!$E4245,'EIA Petroleum Classification'!$A:$B,2,FALSE)</f>
        <v/>
      </c>
    </row>
    <row r="4247" spans="1:5">
      <c r="A4247">
        <f>YEAR(B4247)</f>
        <v/>
      </c>
      <c r="B4247">
        <f>'Input EIA Imports Petroleum'!A4246</f>
        <v/>
      </c>
      <c r="C4247">
        <f>'Input EIA Imports Petroleum'!K4246</f>
        <v/>
      </c>
      <c r="D4247">
        <f>'Input EIA Imports Petroleum'!L4246</f>
        <v/>
      </c>
      <c r="E4247">
        <f>VLOOKUP('Input EIA Imports Petroleum'!$E4246,'EIA Petroleum Classification'!$A:$B,2,FALSE)</f>
        <v/>
      </c>
    </row>
    <row r="4248" spans="1:5">
      <c r="A4248">
        <f>YEAR(B4248)</f>
        <v/>
      </c>
      <c r="B4248">
        <f>'Input EIA Imports Petroleum'!A4247</f>
        <v/>
      </c>
      <c r="C4248">
        <f>'Input EIA Imports Petroleum'!K4247</f>
        <v/>
      </c>
      <c r="D4248">
        <f>'Input EIA Imports Petroleum'!L4247</f>
        <v/>
      </c>
      <c r="E4248">
        <f>VLOOKUP('Input EIA Imports Petroleum'!$E4247,'EIA Petroleum Classification'!$A:$B,2,FALSE)</f>
        <v/>
      </c>
    </row>
    <row r="4249" spans="1:5">
      <c r="A4249">
        <f>YEAR(B4249)</f>
        <v/>
      </c>
      <c r="B4249">
        <f>'Input EIA Imports Petroleum'!A4248</f>
        <v/>
      </c>
      <c r="C4249">
        <f>'Input EIA Imports Petroleum'!K4248</f>
        <v/>
      </c>
      <c r="D4249">
        <f>'Input EIA Imports Petroleum'!L4248</f>
        <v/>
      </c>
      <c r="E4249">
        <f>VLOOKUP('Input EIA Imports Petroleum'!$E4248,'EIA Petroleum Classification'!$A:$B,2,FALSE)</f>
        <v/>
      </c>
    </row>
    <row r="4250" spans="1:5">
      <c r="A4250">
        <f>YEAR(B4250)</f>
        <v/>
      </c>
      <c r="B4250">
        <f>'Input EIA Imports Petroleum'!A4249</f>
        <v/>
      </c>
      <c r="C4250">
        <f>'Input EIA Imports Petroleum'!K4249</f>
        <v/>
      </c>
      <c r="D4250">
        <f>'Input EIA Imports Petroleum'!L4249</f>
        <v/>
      </c>
      <c r="E4250">
        <f>VLOOKUP('Input EIA Imports Petroleum'!$E4249,'EIA Petroleum Classification'!$A:$B,2,FALSE)</f>
        <v/>
      </c>
    </row>
    <row r="4251" spans="1:5">
      <c r="A4251">
        <f>YEAR(B4251)</f>
        <v/>
      </c>
      <c r="B4251">
        <f>'Input EIA Imports Petroleum'!A4250</f>
        <v/>
      </c>
      <c r="C4251">
        <f>'Input EIA Imports Petroleum'!K4250</f>
        <v/>
      </c>
      <c r="D4251">
        <f>'Input EIA Imports Petroleum'!L4250</f>
        <v/>
      </c>
      <c r="E4251">
        <f>VLOOKUP('Input EIA Imports Petroleum'!$E4250,'EIA Petroleum Classification'!$A:$B,2,FALSE)</f>
        <v/>
      </c>
    </row>
    <row r="4252" spans="1:5">
      <c r="A4252">
        <f>YEAR(B4252)</f>
        <v/>
      </c>
      <c r="B4252">
        <f>'Input EIA Imports Petroleum'!A4251</f>
        <v/>
      </c>
      <c r="C4252">
        <f>'Input EIA Imports Petroleum'!K4251</f>
        <v/>
      </c>
      <c r="D4252">
        <f>'Input EIA Imports Petroleum'!L4251</f>
        <v/>
      </c>
      <c r="E4252">
        <f>VLOOKUP('Input EIA Imports Petroleum'!$E4251,'EIA Petroleum Classification'!$A:$B,2,FALSE)</f>
        <v/>
      </c>
    </row>
    <row r="4253" spans="1:5">
      <c r="A4253">
        <f>YEAR(B4253)</f>
        <v/>
      </c>
      <c r="B4253">
        <f>'Input EIA Imports Petroleum'!A4252</f>
        <v/>
      </c>
      <c r="C4253">
        <f>'Input EIA Imports Petroleum'!K4252</f>
        <v/>
      </c>
      <c r="D4253">
        <f>'Input EIA Imports Petroleum'!L4252</f>
        <v/>
      </c>
      <c r="E4253">
        <f>VLOOKUP('Input EIA Imports Petroleum'!$E4252,'EIA Petroleum Classification'!$A:$B,2,FALSE)</f>
        <v/>
      </c>
    </row>
    <row r="4254" spans="1:5">
      <c r="A4254">
        <f>YEAR(B4254)</f>
        <v/>
      </c>
      <c r="B4254">
        <f>'Input EIA Imports Petroleum'!A4253</f>
        <v/>
      </c>
      <c r="C4254">
        <f>'Input EIA Imports Petroleum'!K4253</f>
        <v/>
      </c>
      <c r="D4254">
        <f>'Input EIA Imports Petroleum'!L4253</f>
        <v/>
      </c>
      <c r="E4254">
        <f>VLOOKUP('Input EIA Imports Petroleum'!$E4253,'EIA Petroleum Classification'!$A:$B,2,FALSE)</f>
        <v/>
      </c>
    </row>
    <row r="4255" spans="1:5">
      <c r="A4255">
        <f>YEAR(B4255)</f>
        <v/>
      </c>
      <c r="B4255">
        <f>'Input EIA Imports Petroleum'!A4254</f>
        <v/>
      </c>
      <c r="C4255">
        <f>'Input EIA Imports Petroleum'!K4254</f>
        <v/>
      </c>
      <c r="D4255">
        <f>'Input EIA Imports Petroleum'!L4254</f>
        <v/>
      </c>
      <c r="E4255">
        <f>VLOOKUP('Input EIA Imports Petroleum'!$E4254,'EIA Petroleum Classification'!$A:$B,2,FALSE)</f>
        <v/>
      </c>
    </row>
    <row r="4256" spans="1:5">
      <c r="A4256">
        <f>YEAR(B4256)</f>
        <v/>
      </c>
      <c r="B4256">
        <f>'Input EIA Imports Petroleum'!A4255</f>
        <v/>
      </c>
      <c r="C4256">
        <f>'Input EIA Imports Petroleum'!K4255</f>
        <v/>
      </c>
      <c r="D4256">
        <f>'Input EIA Imports Petroleum'!L4255</f>
        <v/>
      </c>
      <c r="E4256">
        <f>VLOOKUP('Input EIA Imports Petroleum'!$E4255,'EIA Petroleum Classification'!$A:$B,2,FALSE)</f>
        <v/>
      </c>
    </row>
    <row r="4257" spans="1:5">
      <c r="A4257">
        <f>YEAR(B4257)</f>
        <v/>
      </c>
      <c r="B4257">
        <f>'Input EIA Imports Petroleum'!A4256</f>
        <v/>
      </c>
      <c r="C4257">
        <f>'Input EIA Imports Petroleum'!K4256</f>
        <v/>
      </c>
      <c r="D4257">
        <f>'Input EIA Imports Petroleum'!L4256</f>
        <v/>
      </c>
      <c r="E4257">
        <f>VLOOKUP('Input EIA Imports Petroleum'!$E4256,'EIA Petroleum Classification'!$A:$B,2,FALSE)</f>
        <v/>
      </c>
    </row>
    <row r="4258" spans="1:5">
      <c r="A4258">
        <f>YEAR(B4258)</f>
        <v/>
      </c>
      <c r="B4258">
        <f>'Input EIA Imports Petroleum'!A4257</f>
        <v/>
      </c>
      <c r="C4258">
        <f>'Input EIA Imports Petroleum'!K4257</f>
        <v/>
      </c>
      <c r="D4258">
        <f>'Input EIA Imports Petroleum'!L4257</f>
        <v/>
      </c>
      <c r="E4258">
        <f>VLOOKUP('Input EIA Imports Petroleum'!$E4257,'EIA Petroleum Classification'!$A:$B,2,FALSE)</f>
        <v/>
      </c>
    </row>
    <row r="4259" spans="1:5">
      <c r="A4259">
        <f>YEAR(B4259)</f>
        <v/>
      </c>
      <c r="B4259">
        <f>'Input EIA Imports Petroleum'!A4258</f>
        <v/>
      </c>
      <c r="C4259">
        <f>'Input EIA Imports Petroleum'!K4258</f>
        <v/>
      </c>
      <c r="D4259">
        <f>'Input EIA Imports Petroleum'!L4258</f>
        <v/>
      </c>
      <c r="E4259">
        <f>VLOOKUP('Input EIA Imports Petroleum'!$E4258,'EIA Petroleum Classification'!$A:$B,2,FALSE)</f>
        <v/>
      </c>
    </row>
    <row r="4260" spans="1:5">
      <c r="A4260">
        <f>YEAR(B4260)</f>
        <v/>
      </c>
      <c r="B4260">
        <f>'Input EIA Imports Petroleum'!A4259</f>
        <v/>
      </c>
      <c r="C4260">
        <f>'Input EIA Imports Petroleum'!K4259</f>
        <v/>
      </c>
      <c r="D4260">
        <f>'Input EIA Imports Petroleum'!L4259</f>
        <v/>
      </c>
      <c r="E4260">
        <f>VLOOKUP('Input EIA Imports Petroleum'!$E4259,'EIA Petroleum Classification'!$A:$B,2,FALSE)</f>
        <v/>
      </c>
    </row>
    <row r="4261" spans="1:5">
      <c r="A4261">
        <f>YEAR(B4261)</f>
        <v/>
      </c>
      <c r="B4261">
        <f>'Input EIA Imports Petroleum'!A4260</f>
        <v/>
      </c>
      <c r="C4261">
        <f>'Input EIA Imports Petroleum'!K4260</f>
        <v/>
      </c>
      <c r="D4261">
        <f>'Input EIA Imports Petroleum'!L4260</f>
        <v/>
      </c>
      <c r="E4261">
        <f>VLOOKUP('Input EIA Imports Petroleum'!$E4260,'EIA Petroleum Classification'!$A:$B,2,FALSE)</f>
        <v/>
      </c>
    </row>
    <row r="4262" spans="1:5">
      <c r="A4262">
        <f>YEAR(B4262)</f>
        <v/>
      </c>
      <c r="B4262">
        <f>'Input EIA Imports Petroleum'!A4261</f>
        <v/>
      </c>
      <c r="C4262">
        <f>'Input EIA Imports Petroleum'!K4261</f>
        <v/>
      </c>
      <c r="D4262">
        <f>'Input EIA Imports Petroleum'!L4261</f>
        <v/>
      </c>
      <c r="E4262">
        <f>VLOOKUP('Input EIA Imports Petroleum'!$E4261,'EIA Petroleum Classification'!$A:$B,2,FALSE)</f>
        <v/>
      </c>
    </row>
    <row r="4263" spans="1:5">
      <c r="A4263">
        <f>YEAR(B4263)</f>
        <v/>
      </c>
      <c r="B4263">
        <f>'Input EIA Imports Petroleum'!A4262</f>
        <v/>
      </c>
      <c r="C4263">
        <f>'Input EIA Imports Petroleum'!K4262</f>
        <v/>
      </c>
      <c r="D4263">
        <f>'Input EIA Imports Petroleum'!L4262</f>
        <v/>
      </c>
      <c r="E4263">
        <f>VLOOKUP('Input EIA Imports Petroleum'!$E4262,'EIA Petroleum Classification'!$A:$B,2,FALSE)</f>
        <v/>
      </c>
    </row>
    <row r="4264" spans="1:5">
      <c r="A4264">
        <f>YEAR(B4264)</f>
        <v/>
      </c>
      <c r="B4264">
        <f>'Input EIA Imports Petroleum'!A4263</f>
        <v/>
      </c>
      <c r="C4264">
        <f>'Input EIA Imports Petroleum'!K4263</f>
        <v/>
      </c>
      <c r="D4264">
        <f>'Input EIA Imports Petroleum'!L4263</f>
        <v/>
      </c>
      <c r="E4264">
        <f>VLOOKUP('Input EIA Imports Petroleum'!$E4263,'EIA Petroleum Classification'!$A:$B,2,FALSE)</f>
        <v/>
      </c>
    </row>
    <row r="4265" spans="1:5">
      <c r="A4265">
        <f>YEAR(B4265)</f>
        <v/>
      </c>
      <c r="B4265">
        <f>'Input EIA Imports Petroleum'!A4264</f>
        <v/>
      </c>
      <c r="C4265">
        <f>'Input EIA Imports Petroleum'!K4264</f>
        <v/>
      </c>
      <c r="D4265">
        <f>'Input EIA Imports Petroleum'!L4264</f>
        <v/>
      </c>
      <c r="E4265">
        <f>VLOOKUP('Input EIA Imports Petroleum'!$E4264,'EIA Petroleum Classification'!$A:$B,2,FALSE)</f>
        <v/>
      </c>
    </row>
    <row r="4266" spans="1:5">
      <c r="A4266">
        <f>YEAR(B4266)</f>
        <v/>
      </c>
      <c r="B4266">
        <f>'Input EIA Imports Petroleum'!A4265</f>
        <v/>
      </c>
      <c r="C4266">
        <f>'Input EIA Imports Petroleum'!K4265</f>
        <v/>
      </c>
      <c r="D4266">
        <f>'Input EIA Imports Petroleum'!L4265</f>
        <v/>
      </c>
      <c r="E4266">
        <f>VLOOKUP('Input EIA Imports Petroleum'!$E4265,'EIA Petroleum Classification'!$A:$B,2,FALSE)</f>
        <v/>
      </c>
    </row>
    <row r="4267" spans="1:5">
      <c r="A4267">
        <f>YEAR(B4267)</f>
        <v/>
      </c>
      <c r="B4267">
        <f>'Input EIA Imports Petroleum'!A4266</f>
        <v/>
      </c>
      <c r="C4267">
        <f>'Input EIA Imports Petroleum'!K4266</f>
        <v/>
      </c>
      <c r="D4267">
        <f>'Input EIA Imports Petroleum'!L4266</f>
        <v/>
      </c>
      <c r="E4267">
        <f>VLOOKUP('Input EIA Imports Petroleum'!$E4266,'EIA Petroleum Classification'!$A:$B,2,FALSE)</f>
        <v/>
      </c>
    </row>
    <row r="4268" spans="1:5">
      <c r="A4268">
        <f>YEAR(B4268)</f>
        <v/>
      </c>
      <c r="B4268">
        <f>'Input EIA Imports Petroleum'!A4267</f>
        <v/>
      </c>
      <c r="C4268">
        <f>'Input EIA Imports Petroleum'!K4267</f>
        <v/>
      </c>
      <c r="D4268">
        <f>'Input EIA Imports Petroleum'!L4267</f>
        <v/>
      </c>
      <c r="E4268">
        <f>VLOOKUP('Input EIA Imports Petroleum'!$E4267,'EIA Petroleum Classification'!$A:$B,2,FALSE)</f>
        <v/>
      </c>
    </row>
    <row r="4269" spans="1:5">
      <c r="A4269">
        <f>YEAR(B4269)</f>
        <v/>
      </c>
      <c r="B4269">
        <f>'Input EIA Imports Petroleum'!A4268</f>
        <v/>
      </c>
      <c r="C4269">
        <f>'Input EIA Imports Petroleum'!K4268</f>
        <v/>
      </c>
      <c r="D4269">
        <f>'Input EIA Imports Petroleum'!L4268</f>
        <v/>
      </c>
      <c r="E4269">
        <f>VLOOKUP('Input EIA Imports Petroleum'!$E4268,'EIA Petroleum Classification'!$A:$B,2,FALSE)</f>
        <v/>
      </c>
    </row>
    <row r="4270" spans="1:5">
      <c r="A4270">
        <f>YEAR(B4270)</f>
        <v/>
      </c>
      <c r="B4270">
        <f>'Input EIA Imports Petroleum'!A4269</f>
        <v/>
      </c>
      <c r="C4270">
        <f>'Input EIA Imports Petroleum'!K4269</f>
        <v/>
      </c>
      <c r="D4270">
        <f>'Input EIA Imports Petroleum'!L4269</f>
        <v/>
      </c>
      <c r="E4270">
        <f>VLOOKUP('Input EIA Imports Petroleum'!$E4269,'EIA Petroleum Classification'!$A:$B,2,FALSE)</f>
        <v/>
      </c>
    </row>
    <row r="4271" spans="1:5">
      <c r="A4271">
        <f>YEAR(B4271)</f>
        <v/>
      </c>
      <c r="B4271">
        <f>'Input EIA Imports Petroleum'!A4270</f>
        <v/>
      </c>
      <c r="C4271">
        <f>'Input EIA Imports Petroleum'!K4270</f>
        <v/>
      </c>
      <c r="D4271">
        <f>'Input EIA Imports Petroleum'!L4270</f>
        <v/>
      </c>
      <c r="E4271">
        <f>VLOOKUP('Input EIA Imports Petroleum'!$E4270,'EIA Petroleum Classification'!$A:$B,2,FALSE)</f>
        <v/>
      </c>
    </row>
    <row r="4272" spans="1:5">
      <c r="A4272">
        <f>YEAR(B4272)</f>
        <v/>
      </c>
      <c r="B4272">
        <f>'Input EIA Imports Petroleum'!A4271</f>
        <v/>
      </c>
      <c r="C4272">
        <f>'Input EIA Imports Petroleum'!K4271</f>
        <v/>
      </c>
      <c r="D4272">
        <f>'Input EIA Imports Petroleum'!L4271</f>
        <v/>
      </c>
      <c r="E4272">
        <f>VLOOKUP('Input EIA Imports Petroleum'!$E4271,'EIA Petroleum Classification'!$A:$B,2,FALSE)</f>
        <v/>
      </c>
    </row>
    <row r="4273" spans="1:5">
      <c r="A4273">
        <f>YEAR(B4273)</f>
        <v/>
      </c>
      <c r="B4273">
        <f>'Input EIA Imports Petroleum'!A4272</f>
        <v/>
      </c>
      <c r="C4273">
        <f>'Input EIA Imports Petroleum'!K4272</f>
        <v/>
      </c>
      <c r="D4273">
        <f>'Input EIA Imports Petroleum'!L4272</f>
        <v/>
      </c>
      <c r="E4273">
        <f>VLOOKUP('Input EIA Imports Petroleum'!$E4272,'EIA Petroleum Classification'!$A:$B,2,FALSE)</f>
        <v/>
      </c>
    </row>
    <row r="4274" spans="1:5">
      <c r="A4274">
        <f>YEAR(B4274)</f>
        <v/>
      </c>
      <c r="B4274">
        <f>'Input EIA Imports Petroleum'!A4273</f>
        <v/>
      </c>
      <c r="C4274">
        <f>'Input EIA Imports Petroleum'!K4273</f>
        <v/>
      </c>
      <c r="D4274">
        <f>'Input EIA Imports Petroleum'!L4273</f>
        <v/>
      </c>
      <c r="E4274">
        <f>VLOOKUP('Input EIA Imports Petroleum'!$E4273,'EIA Petroleum Classification'!$A:$B,2,FALSE)</f>
        <v/>
      </c>
    </row>
    <row r="4275" spans="1:5">
      <c r="A4275">
        <f>YEAR(B4275)</f>
        <v/>
      </c>
      <c r="B4275">
        <f>'Input EIA Imports Petroleum'!A4274</f>
        <v/>
      </c>
      <c r="C4275">
        <f>'Input EIA Imports Petroleum'!K4274</f>
        <v/>
      </c>
      <c r="D4275">
        <f>'Input EIA Imports Petroleum'!L4274</f>
        <v/>
      </c>
      <c r="E4275">
        <f>VLOOKUP('Input EIA Imports Petroleum'!$E4274,'EIA Petroleum Classification'!$A:$B,2,FALSE)</f>
        <v/>
      </c>
    </row>
    <row r="4276" spans="1:5">
      <c r="A4276">
        <f>YEAR(B4276)</f>
        <v/>
      </c>
      <c r="B4276">
        <f>'Input EIA Imports Petroleum'!A4275</f>
        <v/>
      </c>
      <c r="C4276">
        <f>'Input EIA Imports Petroleum'!K4275</f>
        <v/>
      </c>
      <c r="D4276">
        <f>'Input EIA Imports Petroleum'!L4275</f>
        <v/>
      </c>
      <c r="E4276">
        <f>VLOOKUP('Input EIA Imports Petroleum'!$E4275,'EIA Petroleum Classification'!$A:$B,2,FALSE)</f>
        <v/>
      </c>
    </row>
    <row r="4277" spans="1:5">
      <c r="A4277">
        <f>YEAR(B4277)</f>
        <v/>
      </c>
      <c r="B4277">
        <f>'Input EIA Imports Petroleum'!A4276</f>
        <v/>
      </c>
      <c r="C4277">
        <f>'Input EIA Imports Petroleum'!K4276</f>
        <v/>
      </c>
      <c r="D4277">
        <f>'Input EIA Imports Petroleum'!L4276</f>
        <v/>
      </c>
      <c r="E4277">
        <f>VLOOKUP('Input EIA Imports Petroleum'!$E4276,'EIA Petroleum Classification'!$A:$B,2,FALSE)</f>
        <v/>
      </c>
    </row>
    <row r="4278" spans="1:5">
      <c r="A4278">
        <f>YEAR(B4278)</f>
        <v/>
      </c>
      <c r="B4278">
        <f>'Input EIA Imports Petroleum'!A4277</f>
        <v/>
      </c>
      <c r="C4278">
        <f>'Input EIA Imports Petroleum'!K4277</f>
        <v/>
      </c>
      <c r="D4278">
        <f>'Input EIA Imports Petroleum'!L4277</f>
        <v/>
      </c>
      <c r="E4278">
        <f>VLOOKUP('Input EIA Imports Petroleum'!$E4277,'EIA Petroleum Classification'!$A:$B,2,FALSE)</f>
        <v/>
      </c>
    </row>
    <row r="4279" spans="1:5">
      <c r="A4279">
        <f>YEAR(B4279)</f>
        <v/>
      </c>
      <c r="B4279">
        <f>'Input EIA Imports Petroleum'!A4278</f>
        <v/>
      </c>
      <c r="C4279">
        <f>'Input EIA Imports Petroleum'!K4278</f>
        <v/>
      </c>
      <c r="D4279">
        <f>'Input EIA Imports Petroleum'!L4278</f>
        <v/>
      </c>
      <c r="E4279">
        <f>VLOOKUP('Input EIA Imports Petroleum'!$E4278,'EIA Petroleum Classification'!$A:$B,2,FALSE)</f>
        <v/>
      </c>
    </row>
    <row r="4280" spans="1:5">
      <c r="A4280">
        <f>YEAR(B4280)</f>
        <v/>
      </c>
      <c r="B4280">
        <f>'Input EIA Imports Petroleum'!A4279</f>
        <v/>
      </c>
      <c r="C4280">
        <f>'Input EIA Imports Petroleum'!K4279</f>
        <v/>
      </c>
      <c r="D4280">
        <f>'Input EIA Imports Petroleum'!L4279</f>
        <v/>
      </c>
      <c r="E4280">
        <f>VLOOKUP('Input EIA Imports Petroleum'!$E4279,'EIA Petroleum Classification'!$A:$B,2,FALSE)</f>
        <v/>
      </c>
    </row>
    <row r="4281" spans="1:5">
      <c r="A4281">
        <f>YEAR(B4281)</f>
        <v/>
      </c>
      <c r="B4281">
        <f>'Input EIA Imports Petroleum'!A4280</f>
        <v/>
      </c>
      <c r="C4281">
        <f>'Input EIA Imports Petroleum'!K4280</f>
        <v/>
      </c>
      <c r="D4281">
        <f>'Input EIA Imports Petroleum'!L4280</f>
        <v/>
      </c>
      <c r="E4281">
        <f>VLOOKUP('Input EIA Imports Petroleum'!$E4280,'EIA Petroleum Classification'!$A:$B,2,FALSE)</f>
        <v/>
      </c>
    </row>
    <row r="4282" spans="1:5">
      <c r="A4282">
        <f>YEAR(B4282)</f>
        <v/>
      </c>
      <c r="B4282">
        <f>'Input EIA Imports Petroleum'!A4281</f>
        <v/>
      </c>
      <c r="C4282">
        <f>'Input EIA Imports Petroleum'!K4281</f>
        <v/>
      </c>
      <c r="D4282">
        <f>'Input EIA Imports Petroleum'!L4281</f>
        <v/>
      </c>
      <c r="E4282">
        <f>VLOOKUP('Input EIA Imports Petroleum'!$E4281,'EIA Petroleum Classification'!$A:$B,2,FALSE)</f>
        <v/>
      </c>
    </row>
    <row r="4283" spans="1:5">
      <c r="A4283">
        <f>YEAR(B4283)</f>
        <v/>
      </c>
      <c r="B4283">
        <f>'Input EIA Imports Petroleum'!A4282</f>
        <v/>
      </c>
      <c r="C4283">
        <f>'Input EIA Imports Petroleum'!K4282</f>
        <v/>
      </c>
      <c r="D4283">
        <f>'Input EIA Imports Petroleum'!L4282</f>
        <v/>
      </c>
      <c r="E4283">
        <f>VLOOKUP('Input EIA Imports Petroleum'!$E4282,'EIA Petroleum Classification'!$A:$B,2,FALSE)</f>
        <v/>
      </c>
    </row>
    <row r="4284" spans="1:5">
      <c r="A4284">
        <f>YEAR(B4284)</f>
        <v/>
      </c>
      <c r="B4284">
        <f>'Input EIA Imports Petroleum'!A4283</f>
        <v/>
      </c>
      <c r="C4284">
        <f>'Input EIA Imports Petroleum'!K4283</f>
        <v/>
      </c>
      <c r="D4284">
        <f>'Input EIA Imports Petroleum'!L4283</f>
        <v/>
      </c>
      <c r="E4284">
        <f>VLOOKUP('Input EIA Imports Petroleum'!$E4283,'EIA Petroleum Classification'!$A:$B,2,FALSE)</f>
        <v/>
      </c>
    </row>
    <row r="4285" spans="1:5">
      <c r="A4285">
        <f>YEAR(B4285)</f>
        <v/>
      </c>
      <c r="B4285">
        <f>'Input EIA Imports Petroleum'!A4284</f>
        <v/>
      </c>
      <c r="C4285">
        <f>'Input EIA Imports Petroleum'!K4284</f>
        <v/>
      </c>
      <c r="D4285">
        <f>'Input EIA Imports Petroleum'!L4284</f>
        <v/>
      </c>
      <c r="E4285">
        <f>VLOOKUP('Input EIA Imports Petroleum'!$E4284,'EIA Petroleum Classification'!$A:$B,2,FALSE)</f>
        <v/>
      </c>
    </row>
    <row r="4286" spans="1:5">
      <c r="A4286">
        <f>YEAR(B4286)</f>
        <v/>
      </c>
      <c r="B4286">
        <f>'Input EIA Imports Petroleum'!A4285</f>
        <v/>
      </c>
      <c r="C4286">
        <f>'Input EIA Imports Petroleum'!K4285</f>
        <v/>
      </c>
      <c r="D4286">
        <f>'Input EIA Imports Petroleum'!L4285</f>
        <v/>
      </c>
      <c r="E4286">
        <f>VLOOKUP('Input EIA Imports Petroleum'!$E4285,'EIA Petroleum Classification'!$A:$B,2,FALSE)</f>
        <v/>
      </c>
    </row>
    <row r="4287" spans="1:5">
      <c r="A4287">
        <f>YEAR(B4287)</f>
        <v/>
      </c>
      <c r="B4287">
        <f>'Input EIA Imports Petroleum'!A4286</f>
        <v/>
      </c>
      <c r="C4287">
        <f>'Input EIA Imports Petroleum'!K4286</f>
        <v/>
      </c>
      <c r="D4287">
        <f>'Input EIA Imports Petroleum'!L4286</f>
        <v/>
      </c>
      <c r="E4287">
        <f>VLOOKUP('Input EIA Imports Petroleum'!$E4286,'EIA Petroleum Classification'!$A:$B,2,FALSE)</f>
        <v/>
      </c>
    </row>
    <row r="4288" spans="1:5">
      <c r="A4288">
        <f>YEAR(B4288)</f>
        <v/>
      </c>
      <c r="B4288">
        <f>'Input EIA Imports Petroleum'!A4287</f>
        <v/>
      </c>
      <c r="C4288">
        <f>'Input EIA Imports Petroleum'!K4287</f>
        <v/>
      </c>
      <c r="D4288">
        <f>'Input EIA Imports Petroleum'!L4287</f>
        <v/>
      </c>
      <c r="E4288">
        <f>VLOOKUP('Input EIA Imports Petroleum'!$E4287,'EIA Petroleum Classification'!$A:$B,2,FALSE)</f>
        <v/>
      </c>
    </row>
    <row r="4289" spans="1:5">
      <c r="A4289">
        <f>YEAR(B4289)</f>
        <v/>
      </c>
      <c r="B4289">
        <f>'Input EIA Imports Petroleum'!A4288</f>
        <v/>
      </c>
      <c r="C4289">
        <f>'Input EIA Imports Petroleum'!K4288</f>
        <v/>
      </c>
      <c r="D4289">
        <f>'Input EIA Imports Petroleum'!L4288</f>
        <v/>
      </c>
      <c r="E4289">
        <f>VLOOKUP('Input EIA Imports Petroleum'!$E4288,'EIA Petroleum Classification'!$A:$B,2,FALSE)</f>
        <v/>
      </c>
    </row>
    <row r="4290" spans="1:5">
      <c r="A4290">
        <f>YEAR(B4290)</f>
        <v/>
      </c>
      <c r="B4290">
        <f>'Input EIA Imports Petroleum'!A4289</f>
        <v/>
      </c>
      <c r="C4290">
        <f>'Input EIA Imports Petroleum'!K4289</f>
        <v/>
      </c>
      <c r="D4290">
        <f>'Input EIA Imports Petroleum'!L4289</f>
        <v/>
      </c>
      <c r="E4290">
        <f>VLOOKUP('Input EIA Imports Petroleum'!$E4289,'EIA Petroleum Classification'!$A:$B,2,FALSE)</f>
        <v/>
      </c>
    </row>
    <row r="4291" spans="1:5">
      <c r="A4291">
        <f>YEAR(B4291)</f>
        <v/>
      </c>
      <c r="B4291">
        <f>'Input EIA Imports Petroleum'!A4290</f>
        <v/>
      </c>
      <c r="C4291">
        <f>'Input EIA Imports Petroleum'!K4290</f>
        <v/>
      </c>
      <c r="D4291">
        <f>'Input EIA Imports Petroleum'!L4290</f>
        <v/>
      </c>
      <c r="E4291">
        <f>VLOOKUP('Input EIA Imports Petroleum'!$E4290,'EIA Petroleum Classification'!$A:$B,2,FALSE)</f>
        <v/>
      </c>
    </row>
    <row r="4292" spans="1:5">
      <c r="A4292">
        <f>YEAR(B4292)</f>
        <v/>
      </c>
      <c r="B4292">
        <f>'Input EIA Imports Petroleum'!A4291</f>
        <v/>
      </c>
      <c r="C4292">
        <f>'Input EIA Imports Petroleum'!K4291</f>
        <v/>
      </c>
      <c r="D4292">
        <f>'Input EIA Imports Petroleum'!L4291</f>
        <v/>
      </c>
      <c r="E4292">
        <f>VLOOKUP('Input EIA Imports Petroleum'!$E4291,'EIA Petroleum Classification'!$A:$B,2,FALSE)</f>
        <v/>
      </c>
    </row>
    <row r="4293" spans="1:5">
      <c r="A4293">
        <f>YEAR(B4293)</f>
        <v/>
      </c>
      <c r="B4293">
        <f>'Input EIA Imports Petroleum'!A4292</f>
        <v/>
      </c>
      <c r="C4293">
        <f>'Input EIA Imports Petroleum'!K4292</f>
        <v/>
      </c>
      <c r="D4293">
        <f>'Input EIA Imports Petroleum'!L4292</f>
        <v/>
      </c>
      <c r="E4293">
        <f>VLOOKUP('Input EIA Imports Petroleum'!$E4292,'EIA Petroleum Classification'!$A:$B,2,FALSE)</f>
        <v/>
      </c>
    </row>
    <row r="4294" spans="1:5">
      <c r="A4294">
        <f>YEAR(B4294)</f>
        <v/>
      </c>
      <c r="B4294">
        <f>'Input EIA Imports Petroleum'!A4293</f>
        <v/>
      </c>
      <c r="C4294">
        <f>'Input EIA Imports Petroleum'!K4293</f>
        <v/>
      </c>
      <c r="D4294">
        <f>'Input EIA Imports Petroleum'!L4293</f>
        <v/>
      </c>
      <c r="E4294">
        <f>VLOOKUP('Input EIA Imports Petroleum'!$E4293,'EIA Petroleum Classification'!$A:$B,2,FALSE)</f>
        <v/>
      </c>
    </row>
    <row r="4295" spans="1:5">
      <c r="A4295">
        <f>YEAR(B4295)</f>
        <v/>
      </c>
      <c r="B4295">
        <f>'Input EIA Imports Petroleum'!A4294</f>
        <v/>
      </c>
      <c r="C4295">
        <f>'Input EIA Imports Petroleum'!K4294</f>
        <v/>
      </c>
      <c r="D4295">
        <f>'Input EIA Imports Petroleum'!L4294</f>
        <v/>
      </c>
      <c r="E4295">
        <f>VLOOKUP('Input EIA Imports Petroleum'!$E4294,'EIA Petroleum Classification'!$A:$B,2,FALSE)</f>
        <v/>
      </c>
    </row>
    <row r="4296" spans="1:5">
      <c r="A4296">
        <f>YEAR(B4296)</f>
        <v/>
      </c>
      <c r="B4296">
        <f>'Input EIA Imports Petroleum'!A4295</f>
        <v/>
      </c>
      <c r="C4296">
        <f>'Input EIA Imports Petroleum'!K4295</f>
        <v/>
      </c>
      <c r="D4296">
        <f>'Input EIA Imports Petroleum'!L4295</f>
        <v/>
      </c>
      <c r="E4296">
        <f>VLOOKUP('Input EIA Imports Petroleum'!$E4295,'EIA Petroleum Classification'!$A:$B,2,FALSE)</f>
        <v/>
      </c>
    </row>
    <row r="4297" spans="1:5">
      <c r="A4297">
        <f>YEAR(B4297)</f>
        <v/>
      </c>
      <c r="B4297">
        <f>'Input EIA Imports Petroleum'!A4296</f>
        <v/>
      </c>
      <c r="C4297">
        <f>'Input EIA Imports Petroleum'!K4296</f>
        <v/>
      </c>
      <c r="D4297">
        <f>'Input EIA Imports Petroleum'!L4296</f>
        <v/>
      </c>
      <c r="E4297">
        <f>VLOOKUP('Input EIA Imports Petroleum'!$E4296,'EIA Petroleum Classification'!$A:$B,2,FALSE)</f>
        <v/>
      </c>
    </row>
    <row r="4298" spans="1:5">
      <c r="A4298">
        <f>YEAR(B4298)</f>
        <v/>
      </c>
      <c r="B4298">
        <f>'Input EIA Imports Petroleum'!A4297</f>
        <v/>
      </c>
      <c r="C4298">
        <f>'Input EIA Imports Petroleum'!K4297</f>
        <v/>
      </c>
      <c r="D4298">
        <f>'Input EIA Imports Petroleum'!L4297</f>
        <v/>
      </c>
      <c r="E4298">
        <f>VLOOKUP('Input EIA Imports Petroleum'!$E4297,'EIA Petroleum Classification'!$A:$B,2,FALSE)</f>
        <v/>
      </c>
    </row>
    <row r="4299" spans="1:5">
      <c r="A4299">
        <f>YEAR(B4299)</f>
        <v/>
      </c>
      <c r="B4299">
        <f>'Input EIA Imports Petroleum'!A4298</f>
        <v/>
      </c>
      <c r="C4299">
        <f>'Input EIA Imports Petroleum'!K4298</f>
        <v/>
      </c>
      <c r="D4299">
        <f>'Input EIA Imports Petroleum'!L4298</f>
        <v/>
      </c>
      <c r="E4299">
        <f>VLOOKUP('Input EIA Imports Petroleum'!$E4298,'EIA Petroleum Classification'!$A:$B,2,FALSE)</f>
        <v/>
      </c>
    </row>
    <row r="4300" spans="1:5">
      <c r="A4300">
        <f>YEAR(B4300)</f>
        <v/>
      </c>
      <c r="B4300">
        <f>'Input EIA Imports Petroleum'!A4299</f>
        <v/>
      </c>
      <c r="C4300">
        <f>'Input EIA Imports Petroleum'!K4299</f>
        <v/>
      </c>
      <c r="D4300">
        <f>'Input EIA Imports Petroleum'!L4299</f>
        <v/>
      </c>
      <c r="E4300">
        <f>VLOOKUP('Input EIA Imports Petroleum'!$E4299,'EIA Petroleum Classification'!$A:$B,2,FALSE)</f>
        <v/>
      </c>
    </row>
    <row r="4301" spans="1:5">
      <c r="A4301">
        <f>YEAR(B4301)</f>
        <v/>
      </c>
      <c r="B4301">
        <f>'Input EIA Imports Petroleum'!A4300</f>
        <v/>
      </c>
      <c r="C4301">
        <f>'Input EIA Imports Petroleum'!K4300</f>
        <v/>
      </c>
      <c r="D4301">
        <f>'Input EIA Imports Petroleum'!L4300</f>
        <v/>
      </c>
      <c r="E4301">
        <f>VLOOKUP('Input EIA Imports Petroleum'!$E4300,'EIA Petroleum Classification'!$A:$B,2,FALSE)</f>
        <v/>
      </c>
    </row>
    <row r="4302" spans="1:5">
      <c r="A4302">
        <f>YEAR(B4302)</f>
        <v/>
      </c>
      <c r="B4302">
        <f>'Input EIA Imports Petroleum'!A4301</f>
        <v/>
      </c>
      <c r="C4302">
        <f>'Input EIA Imports Petroleum'!K4301</f>
        <v/>
      </c>
      <c r="D4302">
        <f>'Input EIA Imports Petroleum'!L4301</f>
        <v/>
      </c>
      <c r="E4302">
        <f>VLOOKUP('Input EIA Imports Petroleum'!$E4301,'EIA Petroleum Classification'!$A:$B,2,FALSE)</f>
        <v/>
      </c>
    </row>
    <row r="4303" spans="1:5">
      <c r="A4303">
        <f>YEAR(B4303)</f>
        <v/>
      </c>
      <c r="B4303">
        <f>'Input EIA Imports Petroleum'!A4302</f>
        <v/>
      </c>
      <c r="C4303">
        <f>'Input EIA Imports Petroleum'!K4302</f>
        <v/>
      </c>
      <c r="D4303">
        <f>'Input EIA Imports Petroleum'!L4302</f>
        <v/>
      </c>
      <c r="E4303">
        <f>VLOOKUP('Input EIA Imports Petroleum'!$E4302,'EIA Petroleum Classification'!$A:$B,2,FALSE)</f>
        <v/>
      </c>
    </row>
    <row r="4304" spans="1:5">
      <c r="A4304">
        <f>YEAR(B4304)</f>
        <v/>
      </c>
      <c r="B4304">
        <f>'Input EIA Imports Petroleum'!A4303</f>
        <v/>
      </c>
      <c r="C4304">
        <f>'Input EIA Imports Petroleum'!K4303</f>
        <v/>
      </c>
      <c r="D4304">
        <f>'Input EIA Imports Petroleum'!L4303</f>
        <v/>
      </c>
      <c r="E4304">
        <f>VLOOKUP('Input EIA Imports Petroleum'!$E4303,'EIA Petroleum Classification'!$A:$B,2,FALSE)</f>
        <v/>
      </c>
    </row>
    <row r="4305" spans="1:5">
      <c r="A4305">
        <f>YEAR(B4305)</f>
        <v/>
      </c>
      <c r="B4305">
        <f>'Input EIA Imports Petroleum'!A4304</f>
        <v/>
      </c>
      <c r="C4305">
        <f>'Input EIA Imports Petroleum'!K4304</f>
        <v/>
      </c>
      <c r="D4305">
        <f>'Input EIA Imports Petroleum'!L4304</f>
        <v/>
      </c>
      <c r="E4305">
        <f>VLOOKUP('Input EIA Imports Petroleum'!$E4304,'EIA Petroleum Classification'!$A:$B,2,FALSE)</f>
        <v/>
      </c>
    </row>
    <row r="4306" spans="1:5">
      <c r="A4306">
        <f>YEAR(B4306)</f>
        <v/>
      </c>
      <c r="B4306">
        <f>'Input EIA Imports Petroleum'!A4305</f>
        <v/>
      </c>
      <c r="C4306">
        <f>'Input EIA Imports Petroleum'!K4305</f>
        <v/>
      </c>
      <c r="D4306">
        <f>'Input EIA Imports Petroleum'!L4305</f>
        <v/>
      </c>
      <c r="E4306">
        <f>VLOOKUP('Input EIA Imports Petroleum'!$E4305,'EIA Petroleum Classification'!$A:$B,2,FALSE)</f>
        <v/>
      </c>
    </row>
    <row r="4307" spans="1:5">
      <c r="A4307">
        <f>YEAR(B4307)</f>
        <v/>
      </c>
      <c r="B4307">
        <f>'Input EIA Imports Petroleum'!A4306</f>
        <v/>
      </c>
      <c r="C4307">
        <f>'Input EIA Imports Petroleum'!K4306</f>
        <v/>
      </c>
      <c r="D4307">
        <f>'Input EIA Imports Petroleum'!L4306</f>
        <v/>
      </c>
      <c r="E4307">
        <f>VLOOKUP('Input EIA Imports Petroleum'!$E4306,'EIA Petroleum Classification'!$A:$B,2,FALSE)</f>
        <v/>
      </c>
    </row>
    <row r="4308" spans="1:5">
      <c r="A4308">
        <f>YEAR(B4308)</f>
        <v/>
      </c>
      <c r="B4308">
        <f>'Input EIA Imports Petroleum'!A4307</f>
        <v/>
      </c>
      <c r="C4308">
        <f>'Input EIA Imports Petroleum'!K4307</f>
        <v/>
      </c>
      <c r="D4308">
        <f>'Input EIA Imports Petroleum'!L4307</f>
        <v/>
      </c>
      <c r="E4308">
        <f>VLOOKUP('Input EIA Imports Petroleum'!$E4307,'EIA Petroleum Classification'!$A:$B,2,FALSE)</f>
        <v/>
      </c>
    </row>
    <row r="4309" spans="1:5">
      <c r="A4309">
        <f>YEAR(B4309)</f>
        <v/>
      </c>
      <c r="B4309">
        <f>'Input EIA Imports Petroleum'!A4308</f>
        <v/>
      </c>
      <c r="C4309">
        <f>'Input EIA Imports Petroleum'!K4308</f>
        <v/>
      </c>
      <c r="D4309">
        <f>'Input EIA Imports Petroleum'!L4308</f>
        <v/>
      </c>
      <c r="E4309">
        <f>VLOOKUP('Input EIA Imports Petroleum'!$E4308,'EIA Petroleum Classification'!$A:$B,2,FALSE)</f>
        <v/>
      </c>
    </row>
    <row r="4310" spans="1:5">
      <c r="A4310">
        <f>YEAR(B4310)</f>
        <v/>
      </c>
      <c r="B4310">
        <f>'Input EIA Imports Petroleum'!A4309</f>
        <v/>
      </c>
      <c r="C4310">
        <f>'Input EIA Imports Petroleum'!K4309</f>
        <v/>
      </c>
      <c r="D4310">
        <f>'Input EIA Imports Petroleum'!L4309</f>
        <v/>
      </c>
      <c r="E4310">
        <f>VLOOKUP('Input EIA Imports Petroleum'!$E4309,'EIA Petroleum Classification'!$A:$B,2,FALSE)</f>
        <v/>
      </c>
    </row>
    <row r="4311" spans="1:5">
      <c r="A4311">
        <f>YEAR(B4311)</f>
        <v/>
      </c>
      <c r="B4311">
        <f>'Input EIA Imports Petroleum'!A4310</f>
        <v/>
      </c>
      <c r="C4311">
        <f>'Input EIA Imports Petroleum'!K4310</f>
        <v/>
      </c>
      <c r="D4311">
        <f>'Input EIA Imports Petroleum'!L4310</f>
        <v/>
      </c>
      <c r="E4311">
        <f>VLOOKUP('Input EIA Imports Petroleum'!$E4310,'EIA Petroleum Classification'!$A:$B,2,FALSE)</f>
        <v/>
      </c>
    </row>
    <row r="4312" spans="1:5">
      <c r="A4312">
        <f>YEAR(B4312)</f>
        <v/>
      </c>
      <c r="B4312">
        <f>'Input EIA Imports Petroleum'!A4311</f>
        <v/>
      </c>
      <c r="C4312">
        <f>'Input EIA Imports Petroleum'!K4311</f>
        <v/>
      </c>
      <c r="D4312">
        <f>'Input EIA Imports Petroleum'!L4311</f>
        <v/>
      </c>
      <c r="E4312">
        <f>VLOOKUP('Input EIA Imports Petroleum'!$E4311,'EIA Petroleum Classification'!$A:$B,2,FALSE)</f>
        <v/>
      </c>
    </row>
    <row r="4313" spans="1:5">
      <c r="A4313">
        <f>YEAR(B4313)</f>
        <v/>
      </c>
      <c r="B4313">
        <f>'Input EIA Imports Petroleum'!A4312</f>
        <v/>
      </c>
      <c r="C4313">
        <f>'Input EIA Imports Petroleum'!K4312</f>
        <v/>
      </c>
      <c r="D4313">
        <f>'Input EIA Imports Petroleum'!L4312</f>
        <v/>
      </c>
      <c r="E4313">
        <f>VLOOKUP('Input EIA Imports Petroleum'!$E4312,'EIA Petroleum Classification'!$A:$B,2,FALSE)</f>
        <v/>
      </c>
    </row>
    <row r="4314" spans="1:5">
      <c r="A4314">
        <f>YEAR(B4314)</f>
        <v/>
      </c>
      <c r="B4314">
        <f>'Input EIA Imports Petroleum'!A4313</f>
        <v/>
      </c>
      <c r="C4314">
        <f>'Input EIA Imports Petroleum'!K4313</f>
        <v/>
      </c>
      <c r="D4314">
        <f>'Input EIA Imports Petroleum'!L4313</f>
        <v/>
      </c>
      <c r="E4314">
        <f>VLOOKUP('Input EIA Imports Petroleum'!$E4313,'EIA Petroleum Classification'!$A:$B,2,FALSE)</f>
        <v/>
      </c>
    </row>
    <row r="4315" spans="1:5">
      <c r="A4315">
        <f>YEAR(B4315)</f>
        <v/>
      </c>
      <c r="B4315">
        <f>'Input EIA Imports Petroleum'!A4314</f>
        <v/>
      </c>
      <c r="C4315">
        <f>'Input EIA Imports Petroleum'!K4314</f>
        <v/>
      </c>
      <c r="D4315">
        <f>'Input EIA Imports Petroleum'!L4314</f>
        <v/>
      </c>
      <c r="E4315">
        <f>VLOOKUP('Input EIA Imports Petroleum'!$E4314,'EIA Petroleum Classification'!$A:$B,2,FALSE)</f>
        <v/>
      </c>
    </row>
    <row r="4316" spans="1:5">
      <c r="A4316">
        <f>YEAR(B4316)</f>
        <v/>
      </c>
      <c r="B4316">
        <f>'Input EIA Imports Petroleum'!A4315</f>
        <v/>
      </c>
      <c r="C4316">
        <f>'Input EIA Imports Petroleum'!K4315</f>
        <v/>
      </c>
      <c r="D4316">
        <f>'Input EIA Imports Petroleum'!L4315</f>
        <v/>
      </c>
      <c r="E4316">
        <f>VLOOKUP('Input EIA Imports Petroleum'!$E4315,'EIA Petroleum Classification'!$A:$B,2,FALSE)</f>
        <v/>
      </c>
    </row>
    <row r="4317" spans="1:5">
      <c r="A4317">
        <f>YEAR(B4317)</f>
        <v/>
      </c>
      <c r="B4317">
        <f>'Input EIA Imports Petroleum'!A4316</f>
        <v/>
      </c>
      <c r="C4317">
        <f>'Input EIA Imports Petroleum'!K4316</f>
        <v/>
      </c>
      <c r="D4317">
        <f>'Input EIA Imports Petroleum'!L4316</f>
        <v/>
      </c>
      <c r="E4317">
        <f>VLOOKUP('Input EIA Imports Petroleum'!$E4316,'EIA Petroleum Classification'!$A:$B,2,FALSE)</f>
        <v/>
      </c>
    </row>
    <row r="4318" spans="1:5">
      <c r="A4318">
        <f>YEAR(B4318)</f>
        <v/>
      </c>
      <c r="B4318">
        <f>'Input EIA Imports Petroleum'!A4317</f>
        <v/>
      </c>
      <c r="C4318">
        <f>'Input EIA Imports Petroleum'!K4317</f>
        <v/>
      </c>
      <c r="D4318">
        <f>'Input EIA Imports Petroleum'!L4317</f>
        <v/>
      </c>
      <c r="E4318">
        <f>VLOOKUP('Input EIA Imports Petroleum'!$E4317,'EIA Petroleum Classification'!$A:$B,2,FALSE)</f>
        <v/>
      </c>
    </row>
    <row r="4319" spans="1:5">
      <c r="A4319">
        <f>YEAR(B4319)</f>
        <v/>
      </c>
      <c r="B4319">
        <f>'Input EIA Imports Petroleum'!A4318</f>
        <v/>
      </c>
      <c r="C4319">
        <f>'Input EIA Imports Petroleum'!K4318</f>
        <v/>
      </c>
      <c r="D4319">
        <f>'Input EIA Imports Petroleum'!L4318</f>
        <v/>
      </c>
      <c r="E4319">
        <f>VLOOKUP('Input EIA Imports Petroleum'!$E4318,'EIA Petroleum Classification'!$A:$B,2,FALSE)</f>
        <v/>
      </c>
    </row>
    <row r="4320" spans="1:5">
      <c r="A4320">
        <f>YEAR(B4320)</f>
        <v/>
      </c>
      <c r="B4320">
        <f>'Input EIA Imports Petroleum'!A4319</f>
        <v/>
      </c>
      <c r="C4320">
        <f>'Input EIA Imports Petroleum'!K4319</f>
        <v/>
      </c>
      <c r="D4320">
        <f>'Input EIA Imports Petroleum'!L4319</f>
        <v/>
      </c>
      <c r="E4320">
        <f>VLOOKUP('Input EIA Imports Petroleum'!$E4319,'EIA Petroleum Classification'!$A:$B,2,FALSE)</f>
        <v/>
      </c>
    </row>
    <row r="4321" spans="1:5">
      <c r="A4321">
        <f>YEAR(B4321)</f>
        <v/>
      </c>
      <c r="B4321">
        <f>'Input EIA Imports Petroleum'!A4320</f>
        <v/>
      </c>
      <c r="C4321">
        <f>'Input EIA Imports Petroleum'!K4320</f>
        <v/>
      </c>
      <c r="D4321">
        <f>'Input EIA Imports Petroleum'!L4320</f>
        <v/>
      </c>
      <c r="E4321">
        <f>VLOOKUP('Input EIA Imports Petroleum'!$E4320,'EIA Petroleum Classification'!$A:$B,2,FALSE)</f>
        <v/>
      </c>
    </row>
    <row r="4322" spans="1:5">
      <c r="A4322">
        <f>YEAR(B4322)</f>
        <v/>
      </c>
      <c r="B4322">
        <f>'Input EIA Imports Petroleum'!A4321</f>
        <v/>
      </c>
      <c r="C4322">
        <f>'Input EIA Imports Petroleum'!K4321</f>
        <v/>
      </c>
      <c r="D4322">
        <f>'Input EIA Imports Petroleum'!L4321</f>
        <v/>
      </c>
      <c r="E4322">
        <f>VLOOKUP('Input EIA Imports Petroleum'!$E4321,'EIA Petroleum Classification'!$A:$B,2,FALSE)</f>
        <v/>
      </c>
    </row>
    <row r="4323" spans="1:5">
      <c r="A4323">
        <f>YEAR(B4323)</f>
        <v/>
      </c>
      <c r="B4323">
        <f>'Input EIA Imports Petroleum'!A4322</f>
        <v/>
      </c>
      <c r="C4323">
        <f>'Input EIA Imports Petroleum'!K4322</f>
        <v/>
      </c>
      <c r="D4323">
        <f>'Input EIA Imports Petroleum'!L4322</f>
        <v/>
      </c>
      <c r="E4323">
        <f>VLOOKUP('Input EIA Imports Petroleum'!$E4322,'EIA Petroleum Classification'!$A:$B,2,FALSE)</f>
        <v/>
      </c>
    </row>
    <row r="4324" spans="1:5">
      <c r="A4324">
        <f>YEAR(B4324)</f>
        <v/>
      </c>
      <c r="B4324">
        <f>'Input EIA Imports Petroleum'!A4323</f>
        <v/>
      </c>
      <c r="C4324">
        <f>'Input EIA Imports Petroleum'!K4323</f>
        <v/>
      </c>
      <c r="D4324">
        <f>'Input EIA Imports Petroleum'!L4323</f>
        <v/>
      </c>
      <c r="E4324">
        <f>VLOOKUP('Input EIA Imports Petroleum'!$E4323,'EIA Petroleum Classification'!$A:$B,2,FALSE)</f>
        <v/>
      </c>
    </row>
    <row r="4325" spans="1:5">
      <c r="A4325">
        <f>YEAR(B4325)</f>
        <v/>
      </c>
      <c r="B4325">
        <f>'Input EIA Imports Petroleum'!A4324</f>
        <v/>
      </c>
      <c r="C4325">
        <f>'Input EIA Imports Petroleum'!K4324</f>
        <v/>
      </c>
      <c r="D4325">
        <f>'Input EIA Imports Petroleum'!L4324</f>
        <v/>
      </c>
      <c r="E4325">
        <f>VLOOKUP('Input EIA Imports Petroleum'!$E4324,'EIA Petroleum Classification'!$A:$B,2,FALSE)</f>
        <v/>
      </c>
    </row>
    <row r="4326" spans="1:5">
      <c r="A4326">
        <f>YEAR(B4326)</f>
        <v/>
      </c>
      <c r="B4326">
        <f>'Input EIA Imports Petroleum'!A4325</f>
        <v/>
      </c>
      <c r="C4326">
        <f>'Input EIA Imports Petroleum'!K4325</f>
        <v/>
      </c>
      <c r="D4326">
        <f>'Input EIA Imports Petroleum'!L4325</f>
        <v/>
      </c>
      <c r="E4326">
        <f>VLOOKUP('Input EIA Imports Petroleum'!$E4325,'EIA Petroleum Classification'!$A:$B,2,FALSE)</f>
        <v/>
      </c>
    </row>
    <row r="4327" spans="1:5">
      <c r="A4327">
        <f>YEAR(B4327)</f>
        <v/>
      </c>
      <c r="B4327">
        <f>'Input EIA Imports Petroleum'!A4326</f>
        <v/>
      </c>
      <c r="C4327">
        <f>'Input EIA Imports Petroleum'!K4326</f>
        <v/>
      </c>
      <c r="D4327">
        <f>'Input EIA Imports Petroleum'!L4326</f>
        <v/>
      </c>
      <c r="E4327">
        <f>VLOOKUP('Input EIA Imports Petroleum'!$E4326,'EIA Petroleum Classification'!$A:$B,2,FALSE)</f>
        <v/>
      </c>
    </row>
    <row r="4328" spans="1:5">
      <c r="A4328">
        <f>YEAR(B4328)</f>
        <v/>
      </c>
      <c r="B4328">
        <f>'Input EIA Imports Petroleum'!A4327</f>
        <v/>
      </c>
      <c r="C4328">
        <f>'Input EIA Imports Petroleum'!K4327</f>
        <v/>
      </c>
      <c r="D4328">
        <f>'Input EIA Imports Petroleum'!L4327</f>
        <v/>
      </c>
      <c r="E4328">
        <f>VLOOKUP('Input EIA Imports Petroleum'!$E4327,'EIA Petroleum Classification'!$A:$B,2,FALSE)</f>
        <v/>
      </c>
    </row>
    <row r="4329" spans="1:5">
      <c r="A4329">
        <f>YEAR(B4329)</f>
        <v/>
      </c>
      <c r="B4329">
        <f>'Input EIA Imports Petroleum'!A4328</f>
        <v/>
      </c>
      <c r="C4329">
        <f>'Input EIA Imports Petroleum'!K4328</f>
        <v/>
      </c>
      <c r="D4329">
        <f>'Input EIA Imports Petroleum'!L4328</f>
        <v/>
      </c>
      <c r="E4329">
        <f>VLOOKUP('Input EIA Imports Petroleum'!$E4328,'EIA Petroleum Classification'!$A:$B,2,FALSE)</f>
        <v/>
      </c>
    </row>
    <row r="4330" spans="1:5">
      <c r="A4330">
        <f>YEAR(B4330)</f>
        <v/>
      </c>
      <c r="B4330">
        <f>'Input EIA Imports Petroleum'!A4329</f>
        <v/>
      </c>
      <c r="C4330">
        <f>'Input EIA Imports Petroleum'!K4329</f>
        <v/>
      </c>
      <c r="D4330">
        <f>'Input EIA Imports Petroleum'!L4329</f>
        <v/>
      </c>
      <c r="E4330">
        <f>VLOOKUP('Input EIA Imports Petroleum'!$E4329,'EIA Petroleum Classification'!$A:$B,2,FALSE)</f>
        <v/>
      </c>
    </row>
    <row r="4331" spans="1:5">
      <c r="A4331">
        <f>YEAR(B4331)</f>
        <v/>
      </c>
      <c r="B4331">
        <f>'Input EIA Imports Petroleum'!A4330</f>
        <v/>
      </c>
      <c r="C4331">
        <f>'Input EIA Imports Petroleum'!K4330</f>
        <v/>
      </c>
      <c r="D4331">
        <f>'Input EIA Imports Petroleum'!L4330</f>
        <v/>
      </c>
      <c r="E4331">
        <f>VLOOKUP('Input EIA Imports Petroleum'!$E4330,'EIA Petroleum Classification'!$A:$B,2,FALSE)</f>
        <v/>
      </c>
    </row>
    <row r="4332" spans="1:5">
      <c r="A4332">
        <f>YEAR(B4332)</f>
        <v/>
      </c>
      <c r="B4332">
        <f>'Input EIA Imports Petroleum'!A4331</f>
        <v/>
      </c>
      <c r="C4332">
        <f>'Input EIA Imports Petroleum'!K4331</f>
        <v/>
      </c>
      <c r="D4332">
        <f>'Input EIA Imports Petroleum'!L4331</f>
        <v/>
      </c>
      <c r="E4332">
        <f>VLOOKUP('Input EIA Imports Petroleum'!$E4331,'EIA Petroleum Classification'!$A:$B,2,FALSE)</f>
        <v/>
      </c>
    </row>
    <row r="4333" spans="1:5">
      <c r="A4333">
        <f>YEAR(B4333)</f>
        <v/>
      </c>
      <c r="B4333">
        <f>'Input EIA Imports Petroleum'!A4332</f>
        <v/>
      </c>
      <c r="C4333">
        <f>'Input EIA Imports Petroleum'!K4332</f>
        <v/>
      </c>
      <c r="D4333">
        <f>'Input EIA Imports Petroleum'!L4332</f>
        <v/>
      </c>
      <c r="E4333">
        <f>VLOOKUP('Input EIA Imports Petroleum'!$E4332,'EIA Petroleum Classification'!$A:$B,2,FALSE)</f>
        <v/>
      </c>
    </row>
    <row r="4334" spans="1:5">
      <c r="A4334">
        <f>YEAR(B4334)</f>
        <v/>
      </c>
      <c r="B4334">
        <f>'Input EIA Imports Petroleum'!A4333</f>
        <v/>
      </c>
      <c r="C4334">
        <f>'Input EIA Imports Petroleum'!K4333</f>
        <v/>
      </c>
      <c r="D4334">
        <f>'Input EIA Imports Petroleum'!L4333</f>
        <v/>
      </c>
      <c r="E4334">
        <f>VLOOKUP('Input EIA Imports Petroleum'!$E4333,'EIA Petroleum Classification'!$A:$B,2,FALSE)</f>
        <v/>
      </c>
    </row>
    <row r="4335" spans="1:5">
      <c r="A4335">
        <f>YEAR(B4335)</f>
        <v/>
      </c>
      <c r="B4335">
        <f>'Input EIA Imports Petroleum'!A4334</f>
        <v/>
      </c>
      <c r="C4335">
        <f>'Input EIA Imports Petroleum'!K4334</f>
        <v/>
      </c>
      <c r="D4335">
        <f>'Input EIA Imports Petroleum'!L4334</f>
        <v/>
      </c>
      <c r="E4335">
        <f>VLOOKUP('Input EIA Imports Petroleum'!$E4334,'EIA Petroleum Classification'!$A:$B,2,FALSE)</f>
        <v/>
      </c>
    </row>
    <row r="4336" spans="1:5">
      <c r="A4336">
        <f>YEAR(B4336)</f>
        <v/>
      </c>
      <c r="B4336">
        <f>'Input EIA Imports Petroleum'!A4335</f>
        <v/>
      </c>
      <c r="C4336">
        <f>'Input EIA Imports Petroleum'!K4335</f>
        <v/>
      </c>
      <c r="D4336">
        <f>'Input EIA Imports Petroleum'!L4335</f>
        <v/>
      </c>
      <c r="E4336">
        <f>VLOOKUP('Input EIA Imports Petroleum'!$E4335,'EIA Petroleum Classification'!$A:$B,2,FALSE)</f>
        <v/>
      </c>
    </row>
    <row r="4337" spans="1:5">
      <c r="A4337">
        <f>YEAR(B4337)</f>
        <v/>
      </c>
      <c r="B4337">
        <f>'Input EIA Imports Petroleum'!A4336</f>
        <v/>
      </c>
      <c r="C4337">
        <f>'Input EIA Imports Petroleum'!K4336</f>
        <v/>
      </c>
      <c r="D4337">
        <f>'Input EIA Imports Petroleum'!L4336</f>
        <v/>
      </c>
      <c r="E4337">
        <f>VLOOKUP('Input EIA Imports Petroleum'!$E4336,'EIA Petroleum Classification'!$A:$B,2,FALSE)</f>
        <v/>
      </c>
    </row>
    <row r="4338" spans="1:5">
      <c r="A4338">
        <f>YEAR(B4338)</f>
        <v/>
      </c>
      <c r="B4338">
        <f>'Input EIA Imports Petroleum'!A4337</f>
        <v/>
      </c>
      <c r="C4338">
        <f>'Input EIA Imports Petroleum'!K4337</f>
        <v/>
      </c>
      <c r="D4338">
        <f>'Input EIA Imports Petroleum'!L4337</f>
        <v/>
      </c>
      <c r="E4338">
        <f>VLOOKUP('Input EIA Imports Petroleum'!$E4337,'EIA Petroleum Classification'!$A:$B,2,FALSE)</f>
        <v/>
      </c>
    </row>
    <row r="4339" spans="1:5">
      <c r="A4339">
        <f>YEAR(B4339)</f>
        <v/>
      </c>
      <c r="B4339">
        <f>'Input EIA Imports Petroleum'!A4338</f>
        <v/>
      </c>
      <c r="C4339">
        <f>'Input EIA Imports Petroleum'!K4338</f>
        <v/>
      </c>
      <c r="D4339">
        <f>'Input EIA Imports Petroleum'!L4338</f>
        <v/>
      </c>
      <c r="E4339">
        <f>VLOOKUP('Input EIA Imports Petroleum'!$E4338,'EIA Petroleum Classification'!$A:$B,2,FALSE)</f>
        <v/>
      </c>
    </row>
    <row r="4340" spans="1:5">
      <c r="A4340">
        <f>YEAR(B4340)</f>
        <v/>
      </c>
      <c r="B4340">
        <f>'Input EIA Imports Petroleum'!A4339</f>
        <v/>
      </c>
      <c r="C4340">
        <f>'Input EIA Imports Petroleum'!K4339</f>
        <v/>
      </c>
      <c r="D4340">
        <f>'Input EIA Imports Petroleum'!L4339</f>
        <v/>
      </c>
      <c r="E4340">
        <f>VLOOKUP('Input EIA Imports Petroleum'!$E4339,'EIA Petroleum Classification'!$A:$B,2,FALSE)</f>
        <v/>
      </c>
    </row>
    <row r="4341" spans="1:5">
      <c r="A4341">
        <f>YEAR(B4341)</f>
        <v/>
      </c>
      <c r="B4341">
        <f>'Input EIA Imports Petroleum'!A4340</f>
        <v/>
      </c>
      <c r="C4341">
        <f>'Input EIA Imports Petroleum'!K4340</f>
        <v/>
      </c>
      <c r="D4341">
        <f>'Input EIA Imports Petroleum'!L4340</f>
        <v/>
      </c>
      <c r="E4341">
        <f>VLOOKUP('Input EIA Imports Petroleum'!$E4340,'EIA Petroleum Classification'!$A:$B,2,FALSE)</f>
        <v/>
      </c>
    </row>
    <row r="4342" spans="1:5">
      <c r="A4342">
        <f>YEAR(B4342)</f>
        <v/>
      </c>
      <c r="B4342">
        <f>'Input EIA Imports Petroleum'!A4341</f>
        <v/>
      </c>
      <c r="C4342">
        <f>'Input EIA Imports Petroleum'!K4341</f>
        <v/>
      </c>
      <c r="D4342">
        <f>'Input EIA Imports Petroleum'!L4341</f>
        <v/>
      </c>
      <c r="E4342">
        <f>VLOOKUP('Input EIA Imports Petroleum'!$E4341,'EIA Petroleum Classification'!$A:$B,2,FALSE)</f>
        <v/>
      </c>
    </row>
    <row r="4343" spans="1:5">
      <c r="A4343">
        <f>YEAR(B4343)</f>
        <v/>
      </c>
      <c r="B4343">
        <f>'Input EIA Imports Petroleum'!A4342</f>
        <v/>
      </c>
      <c r="C4343">
        <f>'Input EIA Imports Petroleum'!K4342</f>
        <v/>
      </c>
      <c r="D4343">
        <f>'Input EIA Imports Petroleum'!L4342</f>
        <v/>
      </c>
      <c r="E4343">
        <f>VLOOKUP('Input EIA Imports Petroleum'!$E4342,'EIA Petroleum Classification'!$A:$B,2,FALSE)</f>
        <v/>
      </c>
    </row>
    <row r="4344" spans="1:5">
      <c r="A4344">
        <f>YEAR(B4344)</f>
        <v/>
      </c>
      <c r="B4344">
        <f>'Input EIA Imports Petroleum'!A4343</f>
        <v/>
      </c>
      <c r="C4344">
        <f>'Input EIA Imports Petroleum'!K4343</f>
        <v/>
      </c>
      <c r="D4344">
        <f>'Input EIA Imports Petroleum'!L4343</f>
        <v/>
      </c>
      <c r="E4344">
        <f>VLOOKUP('Input EIA Imports Petroleum'!$E4343,'EIA Petroleum Classification'!$A:$B,2,FALSE)</f>
        <v/>
      </c>
    </row>
    <row r="4345" spans="1:5">
      <c r="A4345">
        <f>YEAR(B4345)</f>
        <v/>
      </c>
      <c r="B4345">
        <f>'Input EIA Imports Petroleum'!A4344</f>
        <v/>
      </c>
      <c r="C4345">
        <f>'Input EIA Imports Petroleum'!K4344</f>
        <v/>
      </c>
      <c r="D4345">
        <f>'Input EIA Imports Petroleum'!L4344</f>
        <v/>
      </c>
      <c r="E4345">
        <f>VLOOKUP('Input EIA Imports Petroleum'!$E4344,'EIA Petroleum Classification'!$A:$B,2,FALSE)</f>
        <v/>
      </c>
    </row>
    <row r="4346" spans="1:5">
      <c r="A4346">
        <f>YEAR(B4346)</f>
        <v/>
      </c>
      <c r="B4346">
        <f>'Input EIA Imports Petroleum'!A4345</f>
        <v/>
      </c>
      <c r="C4346">
        <f>'Input EIA Imports Petroleum'!K4345</f>
        <v/>
      </c>
      <c r="D4346">
        <f>'Input EIA Imports Petroleum'!L4345</f>
        <v/>
      </c>
      <c r="E4346">
        <f>VLOOKUP('Input EIA Imports Petroleum'!$E4345,'EIA Petroleum Classification'!$A:$B,2,FALSE)</f>
        <v/>
      </c>
    </row>
    <row r="4347" spans="1:5">
      <c r="A4347">
        <f>YEAR(B4347)</f>
        <v/>
      </c>
      <c r="B4347">
        <f>'Input EIA Imports Petroleum'!A4346</f>
        <v/>
      </c>
      <c r="C4347">
        <f>'Input EIA Imports Petroleum'!K4346</f>
        <v/>
      </c>
      <c r="D4347">
        <f>'Input EIA Imports Petroleum'!L4346</f>
        <v/>
      </c>
      <c r="E4347">
        <f>VLOOKUP('Input EIA Imports Petroleum'!$E4346,'EIA Petroleum Classification'!$A:$B,2,FALSE)</f>
        <v/>
      </c>
    </row>
    <row r="4348" spans="1:5">
      <c r="A4348">
        <f>YEAR(B4348)</f>
        <v/>
      </c>
      <c r="B4348">
        <f>'Input EIA Imports Petroleum'!A4347</f>
        <v/>
      </c>
      <c r="C4348">
        <f>'Input EIA Imports Petroleum'!K4347</f>
        <v/>
      </c>
      <c r="D4348">
        <f>'Input EIA Imports Petroleum'!L4347</f>
        <v/>
      </c>
      <c r="E4348">
        <f>VLOOKUP('Input EIA Imports Petroleum'!$E4347,'EIA Petroleum Classification'!$A:$B,2,FALSE)</f>
        <v/>
      </c>
    </row>
    <row r="4349" spans="1:5">
      <c r="A4349">
        <f>YEAR(B4349)</f>
        <v/>
      </c>
      <c r="B4349">
        <f>'Input EIA Imports Petroleum'!A4348</f>
        <v/>
      </c>
      <c r="C4349">
        <f>'Input EIA Imports Petroleum'!K4348</f>
        <v/>
      </c>
      <c r="D4349">
        <f>'Input EIA Imports Petroleum'!L4348</f>
        <v/>
      </c>
      <c r="E4349">
        <f>VLOOKUP('Input EIA Imports Petroleum'!$E4348,'EIA Petroleum Classification'!$A:$B,2,FALSE)</f>
        <v/>
      </c>
    </row>
    <row r="4350" spans="1:5">
      <c r="A4350">
        <f>YEAR(B4350)</f>
        <v/>
      </c>
      <c r="B4350">
        <f>'Input EIA Imports Petroleum'!A4349</f>
        <v/>
      </c>
      <c r="C4350">
        <f>'Input EIA Imports Petroleum'!K4349</f>
        <v/>
      </c>
      <c r="D4350">
        <f>'Input EIA Imports Petroleum'!L4349</f>
        <v/>
      </c>
      <c r="E4350">
        <f>VLOOKUP('Input EIA Imports Petroleum'!$E4349,'EIA Petroleum Classification'!$A:$B,2,FALSE)</f>
        <v/>
      </c>
    </row>
    <row r="4351" spans="1:5">
      <c r="A4351">
        <f>YEAR(B4351)</f>
        <v/>
      </c>
      <c r="B4351">
        <f>'Input EIA Imports Petroleum'!A4350</f>
        <v/>
      </c>
      <c r="C4351">
        <f>'Input EIA Imports Petroleum'!K4350</f>
        <v/>
      </c>
      <c r="D4351">
        <f>'Input EIA Imports Petroleum'!L4350</f>
        <v/>
      </c>
      <c r="E4351">
        <f>VLOOKUP('Input EIA Imports Petroleum'!$E4350,'EIA Petroleum Classification'!$A:$B,2,FALSE)</f>
        <v/>
      </c>
    </row>
    <row r="4352" spans="1:5">
      <c r="A4352">
        <f>YEAR(B4352)</f>
        <v/>
      </c>
      <c r="B4352">
        <f>'Input EIA Imports Petroleum'!A4351</f>
        <v/>
      </c>
      <c r="C4352">
        <f>'Input EIA Imports Petroleum'!K4351</f>
        <v/>
      </c>
      <c r="D4352">
        <f>'Input EIA Imports Petroleum'!L4351</f>
        <v/>
      </c>
      <c r="E4352">
        <f>VLOOKUP('Input EIA Imports Petroleum'!$E4351,'EIA Petroleum Classification'!$A:$B,2,FALSE)</f>
        <v/>
      </c>
    </row>
    <row r="4353" spans="1:5">
      <c r="A4353">
        <f>YEAR(B4353)</f>
        <v/>
      </c>
      <c r="B4353">
        <f>'Input EIA Imports Petroleum'!A4352</f>
        <v/>
      </c>
      <c r="C4353">
        <f>'Input EIA Imports Petroleum'!K4352</f>
        <v/>
      </c>
      <c r="D4353">
        <f>'Input EIA Imports Petroleum'!L4352</f>
        <v/>
      </c>
      <c r="E4353">
        <f>VLOOKUP('Input EIA Imports Petroleum'!$E4352,'EIA Petroleum Classification'!$A:$B,2,FALSE)</f>
        <v/>
      </c>
    </row>
    <row r="4354" spans="1:5">
      <c r="A4354">
        <f>YEAR(B4354)</f>
        <v/>
      </c>
      <c r="B4354">
        <f>'Input EIA Imports Petroleum'!A4353</f>
        <v/>
      </c>
      <c r="C4354">
        <f>'Input EIA Imports Petroleum'!K4353</f>
        <v/>
      </c>
      <c r="D4354">
        <f>'Input EIA Imports Petroleum'!L4353</f>
        <v/>
      </c>
      <c r="E4354">
        <f>VLOOKUP('Input EIA Imports Petroleum'!$E4353,'EIA Petroleum Classification'!$A:$B,2,FALSE)</f>
        <v/>
      </c>
    </row>
    <row r="4355" spans="1:5">
      <c r="A4355">
        <f>YEAR(B4355)</f>
        <v/>
      </c>
      <c r="B4355">
        <f>'Input EIA Imports Petroleum'!A4354</f>
        <v/>
      </c>
      <c r="C4355">
        <f>'Input EIA Imports Petroleum'!K4354</f>
        <v/>
      </c>
      <c r="D4355">
        <f>'Input EIA Imports Petroleum'!L4354</f>
        <v/>
      </c>
      <c r="E4355">
        <f>VLOOKUP('Input EIA Imports Petroleum'!$E4354,'EIA Petroleum Classification'!$A:$B,2,FALSE)</f>
        <v/>
      </c>
    </row>
    <row r="4356" spans="1:5">
      <c r="A4356">
        <f>YEAR(B4356)</f>
        <v/>
      </c>
      <c r="B4356">
        <f>'Input EIA Imports Petroleum'!A4355</f>
        <v/>
      </c>
      <c r="C4356">
        <f>'Input EIA Imports Petroleum'!K4355</f>
        <v/>
      </c>
      <c r="D4356">
        <f>'Input EIA Imports Petroleum'!L4355</f>
        <v/>
      </c>
      <c r="E4356">
        <f>VLOOKUP('Input EIA Imports Petroleum'!$E4355,'EIA Petroleum Classification'!$A:$B,2,FALSE)</f>
        <v/>
      </c>
    </row>
    <row r="4357" spans="1:5">
      <c r="A4357">
        <f>YEAR(B4357)</f>
        <v/>
      </c>
      <c r="B4357">
        <f>'Input EIA Imports Petroleum'!A4356</f>
        <v/>
      </c>
      <c r="C4357">
        <f>'Input EIA Imports Petroleum'!K4356</f>
        <v/>
      </c>
      <c r="D4357">
        <f>'Input EIA Imports Petroleum'!L4356</f>
        <v/>
      </c>
      <c r="E4357">
        <f>VLOOKUP('Input EIA Imports Petroleum'!$E4356,'EIA Petroleum Classification'!$A:$B,2,FALSE)</f>
        <v/>
      </c>
    </row>
    <row r="4358" spans="1:5">
      <c r="A4358">
        <f>YEAR(B4358)</f>
        <v/>
      </c>
      <c r="B4358">
        <f>'Input EIA Imports Petroleum'!A4357</f>
        <v/>
      </c>
      <c r="C4358">
        <f>'Input EIA Imports Petroleum'!K4357</f>
        <v/>
      </c>
      <c r="D4358">
        <f>'Input EIA Imports Petroleum'!L4357</f>
        <v/>
      </c>
      <c r="E4358">
        <f>VLOOKUP('Input EIA Imports Petroleum'!$E4357,'EIA Petroleum Classification'!$A:$B,2,FALSE)</f>
        <v/>
      </c>
    </row>
    <row r="4359" spans="1:5">
      <c r="A4359">
        <f>YEAR(B4359)</f>
        <v/>
      </c>
      <c r="B4359">
        <f>'Input EIA Imports Petroleum'!A4358</f>
        <v/>
      </c>
      <c r="C4359">
        <f>'Input EIA Imports Petroleum'!K4358</f>
        <v/>
      </c>
      <c r="D4359">
        <f>'Input EIA Imports Petroleum'!L4358</f>
        <v/>
      </c>
      <c r="E4359">
        <f>VLOOKUP('Input EIA Imports Petroleum'!$E4358,'EIA Petroleum Classification'!$A:$B,2,FALSE)</f>
        <v/>
      </c>
    </row>
    <row r="4360" spans="1:5">
      <c r="A4360">
        <f>YEAR(B4360)</f>
        <v/>
      </c>
      <c r="B4360">
        <f>'Input EIA Imports Petroleum'!A4359</f>
        <v/>
      </c>
      <c r="C4360">
        <f>'Input EIA Imports Petroleum'!K4359</f>
        <v/>
      </c>
      <c r="D4360">
        <f>'Input EIA Imports Petroleum'!L4359</f>
        <v/>
      </c>
      <c r="E4360">
        <f>VLOOKUP('Input EIA Imports Petroleum'!$E4359,'EIA Petroleum Classification'!$A:$B,2,FALSE)</f>
        <v/>
      </c>
    </row>
    <row r="4361" spans="1:5">
      <c r="A4361">
        <f>YEAR(B4361)</f>
        <v/>
      </c>
      <c r="B4361">
        <f>'Input EIA Imports Petroleum'!A4360</f>
        <v/>
      </c>
      <c r="C4361">
        <f>'Input EIA Imports Petroleum'!K4360</f>
        <v/>
      </c>
      <c r="D4361">
        <f>'Input EIA Imports Petroleum'!L4360</f>
        <v/>
      </c>
      <c r="E4361">
        <f>VLOOKUP('Input EIA Imports Petroleum'!$E4360,'EIA Petroleum Classification'!$A:$B,2,FALSE)</f>
        <v/>
      </c>
    </row>
    <row r="4362" spans="1:5">
      <c r="A4362">
        <f>YEAR(B4362)</f>
        <v/>
      </c>
      <c r="B4362">
        <f>'Input EIA Imports Petroleum'!A4361</f>
        <v/>
      </c>
      <c r="C4362">
        <f>'Input EIA Imports Petroleum'!K4361</f>
        <v/>
      </c>
      <c r="D4362">
        <f>'Input EIA Imports Petroleum'!L4361</f>
        <v/>
      </c>
      <c r="E4362">
        <f>VLOOKUP('Input EIA Imports Petroleum'!$E4361,'EIA Petroleum Classification'!$A:$B,2,FALSE)</f>
        <v/>
      </c>
    </row>
    <row r="4363" spans="1:5">
      <c r="A4363">
        <f>YEAR(B4363)</f>
        <v/>
      </c>
      <c r="B4363">
        <f>'Input EIA Imports Petroleum'!A4362</f>
        <v/>
      </c>
      <c r="C4363">
        <f>'Input EIA Imports Petroleum'!K4362</f>
        <v/>
      </c>
      <c r="D4363">
        <f>'Input EIA Imports Petroleum'!L4362</f>
        <v/>
      </c>
      <c r="E4363">
        <f>VLOOKUP('Input EIA Imports Petroleum'!$E4362,'EIA Petroleum Classification'!$A:$B,2,FALSE)</f>
        <v/>
      </c>
    </row>
    <row r="4364" spans="1:5">
      <c r="A4364">
        <f>YEAR(B4364)</f>
        <v/>
      </c>
      <c r="B4364">
        <f>'Input EIA Imports Petroleum'!A4363</f>
        <v/>
      </c>
      <c r="C4364">
        <f>'Input EIA Imports Petroleum'!K4363</f>
        <v/>
      </c>
      <c r="D4364">
        <f>'Input EIA Imports Petroleum'!L4363</f>
        <v/>
      </c>
      <c r="E4364">
        <f>VLOOKUP('Input EIA Imports Petroleum'!$E4363,'EIA Petroleum Classification'!$A:$B,2,FALSE)</f>
        <v/>
      </c>
    </row>
    <row r="4365" spans="1:5">
      <c r="A4365">
        <f>YEAR(B4365)</f>
        <v/>
      </c>
      <c r="B4365">
        <f>'Input EIA Imports Petroleum'!A4364</f>
        <v/>
      </c>
      <c r="C4365">
        <f>'Input EIA Imports Petroleum'!K4364</f>
        <v/>
      </c>
      <c r="D4365">
        <f>'Input EIA Imports Petroleum'!L4364</f>
        <v/>
      </c>
      <c r="E4365">
        <f>VLOOKUP('Input EIA Imports Petroleum'!$E4364,'EIA Petroleum Classification'!$A:$B,2,FALSE)</f>
        <v/>
      </c>
    </row>
    <row r="4366" spans="1:5">
      <c r="A4366">
        <f>YEAR(B4366)</f>
        <v/>
      </c>
      <c r="B4366">
        <f>'Input EIA Imports Petroleum'!A4365</f>
        <v/>
      </c>
      <c r="C4366">
        <f>'Input EIA Imports Petroleum'!K4365</f>
        <v/>
      </c>
      <c r="D4366">
        <f>'Input EIA Imports Petroleum'!L4365</f>
        <v/>
      </c>
      <c r="E4366">
        <f>VLOOKUP('Input EIA Imports Petroleum'!$E4365,'EIA Petroleum Classification'!$A:$B,2,FALSE)</f>
        <v/>
      </c>
    </row>
    <row r="4367" spans="1:5">
      <c r="A4367">
        <f>YEAR(B4367)</f>
        <v/>
      </c>
      <c r="B4367">
        <f>'Input EIA Imports Petroleum'!A4366</f>
        <v/>
      </c>
      <c r="C4367">
        <f>'Input EIA Imports Petroleum'!K4366</f>
        <v/>
      </c>
      <c r="D4367">
        <f>'Input EIA Imports Petroleum'!L4366</f>
        <v/>
      </c>
      <c r="E4367">
        <f>VLOOKUP('Input EIA Imports Petroleum'!$E4366,'EIA Petroleum Classification'!$A:$B,2,FALSE)</f>
        <v/>
      </c>
    </row>
    <row r="4368" spans="1:5">
      <c r="A4368">
        <f>YEAR(B4368)</f>
        <v/>
      </c>
      <c r="B4368">
        <f>'Input EIA Imports Petroleum'!A4367</f>
        <v/>
      </c>
      <c r="C4368">
        <f>'Input EIA Imports Petroleum'!K4367</f>
        <v/>
      </c>
      <c r="D4368">
        <f>'Input EIA Imports Petroleum'!L4367</f>
        <v/>
      </c>
      <c r="E4368">
        <f>VLOOKUP('Input EIA Imports Petroleum'!$E4367,'EIA Petroleum Classification'!$A:$B,2,FALSE)</f>
        <v/>
      </c>
    </row>
    <row r="4369" spans="1:5">
      <c r="A4369">
        <f>YEAR(B4369)</f>
        <v/>
      </c>
      <c r="B4369">
        <f>'Input EIA Imports Petroleum'!A4368</f>
        <v/>
      </c>
      <c r="C4369">
        <f>'Input EIA Imports Petroleum'!K4368</f>
        <v/>
      </c>
      <c r="D4369">
        <f>'Input EIA Imports Petroleum'!L4368</f>
        <v/>
      </c>
      <c r="E4369">
        <f>VLOOKUP('Input EIA Imports Petroleum'!$E4368,'EIA Petroleum Classification'!$A:$B,2,FALSE)</f>
        <v/>
      </c>
    </row>
    <row r="4370" spans="1:5">
      <c r="A4370">
        <f>YEAR(B4370)</f>
        <v/>
      </c>
      <c r="B4370">
        <f>'Input EIA Imports Petroleum'!A4369</f>
        <v/>
      </c>
      <c r="C4370">
        <f>'Input EIA Imports Petroleum'!K4369</f>
        <v/>
      </c>
      <c r="D4370">
        <f>'Input EIA Imports Petroleum'!L4369</f>
        <v/>
      </c>
      <c r="E4370">
        <f>VLOOKUP('Input EIA Imports Petroleum'!$E4369,'EIA Petroleum Classification'!$A:$B,2,FALSE)</f>
        <v/>
      </c>
    </row>
    <row r="4371" spans="1:5">
      <c r="A4371">
        <f>YEAR(B4371)</f>
        <v/>
      </c>
      <c r="B4371">
        <f>'Input EIA Imports Petroleum'!A4370</f>
        <v/>
      </c>
      <c r="C4371">
        <f>'Input EIA Imports Petroleum'!K4370</f>
        <v/>
      </c>
      <c r="D4371">
        <f>'Input EIA Imports Petroleum'!L4370</f>
        <v/>
      </c>
      <c r="E4371">
        <f>VLOOKUP('Input EIA Imports Petroleum'!$E4370,'EIA Petroleum Classification'!$A:$B,2,FALSE)</f>
        <v/>
      </c>
    </row>
    <row r="4372" spans="1:5">
      <c r="A4372">
        <f>YEAR(B4372)</f>
        <v/>
      </c>
      <c r="B4372">
        <f>'Input EIA Imports Petroleum'!A4371</f>
        <v/>
      </c>
      <c r="C4372">
        <f>'Input EIA Imports Petroleum'!K4371</f>
        <v/>
      </c>
      <c r="D4372">
        <f>'Input EIA Imports Petroleum'!L4371</f>
        <v/>
      </c>
      <c r="E4372">
        <f>VLOOKUP('Input EIA Imports Petroleum'!$E4371,'EIA Petroleum Classification'!$A:$B,2,FALSE)</f>
        <v/>
      </c>
    </row>
    <row r="4373" spans="1:5">
      <c r="A4373">
        <f>YEAR(B4373)</f>
        <v/>
      </c>
      <c r="B4373">
        <f>'Input EIA Imports Petroleum'!A4372</f>
        <v/>
      </c>
      <c r="C4373">
        <f>'Input EIA Imports Petroleum'!K4372</f>
        <v/>
      </c>
      <c r="D4373">
        <f>'Input EIA Imports Petroleum'!L4372</f>
        <v/>
      </c>
      <c r="E4373">
        <f>VLOOKUP('Input EIA Imports Petroleum'!$E4372,'EIA Petroleum Classification'!$A:$B,2,FALSE)</f>
        <v/>
      </c>
    </row>
    <row r="4374" spans="1:5">
      <c r="A4374">
        <f>YEAR(B4374)</f>
        <v/>
      </c>
      <c r="B4374">
        <f>'Input EIA Imports Petroleum'!A4373</f>
        <v/>
      </c>
      <c r="C4374">
        <f>'Input EIA Imports Petroleum'!K4373</f>
        <v/>
      </c>
      <c r="D4374">
        <f>'Input EIA Imports Petroleum'!L4373</f>
        <v/>
      </c>
      <c r="E4374">
        <f>VLOOKUP('Input EIA Imports Petroleum'!$E4373,'EIA Petroleum Classification'!$A:$B,2,FALSE)</f>
        <v/>
      </c>
    </row>
    <row r="4375" spans="1:5">
      <c r="A4375">
        <f>YEAR(B4375)</f>
        <v/>
      </c>
      <c r="B4375">
        <f>'Input EIA Imports Petroleum'!A4374</f>
        <v/>
      </c>
      <c r="C4375">
        <f>'Input EIA Imports Petroleum'!K4374</f>
        <v/>
      </c>
      <c r="D4375">
        <f>'Input EIA Imports Petroleum'!L4374</f>
        <v/>
      </c>
      <c r="E4375">
        <f>VLOOKUP('Input EIA Imports Petroleum'!$E4374,'EIA Petroleum Classification'!$A:$B,2,FALSE)</f>
        <v/>
      </c>
    </row>
    <row r="4376" spans="1:5">
      <c r="A4376">
        <f>YEAR(B4376)</f>
        <v/>
      </c>
      <c r="B4376">
        <f>'Input EIA Imports Petroleum'!A4375</f>
        <v/>
      </c>
      <c r="C4376">
        <f>'Input EIA Imports Petroleum'!K4375</f>
        <v/>
      </c>
      <c r="D4376">
        <f>'Input EIA Imports Petroleum'!L4375</f>
        <v/>
      </c>
      <c r="E4376">
        <f>VLOOKUP('Input EIA Imports Petroleum'!$E4375,'EIA Petroleum Classification'!$A:$B,2,FALSE)</f>
        <v/>
      </c>
    </row>
    <row r="4377" spans="1:5">
      <c r="A4377">
        <f>YEAR(B4377)</f>
        <v/>
      </c>
      <c r="B4377">
        <f>'Input EIA Imports Petroleum'!A4376</f>
        <v/>
      </c>
      <c r="C4377">
        <f>'Input EIA Imports Petroleum'!K4376</f>
        <v/>
      </c>
      <c r="D4377">
        <f>'Input EIA Imports Petroleum'!L4376</f>
        <v/>
      </c>
      <c r="E4377">
        <f>VLOOKUP('Input EIA Imports Petroleum'!$E4376,'EIA Petroleum Classification'!$A:$B,2,FALSE)</f>
        <v/>
      </c>
    </row>
    <row r="4378" spans="1:5">
      <c r="A4378">
        <f>YEAR(B4378)</f>
        <v/>
      </c>
      <c r="B4378">
        <f>'Input EIA Imports Petroleum'!A4377</f>
        <v/>
      </c>
      <c r="C4378">
        <f>'Input EIA Imports Petroleum'!K4377</f>
        <v/>
      </c>
      <c r="D4378">
        <f>'Input EIA Imports Petroleum'!L4377</f>
        <v/>
      </c>
      <c r="E4378">
        <f>VLOOKUP('Input EIA Imports Petroleum'!$E4377,'EIA Petroleum Classification'!$A:$B,2,FALSE)</f>
        <v/>
      </c>
    </row>
    <row r="4379" spans="1:5">
      <c r="A4379">
        <f>YEAR(B4379)</f>
        <v/>
      </c>
      <c r="B4379">
        <f>'Input EIA Imports Petroleum'!A4378</f>
        <v/>
      </c>
      <c r="C4379">
        <f>'Input EIA Imports Petroleum'!K4378</f>
        <v/>
      </c>
      <c r="D4379">
        <f>'Input EIA Imports Petroleum'!L4378</f>
        <v/>
      </c>
      <c r="E4379">
        <f>VLOOKUP('Input EIA Imports Petroleum'!$E4378,'EIA Petroleum Classification'!$A:$B,2,FALSE)</f>
        <v/>
      </c>
    </row>
    <row r="4380" spans="1:5">
      <c r="A4380">
        <f>YEAR(B4380)</f>
        <v/>
      </c>
      <c r="B4380">
        <f>'Input EIA Imports Petroleum'!A4379</f>
        <v/>
      </c>
      <c r="C4380">
        <f>'Input EIA Imports Petroleum'!K4379</f>
        <v/>
      </c>
      <c r="D4380">
        <f>'Input EIA Imports Petroleum'!L4379</f>
        <v/>
      </c>
      <c r="E4380">
        <f>VLOOKUP('Input EIA Imports Petroleum'!$E4379,'EIA Petroleum Classification'!$A:$B,2,FALSE)</f>
        <v/>
      </c>
    </row>
    <row r="4381" spans="1:5">
      <c r="A4381">
        <f>YEAR(B4381)</f>
        <v/>
      </c>
      <c r="B4381">
        <f>'Input EIA Imports Petroleum'!A4380</f>
        <v/>
      </c>
      <c r="C4381">
        <f>'Input EIA Imports Petroleum'!K4380</f>
        <v/>
      </c>
      <c r="D4381">
        <f>'Input EIA Imports Petroleum'!L4380</f>
        <v/>
      </c>
      <c r="E4381">
        <f>VLOOKUP('Input EIA Imports Petroleum'!$E4380,'EIA Petroleum Classification'!$A:$B,2,FALSE)</f>
        <v/>
      </c>
    </row>
    <row r="4382" spans="1:5">
      <c r="A4382">
        <f>YEAR(B4382)</f>
        <v/>
      </c>
      <c r="B4382">
        <f>'Input EIA Imports Petroleum'!A4381</f>
        <v/>
      </c>
      <c r="C4382">
        <f>'Input EIA Imports Petroleum'!K4381</f>
        <v/>
      </c>
      <c r="D4382">
        <f>'Input EIA Imports Petroleum'!L4381</f>
        <v/>
      </c>
      <c r="E4382">
        <f>VLOOKUP('Input EIA Imports Petroleum'!$E4381,'EIA Petroleum Classification'!$A:$B,2,FALSE)</f>
        <v/>
      </c>
    </row>
    <row r="4383" spans="1:5">
      <c r="A4383">
        <f>YEAR(B4383)</f>
        <v/>
      </c>
      <c r="B4383">
        <f>'Input EIA Imports Petroleum'!A4382</f>
        <v/>
      </c>
      <c r="C4383">
        <f>'Input EIA Imports Petroleum'!K4382</f>
        <v/>
      </c>
      <c r="D4383">
        <f>'Input EIA Imports Petroleum'!L4382</f>
        <v/>
      </c>
      <c r="E4383">
        <f>VLOOKUP('Input EIA Imports Petroleum'!$E4382,'EIA Petroleum Classification'!$A:$B,2,FALSE)</f>
        <v/>
      </c>
    </row>
    <row r="4384" spans="1:5">
      <c r="A4384">
        <f>YEAR(B4384)</f>
        <v/>
      </c>
      <c r="B4384">
        <f>'Input EIA Imports Petroleum'!A4383</f>
        <v/>
      </c>
      <c r="C4384">
        <f>'Input EIA Imports Petroleum'!K4383</f>
        <v/>
      </c>
      <c r="D4384">
        <f>'Input EIA Imports Petroleum'!L4383</f>
        <v/>
      </c>
      <c r="E4384">
        <f>VLOOKUP('Input EIA Imports Petroleum'!$E4383,'EIA Petroleum Classification'!$A:$B,2,FALSE)</f>
        <v/>
      </c>
    </row>
    <row r="4385" spans="1:5">
      <c r="A4385">
        <f>YEAR(B4385)</f>
        <v/>
      </c>
      <c r="B4385">
        <f>'Input EIA Imports Petroleum'!A4384</f>
        <v/>
      </c>
      <c r="C4385">
        <f>'Input EIA Imports Petroleum'!K4384</f>
        <v/>
      </c>
      <c r="D4385">
        <f>'Input EIA Imports Petroleum'!L4384</f>
        <v/>
      </c>
      <c r="E4385">
        <f>VLOOKUP('Input EIA Imports Petroleum'!$E4384,'EIA Petroleum Classification'!$A:$B,2,FALSE)</f>
        <v/>
      </c>
    </row>
    <row r="4386" spans="1:5">
      <c r="A4386">
        <f>YEAR(B4386)</f>
        <v/>
      </c>
      <c r="B4386">
        <f>'Input EIA Imports Petroleum'!A4385</f>
        <v/>
      </c>
      <c r="C4386">
        <f>'Input EIA Imports Petroleum'!K4385</f>
        <v/>
      </c>
      <c r="D4386">
        <f>'Input EIA Imports Petroleum'!L4385</f>
        <v/>
      </c>
      <c r="E4386">
        <f>VLOOKUP('Input EIA Imports Petroleum'!$E4385,'EIA Petroleum Classification'!$A:$B,2,FALSE)</f>
        <v/>
      </c>
    </row>
    <row r="4387" spans="1:5">
      <c r="A4387">
        <f>YEAR(B4387)</f>
        <v/>
      </c>
      <c r="B4387">
        <f>'Input EIA Imports Petroleum'!A4386</f>
        <v/>
      </c>
      <c r="C4387">
        <f>'Input EIA Imports Petroleum'!K4386</f>
        <v/>
      </c>
      <c r="D4387">
        <f>'Input EIA Imports Petroleum'!L4386</f>
        <v/>
      </c>
      <c r="E4387">
        <f>VLOOKUP('Input EIA Imports Petroleum'!$E4386,'EIA Petroleum Classification'!$A:$B,2,FALSE)</f>
        <v/>
      </c>
    </row>
    <row r="4388" spans="1:5">
      <c r="A4388">
        <f>YEAR(B4388)</f>
        <v/>
      </c>
      <c r="B4388">
        <f>'Input EIA Imports Petroleum'!A4387</f>
        <v/>
      </c>
      <c r="C4388">
        <f>'Input EIA Imports Petroleum'!K4387</f>
        <v/>
      </c>
      <c r="D4388">
        <f>'Input EIA Imports Petroleum'!L4387</f>
        <v/>
      </c>
      <c r="E4388">
        <f>VLOOKUP('Input EIA Imports Petroleum'!$E4387,'EIA Petroleum Classification'!$A:$B,2,FALSE)</f>
        <v/>
      </c>
    </row>
    <row r="4389" spans="1:5">
      <c r="A4389">
        <f>YEAR(B4389)</f>
        <v/>
      </c>
      <c r="B4389">
        <f>'Input EIA Imports Petroleum'!A4388</f>
        <v/>
      </c>
      <c r="C4389">
        <f>'Input EIA Imports Petroleum'!K4388</f>
        <v/>
      </c>
      <c r="D4389">
        <f>'Input EIA Imports Petroleum'!L4388</f>
        <v/>
      </c>
      <c r="E4389">
        <f>VLOOKUP('Input EIA Imports Petroleum'!$E4388,'EIA Petroleum Classification'!$A:$B,2,FALSE)</f>
        <v/>
      </c>
    </row>
    <row r="4390" spans="1:5">
      <c r="A4390">
        <f>YEAR(B4390)</f>
        <v/>
      </c>
      <c r="B4390">
        <f>'Input EIA Imports Petroleum'!A4389</f>
        <v/>
      </c>
      <c r="C4390">
        <f>'Input EIA Imports Petroleum'!K4389</f>
        <v/>
      </c>
      <c r="D4390">
        <f>'Input EIA Imports Petroleum'!L4389</f>
        <v/>
      </c>
      <c r="E4390">
        <f>VLOOKUP('Input EIA Imports Petroleum'!$E4389,'EIA Petroleum Classification'!$A:$B,2,FALSE)</f>
        <v/>
      </c>
    </row>
    <row r="4391" spans="1:5">
      <c r="A4391">
        <f>YEAR(B4391)</f>
        <v/>
      </c>
      <c r="B4391">
        <f>'Input EIA Imports Petroleum'!A4390</f>
        <v/>
      </c>
      <c r="C4391">
        <f>'Input EIA Imports Petroleum'!K4390</f>
        <v/>
      </c>
      <c r="D4391">
        <f>'Input EIA Imports Petroleum'!L4390</f>
        <v/>
      </c>
      <c r="E4391">
        <f>VLOOKUP('Input EIA Imports Petroleum'!$E4390,'EIA Petroleum Classification'!$A:$B,2,FALSE)</f>
        <v/>
      </c>
    </row>
    <row r="4392" spans="1:5">
      <c r="A4392">
        <f>YEAR(B4392)</f>
        <v/>
      </c>
      <c r="B4392">
        <f>'Input EIA Imports Petroleum'!A4391</f>
        <v/>
      </c>
      <c r="C4392">
        <f>'Input EIA Imports Petroleum'!K4391</f>
        <v/>
      </c>
      <c r="D4392">
        <f>'Input EIA Imports Petroleum'!L4391</f>
        <v/>
      </c>
      <c r="E4392">
        <f>VLOOKUP('Input EIA Imports Petroleum'!$E4391,'EIA Petroleum Classification'!$A:$B,2,FALSE)</f>
        <v/>
      </c>
    </row>
    <row r="4393" spans="1:5">
      <c r="A4393">
        <f>YEAR(B4393)</f>
        <v/>
      </c>
      <c r="B4393">
        <f>'Input EIA Imports Petroleum'!A4392</f>
        <v/>
      </c>
      <c r="C4393">
        <f>'Input EIA Imports Petroleum'!K4392</f>
        <v/>
      </c>
      <c r="D4393">
        <f>'Input EIA Imports Petroleum'!L4392</f>
        <v/>
      </c>
      <c r="E4393">
        <f>VLOOKUP('Input EIA Imports Petroleum'!$E4392,'EIA Petroleum Classification'!$A:$B,2,FALSE)</f>
        <v/>
      </c>
    </row>
    <row r="4394" spans="1:5">
      <c r="A4394">
        <f>YEAR(B4394)</f>
        <v/>
      </c>
      <c r="B4394">
        <f>'Input EIA Imports Petroleum'!A4393</f>
        <v/>
      </c>
      <c r="C4394">
        <f>'Input EIA Imports Petroleum'!K4393</f>
        <v/>
      </c>
      <c r="D4394">
        <f>'Input EIA Imports Petroleum'!L4393</f>
        <v/>
      </c>
      <c r="E4394">
        <f>VLOOKUP('Input EIA Imports Petroleum'!$E4393,'EIA Petroleum Classification'!$A:$B,2,FALSE)</f>
        <v/>
      </c>
    </row>
    <row r="4395" spans="1:5">
      <c r="A4395">
        <f>YEAR(B4395)</f>
        <v/>
      </c>
      <c r="B4395">
        <f>'Input EIA Imports Petroleum'!A4394</f>
        <v/>
      </c>
      <c r="C4395">
        <f>'Input EIA Imports Petroleum'!K4394</f>
        <v/>
      </c>
      <c r="D4395">
        <f>'Input EIA Imports Petroleum'!L4394</f>
        <v/>
      </c>
      <c r="E4395">
        <f>VLOOKUP('Input EIA Imports Petroleum'!$E4394,'EIA Petroleum Classification'!$A:$B,2,FALSE)</f>
        <v/>
      </c>
    </row>
    <row r="4396" spans="1:5">
      <c r="A4396">
        <f>YEAR(B4396)</f>
        <v/>
      </c>
      <c r="B4396">
        <f>'Input EIA Imports Petroleum'!A4395</f>
        <v/>
      </c>
      <c r="C4396">
        <f>'Input EIA Imports Petroleum'!K4395</f>
        <v/>
      </c>
      <c r="D4396">
        <f>'Input EIA Imports Petroleum'!L4395</f>
        <v/>
      </c>
      <c r="E4396">
        <f>VLOOKUP('Input EIA Imports Petroleum'!$E4395,'EIA Petroleum Classification'!$A:$B,2,FALSE)</f>
        <v/>
      </c>
    </row>
    <row r="4397" spans="1:5">
      <c r="A4397">
        <f>YEAR(B4397)</f>
        <v/>
      </c>
      <c r="B4397">
        <f>'Input EIA Imports Petroleum'!A4396</f>
        <v/>
      </c>
      <c r="C4397">
        <f>'Input EIA Imports Petroleum'!K4396</f>
        <v/>
      </c>
      <c r="D4397">
        <f>'Input EIA Imports Petroleum'!L4396</f>
        <v/>
      </c>
      <c r="E4397">
        <f>VLOOKUP('Input EIA Imports Petroleum'!$E4396,'EIA Petroleum Classification'!$A:$B,2,FALSE)</f>
        <v/>
      </c>
    </row>
    <row r="4398" spans="1:5">
      <c r="A4398">
        <f>YEAR(B4398)</f>
        <v/>
      </c>
      <c r="B4398">
        <f>'Input EIA Imports Petroleum'!A4397</f>
        <v/>
      </c>
      <c r="C4398">
        <f>'Input EIA Imports Petroleum'!K4397</f>
        <v/>
      </c>
      <c r="D4398">
        <f>'Input EIA Imports Petroleum'!L4397</f>
        <v/>
      </c>
      <c r="E4398">
        <f>VLOOKUP('Input EIA Imports Petroleum'!$E4397,'EIA Petroleum Classification'!$A:$B,2,FALSE)</f>
        <v/>
      </c>
    </row>
    <row r="4399" spans="1:5">
      <c r="A4399">
        <f>YEAR(B4399)</f>
        <v/>
      </c>
      <c r="B4399">
        <f>'Input EIA Imports Petroleum'!A4398</f>
        <v/>
      </c>
      <c r="C4399">
        <f>'Input EIA Imports Petroleum'!K4398</f>
        <v/>
      </c>
      <c r="D4399">
        <f>'Input EIA Imports Petroleum'!L4398</f>
        <v/>
      </c>
      <c r="E4399">
        <f>VLOOKUP('Input EIA Imports Petroleum'!$E4398,'EIA Petroleum Classification'!$A:$B,2,FALSE)</f>
        <v/>
      </c>
    </row>
    <row r="4400" spans="1:5">
      <c r="A4400">
        <f>YEAR(B4400)</f>
        <v/>
      </c>
      <c r="B4400">
        <f>'Input EIA Imports Petroleum'!A4399</f>
        <v/>
      </c>
      <c r="C4400">
        <f>'Input EIA Imports Petroleum'!K4399</f>
        <v/>
      </c>
      <c r="D4400">
        <f>'Input EIA Imports Petroleum'!L4399</f>
        <v/>
      </c>
      <c r="E4400">
        <f>VLOOKUP('Input EIA Imports Petroleum'!$E4399,'EIA Petroleum Classification'!$A:$B,2,FALSE)</f>
        <v/>
      </c>
    </row>
    <row r="4401" spans="1:5">
      <c r="A4401">
        <f>YEAR(B4401)</f>
        <v/>
      </c>
      <c r="B4401">
        <f>'Input EIA Imports Petroleum'!A4400</f>
        <v/>
      </c>
      <c r="C4401">
        <f>'Input EIA Imports Petroleum'!K4400</f>
        <v/>
      </c>
      <c r="D4401">
        <f>'Input EIA Imports Petroleum'!L4400</f>
        <v/>
      </c>
      <c r="E4401">
        <f>VLOOKUP('Input EIA Imports Petroleum'!$E4400,'EIA Petroleum Classification'!$A:$B,2,FALSE)</f>
        <v/>
      </c>
    </row>
    <row r="4402" spans="1:5">
      <c r="A4402">
        <f>YEAR(B4402)</f>
        <v/>
      </c>
      <c r="B4402">
        <f>'Input EIA Imports Petroleum'!A4401</f>
        <v/>
      </c>
      <c r="C4402">
        <f>'Input EIA Imports Petroleum'!K4401</f>
        <v/>
      </c>
      <c r="D4402">
        <f>'Input EIA Imports Petroleum'!L4401</f>
        <v/>
      </c>
      <c r="E4402">
        <f>VLOOKUP('Input EIA Imports Petroleum'!$E4401,'EIA Petroleum Classification'!$A:$B,2,FALSE)</f>
        <v/>
      </c>
    </row>
    <row r="4403" spans="1:5">
      <c r="A4403">
        <f>YEAR(B4403)</f>
        <v/>
      </c>
      <c r="B4403">
        <f>'Input EIA Imports Petroleum'!A4402</f>
        <v/>
      </c>
      <c r="C4403">
        <f>'Input EIA Imports Petroleum'!K4402</f>
        <v/>
      </c>
      <c r="D4403">
        <f>'Input EIA Imports Petroleum'!L4402</f>
        <v/>
      </c>
      <c r="E4403">
        <f>VLOOKUP('Input EIA Imports Petroleum'!$E4402,'EIA Petroleum Classification'!$A:$B,2,FALSE)</f>
        <v/>
      </c>
    </row>
    <row r="4404" spans="1:5">
      <c r="A4404">
        <f>YEAR(B4404)</f>
        <v/>
      </c>
      <c r="B4404">
        <f>'Input EIA Imports Petroleum'!A4403</f>
        <v/>
      </c>
      <c r="C4404">
        <f>'Input EIA Imports Petroleum'!K4403</f>
        <v/>
      </c>
      <c r="D4404">
        <f>'Input EIA Imports Petroleum'!L4403</f>
        <v/>
      </c>
      <c r="E4404">
        <f>VLOOKUP('Input EIA Imports Petroleum'!$E4403,'EIA Petroleum Classification'!$A:$B,2,FALSE)</f>
        <v/>
      </c>
    </row>
    <row r="4405" spans="1:5">
      <c r="A4405">
        <f>YEAR(B4405)</f>
        <v/>
      </c>
      <c r="B4405">
        <f>'Input EIA Imports Petroleum'!A4404</f>
        <v/>
      </c>
      <c r="C4405">
        <f>'Input EIA Imports Petroleum'!K4404</f>
        <v/>
      </c>
      <c r="D4405">
        <f>'Input EIA Imports Petroleum'!L4404</f>
        <v/>
      </c>
      <c r="E4405">
        <f>VLOOKUP('Input EIA Imports Petroleum'!$E4404,'EIA Petroleum Classification'!$A:$B,2,FALSE)</f>
        <v/>
      </c>
    </row>
    <row r="4406" spans="1:5">
      <c r="A4406">
        <f>YEAR(B4406)</f>
        <v/>
      </c>
      <c r="B4406">
        <f>'Input EIA Imports Petroleum'!A4405</f>
        <v/>
      </c>
      <c r="C4406">
        <f>'Input EIA Imports Petroleum'!K4405</f>
        <v/>
      </c>
      <c r="D4406">
        <f>'Input EIA Imports Petroleum'!L4405</f>
        <v/>
      </c>
      <c r="E4406">
        <f>VLOOKUP('Input EIA Imports Petroleum'!$E4405,'EIA Petroleum Classification'!$A:$B,2,FALSE)</f>
        <v/>
      </c>
    </row>
    <row r="4407" spans="1:5">
      <c r="A4407">
        <f>YEAR(B4407)</f>
        <v/>
      </c>
      <c r="B4407">
        <f>'Input EIA Imports Petroleum'!A4406</f>
        <v/>
      </c>
      <c r="C4407">
        <f>'Input EIA Imports Petroleum'!K4406</f>
        <v/>
      </c>
      <c r="D4407">
        <f>'Input EIA Imports Petroleum'!L4406</f>
        <v/>
      </c>
      <c r="E4407">
        <f>VLOOKUP('Input EIA Imports Petroleum'!$E4406,'EIA Petroleum Classification'!$A:$B,2,FALSE)</f>
        <v/>
      </c>
    </row>
    <row r="4408" spans="1:5">
      <c r="A4408">
        <f>YEAR(B4408)</f>
        <v/>
      </c>
      <c r="B4408">
        <f>'Input EIA Imports Petroleum'!A4407</f>
        <v/>
      </c>
      <c r="C4408">
        <f>'Input EIA Imports Petroleum'!K4407</f>
        <v/>
      </c>
      <c r="D4408">
        <f>'Input EIA Imports Petroleum'!L4407</f>
        <v/>
      </c>
      <c r="E4408">
        <f>VLOOKUP('Input EIA Imports Petroleum'!$E4407,'EIA Petroleum Classification'!$A:$B,2,FALSE)</f>
        <v/>
      </c>
    </row>
    <row r="4409" spans="1:5">
      <c r="A4409">
        <f>YEAR(B4409)</f>
        <v/>
      </c>
      <c r="B4409">
        <f>'Input EIA Imports Petroleum'!A4408</f>
        <v/>
      </c>
      <c r="C4409">
        <f>'Input EIA Imports Petroleum'!K4408</f>
        <v/>
      </c>
      <c r="D4409">
        <f>'Input EIA Imports Petroleum'!L4408</f>
        <v/>
      </c>
      <c r="E4409">
        <f>VLOOKUP('Input EIA Imports Petroleum'!$E4408,'EIA Petroleum Classification'!$A:$B,2,FALSE)</f>
        <v/>
      </c>
    </row>
    <row r="4410" spans="1:5">
      <c r="A4410">
        <f>YEAR(B4410)</f>
        <v/>
      </c>
      <c r="B4410">
        <f>'Input EIA Imports Petroleum'!A4409</f>
        <v/>
      </c>
      <c r="C4410">
        <f>'Input EIA Imports Petroleum'!K4409</f>
        <v/>
      </c>
      <c r="D4410">
        <f>'Input EIA Imports Petroleum'!L4409</f>
        <v/>
      </c>
      <c r="E4410">
        <f>VLOOKUP('Input EIA Imports Petroleum'!$E4409,'EIA Petroleum Classification'!$A:$B,2,FALSE)</f>
        <v/>
      </c>
    </row>
    <row r="4411" spans="1:5">
      <c r="A4411">
        <f>YEAR(B4411)</f>
        <v/>
      </c>
      <c r="B4411">
        <f>'Input EIA Imports Petroleum'!A4410</f>
        <v/>
      </c>
      <c r="C4411">
        <f>'Input EIA Imports Petroleum'!K4410</f>
        <v/>
      </c>
      <c r="D4411">
        <f>'Input EIA Imports Petroleum'!L4410</f>
        <v/>
      </c>
      <c r="E4411">
        <f>VLOOKUP('Input EIA Imports Petroleum'!$E4410,'EIA Petroleum Classification'!$A:$B,2,FALSE)</f>
        <v/>
      </c>
    </row>
    <row r="4412" spans="1:5">
      <c r="A4412">
        <f>YEAR(B4412)</f>
        <v/>
      </c>
      <c r="B4412">
        <f>'Input EIA Imports Petroleum'!A4411</f>
        <v/>
      </c>
      <c r="C4412">
        <f>'Input EIA Imports Petroleum'!K4411</f>
        <v/>
      </c>
      <c r="D4412">
        <f>'Input EIA Imports Petroleum'!L4411</f>
        <v/>
      </c>
      <c r="E4412">
        <f>VLOOKUP('Input EIA Imports Petroleum'!$E4411,'EIA Petroleum Classification'!$A:$B,2,FALSE)</f>
        <v/>
      </c>
    </row>
    <row r="4413" spans="1:5">
      <c r="A4413">
        <f>YEAR(B4413)</f>
        <v/>
      </c>
      <c r="B4413">
        <f>'Input EIA Imports Petroleum'!A4412</f>
        <v/>
      </c>
      <c r="C4413">
        <f>'Input EIA Imports Petroleum'!K4412</f>
        <v/>
      </c>
      <c r="D4413">
        <f>'Input EIA Imports Petroleum'!L4412</f>
        <v/>
      </c>
      <c r="E4413">
        <f>VLOOKUP('Input EIA Imports Petroleum'!$E4412,'EIA Petroleum Classification'!$A:$B,2,FALSE)</f>
        <v/>
      </c>
    </row>
    <row r="4414" spans="1:5">
      <c r="A4414">
        <f>YEAR(B4414)</f>
        <v/>
      </c>
      <c r="B4414">
        <f>'Input EIA Imports Petroleum'!A4413</f>
        <v/>
      </c>
      <c r="C4414">
        <f>'Input EIA Imports Petroleum'!K4413</f>
        <v/>
      </c>
      <c r="D4414">
        <f>'Input EIA Imports Petroleum'!L4413</f>
        <v/>
      </c>
      <c r="E4414">
        <f>VLOOKUP('Input EIA Imports Petroleum'!$E4413,'EIA Petroleum Classification'!$A:$B,2,FALSE)</f>
        <v/>
      </c>
    </row>
    <row r="4415" spans="1:5">
      <c r="A4415">
        <f>YEAR(B4415)</f>
        <v/>
      </c>
      <c r="B4415">
        <f>'Input EIA Imports Petroleum'!A4414</f>
        <v/>
      </c>
      <c r="C4415">
        <f>'Input EIA Imports Petroleum'!K4414</f>
        <v/>
      </c>
      <c r="D4415">
        <f>'Input EIA Imports Petroleum'!L4414</f>
        <v/>
      </c>
      <c r="E4415">
        <f>VLOOKUP('Input EIA Imports Petroleum'!$E4414,'EIA Petroleum Classification'!$A:$B,2,FALSE)</f>
        <v/>
      </c>
    </row>
    <row r="4416" spans="1:5">
      <c r="A4416">
        <f>YEAR(B4416)</f>
        <v/>
      </c>
      <c r="B4416">
        <f>'Input EIA Imports Petroleum'!A4415</f>
        <v/>
      </c>
      <c r="C4416">
        <f>'Input EIA Imports Petroleum'!K4415</f>
        <v/>
      </c>
      <c r="D4416">
        <f>'Input EIA Imports Petroleum'!L4415</f>
        <v/>
      </c>
      <c r="E4416">
        <f>VLOOKUP('Input EIA Imports Petroleum'!$E4415,'EIA Petroleum Classification'!$A:$B,2,FALSE)</f>
        <v/>
      </c>
    </row>
    <row r="4417" spans="1:5">
      <c r="A4417">
        <f>YEAR(B4417)</f>
        <v/>
      </c>
      <c r="B4417">
        <f>'Input EIA Imports Petroleum'!A4416</f>
        <v/>
      </c>
      <c r="C4417">
        <f>'Input EIA Imports Petroleum'!K4416</f>
        <v/>
      </c>
      <c r="D4417">
        <f>'Input EIA Imports Petroleum'!L4416</f>
        <v/>
      </c>
      <c r="E4417">
        <f>VLOOKUP('Input EIA Imports Petroleum'!$E4416,'EIA Petroleum Classification'!$A:$B,2,FALSE)</f>
        <v/>
      </c>
    </row>
    <row r="4418" spans="1:5">
      <c r="A4418">
        <f>YEAR(B4418)</f>
        <v/>
      </c>
      <c r="B4418">
        <f>'Input EIA Imports Petroleum'!A4417</f>
        <v/>
      </c>
      <c r="C4418">
        <f>'Input EIA Imports Petroleum'!K4417</f>
        <v/>
      </c>
      <c r="D4418">
        <f>'Input EIA Imports Petroleum'!L4417</f>
        <v/>
      </c>
      <c r="E4418">
        <f>VLOOKUP('Input EIA Imports Petroleum'!$E4417,'EIA Petroleum Classification'!$A:$B,2,FALSE)</f>
        <v/>
      </c>
    </row>
    <row r="4419" spans="1:5">
      <c r="A4419">
        <f>YEAR(B4419)</f>
        <v/>
      </c>
      <c r="B4419">
        <f>'Input EIA Imports Petroleum'!A4418</f>
        <v/>
      </c>
      <c r="C4419">
        <f>'Input EIA Imports Petroleum'!K4418</f>
        <v/>
      </c>
      <c r="D4419">
        <f>'Input EIA Imports Petroleum'!L4418</f>
        <v/>
      </c>
      <c r="E4419">
        <f>VLOOKUP('Input EIA Imports Petroleum'!$E4418,'EIA Petroleum Classification'!$A:$B,2,FALSE)</f>
        <v/>
      </c>
    </row>
    <row r="4420" spans="1:5">
      <c r="A4420">
        <f>YEAR(B4420)</f>
        <v/>
      </c>
      <c r="B4420">
        <f>'Input EIA Imports Petroleum'!A4419</f>
        <v/>
      </c>
      <c r="C4420">
        <f>'Input EIA Imports Petroleum'!K4419</f>
        <v/>
      </c>
      <c r="D4420">
        <f>'Input EIA Imports Petroleum'!L4419</f>
        <v/>
      </c>
      <c r="E4420">
        <f>VLOOKUP('Input EIA Imports Petroleum'!$E4419,'EIA Petroleum Classification'!$A:$B,2,FALSE)</f>
        <v/>
      </c>
    </row>
    <row r="4421" spans="1:5">
      <c r="A4421">
        <f>YEAR(B4421)</f>
        <v/>
      </c>
      <c r="B4421">
        <f>'Input EIA Imports Petroleum'!A4420</f>
        <v/>
      </c>
      <c r="C4421">
        <f>'Input EIA Imports Petroleum'!K4420</f>
        <v/>
      </c>
      <c r="D4421">
        <f>'Input EIA Imports Petroleum'!L4420</f>
        <v/>
      </c>
      <c r="E4421">
        <f>VLOOKUP('Input EIA Imports Petroleum'!$E4420,'EIA Petroleum Classification'!$A:$B,2,FALSE)</f>
        <v/>
      </c>
    </row>
    <row r="4422" spans="1:5">
      <c r="A4422">
        <f>YEAR(B4422)</f>
        <v/>
      </c>
      <c r="B4422">
        <f>'Input EIA Imports Petroleum'!A4421</f>
        <v/>
      </c>
      <c r="C4422">
        <f>'Input EIA Imports Petroleum'!K4421</f>
        <v/>
      </c>
      <c r="D4422">
        <f>'Input EIA Imports Petroleum'!L4421</f>
        <v/>
      </c>
      <c r="E4422">
        <f>VLOOKUP('Input EIA Imports Petroleum'!$E4421,'EIA Petroleum Classification'!$A:$B,2,FALSE)</f>
        <v/>
      </c>
    </row>
    <row r="4423" spans="1:5">
      <c r="A4423">
        <f>YEAR(B4423)</f>
        <v/>
      </c>
      <c r="B4423">
        <f>'Input EIA Imports Petroleum'!A4422</f>
        <v/>
      </c>
      <c r="C4423">
        <f>'Input EIA Imports Petroleum'!K4422</f>
        <v/>
      </c>
      <c r="D4423">
        <f>'Input EIA Imports Petroleum'!L4422</f>
        <v/>
      </c>
      <c r="E4423">
        <f>VLOOKUP('Input EIA Imports Petroleum'!$E4422,'EIA Petroleum Classification'!$A:$B,2,FALSE)</f>
        <v/>
      </c>
    </row>
    <row r="4424" spans="1:5">
      <c r="A4424">
        <f>YEAR(B4424)</f>
        <v/>
      </c>
      <c r="B4424">
        <f>'Input EIA Imports Petroleum'!A4423</f>
        <v/>
      </c>
      <c r="C4424">
        <f>'Input EIA Imports Petroleum'!K4423</f>
        <v/>
      </c>
      <c r="D4424">
        <f>'Input EIA Imports Petroleum'!L4423</f>
        <v/>
      </c>
      <c r="E4424">
        <f>VLOOKUP('Input EIA Imports Petroleum'!$E4423,'EIA Petroleum Classification'!$A:$B,2,FALSE)</f>
        <v/>
      </c>
    </row>
    <row r="4425" spans="1:5">
      <c r="A4425">
        <f>YEAR(B4425)</f>
        <v/>
      </c>
      <c r="B4425">
        <f>'Input EIA Imports Petroleum'!A4424</f>
        <v/>
      </c>
      <c r="C4425">
        <f>'Input EIA Imports Petroleum'!K4424</f>
        <v/>
      </c>
      <c r="D4425">
        <f>'Input EIA Imports Petroleum'!L4424</f>
        <v/>
      </c>
      <c r="E4425">
        <f>VLOOKUP('Input EIA Imports Petroleum'!$E4424,'EIA Petroleum Classification'!$A:$B,2,FALSE)</f>
        <v/>
      </c>
    </row>
    <row r="4426" spans="1:5">
      <c r="A4426">
        <f>YEAR(B4426)</f>
        <v/>
      </c>
      <c r="B4426">
        <f>'Input EIA Imports Petroleum'!A4425</f>
        <v/>
      </c>
      <c r="C4426">
        <f>'Input EIA Imports Petroleum'!K4425</f>
        <v/>
      </c>
      <c r="D4426">
        <f>'Input EIA Imports Petroleum'!L4425</f>
        <v/>
      </c>
      <c r="E4426">
        <f>VLOOKUP('Input EIA Imports Petroleum'!$E4425,'EIA Petroleum Classification'!$A:$B,2,FALSE)</f>
        <v/>
      </c>
    </row>
    <row r="4427" spans="1:5">
      <c r="A4427">
        <f>YEAR(B4427)</f>
        <v/>
      </c>
      <c r="B4427">
        <f>'Input EIA Imports Petroleum'!A4426</f>
        <v/>
      </c>
      <c r="C4427">
        <f>'Input EIA Imports Petroleum'!K4426</f>
        <v/>
      </c>
      <c r="D4427">
        <f>'Input EIA Imports Petroleum'!L4426</f>
        <v/>
      </c>
      <c r="E4427">
        <f>VLOOKUP('Input EIA Imports Petroleum'!$E4426,'EIA Petroleum Classification'!$A:$B,2,FALSE)</f>
        <v/>
      </c>
    </row>
    <row r="4428" spans="1:5">
      <c r="A4428">
        <f>YEAR(B4428)</f>
        <v/>
      </c>
      <c r="B4428">
        <f>'Input EIA Imports Petroleum'!A4427</f>
        <v/>
      </c>
      <c r="C4428">
        <f>'Input EIA Imports Petroleum'!K4427</f>
        <v/>
      </c>
      <c r="D4428">
        <f>'Input EIA Imports Petroleum'!L4427</f>
        <v/>
      </c>
      <c r="E4428">
        <f>VLOOKUP('Input EIA Imports Petroleum'!$E4427,'EIA Petroleum Classification'!$A:$B,2,FALSE)</f>
        <v/>
      </c>
    </row>
    <row r="4429" spans="1:5">
      <c r="A4429">
        <f>YEAR(B4429)</f>
        <v/>
      </c>
      <c r="B4429">
        <f>'Input EIA Imports Petroleum'!A4428</f>
        <v/>
      </c>
      <c r="C4429">
        <f>'Input EIA Imports Petroleum'!K4428</f>
        <v/>
      </c>
      <c r="D4429">
        <f>'Input EIA Imports Petroleum'!L4428</f>
        <v/>
      </c>
      <c r="E4429">
        <f>VLOOKUP('Input EIA Imports Petroleum'!$E4428,'EIA Petroleum Classification'!$A:$B,2,FALSE)</f>
        <v/>
      </c>
    </row>
    <row r="4430" spans="1:5">
      <c r="A4430">
        <f>YEAR(B4430)</f>
        <v/>
      </c>
      <c r="B4430">
        <f>'Input EIA Imports Petroleum'!A4429</f>
        <v/>
      </c>
      <c r="C4430">
        <f>'Input EIA Imports Petroleum'!K4429</f>
        <v/>
      </c>
      <c r="D4430">
        <f>'Input EIA Imports Petroleum'!L4429</f>
        <v/>
      </c>
      <c r="E4430">
        <f>VLOOKUP('Input EIA Imports Petroleum'!$E4429,'EIA Petroleum Classification'!$A:$B,2,FALSE)</f>
        <v/>
      </c>
    </row>
    <row r="4431" spans="1:5">
      <c r="A4431">
        <f>YEAR(B4431)</f>
        <v/>
      </c>
      <c r="B4431">
        <f>'Input EIA Imports Petroleum'!A4430</f>
        <v/>
      </c>
      <c r="C4431">
        <f>'Input EIA Imports Petroleum'!K4430</f>
        <v/>
      </c>
      <c r="D4431">
        <f>'Input EIA Imports Petroleum'!L4430</f>
        <v/>
      </c>
      <c r="E4431">
        <f>VLOOKUP('Input EIA Imports Petroleum'!$E4430,'EIA Petroleum Classification'!$A:$B,2,FALSE)</f>
        <v/>
      </c>
    </row>
    <row r="4432" spans="1:5">
      <c r="A4432">
        <f>YEAR(B4432)</f>
        <v/>
      </c>
      <c r="B4432">
        <f>'Input EIA Imports Petroleum'!A4431</f>
        <v/>
      </c>
      <c r="C4432">
        <f>'Input EIA Imports Petroleum'!K4431</f>
        <v/>
      </c>
      <c r="D4432">
        <f>'Input EIA Imports Petroleum'!L4431</f>
        <v/>
      </c>
      <c r="E4432">
        <f>VLOOKUP('Input EIA Imports Petroleum'!$E4431,'EIA Petroleum Classification'!$A:$B,2,FALSE)</f>
        <v/>
      </c>
    </row>
    <row r="4433" spans="1:5">
      <c r="A4433">
        <f>YEAR(B4433)</f>
        <v/>
      </c>
      <c r="B4433">
        <f>'Input EIA Imports Petroleum'!A4432</f>
        <v/>
      </c>
      <c r="C4433">
        <f>'Input EIA Imports Petroleum'!K4432</f>
        <v/>
      </c>
      <c r="D4433">
        <f>'Input EIA Imports Petroleum'!L4432</f>
        <v/>
      </c>
      <c r="E4433">
        <f>VLOOKUP('Input EIA Imports Petroleum'!$E4432,'EIA Petroleum Classification'!$A:$B,2,FALSE)</f>
        <v/>
      </c>
    </row>
    <row r="4434" spans="1:5">
      <c r="A4434">
        <f>YEAR(B4434)</f>
        <v/>
      </c>
      <c r="B4434">
        <f>'Input EIA Imports Petroleum'!A4433</f>
        <v/>
      </c>
      <c r="C4434">
        <f>'Input EIA Imports Petroleum'!K4433</f>
        <v/>
      </c>
      <c r="D4434">
        <f>'Input EIA Imports Petroleum'!L4433</f>
        <v/>
      </c>
      <c r="E4434">
        <f>VLOOKUP('Input EIA Imports Petroleum'!$E4433,'EIA Petroleum Classification'!$A:$B,2,FALSE)</f>
        <v/>
      </c>
    </row>
    <row r="4435" spans="1:5">
      <c r="A4435">
        <f>YEAR(B4435)</f>
        <v/>
      </c>
      <c r="B4435">
        <f>'Input EIA Imports Petroleum'!A4434</f>
        <v/>
      </c>
      <c r="C4435">
        <f>'Input EIA Imports Petroleum'!K4434</f>
        <v/>
      </c>
      <c r="D4435">
        <f>'Input EIA Imports Petroleum'!L4434</f>
        <v/>
      </c>
      <c r="E4435">
        <f>VLOOKUP('Input EIA Imports Petroleum'!$E4434,'EIA Petroleum Classification'!$A:$B,2,FALSE)</f>
        <v/>
      </c>
    </row>
    <row r="4436" spans="1:5">
      <c r="A4436">
        <f>YEAR(B4436)</f>
        <v/>
      </c>
      <c r="B4436">
        <f>'Input EIA Imports Petroleum'!A4435</f>
        <v/>
      </c>
      <c r="C4436">
        <f>'Input EIA Imports Petroleum'!K4435</f>
        <v/>
      </c>
      <c r="D4436">
        <f>'Input EIA Imports Petroleum'!L4435</f>
        <v/>
      </c>
      <c r="E4436">
        <f>VLOOKUP('Input EIA Imports Petroleum'!$E4435,'EIA Petroleum Classification'!$A:$B,2,FALSE)</f>
        <v/>
      </c>
    </row>
    <row r="4437" spans="1:5">
      <c r="A4437">
        <f>YEAR(B4437)</f>
        <v/>
      </c>
      <c r="B4437">
        <f>'Input EIA Imports Petroleum'!A4436</f>
        <v/>
      </c>
      <c r="C4437">
        <f>'Input EIA Imports Petroleum'!K4436</f>
        <v/>
      </c>
      <c r="D4437">
        <f>'Input EIA Imports Petroleum'!L4436</f>
        <v/>
      </c>
      <c r="E4437">
        <f>VLOOKUP('Input EIA Imports Petroleum'!$E4436,'EIA Petroleum Classification'!$A:$B,2,FALSE)</f>
        <v/>
      </c>
    </row>
    <row r="4438" spans="1:5">
      <c r="A4438">
        <f>YEAR(B4438)</f>
        <v/>
      </c>
      <c r="B4438">
        <f>'Input EIA Imports Petroleum'!A4437</f>
        <v/>
      </c>
      <c r="C4438">
        <f>'Input EIA Imports Petroleum'!K4437</f>
        <v/>
      </c>
      <c r="D4438">
        <f>'Input EIA Imports Petroleum'!L4437</f>
        <v/>
      </c>
      <c r="E4438">
        <f>VLOOKUP('Input EIA Imports Petroleum'!$E4437,'EIA Petroleum Classification'!$A:$B,2,FALSE)</f>
        <v/>
      </c>
    </row>
    <row r="4439" spans="1:5">
      <c r="A4439">
        <f>YEAR(B4439)</f>
        <v/>
      </c>
      <c r="B4439">
        <f>'Input EIA Imports Petroleum'!A4438</f>
        <v/>
      </c>
      <c r="C4439">
        <f>'Input EIA Imports Petroleum'!K4438</f>
        <v/>
      </c>
      <c r="D4439">
        <f>'Input EIA Imports Petroleum'!L4438</f>
        <v/>
      </c>
      <c r="E4439">
        <f>VLOOKUP('Input EIA Imports Petroleum'!$E4438,'EIA Petroleum Classification'!$A:$B,2,FALSE)</f>
        <v/>
      </c>
    </row>
    <row r="4440" spans="1:5">
      <c r="A4440">
        <f>YEAR(B4440)</f>
        <v/>
      </c>
      <c r="B4440">
        <f>'Input EIA Imports Petroleum'!A4439</f>
        <v/>
      </c>
      <c r="C4440">
        <f>'Input EIA Imports Petroleum'!K4439</f>
        <v/>
      </c>
      <c r="D4440">
        <f>'Input EIA Imports Petroleum'!L4439</f>
        <v/>
      </c>
      <c r="E4440">
        <f>VLOOKUP('Input EIA Imports Petroleum'!$E4439,'EIA Petroleum Classification'!$A:$B,2,FALSE)</f>
        <v/>
      </c>
    </row>
    <row r="4441" spans="1:5">
      <c r="A4441">
        <f>YEAR(B4441)</f>
        <v/>
      </c>
      <c r="B4441">
        <f>'Input EIA Imports Petroleum'!A4440</f>
        <v/>
      </c>
      <c r="C4441">
        <f>'Input EIA Imports Petroleum'!K4440</f>
        <v/>
      </c>
      <c r="D4441">
        <f>'Input EIA Imports Petroleum'!L4440</f>
        <v/>
      </c>
      <c r="E4441">
        <f>VLOOKUP('Input EIA Imports Petroleum'!$E4440,'EIA Petroleum Classification'!$A:$B,2,FALSE)</f>
        <v/>
      </c>
    </row>
    <row r="4442" spans="1:5">
      <c r="A4442">
        <f>YEAR(B4442)</f>
        <v/>
      </c>
      <c r="B4442">
        <f>'Input EIA Imports Petroleum'!A4441</f>
        <v/>
      </c>
      <c r="C4442">
        <f>'Input EIA Imports Petroleum'!K4441</f>
        <v/>
      </c>
      <c r="D4442">
        <f>'Input EIA Imports Petroleum'!L4441</f>
        <v/>
      </c>
      <c r="E4442">
        <f>VLOOKUP('Input EIA Imports Petroleum'!$E4441,'EIA Petroleum Classification'!$A:$B,2,FALSE)</f>
        <v/>
      </c>
    </row>
    <row r="4443" spans="1:5">
      <c r="A4443">
        <f>YEAR(B4443)</f>
        <v/>
      </c>
      <c r="B4443">
        <f>'Input EIA Imports Petroleum'!A4442</f>
        <v/>
      </c>
      <c r="C4443">
        <f>'Input EIA Imports Petroleum'!K4442</f>
        <v/>
      </c>
      <c r="D4443">
        <f>'Input EIA Imports Petroleum'!L4442</f>
        <v/>
      </c>
      <c r="E4443">
        <f>VLOOKUP('Input EIA Imports Petroleum'!$E4442,'EIA Petroleum Classification'!$A:$B,2,FALSE)</f>
        <v/>
      </c>
    </row>
    <row r="4444" spans="1:5">
      <c r="A4444">
        <f>YEAR(B4444)</f>
        <v/>
      </c>
      <c r="B4444">
        <f>'Input EIA Imports Petroleum'!A4443</f>
        <v/>
      </c>
      <c r="C4444">
        <f>'Input EIA Imports Petroleum'!K4443</f>
        <v/>
      </c>
      <c r="D4444">
        <f>'Input EIA Imports Petroleum'!L4443</f>
        <v/>
      </c>
      <c r="E4444">
        <f>VLOOKUP('Input EIA Imports Petroleum'!$E4443,'EIA Petroleum Classification'!$A:$B,2,FALSE)</f>
        <v/>
      </c>
    </row>
    <row r="4445" spans="1:5">
      <c r="A4445">
        <f>YEAR(B4445)</f>
        <v/>
      </c>
      <c r="B4445">
        <f>'Input EIA Imports Petroleum'!A4444</f>
        <v/>
      </c>
      <c r="C4445">
        <f>'Input EIA Imports Petroleum'!K4444</f>
        <v/>
      </c>
      <c r="D4445">
        <f>'Input EIA Imports Petroleum'!L4444</f>
        <v/>
      </c>
      <c r="E4445">
        <f>VLOOKUP('Input EIA Imports Petroleum'!$E4444,'EIA Petroleum Classification'!$A:$B,2,FALSE)</f>
        <v/>
      </c>
    </row>
    <row r="4446" spans="1:5">
      <c r="A4446">
        <f>YEAR(B4446)</f>
        <v/>
      </c>
      <c r="B4446">
        <f>'Input EIA Imports Petroleum'!A4445</f>
        <v/>
      </c>
      <c r="C4446">
        <f>'Input EIA Imports Petroleum'!K4445</f>
        <v/>
      </c>
      <c r="D4446">
        <f>'Input EIA Imports Petroleum'!L4445</f>
        <v/>
      </c>
      <c r="E4446">
        <f>VLOOKUP('Input EIA Imports Petroleum'!$E4445,'EIA Petroleum Classification'!$A:$B,2,FALSE)</f>
        <v/>
      </c>
    </row>
    <row r="4447" spans="1:5">
      <c r="A4447">
        <f>YEAR(B4447)</f>
        <v/>
      </c>
      <c r="B4447">
        <f>'Input EIA Imports Petroleum'!A4446</f>
        <v/>
      </c>
      <c r="C4447">
        <f>'Input EIA Imports Petroleum'!K4446</f>
        <v/>
      </c>
      <c r="D4447">
        <f>'Input EIA Imports Petroleum'!L4446</f>
        <v/>
      </c>
      <c r="E4447">
        <f>VLOOKUP('Input EIA Imports Petroleum'!$E4446,'EIA Petroleum Classification'!$A:$B,2,FALSE)</f>
        <v/>
      </c>
    </row>
    <row r="4448" spans="1:5">
      <c r="A4448">
        <f>YEAR(B4448)</f>
        <v/>
      </c>
      <c r="B4448">
        <f>'Input EIA Imports Petroleum'!A4447</f>
        <v/>
      </c>
      <c r="C4448">
        <f>'Input EIA Imports Petroleum'!K4447</f>
        <v/>
      </c>
      <c r="D4448">
        <f>'Input EIA Imports Petroleum'!L4447</f>
        <v/>
      </c>
      <c r="E4448">
        <f>VLOOKUP('Input EIA Imports Petroleum'!$E4447,'EIA Petroleum Classification'!$A:$B,2,FALSE)</f>
        <v/>
      </c>
    </row>
    <row r="4449" spans="1:5">
      <c r="A4449">
        <f>YEAR(B4449)</f>
        <v/>
      </c>
      <c r="B4449">
        <f>'Input EIA Imports Petroleum'!A4448</f>
        <v/>
      </c>
      <c r="C4449">
        <f>'Input EIA Imports Petroleum'!K4448</f>
        <v/>
      </c>
      <c r="D4449">
        <f>'Input EIA Imports Petroleum'!L4448</f>
        <v/>
      </c>
      <c r="E4449">
        <f>VLOOKUP('Input EIA Imports Petroleum'!$E4448,'EIA Petroleum Classification'!$A:$B,2,FALSE)</f>
        <v/>
      </c>
    </row>
    <row r="4450" spans="1:5">
      <c r="A4450">
        <f>YEAR(B4450)</f>
        <v/>
      </c>
      <c r="B4450">
        <f>'Input EIA Imports Petroleum'!A4449</f>
        <v/>
      </c>
      <c r="C4450">
        <f>'Input EIA Imports Petroleum'!K4449</f>
        <v/>
      </c>
      <c r="D4450">
        <f>'Input EIA Imports Petroleum'!L4449</f>
        <v/>
      </c>
      <c r="E4450">
        <f>VLOOKUP('Input EIA Imports Petroleum'!$E4449,'EIA Petroleum Classification'!$A:$B,2,FALSE)</f>
        <v/>
      </c>
    </row>
    <row r="4451" spans="1:5">
      <c r="A4451">
        <f>YEAR(B4451)</f>
        <v/>
      </c>
      <c r="B4451">
        <f>'Input EIA Imports Petroleum'!A4450</f>
        <v/>
      </c>
      <c r="C4451">
        <f>'Input EIA Imports Petroleum'!K4450</f>
        <v/>
      </c>
      <c r="D4451">
        <f>'Input EIA Imports Petroleum'!L4450</f>
        <v/>
      </c>
      <c r="E4451">
        <f>VLOOKUP('Input EIA Imports Petroleum'!$E4450,'EIA Petroleum Classification'!$A:$B,2,FALSE)</f>
        <v/>
      </c>
    </row>
    <row r="4452" spans="1:5">
      <c r="A4452">
        <f>YEAR(B4452)</f>
        <v/>
      </c>
      <c r="B4452">
        <f>'Input EIA Imports Petroleum'!A4451</f>
        <v/>
      </c>
      <c r="C4452">
        <f>'Input EIA Imports Petroleum'!K4451</f>
        <v/>
      </c>
      <c r="D4452">
        <f>'Input EIA Imports Petroleum'!L4451</f>
        <v/>
      </c>
      <c r="E4452">
        <f>VLOOKUP('Input EIA Imports Petroleum'!$E4451,'EIA Petroleum Classification'!$A:$B,2,FALSE)</f>
        <v/>
      </c>
    </row>
    <row r="4453" spans="1:5">
      <c r="A4453">
        <f>YEAR(B4453)</f>
        <v/>
      </c>
      <c r="B4453">
        <f>'Input EIA Imports Petroleum'!A4452</f>
        <v/>
      </c>
      <c r="C4453">
        <f>'Input EIA Imports Petroleum'!K4452</f>
        <v/>
      </c>
      <c r="D4453">
        <f>'Input EIA Imports Petroleum'!L4452</f>
        <v/>
      </c>
      <c r="E4453">
        <f>VLOOKUP('Input EIA Imports Petroleum'!$E4452,'EIA Petroleum Classification'!$A:$B,2,FALSE)</f>
        <v/>
      </c>
    </row>
    <row r="4454" spans="1:5">
      <c r="A4454">
        <f>YEAR(B4454)</f>
        <v/>
      </c>
      <c r="B4454">
        <f>'Input EIA Imports Petroleum'!A4453</f>
        <v/>
      </c>
      <c r="C4454">
        <f>'Input EIA Imports Petroleum'!K4453</f>
        <v/>
      </c>
      <c r="D4454">
        <f>'Input EIA Imports Petroleum'!L4453</f>
        <v/>
      </c>
      <c r="E4454">
        <f>VLOOKUP('Input EIA Imports Petroleum'!$E4453,'EIA Petroleum Classification'!$A:$B,2,FALSE)</f>
        <v/>
      </c>
    </row>
    <row r="4455" spans="1:5">
      <c r="A4455">
        <f>YEAR(B4455)</f>
        <v/>
      </c>
      <c r="B4455">
        <f>'Input EIA Imports Petroleum'!A4454</f>
        <v/>
      </c>
      <c r="C4455">
        <f>'Input EIA Imports Petroleum'!K4454</f>
        <v/>
      </c>
      <c r="D4455">
        <f>'Input EIA Imports Petroleum'!L4454</f>
        <v/>
      </c>
      <c r="E4455">
        <f>VLOOKUP('Input EIA Imports Petroleum'!$E4454,'EIA Petroleum Classification'!$A:$B,2,FALSE)</f>
        <v/>
      </c>
    </row>
    <row r="4456" spans="1:5">
      <c r="A4456">
        <f>YEAR(B4456)</f>
        <v/>
      </c>
      <c r="B4456">
        <f>'Input EIA Imports Petroleum'!A4455</f>
        <v/>
      </c>
      <c r="C4456">
        <f>'Input EIA Imports Petroleum'!K4455</f>
        <v/>
      </c>
      <c r="D4456">
        <f>'Input EIA Imports Petroleum'!L4455</f>
        <v/>
      </c>
      <c r="E4456">
        <f>VLOOKUP('Input EIA Imports Petroleum'!$E4455,'EIA Petroleum Classification'!$A:$B,2,FALSE)</f>
        <v/>
      </c>
    </row>
    <row r="4457" spans="1:5">
      <c r="A4457">
        <f>YEAR(B4457)</f>
        <v/>
      </c>
      <c r="B4457">
        <f>'Input EIA Imports Petroleum'!A4456</f>
        <v/>
      </c>
      <c r="C4457">
        <f>'Input EIA Imports Petroleum'!K4456</f>
        <v/>
      </c>
      <c r="D4457">
        <f>'Input EIA Imports Petroleum'!L4456</f>
        <v/>
      </c>
      <c r="E4457">
        <f>VLOOKUP('Input EIA Imports Petroleum'!$E4456,'EIA Petroleum Classification'!$A:$B,2,FALSE)</f>
        <v/>
      </c>
    </row>
    <row r="4458" spans="1:5">
      <c r="A4458">
        <f>YEAR(B4458)</f>
        <v/>
      </c>
      <c r="B4458">
        <f>'Input EIA Imports Petroleum'!A4457</f>
        <v/>
      </c>
      <c r="C4458">
        <f>'Input EIA Imports Petroleum'!K4457</f>
        <v/>
      </c>
      <c r="D4458">
        <f>'Input EIA Imports Petroleum'!L4457</f>
        <v/>
      </c>
      <c r="E4458">
        <f>VLOOKUP('Input EIA Imports Petroleum'!$E4457,'EIA Petroleum Classification'!$A:$B,2,FALSE)</f>
        <v/>
      </c>
    </row>
    <row r="4459" spans="1:5">
      <c r="A4459">
        <f>YEAR(B4459)</f>
        <v/>
      </c>
      <c r="B4459">
        <f>'Input EIA Imports Petroleum'!A4458</f>
        <v/>
      </c>
      <c r="C4459">
        <f>'Input EIA Imports Petroleum'!K4458</f>
        <v/>
      </c>
      <c r="D4459">
        <f>'Input EIA Imports Petroleum'!L4458</f>
        <v/>
      </c>
      <c r="E4459">
        <f>VLOOKUP('Input EIA Imports Petroleum'!$E4458,'EIA Petroleum Classification'!$A:$B,2,FALSE)</f>
        <v/>
      </c>
    </row>
    <row r="4460" spans="1:5">
      <c r="A4460">
        <f>YEAR(B4460)</f>
        <v/>
      </c>
      <c r="B4460">
        <f>'Input EIA Imports Petroleum'!A4459</f>
        <v/>
      </c>
      <c r="C4460">
        <f>'Input EIA Imports Petroleum'!K4459</f>
        <v/>
      </c>
      <c r="D4460">
        <f>'Input EIA Imports Petroleum'!L4459</f>
        <v/>
      </c>
      <c r="E4460">
        <f>VLOOKUP('Input EIA Imports Petroleum'!$E4459,'EIA Petroleum Classification'!$A:$B,2,FALSE)</f>
        <v/>
      </c>
    </row>
    <row r="4461" spans="1:5">
      <c r="A4461">
        <f>YEAR(B4461)</f>
        <v/>
      </c>
      <c r="B4461">
        <f>'Input EIA Imports Petroleum'!A4460</f>
        <v/>
      </c>
      <c r="C4461">
        <f>'Input EIA Imports Petroleum'!K4460</f>
        <v/>
      </c>
      <c r="D4461">
        <f>'Input EIA Imports Petroleum'!L4460</f>
        <v/>
      </c>
      <c r="E4461">
        <f>VLOOKUP('Input EIA Imports Petroleum'!$E4460,'EIA Petroleum Classification'!$A:$B,2,FALSE)</f>
        <v/>
      </c>
    </row>
    <row r="4462" spans="1:5">
      <c r="A4462">
        <f>YEAR(B4462)</f>
        <v/>
      </c>
      <c r="B4462">
        <f>'Input EIA Imports Petroleum'!A4461</f>
        <v/>
      </c>
      <c r="C4462">
        <f>'Input EIA Imports Petroleum'!K4461</f>
        <v/>
      </c>
      <c r="D4462">
        <f>'Input EIA Imports Petroleum'!L4461</f>
        <v/>
      </c>
      <c r="E4462">
        <f>VLOOKUP('Input EIA Imports Petroleum'!$E4461,'EIA Petroleum Classification'!$A:$B,2,FALSE)</f>
        <v/>
      </c>
    </row>
    <row r="4463" spans="1:5">
      <c r="A4463">
        <f>YEAR(B4463)</f>
        <v/>
      </c>
      <c r="B4463">
        <f>'Input EIA Imports Petroleum'!A4462</f>
        <v/>
      </c>
      <c r="C4463">
        <f>'Input EIA Imports Petroleum'!K4462</f>
        <v/>
      </c>
      <c r="D4463">
        <f>'Input EIA Imports Petroleum'!L4462</f>
        <v/>
      </c>
      <c r="E4463">
        <f>VLOOKUP('Input EIA Imports Petroleum'!$E4462,'EIA Petroleum Classification'!$A:$B,2,FALSE)</f>
        <v/>
      </c>
    </row>
    <row r="4464" spans="1:5">
      <c r="A4464">
        <f>YEAR(B4464)</f>
        <v/>
      </c>
      <c r="B4464">
        <f>'Input EIA Imports Petroleum'!A4463</f>
        <v/>
      </c>
      <c r="C4464">
        <f>'Input EIA Imports Petroleum'!K4463</f>
        <v/>
      </c>
      <c r="D4464">
        <f>'Input EIA Imports Petroleum'!L4463</f>
        <v/>
      </c>
      <c r="E4464">
        <f>VLOOKUP('Input EIA Imports Petroleum'!$E4463,'EIA Petroleum Classification'!$A:$B,2,FALSE)</f>
        <v/>
      </c>
    </row>
    <row r="4465" spans="1:5">
      <c r="A4465">
        <f>YEAR(B4465)</f>
        <v/>
      </c>
      <c r="B4465">
        <f>'Input EIA Imports Petroleum'!A4464</f>
        <v/>
      </c>
      <c r="C4465">
        <f>'Input EIA Imports Petroleum'!K4464</f>
        <v/>
      </c>
      <c r="D4465">
        <f>'Input EIA Imports Petroleum'!L4464</f>
        <v/>
      </c>
      <c r="E4465">
        <f>VLOOKUP('Input EIA Imports Petroleum'!$E4464,'EIA Petroleum Classification'!$A:$B,2,FALSE)</f>
        <v/>
      </c>
    </row>
    <row r="4466" spans="1:5">
      <c r="A4466">
        <f>YEAR(B4466)</f>
        <v/>
      </c>
      <c r="B4466">
        <f>'Input EIA Imports Petroleum'!A4465</f>
        <v/>
      </c>
      <c r="C4466">
        <f>'Input EIA Imports Petroleum'!K4465</f>
        <v/>
      </c>
      <c r="D4466">
        <f>'Input EIA Imports Petroleum'!L4465</f>
        <v/>
      </c>
      <c r="E4466">
        <f>VLOOKUP('Input EIA Imports Petroleum'!$E4465,'EIA Petroleum Classification'!$A:$B,2,FALSE)</f>
        <v/>
      </c>
    </row>
    <row r="4467" spans="1:5">
      <c r="A4467">
        <f>YEAR(B4467)</f>
        <v/>
      </c>
      <c r="B4467">
        <f>'Input EIA Imports Petroleum'!A4466</f>
        <v/>
      </c>
      <c r="C4467">
        <f>'Input EIA Imports Petroleum'!K4466</f>
        <v/>
      </c>
      <c r="D4467">
        <f>'Input EIA Imports Petroleum'!L4466</f>
        <v/>
      </c>
      <c r="E4467">
        <f>VLOOKUP('Input EIA Imports Petroleum'!$E4466,'EIA Petroleum Classification'!$A:$B,2,FALSE)</f>
        <v/>
      </c>
    </row>
    <row r="4468" spans="1:5">
      <c r="A4468">
        <f>YEAR(B4468)</f>
        <v/>
      </c>
      <c r="B4468">
        <f>'Input EIA Imports Petroleum'!A4467</f>
        <v/>
      </c>
      <c r="C4468">
        <f>'Input EIA Imports Petroleum'!K4467</f>
        <v/>
      </c>
      <c r="D4468">
        <f>'Input EIA Imports Petroleum'!L4467</f>
        <v/>
      </c>
      <c r="E4468">
        <f>VLOOKUP('Input EIA Imports Petroleum'!$E4467,'EIA Petroleum Classification'!$A:$B,2,FALSE)</f>
        <v/>
      </c>
    </row>
    <row r="4469" spans="1:5">
      <c r="A4469">
        <f>YEAR(B4469)</f>
        <v/>
      </c>
      <c r="B4469">
        <f>'Input EIA Imports Petroleum'!A4468</f>
        <v/>
      </c>
      <c r="C4469">
        <f>'Input EIA Imports Petroleum'!K4468</f>
        <v/>
      </c>
      <c r="D4469">
        <f>'Input EIA Imports Petroleum'!L4468</f>
        <v/>
      </c>
      <c r="E4469">
        <f>VLOOKUP('Input EIA Imports Petroleum'!$E4468,'EIA Petroleum Classification'!$A:$B,2,FALSE)</f>
        <v/>
      </c>
    </row>
    <row r="4470" spans="1:5">
      <c r="A4470">
        <f>YEAR(B4470)</f>
        <v/>
      </c>
      <c r="B4470">
        <f>'Input EIA Imports Petroleum'!A4469</f>
        <v/>
      </c>
      <c r="C4470">
        <f>'Input EIA Imports Petroleum'!K4469</f>
        <v/>
      </c>
      <c r="D4470">
        <f>'Input EIA Imports Petroleum'!L4469</f>
        <v/>
      </c>
      <c r="E4470">
        <f>VLOOKUP('Input EIA Imports Petroleum'!$E4469,'EIA Petroleum Classification'!$A:$B,2,FALSE)</f>
        <v/>
      </c>
    </row>
    <row r="4471" spans="1:5">
      <c r="A4471">
        <f>YEAR(B4471)</f>
        <v/>
      </c>
      <c r="B4471">
        <f>'Input EIA Imports Petroleum'!A4470</f>
        <v/>
      </c>
      <c r="C4471">
        <f>'Input EIA Imports Petroleum'!K4470</f>
        <v/>
      </c>
      <c r="D4471">
        <f>'Input EIA Imports Petroleum'!L4470</f>
        <v/>
      </c>
      <c r="E4471">
        <f>VLOOKUP('Input EIA Imports Petroleum'!$E4470,'EIA Petroleum Classification'!$A:$B,2,FALSE)</f>
        <v/>
      </c>
    </row>
    <row r="4472" spans="1:5">
      <c r="A4472">
        <f>YEAR(B4472)</f>
        <v/>
      </c>
      <c r="B4472">
        <f>'Input EIA Imports Petroleum'!A4471</f>
        <v/>
      </c>
      <c r="C4472">
        <f>'Input EIA Imports Petroleum'!K4471</f>
        <v/>
      </c>
      <c r="D4472">
        <f>'Input EIA Imports Petroleum'!L4471</f>
        <v/>
      </c>
      <c r="E4472">
        <f>VLOOKUP('Input EIA Imports Petroleum'!$E4471,'EIA Petroleum Classification'!$A:$B,2,FALSE)</f>
        <v/>
      </c>
    </row>
    <row r="4473" spans="1:5">
      <c r="A4473">
        <f>YEAR(B4473)</f>
        <v/>
      </c>
      <c r="B4473">
        <f>'Input EIA Imports Petroleum'!A4472</f>
        <v/>
      </c>
      <c r="C4473">
        <f>'Input EIA Imports Petroleum'!K4472</f>
        <v/>
      </c>
      <c r="D4473">
        <f>'Input EIA Imports Petroleum'!L4472</f>
        <v/>
      </c>
      <c r="E4473">
        <f>VLOOKUP('Input EIA Imports Petroleum'!$E4472,'EIA Petroleum Classification'!$A:$B,2,FALSE)</f>
        <v/>
      </c>
    </row>
    <row r="4474" spans="1:5">
      <c r="A4474">
        <f>YEAR(B4474)</f>
        <v/>
      </c>
      <c r="B4474">
        <f>'Input EIA Imports Petroleum'!A4473</f>
        <v/>
      </c>
      <c r="C4474">
        <f>'Input EIA Imports Petroleum'!K4473</f>
        <v/>
      </c>
      <c r="D4474">
        <f>'Input EIA Imports Petroleum'!L4473</f>
        <v/>
      </c>
      <c r="E4474">
        <f>VLOOKUP('Input EIA Imports Petroleum'!$E4473,'EIA Petroleum Classification'!$A:$B,2,FALSE)</f>
        <v/>
      </c>
    </row>
    <row r="4475" spans="1:5">
      <c r="A4475">
        <f>YEAR(B4475)</f>
        <v/>
      </c>
      <c r="B4475">
        <f>'Input EIA Imports Petroleum'!A4474</f>
        <v/>
      </c>
      <c r="C4475">
        <f>'Input EIA Imports Petroleum'!K4474</f>
        <v/>
      </c>
      <c r="D4475">
        <f>'Input EIA Imports Petroleum'!L4474</f>
        <v/>
      </c>
      <c r="E4475">
        <f>VLOOKUP('Input EIA Imports Petroleum'!$E4474,'EIA Petroleum Classification'!$A:$B,2,FALSE)</f>
        <v/>
      </c>
    </row>
    <row r="4476" spans="1:5">
      <c r="A4476">
        <f>YEAR(B4476)</f>
        <v/>
      </c>
      <c r="B4476">
        <f>'Input EIA Imports Petroleum'!A4475</f>
        <v/>
      </c>
      <c r="C4476">
        <f>'Input EIA Imports Petroleum'!K4475</f>
        <v/>
      </c>
      <c r="D4476">
        <f>'Input EIA Imports Petroleum'!L4475</f>
        <v/>
      </c>
      <c r="E4476">
        <f>VLOOKUP('Input EIA Imports Petroleum'!$E4475,'EIA Petroleum Classification'!$A:$B,2,FALSE)</f>
        <v/>
      </c>
    </row>
    <row r="4477" spans="1:5">
      <c r="A4477">
        <f>YEAR(B4477)</f>
        <v/>
      </c>
      <c r="B4477">
        <f>'Input EIA Imports Petroleum'!A4476</f>
        <v/>
      </c>
      <c r="C4477">
        <f>'Input EIA Imports Petroleum'!K4476</f>
        <v/>
      </c>
      <c r="D4477">
        <f>'Input EIA Imports Petroleum'!L4476</f>
        <v/>
      </c>
      <c r="E4477">
        <f>VLOOKUP('Input EIA Imports Petroleum'!$E4476,'EIA Petroleum Classification'!$A:$B,2,FALSE)</f>
        <v/>
      </c>
    </row>
    <row r="4478" spans="1:5">
      <c r="A4478">
        <f>YEAR(B4478)</f>
        <v/>
      </c>
      <c r="B4478">
        <f>'Input EIA Imports Petroleum'!A4477</f>
        <v/>
      </c>
      <c r="C4478">
        <f>'Input EIA Imports Petroleum'!K4477</f>
        <v/>
      </c>
      <c r="D4478">
        <f>'Input EIA Imports Petroleum'!L4477</f>
        <v/>
      </c>
      <c r="E4478">
        <f>VLOOKUP('Input EIA Imports Petroleum'!$E4477,'EIA Petroleum Classification'!$A:$B,2,FALSE)</f>
        <v/>
      </c>
    </row>
    <row r="4479" spans="1:5">
      <c r="A4479">
        <f>YEAR(B4479)</f>
        <v/>
      </c>
      <c r="B4479">
        <f>'Input EIA Imports Petroleum'!A4478</f>
        <v/>
      </c>
      <c r="C4479">
        <f>'Input EIA Imports Petroleum'!K4478</f>
        <v/>
      </c>
      <c r="D4479">
        <f>'Input EIA Imports Petroleum'!L4478</f>
        <v/>
      </c>
      <c r="E4479">
        <f>VLOOKUP('Input EIA Imports Petroleum'!$E4478,'EIA Petroleum Classification'!$A:$B,2,FALSE)</f>
        <v/>
      </c>
    </row>
    <row r="4480" spans="1:5">
      <c r="A4480">
        <f>YEAR(B4480)</f>
        <v/>
      </c>
      <c r="B4480">
        <f>'Input EIA Imports Petroleum'!A4479</f>
        <v/>
      </c>
      <c r="C4480">
        <f>'Input EIA Imports Petroleum'!K4479</f>
        <v/>
      </c>
      <c r="D4480">
        <f>'Input EIA Imports Petroleum'!L4479</f>
        <v/>
      </c>
      <c r="E4480">
        <f>VLOOKUP('Input EIA Imports Petroleum'!$E4479,'EIA Petroleum Classification'!$A:$B,2,FALSE)</f>
        <v/>
      </c>
    </row>
    <row r="4481" spans="1:5">
      <c r="A4481">
        <f>YEAR(B4481)</f>
        <v/>
      </c>
      <c r="B4481">
        <f>'Input EIA Imports Petroleum'!A4480</f>
        <v/>
      </c>
      <c r="C4481">
        <f>'Input EIA Imports Petroleum'!K4480</f>
        <v/>
      </c>
      <c r="D4481">
        <f>'Input EIA Imports Petroleum'!L4480</f>
        <v/>
      </c>
      <c r="E4481">
        <f>VLOOKUP('Input EIA Imports Petroleum'!$E4480,'EIA Petroleum Classification'!$A:$B,2,FALSE)</f>
        <v/>
      </c>
    </row>
    <row r="4482" spans="1:5">
      <c r="A4482">
        <f>YEAR(B4482)</f>
        <v/>
      </c>
      <c r="B4482">
        <f>'Input EIA Imports Petroleum'!A4481</f>
        <v/>
      </c>
      <c r="C4482">
        <f>'Input EIA Imports Petroleum'!K4481</f>
        <v/>
      </c>
      <c r="D4482">
        <f>'Input EIA Imports Petroleum'!L4481</f>
        <v/>
      </c>
      <c r="E4482">
        <f>VLOOKUP('Input EIA Imports Petroleum'!$E4481,'EIA Petroleum Classification'!$A:$B,2,FALSE)</f>
        <v/>
      </c>
    </row>
    <row r="4483" spans="1:5">
      <c r="A4483">
        <f>YEAR(B4483)</f>
        <v/>
      </c>
      <c r="B4483">
        <f>'Input EIA Imports Petroleum'!A4482</f>
        <v/>
      </c>
      <c r="C4483">
        <f>'Input EIA Imports Petroleum'!K4482</f>
        <v/>
      </c>
      <c r="D4483">
        <f>'Input EIA Imports Petroleum'!L4482</f>
        <v/>
      </c>
      <c r="E4483">
        <f>VLOOKUP('Input EIA Imports Petroleum'!$E4482,'EIA Petroleum Classification'!$A:$B,2,FALSE)</f>
        <v/>
      </c>
    </row>
    <row r="4484" spans="1:5">
      <c r="A4484">
        <f>YEAR(B4484)</f>
        <v/>
      </c>
      <c r="B4484">
        <f>'Input EIA Imports Petroleum'!A4483</f>
        <v/>
      </c>
      <c r="C4484">
        <f>'Input EIA Imports Petroleum'!K4483</f>
        <v/>
      </c>
      <c r="D4484">
        <f>'Input EIA Imports Petroleum'!L4483</f>
        <v/>
      </c>
      <c r="E4484">
        <f>VLOOKUP('Input EIA Imports Petroleum'!$E4483,'EIA Petroleum Classification'!$A:$B,2,FALSE)</f>
        <v/>
      </c>
    </row>
    <row r="4485" spans="1:5">
      <c r="A4485">
        <f>YEAR(B4485)</f>
        <v/>
      </c>
      <c r="B4485">
        <f>'Input EIA Imports Petroleum'!A4484</f>
        <v/>
      </c>
      <c r="C4485">
        <f>'Input EIA Imports Petroleum'!K4484</f>
        <v/>
      </c>
      <c r="D4485">
        <f>'Input EIA Imports Petroleum'!L4484</f>
        <v/>
      </c>
      <c r="E4485">
        <f>VLOOKUP('Input EIA Imports Petroleum'!$E4484,'EIA Petroleum Classification'!$A:$B,2,FALSE)</f>
        <v/>
      </c>
    </row>
    <row r="4486" spans="1:5">
      <c r="A4486">
        <f>YEAR(B4486)</f>
        <v/>
      </c>
      <c r="B4486">
        <f>'Input EIA Imports Petroleum'!A4485</f>
        <v/>
      </c>
      <c r="C4486">
        <f>'Input EIA Imports Petroleum'!K4485</f>
        <v/>
      </c>
      <c r="D4486">
        <f>'Input EIA Imports Petroleum'!L4485</f>
        <v/>
      </c>
      <c r="E4486">
        <f>VLOOKUP('Input EIA Imports Petroleum'!$E4485,'EIA Petroleum Classification'!$A:$B,2,FALSE)</f>
        <v/>
      </c>
    </row>
    <row r="4487" spans="1:5">
      <c r="A4487">
        <f>YEAR(B4487)</f>
        <v/>
      </c>
      <c r="B4487">
        <f>'Input EIA Imports Petroleum'!A4486</f>
        <v/>
      </c>
      <c r="C4487">
        <f>'Input EIA Imports Petroleum'!K4486</f>
        <v/>
      </c>
      <c r="D4487">
        <f>'Input EIA Imports Petroleum'!L4486</f>
        <v/>
      </c>
      <c r="E4487">
        <f>VLOOKUP('Input EIA Imports Petroleum'!$E4486,'EIA Petroleum Classification'!$A:$B,2,FALSE)</f>
        <v/>
      </c>
    </row>
    <row r="4488" spans="1:5">
      <c r="A4488">
        <f>YEAR(B4488)</f>
        <v/>
      </c>
      <c r="B4488">
        <f>'Input EIA Imports Petroleum'!A4487</f>
        <v/>
      </c>
      <c r="C4488">
        <f>'Input EIA Imports Petroleum'!K4487</f>
        <v/>
      </c>
      <c r="D4488">
        <f>'Input EIA Imports Petroleum'!L4487</f>
        <v/>
      </c>
      <c r="E4488">
        <f>VLOOKUP('Input EIA Imports Petroleum'!$E4487,'EIA Petroleum Classification'!$A:$B,2,FALSE)</f>
        <v/>
      </c>
    </row>
    <row r="4489" spans="1:5">
      <c r="A4489">
        <f>YEAR(B4489)</f>
        <v/>
      </c>
      <c r="B4489">
        <f>'Input EIA Imports Petroleum'!A4488</f>
        <v/>
      </c>
      <c r="C4489">
        <f>'Input EIA Imports Petroleum'!K4488</f>
        <v/>
      </c>
      <c r="D4489">
        <f>'Input EIA Imports Petroleum'!L4488</f>
        <v/>
      </c>
      <c r="E4489">
        <f>VLOOKUP('Input EIA Imports Petroleum'!$E4488,'EIA Petroleum Classification'!$A:$B,2,FALSE)</f>
        <v/>
      </c>
    </row>
    <row r="4490" spans="1:5">
      <c r="A4490">
        <f>YEAR(B4490)</f>
        <v/>
      </c>
      <c r="B4490">
        <f>'Input EIA Imports Petroleum'!A4489</f>
        <v/>
      </c>
      <c r="C4490">
        <f>'Input EIA Imports Petroleum'!K4489</f>
        <v/>
      </c>
      <c r="D4490">
        <f>'Input EIA Imports Petroleum'!L4489</f>
        <v/>
      </c>
      <c r="E4490">
        <f>VLOOKUP('Input EIA Imports Petroleum'!$E4489,'EIA Petroleum Classification'!$A:$B,2,FALSE)</f>
        <v/>
      </c>
    </row>
    <row r="4491" spans="1:5">
      <c r="A4491">
        <f>YEAR(B4491)</f>
        <v/>
      </c>
      <c r="B4491">
        <f>'Input EIA Imports Petroleum'!A4490</f>
        <v/>
      </c>
      <c r="C4491">
        <f>'Input EIA Imports Petroleum'!K4490</f>
        <v/>
      </c>
      <c r="D4491">
        <f>'Input EIA Imports Petroleum'!L4490</f>
        <v/>
      </c>
      <c r="E4491">
        <f>VLOOKUP('Input EIA Imports Petroleum'!$E4490,'EIA Petroleum Classification'!$A:$B,2,FALSE)</f>
        <v/>
      </c>
    </row>
    <row r="4492" spans="1:5">
      <c r="A4492">
        <f>YEAR(B4492)</f>
        <v/>
      </c>
      <c r="B4492">
        <f>'Input EIA Imports Petroleum'!A4491</f>
        <v/>
      </c>
      <c r="C4492">
        <f>'Input EIA Imports Petroleum'!K4491</f>
        <v/>
      </c>
      <c r="D4492">
        <f>'Input EIA Imports Petroleum'!L4491</f>
        <v/>
      </c>
      <c r="E4492">
        <f>VLOOKUP('Input EIA Imports Petroleum'!$E4491,'EIA Petroleum Classification'!$A:$B,2,FALSE)</f>
        <v/>
      </c>
    </row>
    <row r="4493" spans="1:5">
      <c r="A4493">
        <f>YEAR(B4493)</f>
        <v/>
      </c>
      <c r="B4493">
        <f>'Input EIA Imports Petroleum'!A4492</f>
        <v/>
      </c>
      <c r="C4493">
        <f>'Input EIA Imports Petroleum'!K4492</f>
        <v/>
      </c>
      <c r="D4493">
        <f>'Input EIA Imports Petroleum'!L4492</f>
        <v/>
      </c>
      <c r="E4493">
        <f>VLOOKUP('Input EIA Imports Petroleum'!$E4492,'EIA Petroleum Classification'!$A:$B,2,FALSE)</f>
        <v/>
      </c>
    </row>
    <row r="4494" spans="1:5">
      <c r="A4494">
        <f>YEAR(B4494)</f>
        <v/>
      </c>
      <c r="B4494">
        <f>'Input EIA Imports Petroleum'!A4493</f>
        <v/>
      </c>
      <c r="C4494">
        <f>'Input EIA Imports Petroleum'!K4493</f>
        <v/>
      </c>
      <c r="D4494">
        <f>'Input EIA Imports Petroleum'!L4493</f>
        <v/>
      </c>
      <c r="E4494">
        <f>VLOOKUP('Input EIA Imports Petroleum'!$E4493,'EIA Petroleum Classification'!$A:$B,2,FALSE)</f>
        <v/>
      </c>
    </row>
    <row r="4495" spans="1:5">
      <c r="A4495">
        <f>YEAR(B4495)</f>
        <v/>
      </c>
      <c r="B4495">
        <f>'Input EIA Imports Petroleum'!A4494</f>
        <v/>
      </c>
      <c r="C4495">
        <f>'Input EIA Imports Petroleum'!K4494</f>
        <v/>
      </c>
      <c r="D4495">
        <f>'Input EIA Imports Petroleum'!L4494</f>
        <v/>
      </c>
      <c r="E4495">
        <f>VLOOKUP('Input EIA Imports Petroleum'!$E4494,'EIA Petroleum Classification'!$A:$B,2,FALSE)</f>
        <v/>
      </c>
    </row>
    <row r="4496" spans="1:5">
      <c r="A4496">
        <f>YEAR(B4496)</f>
        <v/>
      </c>
      <c r="B4496">
        <f>'Input EIA Imports Petroleum'!A4495</f>
        <v/>
      </c>
      <c r="C4496">
        <f>'Input EIA Imports Petroleum'!K4495</f>
        <v/>
      </c>
      <c r="D4496">
        <f>'Input EIA Imports Petroleum'!L4495</f>
        <v/>
      </c>
      <c r="E4496">
        <f>VLOOKUP('Input EIA Imports Petroleum'!$E4495,'EIA Petroleum Classification'!$A:$B,2,FALSE)</f>
        <v/>
      </c>
    </row>
    <row r="4497" spans="1:5">
      <c r="A4497">
        <f>YEAR(B4497)</f>
        <v/>
      </c>
      <c r="B4497">
        <f>'Input EIA Imports Petroleum'!A4496</f>
        <v/>
      </c>
      <c r="C4497">
        <f>'Input EIA Imports Petroleum'!K4496</f>
        <v/>
      </c>
      <c r="D4497">
        <f>'Input EIA Imports Petroleum'!L4496</f>
        <v/>
      </c>
      <c r="E4497">
        <f>VLOOKUP('Input EIA Imports Petroleum'!$E4496,'EIA Petroleum Classification'!$A:$B,2,FALSE)</f>
        <v/>
      </c>
    </row>
    <row r="4498" spans="1:5">
      <c r="A4498">
        <f>YEAR(B4498)</f>
        <v/>
      </c>
      <c r="B4498">
        <f>'Input EIA Imports Petroleum'!A4497</f>
        <v/>
      </c>
      <c r="C4498">
        <f>'Input EIA Imports Petroleum'!K4497</f>
        <v/>
      </c>
      <c r="D4498">
        <f>'Input EIA Imports Petroleum'!L4497</f>
        <v/>
      </c>
      <c r="E4498">
        <f>VLOOKUP('Input EIA Imports Petroleum'!$E4497,'EIA Petroleum Classification'!$A:$B,2,FALSE)</f>
        <v/>
      </c>
    </row>
    <row r="4499" spans="1:5">
      <c r="A4499">
        <f>YEAR(B4499)</f>
        <v/>
      </c>
      <c r="B4499">
        <f>'Input EIA Imports Petroleum'!A4498</f>
        <v/>
      </c>
      <c r="C4499">
        <f>'Input EIA Imports Petroleum'!K4498</f>
        <v/>
      </c>
      <c r="D4499">
        <f>'Input EIA Imports Petroleum'!L4498</f>
        <v/>
      </c>
      <c r="E4499">
        <f>VLOOKUP('Input EIA Imports Petroleum'!$E4498,'EIA Petroleum Classification'!$A:$B,2,FALSE)</f>
        <v/>
      </c>
    </row>
    <row r="4500" spans="1:5">
      <c r="A4500">
        <f>YEAR(B4500)</f>
        <v/>
      </c>
      <c r="B4500">
        <f>'Input EIA Imports Petroleum'!A4499</f>
        <v/>
      </c>
      <c r="C4500">
        <f>'Input EIA Imports Petroleum'!K4499</f>
        <v/>
      </c>
      <c r="D4500">
        <f>'Input EIA Imports Petroleum'!L4499</f>
        <v/>
      </c>
      <c r="E4500">
        <f>VLOOKUP('Input EIA Imports Petroleum'!$E4499,'EIA Petroleum Classification'!$A:$B,2,FALSE)</f>
        <v/>
      </c>
    </row>
    <row r="4501" spans="1:5">
      <c r="A4501">
        <f>YEAR(B4501)</f>
        <v/>
      </c>
      <c r="B4501">
        <f>'Input EIA Imports Petroleum'!A4500</f>
        <v/>
      </c>
      <c r="C4501">
        <f>'Input EIA Imports Petroleum'!K4500</f>
        <v/>
      </c>
      <c r="D4501">
        <f>'Input EIA Imports Petroleum'!L4500</f>
        <v/>
      </c>
      <c r="E4501">
        <f>VLOOKUP('Input EIA Imports Petroleum'!$E4500,'EIA Petroleum Classification'!$A:$B,2,FALSE)</f>
        <v/>
      </c>
    </row>
    <row r="4502" spans="1:5">
      <c r="A4502">
        <f>YEAR(B4502)</f>
        <v/>
      </c>
      <c r="B4502">
        <f>'Input EIA Imports Petroleum'!A4501</f>
        <v/>
      </c>
      <c r="C4502">
        <f>'Input EIA Imports Petroleum'!K4501</f>
        <v/>
      </c>
      <c r="D4502">
        <f>'Input EIA Imports Petroleum'!L4501</f>
        <v/>
      </c>
      <c r="E4502">
        <f>VLOOKUP('Input EIA Imports Petroleum'!$E4501,'EIA Petroleum Classification'!$A:$B,2,FALSE)</f>
        <v/>
      </c>
    </row>
    <row r="4503" spans="1:5">
      <c r="A4503">
        <f>YEAR(B4503)</f>
        <v/>
      </c>
      <c r="B4503">
        <f>'Input EIA Imports Petroleum'!A4502</f>
        <v/>
      </c>
      <c r="C4503">
        <f>'Input EIA Imports Petroleum'!K4502</f>
        <v/>
      </c>
      <c r="D4503">
        <f>'Input EIA Imports Petroleum'!L4502</f>
        <v/>
      </c>
      <c r="E4503">
        <f>VLOOKUP('Input EIA Imports Petroleum'!$E4502,'EIA Petroleum Classification'!$A:$B,2,FALSE)</f>
        <v/>
      </c>
    </row>
    <row r="4504" spans="1:5">
      <c r="A4504">
        <f>YEAR(B4504)</f>
        <v/>
      </c>
      <c r="B4504">
        <f>'Input EIA Imports Petroleum'!A4503</f>
        <v/>
      </c>
      <c r="C4504">
        <f>'Input EIA Imports Petroleum'!K4503</f>
        <v/>
      </c>
      <c r="D4504">
        <f>'Input EIA Imports Petroleum'!L4503</f>
        <v/>
      </c>
      <c r="E4504">
        <f>VLOOKUP('Input EIA Imports Petroleum'!$E4503,'EIA Petroleum Classification'!$A:$B,2,FALSE)</f>
        <v/>
      </c>
    </row>
    <row r="4505" spans="1:5">
      <c r="A4505">
        <f>YEAR(B4505)</f>
        <v/>
      </c>
      <c r="B4505">
        <f>'Input EIA Imports Petroleum'!A4504</f>
        <v/>
      </c>
      <c r="C4505">
        <f>'Input EIA Imports Petroleum'!K4504</f>
        <v/>
      </c>
      <c r="D4505">
        <f>'Input EIA Imports Petroleum'!L4504</f>
        <v/>
      </c>
      <c r="E4505">
        <f>VLOOKUP('Input EIA Imports Petroleum'!$E4504,'EIA Petroleum Classification'!$A:$B,2,FALSE)</f>
        <v/>
      </c>
    </row>
    <row r="4506" spans="1:5">
      <c r="A4506">
        <f>YEAR(B4506)</f>
        <v/>
      </c>
      <c r="B4506">
        <f>'Input EIA Imports Petroleum'!A4505</f>
        <v/>
      </c>
      <c r="C4506">
        <f>'Input EIA Imports Petroleum'!K4505</f>
        <v/>
      </c>
      <c r="D4506">
        <f>'Input EIA Imports Petroleum'!L4505</f>
        <v/>
      </c>
      <c r="E4506">
        <f>VLOOKUP('Input EIA Imports Petroleum'!$E4505,'EIA Petroleum Classification'!$A:$B,2,FALSE)</f>
        <v/>
      </c>
    </row>
    <row r="4507" spans="1:5">
      <c r="A4507">
        <f>YEAR(B4507)</f>
        <v/>
      </c>
      <c r="B4507">
        <f>'Input EIA Imports Petroleum'!A4506</f>
        <v/>
      </c>
      <c r="C4507">
        <f>'Input EIA Imports Petroleum'!K4506</f>
        <v/>
      </c>
      <c r="D4507">
        <f>'Input EIA Imports Petroleum'!L4506</f>
        <v/>
      </c>
      <c r="E4507">
        <f>VLOOKUP('Input EIA Imports Petroleum'!$E4506,'EIA Petroleum Classification'!$A:$B,2,FALSE)</f>
        <v/>
      </c>
    </row>
    <row r="4508" spans="1:5">
      <c r="A4508">
        <f>YEAR(B4508)</f>
        <v/>
      </c>
      <c r="B4508">
        <f>'Input EIA Imports Petroleum'!A4507</f>
        <v/>
      </c>
      <c r="C4508">
        <f>'Input EIA Imports Petroleum'!K4507</f>
        <v/>
      </c>
      <c r="D4508">
        <f>'Input EIA Imports Petroleum'!L4507</f>
        <v/>
      </c>
      <c r="E4508">
        <f>VLOOKUP('Input EIA Imports Petroleum'!$E4507,'EIA Petroleum Classification'!$A:$B,2,FALSE)</f>
        <v/>
      </c>
    </row>
    <row r="4509" spans="1:5">
      <c r="A4509">
        <f>YEAR(B4509)</f>
        <v/>
      </c>
      <c r="B4509">
        <f>'Input EIA Imports Petroleum'!A4508</f>
        <v/>
      </c>
      <c r="C4509">
        <f>'Input EIA Imports Petroleum'!K4508</f>
        <v/>
      </c>
      <c r="D4509">
        <f>'Input EIA Imports Petroleum'!L4508</f>
        <v/>
      </c>
      <c r="E4509">
        <f>VLOOKUP('Input EIA Imports Petroleum'!$E4508,'EIA Petroleum Classification'!$A:$B,2,FALSE)</f>
        <v/>
      </c>
    </row>
    <row r="4510" spans="1:5">
      <c r="A4510">
        <f>YEAR(B4510)</f>
        <v/>
      </c>
      <c r="B4510">
        <f>'Input EIA Imports Petroleum'!A4509</f>
        <v/>
      </c>
      <c r="C4510">
        <f>'Input EIA Imports Petroleum'!K4509</f>
        <v/>
      </c>
      <c r="D4510">
        <f>'Input EIA Imports Petroleum'!L4509</f>
        <v/>
      </c>
      <c r="E4510">
        <f>VLOOKUP('Input EIA Imports Petroleum'!$E4509,'EIA Petroleum Classification'!$A:$B,2,FALSE)</f>
        <v/>
      </c>
    </row>
    <row r="4511" spans="1:5">
      <c r="A4511">
        <f>YEAR(B4511)</f>
        <v/>
      </c>
      <c r="B4511">
        <f>'Input EIA Imports Petroleum'!A4510</f>
        <v/>
      </c>
      <c r="C4511">
        <f>'Input EIA Imports Petroleum'!K4510</f>
        <v/>
      </c>
      <c r="D4511">
        <f>'Input EIA Imports Petroleum'!L4510</f>
        <v/>
      </c>
      <c r="E4511">
        <f>VLOOKUP('Input EIA Imports Petroleum'!$E4510,'EIA Petroleum Classification'!$A:$B,2,FALSE)</f>
        <v/>
      </c>
    </row>
    <row r="4512" spans="1:5">
      <c r="A4512">
        <f>YEAR(B4512)</f>
        <v/>
      </c>
      <c r="B4512">
        <f>'Input EIA Imports Petroleum'!A4511</f>
        <v/>
      </c>
      <c r="C4512">
        <f>'Input EIA Imports Petroleum'!K4511</f>
        <v/>
      </c>
      <c r="D4512">
        <f>'Input EIA Imports Petroleum'!L4511</f>
        <v/>
      </c>
      <c r="E4512">
        <f>VLOOKUP('Input EIA Imports Petroleum'!$E4511,'EIA Petroleum Classification'!$A:$B,2,FALSE)</f>
        <v/>
      </c>
    </row>
    <row r="4513" spans="1:5">
      <c r="A4513">
        <f>YEAR(B4513)</f>
        <v/>
      </c>
      <c r="B4513">
        <f>'Input EIA Imports Petroleum'!A4512</f>
        <v/>
      </c>
      <c r="C4513">
        <f>'Input EIA Imports Petroleum'!K4512</f>
        <v/>
      </c>
      <c r="D4513">
        <f>'Input EIA Imports Petroleum'!L4512</f>
        <v/>
      </c>
      <c r="E4513">
        <f>VLOOKUP('Input EIA Imports Petroleum'!$E4512,'EIA Petroleum Classification'!$A:$B,2,FALSE)</f>
        <v/>
      </c>
    </row>
    <row r="4514" spans="1:5">
      <c r="A4514">
        <f>YEAR(B4514)</f>
        <v/>
      </c>
      <c r="B4514">
        <f>'Input EIA Imports Petroleum'!A4513</f>
        <v/>
      </c>
      <c r="C4514">
        <f>'Input EIA Imports Petroleum'!K4513</f>
        <v/>
      </c>
      <c r="D4514">
        <f>'Input EIA Imports Petroleum'!L4513</f>
        <v/>
      </c>
      <c r="E4514">
        <f>VLOOKUP('Input EIA Imports Petroleum'!$E4513,'EIA Petroleum Classification'!$A:$B,2,FALSE)</f>
        <v/>
      </c>
    </row>
    <row r="4515" spans="1:5">
      <c r="A4515">
        <f>YEAR(B4515)</f>
        <v/>
      </c>
      <c r="B4515">
        <f>'Input EIA Imports Petroleum'!A4514</f>
        <v/>
      </c>
      <c r="C4515">
        <f>'Input EIA Imports Petroleum'!K4514</f>
        <v/>
      </c>
      <c r="D4515">
        <f>'Input EIA Imports Petroleum'!L4514</f>
        <v/>
      </c>
      <c r="E4515">
        <f>VLOOKUP('Input EIA Imports Petroleum'!$E4514,'EIA Petroleum Classification'!$A:$B,2,FALSE)</f>
        <v/>
      </c>
    </row>
    <row r="4516" spans="1:5">
      <c r="A4516">
        <f>YEAR(B4516)</f>
        <v/>
      </c>
      <c r="B4516">
        <f>'Input EIA Imports Petroleum'!A4515</f>
        <v/>
      </c>
      <c r="C4516">
        <f>'Input EIA Imports Petroleum'!K4515</f>
        <v/>
      </c>
      <c r="D4516">
        <f>'Input EIA Imports Petroleum'!L4515</f>
        <v/>
      </c>
      <c r="E4516">
        <f>VLOOKUP('Input EIA Imports Petroleum'!$E4515,'EIA Petroleum Classification'!$A:$B,2,FALSE)</f>
        <v/>
      </c>
    </row>
    <row r="4517" spans="1:5">
      <c r="A4517">
        <f>YEAR(B4517)</f>
        <v/>
      </c>
      <c r="B4517">
        <f>'Input EIA Imports Petroleum'!A4516</f>
        <v/>
      </c>
      <c r="C4517">
        <f>'Input EIA Imports Petroleum'!K4516</f>
        <v/>
      </c>
      <c r="D4517">
        <f>'Input EIA Imports Petroleum'!L4516</f>
        <v/>
      </c>
      <c r="E4517">
        <f>VLOOKUP('Input EIA Imports Petroleum'!$E4516,'EIA Petroleum Classification'!$A:$B,2,FALSE)</f>
        <v/>
      </c>
    </row>
    <row r="4518" spans="1:5">
      <c r="A4518">
        <f>YEAR(B4518)</f>
        <v/>
      </c>
      <c r="B4518">
        <f>'Input EIA Imports Petroleum'!A4517</f>
        <v/>
      </c>
      <c r="C4518">
        <f>'Input EIA Imports Petroleum'!K4517</f>
        <v/>
      </c>
      <c r="D4518">
        <f>'Input EIA Imports Petroleum'!L4517</f>
        <v/>
      </c>
      <c r="E4518">
        <f>VLOOKUP('Input EIA Imports Petroleum'!$E4517,'EIA Petroleum Classification'!$A:$B,2,FALSE)</f>
        <v/>
      </c>
    </row>
    <row r="4519" spans="1:5">
      <c r="A4519">
        <f>YEAR(B4519)</f>
        <v/>
      </c>
      <c r="B4519">
        <f>'Input EIA Imports Petroleum'!A4518</f>
        <v/>
      </c>
      <c r="C4519">
        <f>'Input EIA Imports Petroleum'!K4518</f>
        <v/>
      </c>
      <c r="D4519">
        <f>'Input EIA Imports Petroleum'!L4518</f>
        <v/>
      </c>
      <c r="E4519">
        <f>VLOOKUP('Input EIA Imports Petroleum'!$E4518,'EIA Petroleum Classification'!$A:$B,2,FALSE)</f>
        <v/>
      </c>
    </row>
    <row r="4520" spans="1:5">
      <c r="A4520">
        <f>YEAR(B4520)</f>
        <v/>
      </c>
      <c r="B4520">
        <f>'Input EIA Imports Petroleum'!A4519</f>
        <v/>
      </c>
      <c r="C4520">
        <f>'Input EIA Imports Petroleum'!K4519</f>
        <v/>
      </c>
      <c r="D4520">
        <f>'Input EIA Imports Petroleum'!L4519</f>
        <v/>
      </c>
      <c r="E4520">
        <f>VLOOKUP('Input EIA Imports Petroleum'!$E4519,'EIA Petroleum Classification'!$A:$B,2,FALSE)</f>
        <v/>
      </c>
    </row>
    <row r="4521" spans="1:5">
      <c r="A4521">
        <f>YEAR(B4521)</f>
        <v/>
      </c>
      <c r="B4521">
        <f>'Input EIA Imports Petroleum'!A4520</f>
        <v/>
      </c>
      <c r="C4521">
        <f>'Input EIA Imports Petroleum'!K4520</f>
        <v/>
      </c>
      <c r="D4521">
        <f>'Input EIA Imports Petroleum'!L4520</f>
        <v/>
      </c>
      <c r="E4521">
        <f>VLOOKUP('Input EIA Imports Petroleum'!$E4520,'EIA Petroleum Classification'!$A:$B,2,FALSE)</f>
        <v/>
      </c>
    </row>
    <row r="4522" spans="1:5">
      <c r="A4522">
        <f>YEAR(B4522)</f>
        <v/>
      </c>
      <c r="B4522">
        <f>'Input EIA Imports Petroleum'!A4521</f>
        <v/>
      </c>
      <c r="C4522">
        <f>'Input EIA Imports Petroleum'!K4521</f>
        <v/>
      </c>
      <c r="D4522">
        <f>'Input EIA Imports Petroleum'!L4521</f>
        <v/>
      </c>
      <c r="E4522">
        <f>VLOOKUP('Input EIA Imports Petroleum'!$E4521,'EIA Petroleum Classification'!$A:$B,2,FALSE)</f>
        <v/>
      </c>
    </row>
    <row r="4523" spans="1:5">
      <c r="A4523">
        <f>YEAR(B4523)</f>
        <v/>
      </c>
      <c r="B4523">
        <f>'Input EIA Imports Petroleum'!A4522</f>
        <v/>
      </c>
      <c r="C4523">
        <f>'Input EIA Imports Petroleum'!K4522</f>
        <v/>
      </c>
      <c r="D4523">
        <f>'Input EIA Imports Petroleum'!L4522</f>
        <v/>
      </c>
      <c r="E4523">
        <f>VLOOKUP('Input EIA Imports Petroleum'!$E4522,'EIA Petroleum Classification'!$A:$B,2,FALSE)</f>
        <v/>
      </c>
    </row>
    <row r="4524" spans="1:5">
      <c r="A4524">
        <f>YEAR(B4524)</f>
        <v/>
      </c>
      <c r="B4524">
        <f>'Input EIA Imports Petroleum'!A4523</f>
        <v/>
      </c>
      <c r="C4524">
        <f>'Input EIA Imports Petroleum'!K4523</f>
        <v/>
      </c>
      <c r="D4524">
        <f>'Input EIA Imports Petroleum'!L4523</f>
        <v/>
      </c>
      <c r="E4524">
        <f>VLOOKUP('Input EIA Imports Petroleum'!$E4523,'EIA Petroleum Classification'!$A:$B,2,FALSE)</f>
        <v/>
      </c>
    </row>
    <row r="4525" spans="1:5">
      <c r="A4525">
        <f>YEAR(B4525)</f>
        <v/>
      </c>
      <c r="B4525">
        <f>'Input EIA Imports Petroleum'!A4524</f>
        <v/>
      </c>
      <c r="C4525">
        <f>'Input EIA Imports Petroleum'!K4524</f>
        <v/>
      </c>
      <c r="D4525">
        <f>'Input EIA Imports Petroleum'!L4524</f>
        <v/>
      </c>
      <c r="E4525">
        <f>VLOOKUP('Input EIA Imports Petroleum'!$E4524,'EIA Petroleum Classification'!$A:$B,2,FALSE)</f>
        <v/>
      </c>
    </row>
    <row r="4526" spans="1:5">
      <c r="A4526">
        <f>YEAR(B4526)</f>
        <v/>
      </c>
      <c r="B4526">
        <f>'Input EIA Imports Petroleum'!A4525</f>
        <v/>
      </c>
      <c r="C4526">
        <f>'Input EIA Imports Petroleum'!K4525</f>
        <v/>
      </c>
      <c r="D4526">
        <f>'Input EIA Imports Petroleum'!L4525</f>
        <v/>
      </c>
      <c r="E4526">
        <f>VLOOKUP('Input EIA Imports Petroleum'!$E4525,'EIA Petroleum Classification'!$A:$B,2,FALSE)</f>
        <v/>
      </c>
    </row>
    <row r="4527" spans="1:5">
      <c r="A4527">
        <f>YEAR(B4527)</f>
        <v/>
      </c>
      <c r="B4527">
        <f>'Input EIA Imports Petroleum'!A4526</f>
        <v/>
      </c>
      <c r="C4527">
        <f>'Input EIA Imports Petroleum'!K4526</f>
        <v/>
      </c>
      <c r="D4527">
        <f>'Input EIA Imports Petroleum'!L4526</f>
        <v/>
      </c>
      <c r="E4527">
        <f>VLOOKUP('Input EIA Imports Petroleum'!$E4526,'EIA Petroleum Classification'!$A:$B,2,FALSE)</f>
        <v/>
      </c>
    </row>
    <row r="4528" spans="1:5">
      <c r="A4528">
        <f>YEAR(B4528)</f>
        <v/>
      </c>
      <c r="B4528">
        <f>'Input EIA Imports Petroleum'!A4527</f>
        <v/>
      </c>
      <c r="C4528">
        <f>'Input EIA Imports Petroleum'!K4527</f>
        <v/>
      </c>
      <c r="D4528">
        <f>'Input EIA Imports Petroleum'!L4527</f>
        <v/>
      </c>
      <c r="E4528">
        <f>VLOOKUP('Input EIA Imports Petroleum'!$E4527,'EIA Petroleum Classification'!$A:$B,2,FALSE)</f>
        <v/>
      </c>
    </row>
    <row r="4529" spans="1:5">
      <c r="A4529">
        <f>YEAR(B4529)</f>
        <v/>
      </c>
      <c r="B4529">
        <f>'Input EIA Imports Petroleum'!A4528</f>
        <v/>
      </c>
      <c r="C4529">
        <f>'Input EIA Imports Petroleum'!K4528</f>
        <v/>
      </c>
      <c r="D4529">
        <f>'Input EIA Imports Petroleum'!L4528</f>
        <v/>
      </c>
      <c r="E4529">
        <f>VLOOKUP('Input EIA Imports Petroleum'!$E4528,'EIA Petroleum Classification'!$A:$B,2,FALSE)</f>
        <v/>
      </c>
    </row>
    <row r="4530" spans="1:5">
      <c r="A4530">
        <f>YEAR(B4530)</f>
        <v/>
      </c>
      <c r="B4530">
        <f>'Input EIA Imports Petroleum'!A4529</f>
        <v/>
      </c>
      <c r="C4530">
        <f>'Input EIA Imports Petroleum'!K4529</f>
        <v/>
      </c>
      <c r="D4530">
        <f>'Input EIA Imports Petroleum'!L4529</f>
        <v/>
      </c>
      <c r="E4530">
        <f>VLOOKUP('Input EIA Imports Petroleum'!$E4529,'EIA Petroleum Classification'!$A:$B,2,FALSE)</f>
        <v/>
      </c>
    </row>
    <row r="4531" spans="1:5">
      <c r="A4531">
        <f>YEAR(B4531)</f>
        <v/>
      </c>
      <c r="B4531">
        <f>'Input EIA Imports Petroleum'!A4530</f>
        <v/>
      </c>
      <c r="C4531">
        <f>'Input EIA Imports Petroleum'!K4530</f>
        <v/>
      </c>
      <c r="D4531">
        <f>'Input EIA Imports Petroleum'!L4530</f>
        <v/>
      </c>
      <c r="E4531">
        <f>VLOOKUP('Input EIA Imports Petroleum'!$E4530,'EIA Petroleum Classification'!$A:$B,2,FALSE)</f>
        <v/>
      </c>
    </row>
    <row r="4532" spans="1:5">
      <c r="A4532">
        <f>YEAR(B4532)</f>
        <v/>
      </c>
      <c r="B4532">
        <f>'Input EIA Imports Petroleum'!A4531</f>
        <v/>
      </c>
      <c r="C4532">
        <f>'Input EIA Imports Petroleum'!K4531</f>
        <v/>
      </c>
      <c r="D4532">
        <f>'Input EIA Imports Petroleum'!L4531</f>
        <v/>
      </c>
      <c r="E4532">
        <f>VLOOKUP('Input EIA Imports Petroleum'!$E4531,'EIA Petroleum Classification'!$A:$B,2,FALSE)</f>
        <v/>
      </c>
    </row>
    <row r="4533" spans="1:5">
      <c r="A4533">
        <f>YEAR(B4533)</f>
        <v/>
      </c>
      <c r="B4533">
        <f>'Input EIA Imports Petroleum'!A4532</f>
        <v/>
      </c>
      <c r="C4533">
        <f>'Input EIA Imports Petroleum'!K4532</f>
        <v/>
      </c>
      <c r="D4533">
        <f>'Input EIA Imports Petroleum'!L4532</f>
        <v/>
      </c>
      <c r="E4533">
        <f>VLOOKUP('Input EIA Imports Petroleum'!$E4532,'EIA Petroleum Classification'!$A:$B,2,FALSE)</f>
        <v/>
      </c>
    </row>
    <row r="4534" spans="1:5">
      <c r="A4534">
        <f>YEAR(B4534)</f>
        <v/>
      </c>
      <c r="B4534">
        <f>'Input EIA Imports Petroleum'!A4533</f>
        <v/>
      </c>
      <c r="C4534">
        <f>'Input EIA Imports Petroleum'!K4533</f>
        <v/>
      </c>
      <c r="D4534">
        <f>'Input EIA Imports Petroleum'!L4533</f>
        <v/>
      </c>
      <c r="E4534">
        <f>VLOOKUP('Input EIA Imports Petroleum'!$E4533,'EIA Petroleum Classification'!$A:$B,2,FALSE)</f>
        <v/>
      </c>
    </row>
    <row r="4535" spans="1:5">
      <c r="A4535">
        <f>YEAR(B4535)</f>
        <v/>
      </c>
      <c r="B4535">
        <f>'Input EIA Imports Petroleum'!A4534</f>
        <v/>
      </c>
      <c r="C4535">
        <f>'Input EIA Imports Petroleum'!K4534</f>
        <v/>
      </c>
      <c r="D4535">
        <f>'Input EIA Imports Petroleum'!L4534</f>
        <v/>
      </c>
      <c r="E4535">
        <f>VLOOKUP('Input EIA Imports Petroleum'!$E4534,'EIA Petroleum Classification'!$A:$B,2,FALSE)</f>
        <v/>
      </c>
    </row>
    <row r="4536" spans="1:5">
      <c r="A4536">
        <f>YEAR(B4536)</f>
        <v/>
      </c>
      <c r="B4536">
        <f>'Input EIA Imports Petroleum'!A4535</f>
        <v/>
      </c>
      <c r="C4536">
        <f>'Input EIA Imports Petroleum'!K4535</f>
        <v/>
      </c>
      <c r="D4536">
        <f>'Input EIA Imports Petroleum'!L4535</f>
        <v/>
      </c>
      <c r="E4536">
        <f>VLOOKUP('Input EIA Imports Petroleum'!$E4535,'EIA Petroleum Classification'!$A:$B,2,FALSE)</f>
        <v/>
      </c>
    </row>
    <row r="4537" spans="1:5">
      <c r="A4537">
        <f>YEAR(B4537)</f>
        <v/>
      </c>
      <c r="B4537">
        <f>'Input EIA Imports Petroleum'!A4536</f>
        <v/>
      </c>
      <c r="C4537">
        <f>'Input EIA Imports Petroleum'!K4536</f>
        <v/>
      </c>
      <c r="D4537">
        <f>'Input EIA Imports Petroleum'!L4536</f>
        <v/>
      </c>
      <c r="E4537">
        <f>VLOOKUP('Input EIA Imports Petroleum'!$E4536,'EIA Petroleum Classification'!$A:$B,2,FALSE)</f>
        <v/>
      </c>
    </row>
    <row r="4538" spans="1:5">
      <c r="A4538">
        <f>YEAR(B4538)</f>
        <v/>
      </c>
      <c r="B4538">
        <f>'Input EIA Imports Petroleum'!A4537</f>
        <v/>
      </c>
      <c r="C4538">
        <f>'Input EIA Imports Petroleum'!K4537</f>
        <v/>
      </c>
      <c r="D4538">
        <f>'Input EIA Imports Petroleum'!L4537</f>
        <v/>
      </c>
      <c r="E4538">
        <f>VLOOKUP('Input EIA Imports Petroleum'!$E4537,'EIA Petroleum Classification'!$A:$B,2,FALSE)</f>
        <v/>
      </c>
    </row>
    <row r="4539" spans="1:5">
      <c r="A4539">
        <f>YEAR(B4539)</f>
        <v/>
      </c>
      <c r="B4539">
        <f>'Input EIA Imports Petroleum'!A4538</f>
        <v/>
      </c>
      <c r="C4539">
        <f>'Input EIA Imports Petroleum'!K4538</f>
        <v/>
      </c>
      <c r="D4539">
        <f>'Input EIA Imports Petroleum'!L4538</f>
        <v/>
      </c>
      <c r="E4539">
        <f>VLOOKUP('Input EIA Imports Petroleum'!$E4538,'EIA Petroleum Classification'!$A:$B,2,FALSE)</f>
        <v/>
      </c>
    </row>
    <row r="4540" spans="1:5">
      <c r="A4540">
        <f>YEAR(B4540)</f>
        <v/>
      </c>
      <c r="B4540">
        <f>'Input EIA Imports Petroleum'!A4539</f>
        <v/>
      </c>
      <c r="C4540">
        <f>'Input EIA Imports Petroleum'!K4539</f>
        <v/>
      </c>
      <c r="D4540">
        <f>'Input EIA Imports Petroleum'!L4539</f>
        <v/>
      </c>
      <c r="E4540">
        <f>VLOOKUP('Input EIA Imports Petroleum'!$E4539,'EIA Petroleum Classification'!$A:$B,2,FALSE)</f>
        <v/>
      </c>
    </row>
    <row r="4541" spans="1:5">
      <c r="A4541">
        <f>YEAR(B4541)</f>
        <v/>
      </c>
      <c r="B4541">
        <f>'Input EIA Imports Petroleum'!A4540</f>
        <v/>
      </c>
      <c r="C4541">
        <f>'Input EIA Imports Petroleum'!K4540</f>
        <v/>
      </c>
      <c r="D4541">
        <f>'Input EIA Imports Petroleum'!L4540</f>
        <v/>
      </c>
      <c r="E4541">
        <f>VLOOKUP('Input EIA Imports Petroleum'!$E4540,'EIA Petroleum Classification'!$A:$B,2,FALSE)</f>
        <v/>
      </c>
    </row>
    <row r="4542" spans="1:5">
      <c r="A4542">
        <f>YEAR(B4542)</f>
        <v/>
      </c>
      <c r="B4542">
        <f>'Input EIA Imports Petroleum'!A4541</f>
        <v/>
      </c>
      <c r="C4542">
        <f>'Input EIA Imports Petroleum'!K4541</f>
        <v/>
      </c>
      <c r="D4542">
        <f>'Input EIA Imports Petroleum'!L4541</f>
        <v/>
      </c>
      <c r="E4542">
        <f>VLOOKUP('Input EIA Imports Petroleum'!$E4541,'EIA Petroleum Classification'!$A:$B,2,FALSE)</f>
        <v/>
      </c>
    </row>
    <row r="4543" spans="1:5">
      <c r="A4543">
        <f>YEAR(B4543)</f>
        <v/>
      </c>
      <c r="B4543">
        <f>'Input EIA Imports Petroleum'!A4542</f>
        <v/>
      </c>
      <c r="C4543">
        <f>'Input EIA Imports Petroleum'!K4542</f>
        <v/>
      </c>
      <c r="D4543">
        <f>'Input EIA Imports Petroleum'!L4542</f>
        <v/>
      </c>
      <c r="E4543">
        <f>VLOOKUP('Input EIA Imports Petroleum'!$E4542,'EIA Petroleum Classification'!$A:$B,2,FALSE)</f>
        <v/>
      </c>
    </row>
    <row r="4544" spans="1:5">
      <c r="A4544">
        <f>YEAR(B4544)</f>
        <v/>
      </c>
      <c r="B4544">
        <f>'Input EIA Imports Petroleum'!A4543</f>
        <v/>
      </c>
      <c r="C4544">
        <f>'Input EIA Imports Petroleum'!K4543</f>
        <v/>
      </c>
      <c r="D4544">
        <f>'Input EIA Imports Petroleum'!L4543</f>
        <v/>
      </c>
      <c r="E4544">
        <f>VLOOKUP('Input EIA Imports Petroleum'!$E4543,'EIA Petroleum Classification'!$A:$B,2,FALSE)</f>
        <v/>
      </c>
    </row>
    <row r="4545" spans="1:5">
      <c r="A4545">
        <f>YEAR(B4545)</f>
        <v/>
      </c>
      <c r="B4545">
        <f>'Input EIA Imports Petroleum'!A4544</f>
        <v/>
      </c>
      <c r="C4545">
        <f>'Input EIA Imports Petroleum'!K4544</f>
        <v/>
      </c>
      <c r="D4545">
        <f>'Input EIA Imports Petroleum'!L4544</f>
        <v/>
      </c>
      <c r="E4545">
        <f>VLOOKUP('Input EIA Imports Petroleum'!$E4544,'EIA Petroleum Classification'!$A:$B,2,FALSE)</f>
        <v/>
      </c>
    </row>
    <row r="4546" spans="1:5">
      <c r="A4546">
        <f>YEAR(B4546)</f>
        <v/>
      </c>
      <c r="B4546">
        <f>'Input EIA Imports Petroleum'!A4545</f>
        <v/>
      </c>
      <c r="C4546">
        <f>'Input EIA Imports Petroleum'!K4545</f>
        <v/>
      </c>
      <c r="D4546">
        <f>'Input EIA Imports Petroleum'!L4545</f>
        <v/>
      </c>
      <c r="E4546">
        <f>VLOOKUP('Input EIA Imports Petroleum'!$E4545,'EIA Petroleum Classification'!$A:$B,2,FALSE)</f>
        <v/>
      </c>
    </row>
    <row r="4547" spans="1:5">
      <c r="A4547">
        <f>YEAR(B4547)</f>
        <v/>
      </c>
      <c r="B4547">
        <f>'Input EIA Imports Petroleum'!A4546</f>
        <v/>
      </c>
      <c r="C4547">
        <f>'Input EIA Imports Petroleum'!K4546</f>
        <v/>
      </c>
      <c r="D4547">
        <f>'Input EIA Imports Petroleum'!L4546</f>
        <v/>
      </c>
      <c r="E4547">
        <f>VLOOKUP('Input EIA Imports Petroleum'!$E4546,'EIA Petroleum Classification'!$A:$B,2,FALSE)</f>
        <v/>
      </c>
    </row>
    <row r="4548" spans="1:5">
      <c r="A4548">
        <f>YEAR(B4548)</f>
        <v/>
      </c>
      <c r="B4548">
        <f>'Input EIA Imports Petroleum'!A4547</f>
        <v/>
      </c>
      <c r="C4548">
        <f>'Input EIA Imports Petroleum'!K4547</f>
        <v/>
      </c>
      <c r="D4548">
        <f>'Input EIA Imports Petroleum'!L4547</f>
        <v/>
      </c>
      <c r="E4548">
        <f>VLOOKUP('Input EIA Imports Petroleum'!$E4547,'EIA Petroleum Classification'!$A:$B,2,FALSE)</f>
        <v/>
      </c>
    </row>
    <row r="4549" spans="1:5">
      <c r="A4549">
        <f>YEAR(B4549)</f>
        <v/>
      </c>
      <c r="B4549">
        <f>'Input EIA Imports Petroleum'!A4548</f>
        <v/>
      </c>
      <c r="C4549">
        <f>'Input EIA Imports Petroleum'!K4548</f>
        <v/>
      </c>
      <c r="D4549">
        <f>'Input EIA Imports Petroleum'!L4548</f>
        <v/>
      </c>
      <c r="E4549">
        <f>VLOOKUP('Input EIA Imports Petroleum'!$E4548,'EIA Petroleum Classification'!$A:$B,2,FALSE)</f>
        <v/>
      </c>
    </row>
    <row r="4550" spans="1:5">
      <c r="A4550">
        <f>YEAR(B4550)</f>
        <v/>
      </c>
      <c r="B4550">
        <f>'Input EIA Imports Petroleum'!A4549</f>
        <v/>
      </c>
      <c r="C4550">
        <f>'Input EIA Imports Petroleum'!K4549</f>
        <v/>
      </c>
      <c r="D4550">
        <f>'Input EIA Imports Petroleum'!L4549</f>
        <v/>
      </c>
      <c r="E4550">
        <f>VLOOKUP('Input EIA Imports Petroleum'!$E4549,'EIA Petroleum Classification'!$A:$B,2,FALSE)</f>
        <v/>
      </c>
    </row>
    <row r="4551" spans="1:5">
      <c r="A4551">
        <f>YEAR(B4551)</f>
        <v/>
      </c>
      <c r="B4551">
        <f>'Input EIA Imports Petroleum'!A4550</f>
        <v/>
      </c>
      <c r="C4551">
        <f>'Input EIA Imports Petroleum'!K4550</f>
        <v/>
      </c>
      <c r="D4551">
        <f>'Input EIA Imports Petroleum'!L4550</f>
        <v/>
      </c>
      <c r="E4551">
        <f>VLOOKUP('Input EIA Imports Petroleum'!$E4550,'EIA Petroleum Classification'!$A:$B,2,FALSE)</f>
        <v/>
      </c>
    </row>
    <row r="4552" spans="1:5">
      <c r="A4552">
        <f>YEAR(B4552)</f>
        <v/>
      </c>
      <c r="B4552">
        <f>'Input EIA Imports Petroleum'!A4551</f>
        <v/>
      </c>
      <c r="C4552">
        <f>'Input EIA Imports Petroleum'!K4551</f>
        <v/>
      </c>
      <c r="D4552">
        <f>'Input EIA Imports Petroleum'!L4551</f>
        <v/>
      </c>
      <c r="E4552">
        <f>VLOOKUP('Input EIA Imports Petroleum'!$E4551,'EIA Petroleum Classification'!$A:$B,2,FALSE)</f>
        <v/>
      </c>
    </row>
    <row r="4553" spans="1:5">
      <c r="A4553">
        <f>YEAR(B4553)</f>
        <v/>
      </c>
      <c r="B4553">
        <f>'Input EIA Imports Petroleum'!A4552</f>
        <v/>
      </c>
      <c r="C4553">
        <f>'Input EIA Imports Petroleum'!K4552</f>
        <v/>
      </c>
      <c r="D4553">
        <f>'Input EIA Imports Petroleum'!L4552</f>
        <v/>
      </c>
      <c r="E4553">
        <f>VLOOKUP('Input EIA Imports Petroleum'!$E4552,'EIA Petroleum Classification'!$A:$B,2,FALSE)</f>
        <v/>
      </c>
    </row>
    <row r="4554" spans="1:5">
      <c r="A4554">
        <f>YEAR(B4554)</f>
        <v/>
      </c>
      <c r="B4554">
        <f>'Input EIA Imports Petroleum'!A4553</f>
        <v/>
      </c>
      <c r="C4554">
        <f>'Input EIA Imports Petroleum'!K4553</f>
        <v/>
      </c>
      <c r="D4554">
        <f>'Input EIA Imports Petroleum'!L4553</f>
        <v/>
      </c>
      <c r="E4554">
        <f>VLOOKUP('Input EIA Imports Petroleum'!$E4553,'EIA Petroleum Classification'!$A:$B,2,FALSE)</f>
        <v/>
      </c>
    </row>
    <row r="4555" spans="1:5">
      <c r="A4555">
        <f>YEAR(B4555)</f>
        <v/>
      </c>
      <c r="B4555">
        <f>'Input EIA Imports Petroleum'!A4554</f>
        <v/>
      </c>
      <c r="C4555">
        <f>'Input EIA Imports Petroleum'!K4554</f>
        <v/>
      </c>
      <c r="D4555">
        <f>'Input EIA Imports Petroleum'!L4554</f>
        <v/>
      </c>
      <c r="E4555">
        <f>VLOOKUP('Input EIA Imports Petroleum'!$E4554,'EIA Petroleum Classification'!$A:$B,2,FALSE)</f>
        <v/>
      </c>
    </row>
    <row r="4556" spans="1:5">
      <c r="A4556">
        <f>YEAR(B4556)</f>
        <v/>
      </c>
      <c r="B4556">
        <f>'Input EIA Imports Petroleum'!A4555</f>
        <v/>
      </c>
      <c r="C4556">
        <f>'Input EIA Imports Petroleum'!K4555</f>
        <v/>
      </c>
      <c r="D4556">
        <f>'Input EIA Imports Petroleum'!L4555</f>
        <v/>
      </c>
      <c r="E4556">
        <f>VLOOKUP('Input EIA Imports Petroleum'!$E4555,'EIA Petroleum Classification'!$A:$B,2,FALSE)</f>
        <v/>
      </c>
    </row>
    <row r="4557" spans="1:5">
      <c r="A4557">
        <f>YEAR(B4557)</f>
        <v/>
      </c>
      <c r="B4557">
        <f>'Input EIA Imports Petroleum'!A4556</f>
        <v/>
      </c>
      <c r="C4557">
        <f>'Input EIA Imports Petroleum'!K4556</f>
        <v/>
      </c>
      <c r="D4557">
        <f>'Input EIA Imports Petroleum'!L4556</f>
        <v/>
      </c>
      <c r="E4557">
        <f>VLOOKUP('Input EIA Imports Petroleum'!$E4556,'EIA Petroleum Classification'!$A:$B,2,FALSE)</f>
        <v/>
      </c>
    </row>
    <row r="4558" spans="1:5">
      <c r="A4558">
        <f>YEAR(B4558)</f>
        <v/>
      </c>
      <c r="B4558">
        <f>'Input EIA Imports Petroleum'!A4557</f>
        <v/>
      </c>
      <c r="C4558">
        <f>'Input EIA Imports Petroleum'!K4557</f>
        <v/>
      </c>
      <c r="D4558">
        <f>'Input EIA Imports Petroleum'!L4557</f>
        <v/>
      </c>
      <c r="E4558">
        <f>VLOOKUP('Input EIA Imports Petroleum'!$E4557,'EIA Petroleum Classification'!$A:$B,2,FALSE)</f>
        <v/>
      </c>
    </row>
    <row r="4559" spans="1:5">
      <c r="A4559">
        <f>YEAR(B4559)</f>
        <v/>
      </c>
      <c r="B4559">
        <f>'Input EIA Imports Petroleum'!A4558</f>
        <v/>
      </c>
      <c r="C4559">
        <f>'Input EIA Imports Petroleum'!K4558</f>
        <v/>
      </c>
      <c r="D4559">
        <f>'Input EIA Imports Petroleum'!L4558</f>
        <v/>
      </c>
      <c r="E4559">
        <f>VLOOKUP('Input EIA Imports Petroleum'!$E4558,'EIA Petroleum Classification'!$A:$B,2,FALSE)</f>
        <v/>
      </c>
    </row>
    <row r="4560" spans="1:5">
      <c r="A4560">
        <f>YEAR(B4560)</f>
        <v/>
      </c>
      <c r="B4560">
        <f>'Input EIA Imports Petroleum'!A4559</f>
        <v/>
      </c>
      <c r="C4560">
        <f>'Input EIA Imports Petroleum'!K4559</f>
        <v/>
      </c>
      <c r="D4560">
        <f>'Input EIA Imports Petroleum'!L4559</f>
        <v/>
      </c>
      <c r="E4560">
        <f>VLOOKUP('Input EIA Imports Petroleum'!$E4559,'EIA Petroleum Classification'!$A:$B,2,FALSE)</f>
        <v/>
      </c>
    </row>
    <row r="4561" spans="1:5">
      <c r="A4561">
        <f>YEAR(B4561)</f>
        <v/>
      </c>
      <c r="B4561">
        <f>'Input EIA Imports Petroleum'!A4560</f>
        <v/>
      </c>
      <c r="C4561">
        <f>'Input EIA Imports Petroleum'!K4560</f>
        <v/>
      </c>
      <c r="D4561">
        <f>'Input EIA Imports Petroleum'!L4560</f>
        <v/>
      </c>
      <c r="E4561">
        <f>VLOOKUP('Input EIA Imports Petroleum'!$E4560,'EIA Petroleum Classification'!$A:$B,2,FALSE)</f>
        <v/>
      </c>
    </row>
    <row r="4562" spans="1:5">
      <c r="A4562">
        <f>YEAR(B4562)</f>
        <v/>
      </c>
      <c r="B4562">
        <f>'Input EIA Imports Petroleum'!A4561</f>
        <v/>
      </c>
      <c r="C4562">
        <f>'Input EIA Imports Petroleum'!K4561</f>
        <v/>
      </c>
      <c r="D4562">
        <f>'Input EIA Imports Petroleum'!L4561</f>
        <v/>
      </c>
      <c r="E4562">
        <f>VLOOKUP('Input EIA Imports Petroleum'!$E4561,'EIA Petroleum Classification'!$A:$B,2,FALSE)</f>
        <v/>
      </c>
    </row>
    <row r="4563" spans="1:5">
      <c r="A4563">
        <f>YEAR(B4563)</f>
        <v/>
      </c>
      <c r="B4563">
        <f>'Input EIA Imports Petroleum'!A4562</f>
        <v/>
      </c>
      <c r="C4563">
        <f>'Input EIA Imports Petroleum'!K4562</f>
        <v/>
      </c>
      <c r="D4563">
        <f>'Input EIA Imports Petroleum'!L4562</f>
        <v/>
      </c>
      <c r="E4563">
        <f>VLOOKUP('Input EIA Imports Petroleum'!$E4562,'EIA Petroleum Classification'!$A:$B,2,FALSE)</f>
        <v/>
      </c>
    </row>
    <row r="4564" spans="1:5">
      <c r="A4564">
        <f>YEAR(B4564)</f>
        <v/>
      </c>
      <c r="B4564">
        <f>'Input EIA Imports Petroleum'!A4563</f>
        <v/>
      </c>
      <c r="C4564">
        <f>'Input EIA Imports Petroleum'!K4563</f>
        <v/>
      </c>
      <c r="D4564">
        <f>'Input EIA Imports Petroleum'!L4563</f>
        <v/>
      </c>
      <c r="E4564">
        <f>VLOOKUP('Input EIA Imports Petroleum'!$E4563,'EIA Petroleum Classification'!$A:$B,2,FALSE)</f>
        <v/>
      </c>
    </row>
    <row r="4565" spans="1:5">
      <c r="A4565">
        <f>YEAR(B4565)</f>
        <v/>
      </c>
      <c r="B4565">
        <f>'Input EIA Imports Petroleum'!A4564</f>
        <v/>
      </c>
      <c r="C4565">
        <f>'Input EIA Imports Petroleum'!K4564</f>
        <v/>
      </c>
      <c r="D4565">
        <f>'Input EIA Imports Petroleum'!L4564</f>
        <v/>
      </c>
      <c r="E4565">
        <f>VLOOKUP('Input EIA Imports Petroleum'!$E4564,'EIA Petroleum Classification'!$A:$B,2,FALSE)</f>
        <v/>
      </c>
    </row>
    <row r="4566" spans="1:5">
      <c r="A4566">
        <f>YEAR(B4566)</f>
        <v/>
      </c>
      <c r="B4566">
        <f>'Input EIA Imports Petroleum'!A4565</f>
        <v/>
      </c>
      <c r="C4566">
        <f>'Input EIA Imports Petroleum'!K4565</f>
        <v/>
      </c>
      <c r="D4566">
        <f>'Input EIA Imports Petroleum'!L4565</f>
        <v/>
      </c>
      <c r="E4566">
        <f>VLOOKUP('Input EIA Imports Petroleum'!$E4565,'EIA Petroleum Classification'!$A:$B,2,FALSE)</f>
        <v/>
      </c>
    </row>
    <row r="4567" spans="1:5">
      <c r="A4567">
        <f>YEAR(B4567)</f>
        <v/>
      </c>
      <c r="B4567">
        <f>'Input EIA Imports Petroleum'!A4566</f>
        <v/>
      </c>
      <c r="C4567">
        <f>'Input EIA Imports Petroleum'!K4566</f>
        <v/>
      </c>
      <c r="D4567">
        <f>'Input EIA Imports Petroleum'!L4566</f>
        <v/>
      </c>
      <c r="E4567">
        <f>VLOOKUP('Input EIA Imports Petroleum'!$E4566,'EIA Petroleum Classification'!$A:$B,2,FALSE)</f>
        <v/>
      </c>
    </row>
    <row r="4568" spans="1:5">
      <c r="A4568">
        <f>YEAR(B4568)</f>
        <v/>
      </c>
      <c r="B4568">
        <f>'Input EIA Imports Petroleum'!A4567</f>
        <v/>
      </c>
      <c r="C4568">
        <f>'Input EIA Imports Petroleum'!K4567</f>
        <v/>
      </c>
      <c r="D4568">
        <f>'Input EIA Imports Petroleum'!L4567</f>
        <v/>
      </c>
      <c r="E4568">
        <f>VLOOKUP('Input EIA Imports Petroleum'!$E4567,'EIA Petroleum Classification'!$A:$B,2,FALSE)</f>
        <v/>
      </c>
    </row>
    <row r="4569" spans="1:5">
      <c r="A4569">
        <f>YEAR(B4569)</f>
        <v/>
      </c>
      <c r="B4569">
        <f>'Input EIA Imports Petroleum'!A4568</f>
        <v/>
      </c>
      <c r="C4569">
        <f>'Input EIA Imports Petroleum'!K4568</f>
        <v/>
      </c>
      <c r="D4569">
        <f>'Input EIA Imports Petroleum'!L4568</f>
        <v/>
      </c>
      <c r="E4569">
        <f>VLOOKUP('Input EIA Imports Petroleum'!$E4568,'EIA Petroleum Classification'!$A:$B,2,FALSE)</f>
        <v/>
      </c>
    </row>
    <row r="4570" spans="1:5">
      <c r="A4570">
        <f>YEAR(B4570)</f>
        <v/>
      </c>
      <c r="B4570">
        <f>'Input EIA Imports Petroleum'!A4569</f>
        <v/>
      </c>
      <c r="C4570">
        <f>'Input EIA Imports Petroleum'!K4569</f>
        <v/>
      </c>
      <c r="D4570">
        <f>'Input EIA Imports Petroleum'!L4569</f>
        <v/>
      </c>
      <c r="E4570">
        <f>VLOOKUP('Input EIA Imports Petroleum'!$E4569,'EIA Petroleum Classification'!$A:$B,2,FALSE)</f>
        <v/>
      </c>
    </row>
    <row r="4571" spans="1:5">
      <c r="A4571">
        <f>YEAR(B4571)</f>
        <v/>
      </c>
      <c r="B4571">
        <f>'Input EIA Imports Petroleum'!A4570</f>
        <v/>
      </c>
      <c r="C4571">
        <f>'Input EIA Imports Petroleum'!K4570</f>
        <v/>
      </c>
      <c r="D4571">
        <f>'Input EIA Imports Petroleum'!L4570</f>
        <v/>
      </c>
      <c r="E4571">
        <f>VLOOKUP('Input EIA Imports Petroleum'!$E4570,'EIA Petroleum Classification'!$A:$B,2,FALSE)</f>
        <v/>
      </c>
    </row>
    <row r="4572" spans="1:5">
      <c r="A4572">
        <f>YEAR(B4572)</f>
        <v/>
      </c>
      <c r="B4572">
        <f>'Input EIA Imports Petroleum'!A4571</f>
        <v/>
      </c>
      <c r="C4572">
        <f>'Input EIA Imports Petroleum'!K4571</f>
        <v/>
      </c>
      <c r="D4572">
        <f>'Input EIA Imports Petroleum'!L4571</f>
        <v/>
      </c>
      <c r="E4572">
        <f>VLOOKUP('Input EIA Imports Petroleum'!$E4571,'EIA Petroleum Classification'!$A:$B,2,FALSE)</f>
        <v/>
      </c>
    </row>
    <row r="4573" spans="1:5">
      <c r="A4573">
        <f>YEAR(B4573)</f>
        <v/>
      </c>
      <c r="B4573">
        <f>'Input EIA Imports Petroleum'!A4572</f>
        <v/>
      </c>
      <c r="C4573">
        <f>'Input EIA Imports Petroleum'!K4572</f>
        <v/>
      </c>
      <c r="D4573">
        <f>'Input EIA Imports Petroleum'!L4572</f>
        <v/>
      </c>
      <c r="E4573">
        <f>VLOOKUP('Input EIA Imports Petroleum'!$E4572,'EIA Petroleum Classification'!$A:$B,2,FALSE)</f>
        <v/>
      </c>
    </row>
    <row r="4574" spans="1:5">
      <c r="A4574">
        <f>YEAR(B4574)</f>
        <v/>
      </c>
      <c r="B4574">
        <f>'Input EIA Imports Petroleum'!A4573</f>
        <v/>
      </c>
      <c r="C4574">
        <f>'Input EIA Imports Petroleum'!K4573</f>
        <v/>
      </c>
      <c r="D4574">
        <f>'Input EIA Imports Petroleum'!L4573</f>
        <v/>
      </c>
      <c r="E4574">
        <f>VLOOKUP('Input EIA Imports Petroleum'!$E4573,'EIA Petroleum Classification'!$A:$B,2,FALSE)</f>
        <v/>
      </c>
    </row>
    <row r="4575" spans="1:5">
      <c r="A4575">
        <f>YEAR(B4575)</f>
        <v/>
      </c>
      <c r="B4575">
        <f>'Input EIA Imports Petroleum'!A4574</f>
        <v/>
      </c>
      <c r="C4575">
        <f>'Input EIA Imports Petroleum'!K4574</f>
        <v/>
      </c>
      <c r="D4575">
        <f>'Input EIA Imports Petroleum'!L4574</f>
        <v/>
      </c>
      <c r="E4575">
        <f>VLOOKUP('Input EIA Imports Petroleum'!$E4574,'EIA Petroleum Classification'!$A:$B,2,FALSE)</f>
        <v/>
      </c>
    </row>
    <row r="4576" spans="1:5">
      <c r="A4576">
        <f>YEAR(B4576)</f>
        <v/>
      </c>
      <c r="B4576">
        <f>'Input EIA Imports Petroleum'!A4575</f>
        <v/>
      </c>
      <c r="C4576">
        <f>'Input EIA Imports Petroleum'!K4575</f>
        <v/>
      </c>
      <c r="D4576">
        <f>'Input EIA Imports Petroleum'!L4575</f>
        <v/>
      </c>
      <c r="E4576">
        <f>VLOOKUP('Input EIA Imports Petroleum'!$E4575,'EIA Petroleum Classification'!$A:$B,2,FALSE)</f>
        <v/>
      </c>
    </row>
    <row r="4577" spans="1:5">
      <c r="A4577">
        <f>YEAR(B4577)</f>
        <v/>
      </c>
      <c r="B4577">
        <f>'Input EIA Imports Petroleum'!A4576</f>
        <v/>
      </c>
      <c r="C4577">
        <f>'Input EIA Imports Petroleum'!K4576</f>
        <v/>
      </c>
      <c r="D4577">
        <f>'Input EIA Imports Petroleum'!L4576</f>
        <v/>
      </c>
      <c r="E4577">
        <f>VLOOKUP('Input EIA Imports Petroleum'!$E4576,'EIA Petroleum Classification'!$A:$B,2,FALSE)</f>
        <v/>
      </c>
    </row>
    <row r="4578" spans="1:5">
      <c r="A4578">
        <f>YEAR(B4578)</f>
        <v/>
      </c>
      <c r="B4578">
        <f>'Input EIA Imports Petroleum'!A4577</f>
        <v/>
      </c>
      <c r="C4578">
        <f>'Input EIA Imports Petroleum'!K4577</f>
        <v/>
      </c>
      <c r="D4578">
        <f>'Input EIA Imports Petroleum'!L4577</f>
        <v/>
      </c>
      <c r="E4578">
        <f>VLOOKUP('Input EIA Imports Petroleum'!$E4577,'EIA Petroleum Classification'!$A:$B,2,FALSE)</f>
        <v/>
      </c>
    </row>
    <row r="4579" spans="1:5">
      <c r="A4579">
        <f>YEAR(B4579)</f>
        <v/>
      </c>
      <c r="B4579">
        <f>'Input EIA Imports Petroleum'!A4578</f>
        <v/>
      </c>
      <c r="C4579">
        <f>'Input EIA Imports Petroleum'!K4578</f>
        <v/>
      </c>
      <c r="D4579">
        <f>'Input EIA Imports Petroleum'!L4578</f>
        <v/>
      </c>
      <c r="E4579">
        <f>VLOOKUP('Input EIA Imports Petroleum'!$E4578,'EIA Petroleum Classification'!$A:$B,2,FALSE)</f>
        <v/>
      </c>
    </row>
    <row r="4580" spans="1:5">
      <c r="A4580">
        <f>YEAR(B4580)</f>
        <v/>
      </c>
      <c r="B4580">
        <f>'Input EIA Imports Petroleum'!A4579</f>
        <v/>
      </c>
      <c r="C4580">
        <f>'Input EIA Imports Petroleum'!K4579</f>
        <v/>
      </c>
      <c r="D4580">
        <f>'Input EIA Imports Petroleum'!L4579</f>
        <v/>
      </c>
      <c r="E4580">
        <f>VLOOKUP('Input EIA Imports Petroleum'!$E4579,'EIA Petroleum Classification'!$A:$B,2,FALSE)</f>
        <v/>
      </c>
    </row>
    <row r="4581" spans="1:5">
      <c r="A4581">
        <f>YEAR(B4581)</f>
        <v/>
      </c>
      <c r="B4581">
        <f>'Input EIA Imports Petroleum'!A4580</f>
        <v/>
      </c>
      <c r="C4581">
        <f>'Input EIA Imports Petroleum'!K4580</f>
        <v/>
      </c>
      <c r="D4581">
        <f>'Input EIA Imports Petroleum'!L4580</f>
        <v/>
      </c>
      <c r="E4581">
        <f>VLOOKUP('Input EIA Imports Petroleum'!$E4580,'EIA Petroleum Classification'!$A:$B,2,FALSE)</f>
        <v/>
      </c>
    </row>
    <row r="4582" spans="1:5">
      <c r="A4582">
        <f>YEAR(B4582)</f>
        <v/>
      </c>
      <c r="B4582">
        <f>'Input EIA Imports Petroleum'!A4581</f>
        <v/>
      </c>
      <c r="C4582">
        <f>'Input EIA Imports Petroleum'!K4581</f>
        <v/>
      </c>
      <c r="D4582">
        <f>'Input EIA Imports Petroleum'!L4581</f>
        <v/>
      </c>
      <c r="E4582">
        <f>VLOOKUP('Input EIA Imports Petroleum'!$E4581,'EIA Petroleum Classification'!$A:$B,2,FALSE)</f>
        <v/>
      </c>
    </row>
    <row r="4583" spans="1:5">
      <c r="A4583">
        <f>YEAR(B4583)</f>
        <v/>
      </c>
      <c r="B4583">
        <f>'Input EIA Imports Petroleum'!A4582</f>
        <v/>
      </c>
      <c r="C4583">
        <f>'Input EIA Imports Petroleum'!K4582</f>
        <v/>
      </c>
      <c r="D4583">
        <f>'Input EIA Imports Petroleum'!L4582</f>
        <v/>
      </c>
      <c r="E4583">
        <f>VLOOKUP('Input EIA Imports Petroleum'!$E4582,'EIA Petroleum Classification'!$A:$B,2,FALSE)</f>
        <v/>
      </c>
    </row>
    <row r="4584" spans="1:5">
      <c r="A4584">
        <f>YEAR(B4584)</f>
        <v/>
      </c>
      <c r="B4584">
        <f>'Input EIA Imports Petroleum'!A4583</f>
        <v/>
      </c>
      <c r="C4584">
        <f>'Input EIA Imports Petroleum'!K4583</f>
        <v/>
      </c>
      <c r="D4584">
        <f>'Input EIA Imports Petroleum'!L4583</f>
        <v/>
      </c>
      <c r="E4584">
        <f>VLOOKUP('Input EIA Imports Petroleum'!$E4583,'EIA Petroleum Classification'!$A:$B,2,FALSE)</f>
        <v/>
      </c>
    </row>
    <row r="4585" spans="1:5">
      <c r="A4585">
        <f>YEAR(B4585)</f>
        <v/>
      </c>
      <c r="B4585">
        <f>'Input EIA Imports Petroleum'!A4584</f>
        <v/>
      </c>
      <c r="C4585">
        <f>'Input EIA Imports Petroleum'!K4584</f>
        <v/>
      </c>
      <c r="D4585">
        <f>'Input EIA Imports Petroleum'!L4584</f>
        <v/>
      </c>
      <c r="E4585">
        <f>VLOOKUP('Input EIA Imports Petroleum'!$E4584,'EIA Petroleum Classification'!$A:$B,2,FALSE)</f>
        <v/>
      </c>
    </row>
    <row r="4586" spans="1:5">
      <c r="A4586">
        <f>YEAR(B4586)</f>
        <v/>
      </c>
      <c r="B4586">
        <f>'Input EIA Imports Petroleum'!A4585</f>
        <v/>
      </c>
      <c r="C4586">
        <f>'Input EIA Imports Petroleum'!K4585</f>
        <v/>
      </c>
      <c r="D4586">
        <f>'Input EIA Imports Petroleum'!L4585</f>
        <v/>
      </c>
      <c r="E4586">
        <f>VLOOKUP('Input EIA Imports Petroleum'!$E4585,'EIA Petroleum Classification'!$A:$B,2,FALSE)</f>
        <v/>
      </c>
    </row>
    <row r="4587" spans="1:5">
      <c r="A4587">
        <f>YEAR(B4587)</f>
        <v/>
      </c>
      <c r="B4587">
        <f>'Input EIA Imports Petroleum'!A4586</f>
        <v/>
      </c>
      <c r="C4587">
        <f>'Input EIA Imports Petroleum'!K4586</f>
        <v/>
      </c>
      <c r="D4587">
        <f>'Input EIA Imports Petroleum'!L4586</f>
        <v/>
      </c>
      <c r="E4587">
        <f>VLOOKUP('Input EIA Imports Petroleum'!$E4586,'EIA Petroleum Classification'!$A:$B,2,FALSE)</f>
        <v/>
      </c>
    </row>
    <row r="4588" spans="1:5">
      <c r="A4588">
        <f>YEAR(B4588)</f>
        <v/>
      </c>
      <c r="B4588">
        <f>'Input EIA Imports Petroleum'!A4587</f>
        <v/>
      </c>
      <c r="C4588">
        <f>'Input EIA Imports Petroleum'!K4587</f>
        <v/>
      </c>
      <c r="D4588">
        <f>'Input EIA Imports Petroleum'!L4587</f>
        <v/>
      </c>
      <c r="E4588">
        <f>VLOOKUP('Input EIA Imports Petroleum'!$E4587,'EIA Petroleum Classification'!$A:$B,2,FALSE)</f>
        <v/>
      </c>
    </row>
    <row r="4589" spans="1:5">
      <c r="A4589">
        <f>YEAR(B4589)</f>
        <v/>
      </c>
      <c r="B4589">
        <f>'Input EIA Imports Petroleum'!A4588</f>
        <v/>
      </c>
      <c r="C4589">
        <f>'Input EIA Imports Petroleum'!K4588</f>
        <v/>
      </c>
      <c r="D4589">
        <f>'Input EIA Imports Petroleum'!L4588</f>
        <v/>
      </c>
      <c r="E4589">
        <f>VLOOKUP('Input EIA Imports Petroleum'!$E4588,'EIA Petroleum Classification'!$A:$B,2,FALSE)</f>
        <v/>
      </c>
    </row>
    <row r="4590" spans="1:5">
      <c r="A4590">
        <f>YEAR(B4590)</f>
        <v/>
      </c>
      <c r="B4590">
        <f>'Input EIA Imports Petroleum'!A4589</f>
        <v/>
      </c>
      <c r="C4590">
        <f>'Input EIA Imports Petroleum'!K4589</f>
        <v/>
      </c>
      <c r="D4590">
        <f>'Input EIA Imports Petroleum'!L4589</f>
        <v/>
      </c>
      <c r="E4590">
        <f>VLOOKUP('Input EIA Imports Petroleum'!$E4589,'EIA Petroleum Classification'!$A:$B,2,FALSE)</f>
        <v/>
      </c>
    </row>
    <row r="4591" spans="1:5">
      <c r="A4591">
        <f>YEAR(B4591)</f>
        <v/>
      </c>
      <c r="B4591">
        <f>'Input EIA Imports Petroleum'!A4590</f>
        <v/>
      </c>
      <c r="C4591">
        <f>'Input EIA Imports Petroleum'!K4590</f>
        <v/>
      </c>
      <c r="D4591">
        <f>'Input EIA Imports Petroleum'!L4590</f>
        <v/>
      </c>
      <c r="E4591">
        <f>VLOOKUP('Input EIA Imports Petroleum'!$E4590,'EIA Petroleum Classification'!$A:$B,2,FALSE)</f>
        <v/>
      </c>
    </row>
    <row r="4592" spans="1:5">
      <c r="A4592">
        <f>YEAR(B4592)</f>
        <v/>
      </c>
      <c r="B4592">
        <f>'Input EIA Imports Petroleum'!A4591</f>
        <v/>
      </c>
      <c r="C4592">
        <f>'Input EIA Imports Petroleum'!K4591</f>
        <v/>
      </c>
      <c r="D4592">
        <f>'Input EIA Imports Petroleum'!L4591</f>
        <v/>
      </c>
      <c r="E4592">
        <f>VLOOKUP('Input EIA Imports Petroleum'!$E4591,'EIA Petroleum Classification'!$A:$B,2,FALSE)</f>
        <v/>
      </c>
    </row>
    <row r="4593" spans="1:5">
      <c r="A4593">
        <f>YEAR(B4593)</f>
        <v/>
      </c>
      <c r="B4593">
        <f>'Input EIA Imports Petroleum'!A4592</f>
        <v/>
      </c>
      <c r="C4593">
        <f>'Input EIA Imports Petroleum'!K4592</f>
        <v/>
      </c>
      <c r="D4593">
        <f>'Input EIA Imports Petroleum'!L4592</f>
        <v/>
      </c>
      <c r="E4593">
        <f>VLOOKUP('Input EIA Imports Petroleum'!$E4592,'EIA Petroleum Classification'!$A:$B,2,FALSE)</f>
        <v/>
      </c>
    </row>
    <row r="4594" spans="1:5">
      <c r="A4594">
        <f>YEAR(B4594)</f>
        <v/>
      </c>
      <c r="B4594">
        <f>'Input EIA Imports Petroleum'!A4593</f>
        <v/>
      </c>
      <c r="C4594">
        <f>'Input EIA Imports Petroleum'!K4593</f>
        <v/>
      </c>
      <c r="D4594">
        <f>'Input EIA Imports Petroleum'!L4593</f>
        <v/>
      </c>
      <c r="E4594">
        <f>VLOOKUP('Input EIA Imports Petroleum'!$E4593,'EIA Petroleum Classification'!$A:$B,2,FALSE)</f>
        <v/>
      </c>
    </row>
    <row r="4595" spans="1:5">
      <c r="A4595">
        <f>YEAR(B4595)</f>
        <v/>
      </c>
      <c r="B4595">
        <f>'Input EIA Imports Petroleum'!A4594</f>
        <v/>
      </c>
      <c r="C4595">
        <f>'Input EIA Imports Petroleum'!K4594</f>
        <v/>
      </c>
      <c r="D4595">
        <f>'Input EIA Imports Petroleum'!L4594</f>
        <v/>
      </c>
      <c r="E4595">
        <f>VLOOKUP('Input EIA Imports Petroleum'!$E4594,'EIA Petroleum Classification'!$A:$B,2,FALSE)</f>
        <v/>
      </c>
    </row>
    <row r="4596" spans="1:5">
      <c r="A4596">
        <f>YEAR(B4596)</f>
        <v/>
      </c>
      <c r="B4596">
        <f>'Input EIA Imports Petroleum'!A4595</f>
        <v/>
      </c>
      <c r="C4596">
        <f>'Input EIA Imports Petroleum'!K4595</f>
        <v/>
      </c>
      <c r="D4596">
        <f>'Input EIA Imports Petroleum'!L4595</f>
        <v/>
      </c>
      <c r="E4596">
        <f>VLOOKUP('Input EIA Imports Petroleum'!$E4595,'EIA Petroleum Classification'!$A:$B,2,FALSE)</f>
        <v/>
      </c>
    </row>
    <row r="4597" spans="1:5">
      <c r="A4597">
        <f>YEAR(B4597)</f>
        <v/>
      </c>
      <c r="B4597">
        <f>'Input EIA Imports Petroleum'!A4596</f>
        <v/>
      </c>
      <c r="C4597">
        <f>'Input EIA Imports Petroleum'!K4596</f>
        <v/>
      </c>
      <c r="D4597">
        <f>'Input EIA Imports Petroleum'!L4596</f>
        <v/>
      </c>
      <c r="E4597">
        <f>VLOOKUP('Input EIA Imports Petroleum'!$E4596,'EIA Petroleum Classification'!$A:$B,2,FALSE)</f>
        <v/>
      </c>
    </row>
    <row r="4598" spans="1:5">
      <c r="A4598">
        <f>YEAR(B4598)</f>
        <v/>
      </c>
      <c r="B4598">
        <f>'Input EIA Imports Petroleum'!A4597</f>
        <v/>
      </c>
      <c r="C4598">
        <f>'Input EIA Imports Petroleum'!K4597</f>
        <v/>
      </c>
      <c r="D4598">
        <f>'Input EIA Imports Petroleum'!L4597</f>
        <v/>
      </c>
      <c r="E4598">
        <f>VLOOKUP('Input EIA Imports Petroleum'!$E4597,'EIA Petroleum Classification'!$A:$B,2,FALSE)</f>
        <v/>
      </c>
    </row>
    <row r="4599" spans="1:5">
      <c r="A4599">
        <f>YEAR(B4599)</f>
        <v/>
      </c>
      <c r="B4599">
        <f>'Input EIA Imports Petroleum'!A4598</f>
        <v/>
      </c>
      <c r="C4599">
        <f>'Input EIA Imports Petroleum'!K4598</f>
        <v/>
      </c>
      <c r="D4599">
        <f>'Input EIA Imports Petroleum'!L4598</f>
        <v/>
      </c>
      <c r="E4599">
        <f>VLOOKUP('Input EIA Imports Petroleum'!$E4598,'EIA Petroleum Classification'!$A:$B,2,FALSE)</f>
        <v/>
      </c>
    </row>
    <row r="4600" spans="1:5">
      <c r="A4600">
        <f>YEAR(B4600)</f>
        <v/>
      </c>
      <c r="B4600">
        <f>'Input EIA Imports Petroleum'!A4599</f>
        <v/>
      </c>
      <c r="C4600">
        <f>'Input EIA Imports Petroleum'!K4599</f>
        <v/>
      </c>
      <c r="D4600">
        <f>'Input EIA Imports Petroleum'!L4599</f>
        <v/>
      </c>
      <c r="E4600">
        <f>VLOOKUP('Input EIA Imports Petroleum'!$E4599,'EIA Petroleum Classification'!$A:$B,2,FALSE)</f>
        <v/>
      </c>
    </row>
    <row r="4601" spans="1:5">
      <c r="A4601">
        <f>YEAR(B4601)</f>
        <v/>
      </c>
      <c r="B4601">
        <f>'Input EIA Imports Petroleum'!A4600</f>
        <v/>
      </c>
      <c r="C4601">
        <f>'Input EIA Imports Petroleum'!K4600</f>
        <v/>
      </c>
      <c r="D4601">
        <f>'Input EIA Imports Petroleum'!L4600</f>
        <v/>
      </c>
      <c r="E4601">
        <f>VLOOKUP('Input EIA Imports Petroleum'!$E4600,'EIA Petroleum Classification'!$A:$B,2,FALSE)</f>
        <v/>
      </c>
    </row>
    <row r="4602" spans="1:5">
      <c r="A4602">
        <f>YEAR(B4602)</f>
        <v/>
      </c>
      <c r="B4602">
        <f>'Input EIA Imports Petroleum'!A4601</f>
        <v/>
      </c>
      <c r="C4602">
        <f>'Input EIA Imports Petroleum'!K4601</f>
        <v/>
      </c>
      <c r="D4602">
        <f>'Input EIA Imports Petroleum'!L4601</f>
        <v/>
      </c>
      <c r="E4602">
        <f>VLOOKUP('Input EIA Imports Petroleum'!$E4601,'EIA Petroleum Classification'!$A:$B,2,FALSE)</f>
        <v/>
      </c>
    </row>
    <row r="4603" spans="1:5">
      <c r="A4603">
        <f>YEAR(B4603)</f>
        <v/>
      </c>
      <c r="B4603">
        <f>'Input EIA Imports Petroleum'!A4602</f>
        <v/>
      </c>
      <c r="C4603">
        <f>'Input EIA Imports Petroleum'!K4602</f>
        <v/>
      </c>
      <c r="D4603">
        <f>'Input EIA Imports Petroleum'!L4602</f>
        <v/>
      </c>
      <c r="E4603">
        <f>VLOOKUP('Input EIA Imports Petroleum'!$E4602,'EIA Petroleum Classification'!$A:$B,2,FALSE)</f>
        <v/>
      </c>
    </row>
    <row r="4604" spans="1:5">
      <c r="A4604">
        <f>YEAR(B4604)</f>
        <v/>
      </c>
      <c r="B4604">
        <f>'Input EIA Imports Petroleum'!A4603</f>
        <v/>
      </c>
      <c r="C4604">
        <f>'Input EIA Imports Petroleum'!K4603</f>
        <v/>
      </c>
      <c r="D4604">
        <f>'Input EIA Imports Petroleum'!L4603</f>
        <v/>
      </c>
      <c r="E4604">
        <f>VLOOKUP('Input EIA Imports Petroleum'!$E4603,'EIA Petroleum Classification'!$A:$B,2,FALSE)</f>
        <v/>
      </c>
    </row>
    <row r="4605" spans="1:5">
      <c r="A4605">
        <f>YEAR(B4605)</f>
        <v/>
      </c>
      <c r="B4605">
        <f>'Input EIA Imports Petroleum'!A4604</f>
        <v/>
      </c>
      <c r="C4605">
        <f>'Input EIA Imports Petroleum'!K4604</f>
        <v/>
      </c>
      <c r="D4605">
        <f>'Input EIA Imports Petroleum'!L4604</f>
        <v/>
      </c>
      <c r="E4605">
        <f>VLOOKUP('Input EIA Imports Petroleum'!$E4604,'EIA Petroleum Classification'!$A:$B,2,FALSE)</f>
        <v/>
      </c>
    </row>
    <row r="4606" spans="1:5">
      <c r="A4606">
        <f>YEAR(B4606)</f>
        <v/>
      </c>
      <c r="B4606">
        <f>'Input EIA Imports Petroleum'!A4605</f>
        <v/>
      </c>
      <c r="C4606">
        <f>'Input EIA Imports Petroleum'!K4605</f>
        <v/>
      </c>
      <c r="D4606">
        <f>'Input EIA Imports Petroleum'!L4605</f>
        <v/>
      </c>
      <c r="E4606">
        <f>VLOOKUP('Input EIA Imports Petroleum'!$E4605,'EIA Petroleum Classification'!$A:$B,2,FALSE)</f>
        <v/>
      </c>
    </row>
    <row r="4607" spans="1:5">
      <c r="A4607">
        <f>YEAR(B4607)</f>
        <v/>
      </c>
      <c r="B4607">
        <f>'Input EIA Imports Petroleum'!A4606</f>
        <v/>
      </c>
      <c r="C4607">
        <f>'Input EIA Imports Petroleum'!K4606</f>
        <v/>
      </c>
      <c r="D4607">
        <f>'Input EIA Imports Petroleum'!L4606</f>
        <v/>
      </c>
      <c r="E4607">
        <f>VLOOKUP('Input EIA Imports Petroleum'!$E4606,'EIA Petroleum Classification'!$A:$B,2,FALSE)</f>
        <v/>
      </c>
    </row>
    <row r="4608" spans="1:5">
      <c r="A4608">
        <f>YEAR(B4608)</f>
        <v/>
      </c>
      <c r="B4608">
        <f>'Input EIA Imports Petroleum'!A4607</f>
        <v/>
      </c>
      <c r="C4608">
        <f>'Input EIA Imports Petroleum'!K4607</f>
        <v/>
      </c>
      <c r="D4608">
        <f>'Input EIA Imports Petroleum'!L4607</f>
        <v/>
      </c>
      <c r="E4608">
        <f>VLOOKUP('Input EIA Imports Petroleum'!$E4607,'EIA Petroleum Classification'!$A:$B,2,FALSE)</f>
        <v/>
      </c>
    </row>
    <row r="4609" spans="1:5">
      <c r="A4609">
        <f>YEAR(B4609)</f>
        <v/>
      </c>
      <c r="B4609">
        <f>'Input EIA Imports Petroleum'!A4608</f>
        <v/>
      </c>
      <c r="C4609">
        <f>'Input EIA Imports Petroleum'!K4608</f>
        <v/>
      </c>
      <c r="D4609">
        <f>'Input EIA Imports Petroleum'!L4608</f>
        <v/>
      </c>
      <c r="E4609">
        <f>VLOOKUP('Input EIA Imports Petroleum'!$E4608,'EIA Petroleum Classification'!$A:$B,2,FALSE)</f>
        <v/>
      </c>
    </row>
    <row r="4610" spans="1:5">
      <c r="A4610">
        <f>YEAR(B4610)</f>
        <v/>
      </c>
      <c r="B4610">
        <f>'Input EIA Imports Petroleum'!A4609</f>
        <v/>
      </c>
      <c r="C4610">
        <f>'Input EIA Imports Petroleum'!K4609</f>
        <v/>
      </c>
      <c r="D4610">
        <f>'Input EIA Imports Petroleum'!L4609</f>
        <v/>
      </c>
      <c r="E4610">
        <f>VLOOKUP('Input EIA Imports Petroleum'!$E4609,'EIA Petroleum Classification'!$A:$B,2,FALSE)</f>
        <v/>
      </c>
    </row>
    <row r="4611" spans="1:5">
      <c r="A4611">
        <f>YEAR(B4611)</f>
        <v/>
      </c>
      <c r="B4611">
        <f>'Input EIA Imports Petroleum'!A4610</f>
        <v/>
      </c>
      <c r="C4611">
        <f>'Input EIA Imports Petroleum'!K4610</f>
        <v/>
      </c>
      <c r="D4611">
        <f>'Input EIA Imports Petroleum'!L4610</f>
        <v/>
      </c>
      <c r="E4611">
        <f>VLOOKUP('Input EIA Imports Petroleum'!$E4610,'EIA Petroleum Classification'!$A:$B,2,FALSE)</f>
        <v/>
      </c>
    </row>
    <row r="4612" spans="1:5">
      <c r="A4612">
        <f>YEAR(B4612)</f>
        <v/>
      </c>
      <c r="B4612">
        <f>'Input EIA Imports Petroleum'!A4611</f>
        <v/>
      </c>
      <c r="C4612">
        <f>'Input EIA Imports Petroleum'!K4611</f>
        <v/>
      </c>
      <c r="D4612">
        <f>'Input EIA Imports Petroleum'!L4611</f>
        <v/>
      </c>
      <c r="E4612">
        <f>VLOOKUP('Input EIA Imports Petroleum'!$E4611,'EIA Petroleum Classification'!$A:$B,2,FALSE)</f>
        <v/>
      </c>
    </row>
    <row r="4613" spans="1:5">
      <c r="A4613">
        <f>YEAR(B4613)</f>
        <v/>
      </c>
      <c r="B4613">
        <f>'Input EIA Imports Petroleum'!A4612</f>
        <v/>
      </c>
      <c r="C4613">
        <f>'Input EIA Imports Petroleum'!K4612</f>
        <v/>
      </c>
      <c r="D4613">
        <f>'Input EIA Imports Petroleum'!L4612</f>
        <v/>
      </c>
      <c r="E4613">
        <f>VLOOKUP('Input EIA Imports Petroleum'!$E4612,'EIA Petroleum Classification'!$A:$B,2,FALSE)</f>
        <v/>
      </c>
    </row>
    <row r="4614" spans="1:5">
      <c r="A4614">
        <f>YEAR(B4614)</f>
        <v/>
      </c>
      <c r="B4614">
        <f>'Input EIA Imports Petroleum'!A4613</f>
        <v/>
      </c>
      <c r="C4614">
        <f>'Input EIA Imports Petroleum'!K4613</f>
        <v/>
      </c>
      <c r="D4614">
        <f>'Input EIA Imports Petroleum'!L4613</f>
        <v/>
      </c>
      <c r="E4614">
        <f>VLOOKUP('Input EIA Imports Petroleum'!$E4613,'EIA Petroleum Classification'!$A:$B,2,FALSE)</f>
        <v/>
      </c>
    </row>
    <row r="4615" spans="1:5">
      <c r="A4615">
        <f>YEAR(B4615)</f>
        <v/>
      </c>
      <c r="B4615">
        <f>'Input EIA Imports Petroleum'!A4614</f>
        <v/>
      </c>
      <c r="C4615">
        <f>'Input EIA Imports Petroleum'!K4614</f>
        <v/>
      </c>
      <c r="D4615">
        <f>'Input EIA Imports Petroleum'!L4614</f>
        <v/>
      </c>
      <c r="E4615">
        <f>VLOOKUP('Input EIA Imports Petroleum'!$E4614,'EIA Petroleum Classification'!$A:$B,2,FALSE)</f>
        <v/>
      </c>
    </row>
    <row r="4616" spans="1:5">
      <c r="A4616">
        <f>YEAR(B4616)</f>
        <v/>
      </c>
      <c r="B4616">
        <f>'Input EIA Imports Petroleum'!A4615</f>
        <v/>
      </c>
      <c r="C4616">
        <f>'Input EIA Imports Petroleum'!K4615</f>
        <v/>
      </c>
      <c r="D4616">
        <f>'Input EIA Imports Petroleum'!L4615</f>
        <v/>
      </c>
      <c r="E4616">
        <f>VLOOKUP('Input EIA Imports Petroleum'!$E4615,'EIA Petroleum Classification'!$A:$B,2,FALSE)</f>
        <v/>
      </c>
    </row>
    <row r="4617" spans="1:5">
      <c r="A4617">
        <f>YEAR(B4617)</f>
        <v/>
      </c>
      <c r="B4617">
        <f>'Input EIA Imports Petroleum'!A4616</f>
        <v/>
      </c>
      <c r="C4617">
        <f>'Input EIA Imports Petroleum'!K4616</f>
        <v/>
      </c>
      <c r="D4617">
        <f>'Input EIA Imports Petroleum'!L4616</f>
        <v/>
      </c>
      <c r="E4617">
        <f>VLOOKUP('Input EIA Imports Petroleum'!$E4616,'EIA Petroleum Classification'!$A:$B,2,FALSE)</f>
        <v/>
      </c>
    </row>
    <row r="4618" spans="1:5">
      <c r="A4618">
        <f>YEAR(B4618)</f>
        <v/>
      </c>
      <c r="B4618">
        <f>'Input EIA Imports Petroleum'!A4617</f>
        <v/>
      </c>
      <c r="C4618">
        <f>'Input EIA Imports Petroleum'!K4617</f>
        <v/>
      </c>
      <c r="D4618">
        <f>'Input EIA Imports Petroleum'!L4617</f>
        <v/>
      </c>
      <c r="E4618">
        <f>VLOOKUP('Input EIA Imports Petroleum'!$E4617,'EIA Petroleum Classification'!$A:$B,2,FALSE)</f>
        <v/>
      </c>
    </row>
    <row r="4619" spans="1:5">
      <c r="A4619">
        <f>YEAR(B4619)</f>
        <v/>
      </c>
      <c r="B4619">
        <f>'Input EIA Imports Petroleum'!A4618</f>
        <v/>
      </c>
      <c r="C4619">
        <f>'Input EIA Imports Petroleum'!K4618</f>
        <v/>
      </c>
      <c r="D4619">
        <f>'Input EIA Imports Petroleum'!L4618</f>
        <v/>
      </c>
      <c r="E4619">
        <f>VLOOKUP('Input EIA Imports Petroleum'!$E4618,'EIA Petroleum Classification'!$A:$B,2,FALSE)</f>
        <v/>
      </c>
    </row>
    <row r="4620" spans="1:5">
      <c r="A4620">
        <f>YEAR(B4620)</f>
        <v/>
      </c>
      <c r="B4620">
        <f>'Input EIA Imports Petroleum'!A4619</f>
        <v/>
      </c>
      <c r="C4620">
        <f>'Input EIA Imports Petroleum'!K4619</f>
        <v/>
      </c>
      <c r="D4620">
        <f>'Input EIA Imports Petroleum'!L4619</f>
        <v/>
      </c>
      <c r="E4620">
        <f>VLOOKUP('Input EIA Imports Petroleum'!$E4619,'EIA Petroleum Classification'!$A:$B,2,FALSE)</f>
        <v/>
      </c>
    </row>
    <row r="4621" spans="1:5">
      <c r="A4621">
        <f>YEAR(B4621)</f>
        <v/>
      </c>
      <c r="B4621">
        <f>'Input EIA Imports Petroleum'!A4620</f>
        <v/>
      </c>
      <c r="C4621">
        <f>'Input EIA Imports Petroleum'!K4620</f>
        <v/>
      </c>
      <c r="D4621">
        <f>'Input EIA Imports Petroleum'!L4620</f>
        <v/>
      </c>
      <c r="E4621">
        <f>VLOOKUP('Input EIA Imports Petroleum'!$E4620,'EIA Petroleum Classification'!$A:$B,2,FALSE)</f>
        <v/>
      </c>
    </row>
    <row r="4622" spans="1:5">
      <c r="A4622">
        <f>YEAR(B4622)</f>
        <v/>
      </c>
      <c r="B4622">
        <f>'Input EIA Imports Petroleum'!A4621</f>
        <v/>
      </c>
      <c r="C4622">
        <f>'Input EIA Imports Petroleum'!K4621</f>
        <v/>
      </c>
      <c r="D4622">
        <f>'Input EIA Imports Petroleum'!L4621</f>
        <v/>
      </c>
      <c r="E4622">
        <f>VLOOKUP('Input EIA Imports Petroleum'!$E4621,'EIA Petroleum Classification'!$A:$B,2,FALSE)</f>
        <v/>
      </c>
    </row>
    <row r="4623" spans="1:5">
      <c r="A4623">
        <f>YEAR(B4623)</f>
        <v/>
      </c>
      <c r="B4623">
        <f>'Input EIA Imports Petroleum'!A4622</f>
        <v/>
      </c>
      <c r="C4623">
        <f>'Input EIA Imports Petroleum'!K4622</f>
        <v/>
      </c>
      <c r="D4623">
        <f>'Input EIA Imports Petroleum'!L4622</f>
        <v/>
      </c>
      <c r="E4623">
        <f>VLOOKUP('Input EIA Imports Petroleum'!$E4622,'EIA Petroleum Classification'!$A:$B,2,FALSE)</f>
        <v/>
      </c>
    </row>
    <row r="4624" spans="1:5">
      <c r="A4624">
        <f>YEAR(B4624)</f>
        <v/>
      </c>
      <c r="B4624">
        <f>'Input EIA Imports Petroleum'!A4623</f>
        <v/>
      </c>
      <c r="C4624">
        <f>'Input EIA Imports Petroleum'!K4623</f>
        <v/>
      </c>
      <c r="D4624">
        <f>'Input EIA Imports Petroleum'!L4623</f>
        <v/>
      </c>
      <c r="E4624">
        <f>VLOOKUP('Input EIA Imports Petroleum'!$E4623,'EIA Petroleum Classification'!$A:$B,2,FALSE)</f>
        <v/>
      </c>
    </row>
    <row r="4625" spans="1:5">
      <c r="A4625">
        <f>YEAR(B4625)</f>
        <v/>
      </c>
      <c r="B4625">
        <f>'Input EIA Imports Petroleum'!A4624</f>
        <v/>
      </c>
      <c r="C4625">
        <f>'Input EIA Imports Petroleum'!K4624</f>
        <v/>
      </c>
      <c r="D4625">
        <f>'Input EIA Imports Petroleum'!L4624</f>
        <v/>
      </c>
      <c r="E4625">
        <f>VLOOKUP('Input EIA Imports Petroleum'!$E4624,'EIA Petroleum Classification'!$A:$B,2,FALSE)</f>
        <v/>
      </c>
    </row>
    <row r="4626" spans="1:5">
      <c r="A4626">
        <f>YEAR(B4626)</f>
        <v/>
      </c>
      <c r="B4626">
        <f>'Input EIA Imports Petroleum'!A4625</f>
        <v/>
      </c>
      <c r="C4626">
        <f>'Input EIA Imports Petroleum'!K4625</f>
        <v/>
      </c>
      <c r="D4626">
        <f>'Input EIA Imports Petroleum'!L4625</f>
        <v/>
      </c>
      <c r="E4626">
        <f>VLOOKUP('Input EIA Imports Petroleum'!$E4625,'EIA Petroleum Classification'!$A:$B,2,FALSE)</f>
        <v/>
      </c>
    </row>
    <row r="4627" spans="1:5">
      <c r="A4627">
        <f>YEAR(B4627)</f>
        <v/>
      </c>
      <c r="B4627">
        <f>'Input EIA Imports Petroleum'!A4626</f>
        <v/>
      </c>
      <c r="C4627">
        <f>'Input EIA Imports Petroleum'!K4626</f>
        <v/>
      </c>
      <c r="D4627">
        <f>'Input EIA Imports Petroleum'!L4626</f>
        <v/>
      </c>
      <c r="E4627">
        <f>VLOOKUP('Input EIA Imports Petroleum'!$E4626,'EIA Petroleum Classification'!$A:$B,2,FALSE)</f>
        <v/>
      </c>
    </row>
    <row r="4628" spans="1:5">
      <c r="A4628">
        <f>YEAR(B4628)</f>
        <v/>
      </c>
      <c r="B4628">
        <f>'Input EIA Imports Petroleum'!A4627</f>
        <v/>
      </c>
      <c r="C4628">
        <f>'Input EIA Imports Petroleum'!K4627</f>
        <v/>
      </c>
      <c r="D4628">
        <f>'Input EIA Imports Petroleum'!L4627</f>
        <v/>
      </c>
      <c r="E4628">
        <f>VLOOKUP('Input EIA Imports Petroleum'!$E4627,'EIA Petroleum Classification'!$A:$B,2,FALSE)</f>
        <v/>
      </c>
    </row>
    <row r="4629" spans="1:5">
      <c r="A4629">
        <f>YEAR(B4629)</f>
        <v/>
      </c>
      <c r="B4629">
        <f>'Input EIA Imports Petroleum'!A4628</f>
        <v/>
      </c>
      <c r="C4629">
        <f>'Input EIA Imports Petroleum'!K4628</f>
        <v/>
      </c>
      <c r="D4629">
        <f>'Input EIA Imports Petroleum'!L4628</f>
        <v/>
      </c>
      <c r="E4629">
        <f>VLOOKUP('Input EIA Imports Petroleum'!$E4628,'EIA Petroleum Classification'!$A:$B,2,FALSE)</f>
        <v/>
      </c>
    </row>
    <row r="4630" spans="1:5">
      <c r="A4630">
        <f>YEAR(B4630)</f>
        <v/>
      </c>
      <c r="B4630">
        <f>'Input EIA Imports Petroleum'!A4629</f>
        <v/>
      </c>
      <c r="C4630">
        <f>'Input EIA Imports Petroleum'!K4629</f>
        <v/>
      </c>
      <c r="D4630">
        <f>'Input EIA Imports Petroleum'!L4629</f>
        <v/>
      </c>
      <c r="E4630">
        <f>VLOOKUP('Input EIA Imports Petroleum'!$E4629,'EIA Petroleum Classification'!$A:$B,2,FALSE)</f>
        <v/>
      </c>
    </row>
    <row r="4631" spans="1:5">
      <c r="A4631">
        <f>YEAR(B4631)</f>
        <v/>
      </c>
      <c r="B4631">
        <f>'Input EIA Imports Petroleum'!A4630</f>
        <v/>
      </c>
      <c r="C4631">
        <f>'Input EIA Imports Petroleum'!K4630</f>
        <v/>
      </c>
      <c r="D4631">
        <f>'Input EIA Imports Petroleum'!L4630</f>
        <v/>
      </c>
      <c r="E4631">
        <f>VLOOKUP('Input EIA Imports Petroleum'!$E4630,'EIA Petroleum Classification'!$A:$B,2,FALSE)</f>
        <v/>
      </c>
    </row>
    <row r="4632" spans="1:5">
      <c r="A4632">
        <f>YEAR(B4632)</f>
        <v/>
      </c>
      <c r="B4632">
        <f>'Input EIA Imports Petroleum'!A4631</f>
        <v/>
      </c>
      <c r="C4632">
        <f>'Input EIA Imports Petroleum'!K4631</f>
        <v/>
      </c>
      <c r="D4632">
        <f>'Input EIA Imports Petroleum'!L4631</f>
        <v/>
      </c>
      <c r="E4632">
        <f>VLOOKUP('Input EIA Imports Petroleum'!$E4631,'EIA Petroleum Classification'!$A:$B,2,FALSE)</f>
        <v/>
      </c>
    </row>
    <row r="4633" spans="1:5">
      <c r="A4633">
        <f>YEAR(B4633)</f>
        <v/>
      </c>
      <c r="B4633">
        <f>'Input EIA Imports Petroleum'!A4632</f>
        <v/>
      </c>
      <c r="C4633">
        <f>'Input EIA Imports Petroleum'!K4632</f>
        <v/>
      </c>
      <c r="D4633">
        <f>'Input EIA Imports Petroleum'!L4632</f>
        <v/>
      </c>
      <c r="E4633">
        <f>VLOOKUP('Input EIA Imports Petroleum'!$E4632,'EIA Petroleum Classification'!$A:$B,2,FALSE)</f>
        <v/>
      </c>
    </row>
    <row r="4634" spans="1:5">
      <c r="A4634">
        <f>YEAR(B4634)</f>
        <v/>
      </c>
      <c r="B4634">
        <f>'Input EIA Imports Petroleum'!A4633</f>
        <v/>
      </c>
      <c r="C4634">
        <f>'Input EIA Imports Petroleum'!K4633</f>
        <v/>
      </c>
      <c r="D4634">
        <f>'Input EIA Imports Petroleum'!L4633</f>
        <v/>
      </c>
      <c r="E4634">
        <f>VLOOKUP('Input EIA Imports Petroleum'!$E4633,'EIA Petroleum Classification'!$A:$B,2,FALSE)</f>
        <v/>
      </c>
    </row>
    <row r="4635" spans="1:5">
      <c r="A4635">
        <f>YEAR(B4635)</f>
        <v/>
      </c>
      <c r="B4635">
        <f>'Input EIA Imports Petroleum'!A4634</f>
        <v/>
      </c>
      <c r="C4635">
        <f>'Input EIA Imports Petroleum'!K4634</f>
        <v/>
      </c>
      <c r="D4635">
        <f>'Input EIA Imports Petroleum'!L4634</f>
        <v/>
      </c>
      <c r="E4635">
        <f>VLOOKUP('Input EIA Imports Petroleum'!$E4634,'EIA Petroleum Classification'!$A:$B,2,FALSE)</f>
        <v/>
      </c>
    </row>
    <row r="4636" spans="1:5">
      <c r="A4636">
        <f>YEAR(B4636)</f>
        <v/>
      </c>
      <c r="B4636">
        <f>'Input EIA Imports Petroleum'!A4635</f>
        <v/>
      </c>
      <c r="C4636">
        <f>'Input EIA Imports Petroleum'!K4635</f>
        <v/>
      </c>
      <c r="D4636">
        <f>'Input EIA Imports Petroleum'!L4635</f>
        <v/>
      </c>
      <c r="E4636">
        <f>VLOOKUP('Input EIA Imports Petroleum'!$E4635,'EIA Petroleum Classification'!$A:$B,2,FALSE)</f>
        <v/>
      </c>
    </row>
    <row r="4637" spans="1:5">
      <c r="A4637">
        <f>YEAR(B4637)</f>
        <v/>
      </c>
      <c r="B4637">
        <f>'Input EIA Imports Petroleum'!A4636</f>
        <v/>
      </c>
      <c r="C4637">
        <f>'Input EIA Imports Petroleum'!K4636</f>
        <v/>
      </c>
      <c r="D4637">
        <f>'Input EIA Imports Petroleum'!L4636</f>
        <v/>
      </c>
      <c r="E4637">
        <f>VLOOKUP('Input EIA Imports Petroleum'!$E4636,'EIA Petroleum Classification'!$A:$B,2,FALSE)</f>
        <v/>
      </c>
    </row>
    <row r="4638" spans="1:5">
      <c r="A4638">
        <f>YEAR(B4638)</f>
        <v/>
      </c>
      <c r="B4638">
        <f>'Input EIA Imports Petroleum'!A4637</f>
        <v/>
      </c>
      <c r="C4638">
        <f>'Input EIA Imports Petroleum'!K4637</f>
        <v/>
      </c>
      <c r="D4638">
        <f>'Input EIA Imports Petroleum'!L4637</f>
        <v/>
      </c>
      <c r="E4638">
        <f>VLOOKUP('Input EIA Imports Petroleum'!$E4637,'EIA Petroleum Classification'!$A:$B,2,FALSE)</f>
        <v/>
      </c>
    </row>
    <row r="4639" spans="1:5">
      <c r="A4639">
        <f>YEAR(B4639)</f>
        <v/>
      </c>
      <c r="B4639">
        <f>'Input EIA Imports Petroleum'!A4638</f>
        <v/>
      </c>
      <c r="C4639">
        <f>'Input EIA Imports Petroleum'!K4638</f>
        <v/>
      </c>
      <c r="D4639">
        <f>'Input EIA Imports Petroleum'!L4638</f>
        <v/>
      </c>
      <c r="E4639">
        <f>VLOOKUP('Input EIA Imports Petroleum'!$E4638,'EIA Petroleum Classification'!$A:$B,2,FALSE)</f>
        <v/>
      </c>
    </row>
    <row r="4640" spans="1:5">
      <c r="A4640">
        <f>YEAR(B4640)</f>
        <v/>
      </c>
      <c r="B4640">
        <f>'Input EIA Imports Petroleum'!A4639</f>
        <v/>
      </c>
      <c r="C4640">
        <f>'Input EIA Imports Petroleum'!K4639</f>
        <v/>
      </c>
      <c r="D4640">
        <f>'Input EIA Imports Petroleum'!L4639</f>
        <v/>
      </c>
      <c r="E4640">
        <f>VLOOKUP('Input EIA Imports Petroleum'!$E4639,'EIA Petroleum Classification'!$A:$B,2,FALSE)</f>
        <v/>
      </c>
    </row>
    <row r="4641" spans="1:5">
      <c r="A4641">
        <f>YEAR(B4641)</f>
        <v/>
      </c>
      <c r="B4641">
        <f>'Input EIA Imports Petroleum'!A4640</f>
        <v/>
      </c>
      <c r="C4641">
        <f>'Input EIA Imports Petroleum'!K4640</f>
        <v/>
      </c>
      <c r="D4641">
        <f>'Input EIA Imports Petroleum'!L4640</f>
        <v/>
      </c>
      <c r="E4641">
        <f>VLOOKUP('Input EIA Imports Petroleum'!$E4640,'EIA Petroleum Classification'!$A:$B,2,FALSE)</f>
        <v/>
      </c>
    </row>
    <row r="4642" spans="1:5">
      <c r="A4642">
        <f>YEAR(B4642)</f>
        <v/>
      </c>
      <c r="B4642">
        <f>'Input EIA Imports Petroleum'!A4641</f>
        <v/>
      </c>
      <c r="C4642">
        <f>'Input EIA Imports Petroleum'!K4641</f>
        <v/>
      </c>
      <c r="D4642">
        <f>'Input EIA Imports Petroleum'!L4641</f>
        <v/>
      </c>
      <c r="E4642">
        <f>VLOOKUP('Input EIA Imports Petroleum'!$E4641,'EIA Petroleum Classification'!$A:$B,2,FALSE)</f>
        <v/>
      </c>
    </row>
    <row r="4643" spans="1:5">
      <c r="A4643">
        <f>YEAR(B4643)</f>
        <v/>
      </c>
      <c r="B4643">
        <f>'Input EIA Imports Petroleum'!A4642</f>
        <v/>
      </c>
      <c r="C4643">
        <f>'Input EIA Imports Petroleum'!K4642</f>
        <v/>
      </c>
      <c r="D4643">
        <f>'Input EIA Imports Petroleum'!L4642</f>
        <v/>
      </c>
      <c r="E4643">
        <f>VLOOKUP('Input EIA Imports Petroleum'!$E4642,'EIA Petroleum Classification'!$A:$B,2,FALSE)</f>
        <v/>
      </c>
    </row>
    <row r="4644" spans="1:5">
      <c r="A4644">
        <f>YEAR(B4644)</f>
        <v/>
      </c>
      <c r="B4644">
        <f>'Input EIA Imports Petroleum'!A4643</f>
        <v/>
      </c>
      <c r="C4644">
        <f>'Input EIA Imports Petroleum'!K4643</f>
        <v/>
      </c>
      <c r="D4644">
        <f>'Input EIA Imports Petroleum'!L4643</f>
        <v/>
      </c>
      <c r="E4644">
        <f>VLOOKUP('Input EIA Imports Petroleum'!$E4643,'EIA Petroleum Classification'!$A:$B,2,FALSE)</f>
        <v/>
      </c>
    </row>
    <row r="4645" spans="1:5">
      <c r="A4645">
        <f>YEAR(B4645)</f>
        <v/>
      </c>
      <c r="B4645">
        <f>'Input EIA Imports Petroleum'!A4644</f>
        <v/>
      </c>
      <c r="C4645">
        <f>'Input EIA Imports Petroleum'!K4644</f>
        <v/>
      </c>
      <c r="D4645">
        <f>'Input EIA Imports Petroleum'!L4644</f>
        <v/>
      </c>
      <c r="E4645">
        <f>VLOOKUP('Input EIA Imports Petroleum'!$E4644,'EIA Petroleum Classification'!$A:$B,2,FALSE)</f>
        <v/>
      </c>
    </row>
    <row r="4646" spans="1:5">
      <c r="A4646">
        <f>YEAR(B4646)</f>
        <v/>
      </c>
      <c r="B4646">
        <f>'Input EIA Imports Petroleum'!A4645</f>
        <v/>
      </c>
      <c r="C4646">
        <f>'Input EIA Imports Petroleum'!K4645</f>
        <v/>
      </c>
      <c r="D4646">
        <f>'Input EIA Imports Petroleum'!L4645</f>
        <v/>
      </c>
      <c r="E4646">
        <f>VLOOKUP('Input EIA Imports Petroleum'!$E4645,'EIA Petroleum Classification'!$A:$B,2,FALSE)</f>
        <v/>
      </c>
    </row>
    <row r="4647" spans="1:5">
      <c r="A4647">
        <f>YEAR(B4647)</f>
        <v/>
      </c>
      <c r="B4647">
        <f>'Input EIA Imports Petroleum'!A4646</f>
        <v/>
      </c>
      <c r="C4647">
        <f>'Input EIA Imports Petroleum'!K4646</f>
        <v/>
      </c>
      <c r="D4647">
        <f>'Input EIA Imports Petroleum'!L4646</f>
        <v/>
      </c>
      <c r="E4647">
        <f>VLOOKUP('Input EIA Imports Petroleum'!$E4646,'EIA Petroleum Classification'!$A:$B,2,FALSE)</f>
        <v/>
      </c>
    </row>
    <row r="4648" spans="1:5">
      <c r="A4648">
        <f>YEAR(B4648)</f>
        <v/>
      </c>
      <c r="B4648">
        <f>'Input EIA Imports Petroleum'!A4647</f>
        <v/>
      </c>
      <c r="C4648">
        <f>'Input EIA Imports Petroleum'!K4647</f>
        <v/>
      </c>
      <c r="D4648">
        <f>'Input EIA Imports Petroleum'!L4647</f>
        <v/>
      </c>
      <c r="E4648">
        <f>VLOOKUP('Input EIA Imports Petroleum'!$E4647,'EIA Petroleum Classification'!$A:$B,2,FALSE)</f>
        <v/>
      </c>
    </row>
    <row r="4649" spans="1:5">
      <c r="A4649">
        <f>YEAR(B4649)</f>
        <v/>
      </c>
      <c r="B4649">
        <f>'Input EIA Imports Petroleum'!A4648</f>
        <v/>
      </c>
      <c r="C4649">
        <f>'Input EIA Imports Petroleum'!K4648</f>
        <v/>
      </c>
      <c r="D4649">
        <f>'Input EIA Imports Petroleum'!L4648</f>
        <v/>
      </c>
      <c r="E4649">
        <f>VLOOKUP('Input EIA Imports Petroleum'!$E4648,'EIA Petroleum Classification'!$A:$B,2,FALSE)</f>
        <v/>
      </c>
    </row>
    <row r="4650" spans="1:5">
      <c r="A4650">
        <f>YEAR(B4650)</f>
        <v/>
      </c>
      <c r="B4650">
        <f>'Input EIA Imports Petroleum'!A4649</f>
        <v/>
      </c>
      <c r="C4650">
        <f>'Input EIA Imports Petroleum'!K4649</f>
        <v/>
      </c>
      <c r="D4650">
        <f>'Input EIA Imports Petroleum'!L4649</f>
        <v/>
      </c>
      <c r="E4650">
        <f>VLOOKUP('Input EIA Imports Petroleum'!$E4649,'EIA Petroleum Classification'!$A:$B,2,FALSE)</f>
        <v/>
      </c>
    </row>
    <row r="4651" spans="1:5">
      <c r="A4651">
        <f>YEAR(B4651)</f>
        <v/>
      </c>
      <c r="B4651">
        <f>'Input EIA Imports Petroleum'!A4650</f>
        <v/>
      </c>
      <c r="C4651">
        <f>'Input EIA Imports Petroleum'!K4650</f>
        <v/>
      </c>
      <c r="D4651">
        <f>'Input EIA Imports Petroleum'!L4650</f>
        <v/>
      </c>
      <c r="E4651">
        <f>VLOOKUP('Input EIA Imports Petroleum'!$E4650,'EIA Petroleum Classification'!$A:$B,2,FALSE)</f>
        <v/>
      </c>
    </row>
    <row r="4652" spans="1:5">
      <c r="A4652">
        <f>YEAR(B4652)</f>
        <v/>
      </c>
      <c r="B4652">
        <f>'Input EIA Imports Petroleum'!A4651</f>
        <v/>
      </c>
      <c r="C4652">
        <f>'Input EIA Imports Petroleum'!K4651</f>
        <v/>
      </c>
      <c r="D4652">
        <f>'Input EIA Imports Petroleum'!L4651</f>
        <v/>
      </c>
      <c r="E4652">
        <f>VLOOKUP('Input EIA Imports Petroleum'!$E4651,'EIA Petroleum Classification'!$A:$B,2,FALSE)</f>
        <v/>
      </c>
    </row>
    <row r="4653" spans="1:5">
      <c r="A4653">
        <f>YEAR(B4653)</f>
        <v/>
      </c>
      <c r="B4653">
        <f>'Input EIA Imports Petroleum'!A4652</f>
        <v/>
      </c>
      <c r="C4653">
        <f>'Input EIA Imports Petroleum'!K4652</f>
        <v/>
      </c>
      <c r="D4653">
        <f>'Input EIA Imports Petroleum'!L4652</f>
        <v/>
      </c>
      <c r="E4653">
        <f>VLOOKUP('Input EIA Imports Petroleum'!$E4652,'EIA Petroleum Classification'!$A:$B,2,FALSE)</f>
        <v/>
      </c>
    </row>
    <row r="4654" spans="1:5">
      <c r="A4654">
        <f>YEAR(B4654)</f>
        <v/>
      </c>
      <c r="B4654">
        <f>'Input EIA Imports Petroleum'!A4653</f>
        <v/>
      </c>
      <c r="C4654">
        <f>'Input EIA Imports Petroleum'!K4653</f>
        <v/>
      </c>
      <c r="D4654">
        <f>'Input EIA Imports Petroleum'!L4653</f>
        <v/>
      </c>
      <c r="E4654">
        <f>VLOOKUP('Input EIA Imports Petroleum'!$E4653,'EIA Petroleum Classification'!$A:$B,2,FALSE)</f>
        <v/>
      </c>
    </row>
    <row r="4655" spans="1:5">
      <c r="A4655">
        <f>YEAR(B4655)</f>
        <v/>
      </c>
      <c r="B4655">
        <f>'Input EIA Imports Petroleum'!A4654</f>
        <v/>
      </c>
      <c r="C4655">
        <f>'Input EIA Imports Petroleum'!K4654</f>
        <v/>
      </c>
      <c r="D4655">
        <f>'Input EIA Imports Petroleum'!L4654</f>
        <v/>
      </c>
      <c r="E4655">
        <f>VLOOKUP('Input EIA Imports Petroleum'!$E4654,'EIA Petroleum Classification'!$A:$B,2,FALSE)</f>
        <v/>
      </c>
    </row>
    <row r="4656" spans="1:5">
      <c r="A4656">
        <f>YEAR(B4656)</f>
        <v/>
      </c>
      <c r="B4656">
        <f>'Input EIA Imports Petroleum'!A4655</f>
        <v/>
      </c>
      <c r="C4656">
        <f>'Input EIA Imports Petroleum'!K4655</f>
        <v/>
      </c>
      <c r="D4656">
        <f>'Input EIA Imports Petroleum'!L4655</f>
        <v/>
      </c>
      <c r="E4656">
        <f>VLOOKUP('Input EIA Imports Petroleum'!$E4655,'EIA Petroleum Classification'!$A:$B,2,FALSE)</f>
        <v/>
      </c>
    </row>
    <row r="4657" spans="1:5">
      <c r="A4657">
        <f>YEAR(B4657)</f>
        <v/>
      </c>
      <c r="B4657">
        <f>'Input EIA Imports Petroleum'!A4656</f>
        <v/>
      </c>
      <c r="C4657">
        <f>'Input EIA Imports Petroleum'!K4656</f>
        <v/>
      </c>
      <c r="D4657">
        <f>'Input EIA Imports Petroleum'!L4656</f>
        <v/>
      </c>
      <c r="E4657">
        <f>VLOOKUP('Input EIA Imports Petroleum'!$E4656,'EIA Petroleum Classification'!$A:$B,2,FALSE)</f>
        <v/>
      </c>
    </row>
    <row r="4658" spans="1:5">
      <c r="A4658">
        <f>YEAR(B4658)</f>
        <v/>
      </c>
      <c r="B4658">
        <f>'Input EIA Imports Petroleum'!A4657</f>
        <v/>
      </c>
      <c r="C4658">
        <f>'Input EIA Imports Petroleum'!K4657</f>
        <v/>
      </c>
      <c r="D4658">
        <f>'Input EIA Imports Petroleum'!L4657</f>
        <v/>
      </c>
      <c r="E4658">
        <f>VLOOKUP('Input EIA Imports Petroleum'!$E4657,'EIA Petroleum Classification'!$A:$B,2,FALSE)</f>
        <v/>
      </c>
    </row>
    <row r="4659" spans="1:5">
      <c r="A4659">
        <f>YEAR(B4659)</f>
        <v/>
      </c>
      <c r="B4659">
        <f>'Input EIA Imports Petroleum'!A4658</f>
        <v/>
      </c>
      <c r="C4659">
        <f>'Input EIA Imports Petroleum'!K4658</f>
        <v/>
      </c>
      <c r="D4659">
        <f>'Input EIA Imports Petroleum'!L4658</f>
        <v/>
      </c>
      <c r="E4659">
        <f>VLOOKUP('Input EIA Imports Petroleum'!$E4658,'EIA Petroleum Classification'!$A:$B,2,FALSE)</f>
        <v/>
      </c>
    </row>
    <row r="4660" spans="1:5">
      <c r="A4660">
        <f>YEAR(B4660)</f>
        <v/>
      </c>
      <c r="B4660">
        <f>'Input EIA Imports Petroleum'!A4659</f>
        <v/>
      </c>
      <c r="C4660">
        <f>'Input EIA Imports Petroleum'!K4659</f>
        <v/>
      </c>
      <c r="D4660">
        <f>'Input EIA Imports Petroleum'!L4659</f>
        <v/>
      </c>
      <c r="E4660">
        <f>VLOOKUP('Input EIA Imports Petroleum'!$E4659,'EIA Petroleum Classification'!$A:$B,2,FALSE)</f>
        <v/>
      </c>
    </row>
    <row r="4661" spans="1:5">
      <c r="A4661">
        <f>YEAR(B4661)</f>
        <v/>
      </c>
      <c r="B4661">
        <f>'Input EIA Imports Petroleum'!A4660</f>
        <v/>
      </c>
      <c r="C4661">
        <f>'Input EIA Imports Petroleum'!K4660</f>
        <v/>
      </c>
      <c r="D4661">
        <f>'Input EIA Imports Petroleum'!L4660</f>
        <v/>
      </c>
      <c r="E4661">
        <f>VLOOKUP('Input EIA Imports Petroleum'!$E4660,'EIA Petroleum Classification'!$A:$B,2,FALSE)</f>
        <v/>
      </c>
    </row>
    <row r="4662" spans="1:5">
      <c r="A4662">
        <f>YEAR(B4662)</f>
        <v/>
      </c>
      <c r="B4662">
        <f>'Input EIA Imports Petroleum'!A4661</f>
        <v/>
      </c>
      <c r="C4662">
        <f>'Input EIA Imports Petroleum'!K4661</f>
        <v/>
      </c>
      <c r="D4662">
        <f>'Input EIA Imports Petroleum'!L4661</f>
        <v/>
      </c>
      <c r="E4662">
        <f>VLOOKUP('Input EIA Imports Petroleum'!$E4661,'EIA Petroleum Classification'!$A:$B,2,FALSE)</f>
        <v/>
      </c>
    </row>
    <row r="4663" spans="1:5">
      <c r="A4663">
        <f>YEAR(B4663)</f>
        <v/>
      </c>
      <c r="B4663">
        <f>'Input EIA Imports Petroleum'!A4662</f>
        <v/>
      </c>
      <c r="C4663">
        <f>'Input EIA Imports Petroleum'!K4662</f>
        <v/>
      </c>
      <c r="D4663">
        <f>'Input EIA Imports Petroleum'!L4662</f>
        <v/>
      </c>
      <c r="E4663">
        <f>VLOOKUP('Input EIA Imports Petroleum'!$E4662,'EIA Petroleum Classification'!$A:$B,2,FALSE)</f>
        <v/>
      </c>
    </row>
    <row r="4664" spans="1:5">
      <c r="A4664">
        <f>YEAR(B4664)</f>
        <v/>
      </c>
      <c r="B4664">
        <f>'Input EIA Imports Petroleum'!A4663</f>
        <v/>
      </c>
      <c r="C4664">
        <f>'Input EIA Imports Petroleum'!K4663</f>
        <v/>
      </c>
      <c r="D4664">
        <f>'Input EIA Imports Petroleum'!L4663</f>
        <v/>
      </c>
      <c r="E4664">
        <f>VLOOKUP('Input EIA Imports Petroleum'!$E4663,'EIA Petroleum Classification'!$A:$B,2,FALSE)</f>
        <v/>
      </c>
    </row>
    <row r="4665" spans="1:5">
      <c r="A4665">
        <f>YEAR(B4665)</f>
        <v/>
      </c>
      <c r="B4665">
        <f>'Input EIA Imports Petroleum'!A4664</f>
        <v/>
      </c>
      <c r="C4665">
        <f>'Input EIA Imports Petroleum'!K4664</f>
        <v/>
      </c>
      <c r="D4665">
        <f>'Input EIA Imports Petroleum'!L4664</f>
        <v/>
      </c>
      <c r="E4665">
        <f>VLOOKUP('Input EIA Imports Petroleum'!$E4664,'EIA Petroleum Classification'!$A:$B,2,FALSE)</f>
        <v/>
      </c>
    </row>
    <row r="4666" spans="1:5">
      <c r="A4666">
        <f>YEAR(B4666)</f>
        <v/>
      </c>
      <c r="B4666">
        <f>'Input EIA Imports Petroleum'!A4665</f>
        <v/>
      </c>
      <c r="C4666">
        <f>'Input EIA Imports Petroleum'!K4665</f>
        <v/>
      </c>
      <c r="D4666">
        <f>'Input EIA Imports Petroleum'!L4665</f>
        <v/>
      </c>
      <c r="E4666">
        <f>VLOOKUP('Input EIA Imports Petroleum'!$E4665,'EIA Petroleum Classification'!$A:$B,2,FALSE)</f>
        <v/>
      </c>
    </row>
    <row r="4667" spans="1:5">
      <c r="A4667">
        <f>YEAR(B4667)</f>
        <v/>
      </c>
      <c r="B4667">
        <f>'Input EIA Imports Petroleum'!A4666</f>
        <v/>
      </c>
      <c r="C4667">
        <f>'Input EIA Imports Petroleum'!K4666</f>
        <v/>
      </c>
      <c r="D4667">
        <f>'Input EIA Imports Petroleum'!L4666</f>
        <v/>
      </c>
      <c r="E4667">
        <f>VLOOKUP('Input EIA Imports Petroleum'!$E4666,'EIA Petroleum Classification'!$A:$B,2,FALSE)</f>
        <v/>
      </c>
    </row>
    <row r="4668" spans="1:5">
      <c r="A4668">
        <f>YEAR(B4668)</f>
        <v/>
      </c>
      <c r="B4668">
        <f>'Input EIA Imports Petroleum'!A4667</f>
        <v/>
      </c>
      <c r="C4668">
        <f>'Input EIA Imports Petroleum'!K4667</f>
        <v/>
      </c>
      <c r="D4668">
        <f>'Input EIA Imports Petroleum'!L4667</f>
        <v/>
      </c>
      <c r="E4668">
        <f>VLOOKUP('Input EIA Imports Petroleum'!$E4667,'EIA Petroleum Classification'!$A:$B,2,FALSE)</f>
        <v/>
      </c>
    </row>
    <row r="4669" spans="1:5">
      <c r="A4669">
        <f>YEAR(B4669)</f>
        <v/>
      </c>
      <c r="B4669">
        <f>'Input EIA Imports Petroleum'!A4668</f>
        <v/>
      </c>
      <c r="C4669">
        <f>'Input EIA Imports Petroleum'!K4668</f>
        <v/>
      </c>
      <c r="D4669">
        <f>'Input EIA Imports Petroleum'!L4668</f>
        <v/>
      </c>
      <c r="E4669">
        <f>VLOOKUP('Input EIA Imports Petroleum'!$E4668,'EIA Petroleum Classification'!$A:$B,2,FALSE)</f>
        <v/>
      </c>
    </row>
    <row r="4670" spans="1:5">
      <c r="A4670">
        <f>YEAR(B4670)</f>
        <v/>
      </c>
      <c r="B4670">
        <f>'Input EIA Imports Petroleum'!A4669</f>
        <v/>
      </c>
      <c r="C4670">
        <f>'Input EIA Imports Petroleum'!K4669</f>
        <v/>
      </c>
      <c r="D4670">
        <f>'Input EIA Imports Petroleum'!L4669</f>
        <v/>
      </c>
      <c r="E4670">
        <f>VLOOKUP('Input EIA Imports Petroleum'!$E4669,'EIA Petroleum Classification'!$A:$B,2,FALSE)</f>
        <v/>
      </c>
    </row>
    <row r="4671" spans="1:5">
      <c r="A4671">
        <f>YEAR(B4671)</f>
        <v/>
      </c>
      <c r="B4671">
        <f>'Input EIA Imports Petroleum'!A4670</f>
        <v/>
      </c>
      <c r="C4671">
        <f>'Input EIA Imports Petroleum'!K4670</f>
        <v/>
      </c>
      <c r="D4671">
        <f>'Input EIA Imports Petroleum'!L4670</f>
        <v/>
      </c>
      <c r="E4671">
        <f>VLOOKUP('Input EIA Imports Petroleum'!$E4670,'EIA Petroleum Classification'!$A:$B,2,FALSE)</f>
        <v/>
      </c>
    </row>
    <row r="4672" spans="1:5">
      <c r="A4672">
        <f>YEAR(B4672)</f>
        <v/>
      </c>
      <c r="B4672">
        <f>'Input EIA Imports Petroleum'!A4671</f>
        <v/>
      </c>
      <c r="C4672">
        <f>'Input EIA Imports Petroleum'!K4671</f>
        <v/>
      </c>
      <c r="D4672">
        <f>'Input EIA Imports Petroleum'!L4671</f>
        <v/>
      </c>
      <c r="E4672">
        <f>VLOOKUP('Input EIA Imports Petroleum'!$E4671,'EIA Petroleum Classification'!$A:$B,2,FALSE)</f>
        <v/>
      </c>
    </row>
    <row r="4673" spans="1:5">
      <c r="A4673">
        <f>YEAR(B4673)</f>
        <v/>
      </c>
      <c r="B4673">
        <f>'Input EIA Imports Petroleum'!A4672</f>
        <v/>
      </c>
      <c r="C4673">
        <f>'Input EIA Imports Petroleum'!K4672</f>
        <v/>
      </c>
      <c r="D4673">
        <f>'Input EIA Imports Petroleum'!L4672</f>
        <v/>
      </c>
      <c r="E4673">
        <f>VLOOKUP('Input EIA Imports Petroleum'!$E4672,'EIA Petroleum Classification'!$A:$B,2,FALSE)</f>
        <v/>
      </c>
    </row>
    <row r="4674" spans="1:5">
      <c r="A4674">
        <f>YEAR(B4674)</f>
        <v/>
      </c>
      <c r="B4674">
        <f>'Input EIA Imports Petroleum'!A4673</f>
        <v/>
      </c>
      <c r="C4674">
        <f>'Input EIA Imports Petroleum'!K4673</f>
        <v/>
      </c>
      <c r="D4674">
        <f>'Input EIA Imports Petroleum'!L4673</f>
        <v/>
      </c>
      <c r="E4674">
        <f>VLOOKUP('Input EIA Imports Petroleum'!$E4673,'EIA Petroleum Classification'!$A:$B,2,FALSE)</f>
        <v/>
      </c>
    </row>
    <row r="4675" spans="1:5">
      <c r="A4675">
        <f>YEAR(B4675)</f>
        <v/>
      </c>
      <c r="B4675">
        <f>'Input EIA Imports Petroleum'!A4674</f>
        <v/>
      </c>
      <c r="C4675">
        <f>'Input EIA Imports Petroleum'!K4674</f>
        <v/>
      </c>
      <c r="D4675">
        <f>'Input EIA Imports Petroleum'!L4674</f>
        <v/>
      </c>
      <c r="E4675">
        <f>VLOOKUP('Input EIA Imports Petroleum'!$E4674,'EIA Petroleum Classification'!$A:$B,2,FALSE)</f>
        <v/>
      </c>
    </row>
    <row r="4676" spans="1:5">
      <c r="A4676">
        <f>YEAR(B4676)</f>
        <v/>
      </c>
      <c r="B4676">
        <f>'Input EIA Imports Petroleum'!A4675</f>
        <v/>
      </c>
      <c r="C4676">
        <f>'Input EIA Imports Petroleum'!K4675</f>
        <v/>
      </c>
      <c r="D4676">
        <f>'Input EIA Imports Petroleum'!L4675</f>
        <v/>
      </c>
      <c r="E4676">
        <f>VLOOKUP('Input EIA Imports Petroleum'!$E4675,'EIA Petroleum Classification'!$A:$B,2,FALSE)</f>
        <v/>
      </c>
    </row>
    <row r="4677" spans="1:5">
      <c r="A4677">
        <f>YEAR(B4677)</f>
        <v/>
      </c>
      <c r="B4677">
        <f>'Input EIA Imports Petroleum'!A4676</f>
        <v/>
      </c>
      <c r="C4677">
        <f>'Input EIA Imports Petroleum'!K4676</f>
        <v/>
      </c>
      <c r="D4677">
        <f>'Input EIA Imports Petroleum'!L4676</f>
        <v/>
      </c>
      <c r="E4677">
        <f>VLOOKUP('Input EIA Imports Petroleum'!$E4676,'EIA Petroleum Classification'!$A:$B,2,FALSE)</f>
        <v/>
      </c>
    </row>
    <row r="4678" spans="1:5">
      <c r="A4678">
        <f>YEAR(B4678)</f>
        <v/>
      </c>
      <c r="B4678">
        <f>'Input EIA Imports Petroleum'!A4677</f>
        <v/>
      </c>
      <c r="C4678">
        <f>'Input EIA Imports Petroleum'!K4677</f>
        <v/>
      </c>
      <c r="D4678">
        <f>'Input EIA Imports Petroleum'!L4677</f>
        <v/>
      </c>
      <c r="E4678">
        <f>VLOOKUP('Input EIA Imports Petroleum'!$E4677,'EIA Petroleum Classification'!$A:$B,2,FALSE)</f>
        <v/>
      </c>
    </row>
    <row r="4679" spans="1:5">
      <c r="A4679">
        <f>YEAR(B4679)</f>
        <v/>
      </c>
      <c r="B4679">
        <f>'Input EIA Imports Petroleum'!A4678</f>
        <v/>
      </c>
      <c r="C4679">
        <f>'Input EIA Imports Petroleum'!K4678</f>
        <v/>
      </c>
      <c r="D4679">
        <f>'Input EIA Imports Petroleum'!L4678</f>
        <v/>
      </c>
      <c r="E4679">
        <f>VLOOKUP('Input EIA Imports Petroleum'!$E4678,'EIA Petroleum Classification'!$A:$B,2,FALSE)</f>
        <v/>
      </c>
    </row>
    <row r="4680" spans="1:5">
      <c r="A4680">
        <f>YEAR(B4680)</f>
        <v/>
      </c>
      <c r="B4680">
        <f>'Input EIA Imports Petroleum'!A4679</f>
        <v/>
      </c>
      <c r="C4680">
        <f>'Input EIA Imports Petroleum'!K4679</f>
        <v/>
      </c>
      <c r="D4680">
        <f>'Input EIA Imports Petroleum'!L4679</f>
        <v/>
      </c>
      <c r="E4680">
        <f>VLOOKUP('Input EIA Imports Petroleum'!$E4679,'EIA Petroleum Classification'!$A:$B,2,FALSE)</f>
        <v/>
      </c>
    </row>
    <row r="4681" spans="1:5">
      <c r="A4681">
        <f>YEAR(B4681)</f>
        <v/>
      </c>
      <c r="B4681">
        <f>'Input EIA Imports Petroleum'!A4680</f>
        <v/>
      </c>
      <c r="C4681">
        <f>'Input EIA Imports Petroleum'!K4680</f>
        <v/>
      </c>
      <c r="D4681">
        <f>'Input EIA Imports Petroleum'!L4680</f>
        <v/>
      </c>
      <c r="E4681">
        <f>VLOOKUP('Input EIA Imports Petroleum'!$E4680,'EIA Petroleum Classification'!$A:$B,2,FALSE)</f>
        <v/>
      </c>
    </row>
    <row r="4682" spans="1:5">
      <c r="A4682">
        <f>YEAR(B4682)</f>
        <v/>
      </c>
      <c r="B4682">
        <f>'Input EIA Imports Petroleum'!A4681</f>
        <v/>
      </c>
      <c r="C4682">
        <f>'Input EIA Imports Petroleum'!K4681</f>
        <v/>
      </c>
      <c r="D4682">
        <f>'Input EIA Imports Petroleum'!L4681</f>
        <v/>
      </c>
      <c r="E4682">
        <f>VLOOKUP('Input EIA Imports Petroleum'!$E4681,'EIA Petroleum Classification'!$A:$B,2,FALSE)</f>
        <v/>
      </c>
    </row>
    <row r="4683" spans="1:5">
      <c r="A4683">
        <f>YEAR(B4683)</f>
        <v/>
      </c>
      <c r="B4683">
        <f>'Input EIA Imports Petroleum'!A4682</f>
        <v/>
      </c>
      <c r="C4683">
        <f>'Input EIA Imports Petroleum'!K4682</f>
        <v/>
      </c>
      <c r="D4683">
        <f>'Input EIA Imports Petroleum'!L4682</f>
        <v/>
      </c>
      <c r="E4683">
        <f>VLOOKUP('Input EIA Imports Petroleum'!$E4682,'EIA Petroleum Classification'!$A:$B,2,FALSE)</f>
        <v/>
      </c>
    </row>
    <row r="4684" spans="1:5">
      <c r="A4684">
        <f>YEAR(B4684)</f>
        <v/>
      </c>
      <c r="B4684">
        <f>'Input EIA Imports Petroleum'!A4683</f>
        <v/>
      </c>
      <c r="C4684">
        <f>'Input EIA Imports Petroleum'!K4683</f>
        <v/>
      </c>
      <c r="D4684">
        <f>'Input EIA Imports Petroleum'!L4683</f>
        <v/>
      </c>
      <c r="E4684">
        <f>VLOOKUP('Input EIA Imports Petroleum'!$E4683,'EIA Petroleum Classification'!$A:$B,2,FALSE)</f>
        <v/>
      </c>
    </row>
    <row r="4685" spans="1:5">
      <c r="A4685">
        <f>YEAR(B4685)</f>
        <v/>
      </c>
      <c r="B4685">
        <f>'Input EIA Imports Petroleum'!A4684</f>
        <v/>
      </c>
      <c r="C4685">
        <f>'Input EIA Imports Petroleum'!K4684</f>
        <v/>
      </c>
      <c r="D4685">
        <f>'Input EIA Imports Petroleum'!L4684</f>
        <v/>
      </c>
      <c r="E4685">
        <f>VLOOKUP('Input EIA Imports Petroleum'!$E4684,'EIA Petroleum Classification'!$A:$B,2,FALSE)</f>
        <v/>
      </c>
    </row>
    <row r="4686" spans="1:5">
      <c r="A4686">
        <f>YEAR(B4686)</f>
        <v/>
      </c>
      <c r="B4686">
        <f>'Input EIA Imports Petroleum'!A4685</f>
        <v/>
      </c>
      <c r="C4686">
        <f>'Input EIA Imports Petroleum'!K4685</f>
        <v/>
      </c>
      <c r="D4686">
        <f>'Input EIA Imports Petroleum'!L4685</f>
        <v/>
      </c>
      <c r="E4686">
        <f>VLOOKUP('Input EIA Imports Petroleum'!$E4685,'EIA Petroleum Classification'!$A:$B,2,FALSE)</f>
        <v/>
      </c>
    </row>
    <row r="4687" spans="1:5">
      <c r="A4687">
        <f>YEAR(B4687)</f>
        <v/>
      </c>
      <c r="B4687">
        <f>'Input EIA Imports Petroleum'!A4686</f>
        <v/>
      </c>
      <c r="C4687">
        <f>'Input EIA Imports Petroleum'!K4686</f>
        <v/>
      </c>
      <c r="D4687">
        <f>'Input EIA Imports Petroleum'!L4686</f>
        <v/>
      </c>
      <c r="E4687">
        <f>VLOOKUP('Input EIA Imports Petroleum'!$E4686,'EIA Petroleum Classification'!$A:$B,2,FALSE)</f>
        <v/>
      </c>
    </row>
    <row r="4688" spans="1:5">
      <c r="A4688">
        <f>YEAR(B4688)</f>
        <v/>
      </c>
      <c r="B4688">
        <f>'Input EIA Imports Petroleum'!A4687</f>
        <v/>
      </c>
      <c r="C4688">
        <f>'Input EIA Imports Petroleum'!K4687</f>
        <v/>
      </c>
      <c r="D4688">
        <f>'Input EIA Imports Petroleum'!L4687</f>
        <v/>
      </c>
      <c r="E4688">
        <f>VLOOKUP('Input EIA Imports Petroleum'!$E4687,'EIA Petroleum Classification'!$A:$B,2,FALSE)</f>
        <v/>
      </c>
    </row>
    <row r="4689" spans="1:5">
      <c r="A4689">
        <f>YEAR(B4689)</f>
        <v/>
      </c>
      <c r="B4689">
        <f>'Input EIA Imports Petroleum'!A4688</f>
        <v/>
      </c>
      <c r="C4689">
        <f>'Input EIA Imports Petroleum'!K4688</f>
        <v/>
      </c>
      <c r="D4689">
        <f>'Input EIA Imports Petroleum'!L4688</f>
        <v/>
      </c>
      <c r="E4689">
        <f>VLOOKUP('Input EIA Imports Petroleum'!$E4688,'EIA Petroleum Classification'!$A:$B,2,FALSE)</f>
        <v/>
      </c>
    </row>
    <row r="4690" spans="1:5">
      <c r="A4690">
        <f>YEAR(B4690)</f>
        <v/>
      </c>
      <c r="B4690">
        <f>'Input EIA Imports Petroleum'!A4689</f>
        <v/>
      </c>
      <c r="C4690">
        <f>'Input EIA Imports Petroleum'!K4689</f>
        <v/>
      </c>
      <c r="D4690">
        <f>'Input EIA Imports Petroleum'!L4689</f>
        <v/>
      </c>
      <c r="E4690">
        <f>VLOOKUP('Input EIA Imports Petroleum'!$E4689,'EIA Petroleum Classification'!$A:$B,2,FALSE)</f>
        <v/>
      </c>
    </row>
    <row r="4691" spans="1:5">
      <c r="A4691">
        <f>YEAR(B4691)</f>
        <v/>
      </c>
      <c r="B4691">
        <f>'Input EIA Imports Petroleum'!A4690</f>
        <v/>
      </c>
      <c r="C4691">
        <f>'Input EIA Imports Petroleum'!K4690</f>
        <v/>
      </c>
      <c r="D4691">
        <f>'Input EIA Imports Petroleum'!L4690</f>
        <v/>
      </c>
      <c r="E4691">
        <f>VLOOKUP('Input EIA Imports Petroleum'!$E4690,'EIA Petroleum Classification'!$A:$B,2,FALSE)</f>
        <v/>
      </c>
    </row>
    <row r="4692" spans="1:5">
      <c r="A4692">
        <f>YEAR(B4692)</f>
        <v/>
      </c>
      <c r="B4692">
        <f>'Input EIA Imports Petroleum'!A4691</f>
        <v/>
      </c>
      <c r="C4692">
        <f>'Input EIA Imports Petroleum'!K4691</f>
        <v/>
      </c>
      <c r="D4692">
        <f>'Input EIA Imports Petroleum'!L4691</f>
        <v/>
      </c>
      <c r="E4692">
        <f>VLOOKUP('Input EIA Imports Petroleum'!$E4691,'EIA Petroleum Classification'!$A:$B,2,FALSE)</f>
        <v/>
      </c>
    </row>
    <row r="4693" spans="1:5">
      <c r="A4693">
        <f>YEAR(B4693)</f>
        <v/>
      </c>
      <c r="B4693">
        <f>'Input EIA Imports Petroleum'!A4692</f>
        <v/>
      </c>
      <c r="C4693">
        <f>'Input EIA Imports Petroleum'!K4692</f>
        <v/>
      </c>
      <c r="D4693">
        <f>'Input EIA Imports Petroleum'!L4692</f>
        <v/>
      </c>
      <c r="E4693">
        <f>VLOOKUP('Input EIA Imports Petroleum'!$E4692,'EIA Petroleum Classification'!$A:$B,2,FALSE)</f>
        <v/>
      </c>
    </row>
    <row r="4694" spans="1:5">
      <c r="A4694">
        <f>YEAR(B4694)</f>
        <v/>
      </c>
      <c r="B4694">
        <f>'Input EIA Imports Petroleum'!A4693</f>
        <v/>
      </c>
      <c r="C4694">
        <f>'Input EIA Imports Petroleum'!K4693</f>
        <v/>
      </c>
      <c r="D4694">
        <f>'Input EIA Imports Petroleum'!L4693</f>
        <v/>
      </c>
      <c r="E4694">
        <f>VLOOKUP('Input EIA Imports Petroleum'!$E4693,'EIA Petroleum Classification'!$A:$B,2,FALSE)</f>
        <v/>
      </c>
    </row>
    <row r="4695" spans="1:5">
      <c r="A4695">
        <f>YEAR(B4695)</f>
        <v/>
      </c>
      <c r="B4695">
        <f>'Input EIA Imports Petroleum'!A4694</f>
        <v/>
      </c>
      <c r="C4695">
        <f>'Input EIA Imports Petroleum'!K4694</f>
        <v/>
      </c>
      <c r="D4695">
        <f>'Input EIA Imports Petroleum'!L4694</f>
        <v/>
      </c>
      <c r="E4695">
        <f>VLOOKUP('Input EIA Imports Petroleum'!$E4694,'EIA Petroleum Classification'!$A:$B,2,FALSE)</f>
        <v/>
      </c>
    </row>
    <row r="4696" spans="1:5">
      <c r="A4696">
        <f>YEAR(B4696)</f>
        <v/>
      </c>
      <c r="B4696">
        <f>'Input EIA Imports Petroleum'!A4695</f>
        <v/>
      </c>
      <c r="C4696">
        <f>'Input EIA Imports Petroleum'!K4695</f>
        <v/>
      </c>
      <c r="D4696">
        <f>'Input EIA Imports Petroleum'!L4695</f>
        <v/>
      </c>
      <c r="E4696">
        <f>VLOOKUP('Input EIA Imports Petroleum'!$E4695,'EIA Petroleum Classification'!$A:$B,2,FALSE)</f>
        <v/>
      </c>
    </row>
    <row r="4697" spans="1:5">
      <c r="A4697">
        <f>YEAR(B4697)</f>
        <v/>
      </c>
      <c r="B4697">
        <f>'Input EIA Imports Petroleum'!A4696</f>
        <v/>
      </c>
      <c r="C4697">
        <f>'Input EIA Imports Petroleum'!K4696</f>
        <v/>
      </c>
      <c r="D4697">
        <f>'Input EIA Imports Petroleum'!L4696</f>
        <v/>
      </c>
      <c r="E4697">
        <f>VLOOKUP('Input EIA Imports Petroleum'!$E4696,'EIA Petroleum Classification'!$A:$B,2,FALSE)</f>
        <v/>
      </c>
    </row>
    <row r="4698" spans="1:5">
      <c r="A4698">
        <f>YEAR(B4698)</f>
        <v/>
      </c>
      <c r="B4698">
        <f>'Input EIA Imports Petroleum'!A4697</f>
        <v/>
      </c>
      <c r="C4698">
        <f>'Input EIA Imports Petroleum'!K4697</f>
        <v/>
      </c>
      <c r="D4698">
        <f>'Input EIA Imports Petroleum'!L4697</f>
        <v/>
      </c>
      <c r="E4698">
        <f>VLOOKUP('Input EIA Imports Petroleum'!$E4697,'EIA Petroleum Classification'!$A:$B,2,FALSE)</f>
        <v/>
      </c>
    </row>
    <row r="4699" spans="1:5">
      <c r="A4699">
        <f>YEAR(B4699)</f>
        <v/>
      </c>
      <c r="B4699">
        <f>'Input EIA Imports Petroleum'!A4698</f>
        <v/>
      </c>
      <c r="C4699">
        <f>'Input EIA Imports Petroleum'!K4698</f>
        <v/>
      </c>
      <c r="D4699">
        <f>'Input EIA Imports Petroleum'!L4698</f>
        <v/>
      </c>
      <c r="E4699">
        <f>VLOOKUP('Input EIA Imports Petroleum'!$E4698,'EIA Petroleum Classification'!$A:$B,2,FALSE)</f>
        <v/>
      </c>
    </row>
    <row r="4700" spans="1:5">
      <c r="A4700">
        <f>YEAR(B4700)</f>
        <v/>
      </c>
      <c r="B4700">
        <f>'Input EIA Imports Petroleum'!A4699</f>
        <v/>
      </c>
      <c r="C4700">
        <f>'Input EIA Imports Petroleum'!K4699</f>
        <v/>
      </c>
      <c r="D4700">
        <f>'Input EIA Imports Petroleum'!L4699</f>
        <v/>
      </c>
      <c r="E4700">
        <f>VLOOKUP('Input EIA Imports Petroleum'!$E4699,'EIA Petroleum Classification'!$A:$B,2,FALSE)</f>
        <v/>
      </c>
    </row>
    <row r="4701" spans="1:5">
      <c r="A4701">
        <f>YEAR(B4701)</f>
        <v/>
      </c>
      <c r="B4701">
        <f>'Input EIA Imports Petroleum'!A4700</f>
        <v/>
      </c>
      <c r="C4701">
        <f>'Input EIA Imports Petroleum'!K4700</f>
        <v/>
      </c>
      <c r="D4701">
        <f>'Input EIA Imports Petroleum'!L4700</f>
        <v/>
      </c>
      <c r="E4701">
        <f>VLOOKUP('Input EIA Imports Petroleum'!$E4700,'EIA Petroleum Classification'!$A:$B,2,FALSE)</f>
        <v/>
      </c>
    </row>
    <row r="4702" spans="1:5">
      <c r="A4702">
        <f>YEAR(B4702)</f>
        <v/>
      </c>
      <c r="B4702">
        <f>'Input EIA Imports Petroleum'!A4701</f>
        <v/>
      </c>
      <c r="C4702">
        <f>'Input EIA Imports Petroleum'!K4701</f>
        <v/>
      </c>
      <c r="D4702">
        <f>'Input EIA Imports Petroleum'!L4701</f>
        <v/>
      </c>
      <c r="E4702">
        <f>VLOOKUP('Input EIA Imports Petroleum'!$E4701,'EIA Petroleum Classification'!$A:$B,2,FALSE)</f>
        <v/>
      </c>
    </row>
    <row r="4703" spans="1:5">
      <c r="A4703">
        <f>YEAR(B4703)</f>
        <v/>
      </c>
      <c r="B4703">
        <f>'Input EIA Imports Petroleum'!A4702</f>
        <v/>
      </c>
      <c r="C4703">
        <f>'Input EIA Imports Petroleum'!K4702</f>
        <v/>
      </c>
      <c r="D4703">
        <f>'Input EIA Imports Petroleum'!L4702</f>
        <v/>
      </c>
      <c r="E4703">
        <f>VLOOKUP('Input EIA Imports Petroleum'!$E4702,'EIA Petroleum Classification'!$A:$B,2,FALSE)</f>
        <v/>
      </c>
    </row>
    <row r="4704" spans="1:5">
      <c r="A4704">
        <f>YEAR(B4704)</f>
        <v/>
      </c>
      <c r="B4704">
        <f>'Input EIA Imports Petroleum'!A4703</f>
        <v/>
      </c>
      <c r="C4704">
        <f>'Input EIA Imports Petroleum'!K4703</f>
        <v/>
      </c>
      <c r="D4704">
        <f>'Input EIA Imports Petroleum'!L4703</f>
        <v/>
      </c>
      <c r="E4704">
        <f>VLOOKUP('Input EIA Imports Petroleum'!$E4703,'EIA Petroleum Classification'!$A:$B,2,FALSE)</f>
        <v/>
      </c>
    </row>
    <row r="4705" spans="1:5">
      <c r="A4705">
        <f>YEAR(B4705)</f>
        <v/>
      </c>
      <c r="B4705">
        <f>'Input EIA Imports Petroleum'!A4704</f>
        <v/>
      </c>
      <c r="C4705">
        <f>'Input EIA Imports Petroleum'!K4704</f>
        <v/>
      </c>
      <c r="D4705">
        <f>'Input EIA Imports Petroleum'!L4704</f>
        <v/>
      </c>
      <c r="E4705">
        <f>VLOOKUP('Input EIA Imports Petroleum'!$E4704,'EIA Petroleum Classification'!$A:$B,2,FALSE)</f>
        <v/>
      </c>
    </row>
    <row r="4706" spans="1:5">
      <c r="A4706">
        <f>YEAR(B4706)</f>
        <v/>
      </c>
      <c r="B4706">
        <f>'Input EIA Imports Petroleum'!A4705</f>
        <v/>
      </c>
      <c r="C4706">
        <f>'Input EIA Imports Petroleum'!K4705</f>
        <v/>
      </c>
      <c r="D4706">
        <f>'Input EIA Imports Petroleum'!L4705</f>
        <v/>
      </c>
      <c r="E4706">
        <f>VLOOKUP('Input EIA Imports Petroleum'!$E4705,'EIA Petroleum Classification'!$A:$B,2,FALSE)</f>
        <v/>
      </c>
    </row>
    <row r="4707" spans="1:5">
      <c r="A4707">
        <f>YEAR(B4707)</f>
        <v/>
      </c>
      <c r="B4707">
        <f>'Input EIA Imports Petroleum'!A4706</f>
        <v/>
      </c>
      <c r="C4707">
        <f>'Input EIA Imports Petroleum'!K4706</f>
        <v/>
      </c>
      <c r="D4707">
        <f>'Input EIA Imports Petroleum'!L4706</f>
        <v/>
      </c>
      <c r="E4707">
        <f>VLOOKUP('Input EIA Imports Petroleum'!$E4706,'EIA Petroleum Classification'!$A:$B,2,FALSE)</f>
        <v/>
      </c>
    </row>
    <row r="4708" spans="1:5">
      <c r="A4708">
        <f>YEAR(B4708)</f>
        <v/>
      </c>
      <c r="B4708">
        <f>'Input EIA Imports Petroleum'!A4707</f>
        <v/>
      </c>
      <c r="C4708">
        <f>'Input EIA Imports Petroleum'!K4707</f>
        <v/>
      </c>
      <c r="D4708">
        <f>'Input EIA Imports Petroleum'!L4707</f>
        <v/>
      </c>
      <c r="E4708">
        <f>VLOOKUP('Input EIA Imports Petroleum'!$E4707,'EIA Petroleum Classification'!$A:$B,2,FALSE)</f>
        <v/>
      </c>
    </row>
    <row r="4709" spans="1:5">
      <c r="A4709">
        <f>YEAR(B4709)</f>
        <v/>
      </c>
      <c r="B4709">
        <f>'Input EIA Imports Petroleum'!A4708</f>
        <v/>
      </c>
      <c r="C4709">
        <f>'Input EIA Imports Petroleum'!K4708</f>
        <v/>
      </c>
      <c r="D4709">
        <f>'Input EIA Imports Petroleum'!L4708</f>
        <v/>
      </c>
      <c r="E4709">
        <f>VLOOKUP('Input EIA Imports Petroleum'!$E4708,'EIA Petroleum Classification'!$A:$B,2,FALSE)</f>
        <v/>
      </c>
    </row>
    <row r="4710" spans="1:5">
      <c r="A4710">
        <f>YEAR(B4710)</f>
        <v/>
      </c>
      <c r="B4710">
        <f>'Input EIA Imports Petroleum'!A4709</f>
        <v/>
      </c>
      <c r="C4710">
        <f>'Input EIA Imports Petroleum'!K4709</f>
        <v/>
      </c>
      <c r="D4710">
        <f>'Input EIA Imports Petroleum'!L4709</f>
        <v/>
      </c>
      <c r="E4710">
        <f>VLOOKUP('Input EIA Imports Petroleum'!$E4709,'EIA Petroleum Classification'!$A:$B,2,FALSE)</f>
        <v/>
      </c>
    </row>
    <row r="4711" spans="1:5">
      <c r="A4711">
        <f>YEAR(B4711)</f>
        <v/>
      </c>
      <c r="B4711">
        <f>'Input EIA Imports Petroleum'!A4710</f>
        <v/>
      </c>
      <c r="C4711">
        <f>'Input EIA Imports Petroleum'!K4710</f>
        <v/>
      </c>
      <c r="D4711">
        <f>'Input EIA Imports Petroleum'!L4710</f>
        <v/>
      </c>
      <c r="E4711">
        <f>VLOOKUP('Input EIA Imports Petroleum'!$E4710,'EIA Petroleum Classification'!$A:$B,2,FALSE)</f>
        <v/>
      </c>
    </row>
    <row r="4712" spans="1:5">
      <c r="A4712">
        <f>YEAR(B4712)</f>
        <v/>
      </c>
      <c r="B4712">
        <f>'Input EIA Imports Petroleum'!A4711</f>
        <v/>
      </c>
      <c r="C4712">
        <f>'Input EIA Imports Petroleum'!K4711</f>
        <v/>
      </c>
      <c r="D4712">
        <f>'Input EIA Imports Petroleum'!L4711</f>
        <v/>
      </c>
      <c r="E4712">
        <f>VLOOKUP('Input EIA Imports Petroleum'!$E4711,'EIA Petroleum Classification'!$A:$B,2,FALSE)</f>
        <v/>
      </c>
    </row>
    <row r="4713" spans="1:5">
      <c r="A4713">
        <f>YEAR(B4713)</f>
        <v/>
      </c>
      <c r="B4713">
        <f>'Input EIA Imports Petroleum'!A4712</f>
        <v/>
      </c>
      <c r="C4713">
        <f>'Input EIA Imports Petroleum'!K4712</f>
        <v/>
      </c>
      <c r="D4713">
        <f>'Input EIA Imports Petroleum'!L4712</f>
        <v/>
      </c>
      <c r="E4713">
        <f>VLOOKUP('Input EIA Imports Petroleum'!$E4712,'EIA Petroleum Classification'!$A:$B,2,FALSE)</f>
        <v/>
      </c>
    </row>
    <row r="4714" spans="1:5">
      <c r="A4714">
        <f>YEAR(B4714)</f>
        <v/>
      </c>
      <c r="B4714">
        <f>'Input EIA Imports Petroleum'!A4713</f>
        <v/>
      </c>
      <c r="C4714">
        <f>'Input EIA Imports Petroleum'!K4713</f>
        <v/>
      </c>
      <c r="D4714">
        <f>'Input EIA Imports Petroleum'!L4713</f>
        <v/>
      </c>
      <c r="E4714">
        <f>VLOOKUP('Input EIA Imports Petroleum'!$E4713,'EIA Petroleum Classification'!$A:$B,2,FALSE)</f>
        <v/>
      </c>
    </row>
    <row r="4715" spans="1:5">
      <c r="A4715">
        <f>YEAR(B4715)</f>
        <v/>
      </c>
      <c r="B4715">
        <f>'Input EIA Imports Petroleum'!A4714</f>
        <v/>
      </c>
      <c r="C4715">
        <f>'Input EIA Imports Petroleum'!K4714</f>
        <v/>
      </c>
      <c r="D4715">
        <f>'Input EIA Imports Petroleum'!L4714</f>
        <v/>
      </c>
      <c r="E4715">
        <f>VLOOKUP('Input EIA Imports Petroleum'!$E4714,'EIA Petroleum Classification'!$A:$B,2,FALSE)</f>
        <v/>
      </c>
    </row>
    <row r="4716" spans="1:5">
      <c r="A4716">
        <f>YEAR(B4716)</f>
        <v/>
      </c>
      <c r="B4716">
        <f>'Input EIA Imports Petroleum'!A4715</f>
        <v/>
      </c>
      <c r="C4716">
        <f>'Input EIA Imports Petroleum'!K4715</f>
        <v/>
      </c>
      <c r="D4716">
        <f>'Input EIA Imports Petroleum'!L4715</f>
        <v/>
      </c>
      <c r="E4716">
        <f>VLOOKUP('Input EIA Imports Petroleum'!$E4715,'EIA Petroleum Classification'!$A:$B,2,FALSE)</f>
        <v/>
      </c>
    </row>
    <row r="4717" spans="1:5">
      <c r="A4717">
        <f>YEAR(B4717)</f>
        <v/>
      </c>
      <c r="B4717">
        <f>'Input EIA Imports Petroleum'!A4716</f>
        <v/>
      </c>
      <c r="C4717">
        <f>'Input EIA Imports Petroleum'!K4716</f>
        <v/>
      </c>
      <c r="D4717">
        <f>'Input EIA Imports Petroleum'!L4716</f>
        <v/>
      </c>
      <c r="E4717">
        <f>VLOOKUP('Input EIA Imports Petroleum'!$E4716,'EIA Petroleum Classification'!$A:$B,2,FALSE)</f>
        <v/>
      </c>
    </row>
    <row r="4718" spans="1:5">
      <c r="A4718">
        <f>YEAR(B4718)</f>
        <v/>
      </c>
      <c r="B4718">
        <f>'Input EIA Imports Petroleum'!A4717</f>
        <v/>
      </c>
      <c r="C4718">
        <f>'Input EIA Imports Petroleum'!K4717</f>
        <v/>
      </c>
      <c r="D4718">
        <f>'Input EIA Imports Petroleum'!L4717</f>
        <v/>
      </c>
      <c r="E4718">
        <f>VLOOKUP('Input EIA Imports Petroleum'!$E4717,'EIA Petroleum Classification'!$A:$B,2,FALSE)</f>
        <v/>
      </c>
    </row>
    <row r="4719" spans="1:5">
      <c r="A4719">
        <f>YEAR(B4719)</f>
        <v/>
      </c>
      <c r="B4719">
        <f>'Input EIA Imports Petroleum'!A4718</f>
        <v/>
      </c>
      <c r="C4719">
        <f>'Input EIA Imports Petroleum'!K4718</f>
        <v/>
      </c>
      <c r="D4719">
        <f>'Input EIA Imports Petroleum'!L4718</f>
        <v/>
      </c>
      <c r="E4719">
        <f>VLOOKUP('Input EIA Imports Petroleum'!$E4718,'EIA Petroleum Classification'!$A:$B,2,FALSE)</f>
        <v/>
      </c>
    </row>
    <row r="4720" spans="1:5">
      <c r="A4720">
        <f>YEAR(B4720)</f>
        <v/>
      </c>
      <c r="B4720">
        <f>'Input EIA Imports Petroleum'!A4719</f>
        <v/>
      </c>
      <c r="C4720">
        <f>'Input EIA Imports Petroleum'!K4719</f>
        <v/>
      </c>
      <c r="D4720">
        <f>'Input EIA Imports Petroleum'!L4719</f>
        <v/>
      </c>
      <c r="E4720">
        <f>VLOOKUP('Input EIA Imports Petroleum'!$E4719,'EIA Petroleum Classification'!$A:$B,2,FALSE)</f>
        <v/>
      </c>
    </row>
    <row r="4721" spans="1:5">
      <c r="A4721">
        <f>YEAR(B4721)</f>
        <v/>
      </c>
      <c r="B4721">
        <f>'Input EIA Imports Petroleum'!A4720</f>
        <v/>
      </c>
      <c r="C4721">
        <f>'Input EIA Imports Petroleum'!K4720</f>
        <v/>
      </c>
      <c r="D4721">
        <f>'Input EIA Imports Petroleum'!L4720</f>
        <v/>
      </c>
      <c r="E4721">
        <f>VLOOKUP('Input EIA Imports Petroleum'!$E4720,'EIA Petroleum Classification'!$A:$B,2,FALSE)</f>
        <v/>
      </c>
    </row>
    <row r="4722" spans="1:5">
      <c r="A4722">
        <f>YEAR(B4722)</f>
        <v/>
      </c>
      <c r="B4722">
        <f>'Input EIA Imports Petroleum'!A4721</f>
        <v/>
      </c>
      <c r="C4722">
        <f>'Input EIA Imports Petroleum'!K4721</f>
        <v/>
      </c>
      <c r="D4722">
        <f>'Input EIA Imports Petroleum'!L4721</f>
        <v/>
      </c>
      <c r="E4722">
        <f>VLOOKUP('Input EIA Imports Petroleum'!$E4721,'EIA Petroleum Classification'!$A:$B,2,FALSE)</f>
        <v/>
      </c>
    </row>
    <row r="4723" spans="1:5">
      <c r="A4723">
        <f>YEAR(B4723)</f>
        <v/>
      </c>
      <c r="B4723">
        <f>'Input EIA Imports Petroleum'!A4722</f>
        <v/>
      </c>
      <c r="C4723">
        <f>'Input EIA Imports Petroleum'!K4722</f>
        <v/>
      </c>
      <c r="D4723">
        <f>'Input EIA Imports Petroleum'!L4722</f>
        <v/>
      </c>
      <c r="E4723">
        <f>VLOOKUP('Input EIA Imports Petroleum'!$E4722,'EIA Petroleum Classification'!$A:$B,2,FALSE)</f>
        <v/>
      </c>
    </row>
    <row r="4724" spans="1:5">
      <c r="A4724">
        <f>YEAR(B4724)</f>
        <v/>
      </c>
      <c r="B4724">
        <f>'Input EIA Imports Petroleum'!A4723</f>
        <v/>
      </c>
      <c r="C4724">
        <f>'Input EIA Imports Petroleum'!K4723</f>
        <v/>
      </c>
      <c r="D4724">
        <f>'Input EIA Imports Petroleum'!L4723</f>
        <v/>
      </c>
      <c r="E4724">
        <f>VLOOKUP('Input EIA Imports Petroleum'!$E4723,'EIA Petroleum Classification'!$A:$B,2,FALSE)</f>
        <v/>
      </c>
    </row>
    <row r="4725" spans="1:5">
      <c r="A4725">
        <f>YEAR(B4725)</f>
        <v/>
      </c>
      <c r="B4725">
        <f>'Input EIA Imports Petroleum'!A4724</f>
        <v/>
      </c>
      <c r="C4725">
        <f>'Input EIA Imports Petroleum'!K4724</f>
        <v/>
      </c>
      <c r="D4725">
        <f>'Input EIA Imports Petroleum'!L4724</f>
        <v/>
      </c>
      <c r="E4725">
        <f>VLOOKUP('Input EIA Imports Petroleum'!$E4724,'EIA Petroleum Classification'!$A:$B,2,FALSE)</f>
        <v/>
      </c>
    </row>
    <row r="4726" spans="1:5">
      <c r="A4726">
        <f>YEAR(B4726)</f>
        <v/>
      </c>
      <c r="B4726">
        <f>'Input EIA Imports Petroleum'!A4725</f>
        <v/>
      </c>
      <c r="C4726">
        <f>'Input EIA Imports Petroleum'!K4725</f>
        <v/>
      </c>
      <c r="D4726">
        <f>'Input EIA Imports Petroleum'!L4725</f>
        <v/>
      </c>
      <c r="E4726">
        <f>VLOOKUP('Input EIA Imports Petroleum'!$E4725,'EIA Petroleum Classification'!$A:$B,2,FALSE)</f>
        <v/>
      </c>
    </row>
    <row r="4727" spans="1:5">
      <c r="A4727">
        <f>YEAR(B4727)</f>
        <v/>
      </c>
      <c r="B4727">
        <f>'Input EIA Imports Petroleum'!A4726</f>
        <v/>
      </c>
      <c r="C4727">
        <f>'Input EIA Imports Petroleum'!K4726</f>
        <v/>
      </c>
      <c r="D4727">
        <f>'Input EIA Imports Petroleum'!L4726</f>
        <v/>
      </c>
      <c r="E4727">
        <f>VLOOKUP('Input EIA Imports Petroleum'!$E4726,'EIA Petroleum Classification'!$A:$B,2,FALSE)</f>
        <v/>
      </c>
    </row>
    <row r="4728" spans="1:5">
      <c r="A4728">
        <f>YEAR(B4728)</f>
        <v/>
      </c>
      <c r="B4728">
        <f>'Input EIA Imports Petroleum'!A4727</f>
        <v/>
      </c>
      <c r="C4728">
        <f>'Input EIA Imports Petroleum'!K4727</f>
        <v/>
      </c>
      <c r="D4728">
        <f>'Input EIA Imports Petroleum'!L4727</f>
        <v/>
      </c>
      <c r="E4728">
        <f>VLOOKUP('Input EIA Imports Petroleum'!$E4727,'EIA Petroleum Classification'!$A:$B,2,FALSE)</f>
        <v/>
      </c>
    </row>
    <row r="4729" spans="1:5">
      <c r="A4729">
        <f>YEAR(B4729)</f>
        <v/>
      </c>
      <c r="B4729">
        <f>'Input EIA Imports Petroleum'!A4728</f>
        <v/>
      </c>
      <c r="C4729">
        <f>'Input EIA Imports Petroleum'!K4728</f>
        <v/>
      </c>
      <c r="D4729">
        <f>'Input EIA Imports Petroleum'!L4728</f>
        <v/>
      </c>
      <c r="E4729">
        <f>VLOOKUP('Input EIA Imports Petroleum'!$E4728,'EIA Petroleum Classification'!$A:$B,2,FALSE)</f>
        <v/>
      </c>
    </row>
    <row r="4730" spans="1:5">
      <c r="A4730">
        <f>YEAR(B4730)</f>
        <v/>
      </c>
      <c r="B4730">
        <f>'Input EIA Imports Petroleum'!A4729</f>
        <v/>
      </c>
      <c r="C4730">
        <f>'Input EIA Imports Petroleum'!K4729</f>
        <v/>
      </c>
      <c r="D4730">
        <f>'Input EIA Imports Petroleum'!L4729</f>
        <v/>
      </c>
      <c r="E4730">
        <f>VLOOKUP('Input EIA Imports Petroleum'!$E4729,'EIA Petroleum Classification'!$A:$B,2,FALSE)</f>
        <v/>
      </c>
    </row>
    <row r="4731" spans="1:5">
      <c r="A4731">
        <f>YEAR(B4731)</f>
        <v/>
      </c>
      <c r="B4731">
        <f>'Input EIA Imports Petroleum'!A4730</f>
        <v/>
      </c>
      <c r="C4731">
        <f>'Input EIA Imports Petroleum'!K4730</f>
        <v/>
      </c>
      <c r="D4731">
        <f>'Input EIA Imports Petroleum'!L4730</f>
        <v/>
      </c>
      <c r="E4731">
        <f>VLOOKUP('Input EIA Imports Petroleum'!$E4730,'EIA Petroleum Classification'!$A:$B,2,FALSE)</f>
        <v/>
      </c>
    </row>
    <row r="4732" spans="1:5">
      <c r="A4732">
        <f>YEAR(B4732)</f>
        <v/>
      </c>
      <c r="B4732">
        <f>'Input EIA Imports Petroleum'!A4731</f>
        <v/>
      </c>
      <c r="C4732">
        <f>'Input EIA Imports Petroleum'!K4731</f>
        <v/>
      </c>
      <c r="D4732">
        <f>'Input EIA Imports Petroleum'!L4731</f>
        <v/>
      </c>
      <c r="E4732">
        <f>VLOOKUP('Input EIA Imports Petroleum'!$E4731,'EIA Petroleum Classification'!$A:$B,2,FALSE)</f>
        <v/>
      </c>
    </row>
    <row r="4733" spans="1:5">
      <c r="A4733">
        <f>YEAR(B4733)</f>
        <v/>
      </c>
      <c r="B4733">
        <f>'Input EIA Imports Petroleum'!A4732</f>
        <v/>
      </c>
      <c r="C4733">
        <f>'Input EIA Imports Petroleum'!K4732</f>
        <v/>
      </c>
      <c r="D4733">
        <f>'Input EIA Imports Petroleum'!L4732</f>
        <v/>
      </c>
      <c r="E4733">
        <f>VLOOKUP('Input EIA Imports Petroleum'!$E4732,'EIA Petroleum Classification'!$A:$B,2,FALSE)</f>
        <v/>
      </c>
    </row>
    <row r="4734" spans="1:5">
      <c r="A4734">
        <f>YEAR(B4734)</f>
        <v/>
      </c>
      <c r="B4734">
        <f>'Input EIA Imports Petroleum'!A4733</f>
        <v/>
      </c>
      <c r="C4734">
        <f>'Input EIA Imports Petroleum'!K4733</f>
        <v/>
      </c>
      <c r="D4734">
        <f>'Input EIA Imports Petroleum'!L4733</f>
        <v/>
      </c>
      <c r="E4734">
        <f>VLOOKUP('Input EIA Imports Petroleum'!$E4733,'EIA Petroleum Classification'!$A:$B,2,FALSE)</f>
        <v/>
      </c>
    </row>
    <row r="4735" spans="1:5">
      <c r="A4735">
        <f>YEAR(B4735)</f>
        <v/>
      </c>
      <c r="B4735">
        <f>'Input EIA Imports Petroleum'!A4734</f>
        <v/>
      </c>
      <c r="C4735">
        <f>'Input EIA Imports Petroleum'!K4734</f>
        <v/>
      </c>
      <c r="D4735">
        <f>'Input EIA Imports Petroleum'!L4734</f>
        <v/>
      </c>
      <c r="E4735">
        <f>VLOOKUP('Input EIA Imports Petroleum'!$E4734,'EIA Petroleum Classification'!$A:$B,2,FALSE)</f>
        <v/>
      </c>
    </row>
    <row r="4736" spans="1:5">
      <c r="A4736">
        <f>YEAR(B4736)</f>
        <v/>
      </c>
      <c r="B4736">
        <f>'Input EIA Imports Petroleum'!A4735</f>
        <v/>
      </c>
      <c r="C4736">
        <f>'Input EIA Imports Petroleum'!K4735</f>
        <v/>
      </c>
      <c r="D4736">
        <f>'Input EIA Imports Petroleum'!L4735</f>
        <v/>
      </c>
      <c r="E4736">
        <f>VLOOKUP('Input EIA Imports Petroleum'!$E4735,'EIA Petroleum Classification'!$A:$B,2,FALSE)</f>
        <v/>
      </c>
    </row>
    <row r="4737" spans="1:5">
      <c r="A4737">
        <f>YEAR(B4737)</f>
        <v/>
      </c>
      <c r="B4737">
        <f>'Input EIA Imports Petroleum'!A4736</f>
        <v/>
      </c>
      <c r="C4737">
        <f>'Input EIA Imports Petroleum'!K4736</f>
        <v/>
      </c>
      <c r="D4737">
        <f>'Input EIA Imports Petroleum'!L4736</f>
        <v/>
      </c>
      <c r="E4737">
        <f>VLOOKUP('Input EIA Imports Petroleum'!$E4736,'EIA Petroleum Classification'!$A:$B,2,FALSE)</f>
        <v/>
      </c>
    </row>
    <row r="4738" spans="1:5">
      <c r="A4738">
        <f>YEAR(B4738)</f>
        <v/>
      </c>
      <c r="B4738">
        <f>'Input EIA Imports Petroleum'!A4737</f>
        <v/>
      </c>
      <c r="C4738">
        <f>'Input EIA Imports Petroleum'!K4737</f>
        <v/>
      </c>
      <c r="D4738">
        <f>'Input EIA Imports Petroleum'!L4737</f>
        <v/>
      </c>
      <c r="E4738">
        <f>VLOOKUP('Input EIA Imports Petroleum'!$E4737,'EIA Petroleum Classification'!$A:$B,2,FALSE)</f>
        <v/>
      </c>
    </row>
    <row r="4739" spans="1:5">
      <c r="A4739">
        <f>YEAR(B4739)</f>
        <v/>
      </c>
      <c r="B4739">
        <f>'Input EIA Imports Petroleum'!A4738</f>
        <v/>
      </c>
      <c r="C4739">
        <f>'Input EIA Imports Petroleum'!K4738</f>
        <v/>
      </c>
      <c r="D4739">
        <f>'Input EIA Imports Petroleum'!L4738</f>
        <v/>
      </c>
      <c r="E4739">
        <f>VLOOKUP('Input EIA Imports Petroleum'!$E4738,'EIA Petroleum Classification'!$A:$B,2,FALSE)</f>
        <v/>
      </c>
    </row>
    <row r="4740" spans="1:5">
      <c r="A4740">
        <f>YEAR(B4740)</f>
        <v/>
      </c>
      <c r="B4740">
        <f>'Input EIA Imports Petroleum'!A4739</f>
        <v/>
      </c>
      <c r="C4740">
        <f>'Input EIA Imports Petroleum'!K4739</f>
        <v/>
      </c>
      <c r="D4740">
        <f>'Input EIA Imports Petroleum'!L4739</f>
        <v/>
      </c>
      <c r="E4740">
        <f>VLOOKUP('Input EIA Imports Petroleum'!$E4739,'EIA Petroleum Classification'!$A:$B,2,FALSE)</f>
        <v/>
      </c>
    </row>
    <row r="4741" spans="1:5">
      <c r="A4741">
        <f>YEAR(B4741)</f>
        <v/>
      </c>
      <c r="B4741">
        <f>'Input EIA Imports Petroleum'!A4740</f>
        <v/>
      </c>
      <c r="C4741">
        <f>'Input EIA Imports Petroleum'!K4740</f>
        <v/>
      </c>
      <c r="D4741">
        <f>'Input EIA Imports Petroleum'!L4740</f>
        <v/>
      </c>
      <c r="E4741">
        <f>VLOOKUP('Input EIA Imports Petroleum'!$E4740,'EIA Petroleum Classification'!$A:$B,2,FALSE)</f>
        <v/>
      </c>
    </row>
    <row r="4742" spans="1:5">
      <c r="A4742">
        <f>YEAR(B4742)</f>
        <v/>
      </c>
      <c r="B4742">
        <f>'Input EIA Imports Petroleum'!A4741</f>
        <v/>
      </c>
      <c r="C4742">
        <f>'Input EIA Imports Petroleum'!K4741</f>
        <v/>
      </c>
      <c r="D4742">
        <f>'Input EIA Imports Petroleum'!L4741</f>
        <v/>
      </c>
      <c r="E4742">
        <f>VLOOKUP('Input EIA Imports Petroleum'!$E4741,'EIA Petroleum Classification'!$A:$B,2,FALSE)</f>
        <v/>
      </c>
    </row>
    <row r="4743" spans="1:5">
      <c r="A4743">
        <f>YEAR(B4743)</f>
        <v/>
      </c>
      <c r="B4743">
        <f>'Input EIA Imports Petroleum'!A4742</f>
        <v/>
      </c>
      <c r="C4743">
        <f>'Input EIA Imports Petroleum'!K4742</f>
        <v/>
      </c>
      <c r="D4743">
        <f>'Input EIA Imports Petroleum'!L4742</f>
        <v/>
      </c>
      <c r="E4743">
        <f>VLOOKUP('Input EIA Imports Petroleum'!$E4742,'EIA Petroleum Classification'!$A:$B,2,FALSE)</f>
        <v/>
      </c>
    </row>
    <row r="4744" spans="1:5">
      <c r="A4744">
        <f>YEAR(B4744)</f>
        <v/>
      </c>
      <c r="B4744">
        <f>'Input EIA Imports Petroleum'!A4743</f>
        <v/>
      </c>
      <c r="C4744">
        <f>'Input EIA Imports Petroleum'!K4743</f>
        <v/>
      </c>
      <c r="D4744">
        <f>'Input EIA Imports Petroleum'!L4743</f>
        <v/>
      </c>
      <c r="E4744">
        <f>VLOOKUP('Input EIA Imports Petroleum'!$E4743,'EIA Petroleum Classification'!$A:$B,2,FALSE)</f>
        <v/>
      </c>
    </row>
    <row r="4745" spans="1:5">
      <c r="A4745">
        <f>YEAR(B4745)</f>
        <v/>
      </c>
      <c r="B4745">
        <f>'Input EIA Imports Petroleum'!A4744</f>
        <v/>
      </c>
      <c r="C4745">
        <f>'Input EIA Imports Petroleum'!K4744</f>
        <v/>
      </c>
      <c r="D4745">
        <f>'Input EIA Imports Petroleum'!L4744</f>
        <v/>
      </c>
      <c r="E4745">
        <f>VLOOKUP('Input EIA Imports Petroleum'!$E4744,'EIA Petroleum Classification'!$A:$B,2,FALSE)</f>
        <v/>
      </c>
    </row>
    <row r="4746" spans="1:5">
      <c r="A4746">
        <f>YEAR(B4746)</f>
        <v/>
      </c>
      <c r="B4746">
        <f>'Input EIA Imports Petroleum'!A4745</f>
        <v/>
      </c>
      <c r="C4746">
        <f>'Input EIA Imports Petroleum'!K4745</f>
        <v/>
      </c>
      <c r="D4746">
        <f>'Input EIA Imports Petroleum'!L4745</f>
        <v/>
      </c>
      <c r="E4746">
        <f>VLOOKUP('Input EIA Imports Petroleum'!$E4745,'EIA Petroleum Classification'!$A:$B,2,FALSE)</f>
        <v/>
      </c>
    </row>
    <row r="4747" spans="1:5">
      <c r="A4747">
        <f>YEAR(B4747)</f>
        <v/>
      </c>
      <c r="B4747">
        <f>'Input EIA Imports Petroleum'!A4746</f>
        <v/>
      </c>
      <c r="C4747">
        <f>'Input EIA Imports Petroleum'!K4746</f>
        <v/>
      </c>
      <c r="D4747">
        <f>'Input EIA Imports Petroleum'!L4746</f>
        <v/>
      </c>
      <c r="E4747">
        <f>VLOOKUP('Input EIA Imports Petroleum'!$E4746,'EIA Petroleum Classification'!$A:$B,2,FALSE)</f>
        <v/>
      </c>
    </row>
    <row r="4748" spans="1:5">
      <c r="A4748">
        <f>YEAR(B4748)</f>
        <v/>
      </c>
      <c r="B4748">
        <f>'Input EIA Imports Petroleum'!A4747</f>
        <v/>
      </c>
      <c r="C4748">
        <f>'Input EIA Imports Petroleum'!K4747</f>
        <v/>
      </c>
      <c r="D4748">
        <f>'Input EIA Imports Petroleum'!L4747</f>
        <v/>
      </c>
      <c r="E4748">
        <f>VLOOKUP('Input EIA Imports Petroleum'!$E4747,'EIA Petroleum Classification'!$A:$B,2,FALSE)</f>
        <v/>
      </c>
    </row>
    <row r="4749" spans="1:5">
      <c r="A4749">
        <f>YEAR(B4749)</f>
        <v/>
      </c>
      <c r="B4749">
        <f>'Input EIA Imports Petroleum'!A4748</f>
        <v/>
      </c>
      <c r="C4749">
        <f>'Input EIA Imports Petroleum'!K4748</f>
        <v/>
      </c>
      <c r="D4749">
        <f>'Input EIA Imports Petroleum'!L4748</f>
        <v/>
      </c>
      <c r="E4749">
        <f>VLOOKUP('Input EIA Imports Petroleum'!$E4748,'EIA Petroleum Classification'!$A:$B,2,FALSE)</f>
        <v/>
      </c>
    </row>
    <row r="4750" spans="1:5">
      <c r="A4750">
        <f>YEAR(B4750)</f>
        <v/>
      </c>
      <c r="B4750">
        <f>'Input EIA Imports Petroleum'!A4749</f>
        <v/>
      </c>
      <c r="C4750">
        <f>'Input EIA Imports Petroleum'!K4749</f>
        <v/>
      </c>
      <c r="D4750">
        <f>'Input EIA Imports Petroleum'!L4749</f>
        <v/>
      </c>
      <c r="E4750">
        <f>VLOOKUP('Input EIA Imports Petroleum'!$E4749,'EIA Petroleum Classification'!$A:$B,2,FALSE)</f>
        <v/>
      </c>
    </row>
    <row r="4751" spans="1:5">
      <c r="A4751">
        <f>YEAR(B4751)</f>
        <v/>
      </c>
      <c r="B4751">
        <f>'Input EIA Imports Petroleum'!A4750</f>
        <v/>
      </c>
      <c r="C4751">
        <f>'Input EIA Imports Petroleum'!K4750</f>
        <v/>
      </c>
      <c r="D4751">
        <f>'Input EIA Imports Petroleum'!L4750</f>
        <v/>
      </c>
      <c r="E4751">
        <f>VLOOKUP('Input EIA Imports Petroleum'!$E4750,'EIA Petroleum Classification'!$A:$B,2,FALSE)</f>
        <v/>
      </c>
    </row>
    <row r="4752" spans="1:5">
      <c r="A4752">
        <f>YEAR(B4752)</f>
        <v/>
      </c>
      <c r="B4752">
        <f>'Input EIA Imports Petroleum'!A4751</f>
        <v/>
      </c>
      <c r="C4752">
        <f>'Input EIA Imports Petroleum'!K4751</f>
        <v/>
      </c>
      <c r="D4752">
        <f>'Input EIA Imports Petroleum'!L4751</f>
        <v/>
      </c>
      <c r="E4752">
        <f>VLOOKUP('Input EIA Imports Petroleum'!$E4751,'EIA Petroleum Classification'!$A:$B,2,FALSE)</f>
        <v/>
      </c>
    </row>
    <row r="4753" spans="1:5">
      <c r="A4753">
        <f>YEAR(B4753)</f>
        <v/>
      </c>
      <c r="B4753">
        <f>'Input EIA Imports Petroleum'!A4752</f>
        <v/>
      </c>
      <c r="C4753">
        <f>'Input EIA Imports Petroleum'!K4752</f>
        <v/>
      </c>
      <c r="D4753">
        <f>'Input EIA Imports Petroleum'!L4752</f>
        <v/>
      </c>
      <c r="E4753">
        <f>VLOOKUP('Input EIA Imports Petroleum'!$E4752,'EIA Petroleum Classification'!$A:$B,2,FALSE)</f>
        <v/>
      </c>
    </row>
    <row r="4754" spans="1:5">
      <c r="A4754">
        <f>YEAR(B4754)</f>
        <v/>
      </c>
      <c r="B4754">
        <f>'Input EIA Imports Petroleum'!A4753</f>
        <v/>
      </c>
      <c r="C4754">
        <f>'Input EIA Imports Petroleum'!K4753</f>
        <v/>
      </c>
      <c r="D4754">
        <f>'Input EIA Imports Petroleum'!L4753</f>
        <v/>
      </c>
      <c r="E4754">
        <f>VLOOKUP('Input EIA Imports Petroleum'!$E4753,'EIA Petroleum Classification'!$A:$B,2,FALSE)</f>
        <v/>
      </c>
    </row>
    <row r="4755" spans="1:5">
      <c r="A4755">
        <f>YEAR(B4755)</f>
        <v/>
      </c>
      <c r="B4755">
        <f>'Input EIA Imports Petroleum'!A4754</f>
        <v/>
      </c>
      <c r="C4755">
        <f>'Input EIA Imports Petroleum'!K4754</f>
        <v/>
      </c>
      <c r="D4755">
        <f>'Input EIA Imports Petroleum'!L4754</f>
        <v/>
      </c>
      <c r="E4755">
        <f>VLOOKUP('Input EIA Imports Petroleum'!$E4754,'EIA Petroleum Classification'!$A:$B,2,FALSE)</f>
        <v/>
      </c>
    </row>
    <row r="4756" spans="1:5">
      <c r="A4756">
        <f>YEAR(B4756)</f>
        <v/>
      </c>
      <c r="B4756">
        <f>'Input EIA Imports Petroleum'!A4755</f>
        <v/>
      </c>
      <c r="C4756">
        <f>'Input EIA Imports Petroleum'!K4755</f>
        <v/>
      </c>
      <c r="D4756">
        <f>'Input EIA Imports Petroleum'!L4755</f>
        <v/>
      </c>
      <c r="E4756">
        <f>VLOOKUP('Input EIA Imports Petroleum'!$E4755,'EIA Petroleum Classification'!$A:$B,2,FALSE)</f>
        <v/>
      </c>
    </row>
    <row r="4757" spans="1:5">
      <c r="A4757">
        <f>YEAR(B4757)</f>
        <v/>
      </c>
      <c r="B4757">
        <f>'Input EIA Imports Petroleum'!A4756</f>
        <v/>
      </c>
      <c r="C4757">
        <f>'Input EIA Imports Petroleum'!K4756</f>
        <v/>
      </c>
      <c r="D4757">
        <f>'Input EIA Imports Petroleum'!L4756</f>
        <v/>
      </c>
      <c r="E4757">
        <f>VLOOKUP('Input EIA Imports Petroleum'!$E4756,'EIA Petroleum Classification'!$A:$B,2,FALSE)</f>
        <v/>
      </c>
    </row>
    <row r="4758" spans="1:5">
      <c r="A4758">
        <f>YEAR(B4758)</f>
        <v/>
      </c>
      <c r="B4758">
        <f>'Input EIA Imports Petroleum'!A4757</f>
        <v/>
      </c>
      <c r="C4758">
        <f>'Input EIA Imports Petroleum'!K4757</f>
        <v/>
      </c>
      <c r="D4758">
        <f>'Input EIA Imports Petroleum'!L4757</f>
        <v/>
      </c>
      <c r="E4758">
        <f>VLOOKUP('Input EIA Imports Petroleum'!$E4757,'EIA Petroleum Classification'!$A:$B,2,FALSE)</f>
        <v/>
      </c>
    </row>
    <row r="4759" spans="1:5">
      <c r="A4759">
        <f>YEAR(B4759)</f>
        <v/>
      </c>
      <c r="B4759">
        <f>'Input EIA Imports Petroleum'!A4758</f>
        <v/>
      </c>
      <c r="C4759">
        <f>'Input EIA Imports Petroleum'!K4758</f>
        <v/>
      </c>
      <c r="D4759">
        <f>'Input EIA Imports Petroleum'!L4758</f>
        <v/>
      </c>
      <c r="E4759">
        <f>VLOOKUP('Input EIA Imports Petroleum'!$E4758,'EIA Petroleum Classification'!$A:$B,2,FALSE)</f>
        <v/>
      </c>
    </row>
    <row r="4760" spans="1:5">
      <c r="A4760">
        <f>YEAR(B4760)</f>
        <v/>
      </c>
      <c r="B4760">
        <f>'Input EIA Imports Petroleum'!A4759</f>
        <v/>
      </c>
      <c r="C4760">
        <f>'Input EIA Imports Petroleum'!K4759</f>
        <v/>
      </c>
      <c r="D4760">
        <f>'Input EIA Imports Petroleum'!L4759</f>
        <v/>
      </c>
      <c r="E4760">
        <f>VLOOKUP('Input EIA Imports Petroleum'!$E4759,'EIA Petroleum Classification'!$A:$B,2,FALSE)</f>
        <v/>
      </c>
    </row>
    <row r="4761" spans="1:5">
      <c r="A4761">
        <f>YEAR(B4761)</f>
        <v/>
      </c>
      <c r="B4761">
        <f>'Input EIA Imports Petroleum'!A4760</f>
        <v/>
      </c>
      <c r="C4761">
        <f>'Input EIA Imports Petroleum'!K4760</f>
        <v/>
      </c>
      <c r="D4761">
        <f>'Input EIA Imports Petroleum'!L4760</f>
        <v/>
      </c>
      <c r="E4761">
        <f>VLOOKUP('Input EIA Imports Petroleum'!$E4760,'EIA Petroleum Classification'!$A:$B,2,FALSE)</f>
        <v/>
      </c>
    </row>
    <row r="4762" spans="1:5">
      <c r="A4762">
        <f>YEAR(B4762)</f>
        <v/>
      </c>
      <c r="B4762">
        <f>'Input EIA Imports Petroleum'!A4761</f>
        <v/>
      </c>
      <c r="C4762">
        <f>'Input EIA Imports Petroleum'!K4761</f>
        <v/>
      </c>
      <c r="D4762">
        <f>'Input EIA Imports Petroleum'!L4761</f>
        <v/>
      </c>
      <c r="E4762">
        <f>VLOOKUP('Input EIA Imports Petroleum'!$E4761,'EIA Petroleum Classification'!$A:$B,2,FALSE)</f>
        <v/>
      </c>
    </row>
    <row r="4763" spans="1:5">
      <c r="A4763">
        <f>YEAR(B4763)</f>
        <v/>
      </c>
      <c r="B4763">
        <f>'Input EIA Imports Petroleum'!A4762</f>
        <v/>
      </c>
      <c r="C4763">
        <f>'Input EIA Imports Petroleum'!K4762</f>
        <v/>
      </c>
      <c r="D4763">
        <f>'Input EIA Imports Petroleum'!L4762</f>
        <v/>
      </c>
      <c r="E4763">
        <f>VLOOKUP('Input EIA Imports Petroleum'!$E4762,'EIA Petroleum Classification'!$A:$B,2,FALSE)</f>
        <v/>
      </c>
    </row>
    <row r="4764" spans="1:5">
      <c r="A4764">
        <f>YEAR(B4764)</f>
        <v/>
      </c>
      <c r="B4764">
        <f>'Input EIA Imports Petroleum'!A4763</f>
        <v/>
      </c>
      <c r="C4764">
        <f>'Input EIA Imports Petroleum'!K4763</f>
        <v/>
      </c>
      <c r="D4764">
        <f>'Input EIA Imports Petroleum'!L4763</f>
        <v/>
      </c>
      <c r="E4764">
        <f>VLOOKUP('Input EIA Imports Petroleum'!$E4763,'EIA Petroleum Classification'!$A:$B,2,FALSE)</f>
        <v/>
      </c>
    </row>
    <row r="4765" spans="1:5">
      <c r="A4765">
        <f>YEAR(B4765)</f>
        <v/>
      </c>
      <c r="B4765">
        <f>'Input EIA Imports Petroleum'!A4764</f>
        <v/>
      </c>
      <c r="C4765">
        <f>'Input EIA Imports Petroleum'!K4764</f>
        <v/>
      </c>
      <c r="D4765">
        <f>'Input EIA Imports Petroleum'!L4764</f>
        <v/>
      </c>
      <c r="E4765">
        <f>VLOOKUP('Input EIA Imports Petroleum'!$E4764,'EIA Petroleum Classification'!$A:$B,2,FALSE)</f>
        <v/>
      </c>
    </row>
    <row r="4766" spans="1:5">
      <c r="A4766">
        <f>YEAR(B4766)</f>
        <v/>
      </c>
      <c r="B4766">
        <f>'Input EIA Imports Petroleum'!A4765</f>
        <v/>
      </c>
      <c r="C4766">
        <f>'Input EIA Imports Petroleum'!K4765</f>
        <v/>
      </c>
      <c r="D4766">
        <f>'Input EIA Imports Petroleum'!L4765</f>
        <v/>
      </c>
      <c r="E4766">
        <f>VLOOKUP('Input EIA Imports Petroleum'!$E4765,'EIA Petroleum Classification'!$A:$B,2,FALSE)</f>
        <v/>
      </c>
    </row>
    <row r="4767" spans="1:5">
      <c r="A4767">
        <f>YEAR(B4767)</f>
        <v/>
      </c>
      <c r="B4767">
        <f>'Input EIA Imports Petroleum'!A4766</f>
        <v/>
      </c>
      <c r="C4767">
        <f>'Input EIA Imports Petroleum'!K4766</f>
        <v/>
      </c>
      <c r="D4767">
        <f>'Input EIA Imports Petroleum'!L4766</f>
        <v/>
      </c>
      <c r="E4767">
        <f>VLOOKUP('Input EIA Imports Petroleum'!$E4766,'EIA Petroleum Classification'!$A:$B,2,FALSE)</f>
        <v/>
      </c>
    </row>
    <row r="4768" spans="1:5">
      <c r="A4768">
        <f>YEAR(B4768)</f>
        <v/>
      </c>
      <c r="B4768">
        <f>'Input EIA Imports Petroleum'!A4767</f>
        <v/>
      </c>
      <c r="C4768">
        <f>'Input EIA Imports Petroleum'!K4767</f>
        <v/>
      </c>
      <c r="D4768">
        <f>'Input EIA Imports Petroleum'!L4767</f>
        <v/>
      </c>
      <c r="E4768">
        <f>VLOOKUP('Input EIA Imports Petroleum'!$E4767,'EIA Petroleum Classification'!$A:$B,2,FALSE)</f>
        <v/>
      </c>
    </row>
    <row r="4769" spans="1:5">
      <c r="A4769">
        <f>YEAR(B4769)</f>
        <v/>
      </c>
      <c r="B4769">
        <f>'Input EIA Imports Petroleum'!A4768</f>
        <v/>
      </c>
      <c r="C4769">
        <f>'Input EIA Imports Petroleum'!K4768</f>
        <v/>
      </c>
      <c r="D4769">
        <f>'Input EIA Imports Petroleum'!L4768</f>
        <v/>
      </c>
      <c r="E4769">
        <f>VLOOKUP('Input EIA Imports Petroleum'!$E4768,'EIA Petroleum Classification'!$A:$B,2,FALSE)</f>
        <v/>
      </c>
    </row>
    <row r="4770" spans="1:5">
      <c r="A4770">
        <f>YEAR(B4770)</f>
        <v/>
      </c>
      <c r="B4770">
        <f>'Input EIA Imports Petroleum'!A4769</f>
        <v/>
      </c>
      <c r="C4770">
        <f>'Input EIA Imports Petroleum'!K4769</f>
        <v/>
      </c>
      <c r="D4770">
        <f>'Input EIA Imports Petroleum'!L4769</f>
        <v/>
      </c>
      <c r="E4770">
        <f>VLOOKUP('Input EIA Imports Petroleum'!$E4769,'EIA Petroleum Classification'!$A:$B,2,FALSE)</f>
        <v/>
      </c>
    </row>
    <row r="4771" spans="1:5">
      <c r="A4771">
        <f>YEAR(B4771)</f>
        <v/>
      </c>
      <c r="B4771">
        <f>'Input EIA Imports Petroleum'!A4770</f>
        <v/>
      </c>
      <c r="C4771">
        <f>'Input EIA Imports Petroleum'!K4770</f>
        <v/>
      </c>
      <c r="D4771">
        <f>'Input EIA Imports Petroleum'!L4770</f>
        <v/>
      </c>
      <c r="E4771">
        <f>VLOOKUP('Input EIA Imports Petroleum'!$E4770,'EIA Petroleum Classification'!$A:$B,2,FALSE)</f>
        <v/>
      </c>
    </row>
    <row r="4772" spans="1:5">
      <c r="A4772">
        <f>YEAR(B4772)</f>
        <v/>
      </c>
      <c r="B4772">
        <f>'Input EIA Imports Petroleum'!A4771</f>
        <v/>
      </c>
      <c r="C4772">
        <f>'Input EIA Imports Petroleum'!K4771</f>
        <v/>
      </c>
      <c r="D4772">
        <f>'Input EIA Imports Petroleum'!L4771</f>
        <v/>
      </c>
      <c r="E4772">
        <f>VLOOKUP('Input EIA Imports Petroleum'!$E4771,'EIA Petroleum Classification'!$A:$B,2,FALSE)</f>
        <v/>
      </c>
    </row>
    <row r="4773" spans="1:5">
      <c r="A4773">
        <f>YEAR(B4773)</f>
        <v/>
      </c>
      <c r="B4773">
        <f>'Input EIA Imports Petroleum'!A4772</f>
        <v/>
      </c>
      <c r="C4773">
        <f>'Input EIA Imports Petroleum'!K4772</f>
        <v/>
      </c>
      <c r="D4773">
        <f>'Input EIA Imports Petroleum'!L4772</f>
        <v/>
      </c>
      <c r="E4773">
        <f>VLOOKUP('Input EIA Imports Petroleum'!$E4772,'EIA Petroleum Classification'!$A:$B,2,FALSE)</f>
        <v/>
      </c>
    </row>
    <row r="4774" spans="1:5">
      <c r="A4774">
        <f>YEAR(B4774)</f>
        <v/>
      </c>
      <c r="B4774">
        <f>'Input EIA Imports Petroleum'!A4773</f>
        <v/>
      </c>
      <c r="C4774">
        <f>'Input EIA Imports Petroleum'!K4773</f>
        <v/>
      </c>
      <c r="D4774">
        <f>'Input EIA Imports Petroleum'!L4773</f>
        <v/>
      </c>
      <c r="E4774">
        <f>VLOOKUP('Input EIA Imports Petroleum'!$E4773,'EIA Petroleum Classification'!$A:$B,2,FALSE)</f>
        <v/>
      </c>
    </row>
    <row r="4775" spans="1:5">
      <c r="A4775">
        <f>YEAR(B4775)</f>
        <v/>
      </c>
      <c r="B4775">
        <f>'Input EIA Imports Petroleum'!A4774</f>
        <v/>
      </c>
      <c r="C4775">
        <f>'Input EIA Imports Petroleum'!K4774</f>
        <v/>
      </c>
      <c r="D4775">
        <f>'Input EIA Imports Petroleum'!L4774</f>
        <v/>
      </c>
      <c r="E4775">
        <f>VLOOKUP('Input EIA Imports Petroleum'!$E4774,'EIA Petroleum Classification'!$A:$B,2,FALSE)</f>
        <v/>
      </c>
    </row>
    <row r="4776" spans="1:5">
      <c r="A4776">
        <f>YEAR(B4776)</f>
        <v/>
      </c>
      <c r="B4776">
        <f>'Input EIA Imports Petroleum'!A4775</f>
        <v/>
      </c>
      <c r="C4776">
        <f>'Input EIA Imports Petroleum'!K4775</f>
        <v/>
      </c>
      <c r="D4776">
        <f>'Input EIA Imports Petroleum'!L4775</f>
        <v/>
      </c>
      <c r="E4776">
        <f>VLOOKUP('Input EIA Imports Petroleum'!$E4775,'EIA Petroleum Classification'!$A:$B,2,FALSE)</f>
        <v/>
      </c>
    </row>
    <row r="4777" spans="1:5">
      <c r="A4777">
        <f>YEAR(B4777)</f>
        <v/>
      </c>
      <c r="B4777">
        <f>'Input EIA Imports Petroleum'!A4776</f>
        <v/>
      </c>
      <c r="C4777">
        <f>'Input EIA Imports Petroleum'!K4776</f>
        <v/>
      </c>
      <c r="D4777">
        <f>'Input EIA Imports Petroleum'!L4776</f>
        <v/>
      </c>
      <c r="E4777">
        <f>VLOOKUP('Input EIA Imports Petroleum'!$E4776,'EIA Petroleum Classification'!$A:$B,2,FALSE)</f>
        <v/>
      </c>
    </row>
    <row r="4778" spans="1:5">
      <c r="A4778">
        <f>YEAR(B4778)</f>
        <v/>
      </c>
      <c r="B4778">
        <f>'Input EIA Imports Petroleum'!A4777</f>
        <v/>
      </c>
      <c r="C4778">
        <f>'Input EIA Imports Petroleum'!K4777</f>
        <v/>
      </c>
      <c r="D4778">
        <f>'Input EIA Imports Petroleum'!L4777</f>
        <v/>
      </c>
      <c r="E4778">
        <f>VLOOKUP('Input EIA Imports Petroleum'!$E4777,'EIA Petroleum Classification'!$A:$B,2,FALSE)</f>
        <v/>
      </c>
    </row>
    <row r="4779" spans="1:5">
      <c r="A4779">
        <f>YEAR(B4779)</f>
        <v/>
      </c>
      <c r="B4779">
        <f>'Input EIA Imports Petroleum'!A4778</f>
        <v/>
      </c>
      <c r="C4779">
        <f>'Input EIA Imports Petroleum'!K4778</f>
        <v/>
      </c>
      <c r="D4779">
        <f>'Input EIA Imports Petroleum'!L4778</f>
        <v/>
      </c>
      <c r="E4779">
        <f>VLOOKUP('Input EIA Imports Petroleum'!$E4778,'EIA Petroleum Classification'!$A:$B,2,FALSE)</f>
        <v/>
      </c>
    </row>
    <row r="4780" spans="1:5">
      <c r="A4780">
        <f>YEAR(B4780)</f>
        <v/>
      </c>
      <c r="B4780">
        <f>'Input EIA Imports Petroleum'!A4779</f>
        <v/>
      </c>
      <c r="C4780">
        <f>'Input EIA Imports Petroleum'!K4779</f>
        <v/>
      </c>
      <c r="D4780">
        <f>'Input EIA Imports Petroleum'!L4779</f>
        <v/>
      </c>
      <c r="E4780">
        <f>VLOOKUP('Input EIA Imports Petroleum'!$E4779,'EIA Petroleum Classification'!$A:$B,2,FALSE)</f>
        <v/>
      </c>
    </row>
    <row r="4781" spans="1:5">
      <c r="A4781">
        <f>YEAR(B4781)</f>
        <v/>
      </c>
      <c r="B4781">
        <f>'Input EIA Imports Petroleum'!A4780</f>
        <v/>
      </c>
      <c r="C4781">
        <f>'Input EIA Imports Petroleum'!K4780</f>
        <v/>
      </c>
      <c r="D4781">
        <f>'Input EIA Imports Petroleum'!L4780</f>
        <v/>
      </c>
      <c r="E4781">
        <f>VLOOKUP('Input EIA Imports Petroleum'!$E4780,'EIA Petroleum Classification'!$A:$B,2,FALSE)</f>
        <v/>
      </c>
    </row>
    <row r="4782" spans="1:5">
      <c r="A4782">
        <f>YEAR(B4782)</f>
        <v/>
      </c>
      <c r="B4782">
        <f>'Input EIA Imports Petroleum'!A4781</f>
        <v/>
      </c>
      <c r="C4782">
        <f>'Input EIA Imports Petroleum'!K4781</f>
        <v/>
      </c>
      <c r="D4782">
        <f>'Input EIA Imports Petroleum'!L4781</f>
        <v/>
      </c>
      <c r="E4782">
        <f>VLOOKUP('Input EIA Imports Petroleum'!$E4781,'EIA Petroleum Classification'!$A:$B,2,FALSE)</f>
        <v/>
      </c>
    </row>
    <row r="4783" spans="1:5">
      <c r="A4783">
        <f>YEAR(B4783)</f>
        <v/>
      </c>
      <c r="B4783">
        <f>'Input EIA Imports Petroleum'!A4782</f>
        <v/>
      </c>
      <c r="C4783">
        <f>'Input EIA Imports Petroleum'!K4782</f>
        <v/>
      </c>
      <c r="D4783">
        <f>'Input EIA Imports Petroleum'!L4782</f>
        <v/>
      </c>
      <c r="E4783">
        <f>VLOOKUP('Input EIA Imports Petroleum'!$E4782,'EIA Petroleum Classification'!$A:$B,2,FALSE)</f>
        <v/>
      </c>
    </row>
    <row r="4784" spans="1:5">
      <c r="A4784">
        <f>YEAR(B4784)</f>
        <v/>
      </c>
      <c r="B4784">
        <f>'Input EIA Imports Petroleum'!A4783</f>
        <v/>
      </c>
      <c r="C4784">
        <f>'Input EIA Imports Petroleum'!K4783</f>
        <v/>
      </c>
      <c r="D4784">
        <f>'Input EIA Imports Petroleum'!L4783</f>
        <v/>
      </c>
      <c r="E4784">
        <f>VLOOKUP('Input EIA Imports Petroleum'!$E4783,'EIA Petroleum Classification'!$A:$B,2,FALSE)</f>
        <v/>
      </c>
    </row>
    <row r="4785" spans="1:5">
      <c r="A4785">
        <f>YEAR(B4785)</f>
        <v/>
      </c>
      <c r="B4785">
        <f>'Input EIA Imports Petroleum'!A4784</f>
        <v/>
      </c>
      <c r="C4785">
        <f>'Input EIA Imports Petroleum'!K4784</f>
        <v/>
      </c>
      <c r="D4785">
        <f>'Input EIA Imports Petroleum'!L4784</f>
        <v/>
      </c>
      <c r="E4785">
        <f>VLOOKUP('Input EIA Imports Petroleum'!$E4784,'EIA Petroleum Classification'!$A:$B,2,FALSE)</f>
        <v/>
      </c>
    </row>
    <row r="4786" spans="1:5">
      <c r="A4786">
        <f>YEAR(B4786)</f>
        <v/>
      </c>
      <c r="B4786">
        <f>'Input EIA Imports Petroleum'!A4785</f>
        <v/>
      </c>
      <c r="C4786">
        <f>'Input EIA Imports Petroleum'!K4785</f>
        <v/>
      </c>
      <c r="D4786">
        <f>'Input EIA Imports Petroleum'!L4785</f>
        <v/>
      </c>
      <c r="E4786">
        <f>VLOOKUP('Input EIA Imports Petroleum'!$E4785,'EIA Petroleum Classification'!$A:$B,2,FALSE)</f>
        <v/>
      </c>
    </row>
    <row r="4787" spans="1:5">
      <c r="A4787">
        <f>YEAR(B4787)</f>
        <v/>
      </c>
      <c r="B4787">
        <f>'Input EIA Imports Petroleum'!A4786</f>
        <v/>
      </c>
      <c r="C4787">
        <f>'Input EIA Imports Petroleum'!K4786</f>
        <v/>
      </c>
      <c r="D4787">
        <f>'Input EIA Imports Petroleum'!L4786</f>
        <v/>
      </c>
      <c r="E4787">
        <f>VLOOKUP('Input EIA Imports Petroleum'!$E4786,'EIA Petroleum Classification'!$A:$B,2,FALSE)</f>
        <v/>
      </c>
    </row>
    <row r="4788" spans="1:5">
      <c r="A4788">
        <f>YEAR(B4788)</f>
        <v/>
      </c>
      <c r="B4788">
        <f>'Input EIA Imports Petroleum'!A4787</f>
        <v/>
      </c>
      <c r="C4788">
        <f>'Input EIA Imports Petroleum'!K4787</f>
        <v/>
      </c>
      <c r="D4788">
        <f>'Input EIA Imports Petroleum'!L4787</f>
        <v/>
      </c>
      <c r="E4788">
        <f>VLOOKUP('Input EIA Imports Petroleum'!$E4787,'EIA Petroleum Classification'!$A:$B,2,FALSE)</f>
        <v/>
      </c>
    </row>
    <row r="4789" spans="1:5">
      <c r="A4789">
        <f>YEAR(B4789)</f>
        <v/>
      </c>
      <c r="B4789">
        <f>'Input EIA Imports Petroleum'!A4788</f>
        <v/>
      </c>
      <c r="C4789">
        <f>'Input EIA Imports Petroleum'!K4788</f>
        <v/>
      </c>
      <c r="D4789">
        <f>'Input EIA Imports Petroleum'!L4788</f>
        <v/>
      </c>
      <c r="E4789">
        <f>VLOOKUP('Input EIA Imports Petroleum'!$E4788,'EIA Petroleum Classification'!$A:$B,2,FALSE)</f>
        <v/>
      </c>
    </row>
    <row r="4790" spans="1:5">
      <c r="A4790">
        <f>YEAR(B4790)</f>
        <v/>
      </c>
      <c r="B4790">
        <f>'Input EIA Imports Petroleum'!A4789</f>
        <v/>
      </c>
      <c r="C4790">
        <f>'Input EIA Imports Petroleum'!K4789</f>
        <v/>
      </c>
      <c r="D4790">
        <f>'Input EIA Imports Petroleum'!L4789</f>
        <v/>
      </c>
      <c r="E4790">
        <f>VLOOKUP('Input EIA Imports Petroleum'!$E4789,'EIA Petroleum Classification'!$A:$B,2,FALSE)</f>
        <v/>
      </c>
    </row>
    <row r="4791" spans="1:5">
      <c r="A4791">
        <f>YEAR(B4791)</f>
        <v/>
      </c>
      <c r="B4791">
        <f>'Input EIA Imports Petroleum'!A4790</f>
        <v/>
      </c>
      <c r="C4791">
        <f>'Input EIA Imports Petroleum'!K4790</f>
        <v/>
      </c>
      <c r="D4791">
        <f>'Input EIA Imports Petroleum'!L4790</f>
        <v/>
      </c>
      <c r="E4791">
        <f>VLOOKUP('Input EIA Imports Petroleum'!$E4790,'EIA Petroleum Classification'!$A:$B,2,FALSE)</f>
        <v/>
      </c>
    </row>
    <row r="4792" spans="1:5">
      <c r="A4792">
        <f>YEAR(B4792)</f>
        <v/>
      </c>
      <c r="B4792">
        <f>'Input EIA Imports Petroleum'!A4791</f>
        <v/>
      </c>
      <c r="C4792">
        <f>'Input EIA Imports Petroleum'!K4791</f>
        <v/>
      </c>
      <c r="D4792">
        <f>'Input EIA Imports Petroleum'!L4791</f>
        <v/>
      </c>
      <c r="E4792">
        <f>VLOOKUP('Input EIA Imports Petroleum'!$E4791,'EIA Petroleum Classification'!$A:$B,2,FALSE)</f>
        <v/>
      </c>
    </row>
    <row r="4793" spans="1:5">
      <c r="A4793">
        <f>YEAR(B4793)</f>
        <v/>
      </c>
      <c r="B4793">
        <f>'Input EIA Imports Petroleum'!A4792</f>
        <v/>
      </c>
      <c r="C4793">
        <f>'Input EIA Imports Petroleum'!K4792</f>
        <v/>
      </c>
      <c r="D4793">
        <f>'Input EIA Imports Petroleum'!L4792</f>
        <v/>
      </c>
      <c r="E4793">
        <f>VLOOKUP('Input EIA Imports Petroleum'!$E4792,'EIA Petroleum Classification'!$A:$B,2,FALSE)</f>
        <v/>
      </c>
    </row>
    <row r="4794" spans="1:5">
      <c r="A4794">
        <f>YEAR(B4794)</f>
        <v/>
      </c>
      <c r="B4794">
        <f>'Input EIA Imports Petroleum'!A4793</f>
        <v/>
      </c>
      <c r="C4794">
        <f>'Input EIA Imports Petroleum'!K4793</f>
        <v/>
      </c>
      <c r="D4794">
        <f>'Input EIA Imports Petroleum'!L4793</f>
        <v/>
      </c>
      <c r="E4794">
        <f>VLOOKUP('Input EIA Imports Petroleum'!$E4793,'EIA Petroleum Classification'!$A:$B,2,FALSE)</f>
        <v/>
      </c>
    </row>
    <row r="4795" spans="1:5">
      <c r="A4795">
        <f>YEAR(B4795)</f>
        <v/>
      </c>
      <c r="B4795">
        <f>'Input EIA Imports Petroleum'!A4794</f>
        <v/>
      </c>
      <c r="C4795">
        <f>'Input EIA Imports Petroleum'!K4794</f>
        <v/>
      </c>
      <c r="D4795">
        <f>'Input EIA Imports Petroleum'!L4794</f>
        <v/>
      </c>
      <c r="E4795">
        <f>VLOOKUP('Input EIA Imports Petroleum'!$E4794,'EIA Petroleum Classification'!$A:$B,2,FALSE)</f>
        <v/>
      </c>
    </row>
    <row r="4796" spans="1:5">
      <c r="A4796">
        <f>YEAR(B4796)</f>
        <v/>
      </c>
      <c r="B4796">
        <f>'Input EIA Imports Petroleum'!A4795</f>
        <v/>
      </c>
      <c r="C4796">
        <f>'Input EIA Imports Petroleum'!K4795</f>
        <v/>
      </c>
      <c r="D4796">
        <f>'Input EIA Imports Petroleum'!L4795</f>
        <v/>
      </c>
      <c r="E4796">
        <f>VLOOKUP('Input EIA Imports Petroleum'!$E4795,'EIA Petroleum Classification'!$A:$B,2,FALSE)</f>
        <v/>
      </c>
    </row>
    <row r="4797" spans="1:5">
      <c r="A4797">
        <f>YEAR(B4797)</f>
        <v/>
      </c>
      <c r="B4797">
        <f>'Input EIA Imports Petroleum'!A4796</f>
        <v/>
      </c>
      <c r="C4797">
        <f>'Input EIA Imports Petroleum'!K4796</f>
        <v/>
      </c>
      <c r="D4797">
        <f>'Input EIA Imports Petroleum'!L4796</f>
        <v/>
      </c>
      <c r="E4797">
        <f>VLOOKUP('Input EIA Imports Petroleum'!$E4796,'EIA Petroleum Classification'!$A:$B,2,FALSE)</f>
        <v/>
      </c>
    </row>
    <row r="4798" spans="1:5">
      <c r="A4798">
        <f>YEAR(B4798)</f>
        <v/>
      </c>
      <c r="B4798">
        <f>'Input EIA Imports Petroleum'!A4797</f>
        <v/>
      </c>
      <c r="C4798">
        <f>'Input EIA Imports Petroleum'!K4797</f>
        <v/>
      </c>
      <c r="D4798">
        <f>'Input EIA Imports Petroleum'!L4797</f>
        <v/>
      </c>
      <c r="E4798">
        <f>VLOOKUP('Input EIA Imports Petroleum'!$E4797,'EIA Petroleum Classification'!$A:$B,2,FALSE)</f>
        <v/>
      </c>
    </row>
    <row r="4799" spans="1:5">
      <c r="A4799">
        <f>YEAR(B4799)</f>
        <v/>
      </c>
      <c r="B4799">
        <f>'Input EIA Imports Petroleum'!A4798</f>
        <v/>
      </c>
      <c r="C4799">
        <f>'Input EIA Imports Petroleum'!K4798</f>
        <v/>
      </c>
      <c r="D4799">
        <f>'Input EIA Imports Petroleum'!L4798</f>
        <v/>
      </c>
      <c r="E4799">
        <f>VLOOKUP('Input EIA Imports Petroleum'!$E4798,'EIA Petroleum Classification'!$A:$B,2,FALSE)</f>
        <v/>
      </c>
    </row>
    <row r="4800" spans="1:5">
      <c r="A4800">
        <f>YEAR(B4800)</f>
        <v/>
      </c>
      <c r="B4800">
        <f>'Input EIA Imports Petroleum'!A4799</f>
        <v/>
      </c>
      <c r="C4800">
        <f>'Input EIA Imports Petroleum'!K4799</f>
        <v/>
      </c>
      <c r="D4800">
        <f>'Input EIA Imports Petroleum'!L4799</f>
        <v/>
      </c>
      <c r="E4800">
        <f>VLOOKUP('Input EIA Imports Petroleum'!$E4799,'EIA Petroleum Classification'!$A:$B,2,FALSE)</f>
        <v/>
      </c>
    </row>
    <row r="4801" spans="1:5">
      <c r="A4801">
        <f>YEAR(B4801)</f>
        <v/>
      </c>
      <c r="B4801">
        <f>'Input EIA Imports Petroleum'!A4800</f>
        <v/>
      </c>
      <c r="C4801">
        <f>'Input EIA Imports Petroleum'!K4800</f>
        <v/>
      </c>
      <c r="D4801">
        <f>'Input EIA Imports Petroleum'!L4800</f>
        <v/>
      </c>
      <c r="E4801">
        <f>VLOOKUP('Input EIA Imports Petroleum'!$E4800,'EIA Petroleum Classification'!$A:$B,2,FALSE)</f>
        <v/>
      </c>
    </row>
    <row r="4802" spans="1:5">
      <c r="A4802">
        <f>YEAR(B4802)</f>
        <v/>
      </c>
      <c r="B4802">
        <f>'Input EIA Imports Petroleum'!A4801</f>
        <v/>
      </c>
      <c r="C4802">
        <f>'Input EIA Imports Petroleum'!K4801</f>
        <v/>
      </c>
      <c r="D4802">
        <f>'Input EIA Imports Petroleum'!L4801</f>
        <v/>
      </c>
      <c r="E4802">
        <f>VLOOKUP('Input EIA Imports Petroleum'!$E4801,'EIA Petroleum Classification'!$A:$B,2,FALSE)</f>
        <v/>
      </c>
    </row>
    <row r="4803" spans="1:5">
      <c r="A4803">
        <f>YEAR(B4803)</f>
        <v/>
      </c>
      <c r="B4803">
        <f>'Input EIA Imports Petroleum'!A4802</f>
        <v/>
      </c>
      <c r="C4803">
        <f>'Input EIA Imports Petroleum'!K4802</f>
        <v/>
      </c>
      <c r="D4803">
        <f>'Input EIA Imports Petroleum'!L4802</f>
        <v/>
      </c>
      <c r="E4803">
        <f>VLOOKUP('Input EIA Imports Petroleum'!$E4802,'EIA Petroleum Classification'!$A:$B,2,FALSE)</f>
        <v/>
      </c>
    </row>
    <row r="4804" spans="1:5">
      <c r="A4804">
        <f>YEAR(B4804)</f>
        <v/>
      </c>
      <c r="B4804">
        <f>'Input EIA Imports Petroleum'!A4803</f>
        <v/>
      </c>
      <c r="C4804">
        <f>'Input EIA Imports Petroleum'!K4803</f>
        <v/>
      </c>
      <c r="D4804">
        <f>'Input EIA Imports Petroleum'!L4803</f>
        <v/>
      </c>
      <c r="E4804">
        <f>VLOOKUP('Input EIA Imports Petroleum'!$E4803,'EIA Petroleum Classification'!$A:$B,2,FALSE)</f>
        <v/>
      </c>
    </row>
    <row r="4805" spans="1:5">
      <c r="A4805">
        <f>YEAR(B4805)</f>
        <v/>
      </c>
      <c r="B4805">
        <f>'Input EIA Imports Petroleum'!A4804</f>
        <v/>
      </c>
      <c r="C4805">
        <f>'Input EIA Imports Petroleum'!K4804</f>
        <v/>
      </c>
      <c r="D4805">
        <f>'Input EIA Imports Petroleum'!L4804</f>
        <v/>
      </c>
      <c r="E4805">
        <f>VLOOKUP('Input EIA Imports Petroleum'!$E4804,'EIA Petroleum Classification'!$A:$B,2,FALSE)</f>
        <v/>
      </c>
    </row>
    <row r="4806" spans="1:5">
      <c r="A4806">
        <f>YEAR(B4806)</f>
        <v/>
      </c>
      <c r="B4806">
        <f>'Input EIA Imports Petroleum'!A4805</f>
        <v/>
      </c>
      <c r="C4806">
        <f>'Input EIA Imports Petroleum'!K4805</f>
        <v/>
      </c>
      <c r="D4806">
        <f>'Input EIA Imports Petroleum'!L4805</f>
        <v/>
      </c>
      <c r="E4806">
        <f>VLOOKUP('Input EIA Imports Petroleum'!$E4805,'EIA Petroleum Classification'!$A:$B,2,FALSE)</f>
        <v/>
      </c>
    </row>
    <row r="4807" spans="1:5">
      <c r="A4807">
        <f>YEAR(B4807)</f>
        <v/>
      </c>
      <c r="B4807">
        <f>'Input EIA Imports Petroleum'!A4806</f>
        <v/>
      </c>
      <c r="C4807">
        <f>'Input EIA Imports Petroleum'!K4806</f>
        <v/>
      </c>
      <c r="D4807">
        <f>'Input EIA Imports Petroleum'!L4806</f>
        <v/>
      </c>
      <c r="E4807">
        <f>VLOOKUP('Input EIA Imports Petroleum'!$E4806,'EIA Petroleum Classification'!$A:$B,2,FALSE)</f>
        <v/>
      </c>
    </row>
    <row r="4808" spans="1:5">
      <c r="A4808">
        <f>YEAR(B4808)</f>
        <v/>
      </c>
      <c r="B4808">
        <f>'Input EIA Imports Petroleum'!A4807</f>
        <v/>
      </c>
      <c r="C4808">
        <f>'Input EIA Imports Petroleum'!K4807</f>
        <v/>
      </c>
      <c r="D4808">
        <f>'Input EIA Imports Petroleum'!L4807</f>
        <v/>
      </c>
      <c r="E4808">
        <f>VLOOKUP('Input EIA Imports Petroleum'!$E4807,'EIA Petroleum Classification'!$A:$B,2,FALSE)</f>
        <v/>
      </c>
    </row>
    <row r="4809" spans="1:5">
      <c r="A4809">
        <f>YEAR(B4809)</f>
        <v/>
      </c>
      <c r="B4809">
        <f>'Input EIA Imports Petroleum'!A4808</f>
        <v/>
      </c>
      <c r="C4809">
        <f>'Input EIA Imports Petroleum'!K4808</f>
        <v/>
      </c>
      <c r="D4809">
        <f>'Input EIA Imports Petroleum'!L4808</f>
        <v/>
      </c>
      <c r="E4809">
        <f>VLOOKUP('Input EIA Imports Petroleum'!$E4808,'EIA Petroleum Classification'!$A:$B,2,FALSE)</f>
        <v/>
      </c>
    </row>
    <row r="4810" spans="1:5">
      <c r="A4810">
        <f>YEAR(B4810)</f>
        <v/>
      </c>
      <c r="B4810">
        <f>'Input EIA Imports Petroleum'!A4809</f>
        <v/>
      </c>
      <c r="C4810">
        <f>'Input EIA Imports Petroleum'!K4809</f>
        <v/>
      </c>
      <c r="D4810">
        <f>'Input EIA Imports Petroleum'!L4809</f>
        <v/>
      </c>
      <c r="E4810">
        <f>VLOOKUP('Input EIA Imports Petroleum'!$E4809,'EIA Petroleum Classification'!$A:$B,2,FALSE)</f>
        <v/>
      </c>
    </row>
    <row r="4811" spans="1:5">
      <c r="A4811">
        <f>YEAR(B4811)</f>
        <v/>
      </c>
      <c r="B4811">
        <f>'Input EIA Imports Petroleum'!A4810</f>
        <v/>
      </c>
      <c r="C4811">
        <f>'Input EIA Imports Petroleum'!K4810</f>
        <v/>
      </c>
      <c r="D4811">
        <f>'Input EIA Imports Petroleum'!L4810</f>
        <v/>
      </c>
      <c r="E4811">
        <f>VLOOKUP('Input EIA Imports Petroleum'!$E4810,'EIA Petroleum Classification'!$A:$B,2,FALSE)</f>
        <v/>
      </c>
    </row>
    <row r="4812" spans="1:5">
      <c r="A4812">
        <f>YEAR(B4812)</f>
        <v/>
      </c>
      <c r="B4812">
        <f>'Input EIA Imports Petroleum'!A4811</f>
        <v/>
      </c>
      <c r="C4812">
        <f>'Input EIA Imports Petroleum'!K4811</f>
        <v/>
      </c>
      <c r="D4812">
        <f>'Input EIA Imports Petroleum'!L4811</f>
        <v/>
      </c>
      <c r="E4812">
        <f>VLOOKUP('Input EIA Imports Petroleum'!$E4811,'EIA Petroleum Classification'!$A:$B,2,FALSE)</f>
        <v/>
      </c>
    </row>
    <row r="4813" spans="1:5">
      <c r="A4813">
        <f>YEAR(B4813)</f>
        <v/>
      </c>
      <c r="B4813">
        <f>'Input EIA Imports Petroleum'!A4812</f>
        <v/>
      </c>
      <c r="C4813">
        <f>'Input EIA Imports Petroleum'!K4812</f>
        <v/>
      </c>
      <c r="D4813">
        <f>'Input EIA Imports Petroleum'!L4812</f>
        <v/>
      </c>
      <c r="E4813">
        <f>VLOOKUP('Input EIA Imports Petroleum'!$E4812,'EIA Petroleum Classification'!$A:$B,2,FALSE)</f>
        <v/>
      </c>
    </row>
    <row r="4814" spans="1:5">
      <c r="A4814">
        <f>YEAR(B4814)</f>
        <v/>
      </c>
      <c r="B4814">
        <f>'Input EIA Imports Petroleum'!A4813</f>
        <v/>
      </c>
      <c r="C4814">
        <f>'Input EIA Imports Petroleum'!K4813</f>
        <v/>
      </c>
      <c r="D4814">
        <f>'Input EIA Imports Petroleum'!L4813</f>
        <v/>
      </c>
      <c r="E4814">
        <f>VLOOKUP('Input EIA Imports Petroleum'!$E4813,'EIA Petroleum Classification'!$A:$B,2,FALSE)</f>
        <v/>
      </c>
    </row>
    <row r="4815" spans="1:5">
      <c r="A4815">
        <f>YEAR(B4815)</f>
        <v/>
      </c>
      <c r="B4815">
        <f>'Input EIA Imports Petroleum'!A4814</f>
        <v/>
      </c>
      <c r="C4815">
        <f>'Input EIA Imports Petroleum'!K4814</f>
        <v/>
      </c>
      <c r="D4815">
        <f>'Input EIA Imports Petroleum'!L4814</f>
        <v/>
      </c>
      <c r="E4815">
        <f>VLOOKUP('Input EIA Imports Petroleum'!$E4814,'EIA Petroleum Classification'!$A:$B,2,FALSE)</f>
        <v/>
      </c>
    </row>
    <row r="4816" spans="1:5">
      <c r="A4816">
        <f>YEAR(B4816)</f>
        <v/>
      </c>
      <c r="B4816">
        <f>'Input EIA Imports Petroleum'!A4815</f>
        <v/>
      </c>
      <c r="C4816">
        <f>'Input EIA Imports Petroleum'!K4815</f>
        <v/>
      </c>
      <c r="D4816">
        <f>'Input EIA Imports Petroleum'!L4815</f>
        <v/>
      </c>
      <c r="E4816">
        <f>VLOOKUP('Input EIA Imports Petroleum'!$E4815,'EIA Petroleum Classification'!$A:$B,2,FALSE)</f>
        <v/>
      </c>
    </row>
    <row r="4817" spans="1:5">
      <c r="A4817">
        <f>YEAR(B4817)</f>
        <v/>
      </c>
      <c r="B4817">
        <f>'Input EIA Imports Petroleum'!A4816</f>
        <v/>
      </c>
      <c r="C4817">
        <f>'Input EIA Imports Petroleum'!K4816</f>
        <v/>
      </c>
      <c r="D4817">
        <f>'Input EIA Imports Petroleum'!L4816</f>
        <v/>
      </c>
      <c r="E4817">
        <f>VLOOKUP('Input EIA Imports Petroleum'!$E4816,'EIA Petroleum Classification'!$A:$B,2,FALSE)</f>
        <v/>
      </c>
    </row>
    <row r="4818" spans="1:5">
      <c r="A4818">
        <f>YEAR(B4818)</f>
        <v/>
      </c>
      <c r="B4818">
        <f>'Input EIA Imports Petroleum'!A4817</f>
        <v/>
      </c>
      <c r="C4818">
        <f>'Input EIA Imports Petroleum'!K4817</f>
        <v/>
      </c>
      <c r="D4818">
        <f>'Input EIA Imports Petroleum'!L4817</f>
        <v/>
      </c>
      <c r="E4818">
        <f>VLOOKUP('Input EIA Imports Petroleum'!$E4817,'EIA Petroleum Classification'!$A:$B,2,FALSE)</f>
        <v/>
      </c>
    </row>
    <row r="4819" spans="1:5">
      <c r="A4819">
        <f>YEAR(B4819)</f>
        <v/>
      </c>
      <c r="B4819">
        <f>'Input EIA Imports Petroleum'!A4818</f>
        <v/>
      </c>
      <c r="C4819">
        <f>'Input EIA Imports Petroleum'!K4818</f>
        <v/>
      </c>
      <c r="D4819">
        <f>'Input EIA Imports Petroleum'!L4818</f>
        <v/>
      </c>
      <c r="E4819">
        <f>VLOOKUP('Input EIA Imports Petroleum'!$E4818,'EIA Petroleum Classification'!$A:$B,2,FALSE)</f>
        <v/>
      </c>
    </row>
    <row r="4820" spans="1:5">
      <c r="A4820">
        <f>YEAR(B4820)</f>
        <v/>
      </c>
      <c r="B4820">
        <f>'Input EIA Imports Petroleum'!A4819</f>
        <v/>
      </c>
      <c r="C4820">
        <f>'Input EIA Imports Petroleum'!K4819</f>
        <v/>
      </c>
      <c r="D4820">
        <f>'Input EIA Imports Petroleum'!L4819</f>
        <v/>
      </c>
      <c r="E4820">
        <f>VLOOKUP('Input EIA Imports Petroleum'!$E4819,'EIA Petroleum Classification'!$A:$B,2,FALSE)</f>
        <v/>
      </c>
    </row>
    <row r="4821" spans="1:5">
      <c r="A4821">
        <f>YEAR(B4821)</f>
        <v/>
      </c>
      <c r="B4821">
        <f>'Input EIA Imports Petroleum'!A4820</f>
        <v/>
      </c>
      <c r="C4821">
        <f>'Input EIA Imports Petroleum'!K4820</f>
        <v/>
      </c>
      <c r="D4821">
        <f>'Input EIA Imports Petroleum'!L4820</f>
        <v/>
      </c>
      <c r="E4821">
        <f>VLOOKUP('Input EIA Imports Petroleum'!$E4820,'EIA Petroleum Classification'!$A:$B,2,FALSE)</f>
        <v/>
      </c>
    </row>
    <row r="4822" spans="1:5">
      <c r="A4822">
        <f>YEAR(B4822)</f>
        <v/>
      </c>
      <c r="B4822">
        <f>'Input EIA Imports Petroleum'!A4821</f>
        <v/>
      </c>
      <c r="C4822">
        <f>'Input EIA Imports Petroleum'!K4821</f>
        <v/>
      </c>
      <c r="D4822">
        <f>'Input EIA Imports Petroleum'!L4821</f>
        <v/>
      </c>
      <c r="E4822">
        <f>VLOOKUP('Input EIA Imports Petroleum'!$E4821,'EIA Petroleum Classification'!$A:$B,2,FALSE)</f>
        <v/>
      </c>
    </row>
    <row r="4823" spans="1:5">
      <c r="A4823">
        <f>YEAR(B4823)</f>
        <v/>
      </c>
      <c r="B4823">
        <f>'Input EIA Imports Petroleum'!A4822</f>
        <v/>
      </c>
      <c r="C4823">
        <f>'Input EIA Imports Petroleum'!K4822</f>
        <v/>
      </c>
      <c r="D4823">
        <f>'Input EIA Imports Petroleum'!L4822</f>
        <v/>
      </c>
      <c r="E4823">
        <f>VLOOKUP('Input EIA Imports Petroleum'!$E4822,'EIA Petroleum Classification'!$A:$B,2,FALSE)</f>
        <v/>
      </c>
    </row>
    <row r="4824" spans="1:5">
      <c r="A4824">
        <f>YEAR(B4824)</f>
        <v/>
      </c>
      <c r="B4824">
        <f>'Input EIA Imports Petroleum'!A4823</f>
        <v/>
      </c>
      <c r="C4824">
        <f>'Input EIA Imports Petroleum'!K4823</f>
        <v/>
      </c>
      <c r="D4824">
        <f>'Input EIA Imports Petroleum'!L4823</f>
        <v/>
      </c>
      <c r="E4824">
        <f>VLOOKUP('Input EIA Imports Petroleum'!$E4823,'EIA Petroleum Classification'!$A:$B,2,FALSE)</f>
        <v/>
      </c>
    </row>
    <row r="4825" spans="1:5">
      <c r="A4825">
        <f>YEAR(B4825)</f>
        <v/>
      </c>
      <c r="B4825">
        <f>'Input EIA Imports Petroleum'!A4824</f>
        <v/>
      </c>
      <c r="C4825">
        <f>'Input EIA Imports Petroleum'!K4824</f>
        <v/>
      </c>
      <c r="D4825">
        <f>'Input EIA Imports Petroleum'!L4824</f>
        <v/>
      </c>
      <c r="E4825">
        <f>VLOOKUP('Input EIA Imports Petroleum'!$E4824,'EIA Petroleum Classification'!$A:$B,2,FALSE)</f>
        <v/>
      </c>
    </row>
    <row r="4826" spans="1:5">
      <c r="A4826">
        <f>YEAR(B4826)</f>
        <v/>
      </c>
      <c r="B4826">
        <f>'Input EIA Imports Petroleum'!A4825</f>
        <v/>
      </c>
      <c r="C4826">
        <f>'Input EIA Imports Petroleum'!K4825</f>
        <v/>
      </c>
      <c r="D4826">
        <f>'Input EIA Imports Petroleum'!L4825</f>
        <v/>
      </c>
      <c r="E4826">
        <f>VLOOKUP('Input EIA Imports Petroleum'!$E4825,'EIA Petroleum Classification'!$A:$B,2,FALSE)</f>
        <v/>
      </c>
    </row>
    <row r="4827" spans="1:5">
      <c r="A4827">
        <f>YEAR(B4827)</f>
        <v/>
      </c>
      <c r="B4827">
        <f>'Input EIA Imports Petroleum'!A4826</f>
        <v/>
      </c>
      <c r="C4827">
        <f>'Input EIA Imports Petroleum'!K4826</f>
        <v/>
      </c>
      <c r="D4827">
        <f>'Input EIA Imports Petroleum'!L4826</f>
        <v/>
      </c>
      <c r="E4827">
        <f>VLOOKUP('Input EIA Imports Petroleum'!$E4826,'EIA Petroleum Classification'!$A:$B,2,FALSE)</f>
        <v/>
      </c>
    </row>
    <row r="4828" spans="1:5">
      <c r="A4828">
        <f>YEAR(B4828)</f>
        <v/>
      </c>
      <c r="B4828">
        <f>'Input EIA Imports Petroleum'!A4827</f>
        <v/>
      </c>
      <c r="C4828">
        <f>'Input EIA Imports Petroleum'!K4827</f>
        <v/>
      </c>
      <c r="D4828">
        <f>'Input EIA Imports Petroleum'!L4827</f>
        <v/>
      </c>
      <c r="E4828">
        <f>VLOOKUP('Input EIA Imports Petroleum'!$E4827,'EIA Petroleum Classification'!$A:$B,2,FALSE)</f>
        <v/>
      </c>
    </row>
    <row r="4829" spans="1:5">
      <c r="A4829">
        <f>YEAR(B4829)</f>
        <v/>
      </c>
      <c r="B4829">
        <f>'Input EIA Imports Petroleum'!A4828</f>
        <v/>
      </c>
      <c r="C4829">
        <f>'Input EIA Imports Petroleum'!K4828</f>
        <v/>
      </c>
      <c r="D4829">
        <f>'Input EIA Imports Petroleum'!L4828</f>
        <v/>
      </c>
      <c r="E4829">
        <f>VLOOKUP('Input EIA Imports Petroleum'!$E4828,'EIA Petroleum Classification'!$A:$B,2,FALSE)</f>
        <v/>
      </c>
    </row>
    <row r="4830" spans="1:5">
      <c r="A4830">
        <f>YEAR(B4830)</f>
        <v/>
      </c>
      <c r="B4830">
        <f>'Input EIA Imports Petroleum'!A4829</f>
        <v/>
      </c>
      <c r="C4830">
        <f>'Input EIA Imports Petroleum'!K4829</f>
        <v/>
      </c>
      <c r="D4830">
        <f>'Input EIA Imports Petroleum'!L4829</f>
        <v/>
      </c>
      <c r="E4830">
        <f>VLOOKUP('Input EIA Imports Petroleum'!$E4829,'EIA Petroleum Classification'!$A:$B,2,FALSE)</f>
        <v/>
      </c>
    </row>
    <row r="4831" spans="1:5">
      <c r="A4831">
        <f>YEAR(B4831)</f>
        <v/>
      </c>
      <c r="B4831">
        <f>'Input EIA Imports Petroleum'!A4830</f>
        <v/>
      </c>
      <c r="C4831">
        <f>'Input EIA Imports Petroleum'!K4830</f>
        <v/>
      </c>
      <c r="D4831">
        <f>'Input EIA Imports Petroleum'!L4830</f>
        <v/>
      </c>
      <c r="E4831">
        <f>VLOOKUP('Input EIA Imports Petroleum'!$E4830,'EIA Petroleum Classification'!$A:$B,2,FALSE)</f>
        <v/>
      </c>
    </row>
    <row r="4832" spans="1:5">
      <c r="A4832">
        <f>YEAR(B4832)</f>
        <v/>
      </c>
      <c r="B4832">
        <f>'Input EIA Imports Petroleum'!A4831</f>
        <v/>
      </c>
      <c r="C4832">
        <f>'Input EIA Imports Petroleum'!K4831</f>
        <v/>
      </c>
      <c r="D4832">
        <f>'Input EIA Imports Petroleum'!L4831</f>
        <v/>
      </c>
      <c r="E4832">
        <f>VLOOKUP('Input EIA Imports Petroleum'!$E4831,'EIA Petroleum Classification'!$A:$B,2,FALSE)</f>
        <v/>
      </c>
    </row>
    <row r="4833" spans="1:5">
      <c r="A4833">
        <f>YEAR(B4833)</f>
        <v/>
      </c>
      <c r="B4833">
        <f>'Input EIA Imports Petroleum'!A4832</f>
        <v/>
      </c>
      <c r="C4833">
        <f>'Input EIA Imports Petroleum'!K4832</f>
        <v/>
      </c>
      <c r="D4833">
        <f>'Input EIA Imports Petroleum'!L4832</f>
        <v/>
      </c>
      <c r="E4833">
        <f>VLOOKUP('Input EIA Imports Petroleum'!$E4832,'EIA Petroleum Classification'!$A:$B,2,FALSE)</f>
        <v/>
      </c>
    </row>
    <row r="4834" spans="1:5">
      <c r="A4834">
        <f>YEAR(B4834)</f>
        <v/>
      </c>
      <c r="B4834">
        <f>'Input EIA Imports Petroleum'!A4833</f>
        <v/>
      </c>
      <c r="C4834">
        <f>'Input EIA Imports Petroleum'!K4833</f>
        <v/>
      </c>
      <c r="D4834">
        <f>'Input EIA Imports Petroleum'!L4833</f>
        <v/>
      </c>
      <c r="E4834">
        <f>VLOOKUP('Input EIA Imports Petroleum'!$E4833,'EIA Petroleum Classification'!$A:$B,2,FALSE)</f>
        <v/>
      </c>
    </row>
    <row r="4835" spans="1:5">
      <c r="A4835">
        <f>YEAR(B4835)</f>
        <v/>
      </c>
      <c r="B4835">
        <f>'Input EIA Imports Petroleum'!A4834</f>
        <v/>
      </c>
      <c r="C4835">
        <f>'Input EIA Imports Petroleum'!K4834</f>
        <v/>
      </c>
      <c r="D4835">
        <f>'Input EIA Imports Petroleum'!L4834</f>
        <v/>
      </c>
      <c r="E4835">
        <f>VLOOKUP('Input EIA Imports Petroleum'!$E4834,'EIA Petroleum Classification'!$A:$B,2,FALSE)</f>
        <v/>
      </c>
    </row>
    <row r="4836" spans="1:5">
      <c r="A4836">
        <f>YEAR(B4836)</f>
        <v/>
      </c>
      <c r="B4836">
        <f>'Input EIA Imports Petroleum'!A4835</f>
        <v/>
      </c>
      <c r="C4836">
        <f>'Input EIA Imports Petroleum'!K4835</f>
        <v/>
      </c>
      <c r="D4836">
        <f>'Input EIA Imports Petroleum'!L4835</f>
        <v/>
      </c>
      <c r="E4836">
        <f>VLOOKUP('Input EIA Imports Petroleum'!$E4835,'EIA Petroleum Classification'!$A:$B,2,FALSE)</f>
        <v/>
      </c>
    </row>
    <row r="4837" spans="1:5">
      <c r="A4837">
        <f>YEAR(B4837)</f>
        <v/>
      </c>
      <c r="B4837">
        <f>'Input EIA Imports Petroleum'!A4836</f>
        <v/>
      </c>
      <c r="C4837">
        <f>'Input EIA Imports Petroleum'!K4836</f>
        <v/>
      </c>
      <c r="D4837">
        <f>'Input EIA Imports Petroleum'!L4836</f>
        <v/>
      </c>
      <c r="E4837">
        <f>VLOOKUP('Input EIA Imports Petroleum'!$E4836,'EIA Petroleum Classification'!$A:$B,2,FALSE)</f>
        <v/>
      </c>
    </row>
    <row r="4838" spans="1:5">
      <c r="A4838">
        <f>YEAR(B4838)</f>
        <v/>
      </c>
      <c r="B4838">
        <f>'Input EIA Imports Petroleum'!A4837</f>
        <v/>
      </c>
      <c r="C4838">
        <f>'Input EIA Imports Petroleum'!K4837</f>
        <v/>
      </c>
      <c r="D4838">
        <f>'Input EIA Imports Petroleum'!L4837</f>
        <v/>
      </c>
      <c r="E4838">
        <f>VLOOKUP('Input EIA Imports Petroleum'!$E4837,'EIA Petroleum Classification'!$A:$B,2,FALSE)</f>
        <v/>
      </c>
    </row>
    <row r="4839" spans="1:5">
      <c r="A4839">
        <f>YEAR(B4839)</f>
        <v/>
      </c>
      <c r="B4839">
        <f>'Input EIA Imports Petroleum'!A4838</f>
        <v/>
      </c>
      <c r="C4839">
        <f>'Input EIA Imports Petroleum'!K4838</f>
        <v/>
      </c>
      <c r="D4839">
        <f>'Input EIA Imports Petroleum'!L4838</f>
        <v/>
      </c>
      <c r="E4839">
        <f>VLOOKUP('Input EIA Imports Petroleum'!$E4838,'EIA Petroleum Classification'!$A:$B,2,FALSE)</f>
        <v/>
      </c>
    </row>
    <row r="4840" spans="1:5">
      <c r="A4840">
        <f>YEAR(B4840)</f>
        <v/>
      </c>
      <c r="B4840">
        <f>'Input EIA Imports Petroleum'!A4839</f>
        <v/>
      </c>
      <c r="C4840">
        <f>'Input EIA Imports Petroleum'!K4839</f>
        <v/>
      </c>
      <c r="D4840">
        <f>'Input EIA Imports Petroleum'!L4839</f>
        <v/>
      </c>
      <c r="E4840">
        <f>VLOOKUP('Input EIA Imports Petroleum'!$E4839,'EIA Petroleum Classification'!$A:$B,2,FALSE)</f>
        <v/>
      </c>
    </row>
    <row r="4841" spans="1:5">
      <c r="A4841">
        <f>YEAR(B4841)</f>
        <v/>
      </c>
      <c r="B4841">
        <f>'Input EIA Imports Petroleum'!A4840</f>
        <v/>
      </c>
      <c r="C4841">
        <f>'Input EIA Imports Petroleum'!K4840</f>
        <v/>
      </c>
      <c r="D4841">
        <f>'Input EIA Imports Petroleum'!L4840</f>
        <v/>
      </c>
      <c r="E4841">
        <f>VLOOKUP('Input EIA Imports Petroleum'!$E4840,'EIA Petroleum Classification'!$A:$B,2,FALSE)</f>
        <v/>
      </c>
    </row>
    <row r="4842" spans="1:5">
      <c r="A4842">
        <f>YEAR(B4842)</f>
        <v/>
      </c>
      <c r="B4842">
        <f>'Input EIA Imports Petroleum'!A4841</f>
        <v/>
      </c>
      <c r="C4842">
        <f>'Input EIA Imports Petroleum'!K4841</f>
        <v/>
      </c>
      <c r="D4842">
        <f>'Input EIA Imports Petroleum'!L4841</f>
        <v/>
      </c>
      <c r="E4842">
        <f>VLOOKUP('Input EIA Imports Petroleum'!$E4841,'EIA Petroleum Classification'!$A:$B,2,FALSE)</f>
        <v/>
      </c>
    </row>
    <row r="4843" spans="1:5">
      <c r="A4843">
        <f>YEAR(B4843)</f>
        <v/>
      </c>
      <c r="B4843">
        <f>'Input EIA Imports Petroleum'!A4842</f>
        <v/>
      </c>
      <c r="C4843">
        <f>'Input EIA Imports Petroleum'!K4842</f>
        <v/>
      </c>
      <c r="D4843">
        <f>'Input EIA Imports Petroleum'!L4842</f>
        <v/>
      </c>
      <c r="E4843">
        <f>VLOOKUP('Input EIA Imports Petroleum'!$E4842,'EIA Petroleum Classification'!$A:$B,2,FALSE)</f>
        <v/>
      </c>
    </row>
    <row r="4844" spans="1:5">
      <c r="A4844">
        <f>YEAR(B4844)</f>
        <v/>
      </c>
      <c r="B4844">
        <f>'Input EIA Imports Petroleum'!A4843</f>
        <v/>
      </c>
      <c r="C4844">
        <f>'Input EIA Imports Petroleum'!K4843</f>
        <v/>
      </c>
      <c r="D4844">
        <f>'Input EIA Imports Petroleum'!L4843</f>
        <v/>
      </c>
      <c r="E4844">
        <f>VLOOKUP('Input EIA Imports Petroleum'!$E4843,'EIA Petroleum Classification'!$A:$B,2,FALSE)</f>
        <v/>
      </c>
    </row>
    <row r="4845" spans="1:5">
      <c r="A4845">
        <f>YEAR(B4845)</f>
        <v/>
      </c>
      <c r="B4845">
        <f>'Input EIA Imports Petroleum'!A4844</f>
        <v/>
      </c>
      <c r="C4845">
        <f>'Input EIA Imports Petroleum'!K4844</f>
        <v/>
      </c>
      <c r="D4845">
        <f>'Input EIA Imports Petroleum'!L4844</f>
        <v/>
      </c>
      <c r="E4845">
        <f>VLOOKUP('Input EIA Imports Petroleum'!$E4844,'EIA Petroleum Classification'!$A:$B,2,FALSE)</f>
        <v/>
      </c>
    </row>
    <row r="4846" spans="1:5">
      <c r="A4846">
        <f>YEAR(B4846)</f>
        <v/>
      </c>
      <c r="B4846">
        <f>'Input EIA Imports Petroleum'!A4845</f>
        <v/>
      </c>
      <c r="C4846">
        <f>'Input EIA Imports Petroleum'!K4845</f>
        <v/>
      </c>
      <c r="D4846">
        <f>'Input EIA Imports Petroleum'!L4845</f>
        <v/>
      </c>
      <c r="E4846">
        <f>VLOOKUP('Input EIA Imports Petroleum'!$E4845,'EIA Petroleum Classification'!$A:$B,2,FALSE)</f>
        <v/>
      </c>
    </row>
    <row r="4847" spans="1:5">
      <c r="A4847">
        <f>YEAR(B4847)</f>
        <v/>
      </c>
      <c r="B4847">
        <f>'Input EIA Imports Petroleum'!A4846</f>
        <v/>
      </c>
      <c r="C4847">
        <f>'Input EIA Imports Petroleum'!K4846</f>
        <v/>
      </c>
      <c r="D4847">
        <f>'Input EIA Imports Petroleum'!L4846</f>
        <v/>
      </c>
      <c r="E4847">
        <f>VLOOKUP('Input EIA Imports Petroleum'!$E4846,'EIA Petroleum Classification'!$A:$B,2,FALSE)</f>
        <v/>
      </c>
    </row>
    <row r="4848" spans="1:5">
      <c r="A4848">
        <f>YEAR(B4848)</f>
        <v/>
      </c>
      <c r="B4848">
        <f>'Input EIA Imports Petroleum'!A4847</f>
        <v/>
      </c>
      <c r="C4848">
        <f>'Input EIA Imports Petroleum'!K4847</f>
        <v/>
      </c>
      <c r="D4848">
        <f>'Input EIA Imports Petroleum'!L4847</f>
        <v/>
      </c>
      <c r="E4848">
        <f>VLOOKUP('Input EIA Imports Petroleum'!$E4847,'EIA Petroleum Classification'!$A:$B,2,FALSE)</f>
        <v/>
      </c>
    </row>
    <row r="4849" spans="1:5">
      <c r="A4849">
        <f>YEAR(B4849)</f>
        <v/>
      </c>
      <c r="B4849">
        <f>'Input EIA Imports Petroleum'!A4848</f>
        <v/>
      </c>
      <c r="C4849">
        <f>'Input EIA Imports Petroleum'!K4848</f>
        <v/>
      </c>
      <c r="D4849">
        <f>'Input EIA Imports Petroleum'!L4848</f>
        <v/>
      </c>
      <c r="E4849">
        <f>VLOOKUP('Input EIA Imports Petroleum'!$E4848,'EIA Petroleum Classification'!$A:$B,2,FALSE)</f>
        <v/>
      </c>
    </row>
    <row r="4850" spans="1:5">
      <c r="A4850">
        <f>YEAR(B4850)</f>
        <v/>
      </c>
      <c r="B4850">
        <f>'Input EIA Imports Petroleum'!A4849</f>
        <v/>
      </c>
      <c r="C4850">
        <f>'Input EIA Imports Petroleum'!K4849</f>
        <v/>
      </c>
      <c r="D4850">
        <f>'Input EIA Imports Petroleum'!L4849</f>
        <v/>
      </c>
      <c r="E4850">
        <f>VLOOKUP('Input EIA Imports Petroleum'!$E4849,'EIA Petroleum Classification'!$A:$B,2,FALSE)</f>
        <v/>
      </c>
    </row>
    <row r="4851" spans="1:5">
      <c r="A4851">
        <f>YEAR(B4851)</f>
        <v/>
      </c>
      <c r="B4851">
        <f>'Input EIA Imports Petroleum'!A4850</f>
        <v/>
      </c>
      <c r="C4851">
        <f>'Input EIA Imports Petroleum'!K4850</f>
        <v/>
      </c>
      <c r="D4851">
        <f>'Input EIA Imports Petroleum'!L4850</f>
        <v/>
      </c>
      <c r="E4851">
        <f>VLOOKUP('Input EIA Imports Petroleum'!$E4850,'EIA Petroleum Classification'!$A:$B,2,FALSE)</f>
        <v/>
      </c>
    </row>
    <row r="4852" spans="1:5">
      <c r="A4852">
        <f>YEAR(B4852)</f>
        <v/>
      </c>
      <c r="B4852">
        <f>'Input EIA Imports Petroleum'!A4851</f>
        <v/>
      </c>
      <c r="C4852">
        <f>'Input EIA Imports Petroleum'!K4851</f>
        <v/>
      </c>
      <c r="D4852">
        <f>'Input EIA Imports Petroleum'!L4851</f>
        <v/>
      </c>
      <c r="E4852">
        <f>VLOOKUP('Input EIA Imports Petroleum'!$E4851,'EIA Petroleum Classification'!$A:$B,2,FALSE)</f>
        <v/>
      </c>
    </row>
    <row r="4853" spans="1:5">
      <c r="A4853">
        <f>YEAR(B4853)</f>
        <v/>
      </c>
      <c r="B4853">
        <f>'Input EIA Imports Petroleum'!A4852</f>
        <v/>
      </c>
      <c r="C4853">
        <f>'Input EIA Imports Petroleum'!K4852</f>
        <v/>
      </c>
      <c r="D4853">
        <f>'Input EIA Imports Petroleum'!L4852</f>
        <v/>
      </c>
      <c r="E4853">
        <f>VLOOKUP('Input EIA Imports Petroleum'!$E4852,'EIA Petroleum Classification'!$A:$B,2,FALSE)</f>
        <v/>
      </c>
    </row>
    <row r="4854" spans="1:5">
      <c r="A4854">
        <f>YEAR(B4854)</f>
        <v/>
      </c>
      <c r="B4854">
        <f>'Input EIA Imports Petroleum'!A4853</f>
        <v/>
      </c>
      <c r="C4854">
        <f>'Input EIA Imports Petroleum'!K4853</f>
        <v/>
      </c>
      <c r="D4854">
        <f>'Input EIA Imports Petroleum'!L4853</f>
        <v/>
      </c>
      <c r="E4854">
        <f>VLOOKUP('Input EIA Imports Petroleum'!$E4853,'EIA Petroleum Classification'!$A:$B,2,FALSE)</f>
        <v/>
      </c>
    </row>
    <row r="4855" spans="1:5">
      <c r="A4855">
        <f>YEAR(B4855)</f>
        <v/>
      </c>
      <c r="B4855">
        <f>'Input EIA Imports Petroleum'!A4854</f>
        <v/>
      </c>
      <c r="C4855">
        <f>'Input EIA Imports Petroleum'!K4854</f>
        <v/>
      </c>
      <c r="D4855">
        <f>'Input EIA Imports Petroleum'!L4854</f>
        <v/>
      </c>
      <c r="E4855">
        <f>VLOOKUP('Input EIA Imports Petroleum'!$E4854,'EIA Petroleum Classification'!$A:$B,2,FALSE)</f>
        <v/>
      </c>
    </row>
    <row r="4856" spans="1:5">
      <c r="A4856">
        <f>YEAR(B4856)</f>
        <v/>
      </c>
      <c r="B4856">
        <f>'Input EIA Imports Petroleum'!A4855</f>
        <v/>
      </c>
      <c r="C4856">
        <f>'Input EIA Imports Petroleum'!K4855</f>
        <v/>
      </c>
      <c r="D4856">
        <f>'Input EIA Imports Petroleum'!L4855</f>
        <v/>
      </c>
      <c r="E4856">
        <f>VLOOKUP('Input EIA Imports Petroleum'!$E4855,'EIA Petroleum Classification'!$A:$B,2,FALSE)</f>
        <v/>
      </c>
    </row>
    <row r="4857" spans="1:5">
      <c r="A4857">
        <f>YEAR(B4857)</f>
        <v/>
      </c>
      <c r="B4857">
        <f>'Input EIA Imports Petroleum'!A4856</f>
        <v/>
      </c>
      <c r="C4857">
        <f>'Input EIA Imports Petroleum'!K4856</f>
        <v/>
      </c>
      <c r="D4857">
        <f>'Input EIA Imports Petroleum'!L4856</f>
        <v/>
      </c>
      <c r="E4857">
        <f>VLOOKUP('Input EIA Imports Petroleum'!$E4856,'EIA Petroleum Classification'!$A:$B,2,FALSE)</f>
        <v/>
      </c>
    </row>
    <row r="4858" spans="1:5">
      <c r="A4858">
        <f>YEAR(B4858)</f>
        <v/>
      </c>
      <c r="B4858">
        <f>'Input EIA Imports Petroleum'!A4857</f>
        <v/>
      </c>
      <c r="C4858">
        <f>'Input EIA Imports Petroleum'!K4857</f>
        <v/>
      </c>
      <c r="D4858">
        <f>'Input EIA Imports Petroleum'!L4857</f>
        <v/>
      </c>
      <c r="E4858">
        <f>VLOOKUP('Input EIA Imports Petroleum'!$E4857,'EIA Petroleum Classification'!$A:$B,2,FALSE)</f>
        <v/>
      </c>
    </row>
    <row r="4859" spans="1:5">
      <c r="A4859">
        <f>YEAR(B4859)</f>
        <v/>
      </c>
      <c r="B4859">
        <f>'Input EIA Imports Petroleum'!A4858</f>
        <v/>
      </c>
      <c r="C4859">
        <f>'Input EIA Imports Petroleum'!K4858</f>
        <v/>
      </c>
      <c r="D4859">
        <f>'Input EIA Imports Petroleum'!L4858</f>
        <v/>
      </c>
      <c r="E4859">
        <f>VLOOKUP('Input EIA Imports Petroleum'!$E4858,'EIA Petroleum Classification'!$A:$B,2,FALSE)</f>
        <v/>
      </c>
    </row>
    <row r="4860" spans="1:5">
      <c r="A4860">
        <f>YEAR(B4860)</f>
        <v/>
      </c>
      <c r="B4860">
        <f>'Input EIA Imports Petroleum'!A4859</f>
        <v/>
      </c>
      <c r="C4860">
        <f>'Input EIA Imports Petroleum'!K4859</f>
        <v/>
      </c>
      <c r="D4860">
        <f>'Input EIA Imports Petroleum'!L4859</f>
        <v/>
      </c>
      <c r="E4860">
        <f>VLOOKUP('Input EIA Imports Petroleum'!$E4859,'EIA Petroleum Classification'!$A:$B,2,FALSE)</f>
        <v/>
      </c>
    </row>
    <row r="4861" spans="1:5">
      <c r="A4861">
        <f>YEAR(B4861)</f>
        <v/>
      </c>
      <c r="B4861">
        <f>'Input EIA Imports Petroleum'!A4860</f>
        <v/>
      </c>
      <c r="C4861">
        <f>'Input EIA Imports Petroleum'!K4860</f>
        <v/>
      </c>
      <c r="D4861">
        <f>'Input EIA Imports Petroleum'!L4860</f>
        <v/>
      </c>
      <c r="E4861">
        <f>VLOOKUP('Input EIA Imports Petroleum'!$E4860,'EIA Petroleum Classification'!$A:$B,2,FALSE)</f>
        <v/>
      </c>
    </row>
    <row r="4862" spans="1:5">
      <c r="A4862">
        <f>YEAR(B4862)</f>
        <v/>
      </c>
      <c r="B4862">
        <f>'Input EIA Imports Petroleum'!A4861</f>
        <v/>
      </c>
      <c r="C4862">
        <f>'Input EIA Imports Petroleum'!K4861</f>
        <v/>
      </c>
      <c r="D4862">
        <f>'Input EIA Imports Petroleum'!L4861</f>
        <v/>
      </c>
      <c r="E4862">
        <f>VLOOKUP('Input EIA Imports Petroleum'!$E4861,'EIA Petroleum Classification'!$A:$B,2,FALSE)</f>
        <v/>
      </c>
    </row>
    <row r="4863" spans="1:5">
      <c r="A4863">
        <f>YEAR(B4863)</f>
        <v/>
      </c>
      <c r="B4863">
        <f>'Input EIA Imports Petroleum'!A4862</f>
        <v/>
      </c>
      <c r="C4863">
        <f>'Input EIA Imports Petroleum'!K4862</f>
        <v/>
      </c>
      <c r="D4863">
        <f>'Input EIA Imports Petroleum'!L4862</f>
        <v/>
      </c>
      <c r="E4863">
        <f>VLOOKUP('Input EIA Imports Petroleum'!$E4862,'EIA Petroleum Classification'!$A:$B,2,FALSE)</f>
        <v/>
      </c>
    </row>
    <row r="4864" spans="1:5">
      <c r="A4864">
        <f>YEAR(B4864)</f>
        <v/>
      </c>
      <c r="B4864">
        <f>'Input EIA Imports Petroleum'!A4863</f>
        <v/>
      </c>
      <c r="C4864">
        <f>'Input EIA Imports Petroleum'!K4863</f>
        <v/>
      </c>
      <c r="D4864">
        <f>'Input EIA Imports Petroleum'!L4863</f>
        <v/>
      </c>
      <c r="E4864">
        <f>VLOOKUP('Input EIA Imports Petroleum'!$E4863,'EIA Petroleum Classification'!$A:$B,2,FALSE)</f>
        <v/>
      </c>
    </row>
    <row r="4865" spans="1:5">
      <c r="A4865">
        <f>YEAR(B4865)</f>
        <v/>
      </c>
      <c r="B4865">
        <f>'Input EIA Imports Petroleum'!A4864</f>
        <v/>
      </c>
      <c r="C4865">
        <f>'Input EIA Imports Petroleum'!K4864</f>
        <v/>
      </c>
      <c r="D4865">
        <f>'Input EIA Imports Petroleum'!L4864</f>
        <v/>
      </c>
      <c r="E4865">
        <f>VLOOKUP('Input EIA Imports Petroleum'!$E4864,'EIA Petroleum Classification'!$A:$B,2,FALSE)</f>
        <v/>
      </c>
    </row>
    <row r="4866" spans="1:5">
      <c r="A4866">
        <f>YEAR(B4866)</f>
        <v/>
      </c>
      <c r="B4866">
        <f>'Input EIA Imports Petroleum'!A4865</f>
        <v/>
      </c>
      <c r="C4866">
        <f>'Input EIA Imports Petroleum'!K4865</f>
        <v/>
      </c>
      <c r="D4866">
        <f>'Input EIA Imports Petroleum'!L4865</f>
        <v/>
      </c>
      <c r="E4866">
        <f>VLOOKUP('Input EIA Imports Petroleum'!$E4865,'EIA Petroleum Classification'!$A:$B,2,FALSE)</f>
        <v/>
      </c>
    </row>
    <row r="4867" spans="1:5">
      <c r="A4867">
        <f>YEAR(B4867)</f>
        <v/>
      </c>
      <c r="B4867">
        <f>'Input EIA Imports Petroleum'!A4866</f>
        <v/>
      </c>
      <c r="C4867">
        <f>'Input EIA Imports Petroleum'!K4866</f>
        <v/>
      </c>
      <c r="D4867">
        <f>'Input EIA Imports Petroleum'!L4866</f>
        <v/>
      </c>
      <c r="E4867">
        <f>VLOOKUP('Input EIA Imports Petroleum'!$E4866,'EIA Petroleum Classification'!$A:$B,2,FALSE)</f>
        <v/>
      </c>
    </row>
    <row r="4868" spans="1:5">
      <c r="A4868">
        <f>YEAR(B4868)</f>
        <v/>
      </c>
      <c r="B4868">
        <f>'Input EIA Imports Petroleum'!A4867</f>
        <v/>
      </c>
      <c r="C4868">
        <f>'Input EIA Imports Petroleum'!K4867</f>
        <v/>
      </c>
      <c r="D4868">
        <f>'Input EIA Imports Petroleum'!L4867</f>
        <v/>
      </c>
      <c r="E4868">
        <f>VLOOKUP('Input EIA Imports Petroleum'!$E4867,'EIA Petroleum Classification'!$A:$B,2,FALSE)</f>
        <v/>
      </c>
    </row>
    <row r="4869" spans="1:5">
      <c r="A4869">
        <f>YEAR(B4869)</f>
        <v/>
      </c>
      <c r="B4869">
        <f>'Input EIA Imports Petroleum'!A4868</f>
        <v/>
      </c>
      <c r="C4869">
        <f>'Input EIA Imports Petroleum'!K4868</f>
        <v/>
      </c>
      <c r="D4869">
        <f>'Input EIA Imports Petroleum'!L4868</f>
        <v/>
      </c>
      <c r="E4869">
        <f>VLOOKUP('Input EIA Imports Petroleum'!$E4868,'EIA Petroleum Classification'!$A:$B,2,FALSE)</f>
        <v/>
      </c>
    </row>
    <row r="4870" spans="1:5">
      <c r="A4870">
        <f>YEAR(B4870)</f>
        <v/>
      </c>
      <c r="B4870">
        <f>'Input EIA Imports Petroleum'!A4869</f>
        <v/>
      </c>
      <c r="C4870">
        <f>'Input EIA Imports Petroleum'!K4869</f>
        <v/>
      </c>
      <c r="D4870">
        <f>'Input EIA Imports Petroleum'!L4869</f>
        <v/>
      </c>
      <c r="E4870">
        <f>VLOOKUP('Input EIA Imports Petroleum'!$E4869,'EIA Petroleum Classification'!$A:$B,2,FALSE)</f>
        <v/>
      </c>
    </row>
    <row r="4871" spans="1:5">
      <c r="A4871">
        <f>YEAR(B4871)</f>
        <v/>
      </c>
      <c r="B4871">
        <f>'Input EIA Imports Petroleum'!A4870</f>
        <v/>
      </c>
      <c r="C4871">
        <f>'Input EIA Imports Petroleum'!K4870</f>
        <v/>
      </c>
      <c r="D4871">
        <f>'Input EIA Imports Petroleum'!L4870</f>
        <v/>
      </c>
      <c r="E4871">
        <f>VLOOKUP('Input EIA Imports Petroleum'!$E4870,'EIA Petroleum Classification'!$A:$B,2,FALSE)</f>
        <v/>
      </c>
    </row>
    <row r="4872" spans="1:5">
      <c r="A4872">
        <f>YEAR(B4872)</f>
        <v/>
      </c>
      <c r="B4872">
        <f>'Input EIA Imports Petroleum'!A4871</f>
        <v/>
      </c>
      <c r="C4872">
        <f>'Input EIA Imports Petroleum'!K4871</f>
        <v/>
      </c>
      <c r="D4872">
        <f>'Input EIA Imports Petroleum'!L4871</f>
        <v/>
      </c>
      <c r="E4872">
        <f>VLOOKUP('Input EIA Imports Petroleum'!$E4871,'EIA Petroleum Classification'!$A:$B,2,FALSE)</f>
        <v/>
      </c>
    </row>
    <row r="4873" spans="1:5">
      <c r="A4873">
        <f>YEAR(B4873)</f>
        <v/>
      </c>
      <c r="B4873">
        <f>'Input EIA Imports Petroleum'!A4872</f>
        <v/>
      </c>
      <c r="C4873">
        <f>'Input EIA Imports Petroleum'!K4872</f>
        <v/>
      </c>
      <c r="D4873">
        <f>'Input EIA Imports Petroleum'!L4872</f>
        <v/>
      </c>
      <c r="E4873">
        <f>VLOOKUP('Input EIA Imports Petroleum'!$E4872,'EIA Petroleum Classification'!$A:$B,2,FALSE)</f>
        <v/>
      </c>
    </row>
    <row r="4874" spans="1:5">
      <c r="A4874">
        <f>YEAR(B4874)</f>
        <v/>
      </c>
      <c r="B4874">
        <f>'Input EIA Imports Petroleum'!A4873</f>
        <v/>
      </c>
      <c r="C4874">
        <f>'Input EIA Imports Petroleum'!K4873</f>
        <v/>
      </c>
      <c r="D4874">
        <f>'Input EIA Imports Petroleum'!L4873</f>
        <v/>
      </c>
      <c r="E4874">
        <f>VLOOKUP('Input EIA Imports Petroleum'!$E4873,'EIA Petroleum Classification'!$A:$B,2,FALSE)</f>
        <v/>
      </c>
    </row>
    <row r="4875" spans="1:5">
      <c r="A4875">
        <f>YEAR(B4875)</f>
        <v/>
      </c>
      <c r="B4875">
        <f>'Input EIA Imports Petroleum'!A4874</f>
        <v/>
      </c>
      <c r="C4875">
        <f>'Input EIA Imports Petroleum'!K4874</f>
        <v/>
      </c>
      <c r="D4875">
        <f>'Input EIA Imports Petroleum'!L4874</f>
        <v/>
      </c>
      <c r="E4875">
        <f>VLOOKUP('Input EIA Imports Petroleum'!$E4874,'EIA Petroleum Classification'!$A:$B,2,FALSE)</f>
        <v/>
      </c>
    </row>
    <row r="4876" spans="1:5">
      <c r="A4876">
        <f>YEAR(B4876)</f>
        <v/>
      </c>
      <c r="B4876">
        <f>'Input EIA Imports Petroleum'!A4875</f>
        <v/>
      </c>
      <c r="C4876">
        <f>'Input EIA Imports Petroleum'!K4875</f>
        <v/>
      </c>
      <c r="D4876">
        <f>'Input EIA Imports Petroleum'!L4875</f>
        <v/>
      </c>
      <c r="E4876">
        <f>VLOOKUP('Input EIA Imports Petroleum'!$E4875,'EIA Petroleum Classification'!$A:$B,2,FALSE)</f>
        <v/>
      </c>
    </row>
    <row r="4877" spans="1:5">
      <c r="A4877">
        <f>YEAR(B4877)</f>
        <v/>
      </c>
      <c r="B4877">
        <f>'Input EIA Imports Petroleum'!A4876</f>
        <v/>
      </c>
      <c r="C4877">
        <f>'Input EIA Imports Petroleum'!K4876</f>
        <v/>
      </c>
      <c r="D4877">
        <f>'Input EIA Imports Petroleum'!L4876</f>
        <v/>
      </c>
      <c r="E4877">
        <f>VLOOKUP('Input EIA Imports Petroleum'!$E4876,'EIA Petroleum Classification'!$A:$B,2,FALSE)</f>
        <v/>
      </c>
    </row>
    <row r="4878" spans="1:5">
      <c r="A4878">
        <f>YEAR(B4878)</f>
        <v/>
      </c>
      <c r="B4878">
        <f>'Input EIA Imports Petroleum'!A4877</f>
        <v/>
      </c>
      <c r="C4878">
        <f>'Input EIA Imports Petroleum'!K4877</f>
        <v/>
      </c>
      <c r="D4878">
        <f>'Input EIA Imports Petroleum'!L4877</f>
        <v/>
      </c>
      <c r="E4878">
        <f>VLOOKUP('Input EIA Imports Petroleum'!$E4877,'EIA Petroleum Classification'!$A:$B,2,FALSE)</f>
        <v/>
      </c>
    </row>
    <row r="4879" spans="1:5">
      <c r="A4879">
        <f>YEAR(B4879)</f>
        <v/>
      </c>
      <c r="B4879">
        <f>'Input EIA Imports Petroleum'!A4878</f>
        <v/>
      </c>
      <c r="C4879">
        <f>'Input EIA Imports Petroleum'!K4878</f>
        <v/>
      </c>
      <c r="D4879">
        <f>'Input EIA Imports Petroleum'!L4878</f>
        <v/>
      </c>
      <c r="E4879">
        <f>VLOOKUP('Input EIA Imports Petroleum'!$E4878,'EIA Petroleum Classification'!$A:$B,2,FALSE)</f>
        <v/>
      </c>
    </row>
    <row r="4880" spans="1:5">
      <c r="A4880">
        <f>YEAR(B4880)</f>
        <v/>
      </c>
      <c r="B4880">
        <f>'Input EIA Imports Petroleum'!A4879</f>
        <v/>
      </c>
      <c r="C4880">
        <f>'Input EIA Imports Petroleum'!K4879</f>
        <v/>
      </c>
      <c r="D4880">
        <f>'Input EIA Imports Petroleum'!L4879</f>
        <v/>
      </c>
      <c r="E4880">
        <f>VLOOKUP('Input EIA Imports Petroleum'!$E4879,'EIA Petroleum Classification'!$A:$B,2,FALSE)</f>
        <v/>
      </c>
    </row>
    <row r="4881" spans="1:5">
      <c r="A4881">
        <f>YEAR(B4881)</f>
        <v/>
      </c>
      <c r="B4881">
        <f>'Input EIA Imports Petroleum'!A4880</f>
        <v/>
      </c>
      <c r="C4881">
        <f>'Input EIA Imports Petroleum'!K4880</f>
        <v/>
      </c>
      <c r="D4881">
        <f>'Input EIA Imports Petroleum'!L4880</f>
        <v/>
      </c>
      <c r="E4881">
        <f>VLOOKUP('Input EIA Imports Petroleum'!$E4880,'EIA Petroleum Classification'!$A:$B,2,FALSE)</f>
        <v/>
      </c>
    </row>
    <row r="4882" spans="1:5">
      <c r="A4882">
        <f>YEAR(B4882)</f>
        <v/>
      </c>
      <c r="B4882">
        <f>'Input EIA Imports Petroleum'!A4881</f>
        <v/>
      </c>
      <c r="C4882">
        <f>'Input EIA Imports Petroleum'!K4881</f>
        <v/>
      </c>
      <c r="D4882">
        <f>'Input EIA Imports Petroleum'!L4881</f>
        <v/>
      </c>
      <c r="E4882">
        <f>VLOOKUP('Input EIA Imports Petroleum'!$E4881,'EIA Petroleum Classification'!$A:$B,2,FALSE)</f>
        <v/>
      </c>
    </row>
    <row r="4883" spans="1:5">
      <c r="A4883">
        <f>YEAR(B4883)</f>
        <v/>
      </c>
      <c r="B4883">
        <f>'Input EIA Imports Petroleum'!A4882</f>
        <v/>
      </c>
      <c r="C4883">
        <f>'Input EIA Imports Petroleum'!K4882</f>
        <v/>
      </c>
      <c r="D4883">
        <f>'Input EIA Imports Petroleum'!L4882</f>
        <v/>
      </c>
      <c r="E4883">
        <f>VLOOKUP('Input EIA Imports Petroleum'!$E4882,'EIA Petroleum Classification'!$A:$B,2,FALSE)</f>
        <v/>
      </c>
    </row>
    <row r="4884" spans="1:5">
      <c r="A4884">
        <f>YEAR(B4884)</f>
        <v/>
      </c>
      <c r="B4884">
        <f>'Input EIA Imports Petroleum'!A4883</f>
        <v/>
      </c>
      <c r="C4884">
        <f>'Input EIA Imports Petroleum'!K4883</f>
        <v/>
      </c>
      <c r="D4884">
        <f>'Input EIA Imports Petroleum'!L4883</f>
        <v/>
      </c>
      <c r="E4884">
        <f>VLOOKUP('Input EIA Imports Petroleum'!$E4883,'EIA Petroleum Classification'!$A:$B,2,FALSE)</f>
        <v/>
      </c>
    </row>
    <row r="4885" spans="1:5">
      <c r="A4885">
        <f>YEAR(B4885)</f>
        <v/>
      </c>
      <c r="B4885">
        <f>'Input EIA Imports Petroleum'!A4884</f>
        <v/>
      </c>
      <c r="C4885">
        <f>'Input EIA Imports Petroleum'!K4884</f>
        <v/>
      </c>
      <c r="D4885">
        <f>'Input EIA Imports Petroleum'!L4884</f>
        <v/>
      </c>
      <c r="E4885">
        <f>VLOOKUP('Input EIA Imports Petroleum'!$E4884,'EIA Petroleum Classification'!$A:$B,2,FALSE)</f>
        <v/>
      </c>
    </row>
    <row r="4886" spans="1:5">
      <c r="A4886">
        <f>YEAR(B4886)</f>
        <v/>
      </c>
      <c r="B4886">
        <f>'Input EIA Imports Petroleum'!A4885</f>
        <v/>
      </c>
      <c r="C4886">
        <f>'Input EIA Imports Petroleum'!K4885</f>
        <v/>
      </c>
      <c r="D4886">
        <f>'Input EIA Imports Petroleum'!L4885</f>
        <v/>
      </c>
      <c r="E4886">
        <f>VLOOKUP('Input EIA Imports Petroleum'!$E4885,'EIA Petroleum Classification'!$A:$B,2,FALSE)</f>
        <v/>
      </c>
    </row>
    <row r="4887" spans="1:5">
      <c r="A4887">
        <f>YEAR(B4887)</f>
        <v/>
      </c>
      <c r="B4887">
        <f>'Input EIA Imports Petroleum'!A4886</f>
        <v/>
      </c>
      <c r="C4887">
        <f>'Input EIA Imports Petroleum'!K4886</f>
        <v/>
      </c>
      <c r="D4887">
        <f>'Input EIA Imports Petroleum'!L4886</f>
        <v/>
      </c>
      <c r="E4887">
        <f>VLOOKUP('Input EIA Imports Petroleum'!$E4886,'EIA Petroleum Classification'!$A:$B,2,FALSE)</f>
        <v/>
      </c>
    </row>
    <row r="4888" spans="1:5">
      <c r="A4888">
        <f>YEAR(B4888)</f>
        <v/>
      </c>
      <c r="B4888">
        <f>'Input EIA Imports Petroleum'!A4887</f>
        <v/>
      </c>
      <c r="C4888">
        <f>'Input EIA Imports Petroleum'!K4887</f>
        <v/>
      </c>
      <c r="D4888">
        <f>'Input EIA Imports Petroleum'!L4887</f>
        <v/>
      </c>
      <c r="E4888">
        <f>VLOOKUP('Input EIA Imports Petroleum'!$E4887,'EIA Petroleum Classification'!$A:$B,2,FALSE)</f>
        <v/>
      </c>
    </row>
    <row r="4889" spans="1:5">
      <c r="A4889">
        <f>YEAR(B4889)</f>
        <v/>
      </c>
      <c r="B4889">
        <f>'Input EIA Imports Petroleum'!A4888</f>
        <v/>
      </c>
      <c r="C4889">
        <f>'Input EIA Imports Petroleum'!K4888</f>
        <v/>
      </c>
      <c r="D4889">
        <f>'Input EIA Imports Petroleum'!L4888</f>
        <v/>
      </c>
      <c r="E4889">
        <f>VLOOKUP('Input EIA Imports Petroleum'!$E4888,'EIA Petroleum Classification'!$A:$B,2,FALSE)</f>
        <v/>
      </c>
    </row>
    <row r="4890" spans="1:5">
      <c r="A4890">
        <f>YEAR(B4890)</f>
        <v/>
      </c>
      <c r="B4890">
        <f>'Input EIA Imports Petroleum'!A4889</f>
        <v/>
      </c>
      <c r="C4890">
        <f>'Input EIA Imports Petroleum'!K4889</f>
        <v/>
      </c>
      <c r="D4890">
        <f>'Input EIA Imports Petroleum'!L4889</f>
        <v/>
      </c>
      <c r="E4890">
        <f>VLOOKUP('Input EIA Imports Petroleum'!$E4889,'EIA Petroleum Classification'!$A:$B,2,FALSE)</f>
        <v/>
      </c>
    </row>
    <row r="4891" spans="1:5">
      <c r="A4891">
        <f>YEAR(B4891)</f>
        <v/>
      </c>
      <c r="B4891">
        <f>'Input EIA Imports Petroleum'!A4890</f>
        <v/>
      </c>
      <c r="C4891">
        <f>'Input EIA Imports Petroleum'!K4890</f>
        <v/>
      </c>
      <c r="D4891">
        <f>'Input EIA Imports Petroleum'!L4890</f>
        <v/>
      </c>
      <c r="E4891">
        <f>VLOOKUP('Input EIA Imports Petroleum'!$E4890,'EIA Petroleum Classification'!$A:$B,2,FALSE)</f>
        <v/>
      </c>
    </row>
    <row r="4892" spans="1:5">
      <c r="A4892">
        <f>YEAR(B4892)</f>
        <v/>
      </c>
      <c r="B4892">
        <f>'Input EIA Imports Petroleum'!A4891</f>
        <v/>
      </c>
      <c r="C4892">
        <f>'Input EIA Imports Petroleum'!K4891</f>
        <v/>
      </c>
      <c r="D4892">
        <f>'Input EIA Imports Petroleum'!L4891</f>
        <v/>
      </c>
      <c r="E4892">
        <f>VLOOKUP('Input EIA Imports Petroleum'!$E4891,'EIA Petroleum Classification'!$A:$B,2,FALSE)</f>
        <v/>
      </c>
    </row>
    <row r="4893" spans="1:5">
      <c r="A4893">
        <f>YEAR(B4893)</f>
        <v/>
      </c>
      <c r="B4893">
        <f>'Input EIA Imports Petroleum'!A4892</f>
        <v/>
      </c>
      <c r="C4893">
        <f>'Input EIA Imports Petroleum'!K4892</f>
        <v/>
      </c>
      <c r="D4893">
        <f>'Input EIA Imports Petroleum'!L4892</f>
        <v/>
      </c>
      <c r="E4893">
        <f>VLOOKUP('Input EIA Imports Petroleum'!$E4892,'EIA Petroleum Classification'!$A:$B,2,FALSE)</f>
        <v/>
      </c>
    </row>
    <row r="4894" spans="1:5">
      <c r="A4894">
        <f>YEAR(B4894)</f>
        <v/>
      </c>
      <c r="B4894">
        <f>'Input EIA Imports Petroleum'!A4893</f>
        <v/>
      </c>
      <c r="C4894">
        <f>'Input EIA Imports Petroleum'!K4893</f>
        <v/>
      </c>
      <c r="D4894">
        <f>'Input EIA Imports Petroleum'!L4893</f>
        <v/>
      </c>
      <c r="E4894">
        <f>VLOOKUP('Input EIA Imports Petroleum'!$E4893,'EIA Petroleum Classification'!$A:$B,2,FALSE)</f>
        <v/>
      </c>
    </row>
    <row r="4895" spans="1:5">
      <c r="A4895">
        <f>YEAR(B4895)</f>
        <v/>
      </c>
      <c r="B4895">
        <f>'Input EIA Imports Petroleum'!A4894</f>
        <v/>
      </c>
      <c r="C4895">
        <f>'Input EIA Imports Petroleum'!K4894</f>
        <v/>
      </c>
      <c r="D4895">
        <f>'Input EIA Imports Petroleum'!L4894</f>
        <v/>
      </c>
      <c r="E4895">
        <f>VLOOKUP('Input EIA Imports Petroleum'!$E4894,'EIA Petroleum Classification'!$A:$B,2,FALSE)</f>
        <v/>
      </c>
    </row>
    <row r="4896" spans="1:5">
      <c r="A4896">
        <f>YEAR(B4896)</f>
        <v/>
      </c>
      <c r="B4896">
        <f>'Input EIA Imports Petroleum'!A4895</f>
        <v/>
      </c>
      <c r="C4896">
        <f>'Input EIA Imports Petroleum'!K4895</f>
        <v/>
      </c>
      <c r="D4896">
        <f>'Input EIA Imports Petroleum'!L4895</f>
        <v/>
      </c>
      <c r="E4896">
        <f>VLOOKUP('Input EIA Imports Petroleum'!$E4895,'EIA Petroleum Classification'!$A:$B,2,FALSE)</f>
        <v/>
      </c>
    </row>
    <row r="4897" spans="1:5">
      <c r="A4897">
        <f>YEAR(B4897)</f>
        <v/>
      </c>
      <c r="B4897">
        <f>'Input EIA Imports Petroleum'!A4896</f>
        <v/>
      </c>
      <c r="C4897">
        <f>'Input EIA Imports Petroleum'!K4896</f>
        <v/>
      </c>
      <c r="D4897">
        <f>'Input EIA Imports Petroleum'!L4896</f>
        <v/>
      </c>
      <c r="E4897">
        <f>VLOOKUP('Input EIA Imports Petroleum'!$E4896,'EIA Petroleum Classification'!$A:$B,2,FALSE)</f>
        <v/>
      </c>
    </row>
    <row r="4898" spans="1:5">
      <c r="A4898">
        <f>YEAR(B4898)</f>
        <v/>
      </c>
      <c r="B4898">
        <f>'Input EIA Imports Petroleum'!A4897</f>
        <v/>
      </c>
      <c r="C4898">
        <f>'Input EIA Imports Petroleum'!K4897</f>
        <v/>
      </c>
      <c r="D4898">
        <f>'Input EIA Imports Petroleum'!L4897</f>
        <v/>
      </c>
      <c r="E4898">
        <f>VLOOKUP('Input EIA Imports Petroleum'!$E4897,'EIA Petroleum Classification'!$A:$B,2,FALSE)</f>
        <v/>
      </c>
    </row>
    <row r="4899" spans="1:5">
      <c r="A4899">
        <f>YEAR(B4899)</f>
        <v/>
      </c>
      <c r="B4899">
        <f>'Input EIA Imports Petroleum'!A4898</f>
        <v/>
      </c>
      <c r="C4899">
        <f>'Input EIA Imports Petroleum'!K4898</f>
        <v/>
      </c>
      <c r="D4899">
        <f>'Input EIA Imports Petroleum'!L4898</f>
        <v/>
      </c>
      <c r="E4899">
        <f>VLOOKUP('Input EIA Imports Petroleum'!$E4898,'EIA Petroleum Classification'!$A:$B,2,FALSE)</f>
        <v/>
      </c>
    </row>
    <row r="4900" spans="1:5">
      <c r="A4900">
        <f>YEAR(B4900)</f>
        <v/>
      </c>
      <c r="B4900">
        <f>'Input EIA Imports Petroleum'!A4899</f>
        <v/>
      </c>
      <c r="C4900">
        <f>'Input EIA Imports Petroleum'!K4899</f>
        <v/>
      </c>
      <c r="D4900">
        <f>'Input EIA Imports Petroleum'!L4899</f>
        <v/>
      </c>
      <c r="E4900">
        <f>VLOOKUP('Input EIA Imports Petroleum'!$E4899,'EIA Petroleum Classification'!$A:$B,2,FALSE)</f>
        <v/>
      </c>
    </row>
    <row r="4901" spans="1:5">
      <c r="A4901">
        <f>YEAR(B4901)</f>
        <v/>
      </c>
      <c r="B4901">
        <f>'Input EIA Imports Petroleum'!A4900</f>
        <v/>
      </c>
      <c r="C4901">
        <f>'Input EIA Imports Petroleum'!K4900</f>
        <v/>
      </c>
      <c r="D4901">
        <f>'Input EIA Imports Petroleum'!L4900</f>
        <v/>
      </c>
      <c r="E4901">
        <f>VLOOKUP('Input EIA Imports Petroleum'!$E4900,'EIA Petroleum Classification'!$A:$B,2,FALSE)</f>
        <v/>
      </c>
    </row>
    <row r="4902" spans="1:5">
      <c r="A4902">
        <f>YEAR(B4902)</f>
        <v/>
      </c>
      <c r="B4902">
        <f>'Input EIA Imports Petroleum'!A4901</f>
        <v/>
      </c>
      <c r="C4902">
        <f>'Input EIA Imports Petroleum'!K4901</f>
        <v/>
      </c>
      <c r="D4902">
        <f>'Input EIA Imports Petroleum'!L4901</f>
        <v/>
      </c>
      <c r="E4902">
        <f>VLOOKUP('Input EIA Imports Petroleum'!$E4901,'EIA Petroleum Classification'!$A:$B,2,FALSE)</f>
        <v/>
      </c>
    </row>
    <row r="4903" spans="1:5">
      <c r="A4903">
        <f>YEAR(B4903)</f>
        <v/>
      </c>
      <c r="B4903">
        <f>'Input EIA Imports Petroleum'!A4902</f>
        <v/>
      </c>
      <c r="C4903">
        <f>'Input EIA Imports Petroleum'!K4902</f>
        <v/>
      </c>
      <c r="D4903">
        <f>'Input EIA Imports Petroleum'!L4902</f>
        <v/>
      </c>
      <c r="E4903">
        <f>VLOOKUP('Input EIA Imports Petroleum'!$E4902,'EIA Petroleum Classification'!$A:$B,2,FALSE)</f>
        <v/>
      </c>
    </row>
    <row r="4904" spans="1:5">
      <c r="A4904">
        <f>YEAR(B4904)</f>
        <v/>
      </c>
      <c r="B4904">
        <f>'Input EIA Imports Petroleum'!A4903</f>
        <v/>
      </c>
      <c r="C4904">
        <f>'Input EIA Imports Petroleum'!K4903</f>
        <v/>
      </c>
      <c r="D4904">
        <f>'Input EIA Imports Petroleum'!L4903</f>
        <v/>
      </c>
      <c r="E4904">
        <f>VLOOKUP('Input EIA Imports Petroleum'!$E4903,'EIA Petroleum Classification'!$A:$B,2,FALSE)</f>
        <v/>
      </c>
    </row>
    <row r="4905" spans="1:5">
      <c r="A4905">
        <f>YEAR(B4905)</f>
        <v/>
      </c>
      <c r="B4905">
        <f>'Input EIA Imports Petroleum'!A4904</f>
        <v/>
      </c>
      <c r="C4905">
        <f>'Input EIA Imports Petroleum'!K4904</f>
        <v/>
      </c>
      <c r="D4905">
        <f>'Input EIA Imports Petroleum'!L4904</f>
        <v/>
      </c>
      <c r="E4905">
        <f>VLOOKUP('Input EIA Imports Petroleum'!$E4904,'EIA Petroleum Classification'!$A:$B,2,FALSE)</f>
        <v/>
      </c>
    </row>
    <row r="4906" spans="1:5">
      <c r="A4906">
        <f>YEAR(B4906)</f>
        <v/>
      </c>
      <c r="B4906">
        <f>'Input EIA Imports Petroleum'!A4905</f>
        <v/>
      </c>
      <c r="C4906">
        <f>'Input EIA Imports Petroleum'!K4905</f>
        <v/>
      </c>
      <c r="D4906">
        <f>'Input EIA Imports Petroleum'!L4905</f>
        <v/>
      </c>
      <c r="E4906">
        <f>VLOOKUP('Input EIA Imports Petroleum'!$E4905,'EIA Petroleum Classification'!$A:$B,2,FALSE)</f>
        <v/>
      </c>
    </row>
    <row r="4907" spans="1:5">
      <c r="A4907">
        <f>YEAR(B4907)</f>
        <v/>
      </c>
      <c r="B4907">
        <f>'Input EIA Imports Petroleum'!A4906</f>
        <v/>
      </c>
      <c r="C4907">
        <f>'Input EIA Imports Petroleum'!K4906</f>
        <v/>
      </c>
      <c r="D4907">
        <f>'Input EIA Imports Petroleum'!L4906</f>
        <v/>
      </c>
      <c r="E4907">
        <f>VLOOKUP('Input EIA Imports Petroleum'!$E4906,'EIA Petroleum Classification'!$A:$B,2,FALSE)</f>
        <v/>
      </c>
    </row>
    <row r="4908" spans="1:5">
      <c r="A4908">
        <f>YEAR(B4908)</f>
        <v/>
      </c>
      <c r="B4908">
        <f>'Input EIA Imports Petroleum'!A4907</f>
        <v/>
      </c>
      <c r="C4908">
        <f>'Input EIA Imports Petroleum'!K4907</f>
        <v/>
      </c>
      <c r="D4908">
        <f>'Input EIA Imports Petroleum'!L4907</f>
        <v/>
      </c>
      <c r="E4908">
        <f>VLOOKUP('Input EIA Imports Petroleum'!$E4907,'EIA Petroleum Classification'!$A:$B,2,FALSE)</f>
        <v/>
      </c>
    </row>
    <row r="4909" spans="1:5">
      <c r="A4909">
        <f>YEAR(B4909)</f>
        <v/>
      </c>
      <c r="B4909">
        <f>'Input EIA Imports Petroleum'!A4908</f>
        <v/>
      </c>
      <c r="C4909">
        <f>'Input EIA Imports Petroleum'!K4908</f>
        <v/>
      </c>
      <c r="D4909">
        <f>'Input EIA Imports Petroleum'!L4908</f>
        <v/>
      </c>
      <c r="E4909">
        <f>VLOOKUP('Input EIA Imports Petroleum'!$E4908,'EIA Petroleum Classification'!$A:$B,2,FALSE)</f>
        <v/>
      </c>
    </row>
    <row r="4910" spans="1:5">
      <c r="A4910">
        <f>YEAR(B4910)</f>
        <v/>
      </c>
      <c r="B4910">
        <f>'Input EIA Imports Petroleum'!A4909</f>
        <v/>
      </c>
      <c r="C4910">
        <f>'Input EIA Imports Petroleum'!K4909</f>
        <v/>
      </c>
      <c r="D4910">
        <f>'Input EIA Imports Petroleum'!L4909</f>
        <v/>
      </c>
      <c r="E4910">
        <f>VLOOKUP('Input EIA Imports Petroleum'!$E4909,'EIA Petroleum Classification'!$A:$B,2,FALSE)</f>
        <v/>
      </c>
    </row>
    <row r="4911" spans="1:5">
      <c r="A4911">
        <f>YEAR(B4911)</f>
        <v/>
      </c>
      <c r="B4911">
        <f>'Input EIA Imports Petroleum'!A4910</f>
        <v/>
      </c>
      <c r="C4911">
        <f>'Input EIA Imports Petroleum'!K4910</f>
        <v/>
      </c>
      <c r="D4911">
        <f>'Input EIA Imports Petroleum'!L4910</f>
        <v/>
      </c>
      <c r="E4911">
        <f>VLOOKUP('Input EIA Imports Petroleum'!$E4910,'EIA Petroleum Classification'!$A:$B,2,FALSE)</f>
        <v/>
      </c>
    </row>
    <row r="4912" spans="1:5">
      <c r="A4912">
        <f>YEAR(B4912)</f>
        <v/>
      </c>
      <c r="B4912">
        <f>'Input EIA Imports Petroleum'!A4911</f>
        <v/>
      </c>
      <c r="C4912">
        <f>'Input EIA Imports Petroleum'!K4911</f>
        <v/>
      </c>
      <c r="D4912">
        <f>'Input EIA Imports Petroleum'!L4911</f>
        <v/>
      </c>
      <c r="E4912">
        <f>VLOOKUP('Input EIA Imports Petroleum'!$E4911,'EIA Petroleum Classification'!$A:$B,2,FALSE)</f>
        <v/>
      </c>
    </row>
    <row r="4913" spans="1:5">
      <c r="A4913">
        <f>YEAR(B4913)</f>
        <v/>
      </c>
      <c r="B4913">
        <f>'Input EIA Imports Petroleum'!A4912</f>
        <v/>
      </c>
      <c r="C4913">
        <f>'Input EIA Imports Petroleum'!K4912</f>
        <v/>
      </c>
      <c r="D4913">
        <f>'Input EIA Imports Petroleum'!L4912</f>
        <v/>
      </c>
      <c r="E4913">
        <f>VLOOKUP('Input EIA Imports Petroleum'!$E4912,'EIA Petroleum Classification'!$A:$B,2,FALSE)</f>
        <v/>
      </c>
    </row>
    <row r="4914" spans="1:5">
      <c r="A4914">
        <f>YEAR(B4914)</f>
        <v/>
      </c>
      <c r="B4914">
        <f>'Input EIA Imports Petroleum'!A4913</f>
        <v/>
      </c>
      <c r="C4914">
        <f>'Input EIA Imports Petroleum'!K4913</f>
        <v/>
      </c>
      <c r="D4914">
        <f>'Input EIA Imports Petroleum'!L4913</f>
        <v/>
      </c>
      <c r="E4914">
        <f>VLOOKUP('Input EIA Imports Petroleum'!$E4913,'EIA Petroleum Classification'!$A:$B,2,FALSE)</f>
        <v/>
      </c>
    </row>
    <row r="4915" spans="1:5">
      <c r="A4915">
        <f>YEAR(B4915)</f>
        <v/>
      </c>
      <c r="B4915">
        <f>'Input EIA Imports Petroleum'!A4914</f>
        <v/>
      </c>
      <c r="C4915">
        <f>'Input EIA Imports Petroleum'!K4914</f>
        <v/>
      </c>
      <c r="D4915">
        <f>'Input EIA Imports Petroleum'!L4914</f>
        <v/>
      </c>
      <c r="E4915">
        <f>VLOOKUP('Input EIA Imports Petroleum'!$E4914,'EIA Petroleum Classification'!$A:$B,2,FALSE)</f>
        <v/>
      </c>
    </row>
    <row r="4916" spans="1:5">
      <c r="A4916">
        <f>YEAR(B4916)</f>
        <v/>
      </c>
      <c r="B4916">
        <f>'Input EIA Imports Petroleum'!A4915</f>
        <v/>
      </c>
      <c r="C4916">
        <f>'Input EIA Imports Petroleum'!K4915</f>
        <v/>
      </c>
      <c r="D4916">
        <f>'Input EIA Imports Petroleum'!L4915</f>
        <v/>
      </c>
      <c r="E4916">
        <f>VLOOKUP('Input EIA Imports Petroleum'!$E4915,'EIA Petroleum Classification'!$A:$B,2,FALSE)</f>
        <v/>
      </c>
    </row>
    <row r="4917" spans="1:5">
      <c r="A4917">
        <f>YEAR(B4917)</f>
        <v/>
      </c>
      <c r="B4917">
        <f>'Input EIA Imports Petroleum'!A4916</f>
        <v/>
      </c>
      <c r="C4917">
        <f>'Input EIA Imports Petroleum'!K4916</f>
        <v/>
      </c>
      <c r="D4917">
        <f>'Input EIA Imports Petroleum'!L4916</f>
        <v/>
      </c>
      <c r="E4917">
        <f>VLOOKUP('Input EIA Imports Petroleum'!$E4916,'EIA Petroleum Classification'!$A:$B,2,FALSE)</f>
        <v/>
      </c>
    </row>
    <row r="4918" spans="1:5">
      <c r="A4918">
        <f>YEAR(B4918)</f>
        <v/>
      </c>
      <c r="B4918">
        <f>'Input EIA Imports Petroleum'!A4917</f>
        <v/>
      </c>
      <c r="C4918">
        <f>'Input EIA Imports Petroleum'!K4917</f>
        <v/>
      </c>
      <c r="D4918">
        <f>'Input EIA Imports Petroleum'!L4917</f>
        <v/>
      </c>
      <c r="E4918">
        <f>VLOOKUP('Input EIA Imports Petroleum'!$E4917,'EIA Petroleum Classification'!$A:$B,2,FALSE)</f>
        <v/>
      </c>
    </row>
    <row r="4919" spans="1:5">
      <c r="A4919">
        <f>YEAR(B4919)</f>
        <v/>
      </c>
      <c r="B4919">
        <f>'Input EIA Imports Petroleum'!A4918</f>
        <v/>
      </c>
      <c r="C4919">
        <f>'Input EIA Imports Petroleum'!K4918</f>
        <v/>
      </c>
      <c r="D4919">
        <f>'Input EIA Imports Petroleum'!L4918</f>
        <v/>
      </c>
      <c r="E4919">
        <f>VLOOKUP('Input EIA Imports Petroleum'!$E4918,'EIA Petroleum Classification'!$A:$B,2,FALSE)</f>
        <v/>
      </c>
    </row>
    <row r="4920" spans="1:5">
      <c r="A4920">
        <f>YEAR(B4920)</f>
        <v/>
      </c>
      <c r="B4920">
        <f>'Input EIA Imports Petroleum'!A4919</f>
        <v/>
      </c>
      <c r="C4920">
        <f>'Input EIA Imports Petroleum'!K4919</f>
        <v/>
      </c>
      <c r="D4920">
        <f>'Input EIA Imports Petroleum'!L4919</f>
        <v/>
      </c>
      <c r="E4920">
        <f>VLOOKUP('Input EIA Imports Petroleum'!$E4919,'EIA Petroleum Classification'!$A:$B,2,FALSE)</f>
        <v/>
      </c>
    </row>
    <row r="4921" spans="1:5">
      <c r="A4921">
        <f>YEAR(B4921)</f>
        <v/>
      </c>
      <c r="B4921">
        <f>'Input EIA Imports Petroleum'!A4920</f>
        <v/>
      </c>
      <c r="C4921">
        <f>'Input EIA Imports Petroleum'!K4920</f>
        <v/>
      </c>
      <c r="D4921">
        <f>'Input EIA Imports Petroleum'!L4920</f>
        <v/>
      </c>
      <c r="E4921">
        <f>VLOOKUP('Input EIA Imports Petroleum'!$E4920,'EIA Petroleum Classification'!$A:$B,2,FALSE)</f>
        <v/>
      </c>
    </row>
    <row r="4922" spans="1:5">
      <c r="A4922">
        <f>YEAR(B4922)</f>
        <v/>
      </c>
      <c r="B4922">
        <f>'Input EIA Imports Petroleum'!A4921</f>
        <v/>
      </c>
      <c r="C4922">
        <f>'Input EIA Imports Petroleum'!K4921</f>
        <v/>
      </c>
      <c r="D4922">
        <f>'Input EIA Imports Petroleum'!L4921</f>
        <v/>
      </c>
      <c r="E4922">
        <f>VLOOKUP('Input EIA Imports Petroleum'!$E4921,'EIA Petroleum Classification'!$A:$B,2,FALSE)</f>
        <v/>
      </c>
    </row>
    <row r="4923" spans="1:5">
      <c r="A4923">
        <f>YEAR(B4923)</f>
        <v/>
      </c>
      <c r="B4923">
        <f>'Input EIA Imports Petroleum'!A4922</f>
        <v/>
      </c>
      <c r="C4923">
        <f>'Input EIA Imports Petroleum'!K4922</f>
        <v/>
      </c>
      <c r="D4923">
        <f>'Input EIA Imports Petroleum'!L4922</f>
        <v/>
      </c>
      <c r="E4923">
        <f>VLOOKUP('Input EIA Imports Petroleum'!$E4922,'EIA Petroleum Classification'!$A:$B,2,FALSE)</f>
        <v/>
      </c>
    </row>
    <row r="4924" spans="1:5">
      <c r="A4924">
        <f>YEAR(B4924)</f>
        <v/>
      </c>
      <c r="B4924">
        <f>'Input EIA Imports Petroleum'!A4923</f>
        <v/>
      </c>
      <c r="C4924">
        <f>'Input EIA Imports Petroleum'!K4923</f>
        <v/>
      </c>
      <c r="D4924">
        <f>'Input EIA Imports Petroleum'!L4923</f>
        <v/>
      </c>
      <c r="E4924">
        <f>VLOOKUP('Input EIA Imports Petroleum'!$E4923,'EIA Petroleum Classification'!$A:$B,2,FALSE)</f>
        <v/>
      </c>
    </row>
    <row r="4925" spans="1:5">
      <c r="A4925">
        <f>YEAR(B4925)</f>
        <v/>
      </c>
      <c r="B4925">
        <f>'Input EIA Imports Petroleum'!A4924</f>
        <v/>
      </c>
      <c r="C4925">
        <f>'Input EIA Imports Petroleum'!K4924</f>
        <v/>
      </c>
      <c r="D4925">
        <f>'Input EIA Imports Petroleum'!L4924</f>
        <v/>
      </c>
      <c r="E4925">
        <f>VLOOKUP('Input EIA Imports Petroleum'!$E4924,'EIA Petroleum Classification'!$A:$B,2,FALSE)</f>
        <v/>
      </c>
    </row>
    <row r="4926" spans="1:5">
      <c r="A4926">
        <f>YEAR(B4926)</f>
        <v/>
      </c>
      <c r="B4926">
        <f>'Input EIA Imports Petroleum'!A4925</f>
        <v/>
      </c>
      <c r="C4926">
        <f>'Input EIA Imports Petroleum'!K4925</f>
        <v/>
      </c>
      <c r="D4926">
        <f>'Input EIA Imports Petroleum'!L4925</f>
        <v/>
      </c>
      <c r="E4926">
        <f>VLOOKUP('Input EIA Imports Petroleum'!$E4925,'EIA Petroleum Classification'!$A:$B,2,FALSE)</f>
        <v/>
      </c>
    </row>
    <row r="4927" spans="1:5">
      <c r="A4927">
        <f>YEAR(B4927)</f>
        <v/>
      </c>
      <c r="B4927">
        <f>'Input EIA Imports Petroleum'!A4926</f>
        <v/>
      </c>
      <c r="C4927">
        <f>'Input EIA Imports Petroleum'!K4926</f>
        <v/>
      </c>
      <c r="D4927">
        <f>'Input EIA Imports Petroleum'!L4926</f>
        <v/>
      </c>
      <c r="E4927">
        <f>VLOOKUP('Input EIA Imports Petroleum'!$E4926,'EIA Petroleum Classification'!$A:$B,2,FALSE)</f>
        <v/>
      </c>
    </row>
    <row r="4928" spans="1:5">
      <c r="A4928">
        <f>YEAR(B4928)</f>
        <v/>
      </c>
      <c r="B4928">
        <f>'Input EIA Imports Petroleum'!A4927</f>
        <v/>
      </c>
      <c r="C4928">
        <f>'Input EIA Imports Petroleum'!K4927</f>
        <v/>
      </c>
      <c r="D4928">
        <f>'Input EIA Imports Petroleum'!L4927</f>
        <v/>
      </c>
      <c r="E4928">
        <f>VLOOKUP('Input EIA Imports Petroleum'!$E4927,'EIA Petroleum Classification'!$A:$B,2,FALSE)</f>
        <v/>
      </c>
    </row>
    <row r="4929" spans="1:5">
      <c r="A4929">
        <f>YEAR(B4929)</f>
        <v/>
      </c>
      <c r="B4929">
        <f>'Input EIA Imports Petroleum'!A4928</f>
        <v/>
      </c>
      <c r="C4929">
        <f>'Input EIA Imports Petroleum'!K4928</f>
        <v/>
      </c>
      <c r="D4929">
        <f>'Input EIA Imports Petroleum'!L4928</f>
        <v/>
      </c>
      <c r="E4929">
        <f>VLOOKUP('Input EIA Imports Petroleum'!$E4928,'EIA Petroleum Classification'!$A:$B,2,FALSE)</f>
        <v/>
      </c>
    </row>
    <row r="4930" spans="1:5">
      <c r="A4930">
        <f>YEAR(B4930)</f>
        <v/>
      </c>
      <c r="B4930">
        <f>'Input EIA Imports Petroleum'!A4929</f>
        <v/>
      </c>
      <c r="C4930">
        <f>'Input EIA Imports Petroleum'!K4929</f>
        <v/>
      </c>
      <c r="D4930">
        <f>'Input EIA Imports Petroleum'!L4929</f>
        <v/>
      </c>
      <c r="E4930">
        <f>VLOOKUP('Input EIA Imports Petroleum'!$E4929,'EIA Petroleum Classification'!$A:$B,2,FALSE)</f>
        <v/>
      </c>
    </row>
    <row r="4931" spans="1:5">
      <c r="A4931">
        <f>YEAR(B4931)</f>
        <v/>
      </c>
      <c r="B4931">
        <f>'Input EIA Imports Petroleum'!A4930</f>
        <v/>
      </c>
      <c r="C4931">
        <f>'Input EIA Imports Petroleum'!K4930</f>
        <v/>
      </c>
      <c r="D4931">
        <f>'Input EIA Imports Petroleum'!L4930</f>
        <v/>
      </c>
      <c r="E4931">
        <f>VLOOKUP('Input EIA Imports Petroleum'!$E4930,'EIA Petroleum Classification'!$A:$B,2,FALSE)</f>
        <v/>
      </c>
    </row>
    <row r="4932" spans="1:5">
      <c r="A4932">
        <f>YEAR(B4932)</f>
        <v/>
      </c>
      <c r="B4932">
        <f>'Input EIA Imports Petroleum'!A4931</f>
        <v/>
      </c>
      <c r="C4932">
        <f>'Input EIA Imports Petroleum'!K4931</f>
        <v/>
      </c>
      <c r="D4932">
        <f>'Input EIA Imports Petroleum'!L4931</f>
        <v/>
      </c>
      <c r="E4932">
        <f>VLOOKUP('Input EIA Imports Petroleum'!$E4931,'EIA Petroleum Classification'!$A:$B,2,FALSE)</f>
        <v/>
      </c>
    </row>
    <row r="4933" spans="1:5">
      <c r="A4933">
        <f>YEAR(B4933)</f>
        <v/>
      </c>
      <c r="B4933">
        <f>'Input EIA Imports Petroleum'!A4932</f>
        <v/>
      </c>
      <c r="C4933">
        <f>'Input EIA Imports Petroleum'!K4932</f>
        <v/>
      </c>
      <c r="D4933">
        <f>'Input EIA Imports Petroleum'!L4932</f>
        <v/>
      </c>
      <c r="E4933">
        <f>VLOOKUP('Input EIA Imports Petroleum'!$E4932,'EIA Petroleum Classification'!$A:$B,2,FALSE)</f>
        <v/>
      </c>
    </row>
    <row r="4934" spans="1:5">
      <c r="A4934">
        <f>YEAR(B4934)</f>
        <v/>
      </c>
      <c r="B4934">
        <f>'Input EIA Imports Petroleum'!A4933</f>
        <v/>
      </c>
      <c r="C4934">
        <f>'Input EIA Imports Petroleum'!K4933</f>
        <v/>
      </c>
      <c r="D4934">
        <f>'Input EIA Imports Petroleum'!L4933</f>
        <v/>
      </c>
      <c r="E4934">
        <f>VLOOKUP('Input EIA Imports Petroleum'!$E4933,'EIA Petroleum Classification'!$A:$B,2,FALSE)</f>
        <v/>
      </c>
    </row>
    <row r="4935" spans="1:5">
      <c r="A4935">
        <f>YEAR(B4935)</f>
        <v/>
      </c>
      <c r="B4935">
        <f>'Input EIA Imports Petroleum'!A4934</f>
        <v/>
      </c>
      <c r="C4935">
        <f>'Input EIA Imports Petroleum'!K4934</f>
        <v/>
      </c>
      <c r="D4935">
        <f>'Input EIA Imports Petroleum'!L4934</f>
        <v/>
      </c>
      <c r="E4935">
        <f>VLOOKUP('Input EIA Imports Petroleum'!$E4934,'EIA Petroleum Classification'!$A:$B,2,FALSE)</f>
        <v/>
      </c>
    </row>
    <row r="4936" spans="1:5">
      <c r="A4936">
        <f>YEAR(B4936)</f>
        <v/>
      </c>
      <c r="B4936">
        <f>'Input EIA Imports Petroleum'!A4935</f>
        <v/>
      </c>
      <c r="C4936">
        <f>'Input EIA Imports Petroleum'!K4935</f>
        <v/>
      </c>
      <c r="D4936">
        <f>'Input EIA Imports Petroleum'!L4935</f>
        <v/>
      </c>
      <c r="E4936">
        <f>VLOOKUP('Input EIA Imports Petroleum'!$E4935,'EIA Petroleum Classification'!$A:$B,2,FALSE)</f>
        <v/>
      </c>
    </row>
    <row r="4937" spans="1:5">
      <c r="A4937">
        <f>YEAR(B4937)</f>
        <v/>
      </c>
      <c r="B4937">
        <f>'Input EIA Imports Petroleum'!A4936</f>
        <v/>
      </c>
      <c r="C4937">
        <f>'Input EIA Imports Petroleum'!K4936</f>
        <v/>
      </c>
      <c r="D4937">
        <f>'Input EIA Imports Petroleum'!L4936</f>
        <v/>
      </c>
      <c r="E4937">
        <f>VLOOKUP('Input EIA Imports Petroleum'!$E4936,'EIA Petroleum Classification'!$A:$B,2,FALSE)</f>
        <v/>
      </c>
    </row>
    <row r="4938" spans="1:5">
      <c r="A4938">
        <f>YEAR(B4938)</f>
        <v/>
      </c>
      <c r="B4938">
        <f>'Input EIA Imports Petroleum'!A4937</f>
        <v/>
      </c>
      <c r="C4938">
        <f>'Input EIA Imports Petroleum'!K4937</f>
        <v/>
      </c>
      <c r="D4938">
        <f>'Input EIA Imports Petroleum'!L4937</f>
        <v/>
      </c>
      <c r="E4938">
        <f>VLOOKUP('Input EIA Imports Petroleum'!$E4937,'EIA Petroleum Classification'!$A:$B,2,FALSE)</f>
        <v/>
      </c>
    </row>
    <row r="4939" spans="1:5">
      <c r="A4939">
        <f>YEAR(B4939)</f>
        <v/>
      </c>
      <c r="B4939">
        <f>'Input EIA Imports Petroleum'!A4938</f>
        <v/>
      </c>
      <c r="C4939">
        <f>'Input EIA Imports Petroleum'!K4938</f>
        <v/>
      </c>
      <c r="D4939">
        <f>'Input EIA Imports Petroleum'!L4938</f>
        <v/>
      </c>
      <c r="E4939">
        <f>VLOOKUP('Input EIA Imports Petroleum'!$E4938,'EIA Petroleum Classification'!$A:$B,2,FALSE)</f>
        <v/>
      </c>
    </row>
    <row r="4940" spans="1:5">
      <c r="A4940">
        <f>YEAR(B4940)</f>
        <v/>
      </c>
      <c r="B4940">
        <f>'Input EIA Imports Petroleum'!A4939</f>
        <v/>
      </c>
      <c r="C4940">
        <f>'Input EIA Imports Petroleum'!K4939</f>
        <v/>
      </c>
      <c r="D4940">
        <f>'Input EIA Imports Petroleum'!L4939</f>
        <v/>
      </c>
      <c r="E4940">
        <f>VLOOKUP('Input EIA Imports Petroleum'!$E4939,'EIA Petroleum Classification'!$A:$B,2,FALSE)</f>
        <v/>
      </c>
    </row>
    <row r="4941" spans="1:5">
      <c r="A4941">
        <f>YEAR(B4941)</f>
        <v/>
      </c>
      <c r="B4941">
        <f>'Input EIA Imports Petroleum'!A4940</f>
        <v/>
      </c>
      <c r="C4941">
        <f>'Input EIA Imports Petroleum'!K4940</f>
        <v/>
      </c>
      <c r="D4941">
        <f>'Input EIA Imports Petroleum'!L4940</f>
        <v/>
      </c>
      <c r="E4941">
        <f>VLOOKUP('Input EIA Imports Petroleum'!$E4940,'EIA Petroleum Classification'!$A:$B,2,FALSE)</f>
        <v/>
      </c>
    </row>
    <row r="4942" spans="1:5">
      <c r="A4942">
        <f>YEAR(B4942)</f>
        <v/>
      </c>
      <c r="B4942">
        <f>'Input EIA Imports Petroleum'!A4941</f>
        <v/>
      </c>
      <c r="C4942">
        <f>'Input EIA Imports Petroleum'!K4941</f>
        <v/>
      </c>
      <c r="D4942">
        <f>'Input EIA Imports Petroleum'!L4941</f>
        <v/>
      </c>
      <c r="E4942">
        <f>VLOOKUP('Input EIA Imports Petroleum'!$E4941,'EIA Petroleum Classification'!$A:$B,2,FALSE)</f>
        <v/>
      </c>
    </row>
    <row r="4943" spans="1:5">
      <c r="A4943">
        <f>YEAR(B4943)</f>
        <v/>
      </c>
      <c r="B4943">
        <f>'Input EIA Imports Petroleum'!A4942</f>
        <v/>
      </c>
      <c r="C4943">
        <f>'Input EIA Imports Petroleum'!K4942</f>
        <v/>
      </c>
      <c r="D4943">
        <f>'Input EIA Imports Petroleum'!L4942</f>
        <v/>
      </c>
      <c r="E4943">
        <f>VLOOKUP('Input EIA Imports Petroleum'!$E4942,'EIA Petroleum Classification'!$A:$B,2,FALSE)</f>
        <v/>
      </c>
    </row>
    <row r="4944" spans="1:5">
      <c r="A4944">
        <f>YEAR(B4944)</f>
        <v/>
      </c>
      <c r="B4944">
        <f>'Input EIA Imports Petroleum'!A4943</f>
        <v/>
      </c>
      <c r="C4944">
        <f>'Input EIA Imports Petroleum'!K4943</f>
        <v/>
      </c>
      <c r="D4944">
        <f>'Input EIA Imports Petroleum'!L4943</f>
        <v/>
      </c>
      <c r="E4944">
        <f>VLOOKUP('Input EIA Imports Petroleum'!$E4943,'EIA Petroleum Classification'!$A:$B,2,FALSE)</f>
        <v/>
      </c>
    </row>
    <row r="4945" spans="1:5">
      <c r="A4945">
        <f>YEAR(B4945)</f>
        <v/>
      </c>
      <c r="B4945">
        <f>'Input EIA Imports Petroleum'!A4944</f>
        <v/>
      </c>
      <c r="C4945">
        <f>'Input EIA Imports Petroleum'!K4944</f>
        <v/>
      </c>
      <c r="D4945">
        <f>'Input EIA Imports Petroleum'!L4944</f>
        <v/>
      </c>
      <c r="E4945">
        <f>VLOOKUP('Input EIA Imports Petroleum'!$E4944,'EIA Petroleum Classification'!$A:$B,2,FALSE)</f>
        <v/>
      </c>
    </row>
    <row r="4946" spans="1:5">
      <c r="A4946">
        <f>YEAR(B4946)</f>
        <v/>
      </c>
      <c r="B4946">
        <f>'Input EIA Imports Petroleum'!A4945</f>
        <v/>
      </c>
      <c r="C4946">
        <f>'Input EIA Imports Petroleum'!K4945</f>
        <v/>
      </c>
      <c r="D4946">
        <f>'Input EIA Imports Petroleum'!L4945</f>
        <v/>
      </c>
      <c r="E4946">
        <f>VLOOKUP('Input EIA Imports Petroleum'!$E4945,'EIA Petroleum Classification'!$A:$B,2,FALSE)</f>
        <v/>
      </c>
    </row>
    <row r="4947" spans="1:5">
      <c r="A4947">
        <f>YEAR(B4947)</f>
        <v/>
      </c>
      <c r="B4947">
        <f>'Input EIA Imports Petroleum'!A4946</f>
        <v/>
      </c>
      <c r="C4947">
        <f>'Input EIA Imports Petroleum'!K4946</f>
        <v/>
      </c>
      <c r="D4947">
        <f>'Input EIA Imports Petroleum'!L4946</f>
        <v/>
      </c>
      <c r="E4947">
        <f>VLOOKUP('Input EIA Imports Petroleum'!$E4946,'EIA Petroleum Classification'!$A:$B,2,FALSE)</f>
        <v/>
      </c>
    </row>
    <row r="4948" spans="1:5">
      <c r="A4948">
        <f>YEAR(B4948)</f>
        <v/>
      </c>
      <c r="B4948">
        <f>'Input EIA Imports Petroleum'!A4947</f>
        <v/>
      </c>
      <c r="C4948">
        <f>'Input EIA Imports Petroleum'!K4947</f>
        <v/>
      </c>
      <c r="D4948">
        <f>'Input EIA Imports Petroleum'!L4947</f>
        <v/>
      </c>
      <c r="E4948">
        <f>VLOOKUP('Input EIA Imports Petroleum'!$E4947,'EIA Petroleum Classification'!$A:$B,2,FALSE)</f>
        <v/>
      </c>
    </row>
    <row r="4949" spans="1:5">
      <c r="A4949">
        <f>YEAR(B4949)</f>
        <v/>
      </c>
      <c r="B4949">
        <f>'Input EIA Imports Petroleum'!A4948</f>
        <v/>
      </c>
      <c r="C4949">
        <f>'Input EIA Imports Petroleum'!K4948</f>
        <v/>
      </c>
      <c r="D4949">
        <f>'Input EIA Imports Petroleum'!L4948</f>
        <v/>
      </c>
      <c r="E4949">
        <f>VLOOKUP('Input EIA Imports Petroleum'!$E4948,'EIA Petroleum Classification'!$A:$B,2,FALSE)</f>
        <v/>
      </c>
    </row>
    <row r="4950" spans="1:5">
      <c r="A4950">
        <f>YEAR(B4950)</f>
        <v/>
      </c>
      <c r="B4950">
        <f>'Input EIA Imports Petroleum'!A4949</f>
        <v/>
      </c>
      <c r="C4950">
        <f>'Input EIA Imports Petroleum'!K4949</f>
        <v/>
      </c>
      <c r="D4950">
        <f>'Input EIA Imports Petroleum'!L4949</f>
        <v/>
      </c>
      <c r="E4950">
        <f>VLOOKUP('Input EIA Imports Petroleum'!$E4949,'EIA Petroleum Classification'!$A:$B,2,FALSE)</f>
        <v/>
      </c>
    </row>
    <row r="4951" spans="1:5">
      <c r="A4951">
        <f>YEAR(B4951)</f>
        <v/>
      </c>
      <c r="B4951">
        <f>'Input EIA Imports Petroleum'!A4950</f>
        <v/>
      </c>
      <c r="C4951">
        <f>'Input EIA Imports Petroleum'!K4950</f>
        <v/>
      </c>
      <c r="D4951">
        <f>'Input EIA Imports Petroleum'!L4950</f>
        <v/>
      </c>
      <c r="E4951">
        <f>VLOOKUP('Input EIA Imports Petroleum'!$E4950,'EIA Petroleum Classification'!$A:$B,2,FALSE)</f>
        <v/>
      </c>
    </row>
    <row r="4952" spans="1:5">
      <c r="A4952">
        <f>YEAR(B4952)</f>
        <v/>
      </c>
      <c r="B4952">
        <f>'Input EIA Imports Petroleum'!A4951</f>
        <v/>
      </c>
      <c r="C4952">
        <f>'Input EIA Imports Petroleum'!K4951</f>
        <v/>
      </c>
      <c r="D4952">
        <f>'Input EIA Imports Petroleum'!L4951</f>
        <v/>
      </c>
      <c r="E4952">
        <f>VLOOKUP('Input EIA Imports Petroleum'!$E4951,'EIA Petroleum Classification'!$A:$B,2,FALSE)</f>
        <v/>
      </c>
    </row>
    <row r="4953" spans="1:5">
      <c r="A4953">
        <f>YEAR(B4953)</f>
        <v/>
      </c>
      <c r="B4953">
        <f>'Input EIA Imports Petroleum'!A4952</f>
        <v/>
      </c>
      <c r="C4953">
        <f>'Input EIA Imports Petroleum'!K4952</f>
        <v/>
      </c>
      <c r="D4953">
        <f>'Input EIA Imports Petroleum'!L4952</f>
        <v/>
      </c>
      <c r="E4953">
        <f>VLOOKUP('Input EIA Imports Petroleum'!$E4952,'EIA Petroleum Classification'!$A:$B,2,FALSE)</f>
        <v/>
      </c>
    </row>
    <row r="4954" spans="1:5">
      <c r="A4954">
        <f>YEAR(B4954)</f>
        <v/>
      </c>
      <c r="B4954">
        <f>'Input EIA Imports Petroleum'!A4953</f>
        <v/>
      </c>
      <c r="C4954">
        <f>'Input EIA Imports Petroleum'!K4953</f>
        <v/>
      </c>
      <c r="D4954">
        <f>'Input EIA Imports Petroleum'!L4953</f>
        <v/>
      </c>
      <c r="E4954">
        <f>VLOOKUP('Input EIA Imports Petroleum'!$E4953,'EIA Petroleum Classification'!$A:$B,2,FALSE)</f>
        <v/>
      </c>
    </row>
    <row r="4955" spans="1:5">
      <c r="A4955">
        <f>YEAR(B4955)</f>
        <v/>
      </c>
      <c r="B4955">
        <f>'Input EIA Imports Petroleum'!A4954</f>
        <v/>
      </c>
      <c r="C4955">
        <f>'Input EIA Imports Petroleum'!K4954</f>
        <v/>
      </c>
      <c r="D4955">
        <f>'Input EIA Imports Petroleum'!L4954</f>
        <v/>
      </c>
      <c r="E4955">
        <f>VLOOKUP('Input EIA Imports Petroleum'!$E4954,'EIA Petroleum Classification'!$A:$B,2,FALSE)</f>
        <v/>
      </c>
    </row>
    <row r="4956" spans="1:5">
      <c r="A4956">
        <f>YEAR(B4956)</f>
        <v/>
      </c>
      <c r="B4956">
        <f>'Input EIA Imports Petroleum'!A4955</f>
        <v/>
      </c>
      <c r="C4956">
        <f>'Input EIA Imports Petroleum'!K4955</f>
        <v/>
      </c>
      <c r="D4956">
        <f>'Input EIA Imports Petroleum'!L4955</f>
        <v/>
      </c>
      <c r="E4956">
        <f>VLOOKUP('Input EIA Imports Petroleum'!$E4955,'EIA Petroleum Classification'!$A:$B,2,FALSE)</f>
        <v/>
      </c>
    </row>
    <row r="4957" spans="1:5">
      <c r="A4957">
        <f>YEAR(B4957)</f>
        <v/>
      </c>
      <c r="B4957">
        <f>'Input EIA Imports Petroleum'!A4956</f>
        <v/>
      </c>
      <c r="C4957">
        <f>'Input EIA Imports Petroleum'!K4956</f>
        <v/>
      </c>
      <c r="D4957">
        <f>'Input EIA Imports Petroleum'!L4956</f>
        <v/>
      </c>
      <c r="E4957">
        <f>VLOOKUP('Input EIA Imports Petroleum'!$E4956,'EIA Petroleum Classification'!$A:$B,2,FALSE)</f>
        <v/>
      </c>
    </row>
    <row r="4958" spans="1:5">
      <c r="A4958">
        <f>YEAR(B4958)</f>
        <v/>
      </c>
      <c r="B4958">
        <f>'Input EIA Imports Petroleum'!A4957</f>
        <v/>
      </c>
      <c r="C4958">
        <f>'Input EIA Imports Petroleum'!K4957</f>
        <v/>
      </c>
      <c r="D4958">
        <f>'Input EIA Imports Petroleum'!L4957</f>
        <v/>
      </c>
      <c r="E4958">
        <f>VLOOKUP('Input EIA Imports Petroleum'!$E4957,'EIA Petroleum Classification'!$A:$B,2,FALSE)</f>
        <v/>
      </c>
    </row>
    <row r="4959" spans="1:5">
      <c r="A4959">
        <f>YEAR(B4959)</f>
        <v/>
      </c>
      <c r="B4959">
        <f>'Input EIA Imports Petroleum'!A4958</f>
        <v/>
      </c>
      <c r="C4959">
        <f>'Input EIA Imports Petroleum'!K4958</f>
        <v/>
      </c>
      <c r="D4959">
        <f>'Input EIA Imports Petroleum'!L4958</f>
        <v/>
      </c>
      <c r="E4959">
        <f>VLOOKUP('Input EIA Imports Petroleum'!$E4958,'EIA Petroleum Classification'!$A:$B,2,FALSE)</f>
        <v/>
      </c>
    </row>
    <row r="4960" spans="1:5">
      <c r="A4960">
        <f>YEAR(B4960)</f>
        <v/>
      </c>
      <c r="B4960">
        <f>'Input EIA Imports Petroleum'!A4959</f>
        <v/>
      </c>
      <c r="C4960">
        <f>'Input EIA Imports Petroleum'!K4959</f>
        <v/>
      </c>
      <c r="D4960">
        <f>'Input EIA Imports Petroleum'!L4959</f>
        <v/>
      </c>
      <c r="E4960">
        <f>VLOOKUP('Input EIA Imports Petroleum'!$E4959,'EIA Petroleum Classification'!$A:$B,2,FALSE)</f>
        <v/>
      </c>
    </row>
    <row r="4961" spans="1:5">
      <c r="A4961">
        <f>YEAR(B4961)</f>
        <v/>
      </c>
      <c r="B4961">
        <f>'Input EIA Imports Petroleum'!A4960</f>
        <v/>
      </c>
      <c r="C4961">
        <f>'Input EIA Imports Petroleum'!K4960</f>
        <v/>
      </c>
      <c r="D4961">
        <f>'Input EIA Imports Petroleum'!L4960</f>
        <v/>
      </c>
      <c r="E4961">
        <f>VLOOKUP('Input EIA Imports Petroleum'!$E4960,'EIA Petroleum Classification'!$A:$B,2,FALSE)</f>
        <v/>
      </c>
    </row>
    <row r="4962" spans="1:5">
      <c r="A4962">
        <f>YEAR(B4962)</f>
        <v/>
      </c>
      <c r="B4962">
        <f>'Input EIA Imports Petroleum'!A4961</f>
        <v/>
      </c>
      <c r="C4962">
        <f>'Input EIA Imports Petroleum'!K4961</f>
        <v/>
      </c>
      <c r="D4962">
        <f>'Input EIA Imports Petroleum'!L4961</f>
        <v/>
      </c>
      <c r="E4962">
        <f>VLOOKUP('Input EIA Imports Petroleum'!$E4961,'EIA Petroleum Classification'!$A:$B,2,FALSE)</f>
        <v/>
      </c>
    </row>
    <row r="4963" spans="1:5">
      <c r="A4963">
        <f>YEAR(B4963)</f>
        <v/>
      </c>
      <c r="B4963">
        <f>'Input EIA Imports Petroleum'!A4962</f>
        <v/>
      </c>
      <c r="C4963">
        <f>'Input EIA Imports Petroleum'!K4962</f>
        <v/>
      </c>
      <c r="D4963">
        <f>'Input EIA Imports Petroleum'!L4962</f>
        <v/>
      </c>
      <c r="E4963">
        <f>VLOOKUP('Input EIA Imports Petroleum'!$E4962,'EIA Petroleum Classification'!$A:$B,2,FALSE)</f>
        <v/>
      </c>
    </row>
    <row r="4964" spans="1:5">
      <c r="A4964">
        <f>YEAR(B4964)</f>
        <v/>
      </c>
      <c r="B4964">
        <f>'Input EIA Imports Petroleum'!A4963</f>
        <v/>
      </c>
      <c r="C4964">
        <f>'Input EIA Imports Petroleum'!K4963</f>
        <v/>
      </c>
      <c r="D4964">
        <f>'Input EIA Imports Petroleum'!L4963</f>
        <v/>
      </c>
      <c r="E4964">
        <f>VLOOKUP('Input EIA Imports Petroleum'!$E4963,'EIA Petroleum Classification'!$A:$B,2,FALSE)</f>
        <v/>
      </c>
    </row>
    <row r="4965" spans="1:5">
      <c r="A4965">
        <f>YEAR(B4965)</f>
        <v/>
      </c>
      <c r="B4965">
        <f>'Input EIA Imports Petroleum'!A4964</f>
        <v/>
      </c>
      <c r="C4965">
        <f>'Input EIA Imports Petroleum'!K4964</f>
        <v/>
      </c>
      <c r="D4965">
        <f>'Input EIA Imports Petroleum'!L4964</f>
        <v/>
      </c>
      <c r="E4965">
        <f>VLOOKUP('Input EIA Imports Petroleum'!$E4964,'EIA Petroleum Classification'!$A:$B,2,FALSE)</f>
        <v/>
      </c>
    </row>
    <row r="4966" spans="1:5">
      <c r="A4966">
        <f>YEAR(B4966)</f>
        <v/>
      </c>
      <c r="B4966">
        <f>'Input EIA Imports Petroleum'!A4965</f>
        <v/>
      </c>
      <c r="C4966">
        <f>'Input EIA Imports Petroleum'!K4965</f>
        <v/>
      </c>
      <c r="D4966">
        <f>'Input EIA Imports Petroleum'!L4965</f>
        <v/>
      </c>
      <c r="E4966">
        <f>VLOOKUP('Input EIA Imports Petroleum'!$E4965,'EIA Petroleum Classification'!$A:$B,2,FALSE)</f>
        <v/>
      </c>
    </row>
    <row r="4967" spans="1:5">
      <c r="A4967">
        <f>YEAR(B4967)</f>
        <v/>
      </c>
      <c r="B4967">
        <f>'Input EIA Imports Petroleum'!A4966</f>
        <v/>
      </c>
      <c r="C4967">
        <f>'Input EIA Imports Petroleum'!K4966</f>
        <v/>
      </c>
      <c r="D4967">
        <f>'Input EIA Imports Petroleum'!L4966</f>
        <v/>
      </c>
      <c r="E4967">
        <f>VLOOKUP('Input EIA Imports Petroleum'!$E4966,'EIA Petroleum Classification'!$A:$B,2,FALSE)</f>
        <v/>
      </c>
    </row>
    <row r="4968" spans="1:5">
      <c r="A4968">
        <f>YEAR(B4968)</f>
        <v/>
      </c>
      <c r="B4968">
        <f>'Input EIA Imports Petroleum'!A4967</f>
        <v/>
      </c>
      <c r="C4968">
        <f>'Input EIA Imports Petroleum'!K4967</f>
        <v/>
      </c>
      <c r="D4968">
        <f>'Input EIA Imports Petroleum'!L4967</f>
        <v/>
      </c>
      <c r="E4968">
        <f>VLOOKUP('Input EIA Imports Petroleum'!$E4967,'EIA Petroleum Classification'!$A:$B,2,FALSE)</f>
        <v/>
      </c>
    </row>
    <row r="4969" spans="1:5">
      <c r="A4969">
        <f>YEAR(B4969)</f>
        <v/>
      </c>
      <c r="B4969">
        <f>'Input EIA Imports Petroleum'!A4968</f>
        <v/>
      </c>
      <c r="C4969">
        <f>'Input EIA Imports Petroleum'!K4968</f>
        <v/>
      </c>
      <c r="D4969">
        <f>'Input EIA Imports Petroleum'!L4968</f>
        <v/>
      </c>
      <c r="E4969">
        <f>VLOOKUP('Input EIA Imports Petroleum'!$E4968,'EIA Petroleum Classification'!$A:$B,2,FALSE)</f>
        <v/>
      </c>
    </row>
    <row r="4970" spans="1:5">
      <c r="A4970">
        <f>YEAR(B4970)</f>
        <v/>
      </c>
      <c r="B4970">
        <f>'Input EIA Imports Petroleum'!A4969</f>
        <v/>
      </c>
      <c r="C4970">
        <f>'Input EIA Imports Petroleum'!K4969</f>
        <v/>
      </c>
      <c r="D4970">
        <f>'Input EIA Imports Petroleum'!L4969</f>
        <v/>
      </c>
      <c r="E4970">
        <f>VLOOKUP('Input EIA Imports Petroleum'!$E4969,'EIA Petroleum Classification'!$A:$B,2,FALSE)</f>
        <v/>
      </c>
    </row>
    <row r="4971" spans="1:5">
      <c r="A4971">
        <f>YEAR(B4971)</f>
        <v/>
      </c>
      <c r="B4971">
        <f>'Input EIA Imports Petroleum'!A4970</f>
        <v/>
      </c>
      <c r="C4971">
        <f>'Input EIA Imports Petroleum'!K4970</f>
        <v/>
      </c>
      <c r="D4971">
        <f>'Input EIA Imports Petroleum'!L4970</f>
        <v/>
      </c>
      <c r="E4971">
        <f>VLOOKUP('Input EIA Imports Petroleum'!$E4970,'EIA Petroleum Classification'!$A:$B,2,FALSE)</f>
        <v/>
      </c>
    </row>
    <row r="4972" spans="1:5">
      <c r="A4972">
        <f>YEAR(B4972)</f>
        <v/>
      </c>
      <c r="B4972">
        <f>'Input EIA Imports Petroleum'!A4971</f>
        <v/>
      </c>
      <c r="C4972">
        <f>'Input EIA Imports Petroleum'!K4971</f>
        <v/>
      </c>
      <c r="D4972">
        <f>'Input EIA Imports Petroleum'!L4971</f>
        <v/>
      </c>
      <c r="E4972">
        <f>VLOOKUP('Input EIA Imports Petroleum'!$E4971,'EIA Petroleum Classification'!$A:$B,2,FALSE)</f>
        <v/>
      </c>
    </row>
    <row r="4973" spans="1:5">
      <c r="A4973">
        <f>YEAR(B4973)</f>
        <v/>
      </c>
      <c r="B4973">
        <f>'Input EIA Imports Petroleum'!A4972</f>
        <v/>
      </c>
      <c r="C4973">
        <f>'Input EIA Imports Petroleum'!K4972</f>
        <v/>
      </c>
      <c r="D4973">
        <f>'Input EIA Imports Petroleum'!L4972</f>
        <v/>
      </c>
      <c r="E4973">
        <f>VLOOKUP('Input EIA Imports Petroleum'!$E4972,'EIA Petroleum Classification'!$A:$B,2,FALSE)</f>
        <v/>
      </c>
    </row>
    <row r="4974" spans="1:5">
      <c r="A4974">
        <f>YEAR(B4974)</f>
        <v/>
      </c>
      <c r="B4974">
        <f>'Input EIA Imports Petroleum'!A4973</f>
        <v/>
      </c>
      <c r="C4974">
        <f>'Input EIA Imports Petroleum'!K4973</f>
        <v/>
      </c>
      <c r="D4974">
        <f>'Input EIA Imports Petroleum'!L4973</f>
        <v/>
      </c>
      <c r="E4974">
        <f>VLOOKUP('Input EIA Imports Petroleum'!$E4973,'EIA Petroleum Classification'!$A:$B,2,FALSE)</f>
        <v/>
      </c>
    </row>
    <row r="4975" spans="1:5">
      <c r="A4975">
        <f>YEAR(B4975)</f>
        <v/>
      </c>
      <c r="B4975">
        <f>'Input EIA Imports Petroleum'!A4974</f>
        <v/>
      </c>
      <c r="C4975">
        <f>'Input EIA Imports Petroleum'!K4974</f>
        <v/>
      </c>
      <c r="D4975">
        <f>'Input EIA Imports Petroleum'!L4974</f>
        <v/>
      </c>
      <c r="E4975">
        <f>VLOOKUP('Input EIA Imports Petroleum'!$E4974,'EIA Petroleum Classification'!$A:$B,2,FALSE)</f>
        <v/>
      </c>
    </row>
    <row r="4976" spans="1:5">
      <c r="A4976">
        <f>YEAR(B4976)</f>
        <v/>
      </c>
      <c r="B4976">
        <f>'Input EIA Imports Petroleum'!A4975</f>
        <v/>
      </c>
      <c r="C4976">
        <f>'Input EIA Imports Petroleum'!K4975</f>
        <v/>
      </c>
      <c r="D4976">
        <f>'Input EIA Imports Petroleum'!L4975</f>
        <v/>
      </c>
      <c r="E4976">
        <f>VLOOKUP('Input EIA Imports Petroleum'!$E4975,'EIA Petroleum Classification'!$A:$B,2,FALSE)</f>
        <v/>
      </c>
    </row>
    <row r="4977" spans="1:5">
      <c r="A4977">
        <f>YEAR(B4977)</f>
        <v/>
      </c>
      <c r="B4977">
        <f>'Input EIA Imports Petroleum'!A4976</f>
        <v/>
      </c>
      <c r="C4977">
        <f>'Input EIA Imports Petroleum'!K4976</f>
        <v/>
      </c>
      <c r="D4977">
        <f>'Input EIA Imports Petroleum'!L4976</f>
        <v/>
      </c>
      <c r="E4977">
        <f>VLOOKUP('Input EIA Imports Petroleum'!$E4976,'EIA Petroleum Classification'!$A:$B,2,FALSE)</f>
        <v/>
      </c>
    </row>
    <row r="4978" spans="1:5">
      <c r="A4978">
        <f>YEAR(B4978)</f>
        <v/>
      </c>
      <c r="B4978">
        <f>'Input EIA Imports Petroleum'!A4977</f>
        <v/>
      </c>
      <c r="C4978">
        <f>'Input EIA Imports Petroleum'!K4977</f>
        <v/>
      </c>
      <c r="D4978">
        <f>'Input EIA Imports Petroleum'!L4977</f>
        <v/>
      </c>
      <c r="E4978">
        <f>VLOOKUP('Input EIA Imports Petroleum'!$E4977,'EIA Petroleum Classification'!$A:$B,2,FALSE)</f>
        <v/>
      </c>
    </row>
    <row r="4979" spans="1:5">
      <c r="A4979">
        <f>YEAR(B4979)</f>
        <v/>
      </c>
      <c r="B4979">
        <f>'Input EIA Imports Petroleum'!A4978</f>
        <v/>
      </c>
      <c r="C4979">
        <f>'Input EIA Imports Petroleum'!K4978</f>
        <v/>
      </c>
      <c r="D4979">
        <f>'Input EIA Imports Petroleum'!L4978</f>
        <v/>
      </c>
      <c r="E4979">
        <f>VLOOKUP('Input EIA Imports Petroleum'!$E4978,'EIA Petroleum Classification'!$A:$B,2,FALSE)</f>
        <v/>
      </c>
    </row>
    <row r="4980" spans="1:5">
      <c r="A4980">
        <f>YEAR(B4980)</f>
        <v/>
      </c>
      <c r="B4980">
        <f>'Input EIA Imports Petroleum'!A4979</f>
        <v/>
      </c>
      <c r="C4980">
        <f>'Input EIA Imports Petroleum'!K4979</f>
        <v/>
      </c>
      <c r="D4980">
        <f>'Input EIA Imports Petroleum'!L4979</f>
        <v/>
      </c>
      <c r="E4980">
        <f>VLOOKUP('Input EIA Imports Petroleum'!$E4979,'EIA Petroleum Classification'!$A:$B,2,FALSE)</f>
        <v/>
      </c>
    </row>
    <row r="4981" spans="1:5">
      <c r="A4981">
        <f>YEAR(B4981)</f>
        <v/>
      </c>
      <c r="B4981">
        <f>'Input EIA Imports Petroleum'!A4980</f>
        <v/>
      </c>
      <c r="C4981">
        <f>'Input EIA Imports Petroleum'!K4980</f>
        <v/>
      </c>
      <c r="D4981">
        <f>'Input EIA Imports Petroleum'!L4980</f>
        <v/>
      </c>
      <c r="E4981">
        <f>VLOOKUP('Input EIA Imports Petroleum'!$E4980,'EIA Petroleum Classification'!$A:$B,2,FALSE)</f>
        <v/>
      </c>
    </row>
    <row r="4982" spans="1:5">
      <c r="A4982">
        <f>YEAR(B4982)</f>
        <v/>
      </c>
      <c r="B4982">
        <f>'Input EIA Imports Petroleum'!A4981</f>
        <v/>
      </c>
      <c r="C4982">
        <f>'Input EIA Imports Petroleum'!K4981</f>
        <v/>
      </c>
      <c r="D4982">
        <f>'Input EIA Imports Petroleum'!L4981</f>
        <v/>
      </c>
      <c r="E4982">
        <f>VLOOKUP('Input EIA Imports Petroleum'!$E4981,'EIA Petroleum Classification'!$A:$B,2,FALSE)</f>
        <v/>
      </c>
    </row>
    <row r="4983" spans="1:5">
      <c r="A4983">
        <f>YEAR(B4983)</f>
        <v/>
      </c>
      <c r="B4983">
        <f>'Input EIA Imports Petroleum'!A4982</f>
        <v/>
      </c>
      <c r="C4983">
        <f>'Input EIA Imports Petroleum'!K4982</f>
        <v/>
      </c>
      <c r="D4983">
        <f>'Input EIA Imports Petroleum'!L4982</f>
        <v/>
      </c>
      <c r="E4983">
        <f>VLOOKUP('Input EIA Imports Petroleum'!$E4982,'EIA Petroleum Classification'!$A:$B,2,FALSE)</f>
        <v/>
      </c>
    </row>
    <row r="4984" spans="1:5">
      <c r="A4984">
        <f>YEAR(B4984)</f>
        <v/>
      </c>
      <c r="B4984">
        <f>'Input EIA Imports Petroleum'!A4983</f>
        <v/>
      </c>
      <c r="C4984">
        <f>'Input EIA Imports Petroleum'!K4983</f>
        <v/>
      </c>
      <c r="D4984">
        <f>'Input EIA Imports Petroleum'!L4983</f>
        <v/>
      </c>
      <c r="E4984">
        <f>VLOOKUP('Input EIA Imports Petroleum'!$E4983,'EIA Petroleum Classification'!$A:$B,2,FALSE)</f>
        <v/>
      </c>
    </row>
    <row r="4985" spans="1:5">
      <c r="A4985">
        <f>YEAR(B4985)</f>
        <v/>
      </c>
      <c r="B4985">
        <f>'Input EIA Imports Petroleum'!A4984</f>
        <v/>
      </c>
      <c r="C4985">
        <f>'Input EIA Imports Petroleum'!K4984</f>
        <v/>
      </c>
      <c r="D4985">
        <f>'Input EIA Imports Petroleum'!L4984</f>
        <v/>
      </c>
      <c r="E4985">
        <f>VLOOKUP('Input EIA Imports Petroleum'!$E4984,'EIA Petroleum Classification'!$A:$B,2,FALSE)</f>
        <v/>
      </c>
    </row>
    <row r="4986" spans="1:5">
      <c r="A4986">
        <f>YEAR(B4986)</f>
        <v/>
      </c>
      <c r="B4986">
        <f>'Input EIA Imports Petroleum'!A4985</f>
        <v/>
      </c>
      <c r="C4986">
        <f>'Input EIA Imports Petroleum'!K4985</f>
        <v/>
      </c>
      <c r="D4986">
        <f>'Input EIA Imports Petroleum'!L4985</f>
        <v/>
      </c>
      <c r="E4986">
        <f>VLOOKUP('Input EIA Imports Petroleum'!$E4985,'EIA Petroleum Classification'!$A:$B,2,FALSE)</f>
        <v/>
      </c>
    </row>
    <row r="4987" spans="1:5">
      <c r="A4987">
        <f>YEAR(B4987)</f>
        <v/>
      </c>
      <c r="B4987">
        <f>'Input EIA Imports Petroleum'!A4986</f>
        <v/>
      </c>
      <c r="C4987">
        <f>'Input EIA Imports Petroleum'!K4986</f>
        <v/>
      </c>
      <c r="D4987">
        <f>'Input EIA Imports Petroleum'!L4986</f>
        <v/>
      </c>
      <c r="E4987">
        <f>VLOOKUP('Input EIA Imports Petroleum'!$E4986,'EIA Petroleum Classification'!$A:$B,2,FALSE)</f>
        <v/>
      </c>
    </row>
    <row r="4988" spans="1:5">
      <c r="A4988">
        <f>YEAR(B4988)</f>
        <v/>
      </c>
      <c r="B4988">
        <f>'Input EIA Imports Petroleum'!A4987</f>
        <v/>
      </c>
      <c r="C4988">
        <f>'Input EIA Imports Petroleum'!K4987</f>
        <v/>
      </c>
      <c r="D4988">
        <f>'Input EIA Imports Petroleum'!L4987</f>
        <v/>
      </c>
      <c r="E4988">
        <f>VLOOKUP('Input EIA Imports Petroleum'!$E4987,'EIA Petroleum Classification'!$A:$B,2,FALSE)</f>
        <v/>
      </c>
    </row>
    <row r="4989" spans="1:5">
      <c r="A4989">
        <f>YEAR(B4989)</f>
        <v/>
      </c>
      <c r="B4989">
        <f>'Input EIA Imports Petroleum'!A4988</f>
        <v/>
      </c>
      <c r="C4989">
        <f>'Input EIA Imports Petroleum'!K4988</f>
        <v/>
      </c>
      <c r="D4989">
        <f>'Input EIA Imports Petroleum'!L4988</f>
        <v/>
      </c>
      <c r="E4989">
        <f>VLOOKUP('Input EIA Imports Petroleum'!$E4988,'EIA Petroleum Classification'!$A:$B,2,FALSE)</f>
        <v/>
      </c>
    </row>
    <row r="4990" spans="1:5">
      <c r="A4990">
        <f>YEAR(B4990)</f>
        <v/>
      </c>
      <c r="B4990">
        <f>'Input EIA Imports Petroleum'!A4989</f>
        <v/>
      </c>
      <c r="C4990">
        <f>'Input EIA Imports Petroleum'!K4989</f>
        <v/>
      </c>
      <c r="D4990">
        <f>'Input EIA Imports Petroleum'!L4989</f>
        <v/>
      </c>
      <c r="E4990">
        <f>VLOOKUP('Input EIA Imports Petroleum'!$E4989,'EIA Petroleum Classification'!$A:$B,2,FALSE)</f>
        <v/>
      </c>
    </row>
    <row r="4991" spans="1:5">
      <c r="A4991">
        <f>YEAR(B4991)</f>
        <v/>
      </c>
      <c r="B4991">
        <f>'Input EIA Imports Petroleum'!A4990</f>
        <v/>
      </c>
      <c r="C4991">
        <f>'Input EIA Imports Petroleum'!K4990</f>
        <v/>
      </c>
      <c r="D4991">
        <f>'Input EIA Imports Petroleum'!L4990</f>
        <v/>
      </c>
      <c r="E4991">
        <f>VLOOKUP('Input EIA Imports Petroleum'!$E4990,'EIA Petroleum Classification'!$A:$B,2,FALSE)</f>
        <v/>
      </c>
    </row>
    <row r="4992" spans="1:5">
      <c r="A4992">
        <f>YEAR(B4992)</f>
        <v/>
      </c>
      <c r="B4992">
        <f>'Input EIA Imports Petroleum'!A4991</f>
        <v/>
      </c>
      <c r="C4992">
        <f>'Input EIA Imports Petroleum'!K4991</f>
        <v/>
      </c>
      <c r="D4992">
        <f>'Input EIA Imports Petroleum'!L4991</f>
        <v/>
      </c>
      <c r="E4992">
        <f>VLOOKUP('Input EIA Imports Petroleum'!$E4991,'EIA Petroleum Classification'!$A:$B,2,FALSE)</f>
        <v/>
      </c>
    </row>
    <row r="4993" spans="1:5">
      <c r="A4993">
        <f>YEAR(B4993)</f>
        <v/>
      </c>
      <c r="B4993">
        <f>'Input EIA Imports Petroleum'!A4992</f>
        <v/>
      </c>
      <c r="C4993">
        <f>'Input EIA Imports Petroleum'!K4992</f>
        <v/>
      </c>
      <c r="D4993">
        <f>'Input EIA Imports Petroleum'!L4992</f>
        <v/>
      </c>
      <c r="E4993">
        <f>VLOOKUP('Input EIA Imports Petroleum'!$E4992,'EIA Petroleum Classification'!$A:$B,2,FALSE)</f>
        <v/>
      </c>
    </row>
    <row r="4994" spans="1:5">
      <c r="A4994">
        <f>YEAR(B4994)</f>
        <v/>
      </c>
      <c r="B4994">
        <f>'Input EIA Imports Petroleum'!A4993</f>
        <v/>
      </c>
      <c r="C4994">
        <f>'Input EIA Imports Petroleum'!K4993</f>
        <v/>
      </c>
      <c r="D4994">
        <f>'Input EIA Imports Petroleum'!L4993</f>
        <v/>
      </c>
      <c r="E4994">
        <f>VLOOKUP('Input EIA Imports Petroleum'!$E4993,'EIA Petroleum Classification'!$A:$B,2,FALSE)</f>
        <v/>
      </c>
    </row>
    <row r="4995" spans="1:5">
      <c r="A4995">
        <f>YEAR(B4995)</f>
        <v/>
      </c>
      <c r="B4995">
        <f>'Input EIA Imports Petroleum'!A4994</f>
        <v/>
      </c>
      <c r="C4995">
        <f>'Input EIA Imports Petroleum'!K4994</f>
        <v/>
      </c>
      <c r="D4995">
        <f>'Input EIA Imports Petroleum'!L4994</f>
        <v/>
      </c>
      <c r="E4995">
        <f>VLOOKUP('Input EIA Imports Petroleum'!$E4994,'EIA Petroleum Classification'!$A:$B,2,FALSE)</f>
        <v/>
      </c>
    </row>
    <row r="4996" spans="1:5">
      <c r="A4996">
        <f>YEAR(B4996)</f>
        <v/>
      </c>
      <c r="B4996">
        <f>'Input EIA Imports Petroleum'!A4995</f>
        <v/>
      </c>
      <c r="C4996">
        <f>'Input EIA Imports Petroleum'!K4995</f>
        <v/>
      </c>
      <c r="D4996">
        <f>'Input EIA Imports Petroleum'!L4995</f>
        <v/>
      </c>
      <c r="E4996">
        <f>VLOOKUP('Input EIA Imports Petroleum'!$E4995,'EIA Petroleum Classification'!$A:$B,2,FALSE)</f>
        <v/>
      </c>
    </row>
    <row r="4997" spans="1:5">
      <c r="A4997">
        <f>YEAR(B4997)</f>
        <v/>
      </c>
      <c r="B4997">
        <f>'Input EIA Imports Petroleum'!A4996</f>
        <v/>
      </c>
      <c r="C4997">
        <f>'Input EIA Imports Petroleum'!K4996</f>
        <v/>
      </c>
      <c r="D4997">
        <f>'Input EIA Imports Petroleum'!L4996</f>
        <v/>
      </c>
      <c r="E4997">
        <f>VLOOKUP('Input EIA Imports Petroleum'!$E4996,'EIA Petroleum Classification'!$A:$B,2,FALSE)</f>
        <v/>
      </c>
    </row>
    <row r="4998" spans="1:5">
      <c r="A4998">
        <f>YEAR(B4998)</f>
        <v/>
      </c>
      <c r="B4998">
        <f>'Input EIA Imports Petroleum'!A4997</f>
        <v/>
      </c>
      <c r="C4998">
        <f>'Input EIA Imports Petroleum'!K4997</f>
        <v/>
      </c>
      <c r="D4998">
        <f>'Input EIA Imports Petroleum'!L4997</f>
        <v/>
      </c>
      <c r="E4998">
        <f>VLOOKUP('Input EIA Imports Petroleum'!$E4997,'EIA Petroleum Classification'!$A:$B,2,FALSE)</f>
        <v/>
      </c>
    </row>
    <row r="4999" spans="1:5">
      <c r="A4999">
        <f>YEAR(B4999)</f>
        <v/>
      </c>
      <c r="B4999">
        <f>'Input EIA Imports Petroleum'!A4998</f>
        <v/>
      </c>
      <c r="C4999">
        <f>'Input EIA Imports Petroleum'!K4998</f>
        <v/>
      </c>
      <c r="D4999">
        <f>'Input EIA Imports Petroleum'!L4998</f>
        <v/>
      </c>
      <c r="E4999">
        <f>VLOOKUP('Input EIA Imports Petroleum'!$E4998,'EIA Petroleum Classification'!$A:$B,2,FALSE)</f>
        <v/>
      </c>
    </row>
    <row r="5000" spans="1:5">
      <c r="A5000">
        <f>YEAR(B5000)</f>
        <v/>
      </c>
      <c r="B5000">
        <f>'Input EIA Imports Petroleum'!A4999</f>
        <v/>
      </c>
      <c r="C5000">
        <f>'Input EIA Imports Petroleum'!K4999</f>
        <v/>
      </c>
      <c r="D5000">
        <f>'Input EIA Imports Petroleum'!L4999</f>
        <v/>
      </c>
      <c r="E5000">
        <f>VLOOKUP('Input EIA Imports Petroleum'!$E4999,'EIA Petroleum Classification'!$A:$B,2,FALSE)</f>
        <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TU22"/>
  <sheetViews>
    <sheetView workbookViewId="0">
      <selection activeCell="A1" sqref="A1"/>
    </sheetView>
  </sheetViews>
  <sheetFormatPr baseColWidth="10" defaultRowHeight="15"/>
  <sheetData>
    <row r="1" spans="1:541">
      <c r="A1" t="s">
        <v>1866</v>
      </c>
      <c r="B1" s="1" t="n">
        <v>31443</v>
      </c>
      <c r="C1" s="1" t="n">
        <v>31471</v>
      </c>
      <c r="D1" s="1" t="n">
        <v>31502</v>
      </c>
      <c r="E1" s="1" t="n">
        <v>31532</v>
      </c>
      <c r="F1" s="1" t="n">
        <v>31563</v>
      </c>
      <c r="G1" s="1" t="n">
        <v>31593</v>
      </c>
      <c r="H1" s="1" t="n">
        <v>31624</v>
      </c>
      <c r="I1" s="1" t="n">
        <v>31655</v>
      </c>
      <c r="J1" s="1" t="n">
        <v>31685</v>
      </c>
      <c r="K1" s="1" t="n">
        <v>31716</v>
      </c>
      <c r="L1" s="1" t="n">
        <v>31746</v>
      </c>
      <c r="M1" s="1" t="n">
        <v>31777</v>
      </c>
      <c r="N1" s="1" t="n">
        <v>31808</v>
      </c>
      <c r="O1" s="1" t="n">
        <v>31836</v>
      </c>
      <c r="P1" s="1" t="n">
        <v>31867</v>
      </c>
      <c r="Q1" s="1" t="n">
        <v>31897</v>
      </c>
      <c r="R1" s="1" t="n">
        <v>31928</v>
      </c>
      <c r="S1" s="1" t="n">
        <v>31958</v>
      </c>
      <c r="T1" s="1" t="n">
        <v>31989</v>
      </c>
      <c r="U1" s="1" t="n">
        <v>32020</v>
      </c>
      <c r="V1" s="1" t="n">
        <v>32050</v>
      </c>
      <c r="W1" s="1" t="n">
        <v>32081</v>
      </c>
      <c r="X1" s="1" t="n">
        <v>32111</v>
      </c>
      <c r="Y1" s="1" t="n">
        <v>32142</v>
      </c>
      <c r="Z1" s="1" t="n">
        <v>32173</v>
      </c>
      <c r="AA1" s="1" t="n">
        <v>32202</v>
      </c>
      <c r="AB1" s="1" t="n">
        <v>32233</v>
      </c>
      <c r="AC1" s="1" t="n">
        <v>32263</v>
      </c>
      <c r="AD1" s="1" t="n">
        <v>32294</v>
      </c>
      <c r="AE1" s="1" t="n">
        <v>32324</v>
      </c>
      <c r="AF1" s="1" t="n">
        <v>32355</v>
      </c>
      <c r="AG1" s="1" t="n">
        <v>32386</v>
      </c>
      <c r="AH1" s="1" t="n">
        <v>32416</v>
      </c>
      <c r="AI1" s="1" t="n">
        <v>32447</v>
      </c>
      <c r="AJ1" s="1" t="n">
        <v>32477</v>
      </c>
      <c r="AK1" s="1" t="n">
        <v>32508</v>
      </c>
      <c r="AL1" s="1" t="n">
        <v>32539</v>
      </c>
      <c r="AM1" s="1" t="n">
        <v>32567</v>
      </c>
      <c r="AN1" s="1" t="n">
        <v>32598</v>
      </c>
      <c r="AO1" s="1" t="n">
        <v>32628</v>
      </c>
      <c r="AP1" s="1" t="n">
        <v>32659</v>
      </c>
      <c r="AQ1" s="1" t="n">
        <v>32689</v>
      </c>
      <c r="AR1" s="1" t="n">
        <v>32720</v>
      </c>
      <c r="AS1" s="1" t="n">
        <v>32751</v>
      </c>
      <c r="AT1" s="1" t="n">
        <v>32781</v>
      </c>
      <c r="AU1" s="1" t="n">
        <v>32812</v>
      </c>
      <c r="AV1" s="1" t="n">
        <v>32842</v>
      </c>
      <c r="AW1" s="1" t="n">
        <v>32873</v>
      </c>
      <c r="AX1" s="1" t="n">
        <v>32904</v>
      </c>
      <c r="AY1" s="1" t="n">
        <v>32932</v>
      </c>
      <c r="AZ1" s="1" t="n">
        <v>32963</v>
      </c>
      <c r="BA1" s="1" t="n">
        <v>32993</v>
      </c>
      <c r="BB1" s="1" t="n">
        <v>33024</v>
      </c>
      <c r="BC1" s="1" t="n">
        <v>33054</v>
      </c>
      <c r="BD1" s="1" t="n">
        <v>33085</v>
      </c>
      <c r="BE1" s="1" t="n">
        <v>33116</v>
      </c>
      <c r="BF1" s="1" t="n">
        <v>33146</v>
      </c>
      <c r="BG1" s="1" t="n">
        <v>33177</v>
      </c>
      <c r="BH1" s="1" t="n">
        <v>33207</v>
      </c>
      <c r="BI1" s="1" t="n">
        <v>33238</v>
      </c>
      <c r="BJ1" s="1" t="n">
        <v>33269</v>
      </c>
      <c r="BK1" s="1" t="n">
        <v>33297</v>
      </c>
      <c r="BL1" s="1" t="n">
        <v>33328</v>
      </c>
      <c r="BM1" s="1" t="n">
        <v>33358</v>
      </c>
      <c r="BN1" s="1" t="n">
        <v>33389</v>
      </c>
      <c r="BO1" s="1" t="n">
        <v>33419</v>
      </c>
      <c r="BP1" s="1" t="n">
        <v>33450</v>
      </c>
      <c r="BQ1" s="1" t="n">
        <v>33481</v>
      </c>
      <c r="BR1" s="1" t="n">
        <v>33511</v>
      </c>
      <c r="BS1" s="1" t="n">
        <v>33542</v>
      </c>
      <c r="BT1" s="1" t="n">
        <v>33572</v>
      </c>
      <c r="BU1" s="1" t="n">
        <v>33603</v>
      </c>
      <c r="BV1" s="1" t="n">
        <v>33634</v>
      </c>
      <c r="BW1" s="1" t="n">
        <v>33663</v>
      </c>
      <c r="BX1" s="1" t="n">
        <v>33694</v>
      </c>
      <c r="BY1" s="1" t="n">
        <v>33724</v>
      </c>
      <c r="BZ1" s="1" t="n">
        <v>33755</v>
      </c>
      <c r="CA1" s="1" t="n">
        <v>33785</v>
      </c>
      <c r="CB1" s="1" t="n">
        <v>33816</v>
      </c>
      <c r="CC1" s="1" t="n">
        <v>33847</v>
      </c>
      <c r="CD1" s="1" t="n">
        <v>33877</v>
      </c>
      <c r="CE1" s="1" t="n">
        <v>33908</v>
      </c>
      <c r="CF1" s="1" t="n">
        <v>33938</v>
      </c>
      <c r="CG1" s="1" t="n">
        <v>33969</v>
      </c>
      <c r="CH1" s="1" t="n">
        <v>34000</v>
      </c>
      <c r="CI1" s="1" t="n">
        <v>34028</v>
      </c>
      <c r="CJ1" s="1" t="n">
        <v>34059</v>
      </c>
      <c r="CK1" s="1" t="n">
        <v>34089</v>
      </c>
      <c r="CL1" s="1" t="n">
        <v>34120</v>
      </c>
      <c r="CM1" s="1" t="n">
        <v>34150</v>
      </c>
      <c r="CN1" s="1" t="n">
        <v>34181</v>
      </c>
      <c r="CO1" s="1" t="n">
        <v>34212</v>
      </c>
      <c r="CP1" s="1" t="n">
        <v>34242</v>
      </c>
      <c r="CQ1" s="1" t="n">
        <v>34273</v>
      </c>
      <c r="CR1" s="1" t="n">
        <v>34303</v>
      </c>
      <c r="CS1" s="1" t="n">
        <v>34334</v>
      </c>
      <c r="CT1" s="1" t="n">
        <v>34365</v>
      </c>
      <c r="CU1" s="1" t="n">
        <v>34393</v>
      </c>
      <c r="CV1" s="1" t="n">
        <v>34424</v>
      </c>
      <c r="CW1" s="1" t="n">
        <v>34454</v>
      </c>
      <c r="CX1" s="1" t="n">
        <v>34485</v>
      </c>
      <c r="CY1" s="1" t="n">
        <v>34515</v>
      </c>
      <c r="CZ1" s="1" t="n">
        <v>34546</v>
      </c>
      <c r="DA1" s="1" t="n">
        <v>34577</v>
      </c>
      <c r="DB1" s="1" t="n">
        <v>34607</v>
      </c>
      <c r="DC1" s="1" t="n">
        <v>34638</v>
      </c>
      <c r="DD1" s="1" t="n">
        <v>34668</v>
      </c>
      <c r="DE1" s="1" t="n">
        <v>34699</v>
      </c>
      <c r="DF1" s="1" t="n">
        <v>34730</v>
      </c>
      <c r="DG1" s="1" t="n">
        <v>34758</v>
      </c>
      <c r="DH1" s="1" t="n">
        <v>34789</v>
      </c>
      <c r="DI1" s="1" t="n">
        <v>34819</v>
      </c>
      <c r="DJ1" s="1" t="n">
        <v>34850</v>
      </c>
      <c r="DK1" s="1" t="n">
        <v>34880</v>
      </c>
      <c r="DL1" s="1" t="n">
        <v>34911</v>
      </c>
      <c r="DM1" s="1" t="n">
        <v>34942</v>
      </c>
      <c r="DN1" s="1" t="n">
        <v>34972</v>
      </c>
      <c r="DO1" s="1" t="n">
        <v>35003</v>
      </c>
      <c r="DP1" s="1" t="n">
        <v>35033</v>
      </c>
      <c r="DQ1" s="1" t="n">
        <v>35064</v>
      </c>
      <c r="DR1" s="1" t="n">
        <v>35095</v>
      </c>
      <c r="DS1" s="1" t="n">
        <v>35124</v>
      </c>
      <c r="DT1" s="1" t="n">
        <v>35155</v>
      </c>
      <c r="DU1" s="1" t="n">
        <v>35185</v>
      </c>
      <c r="DV1" s="1" t="n">
        <v>35216</v>
      </c>
      <c r="DW1" s="1" t="n">
        <v>35246</v>
      </c>
      <c r="DX1" s="1" t="n">
        <v>35277</v>
      </c>
      <c r="DY1" s="1" t="n">
        <v>35308</v>
      </c>
      <c r="DZ1" s="1" t="n">
        <v>35338</v>
      </c>
      <c r="EA1" s="1" t="n">
        <v>35369</v>
      </c>
      <c r="EB1" s="1" t="n">
        <v>35399</v>
      </c>
      <c r="EC1" s="1" t="n">
        <v>35430</v>
      </c>
      <c r="ED1" s="1" t="n">
        <v>35461</v>
      </c>
      <c r="EE1" s="1" t="n">
        <v>35489</v>
      </c>
      <c r="EF1" s="1" t="n">
        <v>35520</v>
      </c>
      <c r="EG1" s="1" t="n">
        <v>35550</v>
      </c>
      <c r="EH1" s="1" t="n">
        <v>35581</v>
      </c>
      <c r="EI1" s="1" t="n">
        <v>35611</v>
      </c>
      <c r="EJ1" s="1" t="n">
        <v>35642</v>
      </c>
      <c r="EK1" s="1" t="n">
        <v>35673</v>
      </c>
      <c r="EL1" s="1" t="n">
        <v>35703</v>
      </c>
      <c r="EM1" s="1" t="n">
        <v>35734</v>
      </c>
      <c r="EN1" s="1" t="n">
        <v>35764</v>
      </c>
      <c r="EO1" s="1" t="n">
        <v>35795</v>
      </c>
      <c r="EP1" s="1" t="n">
        <v>35826</v>
      </c>
      <c r="EQ1" s="1" t="n">
        <v>35854</v>
      </c>
      <c r="ER1" s="1" t="n">
        <v>35885</v>
      </c>
      <c r="ES1" s="1" t="n">
        <v>35915</v>
      </c>
      <c r="ET1" s="1" t="n">
        <v>35946</v>
      </c>
      <c r="EU1" s="1" t="n">
        <v>35976</v>
      </c>
      <c r="EV1" s="1" t="n">
        <v>36007</v>
      </c>
      <c r="EW1" s="1" t="n">
        <v>36038</v>
      </c>
      <c r="EX1" s="1" t="n">
        <v>36068</v>
      </c>
      <c r="EY1" s="1" t="n">
        <v>36099</v>
      </c>
      <c r="EZ1" s="1" t="n">
        <v>36129</v>
      </c>
      <c r="FA1" s="1" t="n">
        <v>36160</v>
      </c>
      <c r="FB1" s="1" t="n">
        <v>36191</v>
      </c>
      <c r="FC1" s="1" t="n">
        <v>36219</v>
      </c>
      <c r="FD1" s="1" t="n">
        <v>36250</v>
      </c>
      <c r="FE1" s="1" t="n">
        <v>36280</v>
      </c>
      <c r="FF1" s="1" t="n">
        <v>36311</v>
      </c>
      <c r="FG1" s="1" t="n">
        <v>36341</v>
      </c>
      <c r="FH1" s="1" t="n">
        <v>36372</v>
      </c>
      <c r="FI1" s="1" t="n">
        <v>36403</v>
      </c>
      <c r="FJ1" s="1" t="n">
        <v>36433</v>
      </c>
      <c r="FK1" s="1" t="n">
        <v>36464</v>
      </c>
      <c r="FL1" s="1" t="n">
        <v>36494</v>
      </c>
      <c r="FM1" s="1" t="n">
        <v>36525</v>
      </c>
      <c r="FN1" s="1" t="n">
        <v>36556</v>
      </c>
      <c r="FO1" s="1" t="n">
        <v>36585</v>
      </c>
      <c r="FP1" s="1" t="n">
        <v>36616</v>
      </c>
      <c r="FQ1" s="1" t="n">
        <v>36646</v>
      </c>
      <c r="FR1" s="1" t="n">
        <v>36677</v>
      </c>
      <c r="FS1" s="1" t="n">
        <v>36707</v>
      </c>
      <c r="FT1" s="1" t="n">
        <v>36738</v>
      </c>
      <c r="FU1" s="1" t="n">
        <v>36769</v>
      </c>
      <c r="FV1" s="1" t="n">
        <v>36799</v>
      </c>
      <c r="FW1" s="1" t="n">
        <v>36830</v>
      </c>
      <c r="FX1" s="1" t="n">
        <v>36860</v>
      </c>
      <c r="FY1" s="1" t="n">
        <v>36891</v>
      </c>
      <c r="FZ1" s="1" t="n">
        <v>36892</v>
      </c>
      <c r="GA1" s="1" t="n">
        <v>36923</v>
      </c>
      <c r="GB1" s="1" t="n">
        <v>36951</v>
      </c>
      <c r="GC1" s="1" t="n">
        <v>36982</v>
      </c>
      <c r="GD1" s="1" t="n">
        <v>37012</v>
      </c>
      <c r="GE1" s="1" t="n">
        <v>37043</v>
      </c>
      <c r="GF1" s="1" t="n">
        <v>37073</v>
      </c>
      <c r="GG1" s="1" t="n">
        <v>37104</v>
      </c>
      <c r="GH1" s="1" t="n">
        <v>37135</v>
      </c>
      <c r="GI1" s="1" t="n">
        <v>37165</v>
      </c>
      <c r="GJ1" s="1" t="n">
        <v>37196</v>
      </c>
      <c r="GK1" s="1" t="n">
        <v>37226</v>
      </c>
      <c r="GL1" s="1" t="n">
        <v>37257</v>
      </c>
      <c r="GM1" s="1" t="n">
        <v>37288</v>
      </c>
      <c r="GN1" s="1" t="n">
        <v>37316</v>
      </c>
      <c r="GO1" s="1" t="n">
        <v>37347</v>
      </c>
      <c r="GP1" s="1" t="n">
        <v>37377</v>
      </c>
      <c r="GQ1" s="1" t="n">
        <v>37408</v>
      </c>
      <c r="GR1" s="1" t="n">
        <v>37438</v>
      </c>
      <c r="GS1" s="1" t="n">
        <v>37469</v>
      </c>
      <c r="GT1" s="1" t="n">
        <v>37500</v>
      </c>
      <c r="GU1" s="1" t="n">
        <v>37530</v>
      </c>
      <c r="GV1" s="1" t="n">
        <v>37561</v>
      </c>
      <c r="GW1" s="1" t="n">
        <v>37591</v>
      </c>
      <c r="GX1" s="1" t="n">
        <v>37652</v>
      </c>
      <c r="GY1" s="1" t="n">
        <v>37680</v>
      </c>
      <c r="GZ1" s="1" t="n">
        <v>37711</v>
      </c>
      <c r="HA1" s="1" t="n">
        <v>37741</v>
      </c>
      <c r="HB1" s="1" t="n">
        <v>37772</v>
      </c>
      <c r="HC1" s="1" t="n">
        <v>37802</v>
      </c>
      <c r="HD1" s="1" t="n">
        <v>37833</v>
      </c>
      <c r="HE1" s="1" t="n">
        <v>37864</v>
      </c>
      <c r="HF1" s="1" t="n">
        <v>37894</v>
      </c>
      <c r="HG1" s="1" t="n">
        <v>37925</v>
      </c>
      <c r="HH1" s="1" t="n">
        <v>37955</v>
      </c>
      <c r="HI1" s="1" t="n">
        <v>37986</v>
      </c>
      <c r="HJ1" s="1" t="n">
        <v>38017</v>
      </c>
      <c r="HK1" s="1" t="n">
        <v>38046</v>
      </c>
      <c r="HL1" s="1" t="n">
        <v>38077</v>
      </c>
      <c r="HM1" s="1" t="n">
        <v>38107</v>
      </c>
      <c r="HN1" s="1" t="n">
        <v>38138</v>
      </c>
      <c r="HO1" s="1" t="n">
        <v>38168</v>
      </c>
      <c r="HP1" s="1" t="n">
        <v>38199</v>
      </c>
      <c r="HQ1" s="1" t="n">
        <v>38230</v>
      </c>
      <c r="HR1" s="1" t="n">
        <v>38260</v>
      </c>
      <c r="HS1" s="1" t="n">
        <v>38291</v>
      </c>
      <c r="HT1" s="1" t="n">
        <v>38321</v>
      </c>
      <c r="HU1" s="1" t="n">
        <v>38352</v>
      </c>
      <c r="HV1" s="1" t="n">
        <v>38383</v>
      </c>
      <c r="HW1" s="1" t="n">
        <v>38411</v>
      </c>
      <c r="HX1" s="1" t="n">
        <v>38442</v>
      </c>
      <c r="HY1" s="1" t="n">
        <v>38472</v>
      </c>
      <c r="HZ1" s="1" t="n">
        <v>38503</v>
      </c>
      <c r="IA1" s="1" t="n">
        <v>38533</v>
      </c>
      <c r="IB1" s="1" t="n">
        <v>38564</v>
      </c>
      <c r="IC1" s="1" t="n">
        <v>38595</v>
      </c>
      <c r="ID1" s="1" t="n">
        <v>38625</v>
      </c>
      <c r="IE1" s="1" t="n">
        <v>38656</v>
      </c>
      <c r="IF1" s="1" t="n">
        <v>38686</v>
      </c>
      <c r="IG1" s="1" t="n">
        <v>38717</v>
      </c>
      <c r="IH1" s="1" t="n">
        <v>38748</v>
      </c>
      <c r="II1" s="1" t="n">
        <v>38776</v>
      </c>
      <c r="IJ1" s="1" t="n">
        <v>38807</v>
      </c>
      <c r="IK1" s="1" t="n">
        <v>38837</v>
      </c>
      <c r="IL1" s="1" t="n">
        <v>38868</v>
      </c>
      <c r="IM1" s="1" t="n">
        <v>38898</v>
      </c>
      <c r="IN1" s="1" t="n">
        <v>38929</v>
      </c>
      <c r="IO1" s="1" t="n">
        <v>38960</v>
      </c>
      <c r="IP1" s="1" t="n">
        <v>38990</v>
      </c>
      <c r="IQ1" s="1" t="n">
        <v>39021</v>
      </c>
      <c r="IR1" s="1" t="n">
        <v>39051</v>
      </c>
      <c r="IS1" s="1" t="n">
        <v>39082</v>
      </c>
      <c r="IT1" s="1" t="n">
        <v>39113</v>
      </c>
      <c r="IU1" s="1" t="n">
        <v>39141</v>
      </c>
      <c r="IV1" s="1" t="n">
        <v>39172</v>
      </c>
      <c r="IW1" s="1" t="n">
        <v>39202</v>
      </c>
      <c r="IX1" s="1" t="n">
        <v>39233</v>
      </c>
      <c r="IY1" s="1" t="n">
        <v>39263</v>
      </c>
      <c r="IZ1" s="1" t="n">
        <v>39294</v>
      </c>
      <c r="JA1" s="1" t="n">
        <v>39325</v>
      </c>
      <c r="JB1" s="1" t="n">
        <v>39355</v>
      </c>
      <c r="JC1" s="1" t="n">
        <v>39386</v>
      </c>
      <c r="JD1" s="1" t="n">
        <v>39416</v>
      </c>
      <c r="JE1" s="1" t="n">
        <v>39447</v>
      </c>
      <c r="JF1" s="1" t="n">
        <v>39478</v>
      </c>
      <c r="JG1" s="1" t="n">
        <v>39507</v>
      </c>
      <c r="JH1" s="1" t="n">
        <v>39538</v>
      </c>
      <c r="JI1" s="1" t="n">
        <v>39568</v>
      </c>
      <c r="JJ1" s="1" t="n">
        <v>39599</v>
      </c>
      <c r="JK1" s="1" t="n">
        <v>39629</v>
      </c>
      <c r="JL1" s="1" t="n">
        <v>39660</v>
      </c>
      <c r="JM1" s="1" t="n">
        <v>39691</v>
      </c>
      <c r="JN1" s="1" t="n">
        <v>39721</v>
      </c>
      <c r="JO1" s="1" t="n">
        <v>39752</v>
      </c>
      <c r="JP1" s="1" t="n">
        <v>39782</v>
      </c>
      <c r="JQ1" s="1" t="n">
        <v>39813</v>
      </c>
      <c r="JR1" s="1" t="n">
        <v>39844</v>
      </c>
      <c r="JS1" s="1" t="n">
        <v>39872</v>
      </c>
      <c r="JT1" s="1" t="n">
        <v>39903</v>
      </c>
      <c r="JU1" s="1" t="n">
        <v>39933</v>
      </c>
      <c r="JV1" s="1" t="n">
        <v>39964</v>
      </c>
      <c r="JW1" s="1" t="n">
        <v>39994</v>
      </c>
      <c r="JX1" s="1" t="n">
        <v>40025</v>
      </c>
      <c r="JY1" s="1" t="n">
        <v>40056</v>
      </c>
      <c r="JZ1" s="1" t="n">
        <v>40086</v>
      </c>
      <c r="KA1" s="1" t="n">
        <v>40117</v>
      </c>
      <c r="KB1" s="1" t="n">
        <v>40147</v>
      </c>
      <c r="KC1" s="1" t="n">
        <v>40178</v>
      </c>
      <c r="KD1" s="1" t="n">
        <v>40209</v>
      </c>
      <c r="KE1" s="1" t="n">
        <v>40237</v>
      </c>
      <c r="KF1" s="1" t="n">
        <v>40268</v>
      </c>
      <c r="KG1" s="1" t="n">
        <v>40298</v>
      </c>
      <c r="KH1" s="1" t="n">
        <v>40329</v>
      </c>
      <c r="KI1" s="1" t="n">
        <v>40359</v>
      </c>
      <c r="KJ1" s="1" t="n">
        <v>40390</v>
      </c>
      <c r="KK1" s="1" t="n">
        <v>40421</v>
      </c>
      <c r="KL1" s="1" t="n">
        <v>40451</v>
      </c>
      <c r="KM1" s="1" t="n">
        <v>40482</v>
      </c>
      <c r="KN1" s="1" t="n">
        <v>40512</v>
      </c>
      <c r="KO1" s="1" t="n">
        <v>40543</v>
      </c>
      <c r="KP1" s="1" t="n">
        <v>40574</v>
      </c>
      <c r="KQ1" s="1" t="n">
        <v>40602</v>
      </c>
      <c r="KR1" s="1" t="n">
        <v>40633</v>
      </c>
      <c r="KS1" s="1" t="n">
        <v>40663</v>
      </c>
      <c r="KT1" s="1" t="n">
        <v>40694</v>
      </c>
      <c r="KU1" s="1" t="n">
        <v>40724</v>
      </c>
      <c r="KV1" s="1" t="n">
        <v>40755</v>
      </c>
      <c r="KW1" s="1" t="n">
        <v>40786</v>
      </c>
      <c r="KX1" s="1" t="n">
        <v>40816</v>
      </c>
      <c r="KY1" s="1" t="n">
        <v>40847</v>
      </c>
      <c r="KZ1" s="1" t="n">
        <v>40877</v>
      </c>
      <c r="LA1" s="1" t="n">
        <v>40908</v>
      </c>
      <c r="LB1" s="1" t="n">
        <v>40939</v>
      </c>
      <c r="LC1" s="1" t="n">
        <v>40968</v>
      </c>
      <c r="LD1" s="1" t="n">
        <v>40999</v>
      </c>
      <c r="LE1" s="1" t="n">
        <v>41029</v>
      </c>
      <c r="LF1" s="1" t="n">
        <v>41060</v>
      </c>
      <c r="LG1" s="1" t="n">
        <v>41090</v>
      </c>
      <c r="LH1" s="1" t="n">
        <v>41121</v>
      </c>
      <c r="LI1" s="1" t="n">
        <v>41152</v>
      </c>
      <c r="LJ1" s="1" t="n">
        <v>41182</v>
      </c>
      <c r="LK1" s="1" t="n">
        <v>41213</v>
      </c>
      <c r="LL1" s="1" t="n">
        <v>41243</v>
      </c>
      <c r="LM1" s="1" t="n">
        <v>41274</v>
      </c>
      <c r="LN1" s="1" t="n">
        <v>41305</v>
      </c>
      <c r="LO1" s="1" t="n">
        <v>41333</v>
      </c>
      <c r="LP1" s="1" t="n">
        <v>41364</v>
      </c>
      <c r="LQ1" s="1" t="n">
        <v>41394</v>
      </c>
      <c r="LR1" s="1" t="n">
        <v>41425</v>
      </c>
      <c r="LS1" s="1" t="n">
        <v>41455</v>
      </c>
      <c r="LT1" s="1" t="n">
        <v>41486</v>
      </c>
      <c r="LU1" s="1" t="n">
        <v>41517</v>
      </c>
      <c r="LV1" s="1" t="n">
        <v>41547</v>
      </c>
      <c r="LW1" s="1" t="n">
        <v>41578</v>
      </c>
      <c r="LX1" s="1" t="n">
        <v>41608</v>
      </c>
      <c r="LY1" s="1" t="n">
        <v>41639</v>
      </c>
      <c r="LZ1" s="1" t="n">
        <v>41670</v>
      </c>
      <c r="MA1" s="1" t="n">
        <v>41698</v>
      </c>
      <c r="MB1" s="1" t="n">
        <v>41729</v>
      </c>
      <c r="MC1" s="1" t="n">
        <v>41759</v>
      </c>
      <c r="MD1" s="1" t="n">
        <v>41790</v>
      </c>
      <c r="ME1" s="1" t="n">
        <v>41820</v>
      </c>
      <c r="MF1" s="1" t="n">
        <v>41851</v>
      </c>
      <c r="MG1" s="1" t="n">
        <v>41882</v>
      </c>
      <c r="MH1" s="1" t="n">
        <v>41912</v>
      </c>
      <c r="MI1" s="1" t="n">
        <v>41943</v>
      </c>
      <c r="MJ1" s="1" t="n">
        <v>41973</v>
      </c>
      <c r="MK1" s="1" t="n">
        <v>42004</v>
      </c>
      <c r="ML1" s="1" t="n">
        <v>42035</v>
      </c>
      <c r="MM1" s="1" t="n">
        <v>42063</v>
      </c>
      <c r="MN1" s="1" t="n">
        <v>42094</v>
      </c>
      <c r="MO1" s="1" t="n">
        <v>42124</v>
      </c>
      <c r="MP1" s="1" t="n">
        <v>42155</v>
      </c>
      <c r="MQ1" s="1" t="n">
        <v>42185</v>
      </c>
      <c r="MR1" s="1" t="n">
        <v>42216</v>
      </c>
      <c r="MS1" s="1" t="n">
        <v>42247</v>
      </c>
      <c r="MT1" s="1" t="n">
        <v>42277</v>
      </c>
      <c r="MU1" s="1" t="n">
        <v>42308</v>
      </c>
      <c r="MV1" s="1" t="n">
        <v>42338</v>
      </c>
      <c r="MW1" s="1" t="n">
        <v>42369</v>
      </c>
      <c r="MX1" s="1" t="n">
        <v>42400</v>
      </c>
      <c r="MY1" s="1" t="n">
        <v>42429</v>
      </c>
      <c r="MZ1" s="1" t="n">
        <v>42460</v>
      </c>
      <c r="NA1" s="1" t="n">
        <v>42490</v>
      </c>
      <c r="NB1" s="1" t="n">
        <v>42521</v>
      </c>
      <c r="NC1" s="1" t="n">
        <v>42551</v>
      </c>
      <c r="ND1" s="1" t="n">
        <v>42582</v>
      </c>
      <c r="NE1" s="1" t="n">
        <v>42613</v>
      </c>
      <c r="NF1" s="1" t="n">
        <v>42643</v>
      </c>
      <c r="NG1" s="1" t="n">
        <v>42674</v>
      </c>
      <c r="NH1" s="1" t="n">
        <v>42704</v>
      </c>
      <c r="NI1" s="1" t="n">
        <v>42735</v>
      </c>
      <c r="NJ1" s="1" t="n">
        <v>42766</v>
      </c>
      <c r="NK1" s="1" t="n">
        <v>42794</v>
      </c>
      <c r="NL1" s="1" t="n">
        <v>42825</v>
      </c>
      <c r="NM1" s="1" t="n">
        <v>42855</v>
      </c>
      <c r="NN1" s="1" t="n">
        <v>42886</v>
      </c>
      <c r="NO1" s="1" t="n">
        <v>42916</v>
      </c>
      <c r="NP1" s="1" t="n">
        <v>42947</v>
      </c>
      <c r="NQ1" s="1" t="n">
        <v>42978</v>
      </c>
      <c r="NR1" s="1" t="n">
        <v>43008</v>
      </c>
      <c r="NS1" s="1" t="n">
        <v>43039</v>
      </c>
      <c r="NT1" s="1" t="n">
        <v>43069</v>
      </c>
      <c r="NU1" s="1" t="n">
        <v>43100</v>
      </c>
      <c r="NV1" s="1" t="n">
        <v>43131</v>
      </c>
      <c r="NW1" s="1" t="n">
        <v>43159</v>
      </c>
      <c r="NX1" s="1" t="n">
        <v>43190</v>
      </c>
      <c r="NY1" s="1" t="n">
        <v>43220</v>
      </c>
      <c r="NZ1" s="1" t="n">
        <v>43251</v>
      </c>
      <c r="OA1" s="1" t="n">
        <v>43281</v>
      </c>
      <c r="OB1" s="1" t="n">
        <v>43312</v>
      </c>
      <c r="OC1" s="1" t="n">
        <v>43343</v>
      </c>
      <c r="OD1" s="1" t="n">
        <v>43373</v>
      </c>
      <c r="OE1" s="1" t="n">
        <v>43404</v>
      </c>
      <c r="OF1" s="1" t="n">
        <v>43434</v>
      </c>
      <c r="OG1" s="1" t="n">
        <v>43465</v>
      </c>
      <c r="OH1" s="1" t="n">
        <v>43496</v>
      </c>
      <c r="OI1" s="1" t="n">
        <v>43524</v>
      </c>
      <c r="OJ1" s="1" t="n">
        <v>43555</v>
      </c>
      <c r="OK1" s="1" t="n">
        <v>43585</v>
      </c>
      <c r="OL1" s="1" t="n">
        <v>43616</v>
      </c>
      <c r="OM1" s="1" t="n">
        <v>43646</v>
      </c>
      <c r="ON1" s="1" t="n">
        <v>43677</v>
      </c>
      <c r="OO1" s="1" t="n">
        <v>43708</v>
      </c>
      <c r="OP1" s="1" t="n">
        <v>43738</v>
      </c>
      <c r="OQ1" s="1" t="n">
        <v>43769</v>
      </c>
      <c r="OR1" s="1" t="n">
        <v>43799</v>
      </c>
      <c r="OS1" s="1" t="n">
        <v>43830</v>
      </c>
      <c r="OT1" s="1" t="n">
        <v>43861</v>
      </c>
      <c r="OU1" s="1" t="n">
        <v>43890</v>
      </c>
      <c r="OV1" s="1" t="n">
        <v>43921</v>
      </c>
      <c r="OW1" s="1" t="n">
        <v>43951</v>
      </c>
      <c r="OX1" s="1" t="n">
        <v>43982</v>
      </c>
      <c r="OY1" s="1" t="n">
        <v>44012</v>
      </c>
      <c r="OZ1" s="1" t="n">
        <v>44043</v>
      </c>
      <c r="PA1" s="1" t="n">
        <v>44074</v>
      </c>
      <c r="PB1" s="1" t="n">
        <v>44104</v>
      </c>
      <c r="PC1" s="1" t="n">
        <v>44135</v>
      </c>
      <c r="PD1" s="1" t="n">
        <v>44165</v>
      </c>
      <c r="PE1" s="1" t="n">
        <v>44196</v>
      </c>
      <c r="PF1" s="1" t="n">
        <v>44227</v>
      </c>
      <c r="PG1" s="1" t="n">
        <v>44255</v>
      </c>
      <c r="PH1" s="1" t="n">
        <v>44286</v>
      </c>
      <c r="PI1" s="1" t="n">
        <v>44316</v>
      </c>
      <c r="PJ1" s="1" t="n">
        <v>44347</v>
      </c>
      <c r="PK1" s="1" t="n">
        <v>44377</v>
      </c>
      <c r="PL1" s="1" t="n">
        <v>44408</v>
      </c>
      <c r="PM1" s="1" t="n">
        <v>44439</v>
      </c>
      <c r="PN1" s="1" t="n">
        <v>44469</v>
      </c>
      <c r="PO1" s="1" t="n">
        <v>44500</v>
      </c>
      <c r="PP1" s="1" t="n">
        <v>44530</v>
      </c>
      <c r="PQ1" s="1" t="n">
        <v>44561</v>
      </c>
      <c r="PR1" s="1" t="n">
        <v>44592</v>
      </c>
      <c r="PS1" s="1" t="n">
        <v>44620</v>
      </c>
      <c r="PT1" s="1" t="n">
        <v>44651</v>
      </c>
      <c r="PU1" s="1" t="n">
        <v>44681</v>
      </c>
      <c r="PV1" s="1" t="n">
        <v>44712</v>
      </c>
      <c r="PW1" s="1" t="n">
        <v>44742</v>
      </c>
      <c r="PX1" s="1" t="n">
        <v>44773</v>
      </c>
      <c r="PY1" s="1" t="n">
        <v>44804</v>
      </c>
      <c r="PZ1" s="1" t="n">
        <v>44834</v>
      </c>
      <c r="QA1" s="1" t="n">
        <v>44865</v>
      </c>
      <c r="QB1" s="1" t="n">
        <v>44895</v>
      </c>
      <c r="QC1" s="1" t="n">
        <v>44926</v>
      </c>
      <c r="QD1" s="1" t="n">
        <v>44957</v>
      </c>
      <c r="QE1" s="1" t="n">
        <v>44985</v>
      </c>
      <c r="QF1" s="1" t="n">
        <v>45016</v>
      </c>
      <c r="QG1" s="1" t="n">
        <v>45046</v>
      </c>
      <c r="QH1" s="1" t="n">
        <v>45077</v>
      </c>
      <c r="QI1" s="1" t="n">
        <v>45107</v>
      </c>
      <c r="QJ1" s="1" t="n">
        <v>45138</v>
      </c>
      <c r="QK1" s="1" t="n">
        <v>45169</v>
      </c>
      <c r="QL1" s="1" t="n">
        <v>45199</v>
      </c>
      <c r="QM1" s="1" t="n">
        <v>45230</v>
      </c>
      <c r="QN1" s="1" t="n">
        <v>45260</v>
      </c>
      <c r="QO1" s="1" t="n">
        <v>45291</v>
      </c>
      <c r="QP1" s="1" t="n">
        <v>45322</v>
      </c>
      <c r="QQ1" s="1" t="n">
        <v>45351</v>
      </c>
      <c r="QR1" s="1" t="n">
        <v>45382</v>
      </c>
      <c r="QS1" s="1" t="n">
        <v>45412</v>
      </c>
      <c r="QT1" s="1" t="n">
        <v>45443</v>
      </c>
      <c r="QU1" s="1" t="n">
        <v>45473</v>
      </c>
      <c r="QV1" s="1" t="n">
        <v>45504</v>
      </c>
      <c r="QW1" s="1" t="n">
        <v>45535</v>
      </c>
      <c r="QX1" s="1" t="n">
        <v>45565</v>
      </c>
      <c r="QY1" s="1" t="n">
        <v>45596</v>
      </c>
      <c r="QZ1" s="1" t="n">
        <v>45626</v>
      </c>
      <c r="RA1" s="1" t="n">
        <v>45657</v>
      </c>
      <c r="RB1" s="1" t="n">
        <v>45688</v>
      </c>
      <c r="RC1" s="1" t="n">
        <v>45716</v>
      </c>
      <c r="RD1" s="1" t="n">
        <v>45747</v>
      </c>
      <c r="RE1" s="1" t="n">
        <v>45777</v>
      </c>
      <c r="RF1" s="1" t="n">
        <v>45808</v>
      </c>
      <c r="RG1" s="1" t="n">
        <v>45838</v>
      </c>
      <c r="RH1" s="1" t="n">
        <v>45869</v>
      </c>
      <c r="RI1" s="1" t="n">
        <v>45900</v>
      </c>
      <c r="RJ1" s="1" t="n">
        <v>45930</v>
      </c>
      <c r="RK1" s="1" t="n">
        <v>45961</v>
      </c>
      <c r="RL1" s="1" t="n">
        <v>45991</v>
      </c>
      <c r="RM1" s="1" t="n">
        <v>46022</v>
      </c>
      <c r="RN1" s="1" t="n">
        <v>46053</v>
      </c>
      <c r="RO1" s="1" t="n">
        <v>46081</v>
      </c>
      <c r="RP1" s="1" t="n">
        <v>46112</v>
      </c>
      <c r="RQ1" s="1" t="n">
        <v>46142</v>
      </c>
      <c r="RR1" s="1" t="n">
        <v>46173</v>
      </c>
      <c r="RS1" s="1" t="n">
        <v>46203</v>
      </c>
      <c r="RT1" s="1" t="n">
        <v>46234</v>
      </c>
      <c r="RU1" s="1" t="n">
        <v>46265</v>
      </c>
      <c r="RV1" s="1" t="n">
        <v>46295</v>
      </c>
      <c r="RW1" s="1" t="n">
        <v>46326</v>
      </c>
      <c r="RX1" s="1" t="n">
        <v>46356</v>
      </c>
      <c r="RY1" s="1" t="n">
        <v>46387</v>
      </c>
      <c r="RZ1" s="1" t="n">
        <v>46418</v>
      </c>
      <c r="SA1" s="1" t="n">
        <v>46446</v>
      </c>
      <c r="SB1" s="1" t="n">
        <v>46477</v>
      </c>
      <c r="SC1" s="1" t="n">
        <v>46507</v>
      </c>
      <c r="SD1" s="1" t="n">
        <v>46538</v>
      </c>
      <c r="SE1" s="1" t="n">
        <v>46568</v>
      </c>
      <c r="SF1" s="1" t="n">
        <v>46599</v>
      </c>
      <c r="SG1" s="1" t="n">
        <v>46630</v>
      </c>
      <c r="SH1" s="1" t="n">
        <v>46660</v>
      </c>
      <c r="SI1" s="1" t="n">
        <v>46691</v>
      </c>
      <c r="SJ1" s="1" t="n">
        <v>46721</v>
      </c>
      <c r="SK1" s="1" t="n">
        <v>46752</v>
      </c>
      <c r="SL1" s="1" t="n">
        <v>46783</v>
      </c>
      <c r="SM1" s="1" t="n">
        <v>46812</v>
      </c>
      <c r="SN1" s="1" t="n">
        <v>46843</v>
      </c>
      <c r="SO1" s="1" t="n">
        <v>46873</v>
      </c>
      <c r="SP1" s="1" t="n">
        <v>46904</v>
      </c>
      <c r="SQ1" s="1" t="n">
        <v>46934</v>
      </c>
      <c r="SR1" s="1" t="n">
        <v>46965</v>
      </c>
      <c r="SS1" s="1" t="n">
        <v>46996</v>
      </c>
      <c r="ST1" s="1" t="n">
        <v>47026</v>
      </c>
      <c r="SU1" s="1" t="n">
        <v>47057</v>
      </c>
      <c r="SV1" s="1" t="n">
        <v>47087</v>
      </c>
      <c r="SW1" s="1" t="n">
        <v>47118</v>
      </c>
      <c r="SX1" s="1" t="n">
        <v>47149</v>
      </c>
      <c r="SY1" s="1" t="n">
        <v>47177</v>
      </c>
      <c r="SZ1" s="1" t="n">
        <v>47208</v>
      </c>
      <c r="TA1" s="1" t="n">
        <v>47238</v>
      </c>
      <c r="TB1" s="1" t="n">
        <v>47269</v>
      </c>
      <c r="TC1" s="1" t="n">
        <v>47299</v>
      </c>
      <c r="TD1" s="1" t="n">
        <v>47330</v>
      </c>
      <c r="TE1" s="1" t="n">
        <v>47361</v>
      </c>
      <c r="TF1" s="1" t="n">
        <v>47391</v>
      </c>
      <c r="TG1" s="1" t="n">
        <v>47422</v>
      </c>
      <c r="TH1" s="1" t="n">
        <v>47452</v>
      </c>
      <c r="TI1" s="1" t="n">
        <v>47483</v>
      </c>
      <c r="TJ1" s="1" t="n">
        <v>47514</v>
      </c>
      <c r="TK1" s="1" t="n">
        <v>47542</v>
      </c>
      <c r="TL1" s="1" t="n">
        <v>47573</v>
      </c>
      <c r="TM1" s="1" t="n">
        <v>47603</v>
      </c>
      <c r="TN1" s="1" t="n">
        <v>47634</v>
      </c>
      <c r="TO1" s="1" t="n">
        <v>47664</v>
      </c>
      <c r="TP1" s="1" t="n">
        <v>47695</v>
      </c>
      <c r="TQ1" s="1" t="n">
        <v>47726</v>
      </c>
      <c r="TR1" s="1" t="n">
        <v>47756</v>
      </c>
      <c r="TS1" s="1" t="n">
        <v>47787</v>
      </c>
      <c r="TT1" s="1" t="n">
        <v>47817</v>
      </c>
      <c r="TU1" s="1" t="n">
        <v>47848</v>
      </c>
    </row>
    <row r="2" spans="1:541">
      <c r="A2">
        <f>'EIA Petroleum Classification'!A2</f>
        <v/>
      </c>
      <c r="B2">
        <f>SUMIFS('EIA Imports'!$D:$D,'EIA Imports'!$E:$E,$A2,'EIA Imports'!$B:$B,B$1)</f>
        <v/>
      </c>
      <c r="C2">
        <f>SUMIFS('EIA Imports'!$D:$D,'EIA Imports'!$E:$E,$A2,'EIA Imports'!$B:$B,C$1)</f>
        <v/>
      </c>
      <c r="D2">
        <f>SUMIFS('EIA Imports'!$D:$D,'EIA Imports'!$E:$E,$A2,'EIA Imports'!$B:$B,D$1)</f>
        <v/>
      </c>
      <c r="E2">
        <f>SUMIFS('EIA Imports'!$D:$D,'EIA Imports'!$E:$E,$A2,'EIA Imports'!$B:$B,E$1)</f>
        <v/>
      </c>
      <c r="F2">
        <f>SUMIFS('EIA Imports'!$D:$D,'EIA Imports'!$E:$E,$A2,'EIA Imports'!$B:$B,F$1)</f>
        <v/>
      </c>
      <c r="G2">
        <f>SUMIFS('EIA Imports'!$D:$D,'EIA Imports'!$E:$E,$A2,'EIA Imports'!$B:$B,G$1)</f>
        <v/>
      </c>
      <c r="H2">
        <f>SUMIFS('EIA Imports'!$D:$D,'EIA Imports'!$E:$E,$A2,'EIA Imports'!$B:$B,H$1)</f>
        <v/>
      </c>
      <c r="I2">
        <f>SUMIFS('EIA Imports'!$D:$D,'EIA Imports'!$E:$E,$A2,'EIA Imports'!$B:$B,I$1)</f>
        <v/>
      </c>
      <c r="J2">
        <f>SUMIFS('EIA Imports'!$D:$D,'EIA Imports'!$E:$E,$A2,'EIA Imports'!$B:$B,J$1)</f>
        <v/>
      </c>
      <c r="K2">
        <f>SUMIFS('EIA Imports'!$D:$D,'EIA Imports'!$E:$E,$A2,'EIA Imports'!$B:$B,K$1)</f>
        <v/>
      </c>
      <c r="L2">
        <f>SUMIFS('EIA Imports'!$D:$D,'EIA Imports'!$E:$E,$A2,'EIA Imports'!$B:$B,L$1)</f>
        <v/>
      </c>
      <c r="M2">
        <f>SUMIFS('EIA Imports'!$D:$D,'EIA Imports'!$E:$E,$A2,'EIA Imports'!$B:$B,M$1)</f>
        <v/>
      </c>
      <c r="N2">
        <f>SUMIFS('EIA Imports'!$D:$D,'EIA Imports'!$E:$E,$A2,'EIA Imports'!$B:$B,N$1)</f>
        <v/>
      </c>
      <c r="O2">
        <f>SUMIFS('EIA Imports'!$D:$D,'EIA Imports'!$E:$E,$A2,'EIA Imports'!$B:$B,O$1)</f>
        <v/>
      </c>
      <c r="P2">
        <f>SUMIFS('EIA Imports'!$D:$D,'EIA Imports'!$E:$E,$A2,'EIA Imports'!$B:$B,P$1)</f>
        <v/>
      </c>
      <c r="Q2">
        <f>SUMIFS('EIA Imports'!$D:$D,'EIA Imports'!$E:$E,$A2,'EIA Imports'!$B:$B,Q$1)</f>
        <v/>
      </c>
      <c r="R2">
        <f>SUMIFS('EIA Imports'!$D:$D,'EIA Imports'!$E:$E,$A2,'EIA Imports'!$B:$B,R$1)</f>
        <v/>
      </c>
      <c r="S2">
        <f>SUMIFS('EIA Imports'!$D:$D,'EIA Imports'!$E:$E,$A2,'EIA Imports'!$B:$B,S$1)</f>
        <v/>
      </c>
      <c r="T2">
        <f>SUMIFS('EIA Imports'!$D:$D,'EIA Imports'!$E:$E,$A2,'EIA Imports'!$B:$B,T$1)</f>
        <v/>
      </c>
      <c r="U2">
        <f>SUMIFS('EIA Imports'!$D:$D,'EIA Imports'!$E:$E,$A2,'EIA Imports'!$B:$B,U$1)</f>
        <v/>
      </c>
      <c r="V2">
        <f>SUMIFS('EIA Imports'!$D:$D,'EIA Imports'!$E:$E,$A2,'EIA Imports'!$B:$B,V$1)</f>
        <v/>
      </c>
      <c r="W2">
        <f>SUMIFS('EIA Imports'!$D:$D,'EIA Imports'!$E:$E,$A2,'EIA Imports'!$B:$B,W$1)</f>
        <v/>
      </c>
      <c r="X2">
        <f>SUMIFS('EIA Imports'!$D:$D,'EIA Imports'!$E:$E,$A2,'EIA Imports'!$B:$B,X$1)</f>
        <v/>
      </c>
      <c r="Y2">
        <f>SUMIFS('EIA Imports'!$D:$D,'EIA Imports'!$E:$E,$A2,'EIA Imports'!$B:$B,Y$1)</f>
        <v/>
      </c>
      <c r="Z2">
        <f>SUMIFS('EIA Imports'!$D:$D,'EIA Imports'!$E:$E,$A2,'EIA Imports'!$B:$B,Z$1)</f>
        <v/>
      </c>
      <c r="AA2">
        <f>SUMIFS('EIA Imports'!$D:$D,'EIA Imports'!$E:$E,$A2,'EIA Imports'!$B:$B,AA$1)</f>
        <v/>
      </c>
      <c r="AB2">
        <f>SUMIFS('EIA Imports'!$D:$D,'EIA Imports'!$E:$E,$A2,'EIA Imports'!$B:$B,AB$1)</f>
        <v/>
      </c>
      <c r="AC2">
        <f>SUMIFS('EIA Imports'!$D:$D,'EIA Imports'!$E:$E,$A2,'EIA Imports'!$B:$B,AC$1)</f>
        <v/>
      </c>
      <c r="AD2">
        <f>SUMIFS('EIA Imports'!$D:$D,'EIA Imports'!$E:$E,$A2,'EIA Imports'!$B:$B,AD$1)</f>
        <v/>
      </c>
      <c r="AE2">
        <f>SUMIFS('EIA Imports'!$D:$D,'EIA Imports'!$E:$E,$A2,'EIA Imports'!$B:$B,AE$1)</f>
        <v/>
      </c>
      <c r="AF2">
        <f>SUMIFS('EIA Imports'!$D:$D,'EIA Imports'!$E:$E,$A2,'EIA Imports'!$B:$B,AF$1)</f>
        <v/>
      </c>
      <c r="AG2">
        <f>SUMIFS('EIA Imports'!$D:$D,'EIA Imports'!$E:$E,$A2,'EIA Imports'!$B:$B,AG$1)</f>
        <v/>
      </c>
      <c r="AH2">
        <f>SUMIFS('EIA Imports'!$D:$D,'EIA Imports'!$E:$E,$A2,'EIA Imports'!$B:$B,AH$1)</f>
        <v/>
      </c>
      <c r="AI2">
        <f>SUMIFS('EIA Imports'!$D:$D,'EIA Imports'!$E:$E,$A2,'EIA Imports'!$B:$B,AI$1)</f>
        <v/>
      </c>
      <c r="AJ2">
        <f>SUMIFS('EIA Imports'!$D:$D,'EIA Imports'!$E:$E,$A2,'EIA Imports'!$B:$B,AJ$1)</f>
        <v/>
      </c>
      <c r="AK2">
        <f>SUMIFS('EIA Imports'!$D:$D,'EIA Imports'!$E:$E,$A2,'EIA Imports'!$B:$B,AK$1)</f>
        <v/>
      </c>
      <c r="AL2">
        <f>SUMIFS('EIA Imports'!$D:$D,'EIA Imports'!$E:$E,$A2,'EIA Imports'!$B:$B,AL$1)</f>
        <v/>
      </c>
      <c r="AM2">
        <f>SUMIFS('EIA Imports'!$D:$D,'EIA Imports'!$E:$E,$A2,'EIA Imports'!$B:$B,AM$1)</f>
        <v/>
      </c>
      <c r="AN2">
        <f>SUMIFS('EIA Imports'!$D:$D,'EIA Imports'!$E:$E,$A2,'EIA Imports'!$B:$B,AN$1)</f>
        <v/>
      </c>
      <c r="AO2">
        <f>SUMIFS('EIA Imports'!$D:$D,'EIA Imports'!$E:$E,$A2,'EIA Imports'!$B:$B,AO$1)</f>
        <v/>
      </c>
      <c r="AP2">
        <f>SUMIFS('EIA Imports'!$D:$D,'EIA Imports'!$E:$E,$A2,'EIA Imports'!$B:$B,AP$1)</f>
        <v/>
      </c>
      <c r="AQ2">
        <f>SUMIFS('EIA Imports'!$D:$D,'EIA Imports'!$E:$E,$A2,'EIA Imports'!$B:$B,AQ$1)</f>
        <v/>
      </c>
      <c r="AR2">
        <f>SUMIFS('EIA Imports'!$D:$D,'EIA Imports'!$E:$E,$A2,'EIA Imports'!$B:$B,AR$1)</f>
        <v/>
      </c>
      <c r="AS2">
        <f>SUMIFS('EIA Imports'!$D:$D,'EIA Imports'!$E:$E,$A2,'EIA Imports'!$B:$B,AS$1)</f>
        <v/>
      </c>
      <c r="AT2">
        <f>SUMIFS('EIA Imports'!$D:$D,'EIA Imports'!$E:$E,$A2,'EIA Imports'!$B:$B,AT$1)</f>
        <v/>
      </c>
      <c r="AU2">
        <f>SUMIFS('EIA Imports'!$D:$D,'EIA Imports'!$E:$E,$A2,'EIA Imports'!$B:$B,AU$1)</f>
        <v/>
      </c>
      <c r="AV2">
        <f>SUMIFS('EIA Imports'!$D:$D,'EIA Imports'!$E:$E,$A2,'EIA Imports'!$B:$B,AV$1)</f>
        <v/>
      </c>
      <c r="AW2">
        <f>SUMIFS('EIA Imports'!$D:$D,'EIA Imports'!$E:$E,$A2,'EIA Imports'!$B:$B,AW$1)</f>
        <v/>
      </c>
      <c r="AX2">
        <f>SUMIFS('EIA Imports'!$D:$D,'EIA Imports'!$E:$E,$A2,'EIA Imports'!$B:$B,AX$1)</f>
        <v/>
      </c>
      <c r="AY2">
        <f>SUMIFS('EIA Imports'!$D:$D,'EIA Imports'!$E:$E,$A2,'EIA Imports'!$B:$B,AY$1)</f>
        <v/>
      </c>
      <c r="AZ2">
        <f>SUMIFS('EIA Imports'!$D:$D,'EIA Imports'!$E:$E,$A2,'EIA Imports'!$B:$B,AZ$1)</f>
        <v/>
      </c>
      <c r="BA2">
        <f>SUMIFS('EIA Imports'!$D:$D,'EIA Imports'!$E:$E,$A2,'EIA Imports'!$B:$B,BA$1)</f>
        <v/>
      </c>
      <c r="BB2">
        <f>SUMIFS('EIA Imports'!$D:$D,'EIA Imports'!$E:$E,$A2,'EIA Imports'!$B:$B,BB$1)</f>
        <v/>
      </c>
      <c r="BC2">
        <f>SUMIFS('EIA Imports'!$D:$D,'EIA Imports'!$E:$E,$A2,'EIA Imports'!$B:$B,BC$1)</f>
        <v/>
      </c>
      <c r="BD2">
        <f>SUMIFS('EIA Imports'!$D:$D,'EIA Imports'!$E:$E,$A2,'EIA Imports'!$B:$B,BD$1)</f>
        <v/>
      </c>
      <c r="BE2">
        <f>SUMIFS('EIA Imports'!$D:$D,'EIA Imports'!$E:$E,$A2,'EIA Imports'!$B:$B,BE$1)</f>
        <v/>
      </c>
      <c r="BF2">
        <f>SUMIFS('EIA Imports'!$D:$D,'EIA Imports'!$E:$E,$A2,'EIA Imports'!$B:$B,BF$1)</f>
        <v/>
      </c>
      <c r="BG2">
        <f>SUMIFS('EIA Imports'!$D:$D,'EIA Imports'!$E:$E,$A2,'EIA Imports'!$B:$B,BG$1)</f>
        <v/>
      </c>
      <c r="BH2">
        <f>SUMIFS('EIA Imports'!$D:$D,'EIA Imports'!$E:$E,$A2,'EIA Imports'!$B:$B,BH$1)</f>
        <v/>
      </c>
      <c r="BI2">
        <f>SUMIFS('EIA Imports'!$D:$D,'EIA Imports'!$E:$E,$A2,'EIA Imports'!$B:$B,BI$1)</f>
        <v/>
      </c>
      <c r="BJ2">
        <f>SUMIFS('EIA Imports'!$D:$D,'EIA Imports'!$E:$E,$A2,'EIA Imports'!$B:$B,BJ$1)</f>
        <v/>
      </c>
      <c r="BK2">
        <f>SUMIFS('EIA Imports'!$D:$D,'EIA Imports'!$E:$E,$A2,'EIA Imports'!$B:$B,BK$1)</f>
        <v/>
      </c>
      <c r="BL2">
        <f>SUMIFS('EIA Imports'!$D:$D,'EIA Imports'!$E:$E,$A2,'EIA Imports'!$B:$B,BL$1)</f>
        <v/>
      </c>
      <c r="BM2">
        <f>SUMIFS('EIA Imports'!$D:$D,'EIA Imports'!$E:$E,$A2,'EIA Imports'!$B:$B,BM$1)</f>
        <v/>
      </c>
      <c r="BN2">
        <f>SUMIFS('EIA Imports'!$D:$D,'EIA Imports'!$E:$E,$A2,'EIA Imports'!$B:$B,BN$1)</f>
        <v/>
      </c>
      <c r="BO2">
        <f>SUMIFS('EIA Imports'!$D:$D,'EIA Imports'!$E:$E,$A2,'EIA Imports'!$B:$B,BO$1)</f>
        <v/>
      </c>
      <c r="BP2">
        <f>SUMIFS('EIA Imports'!$D:$D,'EIA Imports'!$E:$E,$A2,'EIA Imports'!$B:$B,BP$1)</f>
        <v/>
      </c>
      <c r="BQ2">
        <f>SUMIFS('EIA Imports'!$D:$D,'EIA Imports'!$E:$E,$A2,'EIA Imports'!$B:$B,BQ$1)</f>
        <v/>
      </c>
      <c r="BR2">
        <f>SUMIFS('EIA Imports'!$D:$D,'EIA Imports'!$E:$E,$A2,'EIA Imports'!$B:$B,BR$1)</f>
        <v/>
      </c>
      <c r="BS2">
        <f>SUMIFS('EIA Imports'!$D:$D,'EIA Imports'!$E:$E,$A2,'EIA Imports'!$B:$B,BS$1)</f>
        <v/>
      </c>
      <c r="BT2">
        <f>SUMIFS('EIA Imports'!$D:$D,'EIA Imports'!$E:$E,$A2,'EIA Imports'!$B:$B,BT$1)</f>
        <v/>
      </c>
      <c r="BU2">
        <f>SUMIFS('EIA Imports'!$D:$D,'EIA Imports'!$E:$E,$A2,'EIA Imports'!$B:$B,BU$1)</f>
        <v/>
      </c>
      <c r="BV2">
        <f>SUMIFS('EIA Imports'!$D:$D,'EIA Imports'!$E:$E,$A2,'EIA Imports'!$B:$B,BV$1)</f>
        <v/>
      </c>
      <c r="BW2">
        <f>SUMIFS('EIA Imports'!$D:$D,'EIA Imports'!$E:$E,$A2,'EIA Imports'!$B:$B,BW$1)</f>
        <v/>
      </c>
      <c r="BX2">
        <f>SUMIFS('EIA Imports'!$D:$D,'EIA Imports'!$E:$E,$A2,'EIA Imports'!$B:$B,BX$1)</f>
        <v/>
      </c>
      <c r="BY2">
        <f>SUMIFS('EIA Imports'!$D:$D,'EIA Imports'!$E:$E,$A2,'EIA Imports'!$B:$B,BY$1)</f>
        <v/>
      </c>
      <c r="BZ2">
        <f>SUMIFS('EIA Imports'!$D:$D,'EIA Imports'!$E:$E,$A2,'EIA Imports'!$B:$B,BZ$1)</f>
        <v/>
      </c>
      <c r="CA2">
        <f>SUMIFS('EIA Imports'!$D:$D,'EIA Imports'!$E:$E,$A2,'EIA Imports'!$B:$B,CA$1)</f>
        <v/>
      </c>
      <c r="CB2">
        <f>SUMIFS('EIA Imports'!$D:$D,'EIA Imports'!$E:$E,$A2,'EIA Imports'!$B:$B,CB$1)</f>
        <v/>
      </c>
      <c r="CC2">
        <f>SUMIFS('EIA Imports'!$D:$D,'EIA Imports'!$E:$E,$A2,'EIA Imports'!$B:$B,CC$1)</f>
        <v/>
      </c>
      <c r="CD2">
        <f>SUMIFS('EIA Imports'!$D:$D,'EIA Imports'!$E:$E,$A2,'EIA Imports'!$B:$B,CD$1)</f>
        <v/>
      </c>
      <c r="CE2">
        <f>SUMIFS('EIA Imports'!$D:$D,'EIA Imports'!$E:$E,$A2,'EIA Imports'!$B:$B,CE$1)</f>
        <v/>
      </c>
      <c r="CF2">
        <f>SUMIFS('EIA Imports'!$D:$D,'EIA Imports'!$E:$E,$A2,'EIA Imports'!$B:$B,CF$1)</f>
        <v/>
      </c>
      <c r="CG2">
        <f>SUMIFS('EIA Imports'!$D:$D,'EIA Imports'!$E:$E,$A2,'EIA Imports'!$B:$B,CG$1)</f>
        <v/>
      </c>
      <c r="CH2">
        <f>SUMIFS('EIA Imports'!$D:$D,'EIA Imports'!$E:$E,$A2,'EIA Imports'!$B:$B,CH$1)</f>
        <v/>
      </c>
      <c r="CI2">
        <f>SUMIFS('EIA Imports'!$D:$D,'EIA Imports'!$E:$E,$A2,'EIA Imports'!$B:$B,CI$1)</f>
        <v/>
      </c>
      <c r="CJ2">
        <f>SUMIFS('EIA Imports'!$D:$D,'EIA Imports'!$E:$E,$A2,'EIA Imports'!$B:$B,CJ$1)</f>
        <v/>
      </c>
      <c r="CK2">
        <f>SUMIFS('EIA Imports'!$D:$D,'EIA Imports'!$E:$E,$A2,'EIA Imports'!$B:$B,CK$1)</f>
        <v/>
      </c>
      <c r="CL2">
        <f>SUMIFS('EIA Imports'!$D:$D,'EIA Imports'!$E:$E,$A2,'EIA Imports'!$B:$B,CL$1)</f>
        <v/>
      </c>
      <c r="CM2">
        <f>SUMIFS('EIA Imports'!$D:$D,'EIA Imports'!$E:$E,$A2,'EIA Imports'!$B:$B,CM$1)</f>
        <v/>
      </c>
      <c r="CN2">
        <f>SUMIFS('EIA Imports'!$D:$D,'EIA Imports'!$E:$E,$A2,'EIA Imports'!$B:$B,CN$1)</f>
        <v/>
      </c>
      <c r="CO2">
        <f>SUMIFS('EIA Imports'!$D:$D,'EIA Imports'!$E:$E,$A2,'EIA Imports'!$B:$B,CO$1)</f>
        <v/>
      </c>
      <c r="CP2">
        <f>SUMIFS('EIA Imports'!$D:$D,'EIA Imports'!$E:$E,$A2,'EIA Imports'!$B:$B,CP$1)</f>
        <v/>
      </c>
      <c r="CQ2">
        <f>SUMIFS('EIA Imports'!$D:$D,'EIA Imports'!$E:$E,$A2,'EIA Imports'!$B:$B,CQ$1)</f>
        <v/>
      </c>
      <c r="CR2">
        <f>SUMIFS('EIA Imports'!$D:$D,'EIA Imports'!$E:$E,$A2,'EIA Imports'!$B:$B,CR$1)</f>
        <v/>
      </c>
      <c r="CS2">
        <f>SUMIFS('EIA Imports'!$D:$D,'EIA Imports'!$E:$E,$A2,'EIA Imports'!$B:$B,CS$1)</f>
        <v/>
      </c>
      <c r="CT2">
        <f>SUMIFS('EIA Imports'!$D:$D,'EIA Imports'!$E:$E,$A2,'EIA Imports'!$B:$B,CT$1)</f>
        <v/>
      </c>
      <c r="CU2">
        <f>SUMIFS('EIA Imports'!$D:$D,'EIA Imports'!$E:$E,$A2,'EIA Imports'!$B:$B,CU$1)</f>
        <v/>
      </c>
      <c r="CV2">
        <f>SUMIFS('EIA Imports'!$D:$D,'EIA Imports'!$E:$E,$A2,'EIA Imports'!$B:$B,CV$1)</f>
        <v/>
      </c>
      <c r="CW2">
        <f>SUMIFS('EIA Imports'!$D:$D,'EIA Imports'!$E:$E,$A2,'EIA Imports'!$B:$B,CW$1)</f>
        <v/>
      </c>
      <c r="CX2">
        <f>SUMIFS('EIA Imports'!$D:$D,'EIA Imports'!$E:$E,$A2,'EIA Imports'!$B:$B,CX$1)</f>
        <v/>
      </c>
      <c r="CY2">
        <f>SUMIFS('EIA Imports'!$D:$D,'EIA Imports'!$E:$E,$A2,'EIA Imports'!$B:$B,CY$1)</f>
        <v/>
      </c>
      <c r="CZ2">
        <f>SUMIFS('EIA Imports'!$D:$D,'EIA Imports'!$E:$E,$A2,'EIA Imports'!$B:$B,CZ$1)</f>
        <v/>
      </c>
      <c r="DA2">
        <f>SUMIFS('EIA Imports'!$D:$D,'EIA Imports'!$E:$E,$A2,'EIA Imports'!$B:$B,DA$1)</f>
        <v/>
      </c>
      <c r="DB2">
        <f>SUMIFS('EIA Imports'!$D:$D,'EIA Imports'!$E:$E,$A2,'EIA Imports'!$B:$B,DB$1)</f>
        <v/>
      </c>
      <c r="DC2">
        <f>SUMIFS('EIA Imports'!$D:$D,'EIA Imports'!$E:$E,$A2,'EIA Imports'!$B:$B,DC$1)</f>
        <v/>
      </c>
      <c r="DD2">
        <f>SUMIFS('EIA Imports'!$D:$D,'EIA Imports'!$E:$E,$A2,'EIA Imports'!$B:$B,DD$1)</f>
        <v/>
      </c>
      <c r="DE2">
        <f>SUMIFS('EIA Imports'!$D:$D,'EIA Imports'!$E:$E,$A2,'EIA Imports'!$B:$B,DE$1)</f>
        <v/>
      </c>
      <c r="DF2">
        <f>SUMIFS('EIA Imports'!$D:$D,'EIA Imports'!$E:$E,$A2,'EIA Imports'!$B:$B,DF$1)</f>
        <v/>
      </c>
      <c r="DG2">
        <f>SUMIFS('EIA Imports'!$D:$D,'EIA Imports'!$E:$E,$A2,'EIA Imports'!$B:$B,DG$1)</f>
        <v/>
      </c>
      <c r="DH2">
        <f>SUMIFS('EIA Imports'!$D:$D,'EIA Imports'!$E:$E,$A2,'EIA Imports'!$B:$B,DH$1)</f>
        <v/>
      </c>
      <c r="DI2">
        <f>SUMIFS('EIA Imports'!$D:$D,'EIA Imports'!$E:$E,$A2,'EIA Imports'!$B:$B,DI$1)</f>
        <v/>
      </c>
      <c r="DJ2">
        <f>SUMIFS('EIA Imports'!$D:$D,'EIA Imports'!$E:$E,$A2,'EIA Imports'!$B:$B,DJ$1)</f>
        <v/>
      </c>
      <c r="DK2">
        <f>SUMIFS('EIA Imports'!$D:$D,'EIA Imports'!$E:$E,$A2,'EIA Imports'!$B:$B,DK$1)</f>
        <v/>
      </c>
      <c r="DL2">
        <f>SUMIFS('EIA Imports'!$D:$D,'EIA Imports'!$E:$E,$A2,'EIA Imports'!$B:$B,DL$1)</f>
        <v/>
      </c>
      <c r="DM2">
        <f>SUMIFS('EIA Imports'!$D:$D,'EIA Imports'!$E:$E,$A2,'EIA Imports'!$B:$B,DM$1)</f>
        <v/>
      </c>
      <c r="DN2">
        <f>SUMIFS('EIA Imports'!$D:$D,'EIA Imports'!$E:$E,$A2,'EIA Imports'!$B:$B,DN$1)</f>
        <v/>
      </c>
      <c r="DO2">
        <f>SUMIFS('EIA Imports'!$D:$D,'EIA Imports'!$E:$E,$A2,'EIA Imports'!$B:$B,DO$1)</f>
        <v/>
      </c>
      <c r="DP2">
        <f>SUMIFS('EIA Imports'!$D:$D,'EIA Imports'!$E:$E,$A2,'EIA Imports'!$B:$B,DP$1)</f>
        <v/>
      </c>
      <c r="DQ2">
        <f>SUMIFS('EIA Imports'!$D:$D,'EIA Imports'!$E:$E,$A2,'EIA Imports'!$B:$B,DQ$1)</f>
        <v/>
      </c>
      <c r="DR2">
        <f>SUMIFS('EIA Imports'!$D:$D,'EIA Imports'!$E:$E,$A2,'EIA Imports'!$B:$B,DR$1)</f>
        <v/>
      </c>
      <c r="DS2">
        <f>SUMIFS('EIA Imports'!$D:$D,'EIA Imports'!$E:$E,$A2,'EIA Imports'!$B:$B,DS$1)</f>
        <v/>
      </c>
      <c r="DT2">
        <f>SUMIFS('EIA Imports'!$D:$D,'EIA Imports'!$E:$E,$A2,'EIA Imports'!$B:$B,DT$1)</f>
        <v/>
      </c>
      <c r="DU2">
        <f>SUMIFS('EIA Imports'!$D:$D,'EIA Imports'!$E:$E,$A2,'EIA Imports'!$B:$B,DU$1)</f>
        <v/>
      </c>
      <c r="DV2">
        <f>SUMIFS('EIA Imports'!$D:$D,'EIA Imports'!$E:$E,$A2,'EIA Imports'!$B:$B,DV$1)</f>
        <v/>
      </c>
      <c r="DW2">
        <f>SUMIFS('EIA Imports'!$D:$D,'EIA Imports'!$E:$E,$A2,'EIA Imports'!$B:$B,DW$1)</f>
        <v/>
      </c>
      <c r="DX2">
        <f>SUMIFS('EIA Imports'!$D:$D,'EIA Imports'!$E:$E,$A2,'EIA Imports'!$B:$B,DX$1)</f>
        <v/>
      </c>
      <c r="DY2">
        <f>SUMIFS('EIA Imports'!$D:$D,'EIA Imports'!$E:$E,$A2,'EIA Imports'!$B:$B,DY$1)</f>
        <v/>
      </c>
      <c r="DZ2">
        <f>SUMIFS('EIA Imports'!$D:$D,'EIA Imports'!$E:$E,$A2,'EIA Imports'!$B:$B,DZ$1)</f>
        <v/>
      </c>
      <c r="EA2">
        <f>SUMIFS('EIA Imports'!$D:$D,'EIA Imports'!$E:$E,$A2,'EIA Imports'!$B:$B,EA$1)</f>
        <v/>
      </c>
      <c r="EB2">
        <f>SUMIFS('EIA Imports'!$D:$D,'EIA Imports'!$E:$E,$A2,'EIA Imports'!$B:$B,EB$1)</f>
        <v/>
      </c>
      <c r="EC2">
        <f>SUMIFS('EIA Imports'!$D:$D,'EIA Imports'!$E:$E,$A2,'EIA Imports'!$B:$B,EC$1)</f>
        <v/>
      </c>
      <c r="ED2">
        <f>SUMIFS('EIA Imports'!$D:$D,'EIA Imports'!$E:$E,$A2,'EIA Imports'!$B:$B,ED$1)</f>
        <v/>
      </c>
      <c r="EE2">
        <f>SUMIFS('EIA Imports'!$D:$D,'EIA Imports'!$E:$E,$A2,'EIA Imports'!$B:$B,EE$1)</f>
        <v/>
      </c>
      <c r="EF2">
        <f>SUMIFS('EIA Imports'!$D:$D,'EIA Imports'!$E:$E,$A2,'EIA Imports'!$B:$B,EF$1)</f>
        <v/>
      </c>
      <c r="EG2">
        <f>SUMIFS('EIA Imports'!$D:$D,'EIA Imports'!$E:$E,$A2,'EIA Imports'!$B:$B,EG$1)</f>
        <v/>
      </c>
      <c r="EH2">
        <f>SUMIFS('EIA Imports'!$D:$D,'EIA Imports'!$E:$E,$A2,'EIA Imports'!$B:$B,EH$1)</f>
        <v/>
      </c>
      <c r="EI2">
        <f>SUMIFS('EIA Imports'!$D:$D,'EIA Imports'!$E:$E,$A2,'EIA Imports'!$B:$B,EI$1)</f>
        <v/>
      </c>
      <c r="EJ2">
        <f>SUMIFS('EIA Imports'!$D:$D,'EIA Imports'!$E:$E,$A2,'EIA Imports'!$B:$B,EJ$1)</f>
        <v/>
      </c>
      <c r="EK2">
        <f>SUMIFS('EIA Imports'!$D:$D,'EIA Imports'!$E:$E,$A2,'EIA Imports'!$B:$B,EK$1)</f>
        <v/>
      </c>
      <c r="EL2">
        <f>SUMIFS('EIA Imports'!$D:$D,'EIA Imports'!$E:$E,$A2,'EIA Imports'!$B:$B,EL$1)</f>
        <v/>
      </c>
      <c r="EM2">
        <f>SUMIFS('EIA Imports'!$D:$D,'EIA Imports'!$E:$E,$A2,'EIA Imports'!$B:$B,EM$1)</f>
        <v/>
      </c>
      <c r="EN2">
        <f>SUMIFS('EIA Imports'!$D:$D,'EIA Imports'!$E:$E,$A2,'EIA Imports'!$B:$B,EN$1)</f>
        <v/>
      </c>
      <c r="EO2">
        <f>SUMIFS('EIA Imports'!$D:$D,'EIA Imports'!$E:$E,$A2,'EIA Imports'!$B:$B,EO$1)</f>
        <v/>
      </c>
      <c r="EP2">
        <f>SUMIFS('EIA Imports'!$D:$D,'EIA Imports'!$E:$E,$A2,'EIA Imports'!$B:$B,EP$1)</f>
        <v/>
      </c>
      <c r="EQ2">
        <f>SUMIFS('EIA Imports'!$D:$D,'EIA Imports'!$E:$E,$A2,'EIA Imports'!$B:$B,EQ$1)</f>
        <v/>
      </c>
      <c r="ER2">
        <f>SUMIFS('EIA Imports'!$D:$D,'EIA Imports'!$E:$E,$A2,'EIA Imports'!$B:$B,ER$1)</f>
        <v/>
      </c>
      <c r="ES2">
        <f>SUMIFS('EIA Imports'!$D:$D,'EIA Imports'!$E:$E,$A2,'EIA Imports'!$B:$B,ES$1)</f>
        <v/>
      </c>
      <c r="ET2">
        <f>SUMIFS('EIA Imports'!$D:$D,'EIA Imports'!$E:$E,$A2,'EIA Imports'!$B:$B,ET$1)</f>
        <v/>
      </c>
      <c r="EU2">
        <f>SUMIFS('EIA Imports'!$D:$D,'EIA Imports'!$E:$E,$A2,'EIA Imports'!$B:$B,EU$1)</f>
        <v/>
      </c>
      <c r="EV2">
        <f>SUMIFS('EIA Imports'!$D:$D,'EIA Imports'!$E:$E,$A2,'EIA Imports'!$B:$B,EV$1)</f>
        <v/>
      </c>
      <c r="EW2">
        <f>SUMIFS('EIA Imports'!$D:$D,'EIA Imports'!$E:$E,$A2,'EIA Imports'!$B:$B,EW$1)</f>
        <v/>
      </c>
      <c r="EX2">
        <f>SUMIFS('EIA Imports'!$D:$D,'EIA Imports'!$E:$E,$A2,'EIA Imports'!$B:$B,EX$1)</f>
        <v/>
      </c>
      <c r="EY2">
        <f>SUMIFS('EIA Imports'!$D:$D,'EIA Imports'!$E:$E,$A2,'EIA Imports'!$B:$B,EY$1)</f>
        <v/>
      </c>
      <c r="EZ2">
        <f>SUMIFS('EIA Imports'!$D:$D,'EIA Imports'!$E:$E,$A2,'EIA Imports'!$B:$B,EZ$1)</f>
        <v/>
      </c>
      <c r="FA2">
        <f>SUMIFS('EIA Imports'!$D:$D,'EIA Imports'!$E:$E,$A2,'EIA Imports'!$B:$B,FA$1)</f>
        <v/>
      </c>
      <c r="FB2">
        <f>SUMIFS('EIA Imports'!$D:$D,'EIA Imports'!$E:$E,$A2,'EIA Imports'!$B:$B,FB$1)</f>
        <v/>
      </c>
      <c r="FC2">
        <f>SUMIFS('EIA Imports'!$D:$D,'EIA Imports'!$E:$E,$A2,'EIA Imports'!$B:$B,FC$1)</f>
        <v/>
      </c>
      <c r="FD2">
        <f>SUMIFS('EIA Imports'!$D:$D,'EIA Imports'!$E:$E,$A2,'EIA Imports'!$B:$B,FD$1)</f>
        <v/>
      </c>
      <c r="FE2">
        <f>SUMIFS('EIA Imports'!$D:$D,'EIA Imports'!$E:$E,$A2,'EIA Imports'!$B:$B,FE$1)</f>
        <v/>
      </c>
      <c r="FF2">
        <f>SUMIFS('EIA Imports'!$D:$D,'EIA Imports'!$E:$E,$A2,'EIA Imports'!$B:$B,FF$1)</f>
        <v/>
      </c>
      <c r="FG2">
        <f>SUMIFS('EIA Imports'!$D:$D,'EIA Imports'!$E:$E,$A2,'EIA Imports'!$B:$B,FG$1)</f>
        <v/>
      </c>
      <c r="FH2">
        <f>SUMIFS('EIA Imports'!$D:$D,'EIA Imports'!$E:$E,$A2,'EIA Imports'!$B:$B,FH$1)</f>
        <v/>
      </c>
      <c r="FI2">
        <f>SUMIFS('EIA Imports'!$D:$D,'EIA Imports'!$E:$E,$A2,'EIA Imports'!$B:$B,FI$1)</f>
        <v/>
      </c>
      <c r="FJ2">
        <f>SUMIFS('EIA Imports'!$D:$D,'EIA Imports'!$E:$E,$A2,'EIA Imports'!$B:$B,FJ$1)</f>
        <v/>
      </c>
      <c r="FK2">
        <f>SUMIFS('EIA Imports'!$D:$D,'EIA Imports'!$E:$E,$A2,'EIA Imports'!$B:$B,FK$1)</f>
        <v/>
      </c>
      <c r="FL2">
        <f>SUMIFS('EIA Imports'!$D:$D,'EIA Imports'!$E:$E,$A2,'EIA Imports'!$B:$B,FL$1)</f>
        <v/>
      </c>
      <c r="FM2">
        <f>SUMIFS('EIA Imports'!$D:$D,'EIA Imports'!$E:$E,$A2,'EIA Imports'!$B:$B,FM$1)</f>
        <v/>
      </c>
      <c r="FN2">
        <f>SUMIFS('EIA Imports'!$D:$D,'EIA Imports'!$E:$E,$A2,'EIA Imports'!$B:$B,FN$1)</f>
        <v/>
      </c>
      <c r="FO2">
        <f>SUMIFS('EIA Imports'!$D:$D,'EIA Imports'!$E:$E,$A2,'EIA Imports'!$B:$B,FO$1)</f>
        <v/>
      </c>
      <c r="FP2">
        <f>SUMIFS('EIA Imports'!$D:$D,'EIA Imports'!$E:$E,$A2,'EIA Imports'!$B:$B,FP$1)</f>
        <v/>
      </c>
      <c r="FQ2">
        <f>SUMIFS('EIA Imports'!$D:$D,'EIA Imports'!$E:$E,$A2,'EIA Imports'!$B:$B,FQ$1)</f>
        <v/>
      </c>
      <c r="FR2">
        <f>SUMIFS('EIA Imports'!$D:$D,'EIA Imports'!$E:$E,$A2,'EIA Imports'!$B:$B,FR$1)</f>
        <v/>
      </c>
      <c r="FS2">
        <f>SUMIFS('EIA Imports'!$D:$D,'EIA Imports'!$E:$E,$A2,'EIA Imports'!$B:$B,FS$1)</f>
        <v/>
      </c>
      <c r="FT2">
        <f>SUMIFS('EIA Imports'!$D:$D,'EIA Imports'!$E:$E,$A2,'EIA Imports'!$B:$B,FT$1)</f>
        <v/>
      </c>
      <c r="FU2">
        <f>SUMIFS('EIA Imports'!$D:$D,'EIA Imports'!$E:$E,$A2,'EIA Imports'!$B:$B,FU$1)</f>
        <v/>
      </c>
      <c r="FV2">
        <f>SUMIFS('EIA Imports'!$D:$D,'EIA Imports'!$E:$E,$A2,'EIA Imports'!$B:$B,FV$1)</f>
        <v/>
      </c>
      <c r="FW2">
        <f>SUMIFS('EIA Imports'!$D:$D,'EIA Imports'!$E:$E,$A2,'EIA Imports'!$B:$B,FW$1)</f>
        <v/>
      </c>
      <c r="FX2">
        <f>SUMIFS('EIA Imports'!$D:$D,'EIA Imports'!$E:$E,$A2,'EIA Imports'!$B:$B,FX$1)</f>
        <v/>
      </c>
      <c r="FY2">
        <f>SUMIFS('EIA Imports'!$D:$D,'EIA Imports'!$E:$E,$A2,'EIA Imports'!$B:$B,FY$1)</f>
        <v/>
      </c>
      <c r="FZ2">
        <f>SUMIFS('EIA Imports'!$D:$D,'EIA Imports'!$E:$E,$A2,'EIA Imports'!$B:$B,FZ$1)</f>
        <v/>
      </c>
      <c r="GA2">
        <f>SUMIFS('EIA Imports'!$D:$D,'EIA Imports'!$E:$E,$A2,'EIA Imports'!$B:$B,GA$1)</f>
        <v/>
      </c>
      <c r="GB2">
        <f>SUMIFS('EIA Imports'!$D:$D,'EIA Imports'!$E:$E,$A2,'EIA Imports'!$B:$B,GB$1)</f>
        <v/>
      </c>
      <c r="GC2">
        <f>SUMIFS('EIA Imports'!$D:$D,'EIA Imports'!$E:$E,$A2,'EIA Imports'!$B:$B,GC$1)</f>
        <v/>
      </c>
      <c r="GD2">
        <f>SUMIFS('EIA Imports'!$D:$D,'EIA Imports'!$E:$E,$A2,'EIA Imports'!$B:$B,GD$1)</f>
        <v/>
      </c>
      <c r="GE2">
        <f>SUMIFS('EIA Imports'!$D:$D,'EIA Imports'!$E:$E,$A2,'EIA Imports'!$B:$B,GE$1)</f>
        <v/>
      </c>
      <c r="GF2">
        <f>SUMIFS('EIA Imports'!$D:$D,'EIA Imports'!$E:$E,$A2,'EIA Imports'!$B:$B,GF$1)</f>
        <v/>
      </c>
      <c r="GG2">
        <f>SUMIFS('EIA Imports'!$D:$D,'EIA Imports'!$E:$E,$A2,'EIA Imports'!$B:$B,GG$1)</f>
        <v/>
      </c>
      <c r="GH2">
        <f>SUMIFS('EIA Imports'!$D:$D,'EIA Imports'!$E:$E,$A2,'EIA Imports'!$B:$B,GH$1)</f>
        <v/>
      </c>
      <c r="GI2">
        <f>SUMIFS('EIA Imports'!$D:$D,'EIA Imports'!$E:$E,$A2,'EIA Imports'!$B:$B,GI$1)</f>
        <v/>
      </c>
      <c r="GJ2">
        <f>SUMIFS('EIA Imports'!$D:$D,'EIA Imports'!$E:$E,$A2,'EIA Imports'!$B:$B,GJ$1)</f>
        <v/>
      </c>
      <c r="GK2">
        <f>SUMIFS('EIA Imports'!$D:$D,'EIA Imports'!$E:$E,$A2,'EIA Imports'!$B:$B,GK$1)</f>
        <v/>
      </c>
      <c r="GL2">
        <f>SUMIFS('EIA Imports'!$D:$D,'EIA Imports'!$E:$E,$A2,'EIA Imports'!$B:$B,GL$1)</f>
        <v/>
      </c>
      <c r="GM2">
        <f>SUMIFS('EIA Imports'!$D:$D,'EIA Imports'!$E:$E,$A2,'EIA Imports'!$B:$B,GM$1)</f>
        <v/>
      </c>
      <c r="GN2">
        <f>SUMIFS('EIA Imports'!$D:$D,'EIA Imports'!$E:$E,$A2,'EIA Imports'!$B:$B,GN$1)</f>
        <v/>
      </c>
      <c r="GO2">
        <f>SUMIFS('EIA Imports'!$D:$D,'EIA Imports'!$E:$E,$A2,'EIA Imports'!$B:$B,GO$1)</f>
        <v/>
      </c>
      <c r="GP2">
        <f>SUMIFS('EIA Imports'!$D:$D,'EIA Imports'!$E:$E,$A2,'EIA Imports'!$B:$B,GP$1)</f>
        <v/>
      </c>
      <c r="GQ2">
        <f>SUMIFS('EIA Imports'!$D:$D,'EIA Imports'!$E:$E,$A2,'EIA Imports'!$B:$B,GQ$1)</f>
        <v/>
      </c>
      <c r="GR2">
        <f>SUMIFS('EIA Imports'!$D:$D,'EIA Imports'!$E:$E,$A2,'EIA Imports'!$B:$B,GR$1)</f>
        <v/>
      </c>
      <c r="GS2">
        <f>SUMIFS('EIA Imports'!$D:$D,'EIA Imports'!$E:$E,$A2,'EIA Imports'!$B:$B,GS$1)</f>
        <v/>
      </c>
      <c r="GT2">
        <f>SUMIFS('EIA Imports'!$D:$D,'EIA Imports'!$E:$E,$A2,'EIA Imports'!$B:$B,GT$1)</f>
        <v/>
      </c>
      <c r="GU2">
        <f>SUMIFS('EIA Imports'!$D:$D,'EIA Imports'!$E:$E,$A2,'EIA Imports'!$B:$B,GU$1)</f>
        <v/>
      </c>
      <c r="GV2">
        <f>SUMIFS('EIA Imports'!$D:$D,'EIA Imports'!$E:$E,$A2,'EIA Imports'!$B:$B,GV$1)</f>
        <v/>
      </c>
      <c r="GW2">
        <f>SUMIFS('EIA Imports'!$D:$D,'EIA Imports'!$E:$E,$A2,'EIA Imports'!$B:$B,GW$1)</f>
        <v/>
      </c>
      <c r="GX2">
        <f>SUMIFS('EIA Imports'!$D:$D,'EIA Imports'!$E:$E,$A2,'EIA Imports'!$B:$B,GX$1)</f>
        <v/>
      </c>
      <c r="GY2">
        <f>SUMIFS('EIA Imports'!$D:$D,'EIA Imports'!$E:$E,$A2,'EIA Imports'!$B:$B,GY$1)</f>
        <v/>
      </c>
      <c r="GZ2">
        <f>SUMIFS('EIA Imports'!$D:$D,'EIA Imports'!$E:$E,$A2,'EIA Imports'!$B:$B,GZ$1)</f>
        <v/>
      </c>
      <c r="HA2">
        <f>SUMIFS('EIA Imports'!$D:$D,'EIA Imports'!$E:$E,$A2,'EIA Imports'!$B:$B,HA$1)</f>
        <v/>
      </c>
      <c r="HB2">
        <f>SUMIFS('EIA Imports'!$D:$D,'EIA Imports'!$E:$E,$A2,'EIA Imports'!$B:$B,HB$1)</f>
        <v/>
      </c>
      <c r="HC2">
        <f>SUMIFS('EIA Imports'!$D:$D,'EIA Imports'!$E:$E,$A2,'EIA Imports'!$B:$B,HC$1)</f>
        <v/>
      </c>
      <c r="HD2">
        <f>SUMIFS('EIA Imports'!$D:$D,'EIA Imports'!$E:$E,$A2,'EIA Imports'!$B:$B,HD$1)</f>
        <v/>
      </c>
      <c r="HE2">
        <f>SUMIFS('EIA Imports'!$D:$D,'EIA Imports'!$E:$E,$A2,'EIA Imports'!$B:$B,HE$1)</f>
        <v/>
      </c>
      <c r="HF2">
        <f>SUMIFS('EIA Imports'!$D:$D,'EIA Imports'!$E:$E,$A2,'EIA Imports'!$B:$B,HF$1)</f>
        <v/>
      </c>
      <c r="HG2">
        <f>SUMIFS('EIA Imports'!$D:$D,'EIA Imports'!$E:$E,$A2,'EIA Imports'!$B:$B,HG$1)</f>
        <v/>
      </c>
      <c r="HH2">
        <f>SUMIFS('EIA Imports'!$D:$D,'EIA Imports'!$E:$E,$A2,'EIA Imports'!$B:$B,HH$1)</f>
        <v/>
      </c>
      <c r="HI2">
        <f>SUMIFS('EIA Imports'!$D:$D,'EIA Imports'!$E:$E,$A2,'EIA Imports'!$B:$B,HI$1)</f>
        <v/>
      </c>
      <c r="HJ2">
        <f>SUMIFS('EIA Imports'!$D:$D,'EIA Imports'!$E:$E,$A2,'EIA Imports'!$B:$B,HJ$1)</f>
        <v/>
      </c>
      <c r="HK2">
        <f>SUMIFS('EIA Imports'!$D:$D,'EIA Imports'!$E:$E,$A2,'EIA Imports'!$B:$B,HK$1)</f>
        <v/>
      </c>
      <c r="HL2">
        <f>SUMIFS('EIA Imports'!$D:$D,'EIA Imports'!$E:$E,$A2,'EIA Imports'!$B:$B,HL$1)</f>
        <v/>
      </c>
      <c r="HM2">
        <f>SUMIFS('EIA Imports'!$D:$D,'EIA Imports'!$E:$E,$A2,'EIA Imports'!$B:$B,HM$1)</f>
        <v/>
      </c>
      <c r="HN2">
        <f>SUMIFS('EIA Imports'!$D:$D,'EIA Imports'!$E:$E,$A2,'EIA Imports'!$B:$B,HN$1)</f>
        <v/>
      </c>
      <c r="HO2">
        <f>SUMIFS('EIA Imports'!$D:$D,'EIA Imports'!$E:$E,$A2,'EIA Imports'!$B:$B,HO$1)</f>
        <v/>
      </c>
      <c r="HP2">
        <f>SUMIFS('EIA Imports'!$D:$D,'EIA Imports'!$E:$E,$A2,'EIA Imports'!$B:$B,HP$1)</f>
        <v/>
      </c>
      <c r="HQ2">
        <f>SUMIFS('EIA Imports'!$D:$D,'EIA Imports'!$E:$E,$A2,'EIA Imports'!$B:$B,HQ$1)</f>
        <v/>
      </c>
      <c r="HR2">
        <f>SUMIFS('EIA Imports'!$D:$D,'EIA Imports'!$E:$E,$A2,'EIA Imports'!$B:$B,HR$1)</f>
        <v/>
      </c>
      <c r="HS2">
        <f>SUMIFS('EIA Imports'!$D:$D,'EIA Imports'!$E:$E,$A2,'EIA Imports'!$B:$B,HS$1)</f>
        <v/>
      </c>
      <c r="HT2">
        <f>SUMIFS('EIA Imports'!$D:$D,'EIA Imports'!$E:$E,$A2,'EIA Imports'!$B:$B,HT$1)</f>
        <v/>
      </c>
      <c r="HU2">
        <f>SUMIFS('EIA Imports'!$D:$D,'EIA Imports'!$E:$E,$A2,'EIA Imports'!$B:$B,HU$1)</f>
        <v/>
      </c>
      <c r="HV2">
        <f>SUMIFS('EIA Imports'!$D:$D,'EIA Imports'!$E:$E,$A2,'EIA Imports'!$B:$B,HV$1)</f>
        <v/>
      </c>
      <c r="HW2">
        <f>SUMIFS('EIA Imports'!$D:$D,'EIA Imports'!$E:$E,$A2,'EIA Imports'!$B:$B,HW$1)</f>
        <v/>
      </c>
      <c r="HX2">
        <f>SUMIFS('EIA Imports'!$D:$D,'EIA Imports'!$E:$E,$A2,'EIA Imports'!$B:$B,HX$1)</f>
        <v/>
      </c>
      <c r="HY2">
        <f>SUMIFS('EIA Imports'!$D:$D,'EIA Imports'!$E:$E,$A2,'EIA Imports'!$B:$B,HY$1)</f>
        <v/>
      </c>
      <c r="HZ2">
        <f>SUMIFS('EIA Imports'!$D:$D,'EIA Imports'!$E:$E,$A2,'EIA Imports'!$B:$B,HZ$1)</f>
        <v/>
      </c>
      <c r="IA2">
        <f>SUMIFS('EIA Imports'!$D:$D,'EIA Imports'!$E:$E,$A2,'EIA Imports'!$B:$B,IA$1)</f>
        <v/>
      </c>
      <c r="IB2">
        <f>SUMIFS('EIA Imports'!$D:$D,'EIA Imports'!$E:$E,$A2,'EIA Imports'!$B:$B,IB$1)</f>
        <v/>
      </c>
      <c r="IC2">
        <f>SUMIFS('EIA Imports'!$D:$D,'EIA Imports'!$E:$E,$A2,'EIA Imports'!$B:$B,IC$1)</f>
        <v/>
      </c>
      <c r="ID2">
        <f>SUMIFS('EIA Imports'!$D:$D,'EIA Imports'!$E:$E,$A2,'EIA Imports'!$B:$B,ID$1)</f>
        <v/>
      </c>
      <c r="IE2">
        <f>SUMIFS('EIA Imports'!$D:$D,'EIA Imports'!$E:$E,$A2,'EIA Imports'!$B:$B,IE$1)</f>
        <v/>
      </c>
      <c r="IF2">
        <f>SUMIFS('EIA Imports'!$D:$D,'EIA Imports'!$E:$E,$A2,'EIA Imports'!$B:$B,IF$1)</f>
        <v/>
      </c>
      <c r="IG2">
        <f>SUMIFS('EIA Imports'!$D:$D,'EIA Imports'!$E:$E,$A2,'EIA Imports'!$B:$B,IG$1)</f>
        <v/>
      </c>
      <c r="IH2">
        <f>SUMIFS('EIA Imports'!$D:$D,'EIA Imports'!$E:$E,$A2,'EIA Imports'!$B:$B,IH$1)</f>
        <v/>
      </c>
      <c r="II2">
        <f>SUMIFS('EIA Imports'!$D:$D,'EIA Imports'!$E:$E,$A2,'EIA Imports'!$B:$B,II$1)</f>
        <v/>
      </c>
      <c r="IJ2">
        <f>SUMIFS('EIA Imports'!$D:$D,'EIA Imports'!$E:$E,$A2,'EIA Imports'!$B:$B,IJ$1)</f>
        <v/>
      </c>
      <c r="IK2">
        <f>SUMIFS('EIA Imports'!$D:$D,'EIA Imports'!$E:$E,$A2,'EIA Imports'!$B:$B,IK$1)</f>
        <v/>
      </c>
      <c r="IL2">
        <f>SUMIFS('EIA Imports'!$D:$D,'EIA Imports'!$E:$E,$A2,'EIA Imports'!$B:$B,IL$1)</f>
        <v/>
      </c>
      <c r="IM2">
        <f>SUMIFS('EIA Imports'!$D:$D,'EIA Imports'!$E:$E,$A2,'EIA Imports'!$B:$B,IM$1)</f>
        <v/>
      </c>
      <c r="IN2">
        <f>SUMIFS('EIA Imports'!$D:$D,'EIA Imports'!$E:$E,$A2,'EIA Imports'!$B:$B,IN$1)</f>
        <v/>
      </c>
      <c r="IO2">
        <f>SUMIFS('EIA Imports'!$D:$D,'EIA Imports'!$E:$E,$A2,'EIA Imports'!$B:$B,IO$1)</f>
        <v/>
      </c>
      <c r="IP2">
        <f>SUMIFS('EIA Imports'!$D:$D,'EIA Imports'!$E:$E,$A2,'EIA Imports'!$B:$B,IP$1)</f>
        <v/>
      </c>
      <c r="IQ2">
        <f>SUMIFS('EIA Imports'!$D:$D,'EIA Imports'!$E:$E,$A2,'EIA Imports'!$B:$B,IQ$1)</f>
        <v/>
      </c>
      <c r="IR2">
        <f>SUMIFS('EIA Imports'!$D:$D,'EIA Imports'!$E:$E,$A2,'EIA Imports'!$B:$B,IR$1)</f>
        <v/>
      </c>
      <c r="IS2">
        <f>SUMIFS('EIA Imports'!$D:$D,'EIA Imports'!$E:$E,$A2,'EIA Imports'!$B:$B,IS$1)</f>
        <v/>
      </c>
      <c r="IT2">
        <f>SUMIFS('EIA Imports'!$D:$D,'EIA Imports'!$E:$E,$A2,'EIA Imports'!$B:$B,IT$1)</f>
        <v/>
      </c>
      <c r="IU2">
        <f>SUMIFS('EIA Imports'!$D:$D,'EIA Imports'!$E:$E,$A2,'EIA Imports'!$B:$B,IU$1)</f>
        <v/>
      </c>
      <c r="IV2">
        <f>SUMIFS('EIA Imports'!$D:$D,'EIA Imports'!$E:$E,$A2,'EIA Imports'!$B:$B,IV$1)</f>
        <v/>
      </c>
      <c r="IW2">
        <f>SUMIFS('EIA Imports'!$D:$D,'EIA Imports'!$E:$E,$A2,'EIA Imports'!$B:$B,IW$1)</f>
        <v/>
      </c>
      <c r="IX2">
        <f>SUMIFS('EIA Imports'!$D:$D,'EIA Imports'!$E:$E,$A2,'EIA Imports'!$B:$B,IX$1)</f>
        <v/>
      </c>
      <c r="IY2">
        <f>SUMIFS('EIA Imports'!$D:$D,'EIA Imports'!$E:$E,$A2,'EIA Imports'!$B:$B,IY$1)</f>
        <v/>
      </c>
      <c r="IZ2">
        <f>SUMIFS('EIA Imports'!$D:$D,'EIA Imports'!$E:$E,$A2,'EIA Imports'!$B:$B,IZ$1)</f>
        <v/>
      </c>
      <c r="JA2">
        <f>SUMIFS('EIA Imports'!$D:$D,'EIA Imports'!$E:$E,$A2,'EIA Imports'!$B:$B,JA$1)</f>
        <v/>
      </c>
      <c r="JB2">
        <f>SUMIFS('EIA Imports'!$D:$D,'EIA Imports'!$E:$E,$A2,'EIA Imports'!$B:$B,JB$1)</f>
        <v/>
      </c>
      <c r="JC2">
        <f>SUMIFS('EIA Imports'!$D:$D,'EIA Imports'!$E:$E,$A2,'EIA Imports'!$B:$B,JC$1)</f>
        <v/>
      </c>
      <c r="JD2">
        <f>SUMIFS('EIA Imports'!$D:$D,'EIA Imports'!$E:$E,$A2,'EIA Imports'!$B:$B,JD$1)</f>
        <v/>
      </c>
      <c r="JE2">
        <f>SUMIFS('EIA Imports'!$D:$D,'EIA Imports'!$E:$E,$A2,'EIA Imports'!$B:$B,JE$1)</f>
        <v/>
      </c>
      <c r="JF2">
        <f>SUMIFS('EIA Imports'!$D:$D,'EIA Imports'!$E:$E,$A2,'EIA Imports'!$B:$B,JF$1)</f>
        <v/>
      </c>
      <c r="JG2">
        <f>SUMIFS('EIA Imports'!$D:$D,'EIA Imports'!$E:$E,$A2,'EIA Imports'!$B:$B,JG$1)</f>
        <v/>
      </c>
      <c r="JH2">
        <f>SUMIFS('EIA Imports'!$D:$D,'EIA Imports'!$E:$E,$A2,'EIA Imports'!$B:$B,JH$1)</f>
        <v/>
      </c>
      <c r="JI2">
        <f>SUMIFS('EIA Imports'!$D:$D,'EIA Imports'!$E:$E,$A2,'EIA Imports'!$B:$B,JI$1)</f>
        <v/>
      </c>
      <c r="JJ2">
        <f>SUMIFS('EIA Imports'!$D:$D,'EIA Imports'!$E:$E,$A2,'EIA Imports'!$B:$B,JJ$1)</f>
        <v/>
      </c>
      <c r="JK2">
        <f>SUMIFS('EIA Imports'!$D:$D,'EIA Imports'!$E:$E,$A2,'EIA Imports'!$B:$B,JK$1)</f>
        <v/>
      </c>
      <c r="JL2">
        <f>SUMIFS('EIA Imports'!$D:$D,'EIA Imports'!$E:$E,$A2,'EIA Imports'!$B:$B,JL$1)</f>
        <v/>
      </c>
      <c r="JM2">
        <f>SUMIFS('EIA Imports'!$D:$D,'EIA Imports'!$E:$E,$A2,'EIA Imports'!$B:$B,JM$1)</f>
        <v/>
      </c>
      <c r="JN2">
        <f>SUMIFS('EIA Imports'!$D:$D,'EIA Imports'!$E:$E,$A2,'EIA Imports'!$B:$B,JN$1)</f>
        <v/>
      </c>
      <c r="JO2">
        <f>SUMIFS('EIA Imports'!$D:$D,'EIA Imports'!$E:$E,$A2,'EIA Imports'!$B:$B,JO$1)</f>
        <v/>
      </c>
      <c r="JP2">
        <f>SUMIFS('EIA Imports'!$D:$D,'EIA Imports'!$E:$E,$A2,'EIA Imports'!$B:$B,JP$1)</f>
        <v/>
      </c>
      <c r="JQ2">
        <f>SUMIFS('EIA Imports'!$D:$D,'EIA Imports'!$E:$E,$A2,'EIA Imports'!$B:$B,JQ$1)</f>
        <v/>
      </c>
      <c r="JR2">
        <f>SUMIFS('EIA Imports'!$D:$D,'EIA Imports'!$E:$E,$A2,'EIA Imports'!$B:$B,JR$1)</f>
        <v/>
      </c>
      <c r="JS2">
        <f>SUMIFS('EIA Imports'!$D:$D,'EIA Imports'!$E:$E,$A2,'EIA Imports'!$B:$B,JS$1)</f>
        <v/>
      </c>
      <c r="JT2">
        <f>SUMIFS('EIA Imports'!$D:$D,'EIA Imports'!$E:$E,$A2,'EIA Imports'!$B:$B,JT$1)</f>
        <v/>
      </c>
      <c r="JU2">
        <f>SUMIFS('EIA Imports'!$D:$D,'EIA Imports'!$E:$E,$A2,'EIA Imports'!$B:$B,JU$1)</f>
        <v/>
      </c>
      <c r="JV2">
        <f>SUMIFS('EIA Imports'!$D:$D,'EIA Imports'!$E:$E,$A2,'EIA Imports'!$B:$B,JV$1)</f>
        <v/>
      </c>
      <c r="JW2">
        <f>SUMIFS('EIA Imports'!$D:$D,'EIA Imports'!$E:$E,$A2,'EIA Imports'!$B:$B,JW$1)</f>
        <v/>
      </c>
      <c r="JX2">
        <f>SUMIFS('EIA Imports'!$D:$D,'EIA Imports'!$E:$E,$A2,'EIA Imports'!$B:$B,JX$1)</f>
        <v/>
      </c>
      <c r="JY2">
        <f>SUMIFS('EIA Imports'!$D:$D,'EIA Imports'!$E:$E,$A2,'EIA Imports'!$B:$B,JY$1)</f>
        <v/>
      </c>
      <c r="JZ2">
        <f>SUMIFS('EIA Imports'!$D:$D,'EIA Imports'!$E:$E,$A2,'EIA Imports'!$B:$B,JZ$1)</f>
        <v/>
      </c>
      <c r="KA2">
        <f>SUMIFS('EIA Imports'!$D:$D,'EIA Imports'!$E:$E,$A2,'EIA Imports'!$B:$B,KA$1)</f>
        <v/>
      </c>
      <c r="KB2">
        <f>SUMIFS('EIA Imports'!$D:$D,'EIA Imports'!$E:$E,$A2,'EIA Imports'!$B:$B,KB$1)</f>
        <v/>
      </c>
      <c r="KC2">
        <f>SUMIFS('EIA Imports'!$D:$D,'EIA Imports'!$E:$E,$A2,'EIA Imports'!$B:$B,KC$1)</f>
        <v/>
      </c>
      <c r="KD2">
        <f>SUMIFS('EIA Imports'!$D:$D,'EIA Imports'!$E:$E,$A2,'EIA Imports'!$B:$B,KD$1)</f>
        <v/>
      </c>
      <c r="KE2">
        <f>SUMIFS('EIA Imports'!$D:$D,'EIA Imports'!$E:$E,$A2,'EIA Imports'!$B:$B,KE$1)</f>
        <v/>
      </c>
      <c r="KF2">
        <f>SUMIFS('EIA Imports'!$D:$D,'EIA Imports'!$E:$E,$A2,'EIA Imports'!$B:$B,KF$1)</f>
        <v/>
      </c>
      <c r="KG2">
        <f>SUMIFS('EIA Imports'!$D:$D,'EIA Imports'!$E:$E,$A2,'EIA Imports'!$B:$B,KG$1)</f>
        <v/>
      </c>
      <c r="KH2">
        <f>SUMIFS('EIA Imports'!$D:$D,'EIA Imports'!$E:$E,$A2,'EIA Imports'!$B:$B,KH$1)</f>
        <v/>
      </c>
      <c r="KI2">
        <f>SUMIFS('EIA Imports'!$D:$D,'EIA Imports'!$E:$E,$A2,'EIA Imports'!$B:$B,KI$1)</f>
        <v/>
      </c>
      <c r="KJ2">
        <f>SUMIFS('EIA Imports'!$D:$D,'EIA Imports'!$E:$E,$A2,'EIA Imports'!$B:$B,KJ$1)</f>
        <v/>
      </c>
      <c r="KK2">
        <f>SUMIFS('EIA Imports'!$D:$D,'EIA Imports'!$E:$E,$A2,'EIA Imports'!$B:$B,KK$1)</f>
        <v/>
      </c>
      <c r="KL2">
        <f>SUMIFS('EIA Imports'!$D:$D,'EIA Imports'!$E:$E,$A2,'EIA Imports'!$B:$B,KL$1)</f>
        <v/>
      </c>
      <c r="KM2">
        <f>SUMIFS('EIA Imports'!$D:$D,'EIA Imports'!$E:$E,$A2,'EIA Imports'!$B:$B,KM$1)</f>
        <v/>
      </c>
      <c r="KN2">
        <f>SUMIFS('EIA Imports'!$D:$D,'EIA Imports'!$E:$E,$A2,'EIA Imports'!$B:$B,KN$1)</f>
        <v/>
      </c>
      <c r="KO2">
        <f>SUMIFS('EIA Imports'!$D:$D,'EIA Imports'!$E:$E,$A2,'EIA Imports'!$B:$B,KO$1)</f>
        <v/>
      </c>
      <c r="KP2">
        <f>SUMIFS('EIA Imports'!$D:$D,'EIA Imports'!$E:$E,$A2,'EIA Imports'!$B:$B,KP$1)</f>
        <v/>
      </c>
      <c r="KQ2">
        <f>SUMIFS('EIA Imports'!$D:$D,'EIA Imports'!$E:$E,$A2,'EIA Imports'!$B:$B,KQ$1)</f>
        <v/>
      </c>
      <c r="KR2">
        <f>SUMIFS('EIA Imports'!$D:$D,'EIA Imports'!$E:$E,$A2,'EIA Imports'!$B:$B,KR$1)</f>
        <v/>
      </c>
      <c r="KS2">
        <f>SUMIFS('EIA Imports'!$D:$D,'EIA Imports'!$E:$E,$A2,'EIA Imports'!$B:$B,KS$1)</f>
        <v/>
      </c>
      <c r="KT2">
        <f>SUMIFS('EIA Imports'!$D:$D,'EIA Imports'!$E:$E,$A2,'EIA Imports'!$B:$B,KT$1)</f>
        <v/>
      </c>
      <c r="KU2">
        <f>SUMIFS('EIA Imports'!$D:$D,'EIA Imports'!$E:$E,$A2,'EIA Imports'!$B:$B,KU$1)</f>
        <v/>
      </c>
      <c r="KV2">
        <f>SUMIFS('EIA Imports'!$D:$D,'EIA Imports'!$E:$E,$A2,'EIA Imports'!$B:$B,KV$1)</f>
        <v/>
      </c>
      <c r="KW2">
        <f>SUMIFS('EIA Imports'!$D:$D,'EIA Imports'!$E:$E,$A2,'EIA Imports'!$B:$B,KW$1)</f>
        <v/>
      </c>
      <c r="KX2">
        <f>SUMIFS('EIA Imports'!$D:$D,'EIA Imports'!$E:$E,$A2,'EIA Imports'!$B:$B,KX$1)</f>
        <v/>
      </c>
      <c r="KY2">
        <f>SUMIFS('EIA Imports'!$D:$D,'EIA Imports'!$E:$E,$A2,'EIA Imports'!$B:$B,KY$1)</f>
        <v/>
      </c>
      <c r="KZ2">
        <f>SUMIFS('EIA Imports'!$D:$D,'EIA Imports'!$E:$E,$A2,'EIA Imports'!$B:$B,KZ$1)</f>
        <v/>
      </c>
      <c r="LA2">
        <f>SUMIFS('EIA Imports'!$D:$D,'EIA Imports'!$E:$E,$A2,'EIA Imports'!$B:$B,LA$1)</f>
        <v/>
      </c>
      <c r="LB2">
        <f>SUMIFS('EIA Imports'!$D:$D,'EIA Imports'!$E:$E,$A2,'EIA Imports'!$B:$B,LB$1)</f>
        <v/>
      </c>
      <c r="LC2">
        <f>SUMIFS('EIA Imports'!$D:$D,'EIA Imports'!$E:$E,$A2,'EIA Imports'!$B:$B,LC$1)</f>
        <v/>
      </c>
      <c r="LD2">
        <f>SUMIFS('EIA Imports'!$D:$D,'EIA Imports'!$E:$E,$A2,'EIA Imports'!$B:$B,LD$1)</f>
        <v/>
      </c>
      <c r="LE2">
        <f>SUMIFS('EIA Imports'!$D:$D,'EIA Imports'!$E:$E,$A2,'EIA Imports'!$B:$B,LE$1)</f>
        <v/>
      </c>
      <c r="LF2">
        <f>SUMIFS('EIA Imports'!$D:$D,'EIA Imports'!$E:$E,$A2,'EIA Imports'!$B:$B,LF$1)</f>
        <v/>
      </c>
      <c r="LG2">
        <f>SUMIFS('EIA Imports'!$D:$D,'EIA Imports'!$E:$E,$A2,'EIA Imports'!$B:$B,LG$1)</f>
        <v/>
      </c>
      <c r="LH2">
        <f>SUMIFS('EIA Imports'!$D:$D,'EIA Imports'!$E:$E,$A2,'EIA Imports'!$B:$B,LH$1)</f>
        <v/>
      </c>
      <c r="LI2">
        <f>SUMIFS('EIA Imports'!$D:$D,'EIA Imports'!$E:$E,$A2,'EIA Imports'!$B:$B,LI$1)</f>
        <v/>
      </c>
      <c r="LJ2">
        <f>SUMIFS('EIA Imports'!$D:$D,'EIA Imports'!$E:$E,$A2,'EIA Imports'!$B:$B,LJ$1)</f>
        <v/>
      </c>
      <c r="LK2">
        <f>SUMIFS('EIA Imports'!$D:$D,'EIA Imports'!$E:$E,$A2,'EIA Imports'!$B:$B,LK$1)</f>
        <v/>
      </c>
      <c r="LL2">
        <f>SUMIFS('EIA Imports'!$D:$D,'EIA Imports'!$E:$E,$A2,'EIA Imports'!$B:$B,LL$1)</f>
        <v/>
      </c>
      <c r="LM2">
        <f>SUMIFS('EIA Imports'!$D:$D,'EIA Imports'!$E:$E,$A2,'EIA Imports'!$B:$B,LM$1)</f>
        <v/>
      </c>
      <c r="LN2">
        <f>SUMIFS('EIA Imports'!$D:$D,'EIA Imports'!$E:$E,$A2,'EIA Imports'!$B:$B,LN$1)</f>
        <v/>
      </c>
      <c r="LO2">
        <f>SUMIFS('EIA Imports'!$D:$D,'EIA Imports'!$E:$E,$A2,'EIA Imports'!$B:$B,LO$1)</f>
        <v/>
      </c>
      <c r="LP2">
        <f>SUMIFS('EIA Imports'!$D:$D,'EIA Imports'!$E:$E,$A2,'EIA Imports'!$B:$B,LP$1)</f>
        <v/>
      </c>
      <c r="LQ2">
        <f>SUMIFS('EIA Imports'!$D:$D,'EIA Imports'!$E:$E,$A2,'EIA Imports'!$B:$B,LQ$1)</f>
        <v/>
      </c>
      <c r="LR2">
        <f>SUMIFS('EIA Imports'!$D:$D,'EIA Imports'!$E:$E,$A2,'EIA Imports'!$B:$B,LR$1)</f>
        <v/>
      </c>
      <c r="LS2">
        <f>SUMIFS('EIA Imports'!$D:$D,'EIA Imports'!$E:$E,$A2,'EIA Imports'!$B:$B,LS$1)</f>
        <v/>
      </c>
      <c r="LT2">
        <f>SUMIFS('EIA Imports'!$D:$D,'EIA Imports'!$E:$E,$A2,'EIA Imports'!$B:$B,LT$1)</f>
        <v/>
      </c>
      <c r="LU2">
        <f>SUMIFS('EIA Imports'!$D:$D,'EIA Imports'!$E:$E,$A2,'EIA Imports'!$B:$B,LU$1)</f>
        <v/>
      </c>
      <c r="LV2">
        <f>SUMIFS('EIA Imports'!$D:$D,'EIA Imports'!$E:$E,$A2,'EIA Imports'!$B:$B,LV$1)</f>
        <v/>
      </c>
      <c r="LW2">
        <f>SUMIFS('EIA Imports'!$D:$D,'EIA Imports'!$E:$E,$A2,'EIA Imports'!$B:$B,LW$1)</f>
        <v/>
      </c>
      <c r="LX2">
        <f>SUMIFS('EIA Imports'!$D:$D,'EIA Imports'!$E:$E,$A2,'EIA Imports'!$B:$B,LX$1)</f>
        <v/>
      </c>
      <c r="LY2">
        <f>SUMIFS('EIA Imports'!$D:$D,'EIA Imports'!$E:$E,$A2,'EIA Imports'!$B:$B,LY$1)</f>
        <v/>
      </c>
      <c r="LZ2">
        <f>SUMIFS('EIA Imports'!$D:$D,'EIA Imports'!$E:$E,$A2,'EIA Imports'!$B:$B,LZ$1)</f>
        <v/>
      </c>
      <c r="MA2">
        <f>SUMIFS('EIA Imports'!$D:$D,'EIA Imports'!$E:$E,$A2,'EIA Imports'!$B:$B,MA$1)</f>
        <v/>
      </c>
      <c r="MB2">
        <f>SUMIFS('EIA Imports'!$D:$D,'EIA Imports'!$E:$E,$A2,'EIA Imports'!$B:$B,MB$1)</f>
        <v/>
      </c>
      <c r="MC2">
        <f>SUMIFS('EIA Imports'!$D:$D,'EIA Imports'!$E:$E,$A2,'EIA Imports'!$B:$B,MC$1)</f>
        <v/>
      </c>
      <c r="MD2">
        <f>SUMIFS('EIA Imports'!$D:$D,'EIA Imports'!$E:$E,$A2,'EIA Imports'!$B:$B,MD$1)</f>
        <v/>
      </c>
      <c r="ME2">
        <f>SUMIFS('EIA Imports'!$D:$D,'EIA Imports'!$E:$E,$A2,'EIA Imports'!$B:$B,ME$1)</f>
        <v/>
      </c>
      <c r="MF2">
        <f>SUMIFS('EIA Imports'!$D:$D,'EIA Imports'!$E:$E,$A2,'EIA Imports'!$B:$B,MF$1)</f>
        <v/>
      </c>
      <c r="MG2">
        <f>SUMIFS('EIA Imports'!$D:$D,'EIA Imports'!$E:$E,$A2,'EIA Imports'!$B:$B,MG$1)</f>
        <v/>
      </c>
      <c r="MH2">
        <f>SUMIFS('EIA Imports'!$D:$D,'EIA Imports'!$E:$E,$A2,'EIA Imports'!$B:$B,MH$1)</f>
        <v/>
      </c>
      <c r="MI2">
        <f>SUMIFS('EIA Imports'!$D:$D,'EIA Imports'!$E:$E,$A2,'EIA Imports'!$B:$B,MI$1)</f>
        <v/>
      </c>
      <c r="MJ2">
        <f>SUMIFS('EIA Imports'!$D:$D,'EIA Imports'!$E:$E,$A2,'EIA Imports'!$B:$B,MJ$1)</f>
        <v/>
      </c>
      <c r="MK2">
        <f>SUMIFS('EIA Imports'!$D:$D,'EIA Imports'!$E:$E,$A2,'EIA Imports'!$B:$B,MK$1)</f>
        <v/>
      </c>
      <c r="ML2">
        <f>SUMIFS('EIA Imports'!$D:$D,'EIA Imports'!$E:$E,$A2,'EIA Imports'!$B:$B,ML$1)</f>
        <v/>
      </c>
      <c r="MM2">
        <f>SUMIFS('EIA Imports'!$D:$D,'EIA Imports'!$E:$E,$A2,'EIA Imports'!$B:$B,MM$1)</f>
        <v/>
      </c>
      <c r="MN2">
        <f>SUMIFS('EIA Imports'!$D:$D,'EIA Imports'!$E:$E,$A2,'EIA Imports'!$B:$B,MN$1)</f>
        <v/>
      </c>
      <c r="MO2">
        <f>SUMIFS('EIA Imports'!$D:$D,'EIA Imports'!$E:$E,$A2,'EIA Imports'!$B:$B,MO$1)</f>
        <v/>
      </c>
      <c r="MP2">
        <f>SUMIFS('EIA Imports'!$D:$D,'EIA Imports'!$E:$E,$A2,'EIA Imports'!$B:$B,MP$1)</f>
        <v/>
      </c>
      <c r="MQ2">
        <f>SUMIFS('EIA Imports'!$D:$D,'EIA Imports'!$E:$E,$A2,'EIA Imports'!$B:$B,MQ$1)</f>
        <v/>
      </c>
      <c r="MR2">
        <f>SUMIFS('EIA Imports'!$D:$D,'EIA Imports'!$E:$E,$A2,'EIA Imports'!$B:$B,MR$1)</f>
        <v/>
      </c>
      <c r="MS2">
        <f>SUMIFS('EIA Imports'!$D:$D,'EIA Imports'!$E:$E,$A2,'EIA Imports'!$B:$B,MS$1)</f>
        <v/>
      </c>
      <c r="MT2">
        <f>SUMIFS('EIA Imports'!$D:$D,'EIA Imports'!$E:$E,$A2,'EIA Imports'!$B:$B,MT$1)</f>
        <v/>
      </c>
      <c r="MU2">
        <f>SUMIFS('EIA Imports'!$D:$D,'EIA Imports'!$E:$E,$A2,'EIA Imports'!$B:$B,MU$1)</f>
        <v/>
      </c>
      <c r="MV2">
        <f>SUMIFS('EIA Imports'!$D:$D,'EIA Imports'!$E:$E,$A2,'EIA Imports'!$B:$B,MV$1)</f>
        <v/>
      </c>
      <c r="MW2">
        <f>SUMIFS('EIA Imports'!$D:$D,'EIA Imports'!$E:$E,$A2,'EIA Imports'!$B:$B,MW$1)</f>
        <v/>
      </c>
      <c r="MX2">
        <f>SUMIFS('EIA Imports'!$D:$D,'EIA Imports'!$E:$E,$A2,'EIA Imports'!$B:$B,MX$1)</f>
        <v/>
      </c>
      <c r="MY2">
        <f>SUMIFS('EIA Imports'!$D:$D,'EIA Imports'!$E:$E,$A2,'EIA Imports'!$B:$B,MY$1)</f>
        <v/>
      </c>
      <c r="MZ2">
        <f>SUMIFS('EIA Imports'!$D:$D,'EIA Imports'!$E:$E,$A2,'EIA Imports'!$B:$B,MZ$1)</f>
        <v/>
      </c>
      <c r="NA2">
        <f>SUMIFS('EIA Imports'!$D:$D,'EIA Imports'!$E:$E,$A2,'EIA Imports'!$B:$B,NA$1)</f>
        <v/>
      </c>
      <c r="NB2">
        <f>SUMIFS('EIA Imports'!$D:$D,'EIA Imports'!$E:$E,$A2,'EIA Imports'!$B:$B,NB$1)</f>
        <v/>
      </c>
      <c r="NC2">
        <f>SUMIFS('EIA Imports'!$D:$D,'EIA Imports'!$E:$E,$A2,'EIA Imports'!$B:$B,NC$1)</f>
        <v/>
      </c>
      <c r="ND2">
        <f>SUMIFS('EIA Imports'!$D:$D,'EIA Imports'!$E:$E,$A2,'EIA Imports'!$B:$B,ND$1)</f>
        <v/>
      </c>
      <c r="NE2">
        <f>SUMIFS('EIA Imports'!$D:$D,'EIA Imports'!$E:$E,$A2,'EIA Imports'!$B:$B,NE$1)</f>
        <v/>
      </c>
      <c r="NF2">
        <f>SUMIFS('EIA Imports'!$D:$D,'EIA Imports'!$E:$E,$A2,'EIA Imports'!$B:$B,NF$1)</f>
        <v/>
      </c>
      <c r="NG2">
        <f>SUMIFS('EIA Imports'!$D:$D,'EIA Imports'!$E:$E,$A2,'EIA Imports'!$B:$B,NG$1)</f>
        <v/>
      </c>
      <c r="NH2">
        <f>SUMIFS('EIA Imports'!$D:$D,'EIA Imports'!$E:$E,$A2,'EIA Imports'!$B:$B,NH$1)</f>
        <v/>
      </c>
      <c r="NI2">
        <f>SUMIFS('EIA Imports'!$D:$D,'EIA Imports'!$E:$E,$A2,'EIA Imports'!$B:$B,NI$1)</f>
        <v/>
      </c>
      <c r="NJ2">
        <f>SUMIFS('EIA Imports'!$D:$D,'EIA Imports'!$E:$E,$A2,'EIA Imports'!$B:$B,NJ$1)</f>
        <v/>
      </c>
      <c r="NK2">
        <f>SUMIFS('EIA Imports'!$D:$D,'EIA Imports'!$E:$E,$A2,'EIA Imports'!$B:$B,NK$1)</f>
        <v/>
      </c>
      <c r="NL2">
        <f>SUMIFS('EIA Imports'!$D:$D,'EIA Imports'!$E:$E,$A2,'EIA Imports'!$B:$B,NL$1)</f>
        <v/>
      </c>
      <c r="NM2">
        <f>SUMIFS('EIA Imports'!$D:$D,'EIA Imports'!$E:$E,$A2,'EIA Imports'!$B:$B,NM$1)</f>
        <v/>
      </c>
      <c r="NN2">
        <f>SUMIFS('EIA Imports'!$D:$D,'EIA Imports'!$E:$E,$A2,'EIA Imports'!$B:$B,NN$1)</f>
        <v/>
      </c>
      <c r="NO2">
        <f>SUMIFS('EIA Imports'!$D:$D,'EIA Imports'!$E:$E,$A2,'EIA Imports'!$B:$B,NO$1)</f>
        <v/>
      </c>
      <c r="NP2">
        <f>SUMIFS('EIA Imports'!$D:$D,'EIA Imports'!$E:$E,$A2,'EIA Imports'!$B:$B,NP$1)</f>
        <v/>
      </c>
      <c r="NQ2">
        <f>SUMIFS('EIA Imports'!$D:$D,'EIA Imports'!$E:$E,$A2,'EIA Imports'!$B:$B,NQ$1)</f>
        <v/>
      </c>
      <c r="NR2">
        <f>SUMIFS('EIA Imports'!$D:$D,'EIA Imports'!$E:$E,$A2,'EIA Imports'!$B:$B,NR$1)</f>
        <v/>
      </c>
      <c r="NS2">
        <f>SUMIFS('EIA Imports'!$D:$D,'EIA Imports'!$E:$E,$A2,'EIA Imports'!$B:$B,NS$1)</f>
        <v/>
      </c>
      <c r="NT2">
        <f>SUMIFS('EIA Imports'!$D:$D,'EIA Imports'!$E:$E,$A2,'EIA Imports'!$B:$B,NT$1)</f>
        <v/>
      </c>
      <c r="NU2">
        <f>SUMIFS('EIA Imports'!$D:$D,'EIA Imports'!$E:$E,$A2,'EIA Imports'!$B:$B,NU$1)</f>
        <v/>
      </c>
      <c r="NV2">
        <f>SUMIFS('EIA Imports'!$D:$D,'EIA Imports'!$E:$E,$A2,'EIA Imports'!$B:$B,NV$1)</f>
        <v/>
      </c>
      <c r="NW2">
        <f>SUMIFS('EIA Imports'!$D:$D,'EIA Imports'!$E:$E,$A2,'EIA Imports'!$B:$B,NW$1)</f>
        <v/>
      </c>
      <c r="NX2">
        <f>SUMIFS('EIA Imports'!$D:$D,'EIA Imports'!$E:$E,$A2,'EIA Imports'!$B:$B,NX$1)</f>
        <v/>
      </c>
      <c r="NY2">
        <f>SUMIFS('EIA Imports'!$D:$D,'EIA Imports'!$E:$E,$A2,'EIA Imports'!$B:$B,NY$1)</f>
        <v/>
      </c>
      <c r="NZ2">
        <f>SUMIFS('EIA Imports'!$D:$D,'EIA Imports'!$E:$E,$A2,'EIA Imports'!$B:$B,NZ$1)</f>
        <v/>
      </c>
      <c r="OA2">
        <f>SUMIFS('EIA Imports'!$D:$D,'EIA Imports'!$E:$E,$A2,'EIA Imports'!$B:$B,OA$1)</f>
        <v/>
      </c>
      <c r="OB2">
        <f>SUMIFS('EIA Imports'!$D:$D,'EIA Imports'!$E:$E,$A2,'EIA Imports'!$B:$B,OB$1)</f>
        <v/>
      </c>
      <c r="OC2">
        <f>SUMIFS('EIA Imports'!$D:$D,'EIA Imports'!$E:$E,$A2,'EIA Imports'!$B:$B,OC$1)</f>
        <v/>
      </c>
      <c r="OD2">
        <f>SUMIFS('EIA Imports'!$D:$D,'EIA Imports'!$E:$E,$A2,'EIA Imports'!$B:$B,OD$1)</f>
        <v/>
      </c>
      <c r="OE2">
        <f>SUMIFS('EIA Imports'!$D:$D,'EIA Imports'!$E:$E,$A2,'EIA Imports'!$B:$B,OE$1)</f>
        <v/>
      </c>
      <c r="OF2">
        <f>SUMIFS('EIA Imports'!$D:$D,'EIA Imports'!$E:$E,$A2,'EIA Imports'!$B:$B,OF$1)</f>
        <v/>
      </c>
      <c r="OG2">
        <f>SUMIFS('EIA Imports'!$D:$D,'EIA Imports'!$E:$E,$A2,'EIA Imports'!$B:$B,OG$1)</f>
        <v/>
      </c>
      <c r="OH2">
        <f>SUMIFS('EIA Imports'!$D:$D,'EIA Imports'!$E:$E,$A2,'EIA Imports'!$B:$B,OH$1)</f>
        <v/>
      </c>
      <c r="OI2">
        <f>SUMIFS('EIA Imports'!$D:$D,'EIA Imports'!$E:$E,$A2,'EIA Imports'!$B:$B,OI$1)</f>
        <v/>
      </c>
      <c r="OJ2">
        <f>SUMIFS('EIA Imports'!$D:$D,'EIA Imports'!$E:$E,$A2,'EIA Imports'!$B:$B,OJ$1)</f>
        <v/>
      </c>
      <c r="OK2">
        <f>SUMIFS('EIA Imports'!$D:$D,'EIA Imports'!$E:$E,$A2,'EIA Imports'!$B:$B,OK$1)</f>
        <v/>
      </c>
      <c r="OL2">
        <f>SUMIFS('EIA Imports'!$D:$D,'EIA Imports'!$E:$E,$A2,'EIA Imports'!$B:$B,OL$1)</f>
        <v/>
      </c>
      <c r="OM2">
        <f>SUMIFS('EIA Imports'!$D:$D,'EIA Imports'!$E:$E,$A2,'EIA Imports'!$B:$B,OM$1)</f>
        <v/>
      </c>
      <c r="ON2">
        <f>SUMIFS('EIA Imports'!$D:$D,'EIA Imports'!$E:$E,$A2,'EIA Imports'!$B:$B,ON$1)</f>
        <v/>
      </c>
      <c r="OO2">
        <f>SUMIFS('EIA Imports'!$D:$D,'EIA Imports'!$E:$E,$A2,'EIA Imports'!$B:$B,OO$1)</f>
        <v/>
      </c>
      <c r="OP2">
        <f>SUMIFS('EIA Imports'!$D:$D,'EIA Imports'!$E:$E,$A2,'EIA Imports'!$B:$B,OP$1)</f>
        <v/>
      </c>
      <c r="OQ2">
        <f>SUMIFS('EIA Imports'!$D:$D,'EIA Imports'!$E:$E,$A2,'EIA Imports'!$B:$B,OQ$1)</f>
        <v/>
      </c>
      <c r="OR2">
        <f>SUMIFS('EIA Imports'!$D:$D,'EIA Imports'!$E:$E,$A2,'EIA Imports'!$B:$B,OR$1)</f>
        <v/>
      </c>
      <c r="OS2">
        <f>SUMIFS('EIA Imports'!$D:$D,'EIA Imports'!$E:$E,$A2,'EIA Imports'!$B:$B,OS$1)</f>
        <v/>
      </c>
      <c r="OT2">
        <f>SUMIFS('EIA Imports'!$D:$D,'EIA Imports'!$E:$E,$A2,'EIA Imports'!$B:$B,OT$1)</f>
        <v/>
      </c>
      <c r="OU2">
        <f>SUMIFS('EIA Imports'!$D:$D,'EIA Imports'!$E:$E,$A2,'EIA Imports'!$B:$B,OU$1)</f>
        <v/>
      </c>
      <c r="OV2">
        <f>SUMIFS('EIA Imports'!$D:$D,'EIA Imports'!$E:$E,$A2,'EIA Imports'!$B:$B,OV$1)</f>
        <v/>
      </c>
      <c r="OW2">
        <f>SUMIFS('EIA Imports'!$D:$D,'EIA Imports'!$E:$E,$A2,'EIA Imports'!$B:$B,OW$1)</f>
        <v/>
      </c>
      <c r="OX2">
        <f>SUMIFS('EIA Imports'!$D:$D,'EIA Imports'!$E:$E,$A2,'EIA Imports'!$B:$B,OX$1)</f>
        <v/>
      </c>
      <c r="OY2">
        <f>SUMIFS('EIA Imports'!$D:$D,'EIA Imports'!$E:$E,$A2,'EIA Imports'!$B:$B,OY$1)</f>
        <v/>
      </c>
      <c r="OZ2">
        <f>SUMIFS('EIA Imports'!$D:$D,'EIA Imports'!$E:$E,$A2,'EIA Imports'!$B:$B,OZ$1)</f>
        <v/>
      </c>
      <c r="PA2">
        <f>SUMIFS('EIA Imports'!$D:$D,'EIA Imports'!$E:$E,$A2,'EIA Imports'!$B:$B,PA$1)</f>
        <v/>
      </c>
      <c r="PB2">
        <f>SUMIFS('EIA Imports'!$D:$D,'EIA Imports'!$E:$E,$A2,'EIA Imports'!$B:$B,PB$1)</f>
        <v/>
      </c>
      <c r="PC2">
        <f>SUMIFS('EIA Imports'!$D:$D,'EIA Imports'!$E:$E,$A2,'EIA Imports'!$B:$B,PC$1)</f>
        <v/>
      </c>
      <c r="PD2">
        <f>SUMIFS('EIA Imports'!$D:$D,'EIA Imports'!$E:$E,$A2,'EIA Imports'!$B:$B,PD$1)</f>
        <v/>
      </c>
      <c r="PE2">
        <f>SUMIFS('EIA Imports'!$D:$D,'EIA Imports'!$E:$E,$A2,'EIA Imports'!$B:$B,PE$1)</f>
        <v/>
      </c>
      <c r="PF2">
        <f>SUMIFS('EIA Imports'!$D:$D,'EIA Imports'!$E:$E,$A2,'EIA Imports'!$B:$B,PF$1)</f>
        <v/>
      </c>
      <c r="PG2">
        <f>SUMIFS('EIA Imports'!$D:$D,'EIA Imports'!$E:$E,$A2,'EIA Imports'!$B:$B,PG$1)</f>
        <v/>
      </c>
      <c r="PH2">
        <f>SUMIFS('EIA Imports'!$D:$D,'EIA Imports'!$E:$E,$A2,'EIA Imports'!$B:$B,PH$1)</f>
        <v/>
      </c>
      <c r="PI2">
        <f>SUMIFS('EIA Imports'!$D:$D,'EIA Imports'!$E:$E,$A2,'EIA Imports'!$B:$B,PI$1)</f>
        <v/>
      </c>
      <c r="PJ2">
        <f>SUMIFS('EIA Imports'!$D:$D,'EIA Imports'!$E:$E,$A2,'EIA Imports'!$B:$B,PJ$1)</f>
        <v/>
      </c>
      <c r="PK2">
        <f>SUMIFS('EIA Imports'!$D:$D,'EIA Imports'!$E:$E,$A2,'EIA Imports'!$B:$B,PK$1)</f>
        <v/>
      </c>
      <c r="PL2">
        <f>SUMIFS('EIA Imports'!$D:$D,'EIA Imports'!$E:$E,$A2,'EIA Imports'!$B:$B,PL$1)</f>
        <v/>
      </c>
      <c r="PM2">
        <f>SUMIFS('EIA Imports'!$D:$D,'EIA Imports'!$E:$E,$A2,'EIA Imports'!$B:$B,PM$1)</f>
        <v/>
      </c>
      <c r="PN2">
        <f>SUMIFS('EIA Imports'!$D:$D,'EIA Imports'!$E:$E,$A2,'EIA Imports'!$B:$B,PN$1)</f>
        <v/>
      </c>
      <c r="PO2">
        <f>SUMIFS('EIA Imports'!$D:$D,'EIA Imports'!$E:$E,$A2,'EIA Imports'!$B:$B,PO$1)</f>
        <v/>
      </c>
      <c r="PP2">
        <f>SUMIFS('EIA Imports'!$D:$D,'EIA Imports'!$E:$E,$A2,'EIA Imports'!$B:$B,PP$1)</f>
        <v/>
      </c>
      <c r="PQ2">
        <f>SUMIFS('EIA Imports'!$D:$D,'EIA Imports'!$E:$E,$A2,'EIA Imports'!$B:$B,PQ$1)</f>
        <v/>
      </c>
      <c r="PR2">
        <f>SUMIFS('EIA Imports'!$D:$D,'EIA Imports'!$E:$E,$A2,'EIA Imports'!$B:$B,PR$1)</f>
        <v/>
      </c>
      <c r="PS2">
        <f>SUMIFS('EIA Imports'!$D:$D,'EIA Imports'!$E:$E,$A2,'EIA Imports'!$B:$B,PS$1)</f>
        <v/>
      </c>
      <c r="PT2">
        <f>SUMIFS('EIA Imports'!$D:$D,'EIA Imports'!$E:$E,$A2,'EIA Imports'!$B:$B,PT$1)</f>
        <v/>
      </c>
      <c r="PU2">
        <f>SUMIFS('EIA Imports'!$D:$D,'EIA Imports'!$E:$E,$A2,'EIA Imports'!$B:$B,PU$1)</f>
        <v/>
      </c>
      <c r="PV2">
        <f>SUMIFS('EIA Imports'!$D:$D,'EIA Imports'!$E:$E,$A2,'EIA Imports'!$B:$B,PV$1)</f>
        <v/>
      </c>
      <c r="PW2">
        <f>SUMIFS('EIA Imports'!$D:$D,'EIA Imports'!$E:$E,$A2,'EIA Imports'!$B:$B,PW$1)</f>
        <v/>
      </c>
      <c r="PX2">
        <f>SUMIFS('EIA Imports'!$D:$D,'EIA Imports'!$E:$E,$A2,'EIA Imports'!$B:$B,PX$1)</f>
        <v/>
      </c>
      <c r="PY2">
        <f>SUMIFS('EIA Imports'!$D:$D,'EIA Imports'!$E:$E,$A2,'EIA Imports'!$B:$B,PY$1)</f>
        <v/>
      </c>
      <c r="PZ2">
        <f>SUMIFS('EIA Imports'!$D:$D,'EIA Imports'!$E:$E,$A2,'EIA Imports'!$B:$B,PZ$1)</f>
        <v/>
      </c>
      <c r="QA2">
        <f>SUMIFS('EIA Imports'!$D:$D,'EIA Imports'!$E:$E,$A2,'EIA Imports'!$B:$B,QA$1)</f>
        <v/>
      </c>
      <c r="QB2">
        <f>SUMIFS('EIA Imports'!$D:$D,'EIA Imports'!$E:$E,$A2,'EIA Imports'!$B:$B,QB$1)</f>
        <v/>
      </c>
      <c r="QC2">
        <f>SUMIFS('EIA Imports'!$D:$D,'EIA Imports'!$E:$E,$A2,'EIA Imports'!$B:$B,QC$1)</f>
        <v/>
      </c>
      <c r="QD2">
        <f>SUMIFS('EIA Imports'!$D:$D,'EIA Imports'!$E:$E,$A2,'EIA Imports'!$B:$B,QD$1)</f>
        <v/>
      </c>
      <c r="QE2">
        <f>SUMIFS('EIA Imports'!$D:$D,'EIA Imports'!$E:$E,$A2,'EIA Imports'!$B:$B,QE$1)</f>
        <v/>
      </c>
      <c r="QF2">
        <f>SUMIFS('EIA Imports'!$D:$D,'EIA Imports'!$E:$E,$A2,'EIA Imports'!$B:$B,QF$1)</f>
        <v/>
      </c>
      <c r="QG2">
        <f>SUMIFS('EIA Imports'!$D:$D,'EIA Imports'!$E:$E,$A2,'EIA Imports'!$B:$B,QG$1)</f>
        <v/>
      </c>
      <c r="QH2">
        <f>SUMIFS('EIA Imports'!$D:$D,'EIA Imports'!$E:$E,$A2,'EIA Imports'!$B:$B,QH$1)</f>
        <v/>
      </c>
      <c r="QI2">
        <f>SUMIFS('EIA Imports'!$D:$D,'EIA Imports'!$E:$E,$A2,'EIA Imports'!$B:$B,QI$1)</f>
        <v/>
      </c>
      <c r="QJ2">
        <f>SUMIFS('EIA Imports'!$D:$D,'EIA Imports'!$E:$E,$A2,'EIA Imports'!$B:$B,QJ$1)</f>
        <v/>
      </c>
      <c r="QK2">
        <f>SUMIFS('EIA Imports'!$D:$D,'EIA Imports'!$E:$E,$A2,'EIA Imports'!$B:$B,QK$1)</f>
        <v/>
      </c>
      <c r="QL2">
        <f>SUMIFS('EIA Imports'!$D:$D,'EIA Imports'!$E:$E,$A2,'EIA Imports'!$B:$B,QL$1)</f>
        <v/>
      </c>
      <c r="QM2">
        <f>SUMIFS('EIA Imports'!$D:$D,'EIA Imports'!$E:$E,$A2,'EIA Imports'!$B:$B,QM$1)</f>
        <v/>
      </c>
      <c r="QN2">
        <f>SUMIFS('EIA Imports'!$D:$D,'EIA Imports'!$E:$E,$A2,'EIA Imports'!$B:$B,QN$1)</f>
        <v/>
      </c>
      <c r="QO2">
        <f>SUMIFS('EIA Imports'!$D:$D,'EIA Imports'!$E:$E,$A2,'EIA Imports'!$B:$B,QO$1)</f>
        <v/>
      </c>
      <c r="QP2">
        <f>SUMIFS('EIA Imports'!$D:$D,'EIA Imports'!$E:$E,$A2,'EIA Imports'!$B:$B,QP$1)</f>
        <v/>
      </c>
      <c r="QQ2">
        <f>SUMIFS('EIA Imports'!$D:$D,'EIA Imports'!$E:$E,$A2,'EIA Imports'!$B:$B,QQ$1)</f>
        <v/>
      </c>
      <c r="QR2">
        <f>SUMIFS('EIA Imports'!$D:$D,'EIA Imports'!$E:$E,$A2,'EIA Imports'!$B:$B,QR$1)</f>
        <v/>
      </c>
      <c r="QS2">
        <f>SUMIFS('EIA Imports'!$D:$D,'EIA Imports'!$E:$E,$A2,'EIA Imports'!$B:$B,QS$1)</f>
        <v/>
      </c>
      <c r="QT2">
        <f>SUMIFS('EIA Imports'!$D:$D,'EIA Imports'!$E:$E,$A2,'EIA Imports'!$B:$B,QT$1)</f>
        <v/>
      </c>
      <c r="QU2">
        <f>SUMIFS('EIA Imports'!$D:$D,'EIA Imports'!$E:$E,$A2,'EIA Imports'!$B:$B,QU$1)</f>
        <v/>
      </c>
      <c r="QV2">
        <f>SUMIFS('EIA Imports'!$D:$D,'EIA Imports'!$E:$E,$A2,'EIA Imports'!$B:$B,QV$1)</f>
        <v/>
      </c>
      <c r="QW2">
        <f>SUMIFS('EIA Imports'!$D:$D,'EIA Imports'!$E:$E,$A2,'EIA Imports'!$B:$B,QW$1)</f>
        <v/>
      </c>
      <c r="QX2">
        <f>SUMIFS('EIA Imports'!$D:$D,'EIA Imports'!$E:$E,$A2,'EIA Imports'!$B:$B,QX$1)</f>
        <v/>
      </c>
      <c r="QY2">
        <f>SUMIFS('EIA Imports'!$D:$D,'EIA Imports'!$E:$E,$A2,'EIA Imports'!$B:$B,QY$1)</f>
        <v/>
      </c>
      <c r="QZ2">
        <f>SUMIFS('EIA Imports'!$D:$D,'EIA Imports'!$E:$E,$A2,'EIA Imports'!$B:$B,QZ$1)</f>
        <v/>
      </c>
      <c r="RA2">
        <f>SUMIFS('EIA Imports'!$D:$D,'EIA Imports'!$E:$E,$A2,'EIA Imports'!$B:$B,RA$1)</f>
        <v/>
      </c>
      <c r="RB2">
        <f>SUMIFS('EIA Imports'!$D:$D,'EIA Imports'!$E:$E,$A2,'EIA Imports'!$B:$B,RB$1)</f>
        <v/>
      </c>
      <c r="RC2">
        <f>SUMIFS('EIA Imports'!$D:$D,'EIA Imports'!$E:$E,$A2,'EIA Imports'!$B:$B,RC$1)</f>
        <v/>
      </c>
      <c r="RD2">
        <f>SUMIFS('EIA Imports'!$D:$D,'EIA Imports'!$E:$E,$A2,'EIA Imports'!$B:$B,RD$1)</f>
        <v/>
      </c>
      <c r="RE2">
        <f>SUMIFS('EIA Imports'!$D:$D,'EIA Imports'!$E:$E,$A2,'EIA Imports'!$B:$B,RE$1)</f>
        <v/>
      </c>
      <c r="RF2">
        <f>SUMIFS('EIA Imports'!$D:$D,'EIA Imports'!$E:$E,$A2,'EIA Imports'!$B:$B,RF$1)</f>
        <v/>
      </c>
      <c r="RG2">
        <f>SUMIFS('EIA Imports'!$D:$D,'EIA Imports'!$E:$E,$A2,'EIA Imports'!$B:$B,RG$1)</f>
        <v/>
      </c>
      <c r="RH2">
        <f>SUMIFS('EIA Imports'!$D:$D,'EIA Imports'!$E:$E,$A2,'EIA Imports'!$B:$B,RH$1)</f>
        <v/>
      </c>
      <c r="RI2">
        <f>SUMIFS('EIA Imports'!$D:$D,'EIA Imports'!$E:$E,$A2,'EIA Imports'!$B:$B,RI$1)</f>
        <v/>
      </c>
      <c r="RJ2">
        <f>SUMIFS('EIA Imports'!$D:$D,'EIA Imports'!$E:$E,$A2,'EIA Imports'!$B:$B,RJ$1)</f>
        <v/>
      </c>
      <c r="RK2">
        <f>SUMIFS('EIA Imports'!$D:$D,'EIA Imports'!$E:$E,$A2,'EIA Imports'!$B:$B,RK$1)</f>
        <v/>
      </c>
      <c r="RL2">
        <f>SUMIFS('EIA Imports'!$D:$D,'EIA Imports'!$E:$E,$A2,'EIA Imports'!$B:$B,RL$1)</f>
        <v/>
      </c>
      <c r="RM2">
        <f>SUMIFS('EIA Imports'!$D:$D,'EIA Imports'!$E:$E,$A2,'EIA Imports'!$B:$B,RM$1)</f>
        <v/>
      </c>
      <c r="RN2">
        <f>SUMIFS('EIA Imports'!$D:$D,'EIA Imports'!$E:$E,$A2,'EIA Imports'!$B:$B,RN$1)</f>
        <v/>
      </c>
      <c r="RO2">
        <f>SUMIFS('EIA Imports'!$D:$D,'EIA Imports'!$E:$E,$A2,'EIA Imports'!$B:$B,RO$1)</f>
        <v/>
      </c>
      <c r="RP2">
        <f>SUMIFS('EIA Imports'!$D:$D,'EIA Imports'!$E:$E,$A2,'EIA Imports'!$B:$B,RP$1)</f>
        <v/>
      </c>
      <c r="RQ2">
        <f>SUMIFS('EIA Imports'!$D:$D,'EIA Imports'!$E:$E,$A2,'EIA Imports'!$B:$B,RQ$1)</f>
        <v/>
      </c>
      <c r="RR2">
        <f>SUMIFS('EIA Imports'!$D:$D,'EIA Imports'!$E:$E,$A2,'EIA Imports'!$B:$B,RR$1)</f>
        <v/>
      </c>
      <c r="RS2">
        <f>SUMIFS('EIA Imports'!$D:$D,'EIA Imports'!$E:$E,$A2,'EIA Imports'!$B:$B,RS$1)</f>
        <v/>
      </c>
      <c r="RT2">
        <f>SUMIFS('EIA Imports'!$D:$D,'EIA Imports'!$E:$E,$A2,'EIA Imports'!$B:$B,RT$1)</f>
        <v/>
      </c>
      <c r="RU2">
        <f>SUMIFS('EIA Imports'!$D:$D,'EIA Imports'!$E:$E,$A2,'EIA Imports'!$B:$B,RU$1)</f>
        <v/>
      </c>
      <c r="RV2">
        <f>SUMIFS('EIA Imports'!$D:$D,'EIA Imports'!$E:$E,$A2,'EIA Imports'!$B:$B,RV$1)</f>
        <v/>
      </c>
      <c r="RW2">
        <f>SUMIFS('EIA Imports'!$D:$D,'EIA Imports'!$E:$E,$A2,'EIA Imports'!$B:$B,RW$1)</f>
        <v/>
      </c>
      <c r="RX2">
        <f>SUMIFS('EIA Imports'!$D:$D,'EIA Imports'!$E:$E,$A2,'EIA Imports'!$B:$B,RX$1)</f>
        <v/>
      </c>
      <c r="RY2">
        <f>SUMIFS('EIA Imports'!$D:$D,'EIA Imports'!$E:$E,$A2,'EIA Imports'!$B:$B,RY$1)</f>
        <v/>
      </c>
      <c r="RZ2">
        <f>SUMIFS('EIA Imports'!$D:$D,'EIA Imports'!$E:$E,$A2,'EIA Imports'!$B:$B,RZ$1)</f>
        <v/>
      </c>
      <c r="SA2">
        <f>SUMIFS('EIA Imports'!$D:$D,'EIA Imports'!$E:$E,$A2,'EIA Imports'!$B:$B,SA$1)</f>
        <v/>
      </c>
      <c r="SB2">
        <f>SUMIFS('EIA Imports'!$D:$D,'EIA Imports'!$E:$E,$A2,'EIA Imports'!$B:$B,SB$1)</f>
        <v/>
      </c>
      <c r="SC2">
        <f>SUMIFS('EIA Imports'!$D:$D,'EIA Imports'!$E:$E,$A2,'EIA Imports'!$B:$B,SC$1)</f>
        <v/>
      </c>
      <c r="SD2">
        <f>SUMIFS('EIA Imports'!$D:$D,'EIA Imports'!$E:$E,$A2,'EIA Imports'!$B:$B,SD$1)</f>
        <v/>
      </c>
      <c r="SE2">
        <f>SUMIFS('EIA Imports'!$D:$D,'EIA Imports'!$E:$E,$A2,'EIA Imports'!$B:$B,SE$1)</f>
        <v/>
      </c>
      <c r="SF2">
        <f>SUMIFS('EIA Imports'!$D:$D,'EIA Imports'!$E:$E,$A2,'EIA Imports'!$B:$B,SF$1)</f>
        <v/>
      </c>
      <c r="SG2">
        <f>SUMIFS('EIA Imports'!$D:$D,'EIA Imports'!$E:$E,$A2,'EIA Imports'!$B:$B,SG$1)</f>
        <v/>
      </c>
      <c r="SH2">
        <f>SUMIFS('EIA Imports'!$D:$D,'EIA Imports'!$E:$E,$A2,'EIA Imports'!$B:$B,SH$1)</f>
        <v/>
      </c>
      <c r="SI2">
        <f>SUMIFS('EIA Imports'!$D:$D,'EIA Imports'!$E:$E,$A2,'EIA Imports'!$B:$B,SI$1)</f>
        <v/>
      </c>
      <c r="SJ2">
        <f>SUMIFS('EIA Imports'!$D:$D,'EIA Imports'!$E:$E,$A2,'EIA Imports'!$B:$B,SJ$1)</f>
        <v/>
      </c>
      <c r="SK2">
        <f>SUMIFS('EIA Imports'!$D:$D,'EIA Imports'!$E:$E,$A2,'EIA Imports'!$B:$B,SK$1)</f>
        <v/>
      </c>
      <c r="SL2">
        <f>SUMIFS('EIA Imports'!$D:$D,'EIA Imports'!$E:$E,$A2,'EIA Imports'!$B:$B,SL$1)</f>
        <v/>
      </c>
      <c r="SM2">
        <f>SUMIFS('EIA Imports'!$D:$D,'EIA Imports'!$E:$E,$A2,'EIA Imports'!$B:$B,SM$1)</f>
        <v/>
      </c>
      <c r="SN2">
        <f>SUMIFS('EIA Imports'!$D:$D,'EIA Imports'!$E:$E,$A2,'EIA Imports'!$B:$B,SN$1)</f>
        <v/>
      </c>
      <c r="SO2">
        <f>SUMIFS('EIA Imports'!$D:$D,'EIA Imports'!$E:$E,$A2,'EIA Imports'!$B:$B,SO$1)</f>
        <v/>
      </c>
      <c r="SP2">
        <f>SUMIFS('EIA Imports'!$D:$D,'EIA Imports'!$E:$E,$A2,'EIA Imports'!$B:$B,SP$1)</f>
        <v/>
      </c>
      <c r="SQ2">
        <f>SUMIFS('EIA Imports'!$D:$D,'EIA Imports'!$E:$E,$A2,'EIA Imports'!$B:$B,SQ$1)</f>
        <v/>
      </c>
      <c r="SR2">
        <f>SUMIFS('EIA Imports'!$D:$D,'EIA Imports'!$E:$E,$A2,'EIA Imports'!$B:$B,SR$1)</f>
        <v/>
      </c>
      <c r="SS2">
        <f>SUMIFS('EIA Imports'!$D:$D,'EIA Imports'!$E:$E,$A2,'EIA Imports'!$B:$B,SS$1)</f>
        <v/>
      </c>
      <c r="ST2">
        <f>SUMIFS('EIA Imports'!$D:$D,'EIA Imports'!$E:$E,$A2,'EIA Imports'!$B:$B,ST$1)</f>
        <v/>
      </c>
      <c r="SU2">
        <f>SUMIFS('EIA Imports'!$D:$D,'EIA Imports'!$E:$E,$A2,'EIA Imports'!$B:$B,SU$1)</f>
        <v/>
      </c>
      <c r="SV2">
        <f>SUMIFS('EIA Imports'!$D:$D,'EIA Imports'!$E:$E,$A2,'EIA Imports'!$B:$B,SV$1)</f>
        <v/>
      </c>
      <c r="SW2">
        <f>SUMIFS('EIA Imports'!$D:$D,'EIA Imports'!$E:$E,$A2,'EIA Imports'!$B:$B,SW$1)</f>
        <v/>
      </c>
      <c r="SX2">
        <f>SUMIFS('EIA Imports'!$D:$D,'EIA Imports'!$E:$E,$A2,'EIA Imports'!$B:$B,SX$1)</f>
        <v/>
      </c>
      <c r="SY2">
        <f>SUMIFS('EIA Imports'!$D:$D,'EIA Imports'!$E:$E,$A2,'EIA Imports'!$B:$B,SY$1)</f>
        <v/>
      </c>
      <c r="SZ2">
        <f>SUMIFS('EIA Imports'!$D:$D,'EIA Imports'!$E:$E,$A2,'EIA Imports'!$B:$B,SZ$1)</f>
        <v/>
      </c>
      <c r="TA2">
        <f>SUMIFS('EIA Imports'!$D:$D,'EIA Imports'!$E:$E,$A2,'EIA Imports'!$B:$B,TA$1)</f>
        <v/>
      </c>
      <c r="TB2">
        <f>SUMIFS('EIA Imports'!$D:$D,'EIA Imports'!$E:$E,$A2,'EIA Imports'!$B:$B,TB$1)</f>
        <v/>
      </c>
      <c r="TC2">
        <f>SUMIFS('EIA Imports'!$D:$D,'EIA Imports'!$E:$E,$A2,'EIA Imports'!$B:$B,TC$1)</f>
        <v/>
      </c>
      <c r="TD2">
        <f>SUMIFS('EIA Imports'!$D:$D,'EIA Imports'!$E:$E,$A2,'EIA Imports'!$B:$B,TD$1)</f>
        <v/>
      </c>
      <c r="TE2">
        <f>SUMIFS('EIA Imports'!$D:$D,'EIA Imports'!$E:$E,$A2,'EIA Imports'!$B:$B,TE$1)</f>
        <v/>
      </c>
      <c r="TF2">
        <f>SUMIFS('EIA Imports'!$D:$D,'EIA Imports'!$E:$E,$A2,'EIA Imports'!$B:$B,TF$1)</f>
        <v/>
      </c>
      <c r="TG2">
        <f>SUMIFS('EIA Imports'!$D:$D,'EIA Imports'!$E:$E,$A2,'EIA Imports'!$B:$B,TG$1)</f>
        <v/>
      </c>
      <c r="TH2">
        <f>SUMIFS('EIA Imports'!$D:$D,'EIA Imports'!$E:$E,$A2,'EIA Imports'!$B:$B,TH$1)</f>
        <v/>
      </c>
      <c r="TI2">
        <f>SUMIFS('EIA Imports'!$D:$D,'EIA Imports'!$E:$E,$A2,'EIA Imports'!$B:$B,TI$1)</f>
        <v/>
      </c>
      <c r="TJ2">
        <f>SUMIFS('EIA Imports'!$D:$D,'EIA Imports'!$E:$E,$A2,'EIA Imports'!$B:$B,TJ$1)</f>
        <v/>
      </c>
      <c r="TK2">
        <f>SUMIFS('EIA Imports'!$D:$D,'EIA Imports'!$E:$E,$A2,'EIA Imports'!$B:$B,TK$1)</f>
        <v/>
      </c>
      <c r="TL2">
        <f>SUMIFS('EIA Imports'!$D:$D,'EIA Imports'!$E:$E,$A2,'EIA Imports'!$B:$B,TL$1)</f>
        <v/>
      </c>
      <c r="TM2">
        <f>SUMIFS('EIA Imports'!$D:$D,'EIA Imports'!$E:$E,$A2,'EIA Imports'!$B:$B,TM$1)</f>
        <v/>
      </c>
      <c r="TN2">
        <f>SUMIFS('EIA Imports'!$D:$D,'EIA Imports'!$E:$E,$A2,'EIA Imports'!$B:$B,TN$1)</f>
        <v/>
      </c>
      <c r="TO2">
        <f>SUMIFS('EIA Imports'!$D:$D,'EIA Imports'!$E:$E,$A2,'EIA Imports'!$B:$B,TO$1)</f>
        <v/>
      </c>
      <c r="TP2">
        <f>SUMIFS('EIA Imports'!$D:$D,'EIA Imports'!$E:$E,$A2,'EIA Imports'!$B:$B,TP$1)</f>
        <v/>
      </c>
      <c r="TQ2">
        <f>SUMIFS('EIA Imports'!$D:$D,'EIA Imports'!$E:$E,$A2,'EIA Imports'!$B:$B,TQ$1)</f>
        <v/>
      </c>
      <c r="TR2">
        <f>SUMIFS('EIA Imports'!$D:$D,'EIA Imports'!$E:$E,$A2,'EIA Imports'!$B:$B,TR$1)</f>
        <v/>
      </c>
      <c r="TS2">
        <f>SUMIFS('EIA Imports'!$D:$D,'EIA Imports'!$E:$E,$A2,'EIA Imports'!$B:$B,TS$1)</f>
        <v/>
      </c>
      <c r="TT2">
        <f>SUMIFS('EIA Imports'!$D:$D,'EIA Imports'!$E:$E,$A2,'EIA Imports'!$B:$B,TT$1)</f>
        <v/>
      </c>
      <c r="TU2">
        <f>SUMIFS('EIA Imports'!$D:$D,'EIA Imports'!$E:$E,$A2,'EIA Imports'!$B:$B,TU$1)</f>
        <v/>
      </c>
    </row>
    <row r="3" spans="1:541">
      <c r="A3">
        <f>'EIA Petroleum Classification'!A3</f>
        <v/>
      </c>
      <c r="B3">
        <f>SUMIFS('EIA Imports'!$D:$D,'EIA Imports'!$E:$E,$A3,'EIA Imports'!$B:$B,B$1)</f>
        <v/>
      </c>
      <c r="C3">
        <f>SUMIFS('EIA Imports'!$D:$D,'EIA Imports'!$E:$E,$A3,'EIA Imports'!$B:$B,C$1)</f>
        <v/>
      </c>
      <c r="D3">
        <f>SUMIFS('EIA Imports'!$D:$D,'EIA Imports'!$E:$E,$A3,'EIA Imports'!$B:$B,D$1)</f>
        <v/>
      </c>
      <c r="E3">
        <f>SUMIFS('EIA Imports'!$D:$D,'EIA Imports'!$E:$E,$A3,'EIA Imports'!$B:$B,E$1)</f>
        <v/>
      </c>
      <c r="F3">
        <f>SUMIFS('EIA Imports'!$D:$D,'EIA Imports'!$E:$E,$A3,'EIA Imports'!$B:$B,F$1)</f>
        <v/>
      </c>
      <c r="G3">
        <f>SUMIFS('EIA Imports'!$D:$D,'EIA Imports'!$E:$E,$A3,'EIA Imports'!$B:$B,G$1)</f>
        <v/>
      </c>
      <c r="H3">
        <f>SUMIFS('EIA Imports'!$D:$D,'EIA Imports'!$E:$E,$A3,'EIA Imports'!$B:$B,H$1)</f>
        <v/>
      </c>
      <c r="I3">
        <f>SUMIFS('EIA Imports'!$D:$D,'EIA Imports'!$E:$E,$A3,'EIA Imports'!$B:$B,I$1)</f>
        <v/>
      </c>
      <c r="J3">
        <f>SUMIFS('EIA Imports'!$D:$D,'EIA Imports'!$E:$E,$A3,'EIA Imports'!$B:$B,J$1)</f>
        <v/>
      </c>
      <c r="K3">
        <f>SUMIFS('EIA Imports'!$D:$D,'EIA Imports'!$E:$E,$A3,'EIA Imports'!$B:$B,K$1)</f>
        <v/>
      </c>
      <c r="L3">
        <f>SUMIFS('EIA Imports'!$D:$D,'EIA Imports'!$E:$E,$A3,'EIA Imports'!$B:$B,L$1)</f>
        <v/>
      </c>
      <c r="M3">
        <f>SUMIFS('EIA Imports'!$D:$D,'EIA Imports'!$E:$E,$A3,'EIA Imports'!$B:$B,M$1)</f>
        <v/>
      </c>
      <c r="N3">
        <f>SUMIFS('EIA Imports'!$D:$D,'EIA Imports'!$E:$E,$A3,'EIA Imports'!$B:$B,N$1)</f>
        <v/>
      </c>
      <c r="O3">
        <f>SUMIFS('EIA Imports'!$D:$D,'EIA Imports'!$E:$E,$A3,'EIA Imports'!$B:$B,O$1)</f>
        <v/>
      </c>
      <c r="P3">
        <f>SUMIFS('EIA Imports'!$D:$D,'EIA Imports'!$E:$E,$A3,'EIA Imports'!$B:$B,P$1)</f>
        <v/>
      </c>
      <c r="Q3">
        <f>SUMIFS('EIA Imports'!$D:$D,'EIA Imports'!$E:$E,$A3,'EIA Imports'!$B:$B,Q$1)</f>
        <v/>
      </c>
      <c r="R3">
        <f>SUMIFS('EIA Imports'!$D:$D,'EIA Imports'!$E:$E,$A3,'EIA Imports'!$B:$B,R$1)</f>
        <v/>
      </c>
      <c r="S3">
        <f>SUMIFS('EIA Imports'!$D:$D,'EIA Imports'!$E:$E,$A3,'EIA Imports'!$B:$B,S$1)</f>
        <v/>
      </c>
      <c r="T3">
        <f>SUMIFS('EIA Imports'!$D:$D,'EIA Imports'!$E:$E,$A3,'EIA Imports'!$B:$B,T$1)</f>
        <v/>
      </c>
      <c r="U3">
        <f>SUMIFS('EIA Imports'!$D:$D,'EIA Imports'!$E:$E,$A3,'EIA Imports'!$B:$B,U$1)</f>
        <v/>
      </c>
      <c r="V3">
        <f>SUMIFS('EIA Imports'!$D:$D,'EIA Imports'!$E:$E,$A3,'EIA Imports'!$B:$B,V$1)</f>
        <v/>
      </c>
      <c r="W3">
        <f>SUMIFS('EIA Imports'!$D:$D,'EIA Imports'!$E:$E,$A3,'EIA Imports'!$B:$B,W$1)</f>
        <v/>
      </c>
      <c r="X3">
        <f>SUMIFS('EIA Imports'!$D:$D,'EIA Imports'!$E:$E,$A3,'EIA Imports'!$B:$B,X$1)</f>
        <v/>
      </c>
      <c r="Y3">
        <f>SUMIFS('EIA Imports'!$D:$D,'EIA Imports'!$E:$E,$A3,'EIA Imports'!$B:$B,Y$1)</f>
        <v/>
      </c>
      <c r="Z3">
        <f>SUMIFS('EIA Imports'!$D:$D,'EIA Imports'!$E:$E,$A3,'EIA Imports'!$B:$B,Z$1)</f>
        <v/>
      </c>
      <c r="AA3">
        <f>SUMIFS('EIA Imports'!$D:$D,'EIA Imports'!$E:$E,$A3,'EIA Imports'!$B:$B,AA$1)</f>
        <v/>
      </c>
      <c r="AB3">
        <f>SUMIFS('EIA Imports'!$D:$D,'EIA Imports'!$E:$E,$A3,'EIA Imports'!$B:$B,AB$1)</f>
        <v/>
      </c>
      <c r="AC3">
        <f>SUMIFS('EIA Imports'!$D:$D,'EIA Imports'!$E:$E,$A3,'EIA Imports'!$B:$B,AC$1)</f>
        <v/>
      </c>
      <c r="AD3">
        <f>SUMIFS('EIA Imports'!$D:$D,'EIA Imports'!$E:$E,$A3,'EIA Imports'!$B:$B,AD$1)</f>
        <v/>
      </c>
      <c r="AE3">
        <f>SUMIFS('EIA Imports'!$D:$D,'EIA Imports'!$E:$E,$A3,'EIA Imports'!$B:$B,AE$1)</f>
        <v/>
      </c>
      <c r="AF3">
        <f>SUMIFS('EIA Imports'!$D:$D,'EIA Imports'!$E:$E,$A3,'EIA Imports'!$B:$B,AF$1)</f>
        <v/>
      </c>
      <c r="AG3">
        <f>SUMIFS('EIA Imports'!$D:$D,'EIA Imports'!$E:$E,$A3,'EIA Imports'!$B:$B,AG$1)</f>
        <v/>
      </c>
      <c r="AH3">
        <f>SUMIFS('EIA Imports'!$D:$D,'EIA Imports'!$E:$E,$A3,'EIA Imports'!$B:$B,AH$1)</f>
        <v/>
      </c>
      <c r="AI3">
        <f>SUMIFS('EIA Imports'!$D:$D,'EIA Imports'!$E:$E,$A3,'EIA Imports'!$B:$B,AI$1)</f>
        <v/>
      </c>
      <c r="AJ3">
        <f>SUMIFS('EIA Imports'!$D:$D,'EIA Imports'!$E:$E,$A3,'EIA Imports'!$B:$B,AJ$1)</f>
        <v/>
      </c>
      <c r="AK3">
        <f>SUMIFS('EIA Imports'!$D:$D,'EIA Imports'!$E:$E,$A3,'EIA Imports'!$B:$B,AK$1)</f>
        <v/>
      </c>
      <c r="AL3">
        <f>SUMIFS('EIA Imports'!$D:$D,'EIA Imports'!$E:$E,$A3,'EIA Imports'!$B:$B,AL$1)</f>
        <v/>
      </c>
      <c r="AM3">
        <f>SUMIFS('EIA Imports'!$D:$D,'EIA Imports'!$E:$E,$A3,'EIA Imports'!$B:$B,AM$1)</f>
        <v/>
      </c>
      <c r="AN3">
        <f>SUMIFS('EIA Imports'!$D:$D,'EIA Imports'!$E:$E,$A3,'EIA Imports'!$B:$B,AN$1)</f>
        <v/>
      </c>
      <c r="AO3">
        <f>SUMIFS('EIA Imports'!$D:$D,'EIA Imports'!$E:$E,$A3,'EIA Imports'!$B:$B,AO$1)</f>
        <v/>
      </c>
      <c r="AP3">
        <f>SUMIFS('EIA Imports'!$D:$D,'EIA Imports'!$E:$E,$A3,'EIA Imports'!$B:$B,AP$1)</f>
        <v/>
      </c>
      <c r="AQ3">
        <f>SUMIFS('EIA Imports'!$D:$D,'EIA Imports'!$E:$E,$A3,'EIA Imports'!$B:$B,AQ$1)</f>
        <v/>
      </c>
      <c r="AR3">
        <f>SUMIFS('EIA Imports'!$D:$D,'EIA Imports'!$E:$E,$A3,'EIA Imports'!$B:$B,AR$1)</f>
        <v/>
      </c>
      <c r="AS3">
        <f>SUMIFS('EIA Imports'!$D:$D,'EIA Imports'!$E:$E,$A3,'EIA Imports'!$B:$B,AS$1)</f>
        <v/>
      </c>
      <c r="AT3">
        <f>SUMIFS('EIA Imports'!$D:$D,'EIA Imports'!$E:$E,$A3,'EIA Imports'!$B:$B,AT$1)</f>
        <v/>
      </c>
      <c r="AU3">
        <f>SUMIFS('EIA Imports'!$D:$D,'EIA Imports'!$E:$E,$A3,'EIA Imports'!$B:$B,AU$1)</f>
        <v/>
      </c>
      <c r="AV3">
        <f>SUMIFS('EIA Imports'!$D:$D,'EIA Imports'!$E:$E,$A3,'EIA Imports'!$B:$B,AV$1)</f>
        <v/>
      </c>
      <c r="AW3">
        <f>SUMIFS('EIA Imports'!$D:$D,'EIA Imports'!$E:$E,$A3,'EIA Imports'!$B:$B,AW$1)</f>
        <v/>
      </c>
      <c r="AX3">
        <f>SUMIFS('EIA Imports'!$D:$D,'EIA Imports'!$E:$E,$A3,'EIA Imports'!$B:$B,AX$1)</f>
        <v/>
      </c>
      <c r="AY3">
        <f>SUMIFS('EIA Imports'!$D:$D,'EIA Imports'!$E:$E,$A3,'EIA Imports'!$B:$B,AY$1)</f>
        <v/>
      </c>
      <c r="AZ3">
        <f>SUMIFS('EIA Imports'!$D:$D,'EIA Imports'!$E:$E,$A3,'EIA Imports'!$B:$B,AZ$1)</f>
        <v/>
      </c>
      <c r="BA3">
        <f>SUMIFS('EIA Imports'!$D:$D,'EIA Imports'!$E:$E,$A3,'EIA Imports'!$B:$B,BA$1)</f>
        <v/>
      </c>
      <c r="BB3">
        <f>SUMIFS('EIA Imports'!$D:$D,'EIA Imports'!$E:$E,$A3,'EIA Imports'!$B:$B,BB$1)</f>
        <v/>
      </c>
      <c r="BC3">
        <f>SUMIFS('EIA Imports'!$D:$D,'EIA Imports'!$E:$E,$A3,'EIA Imports'!$B:$B,BC$1)</f>
        <v/>
      </c>
      <c r="BD3">
        <f>SUMIFS('EIA Imports'!$D:$D,'EIA Imports'!$E:$E,$A3,'EIA Imports'!$B:$B,BD$1)</f>
        <v/>
      </c>
      <c r="BE3">
        <f>SUMIFS('EIA Imports'!$D:$D,'EIA Imports'!$E:$E,$A3,'EIA Imports'!$B:$B,BE$1)</f>
        <v/>
      </c>
      <c r="BF3">
        <f>SUMIFS('EIA Imports'!$D:$D,'EIA Imports'!$E:$E,$A3,'EIA Imports'!$B:$B,BF$1)</f>
        <v/>
      </c>
      <c r="BG3">
        <f>SUMIFS('EIA Imports'!$D:$D,'EIA Imports'!$E:$E,$A3,'EIA Imports'!$B:$B,BG$1)</f>
        <v/>
      </c>
      <c r="BH3">
        <f>SUMIFS('EIA Imports'!$D:$D,'EIA Imports'!$E:$E,$A3,'EIA Imports'!$B:$B,BH$1)</f>
        <v/>
      </c>
      <c r="BI3">
        <f>SUMIFS('EIA Imports'!$D:$D,'EIA Imports'!$E:$E,$A3,'EIA Imports'!$B:$B,BI$1)</f>
        <v/>
      </c>
      <c r="BJ3">
        <f>SUMIFS('EIA Imports'!$D:$D,'EIA Imports'!$E:$E,$A3,'EIA Imports'!$B:$B,BJ$1)</f>
        <v/>
      </c>
      <c r="BK3">
        <f>SUMIFS('EIA Imports'!$D:$D,'EIA Imports'!$E:$E,$A3,'EIA Imports'!$B:$B,BK$1)</f>
        <v/>
      </c>
      <c r="BL3">
        <f>SUMIFS('EIA Imports'!$D:$D,'EIA Imports'!$E:$E,$A3,'EIA Imports'!$B:$B,BL$1)</f>
        <v/>
      </c>
      <c r="BM3">
        <f>SUMIFS('EIA Imports'!$D:$D,'EIA Imports'!$E:$E,$A3,'EIA Imports'!$B:$B,BM$1)</f>
        <v/>
      </c>
      <c r="BN3">
        <f>SUMIFS('EIA Imports'!$D:$D,'EIA Imports'!$E:$E,$A3,'EIA Imports'!$B:$B,BN$1)</f>
        <v/>
      </c>
      <c r="BO3">
        <f>SUMIFS('EIA Imports'!$D:$D,'EIA Imports'!$E:$E,$A3,'EIA Imports'!$B:$B,BO$1)</f>
        <v/>
      </c>
      <c r="BP3">
        <f>SUMIFS('EIA Imports'!$D:$D,'EIA Imports'!$E:$E,$A3,'EIA Imports'!$B:$B,BP$1)</f>
        <v/>
      </c>
      <c r="BQ3">
        <f>SUMIFS('EIA Imports'!$D:$D,'EIA Imports'!$E:$E,$A3,'EIA Imports'!$B:$B,BQ$1)</f>
        <v/>
      </c>
      <c r="BR3">
        <f>SUMIFS('EIA Imports'!$D:$D,'EIA Imports'!$E:$E,$A3,'EIA Imports'!$B:$B,BR$1)</f>
        <v/>
      </c>
      <c r="BS3">
        <f>SUMIFS('EIA Imports'!$D:$D,'EIA Imports'!$E:$E,$A3,'EIA Imports'!$B:$B,BS$1)</f>
        <v/>
      </c>
      <c r="BT3">
        <f>SUMIFS('EIA Imports'!$D:$D,'EIA Imports'!$E:$E,$A3,'EIA Imports'!$B:$B,BT$1)</f>
        <v/>
      </c>
      <c r="BU3">
        <f>SUMIFS('EIA Imports'!$D:$D,'EIA Imports'!$E:$E,$A3,'EIA Imports'!$B:$B,BU$1)</f>
        <v/>
      </c>
      <c r="BV3">
        <f>SUMIFS('EIA Imports'!$D:$D,'EIA Imports'!$E:$E,$A3,'EIA Imports'!$B:$B,BV$1)</f>
        <v/>
      </c>
      <c r="BW3">
        <f>SUMIFS('EIA Imports'!$D:$D,'EIA Imports'!$E:$E,$A3,'EIA Imports'!$B:$B,BW$1)</f>
        <v/>
      </c>
      <c r="BX3">
        <f>SUMIFS('EIA Imports'!$D:$D,'EIA Imports'!$E:$E,$A3,'EIA Imports'!$B:$B,BX$1)</f>
        <v/>
      </c>
      <c r="BY3">
        <f>SUMIFS('EIA Imports'!$D:$D,'EIA Imports'!$E:$E,$A3,'EIA Imports'!$B:$B,BY$1)</f>
        <v/>
      </c>
      <c r="BZ3">
        <f>SUMIFS('EIA Imports'!$D:$D,'EIA Imports'!$E:$E,$A3,'EIA Imports'!$B:$B,BZ$1)</f>
        <v/>
      </c>
      <c r="CA3">
        <f>SUMIFS('EIA Imports'!$D:$D,'EIA Imports'!$E:$E,$A3,'EIA Imports'!$B:$B,CA$1)</f>
        <v/>
      </c>
      <c r="CB3">
        <f>SUMIFS('EIA Imports'!$D:$D,'EIA Imports'!$E:$E,$A3,'EIA Imports'!$B:$B,CB$1)</f>
        <v/>
      </c>
      <c r="CC3">
        <f>SUMIFS('EIA Imports'!$D:$D,'EIA Imports'!$E:$E,$A3,'EIA Imports'!$B:$B,CC$1)</f>
        <v/>
      </c>
      <c r="CD3">
        <f>SUMIFS('EIA Imports'!$D:$D,'EIA Imports'!$E:$E,$A3,'EIA Imports'!$B:$B,CD$1)</f>
        <v/>
      </c>
      <c r="CE3">
        <f>SUMIFS('EIA Imports'!$D:$D,'EIA Imports'!$E:$E,$A3,'EIA Imports'!$B:$B,CE$1)</f>
        <v/>
      </c>
      <c r="CF3">
        <f>SUMIFS('EIA Imports'!$D:$D,'EIA Imports'!$E:$E,$A3,'EIA Imports'!$B:$B,CF$1)</f>
        <v/>
      </c>
      <c r="CG3">
        <f>SUMIFS('EIA Imports'!$D:$D,'EIA Imports'!$E:$E,$A3,'EIA Imports'!$B:$B,CG$1)</f>
        <v/>
      </c>
      <c r="CH3">
        <f>SUMIFS('EIA Imports'!$D:$D,'EIA Imports'!$E:$E,$A3,'EIA Imports'!$B:$B,CH$1)</f>
        <v/>
      </c>
      <c r="CI3">
        <f>SUMIFS('EIA Imports'!$D:$D,'EIA Imports'!$E:$E,$A3,'EIA Imports'!$B:$B,CI$1)</f>
        <v/>
      </c>
      <c r="CJ3">
        <f>SUMIFS('EIA Imports'!$D:$D,'EIA Imports'!$E:$E,$A3,'EIA Imports'!$B:$B,CJ$1)</f>
        <v/>
      </c>
      <c r="CK3">
        <f>SUMIFS('EIA Imports'!$D:$D,'EIA Imports'!$E:$E,$A3,'EIA Imports'!$B:$B,CK$1)</f>
        <v/>
      </c>
      <c r="CL3">
        <f>SUMIFS('EIA Imports'!$D:$D,'EIA Imports'!$E:$E,$A3,'EIA Imports'!$B:$B,CL$1)</f>
        <v/>
      </c>
      <c r="CM3">
        <f>SUMIFS('EIA Imports'!$D:$D,'EIA Imports'!$E:$E,$A3,'EIA Imports'!$B:$B,CM$1)</f>
        <v/>
      </c>
      <c r="CN3">
        <f>SUMIFS('EIA Imports'!$D:$D,'EIA Imports'!$E:$E,$A3,'EIA Imports'!$B:$B,CN$1)</f>
        <v/>
      </c>
      <c r="CO3">
        <f>SUMIFS('EIA Imports'!$D:$D,'EIA Imports'!$E:$E,$A3,'EIA Imports'!$B:$B,CO$1)</f>
        <v/>
      </c>
      <c r="CP3">
        <f>SUMIFS('EIA Imports'!$D:$D,'EIA Imports'!$E:$E,$A3,'EIA Imports'!$B:$B,CP$1)</f>
        <v/>
      </c>
      <c r="CQ3">
        <f>SUMIFS('EIA Imports'!$D:$D,'EIA Imports'!$E:$E,$A3,'EIA Imports'!$B:$B,CQ$1)</f>
        <v/>
      </c>
      <c r="CR3">
        <f>SUMIFS('EIA Imports'!$D:$D,'EIA Imports'!$E:$E,$A3,'EIA Imports'!$B:$B,CR$1)</f>
        <v/>
      </c>
      <c r="CS3">
        <f>SUMIFS('EIA Imports'!$D:$D,'EIA Imports'!$E:$E,$A3,'EIA Imports'!$B:$B,CS$1)</f>
        <v/>
      </c>
      <c r="CT3">
        <f>SUMIFS('EIA Imports'!$D:$D,'EIA Imports'!$E:$E,$A3,'EIA Imports'!$B:$B,CT$1)</f>
        <v/>
      </c>
      <c r="CU3">
        <f>SUMIFS('EIA Imports'!$D:$D,'EIA Imports'!$E:$E,$A3,'EIA Imports'!$B:$B,CU$1)</f>
        <v/>
      </c>
      <c r="CV3">
        <f>SUMIFS('EIA Imports'!$D:$D,'EIA Imports'!$E:$E,$A3,'EIA Imports'!$B:$B,CV$1)</f>
        <v/>
      </c>
      <c r="CW3">
        <f>SUMIFS('EIA Imports'!$D:$D,'EIA Imports'!$E:$E,$A3,'EIA Imports'!$B:$B,CW$1)</f>
        <v/>
      </c>
      <c r="CX3">
        <f>SUMIFS('EIA Imports'!$D:$D,'EIA Imports'!$E:$E,$A3,'EIA Imports'!$B:$B,CX$1)</f>
        <v/>
      </c>
      <c r="CY3">
        <f>SUMIFS('EIA Imports'!$D:$D,'EIA Imports'!$E:$E,$A3,'EIA Imports'!$B:$B,CY$1)</f>
        <v/>
      </c>
      <c r="CZ3">
        <f>SUMIFS('EIA Imports'!$D:$D,'EIA Imports'!$E:$E,$A3,'EIA Imports'!$B:$B,CZ$1)</f>
        <v/>
      </c>
      <c r="DA3">
        <f>SUMIFS('EIA Imports'!$D:$D,'EIA Imports'!$E:$E,$A3,'EIA Imports'!$B:$B,DA$1)</f>
        <v/>
      </c>
      <c r="DB3">
        <f>SUMIFS('EIA Imports'!$D:$D,'EIA Imports'!$E:$E,$A3,'EIA Imports'!$B:$B,DB$1)</f>
        <v/>
      </c>
      <c r="DC3">
        <f>SUMIFS('EIA Imports'!$D:$D,'EIA Imports'!$E:$E,$A3,'EIA Imports'!$B:$B,DC$1)</f>
        <v/>
      </c>
      <c r="DD3">
        <f>SUMIFS('EIA Imports'!$D:$D,'EIA Imports'!$E:$E,$A3,'EIA Imports'!$B:$B,DD$1)</f>
        <v/>
      </c>
      <c r="DE3">
        <f>SUMIFS('EIA Imports'!$D:$D,'EIA Imports'!$E:$E,$A3,'EIA Imports'!$B:$B,DE$1)</f>
        <v/>
      </c>
      <c r="DF3">
        <f>SUMIFS('EIA Imports'!$D:$D,'EIA Imports'!$E:$E,$A3,'EIA Imports'!$B:$B,DF$1)</f>
        <v/>
      </c>
      <c r="DG3">
        <f>SUMIFS('EIA Imports'!$D:$D,'EIA Imports'!$E:$E,$A3,'EIA Imports'!$B:$B,DG$1)</f>
        <v/>
      </c>
      <c r="DH3">
        <f>SUMIFS('EIA Imports'!$D:$D,'EIA Imports'!$E:$E,$A3,'EIA Imports'!$B:$B,DH$1)</f>
        <v/>
      </c>
      <c r="DI3">
        <f>SUMIFS('EIA Imports'!$D:$D,'EIA Imports'!$E:$E,$A3,'EIA Imports'!$B:$B,DI$1)</f>
        <v/>
      </c>
      <c r="DJ3">
        <f>SUMIFS('EIA Imports'!$D:$D,'EIA Imports'!$E:$E,$A3,'EIA Imports'!$B:$B,DJ$1)</f>
        <v/>
      </c>
      <c r="DK3">
        <f>SUMIFS('EIA Imports'!$D:$D,'EIA Imports'!$E:$E,$A3,'EIA Imports'!$B:$B,DK$1)</f>
        <v/>
      </c>
      <c r="DL3">
        <f>SUMIFS('EIA Imports'!$D:$D,'EIA Imports'!$E:$E,$A3,'EIA Imports'!$B:$B,DL$1)</f>
        <v/>
      </c>
      <c r="DM3">
        <f>SUMIFS('EIA Imports'!$D:$D,'EIA Imports'!$E:$E,$A3,'EIA Imports'!$B:$B,DM$1)</f>
        <v/>
      </c>
      <c r="DN3">
        <f>SUMIFS('EIA Imports'!$D:$D,'EIA Imports'!$E:$E,$A3,'EIA Imports'!$B:$B,DN$1)</f>
        <v/>
      </c>
      <c r="DO3">
        <f>SUMIFS('EIA Imports'!$D:$D,'EIA Imports'!$E:$E,$A3,'EIA Imports'!$B:$B,DO$1)</f>
        <v/>
      </c>
      <c r="DP3">
        <f>SUMIFS('EIA Imports'!$D:$D,'EIA Imports'!$E:$E,$A3,'EIA Imports'!$B:$B,DP$1)</f>
        <v/>
      </c>
      <c r="DQ3">
        <f>SUMIFS('EIA Imports'!$D:$D,'EIA Imports'!$E:$E,$A3,'EIA Imports'!$B:$B,DQ$1)</f>
        <v/>
      </c>
      <c r="DR3">
        <f>SUMIFS('EIA Imports'!$D:$D,'EIA Imports'!$E:$E,$A3,'EIA Imports'!$B:$B,DR$1)</f>
        <v/>
      </c>
      <c r="DS3">
        <f>SUMIFS('EIA Imports'!$D:$D,'EIA Imports'!$E:$E,$A3,'EIA Imports'!$B:$B,DS$1)</f>
        <v/>
      </c>
      <c r="DT3">
        <f>SUMIFS('EIA Imports'!$D:$D,'EIA Imports'!$E:$E,$A3,'EIA Imports'!$B:$B,DT$1)</f>
        <v/>
      </c>
      <c r="DU3">
        <f>SUMIFS('EIA Imports'!$D:$D,'EIA Imports'!$E:$E,$A3,'EIA Imports'!$B:$B,DU$1)</f>
        <v/>
      </c>
      <c r="DV3">
        <f>SUMIFS('EIA Imports'!$D:$D,'EIA Imports'!$E:$E,$A3,'EIA Imports'!$B:$B,DV$1)</f>
        <v/>
      </c>
      <c r="DW3">
        <f>SUMIFS('EIA Imports'!$D:$D,'EIA Imports'!$E:$E,$A3,'EIA Imports'!$B:$B,DW$1)</f>
        <v/>
      </c>
      <c r="DX3">
        <f>SUMIFS('EIA Imports'!$D:$D,'EIA Imports'!$E:$E,$A3,'EIA Imports'!$B:$B,DX$1)</f>
        <v/>
      </c>
      <c r="DY3">
        <f>SUMIFS('EIA Imports'!$D:$D,'EIA Imports'!$E:$E,$A3,'EIA Imports'!$B:$B,DY$1)</f>
        <v/>
      </c>
      <c r="DZ3">
        <f>SUMIFS('EIA Imports'!$D:$D,'EIA Imports'!$E:$E,$A3,'EIA Imports'!$B:$B,DZ$1)</f>
        <v/>
      </c>
      <c r="EA3">
        <f>SUMIFS('EIA Imports'!$D:$D,'EIA Imports'!$E:$E,$A3,'EIA Imports'!$B:$B,EA$1)</f>
        <v/>
      </c>
      <c r="EB3">
        <f>SUMIFS('EIA Imports'!$D:$D,'EIA Imports'!$E:$E,$A3,'EIA Imports'!$B:$B,EB$1)</f>
        <v/>
      </c>
      <c r="EC3">
        <f>SUMIFS('EIA Imports'!$D:$D,'EIA Imports'!$E:$E,$A3,'EIA Imports'!$B:$B,EC$1)</f>
        <v/>
      </c>
      <c r="ED3">
        <f>SUMIFS('EIA Imports'!$D:$D,'EIA Imports'!$E:$E,$A3,'EIA Imports'!$B:$B,ED$1)</f>
        <v/>
      </c>
      <c r="EE3">
        <f>SUMIFS('EIA Imports'!$D:$D,'EIA Imports'!$E:$E,$A3,'EIA Imports'!$B:$B,EE$1)</f>
        <v/>
      </c>
      <c r="EF3">
        <f>SUMIFS('EIA Imports'!$D:$D,'EIA Imports'!$E:$E,$A3,'EIA Imports'!$B:$B,EF$1)</f>
        <v/>
      </c>
      <c r="EG3">
        <f>SUMIFS('EIA Imports'!$D:$D,'EIA Imports'!$E:$E,$A3,'EIA Imports'!$B:$B,EG$1)</f>
        <v/>
      </c>
      <c r="EH3">
        <f>SUMIFS('EIA Imports'!$D:$D,'EIA Imports'!$E:$E,$A3,'EIA Imports'!$B:$B,EH$1)</f>
        <v/>
      </c>
      <c r="EI3">
        <f>SUMIFS('EIA Imports'!$D:$D,'EIA Imports'!$E:$E,$A3,'EIA Imports'!$B:$B,EI$1)</f>
        <v/>
      </c>
      <c r="EJ3">
        <f>SUMIFS('EIA Imports'!$D:$D,'EIA Imports'!$E:$E,$A3,'EIA Imports'!$B:$B,EJ$1)</f>
        <v/>
      </c>
      <c r="EK3">
        <f>SUMIFS('EIA Imports'!$D:$D,'EIA Imports'!$E:$E,$A3,'EIA Imports'!$B:$B,EK$1)</f>
        <v/>
      </c>
      <c r="EL3">
        <f>SUMIFS('EIA Imports'!$D:$D,'EIA Imports'!$E:$E,$A3,'EIA Imports'!$B:$B,EL$1)</f>
        <v/>
      </c>
      <c r="EM3">
        <f>SUMIFS('EIA Imports'!$D:$D,'EIA Imports'!$E:$E,$A3,'EIA Imports'!$B:$B,EM$1)</f>
        <v/>
      </c>
      <c r="EN3">
        <f>SUMIFS('EIA Imports'!$D:$D,'EIA Imports'!$E:$E,$A3,'EIA Imports'!$B:$B,EN$1)</f>
        <v/>
      </c>
      <c r="EO3">
        <f>SUMIFS('EIA Imports'!$D:$D,'EIA Imports'!$E:$E,$A3,'EIA Imports'!$B:$B,EO$1)</f>
        <v/>
      </c>
      <c r="EP3">
        <f>SUMIFS('EIA Imports'!$D:$D,'EIA Imports'!$E:$E,$A3,'EIA Imports'!$B:$B,EP$1)</f>
        <v/>
      </c>
      <c r="EQ3">
        <f>SUMIFS('EIA Imports'!$D:$D,'EIA Imports'!$E:$E,$A3,'EIA Imports'!$B:$B,EQ$1)</f>
        <v/>
      </c>
      <c r="ER3">
        <f>SUMIFS('EIA Imports'!$D:$D,'EIA Imports'!$E:$E,$A3,'EIA Imports'!$B:$B,ER$1)</f>
        <v/>
      </c>
      <c r="ES3">
        <f>SUMIFS('EIA Imports'!$D:$D,'EIA Imports'!$E:$E,$A3,'EIA Imports'!$B:$B,ES$1)</f>
        <v/>
      </c>
      <c r="ET3">
        <f>SUMIFS('EIA Imports'!$D:$D,'EIA Imports'!$E:$E,$A3,'EIA Imports'!$B:$B,ET$1)</f>
        <v/>
      </c>
      <c r="EU3">
        <f>SUMIFS('EIA Imports'!$D:$D,'EIA Imports'!$E:$E,$A3,'EIA Imports'!$B:$B,EU$1)</f>
        <v/>
      </c>
      <c r="EV3">
        <f>SUMIFS('EIA Imports'!$D:$D,'EIA Imports'!$E:$E,$A3,'EIA Imports'!$B:$B,EV$1)</f>
        <v/>
      </c>
      <c r="EW3">
        <f>SUMIFS('EIA Imports'!$D:$D,'EIA Imports'!$E:$E,$A3,'EIA Imports'!$B:$B,EW$1)</f>
        <v/>
      </c>
      <c r="EX3">
        <f>SUMIFS('EIA Imports'!$D:$D,'EIA Imports'!$E:$E,$A3,'EIA Imports'!$B:$B,EX$1)</f>
        <v/>
      </c>
      <c r="EY3">
        <f>SUMIFS('EIA Imports'!$D:$D,'EIA Imports'!$E:$E,$A3,'EIA Imports'!$B:$B,EY$1)</f>
        <v/>
      </c>
      <c r="EZ3">
        <f>SUMIFS('EIA Imports'!$D:$D,'EIA Imports'!$E:$E,$A3,'EIA Imports'!$B:$B,EZ$1)</f>
        <v/>
      </c>
      <c r="FA3">
        <f>SUMIFS('EIA Imports'!$D:$D,'EIA Imports'!$E:$E,$A3,'EIA Imports'!$B:$B,FA$1)</f>
        <v/>
      </c>
      <c r="FB3">
        <f>SUMIFS('EIA Imports'!$D:$D,'EIA Imports'!$E:$E,$A3,'EIA Imports'!$B:$B,FB$1)</f>
        <v/>
      </c>
      <c r="FC3">
        <f>SUMIFS('EIA Imports'!$D:$D,'EIA Imports'!$E:$E,$A3,'EIA Imports'!$B:$B,FC$1)</f>
        <v/>
      </c>
      <c r="FD3">
        <f>SUMIFS('EIA Imports'!$D:$D,'EIA Imports'!$E:$E,$A3,'EIA Imports'!$B:$B,FD$1)</f>
        <v/>
      </c>
      <c r="FE3">
        <f>SUMIFS('EIA Imports'!$D:$D,'EIA Imports'!$E:$E,$A3,'EIA Imports'!$B:$B,FE$1)</f>
        <v/>
      </c>
      <c r="FF3">
        <f>SUMIFS('EIA Imports'!$D:$D,'EIA Imports'!$E:$E,$A3,'EIA Imports'!$B:$B,FF$1)</f>
        <v/>
      </c>
      <c r="FG3">
        <f>SUMIFS('EIA Imports'!$D:$D,'EIA Imports'!$E:$E,$A3,'EIA Imports'!$B:$B,FG$1)</f>
        <v/>
      </c>
      <c r="FH3">
        <f>SUMIFS('EIA Imports'!$D:$D,'EIA Imports'!$E:$E,$A3,'EIA Imports'!$B:$B,FH$1)</f>
        <v/>
      </c>
      <c r="FI3">
        <f>SUMIFS('EIA Imports'!$D:$D,'EIA Imports'!$E:$E,$A3,'EIA Imports'!$B:$B,FI$1)</f>
        <v/>
      </c>
      <c r="FJ3">
        <f>SUMIFS('EIA Imports'!$D:$D,'EIA Imports'!$E:$E,$A3,'EIA Imports'!$B:$B,FJ$1)</f>
        <v/>
      </c>
      <c r="FK3">
        <f>SUMIFS('EIA Imports'!$D:$D,'EIA Imports'!$E:$E,$A3,'EIA Imports'!$B:$B,FK$1)</f>
        <v/>
      </c>
      <c r="FL3">
        <f>SUMIFS('EIA Imports'!$D:$D,'EIA Imports'!$E:$E,$A3,'EIA Imports'!$B:$B,FL$1)</f>
        <v/>
      </c>
      <c r="FM3">
        <f>SUMIFS('EIA Imports'!$D:$D,'EIA Imports'!$E:$E,$A3,'EIA Imports'!$B:$B,FM$1)</f>
        <v/>
      </c>
      <c r="FN3">
        <f>SUMIFS('EIA Imports'!$D:$D,'EIA Imports'!$E:$E,$A3,'EIA Imports'!$B:$B,FN$1)</f>
        <v/>
      </c>
      <c r="FO3">
        <f>SUMIFS('EIA Imports'!$D:$D,'EIA Imports'!$E:$E,$A3,'EIA Imports'!$B:$B,FO$1)</f>
        <v/>
      </c>
      <c r="FP3">
        <f>SUMIFS('EIA Imports'!$D:$D,'EIA Imports'!$E:$E,$A3,'EIA Imports'!$B:$B,FP$1)</f>
        <v/>
      </c>
      <c r="FQ3">
        <f>SUMIFS('EIA Imports'!$D:$D,'EIA Imports'!$E:$E,$A3,'EIA Imports'!$B:$B,FQ$1)</f>
        <v/>
      </c>
      <c r="FR3">
        <f>SUMIFS('EIA Imports'!$D:$D,'EIA Imports'!$E:$E,$A3,'EIA Imports'!$B:$B,FR$1)</f>
        <v/>
      </c>
      <c r="FS3">
        <f>SUMIFS('EIA Imports'!$D:$D,'EIA Imports'!$E:$E,$A3,'EIA Imports'!$B:$B,FS$1)</f>
        <v/>
      </c>
      <c r="FT3">
        <f>SUMIFS('EIA Imports'!$D:$D,'EIA Imports'!$E:$E,$A3,'EIA Imports'!$B:$B,FT$1)</f>
        <v/>
      </c>
      <c r="FU3">
        <f>SUMIFS('EIA Imports'!$D:$D,'EIA Imports'!$E:$E,$A3,'EIA Imports'!$B:$B,FU$1)</f>
        <v/>
      </c>
      <c r="FV3">
        <f>SUMIFS('EIA Imports'!$D:$D,'EIA Imports'!$E:$E,$A3,'EIA Imports'!$B:$B,FV$1)</f>
        <v/>
      </c>
      <c r="FW3">
        <f>SUMIFS('EIA Imports'!$D:$D,'EIA Imports'!$E:$E,$A3,'EIA Imports'!$B:$B,FW$1)</f>
        <v/>
      </c>
      <c r="FX3">
        <f>SUMIFS('EIA Imports'!$D:$D,'EIA Imports'!$E:$E,$A3,'EIA Imports'!$B:$B,FX$1)</f>
        <v/>
      </c>
      <c r="FY3">
        <f>SUMIFS('EIA Imports'!$D:$D,'EIA Imports'!$E:$E,$A3,'EIA Imports'!$B:$B,FY$1)</f>
        <v/>
      </c>
      <c r="FZ3">
        <f>SUMIFS('EIA Imports'!$D:$D,'EIA Imports'!$E:$E,$A3,'EIA Imports'!$B:$B,FZ$1)</f>
        <v/>
      </c>
      <c r="GA3">
        <f>SUMIFS('EIA Imports'!$D:$D,'EIA Imports'!$E:$E,$A3,'EIA Imports'!$B:$B,GA$1)</f>
        <v/>
      </c>
      <c r="GB3">
        <f>SUMIFS('EIA Imports'!$D:$D,'EIA Imports'!$E:$E,$A3,'EIA Imports'!$B:$B,GB$1)</f>
        <v/>
      </c>
      <c r="GC3">
        <f>SUMIFS('EIA Imports'!$D:$D,'EIA Imports'!$E:$E,$A3,'EIA Imports'!$B:$B,GC$1)</f>
        <v/>
      </c>
      <c r="GD3">
        <f>SUMIFS('EIA Imports'!$D:$D,'EIA Imports'!$E:$E,$A3,'EIA Imports'!$B:$B,GD$1)</f>
        <v/>
      </c>
      <c r="GE3">
        <f>SUMIFS('EIA Imports'!$D:$D,'EIA Imports'!$E:$E,$A3,'EIA Imports'!$B:$B,GE$1)</f>
        <v/>
      </c>
      <c r="GF3">
        <f>SUMIFS('EIA Imports'!$D:$D,'EIA Imports'!$E:$E,$A3,'EIA Imports'!$B:$B,GF$1)</f>
        <v/>
      </c>
      <c r="GG3">
        <f>SUMIFS('EIA Imports'!$D:$D,'EIA Imports'!$E:$E,$A3,'EIA Imports'!$B:$B,GG$1)</f>
        <v/>
      </c>
      <c r="GH3">
        <f>SUMIFS('EIA Imports'!$D:$D,'EIA Imports'!$E:$E,$A3,'EIA Imports'!$B:$B,GH$1)</f>
        <v/>
      </c>
      <c r="GI3">
        <f>SUMIFS('EIA Imports'!$D:$D,'EIA Imports'!$E:$E,$A3,'EIA Imports'!$B:$B,GI$1)</f>
        <v/>
      </c>
      <c r="GJ3">
        <f>SUMIFS('EIA Imports'!$D:$D,'EIA Imports'!$E:$E,$A3,'EIA Imports'!$B:$B,GJ$1)</f>
        <v/>
      </c>
      <c r="GK3">
        <f>SUMIFS('EIA Imports'!$D:$D,'EIA Imports'!$E:$E,$A3,'EIA Imports'!$B:$B,GK$1)</f>
        <v/>
      </c>
      <c r="GL3">
        <f>SUMIFS('EIA Imports'!$D:$D,'EIA Imports'!$E:$E,$A3,'EIA Imports'!$B:$B,GL$1)</f>
        <v/>
      </c>
      <c r="GM3">
        <f>SUMIFS('EIA Imports'!$D:$D,'EIA Imports'!$E:$E,$A3,'EIA Imports'!$B:$B,GM$1)</f>
        <v/>
      </c>
      <c r="GN3">
        <f>SUMIFS('EIA Imports'!$D:$D,'EIA Imports'!$E:$E,$A3,'EIA Imports'!$B:$B,GN$1)</f>
        <v/>
      </c>
      <c r="GO3">
        <f>SUMIFS('EIA Imports'!$D:$D,'EIA Imports'!$E:$E,$A3,'EIA Imports'!$B:$B,GO$1)</f>
        <v/>
      </c>
      <c r="GP3">
        <f>SUMIFS('EIA Imports'!$D:$D,'EIA Imports'!$E:$E,$A3,'EIA Imports'!$B:$B,GP$1)</f>
        <v/>
      </c>
      <c r="GQ3">
        <f>SUMIFS('EIA Imports'!$D:$D,'EIA Imports'!$E:$E,$A3,'EIA Imports'!$B:$B,GQ$1)</f>
        <v/>
      </c>
      <c r="GR3">
        <f>SUMIFS('EIA Imports'!$D:$D,'EIA Imports'!$E:$E,$A3,'EIA Imports'!$B:$B,GR$1)</f>
        <v/>
      </c>
      <c r="GS3">
        <f>SUMIFS('EIA Imports'!$D:$D,'EIA Imports'!$E:$E,$A3,'EIA Imports'!$B:$B,GS$1)</f>
        <v/>
      </c>
      <c r="GT3">
        <f>SUMIFS('EIA Imports'!$D:$D,'EIA Imports'!$E:$E,$A3,'EIA Imports'!$B:$B,GT$1)</f>
        <v/>
      </c>
      <c r="GU3">
        <f>SUMIFS('EIA Imports'!$D:$D,'EIA Imports'!$E:$E,$A3,'EIA Imports'!$B:$B,GU$1)</f>
        <v/>
      </c>
      <c r="GV3">
        <f>SUMIFS('EIA Imports'!$D:$D,'EIA Imports'!$E:$E,$A3,'EIA Imports'!$B:$B,GV$1)</f>
        <v/>
      </c>
      <c r="GW3">
        <f>SUMIFS('EIA Imports'!$D:$D,'EIA Imports'!$E:$E,$A3,'EIA Imports'!$B:$B,GW$1)</f>
        <v/>
      </c>
      <c r="GX3">
        <f>SUMIFS('EIA Imports'!$D:$D,'EIA Imports'!$E:$E,$A3,'EIA Imports'!$B:$B,GX$1)</f>
        <v/>
      </c>
      <c r="GY3">
        <f>SUMIFS('EIA Imports'!$D:$D,'EIA Imports'!$E:$E,$A3,'EIA Imports'!$B:$B,GY$1)</f>
        <v/>
      </c>
      <c r="GZ3">
        <f>SUMIFS('EIA Imports'!$D:$D,'EIA Imports'!$E:$E,$A3,'EIA Imports'!$B:$B,GZ$1)</f>
        <v/>
      </c>
      <c r="HA3">
        <f>SUMIFS('EIA Imports'!$D:$D,'EIA Imports'!$E:$E,$A3,'EIA Imports'!$B:$B,HA$1)</f>
        <v/>
      </c>
      <c r="HB3">
        <f>SUMIFS('EIA Imports'!$D:$D,'EIA Imports'!$E:$E,$A3,'EIA Imports'!$B:$B,HB$1)</f>
        <v/>
      </c>
      <c r="HC3">
        <f>SUMIFS('EIA Imports'!$D:$D,'EIA Imports'!$E:$E,$A3,'EIA Imports'!$B:$B,HC$1)</f>
        <v/>
      </c>
      <c r="HD3">
        <f>SUMIFS('EIA Imports'!$D:$D,'EIA Imports'!$E:$E,$A3,'EIA Imports'!$B:$B,HD$1)</f>
        <v/>
      </c>
      <c r="HE3">
        <f>SUMIFS('EIA Imports'!$D:$D,'EIA Imports'!$E:$E,$A3,'EIA Imports'!$B:$B,HE$1)</f>
        <v/>
      </c>
      <c r="HF3">
        <f>SUMIFS('EIA Imports'!$D:$D,'EIA Imports'!$E:$E,$A3,'EIA Imports'!$B:$B,HF$1)</f>
        <v/>
      </c>
      <c r="HG3">
        <f>SUMIFS('EIA Imports'!$D:$D,'EIA Imports'!$E:$E,$A3,'EIA Imports'!$B:$B,HG$1)</f>
        <v/>
      </c>
      <c r="HH3">
        <f>SUMIFS('EIA Imports'!$D:$D,'EIA Imports'!$E:$E,$A3,'EIA Imports'!$B:$B,HH$1)</f>
        <v/>
      </c>
      <c r="HI3">
        <f>SUMIFS('EIA Imports'!$D:$D,'EIA Imports'!$E:$E,$A3,'EIA Imports'!$B:$B,HI$1)</f>
        <v/>
      </c>
      <c r="HJ3">
        <f>SUMIFS('EIA Imports'!$D:$D,'EIA Imports'!$E:$E,$A3,'EIA Imports'!$B:$B,HJ$1)</f>
        <v/>
      </c>
      <c r="HK3">
        <f>SUMIFS('EIA Imports'!$D:$D,'EIA Imports'!$E:$E,$A3,'EIA Imports'!$B:$B,HK$1)</f>
        <v/>
      </c>
      <c r="HL3">
        <f>SUMIFS('EIA Imports'!$D:$D,'EIA Imports'!$E:$E,$A3,'EIA Imports'!$B:$B,HL$1)</f>
        <v/>
      </c>
      <c r="HM3">
        <f>SUMIFS('EIA Imports'!$D:$D,'EIA Imports'!$E:$E,$A3,'EIA Imports'!$B:$B,HM$1)</f>
        <v/>
      </c>
      <c r="HN3">
        <f>SUMIFS('EIA Imports'!$D:$D,'EIA Imports'!$E:$E,$A3,'EIA Imports'!$B:$B,HN$1)</f>
        <v/>
      </c>
      <c r="HO3">
        <f>SUMIFS('EIA Imports'!$D:$D,'EIA Imports'!$E:$E,$A3,'EIA Imports'!$B:$B,HO$1)</f>
        <v/>
      </c>
      <c r="HP3">
        <f>SUMIFS('EIA Imports'!$D:$D,'EIA Imports'!$E:$E,$A3,'EIA Imports'!$B:$B,HP$1)</f>
        <v/>
      </c>
      <c r="HQ3">
        <f>SUMIFS('EIA Imports'!$D:$D,'EIA Imports'!$E:$E,$A3,'EIA Imports'!$B:$B,HQ$1)</f>
        <v/>
      </c>
      <c r="HR3">
        <f>SUMIFS('EIA Imports'!$D:$D,'EIA Imports'!$E:$E,$A3,'EIA Imports'!$B:$B,HR$1)</f>
        <v/>
      </c>
      <c r="HS3">
        <f>SUMIFS('EIA Imports'!$D:$D,'EIA Imports'!$E:$E,$A3,'EIA Imports'!$B:$B,HS$1)</f>
        <v/>
      </c>
      <c r="HT3">
        <f>SUMIFS('EIA Imports'!$D:$D,'EIA Imports'!$E:$E,$A3,'EIA Imports'!$B:$B,HT$1)</f>
        <v/>
      </c>
      <c r="HU3">
        <f>SUMIFS('EIA Imports'!$D:$D,'EIA Imports'!$E:$E,$A3,'EIA Imports'!$B:$B,HU$1)</f>
        <v/>
      </c>
      <c r="HV3">
        <f>SUMIFS('EIA Imports'!$D:$D,'EIA Imports'!$E:$E,$A3,'EIA Imports'!$B:$B,HV$1)</f>
        <v/>
      </c>
      <c r="HW3">
        <f>SUMIFS('EIA Imports'!$D:$D,'EIA Imports'!$E:$E,$A3,'EIA Imports'!$B:$B,HW$1)</f>
        <v/>
      </c>
      <c r="HX3">
        <f>SUMIFS('EIA Imports'!$D:$D,'EIA Imports'!$E:$E,$A3,'EIA Imports'!$B:$B,HX$1)</f>
        <v/>
      </c>
      <c r="HY3">
        <f>SUMIFS('EIA Imports'!$D:$D,'EIA Imports'!$E:$E,$A3,'EIA Imports'!$B:$B,HY$1)</f>
        <v/>
      </c>
      <c r="HZ3">
        <f>SUMIFS('EIA Imports'!$D:$D,'EIA Imports'!$E:$E,$A3,'EIA Imports'!$B:$B,HZ$1)</f>
        <v/>
      </c>
      <c r="IA3">
        <f>SUMIFS('EIA Imports'!$D:$D,'EIA Imports'!$E:$E,$A3,'EIA Imports'!$B:$B,IA$1)</f>
        <v/>
      </c>
      <c r="IB3">
        <f>SUMIFS('EIA Imports'!$D:$D,'EIA Imports'!$E:$E,$A3,'EIA Imports'!$B:$B,IB$1)</f>
        <v/>
      </c>
      <c r="IC3">
        <f>SUMIFS('EIA Imports'!$D:$D,'EIA Imports'!$E:$E,$A3,'EIA Imports'!$B:$B,IC$1)</f>
        <v/>
      </c>
      <c r="ID3">
        <f>SUMIFS('EIA Imports'!$D:$D,'EIA Imports'!$E:$E,$A3,'EIA Imports'!$B:$B,ID$1)</f>
        <v/>
      </c>
      <c r="IE3">
        <f>SUMIFS('EIA Imports'!$D:$D,'EIA Imports'!$E:$E,$A3,'EIA Imports'!$B:$B,IE$1)</f>
        <v/>
      </c>
      <c r="IF3">
        <f>SUMIFS('EIA Imports'!$D:$D,'EIA Imports'!$E:$E,$A3,'EIA Imports'!$B:$B,IF$1)</f>
        <v/>
      </c>
      <c r="IG3">
        <f>SUMIFS('EIA Imports'!$D:$D,'EIA Imports'!$E:$E,$A3,'EIA Imports'!$B:$B,IG$1)</f>
        <v/>
      </c>
      <c r="IH3">
        <f>SUMIFS('EIA Imports'!$D:$D,'EIA Imports'!$E:$E,$A3,'EIA Imports'!$B:$B,IH$1)</f>
        <v/>
      </c>
      <c r="II3">
        <f>SUMIFS('EIA Imports'!$D:$D,'EIA Imports'!$E:$E,$A3,'EIA Imports'!$B:$B,II$1)</f>
        <v/>
      </c>
      <c r="IJ3">
        <f>SUMIFS('EIA Imports'!$D:$D,'EIA Imports'!$E:$E,$A3,'EIA Imports'!$B:$B,IJ$1)</f>
        <v/>
      </c>
      <c r="IK3">
        <f>SUMIFS('EIA Imports'!$D:$D,'EIA Imports'!$E:$E,$A3,'EIA Imports'!$B:$B,IK$1)</f>
        <v/>
      </c>
      <c r="IL3">
        <f>SUMIFS('EIA Imports'!$D:$D,'EIA Imports'!$E:$E,$A3,'EIA Imports'!$B:$B,IL$1)</f>
        <v/>
      </c>
      <c r="IM3">
        <f>SUMIFS('EIA Imports'!$D:$D,'EIA Imports'!$E:$E,$A3,'EIA Imports'!$B:$B,IM$1)</f>
        <v/>
      </c>
      <c r="IN3">
        <f>SUMIFS('EIA Imports'!$D:$D,'EIA Imports'!$E:$E,$A3,'EIA Imports'!$B:$B,IN$1)</f>
        <v/>
      </c>
      <c r="IO3">
        <f>SUMIFS('EIA Imports'!$D:$D,'EIA Imports'!$E:$E,$A3,'EIA Imports'!$B:$B,IO$1)</f>
        <v/>
      </c>
      <c r="IP3">
        <f>SUMIFS('EIA Imports'!$D:$D,'EIA Imports'!$E:$E,$A3,'EIA Imports'!$B:$B,IP$1)</f>
        <v/>
      </c>
      <c r="IQ3">
        <f>SUMIFS('EIA Imports'!$D:$D,'EIA Imports'!$E:$E,$A3,'EIA Imports'!$B:$B,IQ$1)</f>
        <v/>
      </c>
      <c r="IR3">
        <f>SUMIFS('EIA Imports'!$D:$D,'EIA Imports'!$E:$E,$A3,'EIA Imports'!$B:$B,IR$1)</f>
        <v/>
      </c>
      <c r="IS3">
        <f>SUMIFS('EIA Imports'!$D:$D,'EIA Imports'!$E:$E,$A3,'EIA Imports'!$B:$B,IS$1)</f>
        <v/>
      </c>
      <c r="IT3">
        <f>SUMIFS('EIA Imports'!$D:$D,'EIA Imports'!$E:$E,$A3,'EIA Imports'!$B:$B,IT$1)</f>
        <v/>
      </c>
      <c r="IU3">
        <f>SUMIFS('EIA Imports'!$D:$D,'EIA Imports'!$E:$E,$A3,'EIA Imports'!$B:$B,IU$1)</f>
        <v/>
      </c>
      <c r="IV3">
        <f>SUMIFS('EIA Imports'!$D:$D,'EIA Imports'!$E:$E,$A3,'EIA Imports'!$B:$B,IV$1)</f>
        <v/>
      </c>
      <c r="IW3">
        <f>SUMIFS('EIA Imports'!$D:$D,'EIA Imports'!$E:$E,$A3,'EIA Imports'!$B:$B,IW$1)</f>
        <v/>
      </c>
      <c r="IX3">
        <f>SUMIFS('EIA Imports'!$D:$D,'EIA Imports'!$E:$E,$A3,'EIA Imports'!$B:$B,IX$1)</f>
        <v/>
      </c>
      <c r="IY3">
        <f>SUMIFS('EIA Imports'!$D:$D,'EIA Imports'!$E:$E,$A3,'EIA Imports'!$B:$B,IY$1)</f>
        <v/>
      </c>
      <c r="IZ3">
        <f>SUMIFS('EIA Imports'!$D:$D,'EIA Imports'!$E:$E,$A3,'EIA Imports'!$B:$B,IZ$1)</f>
        <v/>
      </c>
      <c r="JA3">
        <f>SUMIFS('EIA Imports'!$D:$D,'EIA Imports'!$E:$E,$A3,'EIA Imports'!$B:$B,JA$1)</f>
        <v/>
      </c>
      <c r="JB3">
        <f>SUMIFS('EIA Imports'!$D:$D,'EIA Imports'!$E:$E,$A3,'EIA Imports'!$B:$B,JB$1)</f>
        <v/>
      </c>
      <c r="JC3">
        <f>SUMIFS('EIA Imports'!$D:$D,'EIA Imports'!$E:$E,$A3,'EIA Imports'!$B:$B,JC$1)</f>
        <v/>
      </c>
      <c r="JD3">
        <f>SUMIFS('EIA Imports'!$D:$D,'EIA Imports'!$E:$E,$A3,'EIA Imports'!$B:$B,JD$1)</f>
        <v/>
      </c>
      <c r="JE3">
        <f>SUMIFS('EIA Imports'!$D:$D,'EIA Imports'!$E:$E,$A3,'EIA Imports'!$B:$B,JE$1)</f>
        <v/>
      </c>
      <c r="JF3">
        <f>SUMIFS('EIA Imports'!$D:$D,'EIA Imports'!$E:$E,$A3,'EIA Imports'!$B:$B,JF$1)</f>
        <v/>
      </c>
      <c r="JG3">
        <f>SUMIFS('EIA Imports'!$D:$D,'EIA Imports'!$E:$E,$A3,'EIA Imports'!$B:$B,JG$1)</f>
        <v/>
      </c>
      <c r="JH3">
        <f>SUMIFS('EIA Imports'!$D:$D,'EIA Imports'!$E:$E,$A3,'EIA Imports'!$B:$B,JH$1)</f>
        <v/>
      </c>
      <c r="JI3">
        <f>SUMIFS('EIA Imports'!$D:$D,'EIA Imports'!$E:$E,$A3,'EIA Imports'!$B:$B,JI$1)</f>
        <v/>
      </c>
      <c r="JJ3">
        <f>SUMIFS('EIA Imports'!$D:$D,'EIA Imports'!$E:$E,$A3,'EIA Imports'!$B:$B,JJ$1)</f>
        <v/>
      </c>
      <c r="JK3">
        <f>SUMIFS('EIA Imports'!$D:$D,'EIA Imports'!$E:$E,$A3,'EIA Imports'!$B:$B,JK$1)</f>
        <v/>
      </c>
      <c r="JL3">
        <f>SUMIFS('EIA Imports'!$D:$D,'EIA Imports'!$E:$E,$A3,'EIA Imports'!$B:$B,JL$1)</f>
        <v/>
      </c>
      <c r="JM3">
        <f>SUMIFS('EIA Imports'!$D:$D,'EIA Imports'!$E:$E,$A3,'EIA Imports'!$B:$B,JM$1)</f>
        <v/>
      </c>
      <c r="JN3">
        <f>SUMIFS('EIA Imports'!$D:$D,'EIA Imports'!$E:$E,$A3,'EIA Imports'!$B:$B,JN$1)</f>
        <v/>
      </c>
      <c r="JO3">
        <f>SUMIFS('EIA Imports'!$D:$D,'EIA Imports'!$E:$E,$A3,'EIA Imports'!$B:$B,JO$1)</f>
        <v/>
      </c>
      <c r="JP3">
        <f>SUMIFS('EIA Imports'!$D:$D,'EIA Imports'!$E:$E,$A3,'EIA Imports'!$B:$B,JP$1)</f>
        <v/>
      </c>
      <c r="JQ3">
        <f>SUMIFS('EIA Imports'!$D:$D,'EIA Imports'!$E:$E,$A3,'EIA Imports'!$B:$B,JQ$1)</f>
        <v/>
      </c>
      <c r="JR3">
        <f>SUMIFS('EIA Imports'!$D:$D,'EIA Imports'!$E:$E,$A3,'EIA Imports'!$B:$B,JR$1)</f>
        <v/>
      </c>
      <c r="JS3">
        <f>SUMIFS('EIA Imports'!$D:$D,'EIA Imports'!$E:$E,$A3,'EIA Imports'!$B:$B,JS$1)</f>
        <v/>
      </c>
      <c r="JT3">
        <f>SUMIFS('EIA Imports'!$D:$D,'EIA Imports'!$E:$E,$A3,'EIA Imports'!$B:$B,JT$1)</f>
        <v/>
      </c>
      <c r="JU3">
        <f>SUMIFS('EIA Imports'!$D:$D,'EIA Imports'!$E:$E,$A3,'EIA Imports'!$B:$B,JU$1)</f>
        <v/>
      </c>
      <c r="JV3">
        <f>SUMIFS('EIA Imports'!$D:$D,'EIA Imports'!$E:$E,$A3,'EIA Imports'!$B:$B,JV$1)</f>
        <v/>
      </c>
      <c r="JW3">
        <f>SUMIFS('EIA Imports'!$D:$D,'EIA Imports'!$E:$E,$A3,'EIA Imports'!$B:$B,JW$1)</f>
        <v/>
      </c>
      <c r="JX3">
        <f>SUMIFS('EIA Imports'!$D:$D,'EIA Imports'!$E:$E,$A3,'EIA Imports'!$B:$B,JX$1)</f>
        <v/>
      </c>
      <c r="JY3">
        <f>SUMIFS('EIA Imports'!$D:$D,'EIA Imports'!$E:$E,$A3,'EIA Imports'!$B:$B,JY$1)</f>
        <v/>
      </c>
      <c r="JZ3">
        <f>SUMIFS('EIA Imports'!$D:$D,'EIA Imports'!$E:$E,$A3,'EIA Imports'!$B:$B,JZ$1)</f>
        <v/>
      </c>
      <c r="KA3">
        <f>SUMIFS('EIA Imports'!$D:$D,'EIA Imports'!$E:$E,$A3,'EIA Imports'!$B:$B,KA$1)</f>
        <v/>
      </c>
      <c r="KB3">
        <f>SUMIFS('EIA Imports'!$D:$D,'EIA Imports'!$E:$E,$A3,'EIA Imports'!$B:$B,KB$1)</f>
        <v/>
      </c>
      <c r="KC3">
        <f>SUMIFS('EIA Imports'!$D:$D,'EIA Imports'!$E:$E,$A3,'EIA Imports'!$B:$B,KC$1)</f>
        <v/>
      </c>
      <c r="KD3">
        <f>SUMIFS('EIA Imports'!$D:$D,'EIA Imports'!$E:$E,$A3,'EIA Imports'!$B:$B,KD$1)</f>
        <v/>
      </c>
      <c r="KE3">
        <f>SUMIFS('EIA Imports'!$D:$D,'EIA Imports'!$E:$E,$A3,'EIA Imports'!$B:$B,KE$1)</f>
        <v/>
      </c>
      <c r="KF3">
        <f>SUMIFS('EIA Imports'!$D:$D,'EIA Imports'!$E:$E,$A3,'EIA Imports'!$B:$B,KF$1)</f>
        <v/>
      </c>
      <c r="KG3">
        <f>SUMIFS('EIA Imports'!$D:$D,'EIA Imports'!$E:$E,$A3,'EIA Imports'!$B:$B,KG$1)</f>
        <v/>
      </c>
      <c r="KH3">
        <f>SUMIFS('EIA Imports'!$D:$D,'EIA Imports'!$E:$E,$A3,'EIA Imports'!$B:$B,KH$1)</f>
        <v/>
      </c>
      <c r="KI3">
        <f>SUMIFS('EIA Imports'!$D:$D,'EIA Imports'!$E:$E,$A3,'EIA Imports'!$B:$B,KI$1)</f>
        <v/>
      </c>
      <c r="KJ3">
        <f>SUMIFS('EIA Imports'!$D:$D,'EIA Imports'!$E:$E,$A3,'EIA Imports'!$B:$B,KJ$1)</f>
        <v/>
      </c>
      <c r="KK3">
        <f>SUMIFS('EIA Imports'!$D:$D,'EIA Imports'!$E:$E,$A3,'EIA Imports'!$B:$B,KK$1)</f>
        <v/>
      </c>
      <c r="KL3">
        <f>SUMIFS('EIA Imports'!$D:$D,'EIA Imports'!$E:$E,$A3,'EIA Imports'!$B:$B,KL$1)</f>
        <v/>
      </c>
      <c r="KM3">
        <f>SUMIFS('EIA Imports'!$D:$D,'EIA Imports'!$E:$E,$A3,'EIA Imports'!$B:$B,KM$1)</f>
        <v/>
      </c>
      <c r="KN3">
        <f>SUMIFS('EIA Imports'!$D:$D,'EIA Imports'!$E:$E,$A3,'EIA Imports'!$B:$B,KN$1)</f>
        <v/>
      </c>
      <c r="KO3">
        <f>SUMIFS('EIA Imports'!$D:$D,'EIA Imports'!$E:$E,$A3,'EIA Imports'!$B:$B,KO$1)</f>
        <v/>
      </c>
      <c r="KP3">
        <f>SUMIFS('EIA Imports'!$D:$D,'EIA Imports'!$E:$E,$A3,'EIA Imports'!$B:$B,KP$1)</f>
        <v/>
      </c>
      <c r="KQ3">
        <f>SUMIFS('EIA Imports'!$D:$D,'EIA Imports'!$E:$E,$A3,'EIA Imports'!$B:$B,KQ$1)</f>
        <v/>
      </c>
      <c r="KR3">
        <f>SUMIFS('EIA Imports'!$D:$D,'EIA Imports'!$E:$E,$A3,'EIA Imports'!$B:$B,KR$1)</f>
        <v/>
      </c>
      <c r="KS3">
        <f>SUMIFS('EIA Imports'!$D:$D,'EIA Imports'!$E:$E,$A3,'EIA Imports'!$B:$B,KS$1)</f>
        <v/>
      </c>
      <c r="KT3">
        <f>SUMIFS('EIA Imports'!$D:$D,'EIA Imports'!$E:$E,$A3,'EIA Imports'!$B:$B,KT$1)</f>
        <v/>
      </c>
      <c r="KU3">
        <f>SUMIFS('EIA Imports'!$D:$D,'EIA Imports'!$E:$E,$A3,'EIA Imports'!$B:$B,KU$1)</f>
        <v/>
      </c>
      <c r="KV3">
        <f>SUMIFS('EIA Imports'!$D:$D,'EIA Imports'!$E:$E,$A3,'EIA Imports'!$B:$B,KV$1)</f>
        <v/>
      </c>
      <c r="KW3">
        <f>SUMIFS('EIA Imports'!$D:$D,'EIA Imports'!$E:$E,$A3,'EIA Imports'!$B:$B,KW$1)</f>
        <v/>
      </c>
      <c r="KX3">
        <f>SUMIFS('EIA Imports'!$D:$D,'EIA Imports'!$E:$E,$A3,'EIA Imports'!$B:$B,KX$1)</f>
        <v/>
      </c>
      <c r="KY3">
        <f>SUMIFS('EIA Imports'!$D:$D,'EIA Imports'!$E:$E,$A3,'EIA Imports'!$B:$B,KY$1)</f>
        <v/>
      </c>
      <c r="KZ3">
        <f>SUMIFS('EIA Imports'!$D:$D,'EIA Imports'!$E:$E,$A3,'EIA Imports'!$B:$B,KZ$1)</f>
        <v/>
      </c>
      <c r="LA3">
        <f>SUMIFS('EIA Imports'!$D:$D,'EIA Imports'!$E:$E,$A3,'EIA Imports'!$B:$B,LA$1)</f>
        <v/>
      </c>
      <c r="LB3">
        <f>SUMIFS('EIA Imports'!$D:$D,'EIA Imports'!$E:$E,$A3,'EIA Imports'!$B:$B,LB$1)</f>
        <v/>
      </c>
      <c r="LC3">
        <f>SUMIFS('EIA Imports'!$D:$D,'EIA Imports'!$E:$E,$A3,'EIA Imports'!$B:$B,LC$1)</f>
        <v/>
      </c>
      <c r="LD3">
        <f>SUMIFS('EIA Imports'!$D:$D,'EIA Imports'!$E:$E,$A3,'EIA Imports'!$B:$B,LD$1)</f>
        <v/>
      </c>
      <c r="LE3">
        <f>SUMIFS('EIA Imports'!$D:$D,'EIA Imports'!$E:$E,$A3,'EIA Imports'!$B:$B,LE$1)</f>
        <v/>
      </c>
      <c r="LF3">
        <f>SUMIFS('EIA Imports'!$D:$D,'EIA Imports'!$E:$E,$A3,'EIA Imports'!$B:$B,LF$1)</f>
        <v/>
      </c>
      <c r="LG3">
        <f>SUMIFS('EIA Imports'!$D:$D,'EIA Imports'!$E:$E,$A3,'EIA Imports'!$B:$B,LG$1)</f>
        <v/>
      </c>
      <c r="LH3">
        <f>SUMIFS('EIA Imports'!$D:$D,'EIA Imports'!$E:$E,$A3,'EIA Imports'!$B:$B,LH$1)</f>
        <v/>
      </c>
      <c r="LI3">
        <f>SUMIFS('EIA Imports'!$D:$D,'EIA Imports'!$E:$E,$A3,'EIA Imports'!$B:$B,LI$1)</f>
        <v/>
      </c>
      <c r="LJ3">
        <f>SUMIFS('EIA Imports'!$D:$D,'EIA Imports'!$E:$E,$A3,'EIA Imports'!$B:$B,LJ$1)</f>
        <v/>
      </c>
      <c r="LK3">
        <f>SUMIFS('EIA Imports'!$D:$D,'EIA Imports'!$E:$E,$A3,'EIA Imports'!$B:$B,LK$1)</f>
        <v/>
      </c>
      <c r="LL3">
        <f>SUMIFS('EIA Imports'!$D:$D,'EIA Imports'!$E:$E,$A3,'EIA Imports'!$B:$B,LL$1)</f>
        <v/>
      </c>
      <c r="LM3">
        <f>SUMIFS('EIA Imports'!$D:$D,'EIA Imports'!$E:$E,$A3,'EIA Imports'!$B:$B,LM$1)</f>
        <v/>
      </c>
      <c r="LN3">
        <f>SUMIFS('EIA Imports'!$D:$D,'EIA Imports'!$E:$E,$A3,'EIA Imports'!$B:$B,LN$1)</f>
        <v/>
      </c>
      <c r="LO3">
        <f>SUMIFS('EIA Imports'!$D:$D,'EIA Imports'!$E:$E,$A3,'EIA Imports'!$B:$B,LO$1)</f>
        <v/>
      </c>
      <c r="LP3">
        <f>SUMIFS('EIA Imports'!$D:$D,'EIA Imports'!$E:$E,$A3,'EIA Imports'!$B:$B,LP$1)</f>
        <v/>
      </c>
      <c r="LQ3">
        <f>SUMIFS('EIA Imports'!$D:$D,'EIA Imports'!$E:$E,$A3,'EIA Imports'!$B:$B,LQ$1)</f>
        <v/>
      </c>
      <c r="LR3">
        <f>SUMIFS('EIA Imports'!$D:$D,'EIA Imports'!$E:$E,$A3,'EIA Imports'!$B:$B,LR$1)</f>
        <v/>
      </c>
      <c r="LS3">
        <f>SUMIFS('EIA Imports'!$D:$D,'EIA Imports'!$E:$E,$A3,'EIA Imports'!$B:$B,LS$1)</f>
        <v/>
      </c>
      <c r="LT3">
        <f>SUMIFS('EIA Imports'!$D:$D,'EIA Imports'!$E:$E,$A3,'EIA Imports'!$B:$B,LT$1)</f>
        <v/>
      </c>
      <c r="LU3">
        <f>SUMIFS('EIA Imports'!$D:$D,'EIA Imports'!$E:$E,$A3,'EIA Imports'!$B:$B,LU$1)</f>
        <v/>
      </c>
      <c r="LV3">
        <f>SUMIFS('EIA Imports'!$D:$D,'EIA Imports'!$E:$E,$A3,'EIA Imports'!$B:$B,LV$1)</f>
        <v/>
      </c>
      <c r="LW3">
        <f>SUMIFS('EIA Imports'!$D:$D,'EIA Imports'!$E:$E,$A3,'EIA Imports'!$B:$B,LW$1)</f>
        <v/>
      </c>
      <c r="LX3">
        <f>SUMIFS('EIA Imports'!$D:$D,'EIA Imports'!$E:$E,$A3,'EIA Imports'!$B:$B,LX$1)</f>
        <v/>
      </c>
      <c r="LY3">
        <f>SUMIFS('EIA Imports'!$D:$D,'EIA Imports'!$E:$E,$A3,'EIA Imports'!$B:$B,LY$1)</f>
        <v/>
      </c>
      <c r="LZ3">
        <f>SUMIFS('EIA Imports'!$D:$D,'EIA Imports'!$E:$E,$A3,'EIA Imports'!$B:$B,LZ$1)</f>
        <v/>
      </c>
      <c r="MA3">
        <f>SUMIFS('EIA Imports'!$D:$D,'EIA Imports'!$E:$E,$A3,'EIA Imports'!$B:$B,MA$1)</f>
        <v/>
      </c>
      <c r="MB3">
        <f>SUMIFS('EIA Imports'!$D:$D,'EIA Imports'!$E:$E,$A3,'EIA Imports'!$B:$B,MB$1)</f>
        <v/>
      </c>
      <c r="MC3">
        <f>SUMIFS('EIA Imports'!$D:$D,'EIA Imports'!$E:$E,$A3,'EIA Imports'!$B:$B,MC$1)</f>
        <v/>
      </c>
      <c r="MD3">
        <f>SUMIFS('EIA Imports'!$D:$D,'EIA Imports'!$E:$E,$A3,'EIA Imports'!$B:$B,MD$1)</f>
        <v/>
      </c>
      <c r="ME3">
        <f>SUMIFS('EIA Imports'!$D:$D,'EIA Imports'!$E:$E,$A3,'EIA Imports'!$B:$B,ME$1)</f>
        <v/>
      </c>
      <c r="MF3">
        <f>SUMIFS('EIA Imports'!$D:$D,'EIA Imports'!$E:$E,$A3,'EIA Imports'!$B:$B,MF$1)</f>
        <v/>
      </c>
      <c r="MG3">
        <f>SUMIFS('EIA Imports'!$D:$D,'EIA Imports'!$E:$E,$A3,'EIA Imports'!$B:$B,MG$1)</f>
        <v/>
      </c>
      <c r="MH3">
        <f>SUMIFS('EIA Imports'!$D:$D,'EIA Imports'!$E:$E,$A3,'EIA Imports'!$B:$B,MH$1)</f>
        <v/>
      </c>
      <c r="MI3">
        <f>SUMIFS('EIA Imports'!$D:$D,'EIA Imports'!$E:$E,$A3,'EIA Imports'!$B:$B,MI$1)</f>
        <v/>
      </c>
      <c r="MJ3">
        <f>SUMIFS('EIA Imports'!$D:$D,'EIA Imports'!$E:$E,$A3,'EIA Imports'!$B:$B,MJ$1)</f>
        <v/>
      </c>
      <c r="MK3">
        <f>SUMIFS('EIA Imports'!$D:$D,'EIA Imports'!$E:$E,$A3,'EIA Imports'!$B:$B,MK$1)</f>
        <v/>
      </c>
      <c r="ML3">
        <f>SUMIFS('EIA Imports'!$D:$D,'EIA Imports'!$E:$E,$A3,'EIA Imports'!$B:$B,ML$1)</f>
        <v/>
      </c>
      <c r="MM3">
        <f>SUMIFS('EIA Imports'!$D:$D,'EIA Imports'!$E:$E,$A3,'EIA Imports'!$B:$B,MM$1)</f>
        <v/>
      </c>
      <c r="MN3">
        <f>SUMIFS('EIA Imports'!$D:$D,'EIA Imports'!$E:$E,$A3,'EIA Imports'!$B:$B,MN$1)</f>
        <v/>
      </c>
      <c r="MO3">
        <f>SUMIFS('EIA Imports'!$D:$D,'EIA Imports'!$E:$E,$A3,'EIA Imports'!$B:$B,MO$1)</f>
        <v/>
      </c>
      <c r="MP3">
        <f>SUMIFS('EIA Imports'!$D:$D,'EIA Imports'!$E:$E,$A3,'EIA Imports'!$B:$B,MP$1)</f>
        <v/>
      </c>
      <c r="MQ3">
        <f>SUMIFS('EIA Imports'!$D:$D,'EIA Imports'!$E:$E,$A3,'EIA Imports'!$B:$B,MQ$1)</f>
        <v/>
      </c>
      <c r="MR3">
        <f>SUMIFS('EIA Imports'!$D:$D,'EIA Imports'!$E:$E,$A3,'EIA Imports'!$B:$B,MR$1)</f>
        <v/>
      </c>
      <c r="MS3">
        <f>SUMIFS('EIA Imports'!$D:$D,'EIA Imports'!$E:$E,$A3,'EIA Imports'!$B:$B,MS$1)</f>
        <v/>
      </c>
      <c r="MT3">
        <f>SUMIFS('EIA Imports'!$D:$D,'EIA Imports'!$E:$E,$A3,'EIA Imports'!$B:$B,MT$1)</f>
        <v/>
      </c>
      <c r="MU3">
        <f>SUMIFS('EIA Imports'!$D:$D,'EIA Imports'!$E:$E,$A3,'EIA Imports'!$B:$B,MU$1)</f>
        <v/>
      </c>
      <c r="MV3">
        <f>SUMIFS('EIA Imports'!$D:$D,'EIA Imports'!$E:$E,$A3,'EIA Imports'!$B:$B,MV$1)</f>
        <v/>
      </c>
      <c r="MW3">
        <f>SUMIFS('EIA Imports'!$D:$D,'EIA Imports'!$E:$E,$A3,'EIA Imports'!$B:$B,MW$1)</f>
        <v/>
      </c>
      <c r="MX3">
        <f>SUMIFS('EIA Imports'!$D:$D,'EIA Imports'!$E:$E,$A3,'EIA Imports'!$B:$B,MX$1)</f>
        <v/>
      </c>
      <c r="MY3">
        <f>SUMIFS('EIA Imports'!$D:$D,'EIA Imports'!$E:$E,$A3,'EIA Imports'!$B:$B,MY$1)</f>
        <v/>
      </c>
      <c r="MZ3">
        <f>SUMIFS('EIA Imports'!$D:$D,'EIA Imports'!$E:$E,$A3,'EIA Imports'!$B:$B,MZ$1)</f>
        <v/>
      </c>
      <c r="NA3">
        <f>SUMIFS('EIA Imports'!$D:$D,'EIA Imports'!$E:$E,$A3,'EIA Imports'!$B:$B,NA$1)</f>
        <v/>
      </c>
      <c r="NB3">
        <f>SUMIFS('EIA Imports'!$D:$D,'EIA Imports'!$E:$E,$A3,'EIA Imports'!$B:$B,NB$1)</f>
        <v/>
      </c>
      <c r="NC3">
        <f>SUMIFS('EIA Imports'!$D:$D,'EIA Imports'!$E:$E,$A3,'EIA Imports'!$B:$B,NC$1)</f>
        <v/>
      </c>
      <c r="ND3">
        <f>SUMIFS('EIA Imports'!$D:$D,'EIA Imports'!$E:$E,$A3,'EIA Imports'!$B:$B,ND$1)</f>
        <v/>
      </c>
      <c r="NE3">
        <f>SUMIFS('EIA Imports'!$D:$D,'EIA Imports'!$E:$E,$A3,'EIA Imports'!$B:$B,NE$1)</f>
        <v/>
      </c>
      <c r="NF3">
        <f>SUMIFS('EIA Imports'!$D:$D,'EIA Imports'!$E:$E,$A3,'EIA Imports'!$B:$B,NF$1)</f>
        <v/>
      </c>
      <c r="NG3">
        <f>SUMIFS('EIA Imports'!$D:$D,'EIA Imports'!$E:$E,$A3,'EIA Imports'!$B:$B,NG$1)</f>
        <v/>
      </c>
      <c r="NH3">
        <f>SUMIFS('EIA Imports'!$D:$D,'EIA Imports'!$E:$E,$A3,'EIA Imports'!$B:$B,NH$1)</f>
        <v/>
      </c>
      <c r="NI3">
        <f>SUMIFS('EIA Imports'!$D:$D,'EIA Imports'!$E:$E,$A3,'EIA Imports'!$B:$B,NI$1)</f>
        <v/>
      </c>
      <c r="NJ3">
        <f>SUMIFS('EIA Imports'!$D:$D,'EIA Imports'!$E:$E,$A3,'EIA Imports'!$B:$B,NJ$1)</f>
        <v/>
      </c>
      <c r="NK3">
        <f>SUMIFS('EIA Imports'!$D:$D,'EIA Imports'!$E:$E,$A3,'EIA Imports'!$B:$B,NK$1)</f>
        <v/>
      </c>
      <c r="NL3">
        <f>SUMIFS('EIA Imports'!$D:$D,'EIA Imports'!$E:$E,$A3,'EIA Imports'!$B:$B,NL$1)</f>
        <v/>
      </c>
      <c r="NM3">
        <f>SUMIFS('EIA Imports'!$D:$D,'EIA Imports'!$E:$E,$A3,'EIA Imports'!$B:$B,NM$1)</f>
        <v/>
      </c>
      <c r="NN3">
        <f>SUMIFS('EIA Imports'!$D:$D,'EIA Imports'!$E:$E,$A3,'EIA Imports'!$B:$B,NN$1)</f>
        <v/>
      </c>
      <c r="NO3">
        <f>SUMIFS('EIA Imports'!$D:$D,'EIA Imports'!$E:$E,$A3,'EIA Imports'!$B:$B,NO$1)</f>
        <v/>
      </c>
      <c r="NP3">
        <f>SUMIFS('EIA Imports'!$D:$D,'EIA Imports'!$E:$E,$A3,'EIA Imports'!$B:$B,NP$1)</f>
        <v/>
      </c>
      <c r="NQ3">
        <f>SUMIFS('EIA Imports'!$D:$D,'EIA Imports'!$E:$E,$A3,'EIA Imports'!$B:$B,NQ$1)</f>
        <v/>
      </c>
      <c r="NR3">
        <f>SUMIFS('EIA Imports'!$D:$D,'EIA Imports'!$E:$E,$A3,'EIA Imports'!$B:$B,NR$1)</f>
        <v/>
      </c>
      <c r="NS3">
        <f>SUMIFS('EIA Imports'!$D:$D,'EIA Imports'!$E:$E,$A3,'EIA Imports'!$B:$B,NS$1)</f>
        <v/>
      </c>
      <c r="NT3">
        <f>SUMIFS('EIA Imports'!$D:$D,'EIA Imports'!$E:$E,$A3,'EIA Imports'!$B:$B,NT$1)</f>
        <v/>
      </c>
      <c r="NU3">
        <f>SUMIFS('EIA Imports'!$D:$D,'EIA Imports'!$E:$E,$A3,'EIA Imports'!$B:$B,NU$1)</f>
        <v/>
      </c>
      <c r="NV3">
        <f>SUMIFS('EIA Imports'!$D:$D,'EIA Imports'!$E:$E,$A3,'EIA Imports'!$B:$B,NV$1)</f>
        <v/>
      </c>
      <c r="NW3">
        <f>SUMIFS('EIA Imports'!$D:$D,'EIA Imports'!$E:$E,$A3,'EIA Imports'!$B:$B,NW$1)</f>
        <v/>
      </c>
      <c r="NX3">
        <f>SUMIFS('EIA Imports'!$D:$D,'EIA Imports'!$E:$E,$A3,'EIA Imports'!$B:$B,NX$1)</f>
        <v/>
      </c>
      <c r="NY3">
        <f>SUMIFS('EIA Imports'!$D:$D,'EIA Imports'!$E:$E,$A3,'EIA Imports'!$B:$B,NY$1)</f>
        <v/>
      </c>
      <c r="NZ3">
        <f>SUMIFS('EIA Imports'!$D:$D,'EIA Imports'!$E:$E,$A3,'EIA Imports'!$B:$B,NZ$1)</f>
        <v/>
      </c>
      <c r="OA3">
        <f>SUMIFS('EIA Imports'!$D:$D,'EIA Imports'!$E:$E,$A3,'EIA Imports'!$B:$B,OA$1)</f>
        <v/>
      </c>
      <c r="OB3">
        <f>SUMIFS('EIA Imports'!$D:$D,'EIA Imports'!$E:$E,$A3,'EIA Imports'!$B:$B,OB$1)</f>
        <v/>
      </c>
      <c r="OC3">
        <f>SUMIFS('EIA Imports'!$D:$D,'EIA Imports'!$E:$E,$A3,'EIA Imports'!$B:$B,OC$1)</f>
        <v/>
      </c>
      <c r="OD3">
        <f>SUMIFS('EIA Imports'!$D:$D,'EIA Imports'!$E:$E,$A3,'EIA Imports'!$B:$B,OD$1)</f>
        <v/>
      </c>
      <c r="OE3">
        <f>SUMIFS('EIA Imports'!$D:$D,'EIA Imports'!$E:$E,$A3,'EIA Imports'!$B:$B,OE$1)</f>
        <v/>
      </c>
      <c r="OF3">
        <f>SUMIFS('EIA Imports'!$D:$D,'EIA Imports'!$E:$E,$A3,'EIA Imports'!$B:$B,OF$1)</f>
        <v/>
      </c>
      <c r="OG3">
        <f>SUMIFS('EIA Imports'!$D:$D,'EIA Imports'!$E:$E,$A3,'EIA Imports'!$B:$B,OG$1)</f>
        <v/>
      </c>
      <c r="OH3">
        <f>SUMIFS('EIA Imports'!$D:$D,'EIA Imports'!$E:$E,$A3,'EIA Imports'!$B:$B,OH$1)</f>
        <v/>
      </c>
      <c r="OI3">
        <f>SUMIFS('EIA Imports'!$D:$D,'EIA Imports'!$E:$E,$A3,'EIA Imports'!$B:$B,OI$1)</f>
        <v/>
      </c>
      <c r="OJ3">
        <f>SUMIFS('EIA Imports'!$D:$D,'EIA Imports'!$E:$E,$A3,'EIA Imports'!$B:$B,OJ$1)</f>
        <v/>
      </c>
      <c r="OK3">
        <f>SUMIFS('EIA Imports'!$D:$D,'EIA Imports'!$E:$E,$A3,'EIA Imports'!$B:$B,OK$1)</f>
        <v/>
      </c>
      <c r="OL3">
        <f>SUMIFS('EIA Imports'!$D:$D,'EIA Imports'!$E:$E,$A3,'EIA Imports'!$B:$B,OL$1)</f>
        <v/>
      </c>
      <c r="OM3">
        <f>SUMIFS('EIA Imports'!$D:$D,'EIA Imports'!$E:$E,$A3,'EIA Imports'!$B:$B,OM$1)</f>
        <v/>
      </c>
      <c r="ON3">
        <f>SUMIFS('EIA Imports'!$D:$D,'EIA Imports'!$E:$E,$A3,'EIA Imports'!$B:$B,ON$1)</f>
        <v/>
      </c>
      <c r="OO3">
        <f>SUMIFS('EIA Imports'!$D:$D,'EIA Imports'!$E:$E,$A3,'EIA Imports'!$B:$B,OO$1)</f>
        <v/>
      </c>
      <c r="OP3">
        <f>SUMIFS('EIA Imports'!$D:$D,'EIA Imports'!$E:$E,$A3,'EIA Imports'!$B:$B,OP$1)</f>
        <v/>
      </c>
      <c r="OQ3">
        <f>SUMIFS('EIA Imports'!$D:$D,'EIA Imports'!$E:$E,$A3,'EIA Imports'!$B:$B,OQ$1)</f>
        <v/>
      </c>
      <c r="OR3">
        <f>SUMIFS('EIA Imports'!$D:$D,'EIA Imports'!$E:$E,$A3,'EIA Imports'!$B:$B,OR$1)</f>
        <v/>
      </c>
      <c r="OS3">
        <f>SUMIFS('EIA Imports'!$D:$D,'EIA Imports'!$E:$E,$A3,'EIA Imports'!$B:$B,OS$1)</f>
        <v/>
      </c>
      <c r="OT3">
        <f>SUMIFS('EIA Imports'!$D:$D,'EIA Imports'!$E:$E,$A3,'EIA Imports'!$B:$B,OT$1)</f>
        <v/>
      </c>
      <c r="OU3">
        <f>SUMIFS('EIA Imports'!$D:$D,'EIA Imports'!$E:$E,$A3,'EIA Imports'!$B:$B,OU$1)</f>
        <v/>
      </c>
      <c r="OV3">
        <f>SUMIFS('EIA Imports'!$D:$D,'EIA Imports'!$E:$E,$A3,'EIA Imports'!$B:$B,OV$1)</f>
        <v/>
      </c>
      <c r="OW3">
        <f>SUMIFS('EIA Imports'!$D:$D,'EIA Imports'!$E:$E,$A3,'EIA Imports'!$B:$B,OW$1)</f>
        <v/>
      </c>
      <c r="OX3">
        <f>SUMIFS('EIA Imports'!$D:$D,'EIA Imports'!$E:$E,$A3,'EIA Imports'!$B:$B,OX$1)</f>
        <v/>
      </c>
      <c r="OY3">
        <f>SUMIFS('EIA Imports'!$D:$D,'EIA Imports'!$E:$E,$A3,'EIA Imports'!$B:$B,OY$1)</f>
        <v/>
      </c>
      <c r="OZ3">
        <f>SUMIFS('EIA Imports'!$D:$D,'EIA Imports'!$E:$E,$A3,'EIA Imports'!$B:$B,OZ$1)</f>
        <v/>
      </c>
      <c r="PA3">
        <f>SUMIFS('EIA Imports'!$D:$D,'EIA Imports'!$E:$E,$A3,'EIA Imports'!$B:$B,PA$1)</f>
        <v/>
      </c>
      <c r="PB3">
        <f>SUMIFS('EIA Imports'!$D:$D,'EIA Imports'!$E:$E,$A3,'EIA Imports'!$B:$B,PB$1)</f>
        <v/>
      </c>
      <c r="PC3">
        <f>SUMIFS('EIA Imports'!$D:$D,'EIA Imports'!$E:$E,$A3,'EIA Imports'!$B:$B,PC$1)</f>
        <v/>
      </c>
      <c r="PD3">
        <f>SUMIFS('EIA Imports'!$D:$D,'EIA Imports'!$E:$E,$A3,'EIA Imports'!$B:$B,PD$1)</f>
        <v/>
      </c>
      <c r="PE3">
        <f>SUMIFS('EIA Imports'!$D:$D,'EIA Imports'!$E:$E,$A3,'EIA Imports'!$B:$B,PE$1)</f>
        <v/>
      </c>
      <c r="PF3">
        <f>SUMIFS('EIA Imports'!$D:$D,'EIA Imports'!$E:$E,$A3,'EIA Imports'!$B:$B,PF$1)</f>
        <v/>
      </c>
      <c r="PG3">
        <f>SUMIFS('EIA Imports'!$D:$D,'EIA Imports'!$E:$E,$A3,'EIA Imports'!$B:$B,PG$1)</f>
        <v/>
      </c>
      <c r="PH3">
        <f>SUMIFS('EIA Imports'!$D:$D,'EIA Imports'!$E:$E,$A3,'EIA Imports'!$B:$B,PH$1)</f>
        <v/>
      </c>
      <c r="PI3">
        <f>SUMIFS('EIA Imports'!$D:$D,'EIA Imports'!$E:$E,$A3,'EIA Imports'!$B:$B,PI$1)</f>
        <v/>
      </c>
      <c r="PJ3">
        <f>SUMIFS('EIA Imports'!$D:$D,'EIA Imports'!$E:$E,$A3,'EIA Imports'!$B:$B,PJ$1)</f>
        <v/>
      </c>
      <c r="PK3">
        <f>SUMIFS('EIA Imports'!$D:$D,'EIA Imports'!$E:$E,$A3,'EIA Imports'!$B:$B,PK$1)</f>
        <v/>
      </c>
      <c r="PL3">
        <f>SUMIFS('EIA Imports'!$D:$D,'EIA Imports'!$E:$E,$A3,'EIA Imports'!$B:$B,PL$1)</f>
        <v/>
      </c>
      <c r="PM3">
        <f>SUMIFS('EIA Imports'!$D:$D,'EIA Imports'!$E:$E,$A3,'EIA Imports'!$B:$B,PM$1)</f>
        <v/>
      </c>
      <c r="PN3">
        <f>SUMIFS('EIA Imports'!$D:$D,'EIA Imports'!$E:$E,$A3,'EIA Imports'!$B:$B,PN$1)</f>
        <v/>
      </c>
      <c r="PO3">
        <f>SUMIFS('EIA Imports'!$D:$D,'EIA Imports'!$E:$E,$A3,'EIA Imports'!$B:$B,PO$1)</f>
        <v/>
      </c>
      <c r="PP3">
        <f>SUMIFS('EIA Imports'!$D:$D,'EIA Imports'!$E:$E,$A3,'EIA Imports'!$B:$B,PP$1)</f>
        <v/>
      </c>
      <c r="PQ3">
        <f>SUMIFS('EIA Imports'!$D:$D,'EIA Imports'!$E:$E,$A3,'EIA Imports'!$B:$B,PQ$1)</f>
        <v/>
      </c>
      <c r="PR3">
        <f>SUMIFS('EIA Imports'!$D:$D,'EIA Imports'!$E:$E,$A3,'EIA Imports'!$B:$B,PR$1)</f>
        <v/>
      </c>
      <c r="PS3">
        <f>SUMIFS('EIA Imports'!$D:$D,'EIA Imports'!$E:$E,$A3,'EIA Imports'!$B:$B,PS$1)</f>
        <v/>
      </c>
      <c r="PT3">
        <f>SUMIFS('EIA Imports'!$D:$D,'EIA Imports'!$E:$E,$A3,'EIA Imports'!$B:$B,PT$1)</f>
        <v/>
      </c>
      <c r="PU3">
        <f>SUMIFS('EIA Imports'!$D:$D,'EIA Imports'!$E:$E,$A3,'EIA Imports'!$B:$B,PU$1)</f>
        <v/>
      </c>
      <c r="PV3">
        <f>SUMIFS('EIA Imports'!$D:$D,'EIA Imports'!$E:$E,$A3,'EIA Imports'!$B:$B,PV$1)</f>
        <v/>
      </c>
      <c r="PW3">
        <f>SUMIFS('EIA Imports'!$D:$D,'EIA Imports'!$E:$E,$A3,'EIA Imports'!$B:$B,PW$1)</f>
        <v/>
      </c>
      <c r="PX3">
        <f>SUMIFS('EIA Imports'!$D:$D,'EIA Imports'!$E:$E,$A3,'EIA Imports'!$B:$B,PX$1)</f>
        <v/>
      </c>
      <c r="PY3">
        <f>SUMIFS('EIA Imports'!$D:$D,'EIA Imports'!$E:$E,$A3,'EIA Imports'!$B:$B,PY$1)</f>
        <v/>
      </c>
      <c r="PZ3">
        <f>SUMIFS('EIA Imports'!$D:$D,'EIA Imports'!$E:$E,$A3,'EIA Imports'!$B:$B,PZ$1)</f>
        <v/>
      </c>
      <c r="QA3">
        <f>SUMIFS('EIA Imports'!$D:$D,'EIA Imports'!$E:$E,$A3,'EIA Imports'!$B:$B,QA$1)</f>
        <v/>
      </c>
      <c r="QB3">
        <f>SUMIFS('EIA Imports'!$D:$D,'EIA Imports'!$E:$E,$A3,'EIA Imports'!$B:$B,QB$1)</f>
        <v/>
      </c>
      <c r="QC3">
        <f>SUMIFS('EIA Imports'!$D:$D,'EIA Imports'!$E:$E,$A3,'EIA Imports'!$B:$B,QC$1)</f>
        <v/>
      </c>
      <c r="QD3">
        <f>SUMIFS('EIA Imports'!$D:$D,'EIA Imports'!$E:$E,$A3,'EIA Imports'!$B:$B,QD$1)</f>
        <v/>
      </c>
      <c r="QE3">
        <f>SUMIFS('EIA Imports'!$D:$D,'EIA Imports'!$E:$E,$A3,'EIA Imports'!$B:$B,QE$1)</f>
        <v/>
      </c>
      <c r="QF3">
        <f>SUMIFS('EIA Imports'!$D:$D,'EIA Imports'!$E:$E,$A3,'EIA Imports'!$B:$B,QF$1)</f>
        <v/>
      </c>
      <c r="QG3">
        <f>SUMIFS('EIA Imports'!$D:$D,'EIA Imports'!$E:$E,$A3,'EIA Imports'!$B:$B,QG$1)</f>
        <v/>
      </c>
      <c r="QH3">
        <f>SUMIFS('EIA Imports'!$D:$D,'EIA Imports'!$E:$E,$A3,'EIA Imports'!$B:$B,QH$1)</f>
        <v/>
      </c>
      <c r="QI3">
        <f>SUMIFS('EIA Imports'!$D:$D,'EIA Imports'!$E:$E,$A3,'EIA Imports'!$B:$B,QI$1)</f>
        <v/>
      </c>
      <c r="QJ3">
        <f>SUMIFS('EIA Imports'!$D:$D,'EIA Imports'!$E:$E,$A3,'EIA Imports'!$B:$B,QJ$1)</f>
        <v/>
      </c>
      <c r="QK3">
        <f>SUMIFS('EIA Imports'!$D:$D,'EIA Imports'!$E:$E,$A3,'EIA Imports'!$B:$B,QK$1)</f>
        <v/>
      </c>
      <c r="QL3">
        <f>SUMIFS('EIA Imports'!$D:$D,'EIA Imports'!$E:$E,$A3,'EIA Imports'!$B:$B,QL$1)</f>
        <v/>
      </c>
      <c r="QM3">
        <f>SUMIFS('EIA Imports'!$D:$D,'EIA Imports'!$E:$E,$A3,'EIA Imports'!$B:$B,QM$1)</f>
        <v/>
      </c>
      <c r="QN3">
        <f>SUMIFS('EIA Imports'!$D:$D,'EIA Imports'!$E:$E,$A3,'EIA Imports'!$B:$B,QN$1)</f>
        <v/>
      </c>
      <c r="QO3">
        <f>SUMIFS('EIA Imports'!$D:$D,'EIA Imports'!$E:$E,$A3,'EIA Imports'!$B:$B,QO$1)</f>
        <v/>
      </c>
      <c r="QP3">
        <f>SUMIFS('EIA Imports'!$D:$D,'EIA Imports'!$E:$E,$A3,'EIA Imports'!$B:$B,QP$1)</f>
        <v/>
      </c>
      <c r="QQ3">
        <f>SUMIFS('EIA Imports'!$D:$D,'EIA Imports'!$E:$E,$A3,'EIA Imports'!$B:$B,QQ$1)</f>
        <v/>
      </c>
      <c r="QR3">
        <f>SUMIFS('EIA Imports'!$D:$D,'EIA Imports'!$E:$E,$A3,'EIA Imports'!$B:$B,QR$1)</f>
        <v/>
      </c>
      <c r="QS3">
        <f>SUMIFS('EIA Imports'!$D:$D,'EIA Imports'!$E:$E,$A3,'EIA Imports'!$B:$B,QS$1)</f>
        <v/>
      </c>
      <c r="QT3">
        <f>SUMIFS('EIA Imports'!$D:$D,'EIA Imports'!$E:$E,$A3,'EIA Imports'!$B:$B,QT$1)</f>
        <v/>
      </c>
      <c r="QU3">
        <f>SUMIFS('EIA Imports'!$D:$D,'EIA Imports'!$E:$E,$A3,'EIA Imports'!$B:$B,QU$1)</f>
        <v/>
      </c>
      <c r="QV3">
        <f>SUMIFS('EIA Imports'!$D:$D,'EIA Imports'!$E:$E,$A3,'EIA Imports'!$B:$B,QV$1)</f>
        <v/>
      </c>
      <c r="QW3">
        <f>SUMIFS('EIA Imports'!$D:$D,'EIA Imports'!$E:$E,$A3,'EIA Imports'!$B:$B,QW$1)</f>
        <v/>
      </c>
      <c r="QX3">
        <f>SUMIFS('EIA Imports'!$D:$D,'EIA Imports'!$E:$E,$A3,'EIA Imports'!$B:$B,QX$1)</f>
        <v/>
      </c>
      <c r="QY3">
        <f>SUMIFS('EIA Imports'!$D:$D,'EIA Imports'!$E:$E,$A3,'EIA Imports'!$B:$B,QY$1)</f>
        <v/>
      </c>
      <c r="QZ3">
        <f>SUMIFS('EIA Imports'!$D:$D,'EIA Imports'!$E:$E,$A3,'EIA Imports'!$B:$B,QZ$1)</f>
        <v/>
      </c>
      <c r="RA3">
        <f>SUMIFS('EIA Imports'!$D:$D,'EIA Imports'!$E:$E,$A3,'EIA Imports'!$B:$B,RA$1)</f>
        <v/>
      </c>
      <c r="RB3">
        <f>SUMIFS('EIA Imports'!$D:$D,'EIA Imports'!$E:$E,$A3,'EIA Imports'!$B:$B,RB$1)</f>
        <v/>
      </c>
      <c r="RC3">
        <f>SUMIFS('EIA Imports'!$D:$D,'EIA Imports'!$E:$E,$A3,'EIA Imports'!$B:$B,RC$1)</f>
        <v/>
      </c>
      <c r="RD3">
        <f>SUMIFS('EIA Imports'!$D:$D,'EIA Imports'!$E:$E,$A3,'EIA Imports'!$B:$B,RD$1)</f>
        <v/>
      </c>
      <c r="RE3">
        <f>SUMIFS('EIA Imports'!$D:$D,'EIA Imports'!$E:$E,$A3,'EIA Imports'!$B:$B,RE$1)</f>
        <v/>
      </c>
      <c r="RF3">
        <f>SUMIFS('EIA Imports'!$D:$D,'EIA Imports'!$E:$E,$A3,'EIA Imports'!$B:$B,RF$1)</f>
        <v/>
      </c>
      <c r="RG3">
        <f>SUMIFS('EIA Imports'!$D:$D,'EIA Imports'!$E:$E,$A3,'EIA Imports'!$B:$B,RG$1)</f>
        <v/>
      </c>
      <c r="RH3">
        <f>SUMIFS('EIA Imports'!$D:$D,'EIA Imports'!$E:$E,$A3,'EIA Imports'!$B:$B,RH$1)</f>
        <v/>
      </c>
      <c r="RI3">
        <f>SUMIFS('EIA Imports'!$D:$D,'EIA Imports'!$E:$E,$A3,'EIA Imports'!$B:$B,RI$1)</f>
        <v/>
      </c>
      <c r="RJ3">
        <f>SUMIFS('EIA Imports'!$D:$D,'EIA Imports'!$E:$E,$A3,'EIA Imports'!$B:$B,RJ$1)</f>
        <v/>
      </c>
      <c r="RK3">
        <f>SUMIFS('EIA Imports'!$D:$D,'EIA Imports'!$E:$E,$A3,'EIA Imports'!$B:$B,RK$1)</f>
        <v/>
      </c>
      <c r="RL3">
        <f>SUMIFS('EIA Imports'!$D:$D,'EIA Imports'!$E:$E,$A3,'EIA Imports'!$B:$B,RL$1)</f>
        <v/>
      </c>
      <c r="RM3">
        <f>SUMIFS('EIA Imports'!$D:$D,'EIA Imports'!$E:$E,$A3,'EIA Imports'!$B:$B,RM$1)</f>
        <v/>
      </c>
      <c r="RN3">
        <f>SUMIFS('EIA Imports'!$D:$D,'EIA Imports'!$E:$E,$A3,'EIA Imports'!$B:$B,RN$1)</f>
        <v/>
      </c>
      <c r="RO3">
        <f>SUMIFS('EIA Imports'!$D:$D,'EIA Imports'!$E:$E,$A3,'EIA Imports'!$B:$B,RO$1)</f>
        <v/>
      </c>
      <c r="RP3">
        <f>SUMIFS('EIA Imports'!$D:$D,'EIA Imports'!$E:$E,$A3,'EIA Imports'!$B:$B,RP$1)</f>
        <v/>
      </c>
      <c r="RQ3">
        <f>SUMIFS('EIA Imports'!$D:$D,'EIA Imports'!$E:$E,$A3,'EIA Imports'!$B:$B,RQ$1)</f>
        <v/>
      </c>
      <c r="RR3">
        <f>SUMIFS('EIA Imports'!$D:$D,'EIA Imports'!$E:$E,$A3,'EIA Imports'!$B:$B,RR$1)</f>
        <v/>
      </c>
      <c r="RS3">
        <f>SUMIFS('EIA Imports'!$D:$D,'EIA Imports'!$E:$E,$A3,'EIA Imports'!$B:$B,RS$1)</f>
        <v/>
      </c>
      <c r="RT3">
        <f>SUMIFS('EIA Imports'!$D:$D,'EIA Imports'!$E:$E,$A3,'EIA Imports'!$B:$B,RT$1)</f>
        <v/>
      </c>
      <c r="RU3">
        <f>SUMIFS('EIA Imports'!$D:$D,'EIA Imports'!$E:$E,$A3,'EIA Imports'!$B:$B,RU$1)</f>
        <v/>
      </c>
      <c r="RV3">
        <f>SUMIFS('EIA Imports'!$D:$D,'EIA Imports'!$E:$E,$A3,'EIA Imports'!$B:$B,RV$1)</f>
        <v/>
      </c>
      <c r="RW3">
        <f>SUMIFS('EIA Imports'!$D:$D,'EIA Imports'!$E:$E,$A3,'EIA Imports'!$B:$B,RW$1)</f>
        <v/>
      </c>
      <c r="RX3">
        <f>SUMIFS('EIA Imports'!$D:$D,'EIA Imports'!$E:$E,$A3,'EIA Imports'!$B:$B,RX$1)</f>
        <v/>
      </c>
      <c r="RY3">
        <f>SUMIFS('EIA Imports'!$D:$D,'EIA Imports'!$E:$E,$A3,'EIA Imports'!$B:$B,RY$1)</f>
        <v/>
      </c>
      <c r="RZ3">
        <f>SUMIFS('EIA Imports'!$D:$D,'EIA Imports'!$E:$E,$A3,'EIA Imports'!$B:$B,RZ$1)</f>
        <v/>
      </c>
      <c r="SA3">
        <f>SUMIFS('EIA Imports'!$D:$D,'EIA Imports'!$E:$E,$A3,'EIA Imports'!$B:$B,SA$1)</f>
        <v/>
      </c>
      <c r="SB3">
        <f>SUMIFS('EIA Imports'!$D:$D,'EIA Imports'!$E:$E,$A3,'EIA Imports'!$B:$B,SB$1)</f>
        <v/>
      </c>
      <c r="SC3">
        <f>SUMIFS('EIA Imports'!$D:$D,'EIA Imports'!$E:$E,$A3,'EIA Imports'!$B:$B,SC$1)</f>
        <v/>
      </c>
      <c r="SD3">
        <f>SUMIFS('EIA Imports'!$D:$D,'EIA Imports'!$E:$E,$A3,'EIA Imports'!$B:$B,SD$1)</f>
        <v/>
      </c>
      <c r="SE3">
        <f>SUMIFS('EIA Imports'!$D:$D,'EIA Imports'!$E:$E,$A3,'EIA Imports'!$B:$B,SE$1)</f>
        <v/>
      </c>
      <c r="SF3">
        <f>SUMIFS('EIA Imports'!$D:$D,'EIA Imports'!$E:$E,$A3,'EIA Imports'!$B:$B,SF$1)</f>
        <v/>
      </c>
      <c r="SG3">
        <f>SUMIFS('EIA Imports'!$D:$D,'EIA Imports'!$E:$E,$A3,'EIA Imports'!$B:$B,SG$1)</f>
        <v/>
      </c>
      <c r="SH3">
        <f>SUMIFS('EIA Imports'!$D:$D,'EIA Imports'!$E:$E,$A3,'EIA Imports'!$B:$B,SH$1)</f>
        <v/>
      </c>
      <c r="SI3">
        <f>SUMIFS('EIA Imports'!$D:$D,'EIA Imports'!$E:$E,$A3,'EIA Imports'!$B:$B,SI$1)</f>
        <v/>
      </c>
      <c r="SJ3">
        <f>SUMIFS('EIA Imports'!$D:$D,'EIA Imports'!$E:$E,$A3,'EIA Imports'!$B:$B,SJ$1)</f>
        <v/>
      </c>
      <c r="SK3">
        <f>SUMIFS('EIA Imports'!$D:$D,'EIA Imports'!$E:$E,$A3,'EIA Imports'!$B:$B,SK$1)</f>
        <v/>
      </c>
      <c r="SL3">
        <f>SUMIFS('EIA Imports'!$D:$D,'EIA Imports'!$E:$E,$A3,'EIA Imports'!$B:$B,SL$1)</f>
        <v/>
      </c>
      <c r="SM3">
        <f>SUMIFS('EIA Imports'!$D:$D,'EIA Imports'!$E:$E,$A3,'EIA Imports'!$B:$B,SM$1)</f>
        <v/>
      </c>
      <c r="SN3">
        <f>SUMIFS('EIA Imports'!$D:$D,'EIA Imports'!$E:$E,$A3,'EIA Imports'!$B:$B,SN$1)</f>
        <v/>
      </c>
      <c r="SO3">
        <f>SUMIFS('EIA Imports'!$D:$D,'EIA Imports'!$E:$E,$A3,'EIA Imports'!$B:$B,SO$1)</f>
        <v/>
      </c>
      <c r="SP3">
        <f>SUMIFS('EIA Imports'!$D:$D,'EIA Imports'!$E:$E,$A3,'EIA Imports'!$B:$B,SP$1)</f>
        <v/>
      </c>
      <c r="SQ3">
        <f>SUMIFS('EIA Imports'!$D:$D,'EIA Imports'!$E:$E,$A3,'EIA Imports'!$B:$B,SQ$1)</f>
        <v/>
      </c>
      <c r="SR3">
        <f>SUMIFS('EIA Imports'!$D:$D,'EIA Imports'!$E:$E,$A3,'EIA Imports'!$B:$B,SR$1)</f>
        <v/>
      </c>
      <c r="SS3">
        <f>SUMIFS('EIA Imports'!$D:$D,'EIA Imports'!$E:$E,$A3,'EIA Imports'!$B:$B,SS$1)</f>
        <v/>
      </c>
      <c r="ST3">
        <f>SUMIFS('EIA Imports'!$D:$D,'EIA Imports'!$E:$E,$A3,'EIA Imports'!$B:$B,ST$1)</f>
        <v/>
      </c>
      <c r="SU3">
        <f>SUMIFS('EIA Imports'!$D:$D,'EIA Imports'!$E:$E,$A3,'EIA Imports'!$B:$B,SU$1)</f>
        <v/>
      </c>
      <c r="SV3">
        <f>SUMIFS('EIA Imports'!$D:$D,'EIA Imports'!$E:$E,$A3,'EIA Imports'!$B:$B,SV$1)</f>
        <v/>
      </c>
      <c r="SW3">
        <f>SUMIFS('EIA Imports'!$D:$D,'EIA Imports'!$E:$E,$A3,'EIA Imports'!$B:$B,SW$1)</f>
        <v/>
      </c>
      <c r="SX3">
        <f>SUMIFS('EIA Imports'!$D:$D,'EIA Imports'!$E:$E,$A3,'EIA Imports'!$B:$B,SX$1)</f>
        <v/>
      </c>
      <c r="SY3">
        <f>SUMIFS('EIA Imports'!$D:$D,'EIA Imports'!$E:$E,$A3,'EIA Imports'!$B:$B,SY$1)</f>
        <v/>
      </c>
      <c r="SZ3">
        <f>SUMIFS('EIA Imports'!$D:$D,'EIA Imports'!$E:$E,$A3,'EIA Imports'!$B:$B,SZ$1)</f>
        <v/>
      </c>
      <c r="TA3">
        <f>SUMIFS('EIA Imports'!$D:$D,'EIA Imports'!$E:$E,$A3,'EIA Imports'!$B:$B,TA$1)</f>
        <v/>
      </c>
      <c r="TB3">
        <f>SUMIFS('EIA Imports'!$D:$D,'EIA Imports'!$E:$E,$A3,'EIA Imports'!$B:$B,TB$1)</f>
        <v/>
      </c>
      <c r="TC3">
        <f>SUMIFS('EIA Imports'!$D:$D,'EIA Imports'!$E:$E,$A3,'EIA Imports'!$B:$B,TC$1)</f>
        <v/>
      </c>
      <c r="TD3">
        <f>SUMIFS('EIA Imports'!$D:$D,'EIA Imports'!$E:$E,$A3,'EIA Imports'!$B:$B,TD$1)</f>
        <v/>
      </c>
      <c r="TE3">
        <f>SUMIFS('EIA Imports'!$D:$D,'EIA Imports'!$E:$E,$A3,'EIA Imports'!$B:$B,TE$1)</f>
        <v/>
      </c>
      <c r="TF3">
        <f>SUMIFS('EIA Imports'!$D:$D,'EIA Imports'!$E:$E,$A3,'EIA Imports'!$B:$B,TF$1)</f>
        <v/>
      </c>
      <c r="TG3">
        <f>SUMIFS('EIA Imports'!$D:$D,'EIA Imports'!$E:$E,$A3,'EIA Imports'!$B:$B,TG$1)</f>
        <v/>
      </c>
      <c r="TH3">
        <f>SUMIFS('EIA Imports'!$D:$D,'EIA Imports'!$E:$E,$A3,'EIA Imports'!$B:$B,TH$1)</f>
        <v/>
      </c>
      <c r="TI3">
        <f>SUMIFS('EIA Imports'!$D:$D,'EIA Imports'!$E:$E,$A3,'EIA Imports'!$B:$B,TI$1)</f>
        <v/>
      </c>
      <c r="TJ3">
        <f>SUMIFS('EIA Imports'!$D:$D,'EIA Imports'!$E:$E,$A3,'EIA Imports'!$B:$B,TJ$1)</f>
        <v/>
      </c>
      <c r="TK3">
        <f>SUMIFS('EIA Imports'!$D:$D,'EIA Imports'!$E:$E,$A3,'EIA Imports'!$B:$B,TK$1)</f>
        <v/>
      </c>
      <c r="TL3">
        <f>SUMIFS('EIA Imports'!$D:$D,'EIA Imports'!$E:$E,$A3,'EIA Imports'!$B:$B,TL$1)</f>
        <v/>
      </c>
      <c r="TM3">
        <f>SUMIFS('EIA Imports'!$D:$D,'EIA Imports'!$E:$E,$A3,'EIA Imports'!$B:$B,TM$1)</f>
        <v/>
      </c>
      <c r="TN3">
        <f>SUMIFS('EIA Imports'!$D:$D,'EIA Imports'!$E:$E,$A3,'EIA Imports'!$B:$B,TN$1)</f>
        <v/>
      </c>
      <c r="TO3">
        <f>SUMIFS('EIA Imports'!$D:$D,'EIA Imports'!$E:$E,$A3,'EIA Imports'!$B:$B,TO$1)</f>
        <v/>
      </c>
      <c r="TP3">
        <f>SUMIFS('EIA Imports'!$D:$D,'EIA Imports'!$E:$E,$A3,'EIA Imports'!$B:$B,TP$1)</f>
        <v/>
      </c>
      <c r="TQ3">
        <f>SUMIFS('EIA Imports'!$D:$D,'EIA Imports'!$E:$E,$A3,'EIA Imports'!$B:$B,TQ$1)</f>
        <v/>
      </c>
      <c r="TR3">
        <f>SUMIFS('EIA Imports'!$D:$D,'EIA Imports'!$E:$E,$A3,'EIA Imports'!$B:$B,TR$1)</f>
        <v/>
      </c>
      <c r="TS3">
        <f>SUMIFS('EIA Imports'!$D:$D,'EIA Imports'!$E:$E,$A3,'EIA Imports'!$B:$B,TS$1)</f>
        <v/>
      </c>
      <c r="TT3">
        <f>SUMIFS('EIA Imports'!$D:$D,'EIA Imports'!$E:$E,$A3,'EIA Imports'!$B:$B,TT$1)</f>
        <v/>
      </c>
      <c r="TU3">
        <f>SUMIFS('EIA Imports'!$D:$D,'EIA Imports'!$E:$E,$A3,'EIA Imports'!$B:$B,TU$1)</f>
        <v/>
      </c>
    </row>
    <row r="4" spans="1:541">
      <c r="A4">
        <f>'EIA Petroleum Classification'!A4</f>
        <v/>
      </c>
      <c r="B4">
        <f>SUMIFS('EIA Imports'!$D:$D,'EIA Imports'!$E:$E,$A4,'EIA Imports'!$B:$B,B$1)</f>
        <v/>
      </c>
      <c r="C4">
        <f>SUMIFS('EIA Imports'!$D:$D,'EIA Imports'!$E:$E,$A4,'EIA Imports'!$B:$B,C$1)</f>
        <v/>
      </c>
      <c r="D4">
        <f>SUMIFS('EIA Imports'!$D:$D,'EIA Imports'!$E:$E,$A4,'EIA Imports'!$B:$B,D$1)</f>
        <v/>
      </c>
      <c r="E4">
        <f>SUMIFS('EIA Imports'!$D:$D,'EIA Imports'!$E:$E,$A4,'EIA Imports'!$B:$B,E$1)</f>
        <v/>
      </c>
      <c r="F4">
        <f>SUMIFS('EIA Imports'!$D:$D,'EIA Imports'!$E:$E,$A4,'EIA Imports'!$B:$B,F$1)</f>
        <v/>
      </c>
      <c r="G4">
        <f>SUMIFS('EIA Imports'!$D:$D,'EIA Imports'!$E:$E,$A4,'EIA Imports'!$B:$B,G$1)</f>
        <v/>
      </c>
      <c r="H4">
        <f>SUMIFS('EIA Imports'!$D:$D,'EIA Imports'!$E:$E,$A4,'EIA Imports'!$B:$B,H$1)</f>
        <v/>
      </c>
      <c r="I4">
        <f>SUMIFS('EIA Imports'!$D:$D,'EIA Imports'!$E:$E,$A4,'EIA Imports'!$B:$B,I$1)</f>
        <v/>
      </c>
      <c r="J4">
        <f>SUMIFS('EIA Imports'!$D:$D,'EIA Imports'!$E:$E,$A4,'EIA Imports'!$B:$B,J$1)</f>
        <v/>
      </c>
      <c r="K4">
        <f>SUMIFS('EIA Imports'!$D:$D,'EIA Imports'!$E:$E,$A4,'EIA Imports'!$B:$B,K$1)</f>
        <v/>
      </c>
      <c r="L4">
        <f>SUMIFS('EIA Imports'!$D:$D,'EIA Imports'!$E:$E,$A4,'EIA Imports'!$B:$B,L$1)</f>
        <v/>
      </c>
      <c r="M4">
        <f>SUMIFS('EIA Imports'!$D:$D,'EIA Imports'!$E:$E,$A4,'EIA Imports'!$B:$B,M$1)</f>
        <v/>
      </c>
      <c r="N4">
        <f>SUMIFS('EIA Imports'!$D:$D,'EIA Imports'!$E:$E,$A4,'EIA Imports'!$B:$B,N$1)</f>
        <v/>
      </c>
      <c r="O4">
        <f>SUMIFS('EIA Imports'!$D:$D,'EIA Imports'!$E:$E,$A4,'EIA Imports'!$B:$B,O$1)</f>
        <v/>
      </c>
      <c r="P4">
        <f>SUMIFS('EIA Imports'!$D:$D,'EIA Imports'!$E:$E,$A4,'EIA Imports'!$B:$B,P$1)</f>
        <v/>
      </c>
      <c r="Q4">
        <f>SUMIFS('EIA Imports'!$D:$D,'EIA Imports'!$E:$E,$A4,'EIA Imports'!$B:$B,Q$1)</f>
        <v/>
      </c>
      <c r="R4">
        <f>SUMIFS('EIA Imports'!$D:$D,'EIA Imports'!$E:$E,$A4,'EIA Imports'!$B:$B,R$1)</f>
        <v/>
      </c>
      <c r="S4">
        <f>SUMIFS('EIA Imports'!$D:$D,'EIA Imports'!$E:$E,$A4,'EIA Imports'!$B:$B,S$1)</f>
        <v/>
      </c>
      <c r="T4">
        <f>SUMIFS('EIA Imports'!$D:$D,'EIA Imports'!$E:$E,$A4,'EIA Imports'!$B:$B,T$1)</f>
        <v/>
      </c>
      <c r="U4">
        <f>SUMIFS('EIA Imports'!$D:$D,'EIA Imports'!$E:$E,$A4,'EIA Imports'!$B:$B,U$1)</f>
        <v/>
      </c>
      <c r="V4">
        <f>SUMIFS('EIA Imports'!$D:$D,'EIA Imports'!$E:$E,$A4,'EIA Imports'!$B:$B,V$1)</f>
        <v/>
      </c>
      <c r="W4">
        <f>SUMIFS('EIA Imports'!$D:$D,'EIA Imports'!$E:$E,$A4,'EIA Imports'!$B:$B,W$1)</f>
        <v/>
      </c>
      <c r="X4">
        <f>SUMIFS('EIA Imports'!$D:$D,'EIA Imports'!$E:$E,$A4,'EIA Imports'!$B:$B,X$1)</f>
        <v/>
      </c>
      <c r="Y4">
        <f>SUMIFS('EIA Imports'!$D:$D,'EIA Imports'!$E:$E,$A4,'EIA Imports'!$B:$B,Y$1)</f>
        <v/>
      </c>
      <c r="Z4">
        <f>SUMIFS('EIA Imports'!$D:$D,'EIA Imports'!$E:$E,$A4,'EIA Imports'!$B:$B,Z$1)</f>
        <v/>
      </c>
      <c r="AA4">
        <f>SUMIFS('EIA Imports'!$D:$D,'EIA Imports'!$E:$E,$A4,'EIA Imports'!$B:$B,AA$1)</f>
        <v/>
      </c>
      <c r="AB4">
        <f>SUMIFS('EIA Imports'!$D:$D,'EIA Imports'!$E:$E,$A4,'EIA Imports'!$B:$B,AB$1)</f>
        <v/>
      </c>
      <c r="AC4">
        <f>SUMIFS('EIA Imports'!$D:$D,'EIA Imports'!$E:$E,$A4,'EIA Imports'!$B:$B,AC$1)</f>
        <v/>
      </c>
      <c r="AD4">
        <f>SUMIFS('EIA Imports'!$D:$D,'EIA Imports'!$E:$E,$A4,'EIA Imports'!$B:$B,AD$1)</f>
        <v/>
      </c>
      <c r="AE4">
        <f>SUMIFS('EIA Imports'!$D:$D,'EIA Imports'!$E:$E,$A4,'EIA Imports'!$B:$B,AE$1)</f>
        <v/>
      </c>
      <c r="AF4">
        <f>SUMIFS('EIA Imports'!$D:$D,'EIA Imports'!$E:$E,$A4,'EIA Imports'!$B:$B,AF$1)</f>
        <v/>
      </c>
      <c r="AG4">
        <f>SUMIFS('EIA Imports'!$D:$D,'EIA Imports'!$E:$E,$A4,'EIA Imports'!$B:$B,AG$1)</f>
        <v/>
      </c>
      <c r="AH4">
        <f>SUMIFS('EIA Imports'!$D:$D,'EIA Imports'!$E:$E,$A4,'EIA Imports'!$B:$B,AH$1)</f>
        <v/>
      </c>
      <c r="AI4">
        <f>SUMIFS('EIA Imports'!$D:$D,'EIA Imports'!$E:$E,$A4,'EIA Imports'!$B:$B,AI$1)</f>
        <v/>
      </c>
      <c r="AJ4">
        <f>SUMIFS('EIA Imports'!$D:$D,'EIA Imports'!$E:$E,$A4,'EIA Imports'!$B:$B,AJ$1)</f>
        <v/>
      </c>
      <c r="AK4">
        <f>SUMIFS('EIA Imports'!$D:$D,'EIA Imports'!$E:$E,$A4,'EIA Imports'!$B:$B,AK$1)</f>
        <v/>
      </c>
      <c r="AL4">
        <f>SUMIFS('EIA Imports'!$D:$D,'EIA Imports'!$E:$E,$A4,'EIA Imports'!$B:$B,AL$1)</f>
        <v/>
      </c>
      <c r="AM4">
        <f>SUMIFS('EIA Imports'!$D:$D,'EIA Imports'!$E:$E,$A4,'EIA Imports'!$B:$B,AM$1)</f>
        <v/>
      </c>
      <c r="AN4">
        <f>SUMIFS('EIA Imports'!$D:$D,'EIA Imports'!$E:$E,$A4,'EIA Imports'!$B:$B,AN$1)</f>
        <v/>
      </c>
      <c r="AO4">
        <f>SUMIFS('EIA Imports'!$D:$D,'EIA Imports'!$E:$E,$A4,'EIA Imports'!$B:$B,AO$1)</f>
        <v/>
      </c>
      <c r="AP4">
        <f>SUMIFS('EIA Imports'!$D:$D,'EIA Imports'!$E:$E,$A4,'EIA Imports'!$B:$B,AP$1)</f>
        <v/>
      </c>
      <c r="AQ4">
        <f>SUMIFS('EIA Imports'!$D:$D,'EIA Imports'!$E:$E,$A4,'EIA Imports'!$B:$B,AQ$1)</f>
        <v/>
      </c>
      <c r="AR4">
        <f>SUMIFS('EIA Imports'!$D:$D,'EIA Imports'!$E:$E,$A4,'EIA Imports'!$B:$B,AR$1)</f>
        <v/>
      </c>
      <c r="AS4">
        <f>SUMIFS('EIA Imports'!$D:$D,'EIA Imports'!$E:$E,$A4,'EIA Imports'!$B:$B,AS$1)</f>
        <v/>
      </c>
      <c r="AT4">
        <f>SUMIFS('EIA Imports'!$D:$D,'EIA Imports'!$E:$E,$A4,'EIA Imports'!$B:$B,AT$1)</f>
        <v/>
      </c>
      <c r="AU4">
        <f>SUMIFS('EIA Imports'!$D:$D,'EIA Imports'!$E:$E,$A4,'EIA Imports'!$B:$B,AU$1)</f>
        <v/>
      </c>
      <c r="AV4">
        <f>SUMIFS('EIA Imports'!$D:$D,'EIA Imports'!$E:$E,$A4,'EIA Imports'!$B:$B,AV$1)</f>
        <v/>
      </c>
      <c r="AW4">
        <f>SUMIFS('EIA Imports'!$D:$D,'EIA Imports'!$E:$E,$A4,'EIA Imports'!$B:$B,AW$1)</f>
        <v/>
      </c>
      <c r="AX4">
        <f>SUMIFS('EIA Imports'!$D:$D,'EIA Imports'!$E:$E,$A4,'EIA Imports'!$B:$B,AX$1)</f>
        <v/>
      </c>
      <c r="AY4">
        <f>SUMIFS('EIA Imports'!$D:$D,'EIA Imports'!$E:$E,$A4,'EIA Imports'!$B:$B,AY$1)</f>
        <v/>
      </c>
      <c r="AZ4">
        <f>SUMIFS('EIA Imports'!$D:$D,'EIA Imports'!$E:$E,$A4,'EIA Imports'!$B:$B,AZ$1)</f>
        <v/>
      </c>
      <c r="BA4">
        <f>SUMIFS('EIA Imports'!$D:$D,'EIA Imports'!$E:$E,$A4,'EIA Imports'!$B:$B,BA$1)</f>
        <v/>
      </c>
      <c r="BB4">
        <f>SUMIFS('EIA Imports'!$D:$D,'EIA Imports'!$E:$E,$A4,'EIA Imports'!$B:$B,BB$1)</f>
        <v/>
      </c>
      <c r="BC4">
        <f>SUMIFS('EIA Imports'!$D:$D,'EIA Imports'!$E:$E,$A4,'EIA Imports'!$B:$B,BC$1)</f>
        <v/>
      </c>
      <c r="BD4">
        <f>SUMIFS('EIA Imports'!$D:$D,'EIA Imports'!$E:$E,$A4,'EIA Imports'!$B:$B,BD$1)</f>
        <v/>
      </c>
      <c r="BE4">
        <f>SUMIFS('EIA Imports'!$D:$D,'EIA Imports'!$E:$E,$A4,'EIA Imports'!$B:$B,BE$1)</f>
        <v/>
      </c>
      <c r="BF4">
        <f>SUMIFS('EIA Imports'!$D:$D,'EIA Imports'!$E:$E,$A4,'EIA Imports'!$B:$B,BF$1)</f>
        <v/>
      </c>
      <c r="BG4">
        <f>SUMIFS('EIA Imports'!$D:$D,'EIA Imports'!$E:$E,$A4,'EIA Imports'!$B:$B,BG$1)</f>
        <v/>
      </c>
      <c r="BH4">
        <f>SUMIFS('EIA Imports'!$D:$D,'EIA Imports'!$E:$E,$A4,'EIA Imports'!$B:$B,BH$1)</f>
        <v/>
      </c>
      <c r="BI4">
        <f>SUMIFS('EIA Imports'!$D:$D,'EIA Imports'!$E:$E,$A4,'EIA Imports'!$B:$B,BI$1)</f>
        <v/>
      </c>
      <c r="BJ4">
        <f>SUMIFS('EIA Imports'!$D:$D,'EIA Imports'!$E:$E,$A4,'EIA Imports'!$B:$B,BJ$1)</f>
        <v/>
      </c>
      <c r="BK4">
        <f>SUMIFS('EIA Imports'!$D:$D,'EIA Imports'!$E:$E,$A4,'EIA Imports'!$B:$B,BK$1)</f>
        <v/>
      </c>
      <c r="BL4">
        <f>SUMIFS('EIA Imports'!$D:$D,'EIA Imports'!$E:$E,$A4,'EIA Imports'!$B:$B,BL$1)</f>
        <v/>
      </c>
      <c r="BM4">
        <f>SUMIFS('EIA Imports'!$D:$D,'EIA Imports'!$E:$E,$A4,'EIA Imports'!$B:$B,BM$1)</f>
        <v/>
      </c>
      <c r="BN4">
        <f>SUMIFS('EIA Imports'!$D:$D,'EIA Imports'!$E:$E,$A4,'EIA Imports'!$B:$B,BN$1)</f>
        <v/>
      </c>
      <c r="BO4">
        <f>SUMIFS('EIA Imports'!$D:$D,'EIA Imports'!$E:$E,$A4,'EIA Imports'!$B:$B,BO$1)</f>
        <v/>
      </c>
      <c r="BP4">
        <f>SUMIFS('EIA Imports'!$D:$D,'EIA Imports'!$E:$E,$A4,'EIA Imports'!$B:$B,BP$1)</f>
        <v/>
      </c>
      <c r="BQ4">
        <f>SUMIFS('EIA Imports'!$D:$D,'EIA Imports'!$E:$E,$A4,'EIA Imports'!$B:$B,BQ$1)</f>
        <v/>
      </c>
      <c r="BR4">
        <f>SUMIFS('EIA Imports'!$D:$D,'EIA Imports'!$E:$E,$A4,'EIA Imports'!$B:$B,BR$1)</f>
        <v/>
      </c>
      <c r="BS4">
        <f>SUMIFS('EIA Imports'!$D:$D,'EIA Imports'!$E:$E,$A4,'EIA Imports'!$B:$B,BS$1)</f>
        <v/>
      </c>
      <c r="BT4">
        <f>SUMIFS('EIA Imports'!$D:$D,'EIA Imports'!$E:$E,$A4,'EIA Imports'!$B:$B,BT$1)</f>
        <v/>
      </c>
      <c r="BU4">
        <f>SUMIFS('EIA Imports'!$D:$D,'EIA Imports'!$E:$E,$A4,'EIA Imports'!$B:$B,BU$1)</f>
        <v/>
      </c>
      <c r="BV4">
        <f>SUMIFS('EIA Imports'!$D:$D,'EIA Imports'!$E:$E,$A4,'EIA Imports'!$B:$B,BV$1)</f>
        <v/>
      </c>
      <c r="BW4">
        <f>SUMIFS('EIA Imports'!$D:$D,'EIA Imports'!$E:$E,$A4,'EIA Imports'!$B:$B,BW$1)</f>
        <v/>
      </c>
      <c r="BX4">
        <f>SUMIFS('EIA Imports'!$D:$D,'EIA Imports'!$E:$E,$A4,'EIA Imports'!$B:$B,BX$1)</f>
        <v/>
      </c>
      <c r="BY4">
        <f>SUMIFS('EIA Imports'!$D:$D,'EIA Imports'!$E:$E,$A4,'EIA Imports'!$B:$B,BY$1)</f>
        <v/>
      </c>
      <c r="BZ4">
        <f>SUMIFS('EIA Imports'!$D:$D,'EIA Imports'!$E:$E,$A4,'EIA Imports'!$B:$B,BZ$1)</f>
        <v/>
      </c>
      <c r="CA4">
        <f>SUMIFS('EIA Imports'!$D:$D,'EIA Imports'!$E:$E,$A4,'EIA Imports'!$B:$B,CA$1)</f>
        <v/>
      </c>
      <c r="CB4">
        <f>SUMIFS('EIA Imports'!$D:$D,'EIA Imports'!$E:$E,$A4,'EIA Imports'!$B:$B,CB$1)</f>
        <v/>
      </c>
      <c r="CC4">
        <f>SUMIFS('EIA Imports'!$D:$D,'EIA Imports'!$E:$E,$A4,'EIA Imports'!$B:$B,CC$1)</f>
        <v/>
      </c>
      <c r="CD4">
        <f>SUMIFS('EIA Imports'!$D:$D,'EIA Imports'!$E:$E,$A4,'EIA Imports'!$B:$B,CD$1)</f>
        <v/>
      </c>
      <c r="CE4">
        <f>SUMIFS('EIA Imports'!$D:$D,'EIA Imports'!$E:$E,$A4,'EIA Imports'!$B:$B,CE$1)</f>
        <v/>
      </c>
      <c r="CF4">
        <f>SUMIFS('EIA Imports'!$D:$D,'EIA Imports'!$E:$E,$A4,'EIA Imports'!$B:$B,CF$1)</f>
        <v/>
      </c>
      <c r="CG4">
        <f>SUMIFS('EIA Imports'!$D:$D,'EIA Imports'!$E:$E,$A4,'EIA Imports'!$B:$B,CG$1)</f>
        <v/>
      </c>
      <c r="CH4">
        <f>SUMIFS('EIA Imports'!$D:$D,'EIA Imports'!$E:$E,$A4,'EIA Imports'!$B:$B,CH$1)</f>
        <v/>
      </c>
      <c r="CI4">
        <f>SUMIFS('EIA Imports'!$D:$D,'EIA Imports'!$E:$E,$A4,'EIA Imports'!$B:$B,CI$1)</f>
        <v/>
      </c>
      <c r="CJ4">
        <f>SUMIFS('EIA Imports'!$D:$D,'EIA Imports'!$E:$E,$A4,'EIA Imports'!$B:$B,CJ$1)</f>
        <v/>
      </c>
      <c r="CK4">
        <f>SUMIFS('EIA Imports'!$D:$D,'EIA Imports'!$E:$E,$A4,'EIA Imports'!$B:$B,CK$1)</f>
        <v/>
      </c>
      <c r="CL4">
        <f>SUMIFS('EIA Imports'!$D:$D,'EIA Imports'!$E:$E,$A4,'EIA Imports'!$B:$B,CL$1)</f>
        <v/>
      </c>
      <c r="CM4">
        <f>SUMIFS('EIA Imports'!$D:$D,'EIA Imports'!$E:$E,$A4,'EIA Imports'!$B:$B,CM$1)</f>
        <v/>
      </c>
      <c r="CN4">
        <f>SUMIFS('EIA Imports'!$D:$D,'EIA Imports'!$E:$E,$A4,'EIA Imports'!$B:$B,CN$1)</f>
        <v/>
      </c>
      <c r="CO4">
        <f>SUMIFS('EIA Imports'!$D:$D,'EIA Imports'!$E:$E,$A4,'EIA Imports'!$B:$B,CO$1)</f>
        <v/>
      </c>
      <c r="CP4">
        <f>SUMIFS('EIA Imports'!$D:$D,'EIA Imports'!$E:$E,$A4,'EIA Imports'!$B:$B,CP$1)</f>
        <v/>
      </c>
      <c r="CQ4">
        <f>SUMIFS('EIA Imports'!$D:$D,'EIA Imports'!$E:$E,$A4,'EIA Imports'!$B:$B,CQ$1)</f>
        <v/>
      </c>
      <c r="CR4">
        <f>SUMIFS('EIA Imports'!$D:$D,'EIA Imports'!$E:$E,$A4,'EIA Imports'!$B:$B,CR$1)</f>
        <v/>
      </c>
      <c r="CS4">
        <f>SUMIFS('EIA Imports'!$D:$D,'EIA Imports'!$E:$E,$A4,'EIA Imports'!$B:$B,CS$1)</f>
        <v/>
      </c>
      <c r="CT4">
        <f>SUMIFS('EIA Imports'!$D:$D,'EIA Imports'!$E:$E,$A4,'EIA Imports'!$B:$B,CT$1)</f>
        <v/>
      </c>
      <c r="CU4">
        <f>SUMIFS('EIA Imports'!$D:$D,'EIA Imports'!$E:$E,$A4,'EIA Imports'!$B:$B,CU$1)</f>
        <v/>
      </c>
      <c r="CV4">
        <f>SUMIFS('EIA Imports'!$D:$D,'EIA Imports'!$E:$E,$A4,'EIA Imports'!$B:$B,CV$1)</f>
        <v/>
      </c>
      <c r="CW4">
        <f>SUMIFS('EIA Imports'!$D:$D,'EIA Imports'!$E:$E,$A4,'EIA Imports'!$B:$B,CW$1)</f>
        <v/>
      </c>
      <c r="CX4">
        <f>SUMIFS('EIA Imports'!$D:$D,'EIA Imports'!$E:$E,$A4,'EIA Imports'!$B:$B,CX$1)</f>
        <v/>
      </c>
      <c r="CY4">
        <f>SUMIFS('EIA Imports'!$D:$D,'EIA Imports'!$E:$E,$A4,'EIA Imports'!$B:$B,CY$1)</f>
        <v/>
      </c>
      <c r="CZ4">
        <f>SUMIFS('EIA Imports'!$D:$D,'EIA Imports'!$E:$E,$A4,'EIA Imports'!$B:$B,CZ$1)</f>
        <v/>
      </c>
      <c r="DA4">
        <f>SUMIFS('EIA Imports'!$D:$D,'EIA Imports'!$E:$E,$A4,'EIA Imports'!$B:$B,DA$1)</f>
        <v/>
      </c>
      <c r="DB4">
        <f>SUMIFS('EIA Imports'!$D:$D,'EIA Imports'!$E:$E,$A4,'EIA Imports'!$B:$B,DB$1)</f>
        <v/>
      </c>
      <c r="DC4">
        <f>SUMIFS('EIA Imports'!$D:$D,'EIA Imports'!$E:$E,$A4,'EIA Imports'!$B:$B,DC$1)</f>
        <v/>
      </c>
      <c r="DD4">
        <f>SUMIFS('EIA Imports'!$D:$D,'EIA Imports'!$E:$E,$A4,'EIA Imports'!$B:$B,DD$1)</f>
        <v/>
      </c>
      <c r="DE4">
        <f>SUMIFS('EIA Imports'!$D:$D,'EIA Imports'!$E:$E,$A4,'EIA Imports'!$B:$B,DE$1)</f>
        <v/>
      </c>
      <c r="DF4">
        <f>SUMIFS('EIA Imports'!$D:$D,'EIA Imports'!$E:$E,$A4,'EIA Imports'!$B:$B,DF$1)</f>
        <v/>
      </c>
      <c r="DG4">
        <f>SUMIFS('EIA Imports'!$D:$D,'EIA Imports'!$E:$E,$A4,'EIA Imports'!$B:$B,DG$1)</f>
        <v/>
      </c>
      <c r="DH4">
        <f>SUMIFS('EIA Imports'!$D:$D,'EIA Imports'!$E:$E,$A4,'EIA Imports'!$B:$B,DH$1)</f>
        <v/>
      </c>
      <c r="DI4">
        <f>SUMIFS('EIA Imports'!$D:$D,'EIA Imports'!$E:$E,$A4,'EIA Imports'!$B:$B,DI$1)</f>
        <v/>
      </c>
      <c r="DJ4">
        <f>SUMIFS('EIA Imports'!$D:$D,'EIA Imports'!$E:$E,$A4,'EIA Imports'!$B:$B,DJ$1)</f>
        <v/>
      </c>
      <c r="DK4">
        <f>SUMIFS('EIA Imports'!$D:$D,'EIA Imports'!$E:$E,$A4,'EIA Imports'!$B:$B,DK$1)</f>
        <v/>
      </c>
      <c r="DL4">
        <f>SUMIFS('EIA Imports'!$D:$D,'EIA Imports'!$E:$E,$A4,'EIA Imports'!$B:$B,DL$1)</f>
        <v/>
      </c>
      <c r="DM4">
        <f>SUMIFS('EIA Imports'!$D:$D,'EIA Imports'!$E:$E,$A4,'EIA Imports'!$B:$B,DM$1)</f>
        <v/>
      </c>
      <c r="DN4">
        <f>SUMIFS('EIA Imports'!$D:$D,'EIA Imports'!$E:$E,$A4,'EIA Imports'!$B:$B,DN$1)</f>
        <v/>
      </c>
      <c r="DO4">
        <f>SUMIFS('EIA Imports'!$D:$D,'EIA Imports'!$E:$E,$A4,'EIA Imports'!$B:$B,DO$1)</f>
        <v/>
      </c>
      <c r="DP4">
        <f>SUMIFS('EIA Imports'!$D:$D,'EIA Imports'!$E:$E,$A4,'EIA Imports'!$B:$B,DP$1)</f>
        <v/>
      </c>
      <c r="DQ4">
        <f>SUMIFS('EIA Imports'!$D:$D,'EIA Imports'!$E:$E,$A4,'EIA Imports'!$B:$B,DQ$1)</f>
        <v/>
      </c>
      <c r="DR4">
        <f>SUMIFS('EIA Imports'!$D:$D,'EIA Imports'!$E:$E,$A4,'EIA Imports'!$B:$B,DR$1)</f>
        <v/>
      </c>
      <c r="DS4">
        <f>SUMIFS('EIA Imports'!$D:$D,'EIA Imports'!$E:$E,$A4,'EIA Imports'!$B:$B,DS$1)</f>
        <v/>
      </c>
      <c r="DT4">
        <f>SUMIFS('EIA Imports'!$D:$D,'EIA Imports'!$E:$E,$A4,'EIA Imports'!$B:$B,DT$1)</f>
        <v/>
      </c>
      <c r="DU4">
        <f>SUMIFS('EIA Imports'!$D:$D,'EIA Imports'!$E:$E,$A4,'EIA Imports'!$B:$B,DU$1)</f>
        <v/>
      </c>
      <c r="DV4">
        <f>SUMIFS('EIA Imports'!$D:$D,'EIA Imports'!$E:$E,$A4,'EIA Imports'!$B:$B,DV$1)</f>
        <v/>
      </c>
      <c r="DW4">
        <f>SUMIFS('EIA Imports'!$D:$D,'EIA Imports'!$E:$E,$A4,'EIA Imports'!$B:$B,DW$1)</f>
        <v/>
      </c>
      <c r="DX4">
        <f>SUMIFS('EIA Imports'!$D:$D,'EIA Imports'!$E:$E,$A4,'EIA Imports'!$B:$B,DX$1)</f>
        <v/>
      </c>
      <c r="DY4">
        <f>SUMIFS('EIA Imports'!$D:$D,'EIA Imports'!$E:$E,$A4,'EIA Imports'!$B:$B,DY$1)</f>
        <v/>
      </c>
      <c r="DZ4">
        <f>SUMIFS('EIA Imports'!$D:$D,'EIA Imports'!$E:$E,$A4,'EIA Imports'!$B:$B,DZ$1)</f>
        <v/>
      </c>
      <c r="EA4">
        <f>SUMIFS('EIA Imports'!$D:$D,'EIA Imports'!$E:$E,$A4,'EIA Imports'!$B:$B,EA$1)</f>
        <v/>
      </c>
      <c r="EB4">
        <f>SUMIFS('EIA Imports'!$D:$D,'EIA Imports'!$E:$E,$A4,'EIA Imports'!$B:$B,EB$1)</f>
        <v/>
      </c>
      <c r="EC4">
        <f>SUMIFS('EIA Imports'!$D:$D,'EIA Imports'!$E:$E,$A4,'EIA Imports'!$B:$B,EC$1)</f>
        <v/>
      </c>
      <c r="ED4">
        <f>SUMIFS('EIA Imports'!$D:$D,'EIA Imports'!$E:$E,$A4,'EIA Imports'!$B:$B,ED$1)</f>
        <v/>
      </c>
      <c r="EE4">
        <f>SUMIFS('EIA Imports'!$D:$D,'EIA Imports'!$E:$E,$A4,'EIA Imports'!$B:$B,EE$1)</f>
        <v/>
      </c>
      <c r="EF4">
        <f>SUMIFS('EIA Imports'!$D:$D,'EIA Imports'!$E:$E,$A4,'EIA Imports'!$B:$B,EF$1)</f>
        <v/>
      </c>
      <c r="EG4">
        <f>SUMIFS('EIA Imports'!$D:$D,'EIA Imports'!$E:$E,$A4,'EIA Imports'!$B:$B,EG$1)</f>
        <v/>
      </c>
      <c r="EH4">
        <f>SUMIFS('EIA Imports'!$D:$D,'EIA Imports'!$E:$E,$A4,'EIA Imports'!$B:$B,EH$1)</f>
        <v/>
      </c>
      <c r="EI4">
        <f>SUMIFS('EIA Imports'!$D:$D,'EIA Imports'!$E:$E,$A4,'EIA Imports'!$B:$B,EI$1)</f>
        <v/>
      </c>
      <c r="EJ4">
        <f>SUMIFS('EIA Imports'!$D:$D,'EIA Imports'!$E:$E,$A4,'EIA Imports'!$B:$B,EJ$1)</f>
        <v/>
      </c>
      <c r="EK4">
        <f>SUMIFS('EIA Imports'!$D:$D,'EIA Imports'!$E:$E,$A4,'EIA Imports'!$B:$B,EK$1)</f>
        <v/>
      </c>
      <c r="EL4">
        <f>SUMIFS('EIA Imports'!$D:$D,'EIA Imports'!$E:$E,$A4,'EIA Imports'!$B:$B,EL$1)</f>
        <v/>
      </c>
      <c r="EM4">
        <f>SUMIFS('EIA Imports'!$D:$D,'EIA Imports'!$E:$E,$A4,'EIA Imports'!$B:$B,EM$1)</f>
        <v/>
      </c>
      <c r="EN4">
        <f>SUMIFS('EIA Imports'!$D:$D,'EIA Imports'!$E:$E,$A4,'EIA Imports'!$B:$B,EN$1)</f>
        <v/>
      </c>
      <c r="EO4">
        <f>SUMIFS('EIA Imports'!$D:$D,'EIA Imports'!$E:$E,$A4,'EIA Imports'!$B:$B,EO$1)</f>
        <v/>
      </c>
      <c r="EP4">
        <f>SUMIFS('EIA Imports'!$D:$D,'EIA Imports'!$E:$E,$A4,'EIA Imports'!$B:$B,EP$1)</f>
        <v/>
      </c>
      <c r="EQ4">
        <f>SUMIFS('EIA Imports'!$D:$D,'EIA Imports'!$E:$E,$A4,'EIA Imports'!$B:$B,EQ$1)</f>
        <v/>
      </c>
      <c r="ER4">
        <f>SUMIFS('EIA Imports'!$D:$D,'EIA Imports'!$E:$E,$A4,'EIA Imports'!$B:$B,ER$1)</f>
        <v/>
      </c>
      <c r="ES4">
        <f>SUMIFS('EIA Imports'!$D:$D,'EIA Imports'!$E:$E,$A4,'EIA Imports'!$B:$B,ES$1)</f>
        <v/>
      </c>
      <c r="ET4">
        <f>SUMIFS('EIA Imports'!$D:$D,'EIA Imports'!$E:$E,$A4,'EIA Imports'!$B:$B,ET$1)</f>
        <v/>
      </c>
      <c r="EU4">
        <f>SUMIFS('EIA Imports'!$D:$D,'EIA Imports'!$E:$E,$A4,'EIA Imports'!$B:$B,EU$1)</f>
        <v/>
      </c>
      <c r="EV4">
        <f>SUMIFS('EIA Imports'!$D:$D,'EIA Imports'!$E:$E,$A4,'EIA Imports'!$B:$B,EV$1)</f>
        <v/>
      </c>
      <c r="EW4">
        <f>SUMIFS('EIA Imports'!$D:$D,'EIA Imports'!$E:$E,$A4,'EIA Imports'!$B:$B,EW$1)</f>
        <v/>
      </c>
      <c r="EX4">
        <f>SUMIFS('EIA Imports'!$D:$D,'EIA Imports'!$E:$E,$A4,'EIA Imports'!$B:$B,EX$1)</f>
        <v/>
      </c>
      <c r="EY4">
        <f>SUMIFS('EIA Imports'!$D:$D,'EIA Imports'!$E:$E,$A4,'EIA Imports'!$B:$B,EY$1)</f>
        <v/>
      </c>
      <c r="EZ4">
        <f>SUMIFS('EIA Imports'!$D:$D,'EIA Imports'!$E:$E,$A4,'EIA Imports'!$B:$B,EZ$1)</f>
        <v/>
      </c>
      <c r="FA4">
        <f>SUMIFS('EIA Imports'!$D:$D,'EIA Imports'!$E:$E,$A4,'EIA Imports'!$B:$B,FA$1)</f>
        <v/>
      </c>
      <c r="FB4">
        <f>SUMIFS('EIA Imports'!$D:$D,'EIA Imports'!$E:$E,$A4,'EIA Imports'!$B:$B,FB$1)</f>
        <v/>
      </c>
      <c r="FC4">
        <f>SUMIFS('EIA Imports'!$D:$D,'EIA Imports'!$E:$E,$A4,'EIA Imports'!$B:$B,FC$1)</f>
        <v/>
      </c>
      <c r="FD4">
        <f>SUMIFS('EIA Imports'!$D:$D,'EIA Imports'!$E:$E,$A4,'EIA Imports'!$B:$B,FD$1)</f>
        <v/>
      </c>
      <c r="FE4">
        <f>SUMIFS('EIA Imports'!$D:$D,'EIA Imports'!$E:$E,$A4,'EIA Imports'!$B:$B,FE$1)</f>
        <v/>
      </c>
      <c r="FF4">
        <f>SUMIFS('EIA Imports'!$D:$D,'EIA Imports'!$E:$E,$A4,'EIA Imports'!$B:$B,FF$1)</f>
        <v/>
      </c>
      <c r="FG4">
        <f>SUMIFS('EIA Imports'!$D:$D,'EIA Imports'!$E:$E,$A4,'EIA Imports'!$B:$B,FG$1)</f>
        <v/>
      </c>
      <c r="FH4">
        <f>SUMIFS('EIA Imports'!$D:$D,'EIA Imports'!$E:$E,$A4,'EIA Imports'!$B:$B,FH$1)</f>
        <v/>
      </c>
      <c r="FI4">
        <f>SUMIFS('EIA Imports'!$D:$D,'EIA Imports'!$E:$E,$A4,'EIA Imports'!$B:$B,FI$1)</f>
        <v/>
      </c>
      <c r="FJ4">
        <f>SUMIFS('EIA Imports'!$D:$D,'EIA Imports'!$E:$E,$A4,'EIA Imports'!$B:$B,FJ$1)</f>
        <v/>
      </c>
      <c r="FK4">
        <f>SUMIFS('EIA Imports'!$D:$D,'EIA Imports'!$E:$E,$A4,'EIA Imports'!$B:$B,FK$1)</f>
        <v/>
      </c>
      <c r="FL4">
        <f>SUMIFS('EIA Imports'!$D:$D,'EIA Imports'!$E:$E,$A4,'EIA Imports'!$B:$B,FL$1)</f>
        <v/>
      </c>
      <c r="FM4">
        <f>SUMIFS('EIA Imports'!$D:$D,'EIA Imports'!$E:$E,$A4,'EIA Imports'!$B:$B,FM$1)</f>
        <v/>
      </c>
      <c r="FN4">
        <f>SUMIFS('EIA Imports'!$D:$D,'EIA Imports'!$E:$E,$A4,'EIA Imports'!$B:$B,FN$1)</f>
        <v/>
      </c>
      <c r="FO4">
        <f>SUMIFS('EIA Imports'!$D:$D,'EIA Imports'!$E:$E,$A4,'EIA Imports'!$B:$B,FO$1)</f>
        <v/>
      </c>
      <c r="FP4">
        <f>SUMIFS('EIA Imports'!$D:$D,'EIA Imports'!$E:$E,$A4,'EIA Imports'!$B:$B,FP$1)</f>
        <v/>
      </c>
      <c r="FQ4">
        <f>SUMIFS('EIA Imports'!$D:$D,'EIA Imports'!$E:$E,$A4,'EIA Imports'!$B:$B,FQ$1)</f>
        <v/>
      </c>
      <c r="FR4">
        <f>SUMIFS('EIA Imports'!$D:$D,'EIA Imports'!$E:$E,$A4,'EIA Imports'!$B:$B,FR$1)</f>
        <v/>
      </c>
      <c r="FS4">
        <f>SUMIFS('EIA Imports'!$D:$D,'EIA Imports'!$E:$E,$A4,'EIA Imports'!$B:$B,FS$1)</f>
        <v/>
      </c>
      <c r="FT4">
        <f>SUMIFS('EIA Imports'!$D:$D,'EIA Imports'!$E:$E,$A4,'EIA Imports'!$B:$B,FT$1)</f>
        <v/>
      </c>
      <c r="FU4">
        <f>SUMIFS('EIA Imports'!$D:$D,'EIA Imports'!$E:$E,$A4,'EIA Imports'!$B:$B,FU$1)</f>
        <v/>
      </c>
      <c r="FV4">
        <f>SUMIFS('EIA Imports'!$D:$D,'EIA Imports'!$E:$E,$A4,'EIA Imports'!$B:$B,FV$1)</f>
        <v/>
      </c>
      <c r="FW4">
        <f>SUMIFS('EIA Imports'!$D:$D,'EIA Imports'!$E:$E,$A4,'EIA Imports'!$B:$B,FW$1)</f>
        <v/>
      </c>
      <c r="FX4">
        <f>SUMIFS('EIA Imports'!$D:$D,'EIA Imports'!$E:$E,$A4,'EIA Imports'!$B:$B,FX$1)</f>
        <v/>
      </c>
      <c r="FY4">
        <f>SUMIFS('EIA Imports'!$D:$D,'EIA Imports'!$E:$E,$A4,'EIA Imports'!$B:$B,FY$1)</f>
        <v/>
      </c>
      <c r="FZ4">
        <f>SUMIFS('EIA Imports'!$D:$D,'EIA Imports'!$E:$E,$A4,'EIA Imports'!$B:$B,FZ$1)</f>
        <v/>
      </c>
      <c r="GA4">
        <f>SUMIFS('EIA Imports'!$D:$D,'EIA Imports'!$E:$E,$A4,'EIA Imports'!$B:$B,GA$1)</f>
        <v/>
      </c>
      <c r="GB4">
        <f>SUMIFS('EIA Imports'!$D:$D,'EIA Imports'!$E:$E,$A4,'EIA Imports'!$B:$B,GB$1)</f>
        <v/>
      </c>
      <c r="GC4">
        <f>SUMIFS('EIA Imports'!$D:$D,'EIA Imports'!$E:$E,$A4,'EIA Imports'!$B:$B,GC$1)</f>
        <v/>
      </c>
      <c r="GD4">
        <f>SUMIFS('EIA Imports'!$D:$D,'EIA Imports'!$E:$E,$A4,'EIA Imports'!$B:$B,GD$1)</f>
        <v/>
      </c>
      <c r="GE4">
        <f>SUMIFS('EIA Imports'!$D:$D,'EIA Imports'!$E:$E,$A4,'EIA Imports'!$B:$B,GE$1)</f>
        <v/>
      </c>
      <c r="GF4">
        <f>SUMIFS('EIA Imports'!$D:$D,'EIA Imports'!$E:$E,$A4,'EIA Imports'!$B:$B,GF$1)</f>
        <v/>
      </c>
      <c r="GG4">
        <f>SUMIFS('EIA Imports'!$D:$D,'EIA Imports'!$E:$E,$A4,'EIA Imports'!$B:$B,GG$1)</f>
        <v/>
      </c>
      <c r="GH4">
        <f>SUMIFS('EIA Imports'!$D:$D,'EIA Imports'!$E:$E,$A4,'EIA Imports'!$B:$B,GH$1)</f>
        <v/>
      </c>
      <c r="GI4">
        <f>SUMIFS('EIA Imports'!$D:$D,'EIA Imports'!$E:$E,$A4,'EIA Imports'!$B:$B,GI$1)</f>
        <v/>
      </c>
      <c r="GJ4">
        <f>SUMIFS('EIA Imports'!$D:$D,'EIA Imports'!$E:$E,$A4,'EIA Imports'!$B:$B,GJ$1)</f>
        <v/>
      </c>
      <c r="GK4">
        <f>SUMIFS('EIA Imports'!$D:$D,'EIA Imports'!$E:$E,$A4,'EIA Imports'!$B:$B,GK$1)</f>
        <v/>
      </c>
      <c r="GL4">
        <f>SUMIFS('EIA Imports'!$D:$D,'EIA Imports'!$E:$E,$A4,'EIA Imports'!$B:$B,GL$1)</f>
        <v/>
      </c>
      <c r="GM4">
        <f>SUMIFS('EIA Imports'!$D:$D,'EIA Imports'!$E:$E,$A4,'EIA Imports'!$B:$B,GM$1)</f>
        <v/>
      </c>
      <c r="GN4">
        <f>SUMIFS('EIA Imports'!$D:$D,'EIA Imports'!$E:$E,$A4,'EIA Imports'!$B:$B,GN$1)</f>
        <v/>
      </c>
      <c r="GO4">
        <f>SUMIFS('EIA Imports'!$D:$D,'EIA Imports'!$E:$E,$A4,'EIA Imports'!$B:$B,GO$1)</f>
        <v/>
      </c>
      <c r="GP4">
        <f>SUMIFS('EIA Imports'!$D:$D,'EIA Imports'!$E:$E,$A4,'EIA Imports'!$B:$B,GP$1)</f>
        <v/>
      </c>
      <c r="GQ4">
        <f>SUMIFS('EIA Imports'!$D:$D,'EIA Imports'!$E:$E,$A4,'EIA Imports'!$B:$B,GQ$1)</f>
        <v/>
      </c>
      <c r="GR4">
        <f>SUMIFS('EIA Imports'!$D:$D,'EIA Imports'!$E:$E,$A4,'EIA Imports'!$B:$B,GR$1)</f>
        <v/>
      </c>
      <c r="GS4">
        <f>SUMIFS('EIA Imports'!$D:$D,'EIA Imports'!$E:$E,$A4,'EIA Imports'!$B:$B,GS$1)</f>
        <v/>
      </c>
      <c r="GT4">
        <f>SUMIFS('EIA Imports'!$D:$D,'EIA Imports'!$E:$E,$A4,'EIA Imports'!$B:$B,GT$1)</f>
        <v/>
      </c>
      <c r="GU4">
        <f>SUMIFS('EIA Imports'!$D:$D,'EIA Imports'!$E:$E,$A4,'EIA Imports'!$B:$B,GU$1)</f>
        <v/>
      </c>
      <c r="GV4">
        <f>SUMIFS('EIA Imports'!$D:$D,'EIA Imports'!$E:$E,$A4,'EIA Imports'!$B:$B,GV$1)</f>
        <v/>
      </c>
      <c r="GW4">
        <f>SUMIFS('EIA Imports'!$D:$D,'EIA Imports'!$E:$E,$A4,'EIA Imports'!$B:$B,GW$1)</f>
        <v/>
      </c>
      <c r="GX4">
        <f>SUMIFS('EIA Imports'!$D:$D,'EIA Imports'!$E:$E,$A4,'EIA Imports'!$B:$B,GX$1)</f>
        <v/>
      </c>
      <c r="GY4">
        <f>SUMIFS('EIA Imports'!$D:$D,'EIA Imports'!$E:$E,$A4,'EIA Imports'!$B:$B,GY$1)</f>
        <v/>
      </c>
      <c r="GZ4">
        <f>SUMIFS('EIA Imports'!$D:$D,'EIA Imports'!$E:$E,$A4,'EIA Imports'!$B:$B,GZ$1)</f>
        <v/>
      </c>
      <c r="HA4">
        <f>SUMIFS('EIA Imports'!$D:$D,'EIA Imports'!$E:$E,$A4,'EIA Imports'!$B:$B,HA$1)</f>
        <v/>
      </c>
      <c r="HB4">
        <f>SUMIFS('EIA Imports'!$D:$D,'EIA Imports'!$E:$E,$A4,'EIA Imports'!$B:$B,HB$1)</f>
        <v/>
      </c>
      <c r="HC4">
        <f>SUMIFS('EIA Imports'!$D:$D,'EIA Imports'!$E:$E,$A4,'EIA Imports'!$B:$B,HC$1)</f>
        <v/>
      </c>
      <c r="HD4">
        <f>SUMIFS('EIA Imports'!$D:$D,'EIA Imports'!$E:$E,$A4,'EIA Imports'!$B:$B,HD$1)</f>
        <v/>
      </c>
      <c r="HE4">
        <f>SUMIFS('EIA Imports'!$D:$D,'EIA Imports'!$E:$E,$A4,'EIA Imports'!$B:$B,HE$1)</f>
        <v/>
      </c>
      <c r="HF4">
        <f>SUMIFS('EIA Imports'!$D:$D,'EIA Imports'!$E:$E,$A4,'EIA Imports'!$B:$B,HF$1)</f>
        <v/>
      </c>
      <c r="HG4">
        <f>SUMIFS('EIA Imports'!$D:$D,'EIA Imports'!$E:$E,$A4,'EIA Imports'!$B:$B,HG$1)</f>
        <v/>
      </c>
      <c r="HH4">
        <f>SUMIFS('EIA Imports'!$D:$D,'EIA Imports'!$E:$E,$A4,'EIA Imports'!$B:$B,HH$1)</f>
        <v/>
      </c>
      <c r="HI4">
        <f>SUMIFS('EIA Imports'!$D:$D,'EIA Imports'!$E:$E,$A4,'EIA Imports'!$B:$B,HI$1)</f>
        <v/>
      </c>
      <c r="HJ4">
        <f>SUMIFS('EIA Imports'!$D:$D,'EIA Imports'!$E:$E,$A4,'EIA Imports'!$B:$B,HJ$1)</f>
        <v/>
      </c>
      <c r="HK4">
        <f>SUMIFS('EIA Imports'!$D:$D,'EIA Imports'!$E:$E,$A4,'EIA Imports'!$B:$B,HK$1)</f>
        <v/>
      </c>
      <c r="HL4">
        <f>SUMIFS('EIA Imports'!$D:$D,'EIA Imports'!$E:$E,$A4,'EIA Imports'!$B:$B,HL$1)</f>
        <v/>
      </c>
      <c r="HM4">
        <f>SUMIFS('EIA Imports'!$D:$D,'EIA Imports'!$E:$E,$A4,'EIA Imports'!$B:$B,HM$1)</f>
        <v/>
      </c>
      <c r="HN4">
        <f>SUMIFS('EIA Imports'!$D:$D,'EIA Imports'!$E:$E,$A4,'EIA Imports'!$B:$B,HN$1)</f>
        <v/>
      </c>
      <c r="HO4">
        <f>SUMIFS('EIA Imports'!$D:$D,'EIA Imports'!$E:$E,$A4,'EIA Imports'!$B:$B,HO$1)</f>
        <v/>
      </c>
      <c r="HP4">
        <f>SUMIFS('EIA Imports'!$D:$D,'EIA Imports'!$E:$E,$A4,'EIA Imports'!$B:$B,HP$1)</f>
        <v/>
      </c>
      <c r="HQ4">
        <f>SUMIFS('EIA Imports'!$D:$D,'EIA Imports'!$E:$E,$A4,'EIA Imports'!$B:$B,HQ$1)</f>
        <v/>
      </c>
      <c r="HR4">
        <f>SUMIFS('EIA Imports'!$D:$D,'EIA Imports'!$E:$E,$A4,'EIA Imports'!$B:$B,HR$1)</f>
        <v/>
      </c>
      <c r="HS4">
        <f>SUMIFS('EIA Imports'!$D:$D,'EIA Imports'!$E:$E,$A4,'EIA Imports'!$B:$B,HS$1)</f>
        <v/>
      </c>
      <c r="HT4">
        <f>SUMIFS('EIA Imports'!$D:$D,'EIA Imports'!$E:$E,$A4,'EIA Imports'!$B:$B,HT$1)</f>
        <v/>
      </c>
      <c r="HU4">
        <f>SUMIFS('EIA Imports'!$D:$D,'EIA Imports'!$E:$E,$A4,'EIA Imports'!$B:$B,HU$1)</f>
        <v/>
      </c>
      <c r="HV4">
        <f>SUMIFS('EIA Imports'!$D:$D,'EIA Imports'!$E:$E,$A4,'EIA Imports'!$B:$B,HV$1)</f>
        <v/>
      </c>
      <c r="HW4">
        <f>SUMIFS('EIA Imports'!$D:$D,'EIA Imports'!$E:$E,$A4,'EIA Imports'!$B:$B,HW$1)</f>
        <v/>
      </c>
      <c r="HX4">
        <f>SUMIFS('EIA Imports'!$D:$D,'EIA Imports'!$E:$E,$A4,'EIA Imports'!$B:$B,HX$1)</f>
        <v/>
      </c>
      <c r="HY4">
        <f>SUMIFS('EIA Imports'!$D:$D,'EIA Imports'!$E:$E,$A4,'EIA Imports'!$B:$B,HY$1)</f>
        <v/>
      </c>
      <c r="HZ4">
        <f>SUMIFS('EIA Imports'!$D:$D,'EIA Imports'!$E:$E,$A4,'EIA Imports'!$B:$B,HZ$1)</f>
        <v/>
      </c>
      <c r="IA4">
        <f>SUMIFS('EIA Imports'!$D:$D,'EIA Imports'!$E:$E,$A4,'EIA Imports'!$B:$B,IA$1)</f>
        <v/>
      </c>
      <c r="IB4">
        <f>SUMIFS('EIA Imports'!$D:$D,'EIA Imports'!$E:$E,$A4,'EIA Imports'!$B:$B,IB$1)</f>
        <v/>
      </c>
      <c r="IC4">
        <f>SUMIFS('EIA Imports'!$D:$D,'EIA Imports'!$E:$E,$A4,'EIA Imports'!$B:$B,IC$1)</f>
        <v/>
      </c>
      <c r="ID4">
        <f>SUMIFS('EIA Imports'!$D:$D,'EIA Imports'!$E:$E,$A4,'EIA Imports'!$B:$B,ID$1)</f>
        <v/>
      </c>
      <c r="IE4">
        <f>SUMIFS('EIA Imports'!$D:$D,'EIA Imports'!$E:$E,$A4,'EIA Imports'!$B:$B,IE$1)</f>
        <v/>
      </c>
      <c r="IF4">
        <f>SUMIFS('EIA Imports'!$D:$D,'EIA Imports'!$E:$E,$A4,'EIA Imports'!$B:$B,IF$1)</f>
        <v/>
      </c>
      <c r="IG4">
        <f>SUMIFS('EIA Imports'!$D:$D,'EIA Imports'!$E:$E,$A4,'EIA Imports'!$B:$B,IG$1)</f>
        <v/>
      </c>
      <c r="IH4">
        <f>SUMIFS('EIA Imports'!$D:$D,'EIA Imports'!$E:$E,$A4,'EIA Imports'!$B:$B,IH$1)</f>
        <v/>
      </c>
      <c r="II4">
        <f>SUMIFS('EIA Imports'!$D:$D,'EIA Imports'!$E:$E,$A4,'EIA Imports'!$B:$B,II$1)</f>
        <v/>
      </c>
      <c r="IJ4">
        <f>SUMIFS('EIA Imports'!$D:$D,'EIA Imports'!$E:$E,$A4,'EIA Imports'!$B:$B,IJ$1)</f>
        <v/>
      </c>
      <c r="IK4">
        <f>SUMIFS('EIA Imports'!$D:$D,'EIA Imports'!$E:$E,$A4,'EIA Imports'!$B:$B,IK$1)</f>
        <v/>
      </c>
      <c r="IL4">
        <f>SUMIFS('EIA Imports'!$D:$D,'EIA Imports'!$E:$E,$A4,'EIA Imports'!$B:$B,IL$1)</f>
        <v/>
      </c>
      <c r="IM4">
        <f>SUMIFS('EIA Imports'!$D:$D,'EIA Imports'!$E:$E,$A4,'EIA Imports'!$B:$B,IM$1)</f>
        <v/>
      </c>
      <c r="IN4">
        <f>SUMIFS('EIA Imports'!$D:$D,'EIA Imports'!$E:$E,$A4,'EIA Imports'!$B:$B,IN$1)</f>
        <v/>
      </c>
      <c r="IO4">
        <f>SUMIFS('EIA Imports'!$D:$D,'EIA Imports'!$E:$E,$A4,'EIA Imports'!$B:$B,IO$1)</f>
        <v/>
      </c>
      <c r="IP4">
        <f>SUMIFS('EIA Imports'!$D:$D,'EIA Imports'!$E:$E,$A4,'EIA Imports'!$B:$B,IP$1)</f>
        <v/>
      </c>
      <c r="IQ4">
        <f>SUMIFS('EIA Imports'!$D:$D,'EIA Imports'!$E:$E,$A4,'EIA Imports'!$B:$B,IQ$1)</f>
        <v/>
      </c>
      <c r="IR4">
        <f>SUMIFS('EIA Imports'!$D:$D,'EIA Imports'!$E:$E,$A4,'EIA Imports'!$B:$B,IR$1)</f>
        <v/>
      </c>
      <c r="IS4">
        <f>SUMIFS('EIA Imports'!$D:$D,'EIA Imports'!$E:$E,$A4,'EIA Imports'!$B:$B,IS$1)</f>
        <v/>
      </c>
      <c r="IT4">
        <f>SUMIFS('EIA Imports'!$D:$D,'EIA Imports'!$E:$E,$A4,'EIA Imports'!$B:$B,IT$1)</f>
        <v/>
      </c>
      <c r="IU4">
        <f>SUMIFS('EIA Imports'!$D:$D,'EIA Imports'!$E:$E,$A4,'EIA Imports'!$B:$B,IU$1)</f>
        <v/>
      </c>
      <c r="IV4">
        <f>SUMIFS('EIA Imports'!$D:$D,'EIA Imports'!$E:$E,$A4,'EIA Imports'!$B:$B,IV$1)</f>
        <v/>
      </c>
      <c r="IW4">
        <f>SUMIFS('EIA Imports'!$D:$D,'EIA Imports'!$E:$E,$A4,'EIA Imports'!$B:$B,IW$1)</f>
        <v/>
      </c>
      <c r="IX4">
        <f>SUMIFS('EIA Imports'!$D:$D,'EIA Imports'!$E:$E,$A4,'EIA Imports'!$B:$B,IX$1)</f>
        <v/>
      </c>
      <c r="IY4">
        <f>SUMIFS('EIA Imports'!$D:$D,'EIA Imports'!$E:$E,$A4,'EIA Imports'!$B:$B,IY$1)</f>
        <v/>
      </c>
      <c r="IZ4">
        <f>SUMIFS('EIA Imports'!$D:$D,'EIA Imports'!$E:$E,$A4,'EIA Imports'!$B:$B,IZ$1)</f>
        <v/>
      </c>
      <c r="JA4">
        <f>SUMIFS('EIA Imports'!$D:$D,'EIA Imports'!$E:$E,$A4,'EIA Imports'!$B:$B,JA$1)</f>
        <v/>
      </c>
      <c r="JB4">
        <f>SUMIFS('EIA Imports'!$D:$D,'EIA Imports'!$E:$E,$A4,'EIA Imports'!$B:$B,JB$1)</f>
        <v/>
      </c>
      <c r="JC4">
        <f>SUMIFS('EIA Imports'!$D:$D,'EIA Imports'!$E:$E,$A4,'EIA Imports'!$B:$B,JC$1)</f>
        <v/>
      </c>
      <c r="JD4">
        <f>SUMIFS('EIA Imports'!$D:$D,'EIA Imports'!$E:$E,$A4,'EIA Imports'!$B:$B,JD$1)</f>
        <v/>
      </c>
      <c r="JE4">
        <f>SUMIFS('EIA Imports'!$D:$D,'EIA Imports'!$E:$E,$A4,'EIA Imports'!$B:$B,JE$1)</f>
        <v/>
      </c>
      <c r="JF4">
        <f>SUMIFS('EIA Imports'!$D:$D,'EIA Imports'!$E:$E,$A4,'EIA Imports'!$B:$B,JF$1)</f>
        <v/>
      </c>
      <c r="JG4">
        <f>SUMIFS('EIA Imports'!$D:$D,'EIA Imports'!$E:$E,$A4,'EIA Imports'!$B:$B,JG$1)</f>
        <v/>
      </c>
      <c r="JH4">
        <f>SUMIFS('EIA Imports'!$D:$D,'EIA Imports'!$E:$E,$A4,'EIA Imports'!$B:$B,JH$1)</f>
        <v/>
      </c>
      <c r="JI4">
        <f>SUMIFS('EIA Imports'!$D:$D,'EIA Imports'!$E:$E,$A4,'EIA Imports'!$B:$B,JI$1)</f>
        <v/>
      </c>
      <c r="JJ4">
        <f>SUMIFS('EIA Imports'!$D:$D,'EIA Imports'!$E:$E,$A4,'EIA Imports'!$B:$B,JJ$1)</f>
        <v/>
      </c>
      <c r="JK4">
        <f>SUMIFS('EIA Imports'!$D:$D,'EIA Imports'!$E:$E,$A4,'EIA Imports'!$B:$B,JK$1)</f>
        <v/>
      </c>
      <c r="JL4">
        <f>SUMIFS('EIA Imports'!$D:$D,'EIA Imports'!$E:$E,$A4,'EIA Imports'!$B:$B,JL$1)</f>
        <v/>
      </c>
      <c r="JM4">
        <f>SUMIFS('EIA Imports'!$D:$D,'EIA Imports'!$E:$E,$A4,'EIA Imports'!$B:$B,JM$1)</f>
        <v/>
      </c>
      <c r="JN4">
        <f>SUMIFS('EIA Imports'!$D:$D,'EIA Imports'!$E:$E,$A4,'EIA Imports'!$B:$B,JN$1)</f>
        <v/>
      </c>
      <c r="JO4">
        <f>SUMIFS('EIA Imports'!$D:$D,'EIA Imports'!$E:$E,$A4,'EIA Imports'!$B:$B,JO$1)</f>
        <v/>
      </c>
      <c r="JP4">
        <f>SUMIFS('EIA Imports'!$D:$D,'EIA Imports'!$E:$E,$A4,'EIA Imports'!$B:$B,JP$1)</f>
        <v/>
      </c>
      <c r="JQ4">
        <f>SUMIFS('EIA Imports'!$D:$D,'EIA Imports'!$E:$E,$A4,'EIA Imports'!$B:$B,JQ$1)</f>
        <v/>
      </c>
      <c r="JR4">
        <f>SUMIFS('EIA Imports'!$D:$D,'EIA Imports'!$E:$E,$A4,'EIA Imports'!$B:$B,JR$1)</f>
        <v/>
      </c>
      <c r="JS4">
        <f>SUMIFS('EIA Imports'!$D:$D,'EIA Imports'!$E:$E,$A4,'EIA Imports'!$B:$B,JS$1)</f>
        <v/>
      </c>
      <c r="JT4">
        <f>SUMIFS('EIA Imports'!$D:$D,'EIA Imports'!$E:$E,$A4,'EIA Imports'!$B:$B,JT$1)</f>
        <v/>
      </c>
      <c r="JU4">
        <f>SUMIFS('EIA Imports'!$D:$D,'EIA Imports'!$E:$E,$A4,'EIA Imports'!$B:$B,JU$1)</f>
        <v/>
      </c>
      <c r="JV4">
        <f>SUMIFS('EIA Imports'!$D:$D,'EIA Imports'!$E:$E,$A4,'EIA Imports'!$B:$B,JV$1)</f>
        <v/>
      </c>
      <c r="JW4">
        <f>SUMIFS('EIA Imports'!$D:$D,'EIA Imports'!$E:$E,$A4,'EIA Imports'!$B:$B,JW$1)</f>
        <v/>
      </c>
      <c r="JX4">
        <f>SUMIFS('EIA Imports'!$D:$D,'EIA Imports'!$E:$E,$A4,'EIA Imports'!$B:$B,JX$1)</f>
        <v/>
      </c>
      <c r="JY4">
        <f>SUMIFS('EIA Imports'!$D:$D,'EIA Imports'!$E:$E,$A4,'EIA Imports'!$B:$B,JY$1)</f>
        <v/>
      </c>
      <c r="JZ4">
        <f>SUMIFS('EIA Imports'!$D:$D,'EIA Imports'!$E:$E,$A4,'EIA Imports'!$B:$B,JZ$1)</f>
        <v/>
      </c>
      <c r="KA4">
        <f>SUMIFS('EIA Imports'!$D:$D,'EIA Imports'!$E:$E,$A4,'EIA Imports'!$B:$B,KA$1)</f>
        <v/>
      </c>
      <c r="KB4">
        <f>SUMIFS('EIA Imports'!$D:$D,'EIA Imports'!$E:$E,$A4,'EIA Imports'!$B:$B,KB$1)</f>
        <v/>
      </c>
      <c r="KC4">
        <f>SUMIFS('EIA Imports'!$D:$D,'EIA Imports'!$E:$E,$A4,'EIA Imports'!$B:$B,KC$1)</f>
        <v/>
      </c>
      <c r="KD4">
        <f>SUMIFS('EIA Imports'!$D:$D,'EIA Imports'!$E:$E,$A4,'EIA Imports'!$B:$B,KD$1)</f>
        <v/>
      </c>
      <c r="KE4">
        <f>SUMIFS('EIA Imports'!$D:$D,'EIA Imports'!$E:$E,$A4,'EIA Imports'!$B:$B,KE$1)</f>
        <v/>
      </c>
      <c r="KF4">
        <f>SUMIFS('EIA Imports'!$D:$D,'EIA Imports'!$E:$E,$A4,'EIA Imports'!$B:$B,KF$1)</f>
        <v/>
      </c>
      <c r="KG4">
        <f>SUMIFS('EIA Imports'!$D:$D,'EIA Imports'!$E:$E,$A4,'EIA Imports'!$B:$B,KG$1)</f>
        <v/>
      </c>
      <c r="KH4">
        <f>SUMIFS('EIA Imports'!$D:$D,'EIA Imports'!$E:$E,$A4,'EIA Imports'!$B:$B,KH$1)</f>
        <v/>
      </c>
      <c r="KI4">
        <f>SUMIFS('EIA Imports'!$D:$D,'EIA Imports'!$E:$E,$A4,'EIA Imports'!$B:$B,KI$1)</f>
        <v/>
      </c>
      <c r="KJ4">
        <f>SUMIFS('EIA Imports'!$D:$D,'EIA Imports'!$E:$E,$A4,'EIA Imports'!$B:$B,KJ$1)</f>
        <v/>
      </c>
      <c r="KK4">
        <f>SUMIFS('EIA Imports'!$D:$D,'EIA Imports'!$E:$E,$A4,'EIA Imports'!$B:$B,KK$1)</f>
        <v/>
      </c>
      <c r="KL4">
        <f>SUMIFS('EIA Imports'!$D:$D,'EIA Imports'!$E:$E,$A4,'EIA Imports'!$B:$B,KL$1)</f>
        <v/>
      </c>
      <c r="KM4">
        <f>SUMIFS('EIA Imports'!$D:$D,'EIA Imports'!$E:$E,$A4,'EIA Imports'!$B:$B,KM$1)</f>
        <v/>
      </c>
      <c r="KN4">
        <f>SUMIFS('EIA Imports'!$D:$D,'EIA Imports'!$E:$E,$A4,'EIA Imports'!$B:$B,KN$1)</f>
        <v/>
      </c>
      <c r="KO4">
        <f>SUMIFS('EIA Imports'!$D:$D,'EIA Imports'!$E:$E,$A4,'EIA Imports'!$B:$B,KO$1)</f>
        <v/>
      </c>
      <c r="KP4">
        <f>SUMIFS('EIA Imports'!$D:$D,'EIA Imports'!$E:$E,$A4,'EIA Imports'!$B:$B,KP$1)</f>
        <v/>
      </c>
      <c r="KQ4">
        <f>SUMIFS('EIA Imports'!$D:$D,'EIA Imports'!$E:$E,$A4,'EIA Imports'!$B:$B,KQ$1)</f>
        <v/>
      </c>
      <c r="KR4">
        <f>SUMIFS('EIA Imports'!$D:$D,'EIA Imports'!$E:$E,$A4,'EIA Imports'!$B:$B,KR$1)</f>
        <v/>
      </c>
      <c r="KS4">
        <f>SUMIFS('EIA Imports'!$D:$D,'EIA Imports'!$E:$E,$A4,'EIA Imports'!$B:$B,KS$1)</f>
        <v/>
      </c>
      <c r="KT4">
        <f>SUMIFS('EIA Imports'!$D:$D,'EIA Imports'!$E:$E,$A4,'EIA Imports'!$B:$B,KT$1)</f>
        <v/>
      </c>
      <c r="KU4">
        <f>SUMIFS('EIA Imports'!$D:$D,'EIA Imports'!$E:$E,$A4,'EIA Imports'!$B:$B,KU$1)</f>
        <v/>
      </c>
      <c r="KV4">
        <f>SUMIFS('EIA Imports'!$D:$D,'EIA Imports'!$E:$E,$A4,'EIA Imports'!$B:$B,KV$1)</f>
        <v/>
      </c>
      <c r="KW4">
        <f>SUMIFS('EIA Imports'!$D:$D,'EIA Imports'!$E:$E,$A4,'EIA Imports'!$B:$B,KW$1)</f>
        <v/>
      </c>
      <c r="KX4">
        <f>SUMIFS('EIA Imports'!$D:$D,'EIA Imports'!$E:$E,$A4,'EIA Imports'!$B:$B,KX$1)</f>
        <v/>
      </c>
      <c r="KY4">
        <f>SUMIFS('EIA Imports'!$D:$D,'EIA Imports'!$E:$E,$A4,'EIA Imports'!$B:$B,KY$1)</f>
        <v/>
      </c>
      <c r="KZ4">
        <f>SUMIFS('EIA Imports'!$D:$D,'EIA Imports'!$E:$E,$A4,'EIA Imports'!$B:$B,KZ$1)</f>
        <v/>
      </c>
      <c r="LA4">
        <f>SUMIFS('EIA Imports'!$D:$D,'EIA Imports'!$E:$E,$A4,'EIA Imports'!$B:$B,LA$1)</f>
        <v/>
      </c>
      <c r="LB4">
        <f>SUMIFS('EIA Imports'!$D:$D,'EIA Imports'!$E:$E,$A4,'EIA Imports'!$B:$B,LB$1)</f>
        <v/>
      </c>
      <c r="LC4">
        <f>SUMIFS('EIA Imports'!$D:$D,'EIA Imports'!$E:$E,$A4,'EIA Imports'!$B:$B,LC$1)</f>
        <v/>
      </c>
      <c r="LD4">
        <f>SUMIFS('EIA Imports'!$D:$D,'EIA Imports'!$E:$E,$A4,'EIA Imports'!$B:$B,LD$1)</f>
        <v/>
      </c>
      <c r="LE4">
        <f>SUMIFS('EIA Imports'!$D:$D,'EIA Imports'!$E:$E,$A4,'EIA Imports'!$B:$B,LE$1)</f>
        <v/>
      </c>
      <c r="LF4">
        <f>SUMIFS('EIA Imports'!$D:$D,'EIA Imports'!$E:$E,$A4,'EIA Imports'!$B:$B,LF$1)</f>
        <v/>
      </c>
      <c r="LG4">
        <f>SUMIFS('EIA Imports'!$D:$D,'EIA Imports'!$E:$E,$A4,'EIA Imports'!$B:$B,LG$1)</f>
        <v/>
      </c>
      <c r="LH4">
        <f>SUMIFS('EIA Imports'!$D:$D,'EIA Imports'!$E:$E,$A4,'EIA Imports'!$B:$B,LH$1)</f>
        <v/>
      </c>
      <c r="LI4">
        <f>SUMIFS('EIA Imports'!$D:$D,'EIA Imports'!$E:$E,$A4,'EIA Imports'!$B:$B,LI$1)</f>
        <v/>
      </c>
      <c r="LJ4">
        <f>SUMIFS('EIA Imports'!$D:$D,'EIA Imports'!$E:$E,$A4,'EIA Imports'!$B:$B,LJ$1)</f>
        <v/>
      </c>
      <c r="LK4">
        <f>SUMIFS('EIA Imports'!$D:$D,'EIA Imports'!$E:$E,$A4,'EIA Imports'!$B:$B,LK$1)</f>
        <v/>
      </c>
      <c r="LL4">
        <f>SUMIFS('EIA Imports'!$D:$D,'EIA Imports'!$E:$E,$A4,'EIA Imports'!$B:$B,LL$1)</f>
        <v/>
      </c>
      <c r="LM4">
        <f>SUMIFS('EIA Imports'!$D:$D,'EIA Imports'!$E:$E,$A4,'EIA Imports'!$B:$B,LM$1)</f>
        <v/>
      </c>
      <c r="LN4">
        <f>SUMIFS('EIA Imports'!$D:$D,'EIA Imports'!$E:$E,$A4,'EIA Imports'!$B:$B,LN$1)</f>
        <v/>
      </c>
      <c r="LO4">
        <f>SUMIFS('EIA Imports'!$D:$D,'EIA Imports'!$E:$E,$A4,'EIA Imports'!$B:$B,LO$1)</f>
        <v/>
      </c>
      <c r="LP4">
        <f>SUMIFS('EIA Imports'!$D:$D,'EIA Imports'!$E:$E,$A4,'EIA Imports'!$B:$B,LP$1)</f>
        <v/>
      </c>
      <c r="LQ4">
        <f>SUMIFS('EIA Imports'!$D:$D,'EIA Imports'!$E:$E,$A4,'EIA Imports'!$B:$B,LQ$1)</f>
        <v/>
      </c>
      <c r="LR4">
        <f>SUMIFS('EIA Imports'!$D:$D,'EIA Imports'!$E:$E,$A4,'EIA Imports'!$B:$B,LR$1)</f>
        <v/>
      </c>
      <c r="LS4">
        <f>SUMIFS('EIA Imports'!$D:$D,'EIA Imports'!$E:$E,$A4,'EIA Imports'!$B:$B,LS$1)</f>
        <v/>
      </c>
      <c r="LT4">
        <f>SUMIFS('EIA Imports'!$D:$D,'EIA Imports'!$E:$E,$A4,'EIA Imports'!$B:$B,LT$1)</f>
        <v/>
      </c>
      <c r="LU4">
        <f>SUMIFS('EIA Imports'!$D:$D,'EIA Imports'!$E:$E,$A4,'EIA Imports'!$B:$B,LU$1)</f>
        <v/>
      </c>
      <c r="LV4">
        <f>SUMIFS('EIA Imports'!$D:$D,'EIA Imports'!$E:$E,$A4,'EIA Imports'!$B:$B,LV$1)</f>
        <v/>
      </c>
      <c r="LW4">
        <f>SUMIFS('EIA Imports'!$D:$D,'EIA Imports'!$E:$E,$A4,'EIA Imports'!$B:$B,LW$1)</f>
        <v/>
      </c>
      <c r="LX4">
        <f>SUMIFS('EIA Imports'!$D:$D,'EIA Imports'!$E:$E,$A4,'EIA Imports'!$B:$B,LX$1)</f>
        <v/>
      </c>
      <c r="LY4">
        <f>SUMIFS('EIA Imports'!$D:$D,'EIA Imports'!$E:$E,$A4,'EIA Imports'!$B:$B,LY$1)</f>
        <v/>
      </c>
      <c r="LZ4">
        <f>SUMIFS('EIA Imports'!$D:$D,'EIA Imports'!$E:$E,$A4,'EIA Imports'!$B:$B,LZ$1)</f>
        <v/>
      </c>
      <c r="MA4">
        <f>SUMIFS('EIA Imports'!$D:$D,'EIA Imports'!$E:$E,$A4,'EIA Imports'!$B:$B,MA$1)</f>
        <v/>
      </c>
      <c r="MB4">
        <f>SUMIFS('EIA Imports'!$D:$D,'EIA Imports'!$E:$E,$A4,'EIA Imports'!$B:$B,MB$1)</f>
        <v/>
      </c>
      <c r="MC4">
        <f>SUMIFS('EIA Imports'!$D:$D,'EIA Imports'!$E:$E,$A4,'EIA Imports'!$B:$B,MC$1)</f>
        <v/>
      </c>
      <c r="MD4">
        <f>SUMIFS('EIA Imports'!$D:$D,'EIA Imports'!$E:$E,$A4,'EIA Imports'!$B:$B,MD$1)</f>
        <v/>
      </c>
      <c r="ME4">
        <f>SUMIFS('EIA Imports'!$D:$D,'EIA Imports'!$E:$E,$A4,'EIA Imports'!$B:$B,ME$1)</f>
        <v/>
      </c>
      <c r="MF4">
        <f>SUMIFS('EIA Imports'!$D:$D,'EIA Imports'!$E:$E,$A4,'EIA Imports'!$B:$B,MF$1)</f>
        <v/>
      </c>
      <c r="MG4">
        <f>SUMIFS('EIA Imports'!$D:$D,'EIA Imports'!$E:$E,$A4,'EIA Imports'!$B:$B,MG$1)</f>
        <v/>
      </c>
      <c r="MH4">
        <f>SUMIFS('EIA Imports'!$D:$D,'EIA Imports'!$E:$E,$A4,'EIA Imports'!$B:$B,MH$1)</f>
        <v/>
      </c>
      <c r="MI4">
        <f>SUMIFS('EIA Imports'!$D:$D,'EIA Imports'!$E:$E,$A4,'EIA Imports'!$B:$B,MI$1)</f>
        <v/>
      </c>
      <c r="MJ4">
        <f>SUMIFS('EIA Imports'!$D:$D,'EIA Imports'!$E:$E,$A4,'EIA Imports'!$B:$B,MJ$1)</f>
        <v/>
      </c>
      <c r="MK4">
        <f>SUMIFS('EIA Imports'!$D:$D,'EIA Imports'!$E:$E,$A4,'EIA Imports'!$B:$B,MK$1)</f>
        <v/>
      </c>
      <c r="ML4">
        <f>SUMIFS('EIA Imports'!$D:$D,'EIA Imports'!$E:$E,$A4,'EIA Imports'!$B:$B,ML$1)</f>
        <v/>
      </c>
      <c r="MM4">
        <f>SUMIFS('EIA Imports'!$D:$D,'EIA Imports'!$E:$E,$A4,'EIA Imports'!$B:$B,MM$1)</f>
        <v/>
      </c>
      <c r="MN4">
        <f>SUMIFS('EIA Imports'!$D:$D,'EIA Imports'!$E:$E,$A4,'EIA Imports'!$B:$B,MN$1)</f>
        <v/>
      </c>
      <c r="MO4">
        <f>SUMIFS('EIA Imports'!$D:$D,'EIA Imports'!$E:$E,$A4,'EIA Imports'!$B:$B,MO$1)</f>
        <v/>
      </c>
      <c r="MP4">
        <f>SUMIFS('EIA Imports'!$D:$D,'EIA Imports'!$E:$E,$A4,'EIA Imports'!$B:$B,MP$1)</f>
        <v/>
      </c>
      <c r="MQ4">
        <f>SUMIFS('EIA Imports'!$D:$D,'EIA Imports'!$E:$E,$A4,'EIA Imports'!$B:$B,MQ$1)</f>
        <v/>
      </c>
      <c r="MR4">
        <f>SUMIFS('EIA Imports'!$D:$D,'EIA Imports'!$E:$E,$A4,'EIA Imports'!$B:$B,MR$1)</f>
        <v/>
      </c>
      <c r="MS4">
        <f>SUMIFS('EIA Imports'!$D:$D,'EIA Imports'!$E:$E,$A4,'EIA Imports'!$B:$B,MS$1)</f>
        <v/>
      </c>
      <c r="MT4">
        <f>SUMIFS('EIA Imports'!$D:$D,'EIA Imports'!$E:$E,$A4,'EIA Imports'!$B:$B,MT$1)</f>
        <v/>
      </c>
      <c r="MU4">
        <f>SUMIFS('EIA Imports'!$D:$D,'EIA Imports'!$E:$E,$A4,'EIA Imports'!$B:$B,MU$1)</f>
        <v/>
      </c>
      <c r="MV4">
        <f>SUMIFS('EIA Imports'!$D:$D,'EIA Imports'!$E:$E,$A4,'EIA Imports'!$B:$B,MV$1)</f>
        <v/>
      </c>
      <c r="MW4">
        <f>SUMIFS('EIA Imports'!$D:$D,'EIA Imports'!$E:$E,$A4,'EIA Imports'!$B:$B,MW$1)</f>
        <v/>
      </c>
      <c r="MX4">
        <f>SUMIFS('EIA Imports'!$D:$D,'EIA Imports'!$E:$E,$A4,'EIA Imports'!$B:$B,MX$1)</f>
        <v/>
      </c>
      <c r="MY4">
        <f>SUMIFS('EIA Imports'!$D:$D,'EIA Imports'!$E:$E,$A4,'EIA Imports'!$B:$B,MY$1)</f>
        <v/>
      </c>
      <c r="MZ4">
        <f>SUMIFS('EIA Imports'!$D:$D,'EIA Imports'!$E:$E,$A4,'EIA Imports'!$B:$B,MZ$1)</f>
        <v/>
      </c>
      <c r="NA4">
        <f>SUMIFS('EIA Imports'!$D:$D,'EIA Imports'!$E:$E,$A4,'EIA Imports'!$B:$B,NA$1)</f>
        <v/>
      </c>
      <c r="NB4">
        <f>SUMIFS('EIA Imports'!$D:$D,'EIA Imports'!$E:$E,$A4,'EIA Imports'!$B:$B,NB$1)</f>
        <v/>
      </c>
      <c r="NC4">
        <f>SUMIFS('EIA Imports'!$D:$D,'EIA Imports'!$E:$E,$A4,'EIA Imports'!$B:$B,NC$1)</f>
        <v/>
      </c>
      <c r="ND4">
        <f>SUMIFS('EIA Imports'!$D:$D,'EIA Imports'!$E:$E,$A4,'EIA Imports'!$B:$B,ND$1)</f>
        <v/>
      </c>
      <c r="NE4">
        <f>SUMIFS('EIA Imports'!$D:$D,'EIA Imports'!$E:$E,$A4,'EIA Imports'!$B:$B,NE$1)</f>
        <v/>
      </c>
      <c r="NF4">
        <f>SUMIFS('EIA Imports'!$D:$D,'EIA Imports'!$E:$E,$A4,'EIA Imports'!$B:$B,NF$1)</f>
        <v/>
      </c>
      <c r="NG4">
        <f>SUMIFS('EIA Imports'!$D:$D,'EIA Imports'!$E:$E,$A4,'EIA Imports'!$B:$B,NG$1)</f>
        <v/>
      </c>
      <c r="NH4">
        <f>SUMIFS('EIA Imports'!$D:$D,'EIA Imports'!$E:$E,$A4,'EIA Imports'!$B:$B,NH$1)</f>
        <v/>
      </c>
      <c r="NI4">
        <f>SUMIFS('EIA Imports'!$D:$D,'EIA Imports'!$E:$E,$A4,'EIA Imports'!$B:$B,NI$1)</f>
        <v/>
      </c>
      <c r="NJ4">
        <f>SUMIFS('EIA Imports'!$D:$D,'EIA Imports'!$E:$E,$A4,'EIA Imports'!$B:$B,NJ$1)</f>
        <v/>
      </c>
      <c r="NK4">
        <f>SUMIFS('EIA Imports'!$D:$D,'EIA Imports'!$E:$E,$A4,'EIA Imports'!$B:$B,NK$1)</f>
        <v/>
      </c>
      <c r="NL4">
        <f>SUMIFS('EIA Imports'!$D:$D,'EIA Imports'!$E:$E,$A4,'EIA Imports'!$B:$B,NL$1)</f>
        <v/>
      </c>
      <c r="NM4">
        <f>SUMIFS('EIA Imports'!$D:$D,'EIA Imports'!$E:$E,$A4,'EIA Imports'!$B:$B,NM$1)</f>
        <v/>
      </c>
      <c r="NN4">
        <f>SUMIFS('EIA Imports'!$D:$D,'EIA Imports'!$E:$E,$A4,'EIA Imports'!$B:$B,NN$1)</f>
        <v/>
      </c>
      <c r="NO4">
        <f>SUMIFS('EIA Imports'!$D:$D,'EIA Imports'!$E:$E,$A4,'EIA Imports'!$B:$B,NO$1)</f>
        <v/>
      </c>
      <c r="NP4">
        <f>SUMIFS('EIA Imports'!$D:$D,'EIA Imports'!$E:$E,$A4,'EIA Imports'!$B:$B,NP$1)</f>
        <v/>
      </c>
      <c r="NQ4">
        <f>SUMIFS('EIA Imports'!$D:$D,'EIA Imports'!$E:$E,$A4,'EIA Imports'!$B:$B,NQ$1)</f>
        <v/>
      </c>
      <c r="NR4">
        <f>SUMIFS('EIA Imports'!$D:$D,'EIA Imports'!$E:$E,$A4,'EIA Imports'!$B:$B,NR$1)</f>
        <v/>
      </c>
      <c r="NS4">
        <f>SUMIFS('EIA Imports'!$D:$D,'EIA Imports'!$E:$E,$A4,'EIA Imports'!$B:$B,NS$1)</f>
        <v/>
      </c>
      <c r="NT4">
        <f>SUMIFS('EIA Imports'!$D:$D,'EIA Imports'!$E:$E,$A4,'EIA Imports'!$B:$B,NT$1)</f>
        <v/>
      </c>
      <c r="NU4">
        <f>SUMIFS('EIA Imports'!$D:$D,'EIA Imports'!$E:$E,$A4,'EIA Imports'!$B:$B,NU$1)</f>
        <v/>
      </c>
      <c r="NV4">
        <f>SUMIFS('EIA Imports'!$D:$D,'EIA Imports'!$E:$E,$A4,'EIA Imports'!$B:$B,NV$1)</f>
        <v/>
      </c>
      <c r="NW4">
        <f>SUMIFS('EIA Imports'!$D:$D,'EIA Imports'!$E:$E,$A4,'EIA Imports'!$B:$B,NW$1)</f>
        <v/>
      </c>
      <c r="NX4">
        <f>SUMIFS('EIA Imports'!$D:$D,'EIA Imports'!$E:$E,$A4,'EIA Imports'!$B:$B,NX$1)</f>
        <v/>
      </c>
      <c r="NY4">
        <f>SUMIFS('EIA Imports'!$D:$D,'EIA Imports'!$E:$E,$A4,'EIA Imports'!$B:$B,NY$1)</f>
        <v/>
      </c>
      <c r="NZ4">
        <f>SUMIFS('EIA Imports'!$D:$D,'EIA Imports'!$E:$E,$A4,'EIA Imports'!$B:$B,NZ$1)</f>
        <v/>
      </c>
      <c r="OA4">
        <f>SUMIFS('EIA Imports'!$D:$D,'EIA Imports'!$E:$E,$A4,'EIA Imports'!$B:$B,OA$1)</f>
        <v/>
      </c>
      <c r="OB4">
        <f>SUMIFS('EIA Imports'!$D:$D,'EIA Imports'!$E:$E,$A4,'EIA Imports'!$B:$B,OB$1)</f>
        <v/>
      </c>
      <c r="OC4">
        <f>SUMIFS('EIA Imports'!$D:$D,'EIA Imports'!$E:$E,$A4,'EIA Imports'!$B:$B,OC$1)</f>
        <v/>
      </c>
      <c r="OD4">
        <f>SUMIFS('EIA Imports'!$D:$D,'EIA Imports'!$E:$E,$A4,'EIA Imports'!$B:$B,OD$1)</f>
        <v/>
      </c>
      <c r="OE4">
        <f>SUMIFS('EIA Imports'!$D:$D,'EIA Imports'!$E:$E,$A4,'EIA Imports'!$B:$B,OE$1)</f>
        <v/>
      </c>
      <c r="OF4">
        <f>SUMIFS('EIA Imports'!$D:$D,'EIA Imports'!$E:$E,$A4,'EIA Imports'!$B:$B,OF$1)</f>
        <v/>
      </c>
      <c r="OG4">
        <f>SUMIFS('EIA Imports'!$D:$D,'EIA Imports'!$E:$E,$A4,'EIA Imports'!$B:$B,OG$1)</f>
        <v/>
      </c>
      <c r="OH4">
        <f>SUMIFS('EIA Imports'!$D:$D,'EIA Imports'!$E:$E,$A4,'EIA Imports'!$B:$B,OH$1)</f>
        <v/>
      </c>
      <c r="OI4">
        <f>SUMIFS('EIA Imports'!$D:$D,'EIA Imports'!$E:$E,$A4,'EIA Imports'!$B:$B,OI$1)</f>
        <v/>
      </c>
      <c r="OJ4">
        <f>SUMIFS('EIA Imports'!$D:$D,'EIA Imports'!$E:$E,$A4,'EIA Imports'!$B:$B,OJ$1)</f>
        <v/>
      </c>
      <c r="OK4">
        <f>SUMIFS('EIA Imports'!$D:$D,'EIA Imports'!$E:$E,$A4,'EIA Imports'!$B:$B,OK$1)</f>
        <v/>
      </c>
      <c r="OL4">
        <f>SUMIFS('EIA Imports'!$D:$D,'EIA Imports'!$E:$E,$A4,'EIA Imports'!$B:$B,OL$1)</f>
        <v/>
      </c>
      <c r="OM4">
        <f>SUMIFS('EIA Imports'!$D:$D,'EIA Imports'!$E:$E,$A4,'EIA Imports'!$B:$B,OM$1)</f>
        <v/>
      </c>
      <c r="ON4">
        <f>SUMIFS('EIA Imports'!$D:$D,'EIA Imports'!$E:$E,$A4,'EIA Imports'!$B:$B,ON$1)</f>
        <v/>
      </c>
      <c r="OO4">
        <f>SUMIFS('EIA Imports'!$D:$D,'EIA Imports'!$E:$E,$A4,'EIA Imports'!$B:$B,OO$1)</f>
        <v/>
      </c>
      <c r="OP4">
        <f>SUMIFS('EIA Imports'!$D:$D,'EIA Imports'!$E:$E,$A4,'EIA Imports'!$B:$B,OP$1)</f>
        <v/>
      </c>
      <c r="OQ4">
        <f>SUMIFS('EIA Imports'!$D:$D,'EIA Imports'!$E:$E,$A4,'EIA Imports'!$B:$B,OQ$1)</f>
        <v/>
      </c>
      <c r="OR4">
        <f>SUMIFS('EIA Imports'!$D:$D,'EIA Imports'!$E:$E,$A4,'EIA Imports'!$B:$B,OR$1)</f>
        <v/>
      </c>
      <c r="OS4">
        <f>SUMIFS('EIA Imports'!$D:$D,'EIA Imports'!$E:$E,$A4,'EIA Imports'!$B:$B,OS$1)</f>
        <v/>
      </c>
      <c r="OT4">
        <f>SUMIFS('EIA Imports'!$D:$D,'EIA Imports'!$E:$E,$A4,'EIA Imports'!$B:$B,OT$1)</f>
        <v/>
      </c>
      <c r="OU4">
        <f>SUMIFS('EIA Imports'!$D:$D,'EIA Imports'!$E:$E,$A4,'EIA Imports'!$B:$B,OU$1)</f>
        <v/>
      </c>
      <c r="OV4">
        <f>SUMIFS('EIA Imports'!$D:$D,'EIA Imports'!$E:$E,$A4,'EIA Imports'!$B:$B,OV$1)</f>
        <v/>
      </c>
      <c r="OW4">
        <f>SUMIFS('EIA Imports'!$D:$D,'EIA Imports'!$E:$E,$A4,'EIA Imports'!$B:$B,OW$1)</f>
        <v/>
      </c>
      <c r="OX4">
        <f>SUMIFS('EIA Imports'!$D:$D,'EIA Imports'!$E:$E,$A4,'EIA Imports'!$B:$B,OX$1)</f>
        <v/>
      </c>
      <c r="OY4">
        <f>SUMIFS('EIA Imports'!$D:$D,'EIA Imports'!$E:$E,$A4,'EIA Imports'!$B:$B,OY$1)</f>
        <v/>
      </c>
      <c r="OZ4">
        <f>SUMIFS('EIA Imports'!$D:$D,'EIA Imports'!$E:$E,$A4,'EIA Imports'!$B:$B,OZ$1)</f>
        <v/>
      </c>
      <c r="PA4">
        <f>SUMIFS('EIA Imports'!$D:$D,'EIA Imports'!$E:$E,$A4,'EIA Imports'!$B:$B,PA$1)</f>
        <v/>
      </c>
      <c r="PB4">
        <f>SUMIFS('EIA Imports'!$D:$D,'EIA Imports'!$E:$E,$A4,'EIA Imports'!$B:$B,PB$1)</f>
        <v/>
      </c>
      <c r="PC4">
        <f>SUMIFS('EIA Imports'!$D:$D,'EIA Imports'!$E:$E,$A4,'EIA Imports'!$B:$B,PC$1)</f>
        <v/>
      </c>
      <c r="PD4">
        <f>SUMIFS('EIA Imports'!$D:$D,'EIA Imports'!$E:$E,$A4,'EIA Imports'!$B:$B,PD$1)</f>
        <v/>
      </c>
      <c r="PE4">
        <f>SUMIFS('EIA Imports'!$D:$D,'EIA Imports'!$E:$E,$A4,'EIA Imports'!$B:$B,PE$1)</f>
        <v/>
      </c>
      <c r="PF4">
        <f>SUMIFS('EIA Imports'!$D:$D,'EIA Imports'!$E:$E,$A4,'EIA Imports'!$B:$B,PF$1)</f>
        <v/>
      </c>
      <c r="PG4">
        <f>SUMIFS('EIA Imports'!$D:$D,'EIA Imports'!$E:$E,$A4,'EIA Imports'!$B:$B,PG$1)</f>
        <v/>
      </c>
      <c r="PH4">
        <f>SUMIFS('EIA Imports'!$D:$D,'EIA Imports'!$E:$E,$A4,'EIA Imports'!$B:$B,PH$1)</f>
        <v/>
      </c>
      <c r="PI4">
        <f>SUMIFS('EIA Imports'!$D:$D,'EIA Imports'!$E:$E,$A4,'EIA Imports'!$B:$B,PI$1)</f>
        <v/>
      </c>
      <c r="PJ4">
        <f>SUMIFS('EIA Imports'!$D:$D,'EIA Imports'!$E:$E,$A4,'EIA Imports'!$B:$B,PJ$1)</f>
        <v/>
      </c>
      <c r="PK4">
        <f>SUMIFS('EIA Imports'!$D:$D,'EIA Imports'!$E:$E,$A4,'EIA Imports'!$B:$B,PK$1)</f>
        <v/>
      </c>
      <c r="PL4">
        <f>SUMIFS('EIA Imports'!$D:$D,'EIA Imports'!$E:$E,$A4,'EIA Imports'!$B:$B,PL$1)</f>
        <v/>
      </c>
      <c r="PM4">
        <f>SUMIFS('EIA Imports'!$D:$D,'EIA Imports'!$E:$E,$A4,'EIA Imports'!$B:$B,PM$1)</f>
        <v/>
      </c>
      <c r="PN4">
        <f>SUMIFS('EIA Imports'!$D:$D,'EIA Imports'!$E:$E,$A4,'EIA Imports'!$B:$B,PN$1)</f>
        <v/>
      </c>
      <c r="PO4">
        <f>SUMIFS('EIA Imports'!$D:$D,'EIA Imports'!$E:$E,$A4,'EIA Imports'!$B:$B,PO$1)</f>
        <v/>
      </c>
      <c r="PP4">
        <f>SUMIFS('EIA Imports'!$D:$D,'EIA Imports'!$E:$E,$A4,'EIA Imports'!$B:$B,PP$1)</f>
        <v/>
      </c>
      <c r="PQ4">
        <f>SUMIFS('EIA Imports'!$D:$D,'EIA Imports'!$E:$E,$A4,'EIA Imports'!$B:$B,PQ$1)</f>
        <v/>
      </c>
      <c r="PR4">
        <f>SUMIFS('EIA Imports'!$D:$D,'EIA Imports'!$E:$E,$A4,'EIA Imports'!$B:$B,PR$1)</f>
        <v/>
      </c>
      <c r="PS4">
        <f>SUMIFS('EIA Imports'!$D:$D,'EIA Imports'!$E:$E,$A4,'EIA Imports'!$B:$B,PS$1)</f>
        <v/>
      </c>
      <c r="PT4">
        <f>SUMIFS('EIA Imports'!$D:$D,'EIA Imports'!$E:$E,$A4,'EIA Imports'!$B:$B,PT$1)</f>
        <v/>
      </c>
      <c r="PU4">
        <f>SUMIFS('EIA Imports'!$D:$D,'EIA Imports'!$E:$E,$A4,'EIA Imports'!$B:$B,PU$1)</f>
        <v/>
      </c>
      <c r="PV4">
        <f>SUMIFS('EIA Imports'!$D:$D,'EIA Imports'!$E:$E,$A4,'EIA Imports'!$B:$B,PV$1)</f>
        <v/>
      </c>
      <c r="PW4">
        <f>SUMIFS('EIA Imports'!$D:$D,'EIA Imports'!$E:$E,$A4,'EIA Imports'!$B:$B,PW$1)</f>
        <v/>
      </c>
      <c r="PX4">
        <f>SUMIFS('EIA Imports'!$D:$D,'EIA Imports'!$E:$E,$A4,'EIA Imports'!$B:$B,PX$1)</f>
        <v/>
      </c>
      <c r="PY4">
        <f>SUMIFS('EIA Imports'!$D:$D,'EIA Imports'!$E:$E,$A4,'EIA Imports'!$B:$B,PY$1)</f>
        <v/>
      </c>
      <c r="PZ4">
        <f>SUMIFS('EIA Imports'!$D:$D,'EIA Imports'!$E:$E,$A4,'EIA Imports'!$B:$B,PZ$1)</f>
        <v/>
      </c>
      <c r="QA4">
        <f>SUMIFS('EIA Imports'!$D:$D,'EIA Imports'!$E:$E,$A4,'EIA Imports'!$B:$B,QA$1)</f>
        <v/>
      </c>
      <c r="QB4">
        <f>SUMIFS('EIA Imports'!$D:$D,'EIA Imports'!$E:$E,$A4,'EIA Imports'!$B:$B,QB$1)</f>
        <v/>
      </c>
      <c r="QC4">
        <f>SUMIFS('EIA Imports'!$D:$D,'EIA Imports'!$E:$E,$A4,'EIA Imports'!$B:$B,QC$1)</f>
        <v/>
      </c>
      <c r="QD4">
        <f>SUMIFS('EIA Imports'!$D:$D,'EIA Imports'!$E:$E,$A4,'EIA Imports'!$B:$B,QD$1)</f>
        <v/>
      </c>
      <c r="QE4">
        <f>SUMIFS('EIA Imports'!$D:$D,'EIA Imports'!$E:$E,$A4,'EIA Imports'!$B:$B,QE$1)</f>
        <v/>
      </c>
      <c r="QF4">
        <f>SUMIFS('EIA Imports'!$D:$D,'EIA Imports'!$E:$E,$A4,'EIA Imports'!$B:$B,QF$1)</f>
        <v/>
      </c>
      <c r="QG4">
        <f>SUMIFS('EIA Imports'!$D:$D,'EIA Imports'!$E:$E,$A4,'EIA Imports'!$B:$B,QG$1)</f>
        <v/>
      </c>
      <c r="QH4">
        <f>SUMIFS('EIA Imports'!$D:$D,'EIA Imports'!$E:$E,$A4,'EIA Imports'!$B:$B,QH$1)</f>
        <v/>
      </c>
      <c r="QI4">
        <f>SUMIFS('EIA Imports'!$D:$D,'EIA Imports'!$E:$E,$A4,'EIA Imports'!$B:$B,QI$1)</f>
        <v/>
      </c>
      <c r="QJ4">
        <f>SUMIFS('EIA Imports'!$D:$D,'EIA Imports'!$E:$E,$A4,'EIA Imports'!$B:$B,QJ$1)</f>
        <v/>
      </c>
      <c r="QK4">
        <f>SUMIFS('EIA Imports'!$D:$D,'EIA Imports'!$E:$E,$A4,'EIA Imports'!$B:$B,QK$1)</f>
        <v/>
      </c>
      <c r="QL4">
        <f>SUMIFS('EIA Imports'!$D:$D,'EIA Imports'!$E:$E,$A4,'EIA Imports'!$B:$B,QL$1)</f>
        <v/>
      </c>
      <c r="QM4">
        <f>SUMIFS('EIA Imports'!$D:$D,'EIA Imports'!$E:$E,$A4,'EIA Imports'!$B:$B,QM$1)</f>
        <v/>
      </c>
      <c r="QN4">
        <f>SUMIFS('EIA Imports'!$D:$D,'EIA Imports'!$E:$E,$A4,'EIA Imports'!$B:$B,QN$1)</f>
        <v/>
      </c>
      <c r="QO4">
        <f>SUMIFS('EIA Imports'!$D:$D,'EIA Imports'!$E:$E,$A4,'EIA Imports'!$B:$B,QO$1)</f>
        <v/>
      </c>
      <c r="QP4">
        <f>SUMIFS('EIA Imports'!$D:$D,'EIA Imports'!$E:$E,$A4,'EIA Imports'!$B:$B,QP$1)</f>
        <v/>
      </c>
      <c r="QQ4">
        <f>SUMIFS('EIA Imports'!$D:$D,'EIA Imports'!$E:$E,$A4,'EIA Imports'!$B:$B,QQ$1)</f>
        <v/>
      </c>
      <c r="QR4">
        <f>SUMIFS('EIA Imports'!$D:$D,'EIA Imports'!$E:$E,$A4,'EIA Imports'!$B:$B,QR$1)</f>
        <v/>
      </c>
      <c r="QS4">
        <f>SUMIFS('EIA Imports'!$D:$D,'EIA Imports'!$E:$E,$A4,'EIA Imports'!$B:$B,QS$1)</f>
        <v/>
      </c>
      <c r="QT4">
        <f>SUMIFS('EIA Imports'!$D:$D,'EIA Imports'!$E:$E,$A4,'EIA Imports'!$B:$B,QT$1)</f>
        <v/>
      </c>
      <c r="QU4">
        <f>SUMIFS('EIA Imports'!$D:$D,'EIA Imports'!$E:$E,$A4,'EIA Imports'!$B:$B,QU$1)</f>
        <v/>
      </c>
      <c r="QV4">
        <f>SUMIFS('EIA Imports'!$D:$D,'EIA Imports'!$E:$E,$A4,'EIA Imports'!$B:$B,QV$1)</f>
        <v/>
      </c>
      <c r="QW4">
        <f>SUMIFS('EIA Imports'!$D:$D,'EIA Imports'!$E:$E,$A4,'EIA Imports'!$B:$B,QW$1)</f>
        <v/>
      </c>
      <c r="QX4">
        <f>SUMIFS('EIA Imports'!$D:$D,'EIA Imports'!$E:$E,$A4,'EIA Imports'!$B:$B,QX$1)</f>
        <v/>
      </c>
      <c r="QY4">
        <f>SUMIFS('EIA Imports'!$D:$D,'EIA Imports'!$E:$E,$A4,'EIA Imports'!$B:$B,QY$1)</f>
        <v/>
      </c>
      <c r="QZ4">
        <f>SUMIFS('EIA Imports'!$D:$D,'EIA Imports'!$E:$E,$A4,'EIA Imports'!$B:$B,QZ$1)</f>
        <v/>
      </c>
      <c r="RA4">
        <f>SUMIFS('EIA Imports'!$D:$D,'EIA Imports'!$E:$E,$A4,'EIA Imports'!$B:$B,RA$1)</f>
        <v/>
      </c>
      <c r="RB4">
        <f>SUMIFS('EIA Imports'!$D:$D,'EIA Imports'!$E:$E,$A4,'EIA Imports'!$B:$B,RB$1)</f>
        <v/>
      </c>
      <c r="RC4">
        <f>SUMIFS('EIA Imports'!$D:$D,'EIA Imports'!$E:$E,$A4,'EIA Imports'!$B:$B,RC$1)</f>
        <v/>
      </c>
      <c r="RD4">
        <f>SUMIFS('EIA Imports'!$D:$D,'EIA Imports'!$E:$E,$A4,'EIA Imports'!$B:$B,RD$1)</f>
        <v/>
      </c>
      <c r="RE4">
        <f>SUMIFS('EIA Imports'!$D:$D,'EIA Imports'!$E:$E,$A4,'EIA Imports'!$B:$B,RE$1)</f>
        <v/>
      </c>
      <c r="RF4">
        <f>SUMIFS('EIA Imports'!$D:$D,'EIA Imports'!$E:$E,$A4,'EIA Imports'!$B:$B,RF$1)</f>
        <v/>
      </c>
      <c r="RG4">
        <f>SUMIFS('EIA Imports'!$D:$D,'EIA Imports'!$E:$E,$A4,'EIA Imports'!$B:$B,RG$1)</f>
        <v/>
      </c>
      <c r="RH4">
        <f>SUMIFS('EIA Imports'!$D:$D,'EIA Imports'!$E:$E,$A4,'EIA Imports'!$B:$B,RH$1)</f>
        <v/>
      </c>
      <c r="RI4">
        <f>SUMIFS('EIA Imports'!$D:$D,'EIA Imports'!$E:$E,$A4,'EIA Imports'!$B:$B,RI$1)</f>
        <v/>
      </c>
      <c r="RJ4">
        <f>SUMIFS('EIA Imports'!$D:$D,'EIA Imports'!$E:$E,$A4,'EIA Imports'!$B:$B,RJ$1)</f>
        <v/>
      </c>
      <c r="RK4">
        <f>SUMIFS('EIA Imports'!$D:$D,'EIA Imports'!$E:$E,$A4,'EIA Imports'!$B:$B,RK$1)</f>
        <v/>
      </c>
      <c r="RL4">
        <f>SUMIFS('EIA Imports'!$D:$D,'EIA Imports'!$E:$E,$A4,'EIA Imports'!$B:$B,RL$1)</f>
        <v/>
      </c>
      <c r="RM4">
        <f>SUMIFS('EIA Imports'!$D:$D,'EIA Imports'!$E:$E,$A4,'EIA Imports'!$B:$B,RM$1)</f>
        <v/>
      </c>
      <c r="RN4">
        <f>SUMIFS('EIA Imports'!$D:$D,'EIA Imports'!$E:$E,$A4,'EIA Imports'!$B:$B,RN$1)</f>
        <v/>
      </c>
      <c r="RO4">
        <f>SUMIFS('EIA Imports'!$D:$D,'EIA Imports'!$E:$E,$A4,'EIA Imports'!$B:$B,RO$1)</f>
        <v/>
      </c>
      <c r="RP4">
        <f>SUMIFS('EIA Imports'!$D:$D,'EIA Imports'!$E:$E,$A4,'EIA Imports'!$B:$B,RP$1)</f>
        <v/>
      </c>
      <c r="RQ4">
        <f>SUMIFS('EIA Imports'!$D:$D,'EIA Imports'!$E:$E,$A4,'EIA Imports'!$B:$B,RQ$1)</f>
        <v/>
      </c>
      <c r="RR4">
        <f>SUMIFS('EIA Imports'!$D:$D,'EIA Imports'!$E:$E,$A4,'EIA Imports'!$B:$B,RR$1)</f>
        <v/>
      </c>
      <c r="RS4">
        <f>SUMIFS('EIA Imports'!$D:$D,'EIA Imports'!$E:$E,$A4,'EIA Imports'!$B:$B,RS$1)</f>
        <v/>
      </c>
      <c r="RT4">
        <f>SUMIFS('EIA Imports'!$D:$D,'EIA Imports'!$E:$E,$A4,'EIA Imports'!$B:$B,RT$1)</f>
        <v/>
      </c>
      <c r="RU4">
        <f>SUMIFS('EIA Imports'!$D:$D,'EIA Imports'!$E:$E,$A4,'EIA Imports'!$B:$B,RU$1)</f>
        <v/>
      </c>
      <c r="RV4">
        <f>SUMIFS('EIA Imports'!$D:$D,'EIA Imports'!$E:$E,$A4,'EIA Imports'!$B:$B,RV$1)</f>
        <v/>
      </c>
      <c r="RW4">
        <f>SUMIFS('EIA Imports'!$D:$D,'EIA Imports'!$E:$E,$A4,'EIA Imports'!$B:$B,RW$1)</f>
        <v/>
      </c>
      <c r="RX4">
        <f>SUMIFS('EIA Imports'!$D:$D,'EIA Imports'!$E:$E,$A4,'EIA Imports'!$B:$B,RX$1)</f>
        <v/>
      </c>
      <c r="RY4">
        <f>SUMIFS('EIA Imports'!$D:$D,'EIA Imports'!$E:$E,$A4,'EIA Imports'!$B:$B,RY$1)</f>
        <v/>
      </c>
      <c r="RZ4">
        <f>SUMIFS('EIA Imports'!$D:$D,'EIA Imports'!$E:$E,$A4,'EIA Imports'!$B:$B,RZ$1)</f>
        <v/>
      </c>
      <c r="SA4">
        <f>SUMIFS('EIA Imports'!$D:$D,'EIA Imports'!$E:$E,$A4,'EIA Imports'!$B:$B,SA$1)</f>
        <v/>
      </c>
      <c r="SB4">
        <f>SUMIFS('EIA Imports'!$D:$D,'EIA Imports'!$E:$E,$A4,'EIA Imports'!$B:$B,SB$1)</f>
        <v/>
      </c>
      <c r="SC4">
        <f>SUMIFS('EIA Imports'!$D:$D,'EIA Imports'!$E:$E,$A4,'EIA Imports'!$B:$B,SC$1)</f>
        <v/>
      </c>
      <c r="SD4">
        <f>SUMIFS('EIA Imports'!$D:$D,'EIA Imports'!$E:$E,$A4,'EIA Imports'!$B:$B,SD$1)</f>
        <v/>
      </c>
      <c r="SE4">
        <f>SUMIFS('EIA Imports'!$D:$D,'EIA Imports'!$E:$E,$A4,'EIA Imports'!$B:$B,SE$1)</f>
        <v/>
      </c>
      <c r="SF4">
        <f>SUMIFS('EIA Imports'!$D:$D,'EIA Imports'!$E:$E,$A4,'EIA Imports'!$B:$B,SF$1)</f>
        <v/>
      </c>
      <c r="SG4">
        <f>SUMIFS('EIA Imports'!$D:$D,'EIA Imports'!$E:$E,$A4,'EIA Imports'!$B:$B,SG$1)</f>
        <v/>
      </c>
      <c r="SH4">
        <f>SUMIFS('EIA Imports'!$D:$D,'EIA Imports'!$E:$E,$A4,'EIA Imports'!$B:$B,SH$1)</f>
        <v/>
      </c>
      <c r="SI4">
        <f>SUMIFS('EIA Imports'!$D:$D,'EIA Imports'!$E:$E,$A4,'EIA Imports'!$B:$B,SI$1)</f>
        <v/>
      </c>
      <c r="SJ4">
        <f>SUMIFS('EIA Imports'!$D:$D,'EIA Imports'!$E:$E,$A4,'EIA Imports'!$B:$B,SJ$1)</f>
        <v/>
      </c>
      <c r="SK4">
        <f>SUMIFS('EIA Imports'!$D:$D,'EIA Imports'!$E:$E,$A4,'EIA Imports'!$B:$B,SK$1)</f>
        <v/>
      </c>
      <c r="SL4">
        <f>SUMIFS('EIA Imports'!$D:$D,'EIA Imports'!$E:$E,$A4,'EIA Imports'!$B:$B,SL$1)</f>
        <v/>
      </c>
      <c r="SM4">
        <f>SUMIFS('EIA Imports'!$D:$D,'EIA Imports'!$E:$E,$A4,'EIA Imports'!$B:$B,SM$1)</f>
        <v/>
      </c>
      <c r="SN4">
        <f>SUMIFS('EIA Imports'!$D:$D,'EIA Imports'!$E:$E,$A4,'EIA Imports'!$B:$B,SN$1)</f>
        <v/>
      </c>
      <c r="SO4">
        <f>SUMIFS('EIA Imports'!$D:$D,'EIA Imports'!$E:$E,$A4,'EIA Imports'!$B:$B,SO$1)</f>
        <v/>
      </c>
      <c r="SP4">
        <f>SUMIFS('EIA Imports'!$D:$D,'EIA Imports'!$E:$E,$A4,'EIA Imports'!$B:$B,SP$1)</f>
        <v/>
      </c>
      <c r="SQ4">
        <f>SUMIFS('EIA Imports'!$D:$D,'EIA Imports'!$E:$E,$A4,'EIA Imports'!$B:$B,SQ$1)</f>
        <v/>
      </c>
      <c r="SR4">
        <f>SUMIFS('EIA Imports'!$D:$D,'EIA Imports'!$E:$E,$A4,'EIA Imports'!$B:$B,SR$1)</f>
        <v/>
      </c>
      <c r="SS4">
        <f>SUMIFS('EIA Imports'!$D:$D,'EIA Imports'!$E:$E,$A4,'EIA Imports'!$B:$B,SS$1)</f>
        <v/>
      </c>
      <c r="ST4">
        <f>SUMIFS('EIA Imports'!$D:$D,'EIA Imports'!$E:$E,$A4,'EIA Imports'!$B:$B,ST$1)</f>
        <v/>
      </c>
      <c r="SU4">
        <f>SUMIFS('EIA Imports'!$D:$D,'EIA Imports'!$E:$E,$A4,'EIA Imports'!$B:$B,SU$1)</f>
        <v/>
      </c>
      <c r="SV4">
        <f>SUMIFS('EIA Imports'!$D:$D,'EIA Imports'!$E:$E,$A4,'EIA Imports'!$B:$B,SV$1)</f>
        <v/>
      </c>
      <c r="SW4">
        <f>SUMIFS('EIA Imports'!$D:$D,'EIA Imports'!$E:$E,$A4,'EIA Imports'!$B:$B,SW$1)</f>
        <v/>
      </c>
      <c r="SX4">
        <f>SUMIFS('EIA Imports'!$D:$D,'EIA Imports'!$E:$E,$A4,'EIA Imports'!$B:$B,SX$1)</f>
        <v/>
      </c>
      <c r="SY4">
        <f>SUMIFS('EIA Imports'!$D:$D,'EIA Imports'!$E:$E,$A4,'EIA Imports'!$B:$B,SY$1)</f>
        <v/>
      </c>
      <c r="SZ4">
        <f>SUMIFS('EIA Imports'!$D:$D,'EIA Imports'!$E:$E,$A4,'EIA Imports'!$B:$B,SZ$1)</f>
        <v/>
      </c>
      <c r="TA4">
        <f>SUMIFS('EIA Imports'!$D:$D,'EIA Imports'!$E:$E,$A4,'EIA Imports'!$B:$B,TA$1)</f>
        <v/>
      </c>
      <c r="TB4">
        <f>SUMIFS('EIA Imports'!$D:$D,'EIA Imports'!$E:$E,$A4,'EIA Imports'!$B:$B,TB$1)</f>
        <v/>
      </c>
      <c r="TC4">
        <f>SUMIFS('EIA Imports'!$D:$D,'EIA Imports'!$E:$E,$A4,'EIA Imports'!$B:$B,TC$1)</f>
        <v/>
      </c>
      <c r="TD4">
        <f>SUMIFS('EIA Imports'!$D:$D,'EIA Imports'!$E:$E,$A4,'EIA Imports'!$B:$B,TD$1)</f>
        <v/>
      </c>
      <c r="TE4">
        <f>SUMIFS('EIA Imports'!$D:$D,'EIA Imports'!$E:$E,$A4,'EIA Imports'!$B:$B,TE$1)</f>
        <v/>
      </c>
      <c r="TF4">
        <f>SUMIFS('EIA Imports'!$D:$D,'EIA Imports'!$E:$E,$A4,'EIA Imports'!$B:$B,TF$1)</f>
        <v/>
      </c>
      <c r="TG4">
        <f>SUMIFS('EIA Imports'!$D:$D,'EIA Imports'!$E:$E,$A4,'EIA Imports'!$B:$B,TG$1)</f>
        <v/>
      </c>
      <c r="TH4">
        <f>SUMIFS('EIA Imports'!$D:$D,'EIA Imports'!$E:$E,$A4,'EIA Imports'!$B:$B,TH$1)</f>
        <v/>
      </c>
      <c r="TI4">
        <f>SUMIFS('EIA Imports'!$D:$D,'EIA Imports'!$E:$E,$A4,'EIA Imports'!$B:$B,TI$1)</f>
        <v/>
      </c>
      <c r="TJ4">
        <f>SUMIFS('EIA Imports'!$D:$D,'EIA Imports'!$E:$E,$A4,'EIA Imports'!$B:$B,TJ$1)</f>
        <v/>
      </c>
      <c r="TK4">
        <f>SUMIFS('EIA Imports'!$D:$D,'EIA Imports'!$E:$E,$A4,'EIA Imports'!$B:$B,TK$1)</f>
        <v/>
      </c>
      <c r="TL4">
        <f>SUMIFS('EIA Imports'!$D:$D,'EIA Imports'!$E:$E,$A4,'EIA Imports'!$B:$B,TL$1)</f>
        <v/>
      </c>
      <c r="TM4">
        <f>SUMIFS('EIA Imports'!$D:$D,'EIA Imports'!$E:$E,$A4,'EIA Imports'!$B:$B,TM$1)</f>
        <v/>
      </c>
      <c r="TN4">
        <f>SUMIFS('EIA Imports'!$D:$D,'EIA Imports'!$E:$E,$A4,'EIA Imports'!$B:$B,TN$1)</f>
        <v/>
      </c>
      <c r="TO4">
        <f>SUMIFS('EIA Imports'!$D:$D,'EIA Imports'!$E:$E,$A4,'EIA Imports'!$B:$B,TO$1)</f>
        <v/>
      </c>
      <c r="TP4">
        <f>SUMIFS('EIA Imports'!$D:$D,'EIA Imports'!$E:$E,$A4,'EIA Imports'!$B:$B,TP$1)</f>
        <v/>
      </c>
      <c r="TQ4">
        <f>SUMIFS('EIA Imports'!$D:$D,'EIA Imports'!$E:$E,$A4,'EIA Imports'!$B:$B,TQ$1)</f>
        <v/>
      </c>
      <c r="TR4">
        <f>SUMIFS('EIA Imports'!$D:$D,'EIA Imports'!$E:$E,$A4,'EIA Imports'!$B:$B,TR$1)</f>
        <v/>
      </c>
      <c r="TS4">
        <f>SUMIFS('EIA Imports'!$D:$D,'EIA Imports'!$E:$E,$A4,'EIA Imports'!$B:$B,TS$1)</f>
        <v/>
      </c>
      <c r="TT4">
        <f>SUMIFS('EIA Imports'!$D:$D,'EIA Imports'!$E:$E,$A4,'EIA Imports'!$B:$B,TT$1)</f>
        <v/>
      </c>
      <c r="TU4">
        <f>SUMIFS('EIA Imports'!$D:$D,'EIA Imports'!$E:$E,$A4,'EIA Imports'!$B:$B,TU$1)</f>
        <v/>
      </c>
    </row>
    <row r="5" spans="1:541">
      <c r="A5">
        <f>'EIA Petroleum Classification'!A5</f>
        <v/>
      </c>
      <c r="B5">
        <f>SUMIFS('EIA Imports'!$D:$D,'EIA Imports'!$E:$E,$A5,'EIA Imports'!$B:$B,B$1)</f>
        <v/>
      </c>
      <c r="C5">
        <f>SUMIFS('EIA Imports'!$D:$D,'EIA Imports'!$E:$E,$A5,'EIA Imports'!$B:$B,C$1)</f>
        <v/>
      </c>
      <c r="D5">
        <f>SUMIFS('EIA Imports'!$D:$D,'EIA Imports'!$E:$E,$A5,'EIA Imports'!$B:$B,D$1)</f>
        <v/>
      </c>
      <c r="E5">
        <f>SUMIFS('EIA Imports'!$D:$D,'EIA Imports'!$E:$E,$A5,'EIA Imports'!$B:$B,E$1)</f>
        <v/>
      </c>
      <c r="F5">
        <f>SUMIFS('EIA Imports'!$D:$D,'EIA Imports'!$E:$E,$A5,'EIA Imports'!$B:$B,F$1)</f>
        <v/>
      </c>
      <c r="G5">
        <f>SUMIFS('EIA Imports'!$D:$D,'EIA Imports'!$E:$E,$A5,'EIA Imports'!$B:$B,G$1)</f>
        <v/>
      </c>
      <c r="H5">
        <f>SUMIFS('EIA Imports'!$D:$D,'EIA Imports'!$E:$E,$A5,'EIA Imports'!$B:$B,H$1)</f>
        <v/>
      </c>
      <c r="I5">
        <f>SUMIFS('EIA Imports'!$D:$D,'EIA Imports'!$E:$E,$A5,'EIA Imports'!$B:$B,I$1)</f>
        <v/>
      </c>
      <c r="J5">
        <f>SUMIFS('EIA Imports'!$D:$D,'EIA Imports'!$E:$E,$A5,'EIA Imports'!$B:$B,J$1)</f>
        <v/>
      </c>
      <c r="K5">
        <f>SUMIFS('EIA Imports'!$D:$D,'EIA Imports'!$E:$E,$A5,'EIA Imports'!$B:$B,K$1)</f>
        <v/>
      </c>
      <c r="L5">
        <f>SUMIFS('EIA Imports'!$D:$D,'EIA Imports'!$E:$E,$A5,'EIA Imports'!$B:$B,L$1)</f>
        <v/>
      </c>
      <c r="M5">
        <f>SUMIFS('EIA Imports'!$D:$D,'EIA Imports'!$E:$E,$A5,'EIA Imports'!$B:$B,M$1)</f>
        <v/>
      </c>
      <c r="N5">
        <f>SUMIFS('EIA Imports'!$D:$D,'EIA Imports'!$E:$E,$A5,'EIA Imports'!$B:$B,N$1)</f>
        <v/>
      </c>
      <c r="O5">
        <f>SUMIFS('EIA Imports'!$D:$D,'EIA Imports'!$E:$E,$A5,'EIA Imports'!$B:$B,O$1)</f>
        <v/>
      </c>
      <c r="P5">
        <f>SUMIFS('EIA Imports'!$D:$D,'EIA Imports'!$E:$E,$A5,'EIA Imports'!$B:$B,P$1)</f>
        <v/>
      </c>
      <c r="Q5">
        <f>SUMIFS('EIA Imports'!$D:$D,'EIA Imports'!$E:$E,$A5,'EIA Imports'!$B:$B,Q$1)</f>
        <v/>
      </c>
      <c r="R5">
        <f>SUMIFS('EIA Imports'!$D:$D,'EIA Imports'!$E:$E,$A5,'EIA Imports'!$B:$B,R$1)</f>
        <v/>
      </c>
      <c r="S5">
        <f>SUMIFS('EIA Imports'!$D:$D,'EIA Imports'!$E:$E,$A5,'EIA Imports'!$B:$B,S$1)</f>
        <v/>
      </c>
      <c r="T5">
        <f>SUMIFS('EIA Imports'!$D:$D,'EIA Imports'!$E:$E,$A5,'EIA Imports'!$B:$B,T$1)</f>
        <v/>
      </c>
      <c r="U5">
        <f>SUMIFS('EIA Imports'!$D:$D,'EIA Imports'!$E:$E,$A5,'EIA Imports'!$B:$B,U$1)</f>
        <v/>
      </c>
      <c r="V5">
        <f>SUMIFS('EIA Imports'!$D:$D,'EIA Imports'!$E:$E,$A5,'EIA Imports'!$B:$B,V$1)</f>
        <v/>
      </c>
      <c r="W5">
        <f>SUMIFS('EIA Imports'!$D:$D,'EIA Imports'!$E:$E,$A5,'EIA Imports'!$B:$B,W$1)</f>
        <v/>
      </c>
      <c r="X5">
        <f>SUMIFS('EIA Imports'!$D:$D,'EIA Imports'!$E:$E,$A5,'EIA Imports'!$B:$B,X$1)</f>
        <v/>
      </c>
      <c r="Y5">
        <f>SUMIFS('EIA Imports'!$D:$D,'EIA Imports'!$E:$E,$A5,'EIA Imports'!$B:$B,Y$1)</f>
        <v/>
      </c>
      <c r="Z5">
        <f>SUMIFS('EIA Imports'!$D:$D,'EIA Imports'!$E:$E,$A5,'EIA Imports'!$B:$B,Z$1)</f>
        <v/>
      </c>
      <c r="AA5">
        <f>SUMIFS('EIA Imports'!$D:$D,'EIA Imports'!$E:$E,$A5,'EIA Imports'!$B:$B,AA$1)</f>
        <v/>
      </c>
      <c r="AB5">
        <f>SUMIFS('EIA Imports'!$D:$D,'EIA Imports'!$E:$E,$A5,'EIA Imports'!$B:$B,AB$1)</f>
        <v/>
      </c>
      <c r="AC5">
        <f>SUMIFS('EIA Imports'!$D:$D,'EIA Imports'!$E:$E,$A5,'EIA Imports'!$B:$B,AC$1)</f>
        <v/>
      </c>
      <c r="AD5">
        <f>SUMIFS('EIA Imports'!$D:$D,'EIA Imports'!$E:$E,$A5,'EIA Imports'!$B:$B,AD$1)</f>
        <v/>
      </c>
      <c r="AE5">
        <f>SUMIFS('EIA Imports'!$D:$D,'EIA Imports'!$E:$E,$A5,'EIA Imports'!$B:$B,AE$1)</f>
        <v/>
      </c>
      <c r="AF5">
        <f>SUMIFS('EIA Imports'!$D:$D,'EIA Imports'!$E:$E,$A5,'EIA Imports'!$B:$B,AF$1)</f>
        <v/>
      </c>
      <c r="AG5">
        <f>SUMIFS('EIA Imports'!$D:$D,'EIA Imports'!$E:$E,$A5,'EIA Imports'!$B:$B,AG$1)</f>
        <v/>
      </c>
      <c r="AH5">
        <f>SUMIFS('EIA Imports'!$D:$D,'EIA Imports'!$E:$E,$A5,'EIA Imports'!$B:$B,AH$1)</f>
        <v/>
      </c>
      <c r="AI5">
        <f>SUMIFS('EIA Imports'!$D:$D,'EIA Imports'!$E:$E,$A5,'EIA Imports'!$B:$B,AI$1)</f>
        <v/>
      </c>
      <c r="AJ5">
        <f>SUMIFS('EIA Imports'!$D:$D,'EIA Imports'!$E:$E,$A5,'EIA Imports'!$B:$B,AJ$1)</f>
        <v/>
      </c>
      <c r="AK5">
        <f>SUMIFS('EIA Imports'!$D:$D,'EIA Imports'!$E:$E,$A5,'EIA Imports'!$B:$B,AK$1)</f>
        <v/>
      </c>
      <c r="AL5">
        <f>SUMIFS('EIA Imports'!$D:$D,'EIA Imports'!$E:$E,$A5,'EIA Imports'!$B:$B,AL$1)</f>
        <v/>
      </c>
      <c r="AM5">
        <f>SUMIFS('EIA Imports'!$D:$D,'EIA Imports'!$E:$E,$A5,'EIA Imports'!$B:$B,AM$1)</f>
        <v/>
      </c>
      <c r="AN5">
        <f>SUMIFS('EIA Imports'!$D:$D,'EIA Imports'!$E:$E,$A5,'EIA Imports'!$B:$B,AN$1)</f>
        <v/>
      </c>
      <c r="AO5">
        <f>SUMIFS('EIA Imports'!$D:$D,'EIA Imports'!$E:$E,$A5,'EIA Imports'!$B:$B,AO$1)</f>
        <v/>
      </c>
      <c r="AP5">
        <f>SUMIFS('EIA Imports'!$D:$D,'EIA Imports'!$E:$E,$A5,'EIA Imports'!$B:$B,AP$1)</f>
        <v/>
      </c>
      <c r="AQ5">
        <f>SUMIFS('EIA Imports'!$D:$D,'EIA Imports'!$E:$E,$A5,'EIA Imports'!$B:$B,AQ$1)</f>
        <v/>
      </c>
      <c r="AR5">
        <f>SUMIFS('EIA Imports'!$D:$D,'EIA Imports'!$E:$E,$A5,'EIA Imports'!$B:$B,AR$1)</f>
        <v/>
      </c>
      <c r="AS5">
        <f>SUMIFS('EIA Imports'!$D:$D,'EIA Imports'!$E:$E,$A5,'EIA Imports'!$B:$B,AS$1)</f>
        <v/>
      </c>
      <c r="AT5">
        <f>SUMIFS('EIA Imports'!$D:$D,'EIA Imports'!$E:$E,$A5,'EIA Imports'!$B:$B,AT$1)</f>
        <v/>
      </c>
      <c r="AU5">
        <f>SUMIFS('EIA Imports'!$D:$D,'EIA Imports'!$E:$E,$A5,'EIA Imports'!$B:$B,AU$1)</f>
        <v/>
      </c>
      <c r="AV5">
        <f>SUMIFS('EIA Imports'!$D:$D,'EIA Imports'!$E:$E,$A5,'EIA Imports'!$B:$B,AV$1)</f>
        <v/>
      </c>
      <c r="AW5">
        <f>SUMIFS('EIA Imports'!$D:$D,'EIA Imports'!$E:$E,$A5,'EIA Imports'!$B:$B,AW$1)</f>
        <v/>
      </c>
      <c r="AX5">
        <f>SUMIFS('EIA Imports'!$D:$D,'EIA Imports'!$E:$E,$A5,'EIA Imports'!$B:$B,AX$1)</f>
        <v/>
      </c>
      <c r="AY5">
        <f>SUMIFS('EIA Imports'!$D:$D,'EIA Imports'!$E:$E,$A5,'EIA Imports'!$B:$B,AY$1)</f>
        <v/>
      </c>
      <c r="AZ5">
        <f>SUMIFS('EIA Imports'!$D:$D,'EIA Imports'!$E:$E,$A5,'EIA Imports'!$B:$B,AZ$1)</f>
        <v/>
      </c>
      <c r="BA5">
        <f>SUMIFS('EIA Imports'!$D:$D,'EIA Imports'!$E:$E,$A5,'EIA Imports'!$B:$B,BA$1)</f>
        <v/>
      </c>
      <c r="BB5">
        <f>SUMIFS('EIA Imports'!$D:$D,'EIA Imports'!$E:$E,$A5,'EIA Imports'!$B:$B,BB$1)</f>
        <v/>
      </c>
      <c r="BC5">
        <f>SUMIFS('EIA Imports'!$D:$D,'EIA Imports'!$E:$E,$A5,'EIA Imports'!$B:$B,BC$1)</f>
        <v/>
      </c>
      <c r="BD5">
        <f>SUMIFS('EIA Imports'!$D:$D,'EIA Imports'!$E:$E,$A5,'EIA Imports'!$B:$B,BD$1)</f>
        <v/>
      </c>
      <c r="BE5">
        <f>SUMIFS('EIA Imports'!$D:$D,'EIA Imports'!$E:$E,$A5,'EIA Imports'!$B:$B,BE$1)</f>
        <v/>
      </c>
      <c r="BF5">
        <f>SUMIFS('EIA Imports'!$D:$D,'EIA Imports'!$E:$E,$A5,'EIA Imports'!$B:$B,BF$1)</f>
        <v/>
      </c>
      <c r="BG5">
        <f>SUMIFS('EIA Imports'!$D:$D,'EIA Imports'!$E:$E,$A5,'EIA Imports'!$B:$B,BG$1)</f>
        <v/>
      </c>
      <c r="BH5">
        <f>SUMIFS('EIA Imports'!$D:$D,'EIA Imports'!$E:$E,$A5,'EIA Imports'!$B:$B,BH$1)</f>
        <v/>
      </c>
      <c r="BI5">
        <f>SUMIFS('EIA Imports'!$D:$D,'EIA Imports'!$E:$E,$A5,'EIA Imports'!$B:$B,BI$1)</f>
        <v/>
      </c>
      <c r="BJ5">
        <f>SUMIFS('EIA Imports'!$D:$D,'EIA Imports'!$E:$E,$A5,'EIA Imports'!$B:$B,BJ$1)</f>
        <v/>
      </c>
      <c r="BK5">
        <f>SUMIFS('EIA Imports'!$D:$D,'EIA Imports'!$E:$E,$A5,'EIA Imports'!$B:$B,BK$1)</f>
        <v/>
      </c>
      <c r="BL5">
        <f>SUMIFS('EIA Imports'!$D:$D,'EIA Imports'!$E:$E,$A5,'EIA Imports'!$B:$B,BL$1)</f>
        <v/>
      </c>
      <c r="BM5">
        <f>SUMIFS('EIA Imports'!$D:$D,'EIA Imports'!$E:$E,$A5,'EIA Imports'!$B:$B,BM$1)</f>
        <v/>
      </c>
      <c r="BN5">
        <f>SUMIFS('EIA Imports'!$D:$D,'EIA Imports'!$E:$E,$A5,'EIA Imports'!$B:$B,BN$1)</f>
        <v/>
      </c>
      <c r="BO5">
        <f>SUMIFS('EIA Imports'!$D:$D,'EIA Imports'!$E:$E,$A5,'EIA Imports'!$B:$B,BO$1)</f>
        <v/>
      </c>
      <c r="BP5">
        <f>SUMIFS('EIA Imports'!$D:$D,'EIA Imports'!$E:$E,$A5,'EIA Imports'!$B:$B,BP$1)</f>
        <v/>
      </c>
      <c r="BQ5">
        <f>SUMIFS('EIA Imports'!$D:$D,'EIA Imports'!$E:$E,$A5,'EIA Imports'!$B:$B,BQ$1)</f>
        <v/>
      </c>
      <c r="BR5">
        <f>SUMIFS('EIA Imports'!$D:$D,'EIA Imports'!$E:$E,$A5,'EIA Imports'!$B:$B,BR$1)</f>
        <v/>
      </c>
      <c r="BS5">
        <f>SUMIFS('EIA Imports'!$D:$D,'EIA Imports'!$E:$E,$A5,'EIA Imports'!$B:$B,BS$1)</f>
        <v/>
      </c>
      <c r="BT5">
        <f>SUMIFS('EIA Imports'!$D:$D,'EIA Imports'!$E:$E,$A5,'EIA Imports'!$B:$B,BT$1)</f>
        <v/>
      </c>
      <c r="BU5">
        <f>SUMIFS('EIA Imports'!$D:$D,'EIA Imports'!$E:$E,$A5,'EIA Imports'!$B:$B,BU$1)</f>
        <v/>
      </c>
      <c r="BV5">
        <f>SUMIFS('EIA Imports'!$D:$D,'EIA Imports'!$E:$E,$A5,'EIA Imports'!$B:$B,BV$1)</f>
        <v/>
      </c>
      <c r="BW5">
        <f>SUMIFS('EIA Imports'!$D:$D,'EIA Imports'!$E:$E,$A5,'EIA Imports'!$B:$B,BW$1)</f>
        <v/>
      </c>
      <c r="BX5">
        <f>SUMIFS('EIA Imports'!$D:$D,'EIA Imports'!$E:$E,$A5,'EIA Imports'!$B:$B,BX$1)</f>
        <v/>
      </c>
      <c r="BY5">
        <f>SUMIFS('EIA Imports'!$D:$D,'EIA Imports'!$E:$E,$A5,'EIA Imports'!$B:$B,BY$1)</f>
        <v/>
      </c>
      <c r="BZ5">
        <f>SUMIFS('EIA Imports'!$D:$D,'EIA Imports'!$E:$E,$A5,'EIA Imports'!$B:$B,BZ$1)</f>
        <v/>
      </c>
      <c r="CA5">
        <f>SUMIFS('EIA Imports'!$D:$D,'EIA Imports'!$E:$E,$A5,'EIA Imports'!$B:$B,CA$1)</f>
        <v/>
      </c>
      <c r="CB5">
        <f>SUMIFS('EIA Imports'!$D:$D,'EIA Imports'!$E:$E,$A5,'EIA Imports'!$B:$B,CB$1)</f>
        <v/>
      </c>
      <c r="CC5">
        <f>SUMIFS('EIA Imports'!$D:$D,'EIA Imports'!$E:$E,$A5,'EIA Imports'!$B:$B,CC$1)</f>
        <v/>
      </c>
      <c r="CD5">
        <f>SUMIFS('EIA Imports'!$D:$D,'EIA Imports'!$E:$E,$A5,'EIA Imports'!$B:$B,CD$1)</f>
        <v/>
      </c>
      <c r="CE5">
        <f>SUMIFS('EIA Imports'!$D:$D,'EIA Imports'!$E:$E,$A5,'EIA Imports'!$B:$B,CE$1)</f>
        <v/>
      </c>
      <c r="CF5">
        <f>SUMIFS('EIA Imports'!$D:$D,'EIA Imports'!$E:$E,$A5,'EIA Imports'!$B:$B,CF$1)</f>
        <v/>
      </c>
      <c r="CG5">
        <f>SUMIFS('EIA Imports'!$D:$D,'EIA Imports'!$E:$E,$A5,'EIA Imports'!$B:$B,CG$1)</f>
        <v/>
      </c>
      <c r="CH5">
        <f>SUMIFS('EIA Imports'!$D:$D,'EIA Imports'!$E:$E,$A5,'EIA Imports'!$B:$B,CH$1)</f>
        <v/>
      </c>
      <c r="CI5">
        <f>SUMIFS('EIA Imports'!$D:$D,'EIA Imports'!$E:$E,$A5,'EIA Imports'!$B:$B,CI$1)</f>
        <v/>
      </c>
      <c r="CJ5">
        <f>SUMIFS('EIA Imports'!$D:$D,'EIA Imports'!$E:$E,$A5,'EIA Imports'!$B:$B,CJ$1)</f>
        <v/>
      </c>
      <c r="CK5">
        <f>SUMIFS('EIA Imports'!$D:$D,'EIA Imports'!$E:$E,$A5,'EIA Imports'!$B:$B,CK$1)</f>
        <v/>
      </c>
      <c r="CL5">
        <f>SUMIFS('EIA Imports'!$D:$D,'EIA Imports'!$E:$E,$A5,'EIA Imports'!$B:$B,CL$1)</f>
        <v/>
      </c>
      <c r="CM5">
        <f>SUMIFS('EIA Imports'!$D:$D,'EIA Imports'!$E:$E,$A5,'EIA Imports'!$B:$B,CM$1)</f>
        <v/>
      </c>
      <c r="CN5">
        <f>SUMIFS('EIA Imports'!$D:$D,'EIA Imports'!$E:$E,$A5,'EIA Imports'!$B:$B,CN$1)</f>
        <v/>
      </c>
      <c r="CO5">
        <f>SUMIFS('EIA Imports'!$D:$D,'EIA Imports'!$E:$E,$A5,'EIA Imports'!$B:$B,CO$1)</f>
        <v/>
      </c>
      <c r="CP5">
        <f>SUMIFS('EIA Imports'!$D:$D,'EIA Imports'!$E:$E,$A5,'EIA Imports'!$B:$B,CP$1)</f>
        <v/>
      </c>
      <c r="CQ5">
        <f>SUMIFS('EIA Imports'!$D:$D,'EIA Imports'!$E:$E,$A5,'EIA Imports'!$B:$B,CQ$1)</f>
        <v/>
      </c>
      <c r="CR5">
        <f>SUMIFS('EIA Imports'!$D:$D,'EIA Imports'!$E:$E,$A5,'EIA Imports'!$B:$B,CR$1)</f>
        <v/>
      </c>
      <c r="CS5">
        <f>SUMIFS('EIA Imports'!$D:$D,'EIA Imports'!$E:$E,$A5,'EIA Imports'!$B:$B,CS$1)</f>
        <v/>
      </c>
      <c r="CT5">
        <f>SUMIFS('EIA Imports'!$D:$D,'EIA Imports'!$E:$E,$A5,'EIA Imports'!$B:$B,CT$1)</f>
        <v/>
      </c>
      <c r="CU5">
        <f>SUMIFS('EIA Imports'!$D:$D,'EIA Imports'!$E:$E,$A5,'EIA Imports'!$B:$B,CU$1)</f>
        <v/>
      </c>
      <c r="CV5">
        <f>SUMIFS('EIA Imports'!$D:$D,'EIA Imports'!$E:$E,$A5,'EIA Imports'!$B:$B,CV$1)</f>
        <v/>
      </c>
      <c r="CW5">
        <f>SUMIFS('EIA Imports'!$D:$D,'EIA Imports'!$E:$E,$A5,'EIA Imports'!$B:$B,CW$1)</f>
        <v/>
      </c>
      <c r="CX5">
        <f>SUMIFS('EIA Imports'!$D:$D,'EIA Imports'!$E:$E,$A5,'EIA Imports'!$B:$B,CX$1)</f>
        <v/>
      </c>
      <c r="CY5">
        <f>SUMIFS('EIA Imports'!$D:$D,'EIA Imports'!$E:$E,$A5,'EIA Imports'!$B:$B,CY$1)</f>
        <v/>
      </c>
      <c r="CZ5">
        <f>SUMIFS('EIA Imports'!$D:$D,'EIA Imports'!$E:$E,$A5,'EIA Imports'!$B:$B,CZ$1)</f>
        <v/>
      </c>
      <c r="DA5">
        <f>SUMIFS('EIA Imports'!$D:$D,'EIA Imports'!$E:$E,$A5,'EIA Imports'!$B:$B,DA$1)</f>
        <v/>
      </c>
      <c r="DB5">
        <f>SUMIFS('EIA Imports'!$D:$D,'EIA Imports'!$E:$E,$A5,'EIA Imports'!$B:$B,DB$1)</f>
        <v/>
      </c>
      <c r="DC5">
        <f>SUMIFS('EIA Imports'!$D:$D,'EIA Imports'!$E:$E,$A5,'EIA Imports'!$B:$B,DC$1)</f>
        <v/>
      </c>
      <c r="DD5">
        <f>SUMIFS('EIA Imports'!$D:$D,'EIA Imports'!$E:$E,$A5,'EIA Imports'!$B:$B,DD$1)</f>
        <v/>
      </c>
      <c r="DE5">
        <f>SUMIFS('EIA Imports'!$D:$D,'EIA Imports'!$E:$E,$A5,'EIA Imports'!$B:$B,DE$1)</f>
        <v/>
      </c>
      <c r="DF5">
        <f>SUMIFS('EIA Imports'!$D:$D,'EIA Imports'!$E:$E,$A5,'EIA Imports'!$B:$B,DF$1)</f>
        <v/>
      </c>
      <c r="DG5">
        <f>SUMIFS('EIA Imports'!$D:$D,'EIA Imports'!$E:$E,$A5,'EIA Imports'!$B:$B,DG$1)</f>
        <v/>
      </c>
      <c r="DH5">
        <f>SUMIFS('EIA Imports'!$D:$D,'EIA Imports'!$E:$E,$A5,'EIA Imports'!$B:$B,DH$1)</f>
        <v/>
      </c>
      <c r="DI5">
        <f>SUMIFS('EIA Imports'!$D:$D,'EIA Imports'!$E:$E,$A5,'EIA Imports'!$B:$B,DI$1)</f>
        <v/>
      </c>
      <c r="DJ5">
        <f>SUMIFS('EIA Imports'!$D:$D,'EIA Imports'!$E:$E,$A5,'EIA Imports'!$B:$B,DJ$1)</f>
        <v/>
      </c>
      <c r="DK5">
        <f>SUMIFS('EIA Imports'!$D:$D,'EIA Imports'!$E:$E,$A5,'EIA Imports'!$B:$B,DK$1)</f>
        <v/>
      </c>
      <c r="DL5">
        <f>SUMIFS('EIA Imports'!$D:$D,'EIA Imports'!$E:$E,$A5,'EIA Imports'!$B:$B,DL$1)</f>
        <v/>
      </c>
      <c r="DM5">
        <f>SUMIFS('EIA Imports'!$D:$D,'EIA Imports'!$E:$E,$A5,'EIA Imports'!$B:$B,DM$1)</f>
        <v/>
      </c>
      <c r="DN5">
        <f>SUMIFS('EIA Imports'!$D:$D,'EIA Imports'!$E:$E,$A5,'EIA Imports'!$B:$B,DN$1)</f>
        <v/>
      </c>
      <c r="DO5">
        <f>SUMIFS('EIA Imports'!$D:$D,'EIA Imports'!$E:$E,$A5,'EIA Imports'!$B:$B,DO$1)</f>
        <v/>
      </c>
      <c r="DP5">
        <f>SUMIFS('EIA Imports'!$D:$D,'EIA Imports'!$E:$E,$A5,'EIA Imports'!$B:$B,DP$1)</f>
        <v/>
      </c>
      <c r="DQ5">
        <f>SUMIFS('EIA Imports'!$D:$D,'EIA Imports'!$E:$E,$A5,'EIA Imports'!$B:$B,DQ$1)</f>
        <v/>
      </c>
      <c r="DR5">
        <f>SUMIFS('EIA Imports'!$D:$D,'EIA Imports'!$E:$E,$A5,'EIA Imports'!$B:$B,DR$1)</f>
        <v/>
      </c>
      <c r="DS5">
        <f>SUMIFS('EIA Imports'!$D:$D,'EIA Imports'!$E:$E,$A5,'EIA Imports'!$B:$B,DS$1)</f>
        <v/>
      </c>
      <c r="DT5">
        <f>SUMIFS('EIA Imports'!$D:$D,'EIA Imports'!$E:$E,$A5,'EIA Imports'!$B:$B,DT$1)</f>
        <v/>
      </c>
      <c r="DU5">
        <f>SUMIFS('EIA Imports'!$D:$D,'EIA Imports'!$E:$E,$A5,'EIA Imports'!$B:$B,DU$1)</f>
        <v/>
      </c>
      <c r="DV5">
        <f>SUMIFS('EIA Imports'!$D:$D,'EIA Imports'!$E:$E,$A5,'EIA Imports'!$B:$B,DV$1)</f>
        <v/>
      </c>
      <c r="DW5">
        <f>SUMIFS('EIA Imports'!$D:$D,'EIA Imports'!$E:$E,$A5,'EIA Imports'!$B:$B,DW$1)</f>
        <v/>
      </c>
      <c r="DX5">
        <f>SUMIFS('EIA Imports'!$D:$D,'EIA Imports'!$E:$E,$A5,'EIA Imports'!$B:$B,DX$1)</f>
        <v/>
      </c>
      <c r="DY5">
        <f>SUMIFS('EIA Imports'!$D:$D,'EIA Imports'!$E:$E,$A5,'EIA Imports'!$B:$B,DY$1)</f>
        <v/>
      </c>
      <c r="DZ5">
        <f>SUMIFS('EIA Imports'!$D:$D,'EIA Imports'!$E:$E,$A5,'EIA Imports'!$B:$B,DZ$1)</f>
        <v/>
      </c>
      <c r="EA5">
        <f>SUMIFS('EIA Imports'!$D:$D,'EIA Imports'!$E:$E,$A5,'EIA Imports'!$B:$B,EA$1)</f>
        <v/>
      </c>
      <c r="EB5">
        <f>SUMIFS('EIA Imports'!$D:$D,'EIA Imports'!$E:$E,$A5,'EIA Imports'!$B:$B,EB$1)</f>
        <v/>
      </c>
      <c r="EC5">
        <f>SUMIFS('EIA Imports'!$D:$D,'EIA Imports'!$E:$E,$A5,'EIA Imports'!$B:$B,EC$1)</f>
        <v/>
      </c>
      <c r="ED5">
        <f>SUMIFS('EIA Imports'!$D:$D,'EIA Imports'!$E:$E,$A5,'EIA Imports'!$B:$B,ED$1)</f>
        <v/>
      </c>
      <c r="EE5">
        <f>SUMIFS('EIA Imports'!$D:$D,'EIA Imports'!$E:$E,$A5,'EIA Imports'!$B:$B,EE$1)</f>
        <v/>
      </c>
      <c r="EF5">
        <f>SUMIFS('EIA Imports'!$D:$D,'EIA Imports'!$E:$E,$A5,'EIA Imports'!$B:$B,EF$1)</f>
        <v/>
      </c>
      <c r="EG5">
        <f>SUMIFS('EIA Imports'!$D:$D,'EIA Imports'!$E:$E,$A5,'EIA Imports'!$B:$B,EG$1)</f>
        <v/>
      </c>
      <c r="EH5">
        <f>SUMIFS('EIA Imports'!$D:$D,'EIA Imports'!$E:$E,$A5,'EIA Imports'!$B:$B,EH$1)</f>
        <v/>
      </c>
      <c r="EI5">
        <f>SUMIFS('EIA Imports'!$D:$D,'EIA Imports'!$E:$E,$A5,'EIA Imports'!$B:$B,EI$1)</f>
        <v/>
      </c>
      <c r="EJ5">
        <f>SUMIFS('EIA Imports'!$D:$D,'EIA Imports'!$E:$E,$A5,'EIA Imports'!$B:$B,EJ$1)</f>
        <v/>
      </c>
      <c r="EK5">
        <f>SUMIFS('EIA Imports'!$D:$D,'EIA Imports'!$E:$E,$A5,'EIA Imports'!$B:$B,EK$1)</f>
        <v/>
      </c>
      <c r="EL5">
        <f>SUMIFS('EIA Imports'!$D:$D,'EIA Imports'!$E:$E,$A5,'EIA Imports'!$B:$B,EL$1)</f>
        <v/>
      </c>
      <c r="EM5">
        <f>SUMIFS('EIA Imports'!$D:$D,'EIA Imports'!$E:$E,$A5,'EIA Imports'!$B:$B,EM$1)</f>
        <v/>
      </c>
      <c r="EN5">
        <f>SUMIFS('EIA Imports'!$D:$D,'EIA Imports'!$E:$E,$A5,'EIA Imports'!$B:$B,EN$1)</f>
        <v/>
      </c>
      <c r="EO5">
        <f>SUMIFS('EIA Imports'!$D:$D,'EIA Imports'!$E:$E,$A5,'EIA Imports'!$B:$B,EO$1)</f>
        <v/>
      </c>
      <c r="EP5">
        <f>SUMIFS('EIA Imports'!$D:$D,'EIA Imports'!$E:$E,$A5,'EIA Imports'!$B:$B,EP$1)</f>
        <v/>
      </c>
      <c r="EQ5">
        <f>SUMIFS('EIA Imports'!$D:$D,'EIA Imports'!$E:$E,$A5,'EIA Imports'!$B:$B,EQ$1)</f>
        <v/>
      </c>
      <c r="ER5">
        <f>SUMIFS('EIA Imports'!$D:$D,'EIA Imports'!$E:$E,$A5,'EIA Imports'!$B:$B,ER$1)</f>
        <v/>
      </c>
      <c r="ES5">
        <f>SUMIFS('EIA Imports'!$D:$D,'EIA Imports'!$E:$E,$A5,'EIA Imports'!$B:$B,ES$1)</f>
        <v/>
      </c>
      <c r="ET5">
        <f>SUMIFS('EIA Imports'!$D:$D,'EIA Imports'!$E:$E,$A5,'EIA Imports'!$B:$B,ET$1)</f>
        <v/>
      </c>
      <c r="EU5">
        <f>SUMIFS('EIA Imports'!$D:$D,'EIA Imports'!$E:$E,$A5,'EIA Imports'!$B:$B,EU$1)</f>
        <v/>
      </c>
      <c r="EV5">
        <f>SUMIFS('EIA Imports'!$D:$D,'EIA Imports'!$E:$E,$A5,'EIA Imports'!$B:$B,EV$1)</f>
        <v/>
      </c>
      <c r="EW5">
        <f>SUMIFS('EIA Imports'!$D:$D,'EIA Imports'!$E:$E,$A5,'EIA Imports'!$B:$B,EW$1)</f>
        <v/>
      </c>
      <c r="EX5">
        <f>SUMIFS('EIA Imports'!$D:$D,'EIA Imports'!$E:$E,$A5,'EIA Imports'!$B:$B,EX$1)</f>
        <v/>
      </c>
      <c r="EY5">
        <f>SUMIFS('EIA Imports'!$D:$D,'EIA Imports'!$E:$E,$A5,'EIA Imports'!$B:$B,EY$1)</f>
        <v/>
      </c>
      <c r="EZ5">
        <f>SUMIFS('EIA Imports'!$D:$D,'EIA Imports'!$E:$E,$A5,'EIA Imports'!$B:$B,EZ$1)</f>
        <v/>
      </c>
      <c r="FA5">
        <f>SUMIFS('EIA Imports'!$D:$D,'EIA Imports'!$E:$E,$A5,'EIA Imports'!$B:$B,FA$1)</f>
        <v/>
      </c>
      <c r="FB5">
        <f>SUMIFS('EIA Imports'!$D:$D,'EIA Imports'!$E:$E,$A5,'EIA Imports'!$B:$B,FB$1)</f>
        <v/>
      </c>
      <c r="FC5">
        <f>SUMIFS('EIA Imports'!$D:$D,'EIA Imports'!$E:$E,$A5,'EIA Imports'!$B:$B,FC$1)</f>
        <v/>
      </c>
      <c r="FD5">
        <f>SUMIFS('EIA Imports'!$D:$D,'EIA Imports'!$E:$E,$A5,'EIA Imports'!$B:$B,FD$1)</f>
        <v/>
      </c>
      <c r="FE5">
        <f>SUMIFS('EIA Imports'!$D:$D,'EIA Imports'!$E:$E,$A5,'EIA Imports'!$B:$B,FE$1)</f>
        <v/>
      </c>
      <c r="FF5">
        <f>SUMIFS('EIA Imports'!$D:$D,'EIA Imports'!$E:$E,$A5,'EIA Imports'!$B:$B,FF$1)</f>
        <v/>
      </c>
      <c r="FG5">
        <f>SUMIFS('EIA Imports'!$D:$D,'EIA Imports'!$E:$E,$A5,'EIA Imports'!$B:$B,FG$1)</f>
        <v/>
      </c>
      <c r="FH5">
        <f>SUMIFS('EIA Imports'!$D:$D,'EIA Imports'!$E:$E,$A5,'EIA Imports'!$B:$B,FH$1)</f>
        <v/>
      </c>
      <c r="FI5">
        <f>SUMIFS('EIA Imports'!$D:$D,'EIA Imports'!$E:$E,$A5,'EIA Imports'!$B:$B,FI$1)</f>
        <v/>
      </c>
      <c r="FJ5">
        <f>SUMIFS('EIA Imports'!$D:$D,'EIA Imports'!$E:$E,$A5,'EIA Imports'!$B:$B,FJ$1)</f>
        <v/>
      </c>
      <c r="FK5">
        <f>SUMIFS('EIA Imports'!$D:$D,'EIA Imports'!$E:$E,$A5,'EIA Imports'!$B:$B,FK$1)</f>
        <v/>
      </c>
      <c r="FL5">
        <f>SUMIFS('EIA Imports'!$D:$D,'EIA Imports'!$E:$E,$A5,'EIA Imports'!$B:$B,FL$1)</f>
        <v/>
      </c>
      <c r="FM5">
        <f>SUMIFS('EIA Imports'!$D:$D,'EIA Imports'!$E:$E,$A5,'EIA Imports'!$B:$B,FM$1)</f>
        <v/>
      </c>
      <c r="FN5">
        <f>SUMIFS('EIA Imports'!$D:$D,'EIA Imports'!$E:$E,$A5,'EIA Imports'!$B:$B,FN$1)</f>
        <v/>
      </c>
      <c r="FO5">
        <f>SUMIFS('EIA Imports'!$D:$D,'EIA Imports'!$E:$E,$A5,'EIA Imports'!$B:$B,FO$1)</f>
        <v/>
      </c>
      <c r="FP5">
        <f>SUMIFS('EIA Imports'!$D:$D,'EIA Imports'!$E:$E,$A5,'EIA Imports'!$B:$B,FP$1)</f>
        <v/>
      </c>
      <c r="FQ5">
        <f>SUMIFS('EIA Imports'!$D:$D,'EIA Imports'!$E:$E,$A5,'EIA Imports'!$B:$B,FQ$1)</f>
        <v/>
      </c>
      <c r="FR5">
        <f>SUMIFS('EIA Imports'!$D:$D,'EIA Imports'!$E:$E,$A5,'EIA Imports'!$B:$B,FR$1)</f>
        <v/>
      </c>
      <c r="FS5">
        <f>SUMIFS('EIA Imports'!$D:$D,'EIA Imports'!$E:$E,$A5,'EIA Imports'!$B:$B,FS$1)</f>
        <v/>
      </c>
      <c r="FT5">
        <f>SUMIFS('EIA Imports'!$D:$D,'EIA Imports'!$E:$E,$A5,'EIA Imports'!$B:$B,FT$1)</f>
        <v/>
      </c>
      <c r="FU5">
        <f>SUMIFS('EIA Imports'!$D:$D,'EIA Imports'!$E:$E,$A5,'EIA Imports'!$B:$B,FU$1)</f>
        <v/>
      </c>
      <c r="FV5">
        <f>SUMIFS('EIA Imports'!$D:$D,'EIA Imports'!$E:$E,$A5,'EIA Imports'!$B:$B,FV$1)</f>
        <v/>
      </c>
      <c r="FW5">
        <f>SUMIFS('EIA Imports'!$D:$D,'EIA Imports'!$E:$E,$A5,'EIA Imports'!$B:$B,FW$1)</f>
        <v/>
      </c>
      <c r="FX5">
        <f>SUMIFS('EIA Imports'!$D:$D,'EIA Imports'!$E:$E,$A5,'EIA Imports'!$B:$B,FX$1)</f>
        <v/>
      </c>
      <c r="FY5">
        <f>SUMIFS('EIA Imports'!$D:$D,'EIA Imports'!$E:$E,$A5,'EIA Imports'!$B:$B,FY$1)</f>
        <v/>
      </c>
      <c r="FZ5">
        <f>SUMIFS('EIA Imports'!$D:$D,'EIA Imports'!$E:$E,$A5,'EIA Imports'!$B:$B,FZ$1)</f>
        <v/>
      </c>
      <c r="GA5">
        <f>SUMIFS('EIA Imports'!$D:$D,'EIA Imports'!$E:$E,$A5,'EIA Imports'!$B:$B,GA$1)</f>
        <v/>
      </c>
      <c r="GB5">
        <f>SUMIFS('EIA Imports'!$D:$D,'EIA Imports'!$E:$E,$A5,'EIA Imports'!$B:$B,GB$1)</f>
        <v/>
      </c>
      <c r="GC5">
        <f>SUMIFS('EIA Imports'!$D:$D,'EIA Imports'!$E:$E,$A5,'EIA Imports'!$B:$B,GC$1)</f>
        <v/>
      </c>
      <c r="GD5">
        <f>SUMIFS('EIA Imports'!$D:$D,'EIA Imports'!$E:$E,$A5,'EIA Imports'!$B:$B,GD$1)</f>
        <v/>
      </c>
      <c r="GE5">
        <f>SUMIFS('EIA Imports'!$D:$D,'EIA Imports'!$E:$E,$A5,'EIA Imports'!$B:$B,GE$1)</f>
        <v/>
      </c>
      <c r="GF5">
        <f>SUMIFS('EIA Imports'!$D:$D,'EIA Imports'!$E:$E,$A5,'EIA Imports'!$B:$B,GF$1)</f>
        <v/>
      </c>
      <c r="GG5">
        <f>SUMIFS('EIA Imports'!$D:$D,'EIA Imports'!$E:$E,$A5,'EIA Imports'!$B:$B,GG$1)</f>
        <v/>
      </c>
      <c r="GH5">
        <f>SUMIFS('EIA Imports'!$D:$D,'EIA Imports'!$E:$E,$A5,'EIA Imports'!$B:$B,GH$1)</f>
        <v/>
      </c>
      <c r="GI5">
        <f>SUMIFS('EIA Imports'!$D:$D,'EIA Imports'!$E:$E,$A5,'EIA Imports'!$B:$B,GI$1)</f>
        <v/>
      </c>
      <c r="GJ5">
        <f>SUMIFS('EIA Imports'!$D:$D,'EIA Imports'!$E:$E,$A5,'EIA Imports'!$B:$B,GJ$1)</f>
        <v/>
      </c>
      <c r="GK5">
        <f>SUMIFS('EIA Imports'!$D:$D,'EIA Imports'!$E:$E,$A5,'EIA Imports'!$B:$B,GK$1)</f>
        <v/>
      </c>
      <c r="GL5">
        <f>SUMIFS('EIA Imports'!$D:$D,'EIA Imports'!$E:$E,$A5,'EIA Imports'!$B:$B,GL$1)</f>
        <v/>
      </c>
      <c r="GM5">
        <f>SUMIFS('EIA Imports'!$D:$D,'EIA Imports'!$E:$E,$A5,'EIA Imports'!$B:$B,GM$1)</f>
        <v/>
      </c>
      <c r="GN5">
        <f>SUMIFS('EIA Imports'!$D:$D,'EIA Imports'!$E:$E,$A5,'EIA Imports'!$B:$B,GN$1)</f>
        <v/>
      </c>
      <c r="GO5">
        <f>SUMIFS('EIA Imports'!$D:$D,'EIA Imports'!$E:$E,$A5,'EIA Imports'!$B:$B,GO$1)</f>
        <v/>
      </c>
      <c r="GP5">
        <f>SUMIFS('EIA Imports'!$D:$D,'EIA Imports'!$E:$E,$A5,'EIA Imports'!$B:$B,GP$1)</f>
        <v/>
      </c>
      <c r="GQ5">
        <f>SUMIFS('EIA Imports'!$D:$D,'EIA Imports'!$E:$E,$A5,'EIA Imports'!$B:$B,GQ$1)</f>
        <v/>
      </c>
      <c r="GR5">
        <f>SUMIFS('EIA Imports'!$D:$D,'EIA Imports'!$E:$E,$A5,'EIA Imports'!$B:$B,GR$1)</f>
        <v/>
      </c>
      <c r="GS5">
        <f>SUMIFS('EIA Imports'!$D:$D,'EIA Imports'!$E:$E,$A5,'EIA Imports'!$B:$B,GS$1)</f>
        <v/>
      </c>
      <c r="GT5">
        <f>SUMIFS('EIA Imports'!$D:$D,'EIA Imports'!$E:$E,$A5,'EIA Imports'!$B:$B,GT$1)</f>
        <v/>
      </c>
      <c r="GU5">
        <f>SUMIFS('EIA Imports'!$D:$D,'EIA Imports'!$E:$E,$A5,'EIA Imports'!$B:$B,GU$1)</f>
        <v/>
      </c>
      <c r="GV5">
        <f>SUMIFS('EIA Imports'!$D:$D,'EIA Imports'!$E:$E,$A5,'EIA Imports'!$B:$B,GV$1)</f>
        <v/>
      </c>
      <c r="GW5">
        <f>SUMIFS('EIA Imports'!$D:$D,'EIA Imports'!$E:$E,$A5,'EIA Imports'!$B:$B,GW$1)</f>
        <v/>
      </c>
      <c r="GX5">
        <f>SUMIFS('EIA Imports'!$D:$D,'EIA Imports'!$E:$E,$A5,'EIA Imports'!$B:$B,GX$1)</f>
        <v/>
      </c>
      <c r="GY5">
        <f>SUMIFS('EIA Imports'!$D:$D,'EIA Imports'!$E:$E,$A5,'EIA Imports'!$B:$B,GY$1)</f>
        <v/>
      </c>
      <c r="GZ5">
        <f>SUMIFS('EIA Imports'!$D:$D,'EIA Imports'!$E:$E,$A5,'EIA Imports'!$B:$B,GZ$1)</f>
        <v/>
      </c>
      <c r="HA5">
        <f>SUMIFS('EIA Imports'!$D:$D,'EIA Imports'!$E:$E,$A5,'EIA Imports'!$B:$B,HA$1)</f>
        <v/>
      </c>
      <c r="HB5">
        <f>SUMIFS('EIA Imports'!$D:$D,'EIA Imports'!$E:$E,$A5,'EIA Imports'!$B:$B,HB$1)</f>
        <v/>
      </c>
      <c r="HC5">
        <f>SUMIFS('EIA Imports'!$D:$D,'EIA Imports'!$E:$E,$A5,'EIA Imports'!$B:$B,HC$1)</f>
        <v/>
      </c>
      <c r="HD5">
        <f>SUMIFS('EIA Imports'!$D:$D,'EIA Imports'!$E:$E,$A5,'EIA Imports'!$B:$B,HD$1)</f>
        <v/>
      </c>
      <c r="HE5">
        <f>SUMIFS('EIA Imports'!$D:$D,'EIA Imports'!$E:$E,$A5,'EIA Imports'!$B:$B,HE$1)</f>
        <v/>
      </c>
      <c r="HF5">
        <f>SUMIFS('EIA Imports'!$D:$D,'EIA Imports'!$E:$E,$A5,'EIA Imports'!$B:$B,HF$1)</f>
        <v/>
      </c>
      <c r="HG5">
        <f>SUMIFS('EIA Imports'!$D:$D,'EIA Imports'!$E:$E,$A5,'EIA Imports'!$B:$B,HG$1)</f>
        <v/>
      </c>
      <c r="HH5">
        <f>SUMIFS('EIA Imports'!$D:$D,'EIA Imports'!$E:$E,$A5,'EIA Imports'!$B:$B,HH$1)</f>
        <v/>
      </c>
      <c r="HI5">
        <f>SUMIFS('EIA Imports'!$D:$D,'EIA Imports'!$E:$E,$A5,'EIA Imports'!$B:$B,HI$1)</f>
        <v/>
      </c>
      <c r="HJ5">
        <f>SUMIFS('EIA Imports'!$D:$D,'EIA Imports'!$E:$E,$A5,'EIA Imports'!$B:$B,HJ$1)</f>
        <v/>
      </c>
      <c r="HK5">
        <f>SUMIFS('EIA Imports'!$D:$D,'EIA Imports'!$E:$E,$A5,'EIA Imports'!$B:$B,HK$1)</f>
        <v/>
      </c>
      <c r="HL5">
        <f>SUMIFS('EIA Imports'!$D:$D,'EIA Imports'!$E:$E,$A5,'EIA Imports'!$B:$B,HL$1)</f>
        <v/>
      </c>
      <c r="HM5">
        <f>SUMIFS('EIA Imports'!$D:$D,'EIA Imports'!$E:$E,$A5,'EIA Imports'!$B:$B,HM$1)</f>
        <v/>
      </c>
      <c r="HN5">
        <f>SUMIFS('EIA Imports'!$D:$D,'EIA Imports'!$E:$E,$A5,'EIA Imports'!$B:$B,HN$1)</f>
        <v/>
      </c>
      <c r="HO5">
        <f>SUMIFS('EIA Imports'!$D:$D,'EIA Imports'!$E:$E,$A5,'EIA Imports'!$B:$B,HO$1)</f>
        <v/>
      </c>
      <c r="HP5">
        <f>SUMIFS('EIA Imports'!$D:$D,'EIA Imports'!$E:$E,$A5,'EIA Imports'!$B:$B,HP$1)</f>
        <v/>
      </c>
      <c r="HQ5">
        <f>SUMIFS('EIA Imports'!$D:$D,'EIA Imports'!$E:$E,$A5,'EIA Imports'!$B:$B,HQ$1)</f>
        <v/>
      </c>
      <c r="HR5">
        <f>SUMIFS('EIA Imports'!$D:$D,'EIA Imports'!$E:$E,$A5,'EIA Imports'!$B:$B,HR$1)</f>
        <v/>
      </c>
      <c r="HS5">
        <f>SUMIFS('EIA Imports'!$D:$D,'EIA Imports'!$E:$E,$A5,'EIA Imports'!$B:$B,HS$1)</f>
        <v/>
      </c>
      <c r="HT5">
        <f>SUMIFS('EIA Imports'!$D:$D,'EIA Imports'!$E:$E,$A5,'EIA Imports'!$B:$B,HT$1)</f>
        <v/>
      </c>
      <c r="HU5">
        <f>SUMIFS('EIA Imports'!$D:$D,'EIA Imports'!$E:$E,$A5,'EIA Imports'!$B:$B,HU$1)</f>
        <v/>
      </c>
      <c r="HV5">
        <f>SUMIFS('EIA Imports'!$D:$D,'EIA Imports'!$E:$E,$A5,'EIA Imports'!$B:$B,HV$1)</f>
        <v/>
      </c>
      <c r="HW5">
        <f>SUMIFS('EIA Imports'!$D:$D,'EIA Imports'!$E:$E,$A5,'EIA Imports'!$B:$B,HW$1)</f>
        <v/>
      </c>
      <c r="HX5">
        <f>SUMIFS('EIA Imports'!$D:$D,'EIA Imports'!$E:$E,$A5,'EIA Imports'!$B:$B,HX$1)</f>
        <v/>
      </c>
      <c r="HY5">
        <f>SUMIFS('EIA Imports'!$D:$D,'EIA Imports'!$E:$E,$A5,'EIA Imports'!$B:$B,HY$1)</f>
        <v/>
      </c>
      <c r="HZ5">
        <f>SUMIFS('EIA Imports'!$D:$D,'EIA Imports'!$E:$E,$A5,'EIA Imports'!$B:$B,HZ$1)</f>
        <v/>
      </c>
      <c r="IA5">
        <f>SUMIFS('EIA Imports'!$D:$D,'EIA Imports'!$E:$E,$A5,'EIA Imports'!$B:$B,IA$1)</f>
        <v/>
      </c>
      <c r="IB5">
        <f>SUMIFS('EIA Imports'!$D:$D,'EIA Imports'!$E:$E,$A5,'EIA Imports'!$B:$B,IB$1)</f>
        <v/>
      </c>
      <c r="IC5">
        <f>SUMIFS('EIA Imports'!$D:$D,'EIA Imports'!$E:$E,$A5,'EIA Imports'!$B:$B,IC$1)</f>
        <v/>
      </c>
      <c r="ID5">
        <f>SUMIFS('EIA Imports'!$D:$D,'EIA Imports'!$E:$E,$A5,'EIA Imports'!$B:$B,ID$1)</f>
        <v/>
      </c>
      <c r="IE5">
        <f>SUMIFS('EIA Imports'!$D:$D,'EIA Imports'!$E:$E,$A5,'EIA Imports'!$B:$B,IE$1)</f>
        <v/>
      </c>
      <c r="IF5">
        <f>SUMIFS('EIA Imports'!$D:$D,'EIA Imports'!$E:$E,$A5,'EIA Imports'!$B:$B,IF$1)</f>
        <v/>
      </c>
      <c r="IG5">
        <f>SUMIFS('EIA Imports'!$D:$D,'EIA Imports'!$E:$E,$A5,'EIA Imports'!$B:$B,IG$1)</f>
        <v/>
      </c>
      <c r="IH5">
        <f>SUMIFS('EIA Imports'!$D:$D,'EIA Imports'!$E:$E,$A5,'EIA Imports'!$B:$B,IH$1)</f>
        <v/>
      </c>
      <c r="II5">
        <f>SUMIFS('EIA Imports'!$D:$D,'EIA Imports'!$E:$E,$A5,'EIA Imports'!$B:$B,II$1)</f>
        <v/>
      </c>
      <c r="IJ5">
        <f>SUMIFS('EIA Imports'!$D:$D,'EIA Imports'!$E:$E,$A5,'EIA Imports'!$B:$B,IJ$1)</f>
        <v/>
      </c>
      <c r="IK5">
        <f>SUMIFS('EIA Imports'!$D:$D,'EIA Imports'!$E:$E,$A5,'EIA Imports'!$B:$B,IK$1)</f>
        <v/>
      </c>
      <c r="IL5">
        <f>SUMIFS('EIA Imports'!$D:$D,'EIA Imports'!$E:$E,$A5,'EIA Imports'!$B:$B,IL$1)</f>
        <v/>
      </c>
      <c r="IM5">
        <f>SUMIFS('EIA Imports'!$D:$D,'EIA Imports'!$E:$E,$A5,'EIA Imports'!$B:$B,IM$1)</f>
        <v/>
      </c>
      <c r="IN5">
        <f>SUMIFS('EIA Imports'!$D:$D,'EIA Imports'!$E:$E,$A5,'EIA Imports'!$B:$B,IN$1)</f>
        <v/>
      </c>
      <c r="IO5">
        <f>SUMIFS('EIA Imports'!$D:$D,'EIA Imports'!$E:$E,$A5,'EIA Imports'!$B:$B,IO$1)</f>
        <v/>
      </c>
      <c r="IP5">
        <f>SUMIFS('EIA Imports'!$D:$D,'EIA Imports'!$E:$E,$A5,'EIA Imports'!$B:$B,IP$1)</f>
        <v/>
      </c>
      <c r="IQ5">
        <f>SUMIFS('EIA Imports'!$D:$D,'EIA Imports'!$E:$E,$A5,'EIA Imports'!$B:$B,IQ$1)</f>
        <v/>
      </c>
      <c r="IR5">
        <f>SUMIFS('EIA Imports'!$D:$D,'EIA Imports'!$E:$E,$A5,'EIA Imports'!$B:$B,IR$1)</f>
        <v/>
      </c>
      <c r="IS5">
        <f>SUMIFS('EIA Imports'!$D:$D,'EIA Imports'!$E:$E,$A5,'EIA Imports'!$B:$B,IS$1)</f>
        <v/>
      </c>
      <c r="IT5">
        <f>SUMIFS('EIA Imports'!$D:$D,'EIA Imports'!$E:$E,$A5,'EIA Imports'!$B:$B,IT$1)</f>
        <v/>
      </c>
      <c r="IU5">
        <f>SUMIFS('EIA Imports'!$D:$D,'EIA Imports'!$E:$E,$A5,'EIA Imports'!$B:$B,IU$1)</f>
        <v/>
      </c>
      <c r="IV5">
        <f>SUMIFS('EIA Imports'!$D:$D,'EIA Imports'!$E:$E,$A5,'EIA Imports'!$B:$B,IV$1)</f>
        <v/>
      </c>
      <c r="IW5">
        <f>SUMIFS('EIA Imports'!$D:$D,'EIA Imports'!$E:$E,$A5,'EIA Imports'!$B:$B,IW$1)</f>
        <v/>
      </c>
      <c r="IX5">
        <f>SUMIFS('EIA Imports'!$D:$D,'EIA Imports'!$E:$E,$A5,'EIA Imports'!$B:$B,IX$1)</f>
        <v/>
      </c>
      <c r="IY5">
        <f>SUMIFS('EIA Imports'!$D:$D,'EIA Imports'!$E:$E,$A5,'EIA Imports'!$B:$B,IY$1)</f>
        <v/>
      </c>
      <c r="IZ5">
        <f>SUMIFS('EIA Imports'!$D:$D,'EIA Imports'!$E:$E,$A5,'EIA Imports'!$B:$B,IZ$1)</f>
        <v/>
      </c>
      <c r="JA5">
        <f>SUMIFS('EIA Imports'!$D:$D,'EIA Imports'!$E:$E,$A5,'EIA Imports'!$B:$B,JA$1)</f>
        <v/>
      </c>
      <c r="JB5">
        <f>SUMIFS('EIA Imports'!$D:$D,'EIA Imports'!$E:$E,$A5,'EIA Imports'!$B:$B,JB$1)</f>
        <v/>
      </c>
      <c r="JC5">
        <f>SUMIFS('EIA Imports'!$D:$D,'EIA Imports'!$E:$E,$A5,'EIA Imports'!$B:$B,JC$1)</f>
        <v/>
      </c>
      <c r="JD5">
        <f>SUMIFS('EIA Imports'!$D:$D,'EIA Imports'!$E:$E,$A5,'EIA Imports'!$B:$B,JD$1)</f>
        <v/>
      </c>
      <c r="JE5">
        <f>SUMIFS('EIA Imports'!$D:$D,'EIA Imports'!$E:$E,$A5,'EIA Imports'!$B:$B,JE$1)</f>
        <v/>
      </c>
      <c r="JF5">
        <f>SUMIFS('EIA Imports'!$D:$D,'EIA Imports'!$E:$E,$A5,'EIA Imports'!$B:$B,JF$1)</f>
        <v/>
      </c>
      <c r="JG5">
        <f>SUMIFS('EIA Imports'!$D:$D,'EIA Imports'!$E:$E,$A5,'EIA Imports'!$B:$B,JG$1)</f>
        <v/>
      </c>
      <c r="JH5">
        <f>SUMIFS('EIA Imports'!$D:$D,'EIA Imports'!$E:$E,$A5,'EIA Imports'!$B:$B,JH$1)</f>
        <v/>
      </c>
      <c r="JI5">
        <f>SUMIFS('EIA Imports'!$D:$D,'EIA Imports'!$E:$E,$A5,'EIA Imports'!$B:$B,JI$1)</f>
        <v/>
      </c>
      <c r="JJ5">
        <f>SUMIFS('EIA Imports'!$D:$D,'EIA Imports'!$E:$E,$A5,'EIA Imports'!$B:$B,JJ$1)</f>
        <v/>
      </c>
      <c r="JK5">
        <f>SUMIFS('EIA Imports'!$D:$D,'EIA Imports'!$E:$E,$A5,'EIA Imports'!$B:$B,JK$1)</f>
        <v/>
      </c>
      <c r="JL5">
        <f>SUMIFS('EIA Imports'!$D:$D,'EIA Imports'!$E:$E,$A5,'EIA Imports'!$B:$B,JL$1)</f>
        <v/>
      </c>
      <c r="JM5">
        <f>SUMIFS('EIA Imports'!$D:$D,'EIA Imports'!$E:$E,$A5,'EIA Imports'!$B:$B,JM$1)</f>
        <v/>
      </c>
      <c r="JN5">
        <f>SUMIFS('EIA Imports'!$D:$D,'EIA Imports'!$E:$E,$A5,'EIA Imports'!$B:$B,JN$1)</f>
        <v/>
      </c>
      <c r="JO5">
        <f>SUMIFS('EIA Imports'!$D:$D,'EIA Imports'!$E:$E,$A5,'EIA Imports'!$B:$B,JO$1)</f>
        <v/>
      </c>
      <c r="JP5">
        <f>SUMIFS('EIA Imports'!$D:$D,'EIA Imports'!$E:$E,$A5,'EIA Imports'!$B:$B,JP$1)</f>
        <v/>
      </c>
      <c r="JQ5">
        <f>SUMIFS('EIA Imports'!$D:$D,'EIA Imports'!$E:$E,$A5,'EIA Imports'!$B:$B,JQ$1)</f>
        <v/>
      </c>
      <c r="JR5">
        <f>SUMIFS('EIA Imports'!$D:$D,'EIA Imports'!$E:$E,$A5,'EIA Imports'!$B:$B,JR$1)</f>
        <v/>
      </c>
      <c r="JS5">
        <f>SUMIFS('EIA Imports'!$D:$D,'EIA Imports'!$E:$E,$A5,'EIA Imports'!$B:$B,JS$1)</f>
        <v/>
      </c>
      <c r="JT5">
        <f>SUMIFS('EIA Imports'!$D:$D,'EIA Imports'!$E:$E,$A5,'EIA Imports'!$B:$B,JT$1)</f>
        <v/>
      </c>
      <c r="JU5">
        <f>SUMIFS('EIA Imports'!$D:$D,'EIA Imports'!$E:$E,$A5,'EIA Imports'!$B:$B,JU$1)</f>
        <v/>
      </c>
      <c r="JV5">
        <f>SUMIFS('EIA Imports'!$D:$D,'EIA Imports'!$E:$E,$A5,'EIA Imports'!$B:$B,JV$1)</f>
        <v/>
      </c>
      <c r="JW5">
        <f>SUMIFS('EIA Imports'!$D:$D,'EIA Imports'!$E:$E,$A5,'EIA Imports'!$B:$B,JW$1)</f>
        <v/>
      </c>
      <c r="JX5">
        <f>SUMIFS('EIA Imports'!$D:$D,'EIA Imports'!$E:$E,$A5,'EIA Imports'!$B:$B,JX$1)</f>
        <v/>
      </c>
      <c r="JY5">
        <f>SUMIFS('EIA Imports'!$D:$D,'EIA Imports'!$E:$E,$A5,'EIA Imports'!$B:$B,JY$1)</f>
        <v/>
      </c>
      <c r="JZ5">
        <f>SUMIFS('EIA Imports'!$D:$D,'EIA Imports'!$E:$E,$A5,'EIA Imports'!$B:$B,JZ$1)</f>
        <v/>
      </c>
      <c r="KA5">
        <f>SUMIFS('EIA Imports'!$D:$D,'EIA Imports'!$E:$E,$A5,'EIA Imports'!$B:$B,KA$1)</f>
        <v/>
      </c>
      <c r="KB5">
        <f>SUMIFS('EIA Imports'!$D:$D,'EIA Imports'!$E:$E,$A5,'EIA Imports'!$B:$B,KB$1)</f>
        <v/>
      </c>
      <c r="KC5">
        <f>SUMIFS('EIA Imports'!$D:$D,'EIA Imports'!$E:$E,$A5,'EIA Imports'!$B:$B,KC$1)</f>
        <v/>
      </c>
      <c r="KD5">
        <f>SUMIFS('EIA Imports'!$D:$D,'EIA Imports'!$E:$E,$A5,'EIA Imports'!$B:$B,KD$1)</f>
        <v/>
      </c>
      <c r="KE5">
        <f>SUMIFS('EIA Imports'!$D:$D,'EIA Imports'!$E:$E,$A5,'EIA Imports'!$B:$B,KE$1)</f>
        <v/>
      </c>
      <c r="KF5">
        <f>SUMIFS('EIA Imports'!$D:$D,'EIA Imports'!$E:$E,$A5,'EIA Imports'!$B:$B,KF$1)</f>
        <v/>
      </c>
      <c r="KG5">
        <f>SUMIFS('EIA Imports'!$D:$D,'EIA Imports'!$E:$E,$A5,'EIA Imports'!$B:$B,KG$1)</f>
        <v/>
      </c>
      <c r="KH5">
        <f>SUMIFS('EIA Imports'!$D:$D,'EIA Imports'!$E:$E,$A5,'EIA Imports'!$B:$B,KH$1)</f>
        <v/>
      </c>
      <c r="KI5">
        <f>SUMIFS('EIA Imports'!$D:$D,'EIA Imports'!$E:$E,$A5,'EIA Imports'!$B:$B,KI$1)</f>
        <v/>
      </c>
      <c r="KJ5">
        <f>SUMIFS('EIA Imports'!$D:$D,'EIA Imports'!$E:$E,$A5,'EIA Imports'!$B:$B,KJ$1)</f>
        <v/>
      </c>
      <c r="KK5">
        <f>SUMIFS('EIA Imports'!$D:$D,'EIA Imports'!$E:$E,$A5,'EIA Imports'!$B:$B,KK$1)</f>
        <v/>
      </c>
      <c r="KL5">
        <f>SUMIFS('EIA Imports'!$D:$D,'EIA Imports'!$E:$E,$A5,'EIA Imports'!$B:$B,KL$1)</f>
        <v/>
      </c>
      <c r="KM5">
        <f>SUMIFS('EIA Imports'!$D:$D,'EIA Imports'!$E:$E,$A5,'EIA Imports'!$B:$B,KM$1)</f>
        <v/>
      </c>
      <c r="KN5">
        <f>SUMIFS('EIA Imports'!$D:$D,'EIA Imports'!$E:$E,$A5,'EIA Imports'!$B:$B,KN$1)</f>
        <v/>
      </c>
      <c r="KO5">
        <f>SUMIFS('EIA Imports'!$D:$D,'EIA Imports'!$E:$E,$A5,'EIA Imports'!$B:$B,KO$1)</f>
        <v/>
      </c>
      <c r="KP5">
        <f>SUMIFS('EIA Imports'!$D:$D,'EIA Imports'!$E:$E,$A5,'EIA Imports'!$B:$B,KP$1)</f>
        <v/>
      </c>
      <c r="KQ5">
        <f>SUMIFS('EIA Imports'!$D:$D,'EIA Imports'!$E:$E,$A5,'EIA Imports'!$B:$B,KQ$1)</f>
        <v/>
      </c>
      <c r="KR5">
        <f>SUMIFS('EIA Imports'!$D:$D,'EIA Imports'!$E:$E,$A5,'EIA Imports'!$B:$B,KR$1)</f>
        <v/>
      </c>
      <c r="KS5">
        <f>SUMIFS('EIA Imports'!$D:$D,'EIA Imports'!$E:$E,$A5,'EIA Imports'!$B:$B,KS$1)</f>
        <v/>
      </c>
      <c r="KT5">
        <f>SUMIFS('EIA Imports'!$D:$D,'EIA Imports'!$E:$E,$A5,'EIA Imports'!$B:$B,KT$1)</f>
        <v/>
      </c>
      <c r="KU5">
        <f>SUMIFS('EIA Imports'!$D:$D,'EIA Imports'!$E:$E,$A5,'EIA Imports'!$B:$B,KU$1)</f>
        <v/>
      </c>
      <c r="KV5">
        <f>SUMIFS('EIA Imports'!$D:$D,'EIA Imports'!$E:$E,$A5,'EIA Imports'!$B:$B,KV$1)</f>
        <v/>
      </c>
      <c r="KW5">
        <f>SUMIFS('EIA Imports'!$D:$D,'EIA Imports'!$E:$E,$A5,'EIA Imports'!$B:$B,KW$1)</f>
        <v/>
      </c>
      <c r="KX5">
        <f>SUMIFS('EIA Imports'!$D:$D,'EIA Imports'!$E:$E,$A5,'EIA Imports'!$B:$B,KX$1)</f>
        <v/>
      </c>
      <c r="KY5">
        <f>SUMIFS('EIA Imports'!$D:$D,'EIA Imports'!$E:$E,$A5,'EIA Imports'!$B:$B,KY$1)</f>
        <v/>
      </c>
      <c r="KZ5">
        <f>SUMIFS('EIA Imports'!$D:$D,'EIA Imports'!$E:$E,$A5,'EIA Imports'!$B:$B,KZ$1)</f>
        <v/>
      </c>
      <c r="LA5">
        <f>SUMIFS('EIA Imports'!$D:$D,'EIA Imports'!$E:$E,$A5,'EIA Imports'!$B:$B,LA$1)</f>
        <v/>
      </c>
      <c r="LB5">
        <f>SUMIFS('EIA Imports'!$D:$D,'EIA Imports'!$E:$E,$A5,'EIA Imports'!$B:$B,LB$1)</f>
        <v/>
      </c>
      <c r="LC5">
        <f>SUMIFS('EIA Imports'!$D:$D,'EIA Imports'!$E:$E,$A5,'EIA Imports'!$B:$B,LC$1)</f>
        <v/>
      </c>
      <c r="LD5">
        <f>SUMIFS('EIA Imports'!$D:$D,'EIA Imports'!$E:$E,$A5,'EIA Imports'!$B:$B,LD$1)</f>
        <v/>
      </c>
      <c r="LE5">
        <f>SUMIFS('EIA Imports'!$D:$D,'EIA Imports'!$E:$E,$A5,'EIA Imports'!$B:$B,LE$1)</f>
        <v/>
      </c>
      <c r="LF5">
        <f>SUMIFS('EIA Imports'!$D:$D,'EIA Imports'!$E:$E,$A5,'EIA Imports'!$B:$B,LF$1)</f>
        <v/>
      </c>
      <c r="LG5">
        <f>SUMIFS('EIA Imports'!$D:$D,'EIA Imports'!$E:$E,$A5,'EIA Imports'!$B:$B,LG$1)</f>
        <v/>
      </c>
      <c r="LH5">
        <f>SUMIFS('EIA Imports'!$D:$D,'EIA Imports'!$E:$E,$A5,'EIA Imports'!$B:$B,LH$1)</f>
        <v/>
      </c>
      <c r="LI5">
        <f>SUMIFS('EIA Imports'!$D:$D,'EIA Imports'!$E:$E,$A5,'EIA Imports'!$B:$B,LI$1)</f>
        <v/>
      </c>
      <c r="LJ5">
        <f>SUMIFS('EIA Imports'!$D:$D,'EIA Imports'!$E:$E,$A5,'EIA Imports'!$B:$B,LJ$1)</f>
        <v/>
      </c>
      <c r="LK5">
        <f>SUMIFS('EIA Imports'!$D:$D,'EIA Imports'!$E:$E,$A5,'EIA Imports'!$B:$B,LK$1)</f>
        <v/>
      </c>
      <c r="LL5">
        <f>SUMIFS('EIA Imports'!$D:$D,'EIA Imports'!$E:$E,$A5,'EIA Imports'!$B:$B,LL$1)</f>
        <v/>
      </c>
      <c r="LM5">
        <f>SUMIFS('EIA Imports'!$D:$D,'EIA Imports'!$E:$E,$A5,'EIA Imports'!$B:$B,LM$1)</f>
        <v/>
      </c>
      <c r="LN5">
        <f>SUMIFS('EIA Imports'!$D:$D,'EIA Imports'!$E:$E,$A5,'EIA Imports'!$B:$B,LN$1)</f>
        <v/>
      </c>
      <c r="LO5">
        <f>SUMIFS('EIA Imports'!$D:$D,'EIA Imports'!$E:$E,$A5,'EIA Imports'!$B:$B,LO$1)</f>
        <v/>
      </c>
      <c r="LP5">
        <f>SUMIFS('EIA Imports'!$D:$D,'EIA Imports'!$E:$E,$A5,'EIA Imports'!$B:$B,LP$1)</f>
        <v/>
      </c>
      <c r="LQ5">
        <f>SUMIFS('EIA Imports'!$D:$D,'EIA Imports'!$E:$E,$A5,'EIA Imports'!$B:$B,LQ$1)</f>
        <v/>
      </c>
      <c r="LR5">
        <f>SUMIFS('EIA Imports'!$D:$D,'EIA Imports'!$E:$E,$A5,'EIA Imports'!$B:$B,LR$1)</f>
        <v/>
      </c>
      <c r="LS5">
        <f>SUMIFS('EIA Imports'!$D:$D,'EIA Imports'!$E:$E,$A5,'EIA Imports'!$B:$B,LS$1)</f>
        <v/>
      </c>
      <c r="LT5">
        <f>SUMIFS('EIA Imports'!$D:$D,'EIA Imports'!$E:$E,$A5,'EIA Imports'!$B:$B,LT$1)</f>
        <v/>
      </c>
      <c r="LU5">
        <f>SUMIFS('EIA Imports'!$D:$D,'EIA Imports'!$E:$E,$A5,'EIA Imports'!$B:$B,LU$1)</f>
        <v/>
      </c>
      <c r="LV5">
        <f>SUMIFS('EIA Imports'!$D:$D,'EIA Imports'!$E:$E,$A5,'EIA Imports'!$B:$B,LV$1)</f>
        <v/>
      </c>
      <c r="LW5">
        <f>SUMIFS('EIA Imports'!$D:$D,'EIA Imports'!$E:$E,$A5,'EIA Imports'!$B:$B,LW$1)</f>
        <v/>
      </c>
      <c r="LX5">
        <f>SUMIFS('EIA Imports'!$D:$D,'EIA Imports'!$E:$E,$A5,'EIA Imports'!$B:$B,LX$1)</f>
        <v/>
      </c>
      <c r="LY5">
        <f>SUMIFS('EIA Imports'!$D:$D,'EIA Imports'!$E:$E,$A5,'EIA Imports'!$B:$B,LY$1)</f>
        <v/>
      </c>
      <c r="LZ5">
        <f>SUMIFS('EIA Imports'!$D:$D,'EIA Imports'!$E:$E,$A5,'EIA Imports'!$B:$B,LZ$1)</f>
        <v/>
      </c>
      <c r="MA5">
        <f>SUMIFS('EIA Imports'!$D:$D,'EIA Imports'!$E:$E,$A5,'EIA Imports'!$B:$B,MA$1)</f>
        <v/>
      </c>
      <c r="MB5">
        <f>SUMIFS('EIA Imports'!$D:$D,'EIA Imports'!$E:$E,$A5,'EIA Imports'!$B:$B,MB$1)</f>
        <v/>
      </c>
      <c r="MC5">
        <f>SUMIFS('EIA Imports'!$D:$D,'EIA Imports'!$E:$E,$A5,'EIA Imports'!$B:$B,MC$1)</f>
        <v/>
      </c>
      <c r="MD5">
        <f>SUMIFS('EIA Imports'!$D:$D,'EIA Imports'!$E:$E,$A5,'EIA Imports'!$B:$B,MD$1)</f>
        <v/>
      </c>
      <c r="ME5">
        <f>SUMIFS('EIA Imports'!$D:$D,'EIA Imports'!$E:$E,$A5,'EIA Imports'!$B:$B,ME$1)</f>
        <v/>
      </c>
      <c r="MF5">
        <f>SUMIFS('EIA Imports'!$D:$D,'EIA Imports'!$E:$E,$A5,'EIA Imports'!$B:$B,MF$1)</f>
        <v/>
      </c>
      <c r="MG5">
        <f>SUMIFS('EIA Imports'!$D:$D,'EIA Imports'!$E:$E,$A5,'EIA Imports'!$B:$B,MG$1)</f>
        <v/>
      </c>
      <c r="MH5">
        <f>SUMIFS('EIA Imports'!$D:$D,'EIA Imports'!$E:$E,$A5,'EIA Imports'!$B:$B,MH$1)</f>
        <v/>
      </c>
      <c r="MI5">
        <f>SUMIFS('EIA Imports'!$D:$D,'EIA Imports'!$E:$E,$A5,'EIA Imports'!$B:$B,MI$1)</f>
        <v/>
      </c>
      <c r="MJ5">
        <f>SUMIFS('EIA Imports'!$D:$D,'EIA Imports'!$E:$E,$A5,'EIA Imports'!$B:$B,MJ$1)</f>
        <v/>
      </c>
      <c r="MK5">
        <f>SUMIFS('EIA Imports'!$D:$D,'EIA Imports'!$E:$E,$A5,'EIA Imports'!$B:$B,MK$1)</f>
        <v/>
      </c>
      <c r="ML5">
        <f>SUMIFS('EIA Imports'!$D:$D,'EIA Imports'!$E:$E,$A5,'EIA Imports'!$B:$B,ML$1)</f>
        <v/>
      </c>
      <c r="MM5">
        <f>SUMIFS('EIA Imports'!$D:$D,'EIA Imports'!$E:$E,$A5,'EIA Imports'!$B:$B,MM$1)</f>
        <v/>
      </c>
      <c r="MN5">
        <f>SUMIFS('EIA Imports'!$D:$D,'EIA Imports'!$E:$E,$A5,'EIA Imports'!$B:$B,MN$1)</f>
        <v/>
      </c>
      <c r="MO5">
        <f>SUMIFS('EIA Imports'!$D:$D,'EIA Imports'!$E:$E,$A5,'EIA Imports'!$B:$B,MO$1)</f>
        <v/>
      </c>
      <c r="MP5">
        <f>SUMIFS('EIA Imports'!$D:$D,'EIA Imports'!$E:$E,$A5,'EIA Imports'!$B:$B,MP$1)</f>
        <v/>
      </c>
      <c r="MQ5">
        <f>SUMIFS('EIA Imports'!$D:$D,'EIA Imports'!$E:$E,$A5,'EIA Imports'!$B:$B,MQ$1)</f>
        <v/>
      </c>
      <c r="MR5">
        <f>SUMIFS('EIA Imports'!$D:$D,'EIA Imports'!$E:$E,$A5,'EIA Imports'!$B:$B,MR$1)</f>
        <v/>
      </c>
      <c r="MS5">
        <f>SUMIFS('EIA Imports'!$D:$D,'EIA Imports'!$E:$E,$A5,'EIA Imports'!$B:$B,MS$1)</f>
        <v/>
      </c>
      <c r="MT5">
        <f>SUMIFS('EIA Imports'!$D:$D,'EIA Imports'!$E:$E,$A5,'EIA Imports'!$B:$B,MT$1)</f>
        <v/>
      </c>
      <c r="MU5">
        <f>SUMIFS('EIA Imports'!$D:$D,'EIA Imports'!$E:$E,$A5,'EIA Imports'!$B:$B,MU$1)</f>
        <v/>
      </c>
      <c r="MV5">
        <f>SUMIFS('EIA Imports'!$D:$D,'EIA Imports'!$E:$E,$A5,'EIA Imports'!$B:$B,MV$1)</f>
        <v/>
      </c>
      <c r="MW5">
        <f>SUMIFS('EIA Imports'!$D:$D,'EIA Imports'!$E:$E,$A5,'EIA Imports'!$B:$B,MW$1)</f>
        <v/>
      </c>
      <c r="MX5">
        <f>SUMIFS('EIA Imports'!$D:$D,'EIA Imports'!$E:$E,$A5,'EIA Imports'!$B:$B,MX$1)</f>
        <v/>
      </c>
      <c r="MY5">
        <f>SUMIFS('EIA Imports'!$D:$D,'EIA Imports'!$E:$E,$A5,'EIA Imports'!$B:$B,MY$1)</f>
        <v/>
      </c>
      <c r="MZ5">
        <f>SUMIFS('EIA Imports'!$D:$D,'EIA Imports'!$E:$E,$A5,'EIA Imports'!$B:$B,MZ$1)</f>
        <v/>
      </c>
      <c r="NA5">
        <f>SUMIFS('EIA Imports'!$D:$D,'EIA Imports'!$E:$E,$A5,'EIA Imports'!$B:$B,NA$1)</f>
        <v/>
      </c>
      <c r="NB5">
        <f>SUMIFS('EIA Imports'!$D:$D,'EIA Imports'!$E:$E,$A5,'EIA Imports'!$B:$B,NB$1)</f>
        <v/>
      </c>
      <c r="NC5">
        <f>SUMIFS('EIA Imports'!$D:$D,'EIA Imports'!$E:$E,$A5,'EIA Imports'!$B:$B,NC$1)</f>
        <v/>
      </c>
      <c r="ND5">
        <f>SUMIFS('EIA Imports'!$D:$D,'EIA Imports'!$E:$E,$A5,'EIA Imports'!$B:$B,ND$1)</f>
        <v/>
      </c>
      <c r="NE5">
        <f>SUMIFS('EIA Imports'!$D:$D,'EIA Imports'!$E:$E,$A5,'EIA Imports'!$B:$B,NE$1)</f>
        <v/>
      </c>
      <c r="NF5">
        <f>SUMIFS('EIA Imports'!$D:$D,'EIA Imports'!$E:$E,$A5,'EIA Imports'!$B:$B,NF$1)</f>
        <v/>
      </c>
      <c r="NG5">
        <f>SUMIFS('EIA Imports'!$D:$D,'EIA Imports'!$E:$E,$A5,'EIA Imports'!$B:$B,NG$1)</f>
        <v/>
      </c>
      <c r="NH5">
        <f>SUMIFS('EIA Imports'!$D:$D,'EIA Imports'!$E:$E,$A5,'EIA Imports'!$B:$B,NH$1)</f>
        <v/>
      </c>
      <c r="NI5">
        <f>SUMIFS('EIA Imports'!$D:$D,'EIA Imports'!$E:$E,$A5,'EIA Imports'!$B:$B,NI$1)</f>
        <v/>
      </c>
      <c r="NJ5">
        <f>SUMIFS('EIA Imports'!$D:$D,'EIA Imports'!$E:$E,$A5,'EIA Imports'!$B:$B,NJ$1)</f>
        <v/>
      </c>
      <c r="NK5">
        <f>SUMIFS('EIA Imports'!$D:$D,'EIA Imports'!$E:$E,$A5,'EIA Imports'!$B:$B,NK$1)</f>
        <v/>
      </c>
      <c r="NL5">
        <f>SUMIFS('EIA Imports'!$D:$D,'EIA Imports'!$E:$E,$A5,'EIA Imports'!$B:$B,NL$1)</f>
        <v/>
      </c>
      <c r="NM5">
        <f>SUMIFS('EIA Imports'!$D:$D,'EIA Imports'!$E:$E,$A5,'EIA Imports'!$B:$B,NM$1)</f>
        <v/>
      </c>
      <c r="NN5">
        <f>SUMIFS('EIA Imports'!$D:$D,'EIA Imports'!$E:$E,$A5,'EIA Imports'!$B:$B,NN$1)</f>
        <v/>
      </c>
      <c r="NO5">
        <f>SUMIFS('EIA Imports'!$D:$D,'EIA Imports'!$E:$E,$A5,'EIA Imports'!$B:$B,NO$1)</f>
        <v/>
      </c>
      <c r="NP5">
        <f>SUMIFS('EIA Imports'!$D:$D,'EIA Imports'!$E:$E,$A5,'EIA Imports'!$B:$B,NP$1)</f>
        <v/>
      </c>
      <c r="NQ5">
        <f>SUMIFS('EIA Imports'!$D:$D,'EIA Imports'!$E:$E,$A5,'EIA Imports'!$B:$B,NQ$1)</f>
        <v/>
      </c>
      <c r="NR5">
        <f>SUMIFS('EIA Imports'!$D:$D,'EIA Imports'!$E:$E,$A5,'EIA Imports'!$B:$B,NR$1)</f>
        <v/>
      </c>
      <c r="NS5">
        <f>SUMIFS('EIA Imports'!$D:$D,'EIA Imports'!$E:$E,$A5,'EIA Imports'!$B:$B,NS$1)</f>
        <v/>
      </c>
      <c r="NT5">
        <f>SUMIFS('EIA Imports'!$D:$D,'EIA Imports'!$E:$E,$A5,'EIA Imports'!$B:$B,NT$1)</f>
        <v/>
      </c>
      <c r="NU5">
        <f>SUMIFS('EIA Imports'!$D:$D,'EIA Imports'!$E:$E,$A5,'EIA Imports'!$B:$B,NU$1)</f>
        <v/>
      </c>
      <c r="NV5">
        <f>SUMIFS('EIA Imports'!$D:$D,'EIA Imports'!$E:$E,$A5,'EIA Imports'!$B:$B,NV$1)</f>
        <v/>
      </c>
      <c r="NW5">
        <f>SUMIFS('EIA Imports'!$D:$D,'EIA Imports'!$E:$E,$A5,'EIA Imports'!$B:$B,NW$1)</f>
        <v/>
      </c>
      <c r="NX5">
        <f>SUMIFS('EIA Imports'!$D:$D,'EIA Imports'!$E:$E,$A5,'EIA Imports'!$B:$B,NX$1)</f>
        <v/>
      </c>
      <c r="NY5">
        <f>SUMIFS('EIA Imports'!$D:$D,'EIA Imports'!$E:$E,$A5,'EIA Imports'!$B:$B,NY$1)</f>
        <v/>
      </c>
      <c r="NZ5">
        <f>SUMIFS('EIA Imports'!$D:$D,'EIA Imports'!$E:$E,$A5,'EIA Imports'!$B:$B,NZ$1)</f>
        <v/>
      </c>
      <c r="OA5">
        <f>SUMIFS('EIA Imports'!$D:$D,'EIA Imports'!$E:$E,$A5,'EIA Imports'!$B:$B,OA$1)</f>
        <v/>
      </c>
      <c r="OB5">
        <f>SUMIFS('EIA Imports'!$D:$D,'EIA Imports'!$E:$E,$A5,'EIA Imports'!$B:$B,OB$1)</f>
        <v/>
      </c>
      <c r="OC5">
        <f>SUMIFS('EIA Imports'!$D:$D,'EIA Imports'!$E:$E,$A5,'EIA Imports'!$B:$B,OC$1)</f>
        <v/>
      </c>
      <c r="OD5">
        <f>SUMIFS('EIA Imports'!$D:$D,'EIA Imports'!$E:$E,$A5,'EIA Imports'!$B:$B,OD$1)</f>
        <v/>
      </c>
      <c r="OE5">
        <f>SUMIFS('EIA Imports'!$D:$D,'EIA Imports'!$E:$E,$A5,'EIA Imports'!$B:$B,OE$1)</f>
        <v/>
      </c>
      <c r="OF5">
        <f>SUMIFS('EIA Imports'!$D:$D,'EIA Imports'!$E:$E,$A5,'EIA Imports'!$B:$B,OF$1)</f>
        <v/>
      </c>
      <c r="OG5">
        <f>SUMIFS('EIA Imports'!$D:$D,'EIA Imports'!$E:$E,$A5,'EIA Imports'!$B:$B,OG$1)</f>
        <v/>
      </c>
      <c r="OH5">
        <f>SUMIFS('EIA Imports'!$D:$D,'EIA Imports'!$E:$E,$A5,'EIA Imports'!$B:$B,OH$1)</f>
        <v/>
      </c>
      <c r="OI5">
        <f>SUMIFS('EIA Imports'!$D:$D,'EIA Imports'!$E:$E,$A5,'EIA Imports'!$B:$B,OI$1)</f>
        <v/>
      </c>
      <c r="OJ5">
        <f>SUMIFS('EIA Imports'!$D:$D,'EIA Imports'!$E:$E,$A5,'EIA Imports'!$B:$B,OJ$1)</f>
        <v/>
      </c>
      <c r="OK5">
        <f>SUMIFS('EIA Imports'!$D:$D,'EIA Imports'!$E:$E,$A5,'EIA Imports'!$B:$B,OK$1)</f>
        <v/>
      </c>
      <c r="OL5">
        <f>SUMIFS('EIA Imports'!$D:$D,'EIA Imports'!$E:$E,$A5,'EIA Imports'!$B:$B,OL$1)</f>
        <v/>
      </c>
      <c r="OM5">
        <f>SUMIFS('EIA Imports'!$D:$D,'EIA Imports'!$E:$E,$A5,'EIA Imports'!$B:$B,OM$1)</f>
        <v/>
      </c>
      <c r="ON5">
        <f>SUMIFS('EIA Imports'!$D:$D,'EIA Imports'!$E:$E,$A5,'EIA Imports'!$B:$B,ON$1)</f>
        <v/>
      </c>
      <c r="OO5">
        <f>SUMIFS('EIA Imports'!$D:$D,'EIA Imports'!$E:$E,$A5,'EIA Imports'!$B:$B,OO$1)</f>
        <v/>
      </c>
      <c r="OP5">
        <f>SUMIFS('EIA Imports'!$D:$D,'EIA Imports'!$E:$E,$A5,'EIA Imports'!$B:$B,OP$1)</f>
        <v/>
      </c>
      <c r="OQ5">
        <f>SUMIFS('EIA Imports'!$D:$D,'EIA Imports'!$E:$E,$A5,'EIA Imports'!$B:$B,OQ$1)</f>
        <v/>
      </c>
      <c r="OR5">
        <f>SUMIFS('EIA Imports'!$D:$D,'EIA Imports'!$E:$E,$A5,'EIA Imports'!$B:$B,OR$1)</f>
        <v/>
      </c>
      <c r="OS5">
        <f>SUMIFS('EIA Imports'!$D:$D,'EIA Imports'!$E:$E,$A5,'EIA Imports'!$B:$B,OS$1)</f>
        <v/>
      </c>
      <c r="OT5">
        <f>SUMIFS('EIA Imports'!$D:$D,'EIA Imports'!$E:$E,$A5,'EIA Imports'!$B:$B,OT$1)</f>
        <v/>
      </c>
      <c r="OU5">
        <f>SUMIFS('EIA Imports'!$D:$D,'EIA Imports'!$E:$E,$A5,'EIA Imports'!$B:$B,OU$1)</f>
        <v/>
      </c>
      <c r="OV5">
        <f>SUMIFS('EIA Imports'!$D:$D,'EIA Imports'!$E:$E,$A5,'EIA Imports'!$B:$B,OV$1)</f>
        <v/>
      </c>
      <c r="OW5">
        <f>SUMIFS('EIA Imports'!$D:$D,'EIA Imports'!$E:$E,$A5,'EIA Imports'!$B:$B,OW$1)</f>
        <v/>
      </c>
      <c r="OX5">
        <f>SUMIFS('EIA Imports'!$D:$D,'EIA Imports'!$E:$E,$A5,'EIA Imports'!$B:$B,OX$1)</f>
        <v/>
      </c>
      <c r="OY5">
        <f>SUMIFS('EIA Imports'!$D:$D,'EIA Imports'!$E:$E,$A5,'EIA Imports'!$B:$B,OY$1)</f>
        <v/>
      </c>
      <c r="OZ5">
        <f>SUMIFS('EIA Imports'!$D:$D,'EIA Imports'!$E:$E,$A5,'EIA Imports'!$B:$B,OZ$1)</f>
        <v/>
      </c>
      <c r="PA5">
        <f>SUMIFS('EIA Imports'!$D:$D,'EIA Imports'!$E:$E,$A5,'EIA Imports'!$B:$B,PA$1)</f>
        <v/>
      </c>
      <c r="PB5">
        <f>SUMIFS('EIA Imports'!$D:$D,'EIA Imports'!$E:$E,$A5,'EIA Imports'!$B:$B,PB$1)</f>
        <v/>
      </c>
      <c r="PC5">
        <f>SUMIFS('EIA Imports'!$D:$D,'EIA Imports'!$E:$E,$A5,'EIA Imports'!$B:$B,PC$1)</f>
        <v/>
      </c>
      <c r="PD5">
        <f>SUMIFS('EIA Imports'!$D:$D,'EIA Imports'!$E:$E,$A5,'EIA Imports'!$B:$B,PD$1)</f>
        <v/>
      </c>
      <c r="PE5">
        <f>SUMIFS('EIA Imports'!$D:$D,'EIA Imports'!$E:$E,$A5,'EIA Imports'!$B:$B,PE$1)</f>
        <v/>
      </c>
      <c r="PF5">
        <f>SUMIFS('EIA Imports'!$D:$D,'EIA Imports'!$E:$E,$A5,'EIA Imports'!$B:$B,PF$1)</f>
        <v/>
      </c>
      <c r="PG5">
        <f>SUMIFS('EIA Imports'!$D:$D,'EIA Imports'!$E:$E,$A5,'EIA Imports'!$B:$B,PG$1)</f>
        <v/>
      </c>
      <c r="PH5">
        <f>SUMIFS('EIA Imports'!$D:$D,'EIA Imports'!$E:$E,$A5,'EIA Imports'!$B:$B,PH$1)</f>
        <v/>
      </c>
      <c r="PI5">
        <f>SUMIFS('EIA Imports'!$D:$D,'EIA Imports'!$E:$E,$A5,'EIA Imports'!$B:$B,PI$1)</f>
        <v/>
      </c>
      <c r="PJ5">
        <f>SUMIFS('EIA Imports'!$D:$D,'EIA Imports'!$E:$E,$A5,'EIA Imports'!$B:$B,PJ$1)</f>
        <v/>
      </c>
      <c r="PK5">
        <f>SUMIFS('EIA Imports'!$D:$D,'EIA Imports'!$E:$E,$A5,'EIA Imports'!$B:$B,PK$1)</f>
        <v/>
      </c>
      <c r="PL5">
        <f>SUMIFS('EIA Imports'!$D:$D,'EIA Imports'!$E:$E,$A5,'EIA Imports'!$B:$B,PL$1)</f>
        <v/>
      </c>
      <c r="PM5">
        <f>SUMIFS('EIA Imports'!$D:$D,'EIA Imports'!$E:$E,$A5,'EIA Imports'!$B:$B,PM$1)</f>
        <v/>
      </c>
      <c r="PN5">
        <f>SUMIFS('EIA Imports'!$D:$D,'EIA Imports'!$E:$E,$A5,'EIA Imports'!$B:$B,PN$1)</f>
        <v/>
      </c>
      <c r="PO5">
        <f>SUMIFS('EIA Imports'!$D:$D,'EIA Imports'!$E:$E,$A5,'EIA Imports'!$B:$B,PO$1)</f>
        <v/>
      </c>
      <c r="PP5">
        <f>SUMIFS('EIA Imports'!$D:$D,'EIA Imports'!$E:$E,$A5,'EIA Imports'!$B:$B,PP$1)</f>
        <v/>
      </c>
      <c r="PQ5">
        <f>SUMIFS('EIA Imports'!$D:$D,'EIA Imports'!$E:$E,$A5,'EIA Imports'!$B:$B,PQ$1)</f>
        <v/>
      </c>
      <c r="PR5">
        <f>SUMIFS('EIA Imports'!$D:$D,'EIA Imports'!$E:$E,$A5,'EIA Imports'!$B:$B,PR$1)</f>
        <v/>
      </c>
      <c r="PS5">
        <f>SUMIFS('EIA Imports'!$D:$D,'EIA Imports'!$E:$E,$A5,'EIA Imports'!$B:$B,PS$1)</f>
        <v/>
      </c>
      <c r="PT5">
        <f>SUMIFS('EIA Imports'!$D:$D,'EIA Imports'!$E:$E,$A5,'EIA Imports'!$B:$B,PT$1)</f>
        <v/>
      </c>
      <c r="PU5">
        <f>SUMIFS('EIA Imports'!$D:$D,'EIA Imports'!$E:$E,$A5,'EIA Imports'!$B:$B,PU$1)</f>
        <v/>
      </c>
      <c r="PV5">
        <f>SUMIFS('EIA Imports'!$D:$D,'EIA Imports'!$E:$E,$A5,'EIA Imports'!$B:$B,PV$1)</f>
        <v/>
      </c>
      <c r="PW5">
        <f>SUMIFS('EIA Imports'!$D:$D,'EIA Imports'!$E:$E,$A5,'EIA Imports'!$B:$B,PW$1)</f>
        <v/>
      </c>
      <c r="PX5">
        <f>SUMIFS('EIA Imports'!$D:$D,'EIA Imports'!$E:$E,$A5,'EIA Imports'!$B:$B,PX$1)</f>
        <v/>
      </c>
      <c r="PY5">
        <f>SUMIFS('EIA Imports'!$D:$D,'EIA Imports'!$E:$E,$A5,'EIA Imports'!$B:$B,PY$1)</f>
        <v/>
      </c>
      <c r="PZ5">
        <f>SUMIFS('EIA Imports'!$D:$D,'EIA Imports'!$E:$E,$A5,'EIA Imports'!$B:$B,PZ$1)</f>
        <v/>
      </c>
      <c r="QA5">
        <f>SUMIFS('EIA Imports'!$D:$D,'EIA Imports'!$E:$E,$A5,'EIA Imports'!$B:$B,QA$1)</f>
        <v/>
      </c>
      <c r="QB5">
        <f>SUMIFS('EIA Imports'!$D:$D,'EIA Imports'!$E:$E,$A5,'EIA Imports'!$B:$B,QB$1)</f>
        <v/>
      </c>
      <c r="QC5">
        <f>SUMIFS('EIA Imports'!$D:$D,'EIA Imports'!$E:$E,$A5,'EIA Imports'!$B:$B,QC$1)</f>
        <v/>
      </c>
      <c r="QD5">
        <f>SUMIFS('EIA Imports'!$D:$D,'EIA Imports'!$E:$E,$A5,'EIA Imports'!$B:$B,QD$1)</f>
        <v/>
      </c>
      <c r="QE5">
        <f>SUMIFS('EIA Imports'!$D:$D,'EIA Imports'!$E:$E,$A5,'EIA Imports'!$B:$B,QE$1)</f>
        <v/>
      </c>
      <c r="QF5">
        <f>SUMIFS('EIA Imports'!$D:$D,'EIA Imports'!$E:$E,$A5,'EIA Imports'!$B:$B,QF$1)</f>
        <v/>
      </c>
      <c r="QG5">
        <f>SUMIFS('EIA Imports'!$D:$D,'EIA Imports'!$E:$E,$A5,'EIA Imports'!$B:$B,QG$1)</f>
        <v/>
      </c>
      <c r="QH5">
        <f>SUMIFS('EIA Imports'!$D:$D,'EIA Imports'!$E:$E,$A5,'EIA Imports'!$B:$B,QH$1)</f>
        <v/>
      </c>
      <c r="QI5">
        <f>SUMIFS('EIA Imports'!$D:$D,'EIA Imports'!$E:$E,$A5,'EIA Imports'!$B:$B,QI$1)</f>
        <v/>
      </c>
      <c r="QJ5">
        <f>SUMIFS('EIA Imports'!$D:$D,'EIA Imports'!$E:$E,$A5,'EIA Imports'!$B:$B,QJ$1)</f>
        <v/>
      </c>
      <c r="QK5">
        <f>SUMIFS('EIA Imports'!$D:$D,'EIA Imports'!$E:$E,$A5,'EIA Imports'!$B:$B,QK$1)</f>
        <v/>
      </c>
      <c r="QL5">
        <f>SUMIFS('EIA Imports'!$D:$D,'EIA Imports'!$E:$E,$A5,'EIA Imports'!$B:$B,QL$1)</f>
        <v/>
      </c>
      <c r="QM5">
        <f>SUMIFS('EIA Imports'!$D:$D,'EIA Imports'!$E:$E,$A5,'EIA Imports'!$B:$B,QM$1)</f>
        <v/>
      </c>
      <c r="QN5">
        <f>SUMIFS('EIA Imports'!$D:$D,'EIA Imports'!$E:$E,$A5,'EIA Imports'!$B:$B,QN$1)</f>
        <v/>
      </c>
      <c r="QO5">
        <f>SUMIFS('EIA Imports'!$D:$D,'EIA Imports'!$E:$E,$A5,'EIA Imports'!$B:$B,QO$1)</f>
        <v/>
      </c>
      <c r="QP5">
        <f>SUMIFS('EIA Imports'!$D:$D,'EIA Imports'!$E:$E,$A5,'EIA Imports'!$B:$B,QP$1)</f>
        <v/>
      </c>
      <c r="QQ5">
        <f>SUMIFS('EIA Imports'!$D:$D,'EIA Imports'!$E:$E,$A5,'EIA Imports'!$B:$B,QQ$1)</f>
        <v/>
      </c>
      <c r="QR5">
        <f>SUMIFS('EIA Imports'!$D:$D,'EIA Imports'!$E:$E,$A5,'EIA Imports'!$B:$B,QR$1)</f>
        <v/>
      </c>
      <c r="QS5">
        <f>SUMIFS('EIA Imports'!$D:$D,'EIA Imports'!$E:$E,$A5,'EIA Imports'!$B:$B,QS$1)</f>
        <v/>
      </c>
      <c r="QT5">
        <f>SUMIFS('EIA Imports'!$D:$D,'EIA Imports'!$E:$E,$A5,'EIA Imports'!$B:$B,QT$1)</f>
        <v/>
      </c>
      <c r="QU5">
        <f>SUMIFS('EIA Imports'!$D:$D,'EIA Imports'!$E:$E,$A5,'EIA Imports'!$B:$B,QU$1)</f>
        <v/>
      </c>
      <c r="QV5">
        <f>SUMIFS('EIA Imports'!$D:$D,'EIA Imports'!$E:$E,$A5,'EIA Imports'!$B:$B,QV$1)</f>
        <v/>
      </c>
      <c r="QW5">
        <f>SUMIFS('EIA Imports'!$D:$D,'EIA Imports'!$E:$E,$A5,'EIA Imports'!$B:$B,QW$1)</f>
        <v/>
      </c>
      <c r="QX5">
        <f>SUMIFS('EIA Imports'!$D:$D,'EIA Imports'!$E:$E,$A5,'EIA Imports'!$B:$B,QX$1)</f>
        <v/>
      </c>
      <c r="QY5">
        <f>SUMIFS('EIA Imports'!$D:$D,'EIA Imports'!$E:$E,$A5,'EIA Imports'!$B:$B,QY$1)</f>
        <v/>
      </c>
      <c r="QZ5">
        <f>SUMIFS('EIA Imports'!$D:$D,'EIA Imports'!$E:$E,$A5,'EIA Imports'!$B:$B,QZ$1)</f>
        <v/>
      </c>
      <c r="RA5">
        <f>SUMIFS('EIA Imports'!$D:$D,'EIA Imports'!$E:$E,$A5,'EIA Imports'!$B:$B,RA$1)</f>
        <v/>
      </c>
      <c r="RB5">
        <f>SUMIFS('EIA Imports'!$D:$D,'EIA Imports'!$E:$E,$A5,'EIA Imports'!$B:$B,RB$1)</f>
        <v/>
      </c>
      <c r="RC5">
        <f>SUMIFS('EIA Imports'!$D:$D,'EIA Imports'!$E:$E,$A5,'EIA Imports'!$B:$B,RC$1)</f>
        <v/>
      </c>
      <c r="RD5">
        <f>SUMIFS('EIA Imports'!$D:$D,'EIA Imports'!$E:$E,$A5,'EIA Imports'!$B:$B,RD$1)</f>
        <v/>
      </c>
      <c r="RE5">
        <f>SUMIFS('EIA Imports'!$D:$D,'EIA Imports'!$E:$E,$A5,'EIA Imports'!$B:$B,RE$1)</f>
        <v/>
      </c>
      <c r="RF5">
        <f>SUMIFS('EIA Imports'!$D:$D,'EIA Imports'!$E:$E,$A5,'EIA Imports'!$B:$B,RF$1)</f>
        <v/>
      </c>
      <c r="RG5">
        <f>SUMIFS('EIA Imports'!$D:$D,'EIA Imports'!$E:$E,$A5,'EIA Imports'!$B:$B,RG$1)</f>
        <v/>
      </c>
      <c r="RH5">
        <f>SUMIFS('EIA Imports'!$D:$D,'EIA Imports'!$E:$E,$A5,'EIA Imports'!$B:$B,RH$1)</f>
        <v/>
      </c>
      <c r="RI5">
        <f>SUMIFS('EIA Imports'!$D:$D,'EIA Imports'!$E:$E,$A5,'EIA Imports'!$B:$B,RI$1)</f>
        <v/>
      </c>
      <c r="RJ5">
        <f>SUMIFS('EIA Imports'!$D:$D,'EIA Imports'!$E:$E,$A5,'EIA Imports'!$B:$B,RJ$1)</f>
        <v/>
      </c>
      <c r="RK5">
        <f>SUMIFS('EIA Imports'!$D:$D,'EIA Imports'!$E:$E,$A5,'EIA Imports'!$B:$B,RK$1)</f>
        <v/>
      </c>
      <c r="RL5">
        <f>SUMIFS('EIA Imports'!$D:$D,'EIA Imports'!$E:$E,$A5,'EIA Imports'!$B:$B,RL$1)</f>
        <v/>
      </c>
      <c r="RM5">
        <f>SUMIFS('EIA Imports'!$D:$D,'EIA Imports'!$E:$E,$A5,'EIA Imports'!$B:$B,RM$1)</f>
        <v/>
      </c>
      <c r="RN5">
        <f>SUMIFS('EIA Imports'!$D:$D,'EIA Imports'!$E:$E,$A5,'EIA Imports'!$B:$B,RN$1)</f>
        <v/>
      </c>
      <c r="RO5">
        <f>SUMIFS('EIA Imports'!$D:$D,'EIA Imports'!$E:$E,$A5,'EIA Imports'!$B:$B,RO$1)</f>
        <v/>
      </c>
      <c r="RP5">
        <f>SUMIFS('EIA Imports'!$D:$D,'EIA Imports'!$E:$E,$A5,'EIA Imports'!$B:$B,RP$1)</f>
        <v/>
      </c>
      <c r="RQ5">
        <f>SUMIFS('EIA Imports'!$D:$D,'EIA Imports'!$E:$E,$A5,'EIA Imports'!$B:$B,RQ$1)</f>
        <v/>
      </c>
      <c r="RR5">
        <f>SUMIFS('EIA Imports'!$D:$D,'EIA Imports'!$E:$E,$A5,'EIA Imports'!$B:$B,RR$1)</f>
        <v/>
      </c>
      <c r="RS5">
        <f>SUMIFS('EIA Imports'!$D:$D,'EIA Imports'!$E:$E,$A5,'EIA Imports'!$B:$B,RS$1)</f>
        <v/>
      </c>
      <c r="RT5">
        <f>SUMIFS('EIA Imports'!$D:$D,'EIA Imports'!$E:$E,$A5,'EIA Imports'!$B:$B,RT$1)</f>
        <v/>
      </c>
      <c r="RU5">
        <f>SUMIFS('EIA Imports'!$D:$D,'EIA Imports'!$E:$E,$A5,'EIA Imports'!$B:$B,RU$1)</f>
        <v/>
      </c>
      <c r="RV5">
        <f>SUMIFS('EIA Imports'!$D:$D,'EIA Imports'!$E:$E,$A5,'EIA Imports'!$B:$B,RV$1)</f>
        <v/>
      </c>
      <c r="RW5">
        <f>SUMIFS('EIA Imports'!$D:$D,'EIA Imports'!$E:$E,$A5,'EIA Imports'!$B:$B,RW$1)</f>
        <v/>
      </c>
      <c r="RX5">
        <f>SUMIFS('EIA Imports'!$D:$D,'EIA Imports'!$E:$E,$A5,'EIA Imports'!$B:$B,RX$1)</f>
        <v/>
      </c>
      <c r="RY5">
        <f>SUMIFS('EIA Imports'!$D:$D,'EIA Imports'!$E:$E,$A5,'EIA Imports'!$B:$B,RY$1)</f>
        <v/>
      </c>
      <c r="RZ5">
        <f>SUMIFS('EIA Imports'!$D:$D,'EIA Imports'!$E:$E,$A5,'EIA Imports'!$B:$B,RZ$1)</f>
        <v/>
      </c>
      <c r="SA5">
        <f>SUMIFS('EIA Imports'!$D:$D,'EIA Imports'!$E:$E,$A5,'EIA Imports'!$B:$B,SA$1)</f>
        <v/>
      </c>
      <c r="SB5">
        <f>SUMIFS('EIA Imports'!$D:$D,'EIA Imports'!$E:$E,$A5,'EIA Imports'!$B:$B,SB$1)</f>
        <v/>
      </c>
      <c r="SC5">
        <f>SUMIFS('EIA Imports'!$D:$D,'EIA Imports'!$E:$E,$A5,'EIA Imports'!$B:$B,SC$1)</f>
        <v/>
      </c>
      <c r="SD5">
        <f>SUMIFS('EIA Imports'!$D:$D,'EIA Imports'!$E:$E,$A5,'EIA Imports'!$B:$B,SD$1)</f>
        <v/>
      </c>
      <c r="SE5">
        <f>SUMIFS('EIA Imports'!$D:$D,'EIA Imports'!$E:$E,$A5,'EIA Imports'!$B:$B,SE$1)</f>
        <v/>
      </c>
      <c r="SF5">
        <f>SUMIFS('EIA Imports'!$D:$D,'EIA Imports'!$E:$E,$A5,'EIA Imports'!$B:$B,SF$1)</f>
        <v/>
      </c>
      <c r="SG5">
        <f>SUMIFS('EIA Imports'!$D:$D,'EIA Imports'!$E:$E,$A5,'EIA Imports'!$B:$B,SG$1)</f>
        <v/>
      </c>
      <c r="SH5">
        <f>SUMIFS('EIA Imports'!$D:$D,'EIA Imports'!$E:$E,$A5,'EIA Imports'!$B:$B,SH$1)</f>
        <v/>
      </c>
      <c r="SI5">
        <f>SUMIFS('EIA Imports'!$D:$D,'EIA Imports'!$E:$E,$A5,'EIA Imports'!$B:$B,SI$1)</f>
        <v/>
      </c>
      <c r="SJ5">
        <f>SUMIFS('EIA Imports'!$D:$D,'EIA Imports'!$E:$E,$A5,'EIA Imports'!$B:$B,SJ$1)</f>
        <v/>
      </c>
      <c r="SK5">
        <f>SUMIFS('EIA Imports'!$D:$D,'EIA Imports'!$E:$E,$A5,'EIA Imports'!$B:$B,SK$1)</f>
        <v/>
      </c>
      <c r="SL5">
        <f>SUMIFS('EIA Imports'!$D:$D,'EIA Imports'!$E:$E,$A5,'EIA Imports'!$B:$B,SL$1)</f>
        <v/>
      </c>
      <c r="SM5">
        <f>SUMIFS('EIA Imports'!$D:$D,'EIA Imports'!$E:$E,$A5,'EIA Imports'!$B:$B,SM$1)</f>
        <v/>
      </c>
      <c r="SN5">
        <f>SUMIFS('EIA Imports'!$D:$D,'EIA Imports'!$E:$E,$A5,'EIA Imports'!$B:$B,SN$1)</f>
        <v/>
      </c>
      <c r="SO5">
        <f>SUMIFS('EIA Imports'!$D:$D,'EIA Imports'!$E:$E,$A5,'EIA Imports'!$B:$B,SO$1)</f>
        <v/>
      </c>
      <c r="SP5">
        <f>SUMIFS('EIA Imports'!$D:$D,'EIA Imports'!$E:$E,$A5,'EIA Imports'!$B:$B,SP$1)</f>
        <v/>
      </c>
      <c r="SQ5">
        <f>SUMIFS('EIA Imports'!$D:$D,'EIA Imports'!$E:$E,$A5,'EIA Imports'!$B:$B,SQ$1)</f>
        <v/>
      </c>
      <c r="SR5">
        <f>SUMIFS('EIA Imports'!$D:$D,'EIA Imports'!$E:$E,$A5,'EIA Imports'!$B:$B,SR$1)</f>
        <v/>
      </c>
      <c r="SS5">
        <f>SUMIFS('EIA Imports'!$D:$D,'EIA Imports'!$E:$E,$A5,'EIA Imports'!$B:$B,SS$1)</f>
        <v/>
      </c>
      <c r="ST5">
        <f>SUMIFS('EIA Imports'!$D:$D,'EIA Imports'!$E:$E,$A5,'EIA Imports'!$B:$B,ST$1)</f>
        <v/>
      </c>
      <c r="SU5">
        <f>SUMIFS('EIA Imports'!$D:$D,'EIA Imports'!$E:$E,$A5,'EIA Imports'!$B:$B,SU$1)</f>
        <v/>
      </c>
      <c r="SV5">
        <f>SUMIFS('EIA Imports'!$D:$D,'EIA Imports'!$E:$E,$A5,'EIA Imports'!$B:$B,SV$1)</f>
        <v/>
      </c>
      <c r="SW5">
        <f>SUMIFS('EIA Imports'!$D:$D,'EIA Imports'!$E:$E,$A5,'EIA Imports'!$B:$B,SW$1)</f>
        <v/>
      </c>
      <c r="SX5">
        <f>SUMIFS('EIA Imports'!$D:$D,'EIA Imports'!$E:$E,$A5,'EIA Imports'!$B:$B,SX$1)</f>
        <v/>
      </c>
      <c r="SY5">
        <f>SUMIFS('EIA Imports'!$D:$D,'EIA Imports'!$E:$E,$A5,'EIA Imports'!$B:$B,SY$1)</f>
        <v/>
      </c>
      <c r="SZ5">
        <f>SUMIFS('EIA Imports'!$D:$D,'EIA Imports'!$E:$E,$A5,'EIA Imports'!$B:$B,SZ$1)</f>
        <v/>
      </c>
      <c r="TA5">
        <f>SUMIFS('EIA Imports'!$D:$D,'EIA Imports'!$E:$E,$A5,'EIA Imports'!$B:$B,TA$1)</f>
        <v/>
      </c>
      <c r="TB5">
        <f>SUMIFS('EIA Imports'!$D:$D,'EIA Imports'!$E:$E,$A5,'EIA Imports'!$B:$B,TB$1)</f>
        <v/>
      </c>
      <c r="TC5">
        <f>SUMIFS('EIA Imports'!$D:$D,'EIA Imports'!$E:$E,$A5,'EIA Imports'!$B:$B,TC$1)</f>
        <v/>
      </c>
      <c r="TD5">
        <f>SUMIFS('EIA Imports'!$D:$D,'EIA Imports'!$E:$E,$A5,'EIA Imports'!$B:$B,TD$1)</f>
        <v/>
      </c>
      <c r="TE5">
        <f>SUMIFS('EIA Imports'!$D:$D,'EIA Imports'!$E:$E,$A5,'EIA Imports'!$B:$B,TE$1)</f>
        <v/>
      </c>
      <c r="TF5">
        <f>SUMIFS('EIA Imports'!$D:$D,'EIA Imports'!$E:$E,$A5,'EIA Imports'!$B:$B,TF$1)</f>
        <v/>
      </c>
      <c r="TG5">
        <f>SUMIFS('EIA Imports'!$D:$D,'EIA Imports'!$E:$E,$A5,'EIA Imports'!$B:$B,TG$1)</f>
        <v/>
      </c>
      <c r="TH5">
        <f>SUMIFS('EIA Imports'!$D:$D,'EIA Imports'!$E:$E,$A5,'EIA Imports'!$B:$B,TH$1)</f>
        <v/>
      </c>
      <c r="TI5">
        <f>SUMIFS('EIA Imports'!$D:$D,'EIA Imports'!$E:$E,$A5,'EIA Imports'!$B:$B,TI$1)</f>
        <v/>
      </c>
      <c r="TJ5">
        <f>SUMIFS('EIA Imports'!$D:$D,'EIA Imports'!$E:$E,$A5,'EIA Imports'!$B:$B,TJ$1)</f>
        <v/>
      </c>
      <c r="TK5">
        <f>SUMIFS('EIA Imports'!$D:$D,'EIA Imports'!$E:$E,$A5,'EIA Imports'!$B:$B,TK$1)</f>
        <v/>
      </c>
      <c r="TL5">
        <f>SUMIFS('EIA Imports'!$D:$D,'EIA Imports'!$E:$E,$A5,'EIA Imports'!$B:$B,TL$1)</f>
        <v/>
      </c>
      <c r="TM5">
        <f>SUMIFS('EIA Imports'!$D:$D,'EIA Imports'!$E:$E,$A5,'EIA Imports'!$B:$B,TM$1)</f>
        <v/>
      </c>
      <c r="TN5">
        <f>SUMIFS('EIA Imports'!$D:$D,'EIA Imports'!$E:$E,$A5,'EIA Imports'!$B:$B,TN$1)</f>
        <v/>
      </c>
      <c r="TO5">
        <f>SUMIFS('EIA Imports'!$D:$D,'EIA Imports'!$E:$E,$A5,'EIA Imports'!$B:$B,TO$1)</f>
        <v/>
      </c>
      <c r="TP5">
        <f>SUMIFS('EIA Imports'!$D:$D,'EIA Imports'!$E:$E,$A5,'EIA Imports'!$B:$B,TP$1)</f>
        <v/>
      </c>
      <c r="TQ5">
        <f>SUMIFS('EIA Imports'!$D:$D,'EIA Imports'!$E:$E,$A5,'EIA Imports'!$B:$B,TQ$1)</f>
        <v/>
      </c>
      <c r="TR5">
        <f>SUMIFS('EIA Imports'!$D:$D,'EIA Imports'!$E:$E,$A5,'EIA Imports'!$B:$B,TR$1)</f>
        <v/>
      </c>
      <c r="TS5">
        <f>SUMIFS('EIA Imports'!$D:$D,'EIA Imports'!$E:$E,$A5,'EIA Imports'!$B:$B,TS$1)</f>
        <v/>
      </c>
      <c r="TT5">
        <f>SUMIFS('EIA Imports'!$D:$D,'EIA Imports'!$E:$E,$A5,'EIA Imports'!$B:$B,TT$1)</f>
        <v/>
      </c>
      <c r="TU5">
        <f>SUMIFS('EIA Imports'!$D:$D,'EIA Imports'!$E:$E,$A5,'EIA Imports'!$B:$B,TU$1)</f>
        <v/>
      </c>
    </row>
    <row r="6" spans="1:541">
      <c r="A6">
        <f>'EIA Petroleum Classification'!A6</f>
        <v/>
      </c>
      <c r="B6">
        <f>SUMIFS('EIA Imports'!$D:$D,'EIA Imports'!$E:$E,$A6,'EIA Imports'!$B:$B,B$1)</f>
        <v/>
      </c>
      <c r="C6">
        <f>SUMIFS('EIA Imports'!$D:$D,'EIA Imports'!$E:$E,$A6,'EIA Imports'!$B:$B,C$1)</f>
        <v/>
      </c>
      <c r="D6">
        <f>SUMIFS('EIA Imports'!$D:$D,'EIA Imports'!$E:$E,$A6,'EIA Imports'!$B:$B,D$1)</f>
        <v/>
      </c>
      <c r="E6">
        <f>SUMIFS('EIA Imports'!$D:$D,'EIA Imports'!$E:$E,$A6,'EIA Imports'!$B:$B,E$1)</f>
        <v/>
      </c>
      <c r="F6">
        <f>SUMIFS('EIA Imports'!$D:$D,'EIA Imports'!$E:$E,$A6,'EIA Imports'!$B:$B,F$1)</f>
        <v/>
      </c>
      <c r="G6">
        <f>SUMIFS('EIA Imports'!$D:$D,'EIA Imports'!$E:$E,$A6,'EIA Imports'!$B:$B,G$1)</f>
        <v/>
      </c>
      <c r="H6">
        <f>SUMIFS('EIA Imports'!$D:$D,'EIA Imports'!$E:$E,$A6,'EIA Imports'!$B:$B,H$1)</f>
        <v/>
      </c>
      <c r="I6">
        <f>SUMIFS('EIA Imports'!$D:$D,'EIA Imports'!$E:$E,$A6,'EIA Imports'!$B:$B,I$1)</f>
        <v/>
      </c>
      <c r="J6">
        <f>SUMIFS('EIA Imports'!$D:$D,'EIA Imports'!$E:$E,$A6,'EIA Imports'!$B:$B,J$1)</f>
        <v/>
      </c>
      <c r="K6">
        <f>SUMIFS('EIA Imports'!$D:$D,'EIA Imports'!$E:$E,$A6,'EIA Imports'!$B:$B,K$1)</f>
        <v/>
      </c>
      <c r="L6">
        <f>SUMIFS('EIA Imports'!$D:$D,'EIA Imports'!$E:$E,$A6,'EIA Imports'!$B:$B,L$1)</f>
        <v/>
      </c>
      <c r="M6">
        <f>SUMIFS('EIA Imports'!$D:$D,'EIA Imports'!$E:$E,$A6,'EIA Imports'!$B:$B,M$1)</f>
        <v/>
      </c>
      <c r="N6">
        <f>SUMIFS('EIA Imports'!$D:$D,'EIA Imports'!$E:$E,$A6,'EIA Imports'!$B:$B,N$1)</f>
        <v/>
      </c>
      <c r="O6">
        <f>SUMIFS('EIA Imports'!$D:$D,'EIA Imports'!$E:$E,$A6,'EIA Imports'!$B:$B,O$1)</f>
        <v/>
      </c>
      <c r="P6">
        <f>SUMIFS('EIA Imports'!$D:$D,'EIA Imports'!$E:$E,$A6,'EIA Imports'!$B:$B,P$1)</f>
        <v/>
      </c>
      <c r="Q6">
        <f>SUMIFS('EIA Imports'!$D:$D,'EIA Imports'!$E:$E,$A6,'EIA Imports'!$B:$B,Q$1)</f>
        <v/>
      </c>
      <c r="R6">
        <f>SUMIFS('EIA Imports'!$D:$D,'EIA Imports'!$E:$E,$A6,'EIA Imports'!$B:$B,R$1)</f>
        <v/>
      </c>
      <c r="S6">
        <f>SUMIFS('EIA Imports'!$D:$D,'EIA Imports'!$E:$E,$A6,'EIA Imports'!$B:$B,S$1)</f>
        <v/>
      </c>
      <c r="T6">
        <f>SUMIFS('EIA Imports'!$D:$D,'EIA Imports'!$E:$E,$A6,'EIA Imports'!$B:$B,T$1)</f>
        <v/>
      </c>
      <c r="U6">
        <f>SUMIFS('EIA Imports'!$D:$D,'EIA Imports'!$E:$E,$A6,'EIA Imports'!$B:$B,U$1)</f>
        <v/>
      </c>
      <c r="V6">
        <f>SUMIFS('EIA Imports'!$D:$D,'EIA Imports'!$E:$E,$A6,'EIA Imports'!$B:$B,V$1)</f>
        <v/>
      </c>
      <c r="W6">
        <f>SUMIFS('EIA Imports'!$D:$D,'EIA Imports'!$E:$E,$A6,'EIA Imports'!$B:$B,W$1)</f>
        <v/>
      </c>
      <c r="X6">
        <f>SUMIFS('EIA Imports'!$D:$D,'EIA Imports'!$E:$E,$A6,'EIA Imports'!$B:$B,X$1)</f>
        <v/>
      </c>
      <c r="Y6">
        <f>SUMIFS('EIA Imports'!$D:$D,'EIA Imports'!$E:$E,$A6,'EIA Imports'!$B:$B,Y$1)</f>
        <v/>
      </c>
      <c r="Z6">
        <f>SUMIFS('EIA Imports'!$D:$D,'EIA Imports'!$E:$E,$A6,'EIA Imports'!$B:$B,Z$1)</f>
        <v/>
      </c>
      <c r="AA6">
        <f>SUMIFS('EIA Imports'!$D:$D,'EIA Imports'!$E:$E,$A6,'EIA Imports'!$B:$B,AA$1)</f>
        <v/>
      </c>
      <c r="AB6">
        <f>SUMIFS('EIA Imports'!$D:$D,'EIA Imports'!$E:$E,$A6,'EIA Imports'!$B:$B,AB$1)</f>
        <v/>
      </c>
      <c r="AC6">
        <f>SUMIFS('EIA Imports'!$D:$D,'EIA Imports'!$E:$E,$A6,'EIA Imports'!$B:$B,AC$1)</f>
        <v/>
      </c>
      <c r="AD6">
        <f>SUMIFS('EIA Imports'!$D:$D,'EIA Imports'!$E:$E,$A6,'EIA Imports'!$B:$B,AD$1)</f>
        <v/>
      </c>
      <c r="AE6">
        <f>SUMIFS('EIA Imports'!$D:$D,'EIA Imports'!$E:$E,$A6,'EIA Imports'!$B:$B,AE$1)</f>
        <v/>
      </c>
      <c r="AF6">
        <f>SUMIFS('EIA Imports'!$D:$D,'EIA Imports'!$E:$E,$A6,'EIA Imports'!$B:$B,AF$1)</f>
        <v/>
      </c>
      <c r="AG6">
        <f>SUMIFS('EIA Imports'!$D:$D,'EIA Imports'!$E:$E,$A6,'EIA Imports'!$B:$B,AG$1)</f>
        <v/>
      </c>
      <c r="AH6">
        <f>SUMIFS('EIA Imports'!$D:$D,'EIA Imports'!$E:$E,$A6,'EIA Imports'!$B:$B,AH$1)</f>
        <v/>
      </c>
      <c r="AI6">
        <f>SUMIFS('EIA Imports'!$D:$D,'EIA Imports'!$E:$E,$A6,'EIA Imports'!$B:$B,AI$1)</f>
        <v/>
      </c>
      <c r="AJ6">
        <f>SUMIFS('EIA Imports'!$D:$D,'EIA Imports'!$E:$E,$A6,'EIA Imports'!$B:$B,AJ$1)</f>
        <v/>
      </c>
      <c r="AK6">
        <f>SUMIFS('EIA Imports'!$D:$D,'EIA Imports'!$E:$E,$A6,'EIA Imports'!$B:$B,AK$1)</f>
        <v/>
      </c>
      <c r="AL6">
        <f>SUMIFS('EIA Imports'!$D:$D,'EIA Imports'!$E:$E,$A6,'EIA Imports'!$B:$B,AL$1)</f>
        <v/>
      </c>
      <c r="AM6">
        <f>SUMIFS('EIA Imports'!$D:$D,'EIA Imports'!$E:$E,$A6,'EIA Imports'!$B:$B,AM$1)</f>
        <v/>
      </c>
      <c r="AN6">
        <f>SUMIFS('EIA Imports'!$D:$D,'EIA Imports'!$E:$E,$A6,'EIA Imports'!$B:$B,AN$1)</f>
        <v/>
      </c>
      <c r="AO6">
        <f>SUMIFS('EIA Imports'!$D:$D,'EIA Imports'!$E:$E,$A6,'EIA Imports'!$B:$B,AO$1)</f>
        <v/>
      </c>
      <c r="AP6">
        <f>SUMIFS('EIA Imports'!$D:$D,'EIA Imports'!$E:$E,$A6,'EIA Imports'!$B:$B,AP$1)</f>
        <v/>
      </c>
      <c r="AQ6">
        <f>SUMIFS('EIA Imports'!$D:$D,'EIA Imports'!$E:$E,$A6,'EIA Imports'!$B:$B,AQ$1)</f>
        <v/>
      </c>
      <c r="AR6">
        <f>SUMIFS('EIA Imports'!$D:$D,'EIA Imports'!$E:$E,$A6,'EIA Imports'!$B:$B,AR$1)</f>
        <v/>
      </c>
      <c r="AS6">
        <f>SUMIFS('EIA Imports'!$D:$D,'EIA Imports'!$E:$E,$A6,'EIA Imports'!$B:$B,AS$1)</f>
        <v/>
      </c>
      <c r="AT6">
        <f>SUMIFS('EIA Imports'!$D:$D,'EIA Imports'!$E:$E,$A6,'EIA Imports'!$B:$B,AT$1)</f>
        <v/>
      </c>
      <c r="AU6">
        <f>SUMIFS('EIA Imports'!$D:$D,'EIA Imports'!$E:$E,$A6,'EIA Imports'!$B:$B,AU$1)</f>
        <v/>
      </c>
      <c r="AV6">
        <f>SUMIFS('EIA Imports'!$D:$D,'EIA Imports'!$E:$E,$A6,'EIA Imports'!$B:$B,AV$1)</f>
        <v/>
      </c>
      <c r="AW6">
        <f>SUMIFS('EIA Imports'!$D:$D,'EIA Imports'!$E:$E,$A6,'EIA Imports'!$B:$B,AW$1)</f>
        <v/>
      </c>
      <c r="AX6">
        <f>SUMIFS('EIA Imports'!$D:$D,'EIA Imports'!$E:$E,$A6,'EIA Imports'!$B:$B,AX$1)</f>
        <v/>
      </c>
      <c r="AY6">
        <f>SUMIFS('EIA Imports'!$D:$D,'EIA Imports'!$E:$E,$A6,'EIA Imports'!$B:$B,AY$1)</f>
        <v/>
      </c>
      <c r="AZ6">
        <f>SUMIFS('EIA Imports'!$D:$D,'EIA Imports'!$E:$E,$A6,'EIA Imports'!$B:$B,AZ$1)</f>
        <v/>
      </c>
      <c r="BA6">
        <f>SUMIFS('EIA Imports'!$D:$D,'EIA Imports'!$E:$E,$A6,'EIA Imports'!$B:$B,BA$1)</f>
        <v/>
      </c>
      <c r="BB6">
        <f>SUMIFS('EIA Imports'!$D:$D,'EIA Imports'!$E:$E,$A6,'EIA Imports'!$B:$B,BB$1)</f>
        <v/>
      </c>
      <c r="BC6">
        <f>SUMIFS('EIA Imports'!$D:$D,'EIA Imports'!$E:$E,$A6,'EIA Imports'!$B:$B,BC$1)</f>
        <v/>
      </c>
      <c r="BD6">
        <f>SUMIFS('EIA Imports'!$D:$D,'EIA Imports'!$E:$E,$A6,'EIA Imports'!$B:$B,BD$1)</f>
        <v/>
      </c>
      <c r="BE6">
        <f>SUMIFS('EIA Imports'!$D:$D,'EIA Imports'!$E:$E,$A6,'EIA Imports'!$B:$B,BE$1)</f>
        <v/>
      </c>
      <c r="BF6">
        <f>SUMIFS('EIA Imports'!$D:$D,'EIA Imports'!$E:$E,$A6,'EIA Imports'!$B:$B,BF$1)</f>
        <v/>
      </c>
      <c r="BG6">
        <f>SUMIFS('EIA Imports'!$D:$D,'EIA Imports'!$E:$E,$A6,'EIA Imports'!$B:$B,BG$1)</f>
        <v/>
      </c>
      <c r="BH6">
        <f>SUMIFS('EIA Imports'!$D:$D,'EIA Imports'!$E:$E,$A6,'EIA Imports'!$B:$B,BH$1)</f>
        <v/>
      </c>
      <c r="BI6">
        <f>SUMIFS('EIA Imports'!$D:$D,'EIA Imports'!$E:$E,$A6,'EIA Imports'!$B:$B,BI$1)</f>
        <v/>
      </c>
      <c r="BJ6">
        <f>SUMIFS('EIA Imports'!$D:$D,'EIA Imports'!$E:$E,$A6,'EIA Imports'!$B:$B,BJ$1)</f>
        <v/>
      </c>
      <c r="BK6">
        <f>SUMIFS('EIA Imports'!$D:$D,'EIA Imports'!$E:$E,$A6,'EIA Imports'!$B:$B,BK$1)</f>
        <v/>
      </c>
      <c r="BL6">
        <f>SUMIFS('EIA Imports'!$D:$D,'EIA Imports'!$E:$E,$A6,'EIA Imports'!$B:$B,BL$1)</f>
        <v/>
      </c>
      <c r="BM6">
        <f>SUMIFS('EIA Imports'!$D:$D,'EIA Imports'!$E:$E,$A6,'EIA Imports'!$B:$B,BM$1)</f>
        <v/>
      </c>
      <c r="BN6">
        <f>SUMIFS('EIA Imports'!$D:$D,'EIA Imports'!$E:$E,$A6,'EIA Imports'!$B:$B,BN$1)</f>
        <v/>
      </c>
      <c r="BO6">
        <f>SUMIFS('EIA Imports'!$D:$D,'EIA Imports'!$E:$E,$A6,'EIA Imports'!$B:$B,BO$1)</f>
        <v/>
      </c>
      <c r="BP6">
        <f>SUMIFS('EIA Imports'!$D:$D,'EIA Imports'!$E:$E,$A6,'EIA Imports'!$B:$B,BP$1)</f>
        <v/>
      </c>
      <c r="BQ6">
        <f>SUMIFS('EIA Imports'!$D:$D,'EIA Imports'!$E:$E,$A6,'EIA Imports'!$B:$B,BQ$1)</f>
        <v/>
      </c>
      <c r="BR6">
        <f>SUMIFS('EIA Imports'!$D:$D,'EIA Imports'!$E:$E,$A6,'EIA Imports'!$B:$B,BR$1)</f>
        <v/>
      </c>
      <c r="BS6">
        <f>SUMIFS('EIA Imports'!$D:$D,'EIA Imports'!$E:$E,$A6,'EIA Imports'!$B:$B,BS$1)</f>
        <v/>
      </c>
      <c r="BT6">
        <f>SUMIFS('EIA Imports'!$D:$D,'EIA Imports'!$E:$E,$A6,'EIA Imports'!$B:$B,BT$1)</f>
        <v/>
      </c>
      <c r="BU6">
        <f>SUMIFS('EIA Imports'!$D:$D,'EIA Imports'!$E:$E,$A6,'EIA Imports'!$B:$B,BU$1)</f>
        <v/>
      </c>
      <c r="BV6">
        <f>SUMIFS('EIA Imports'!$D:$D,'EIA Imports'!$E:$E,$A6,'EIA Imports'!$B:$B,BV$1)</f>
        <v/>
      </c>
      <c r="BW6">
        <f>SUMIFS('EIA Imports'!$D:$D,'EIA Imports'!$E:$E,$A6,'EIA Imports'!$B:$B,BW$1)</f>
        <v/>
      </c>
      <c r="BX6">
        <f>SUMIFS('EIA Imports'!$D:$D,'EIA Imports'!$E:$E,$A6,'EIA Imports'!$B:$B,BX$1)</f>
        <v/>
      </c>
      <c r="BY6">
        <f>SUMIFS('EIA Imports'!$D:$D,'EIA Imports'!$E:$E,$A6,'EIA Imports'!$B:$B,BY$1)</f>
        <v/>
      </c>
      <c r="BZ6">
        <f>SUMIFS('EIA Imports'!$D:$D,'EIA Imports'!$E:$E,$A6,'EIA Imports'!$B:$B,BZ$1)</f>
        <v/>
      </c>
      <c r="CA6">
        <f>SUMIFS('EIA Imports'!$D:$D,'EIA Imports'!$E:$E,$A6,'EIA Imports'!$B:$B,CA$1)</f>
        <v/>
      </c>
      <c r="CB6">
        <f>SUMIFS('EIA Imports'!$D:$D,'EIA Imports'!$E:$E,$A6,'EIA Imports'!$B:$B,CB$1)</f>
        <v/>
      </c>
      <c r="CC6">
        <f>SUMIFS('EIA Imports'!$D:$D,'EIA Imports'!$E:$E,$A6,'EIA Imports'!$B:$B,CC$1)</f>
        <v/>
      </c>
      <c r="CD6">
        <f>SUMIFS('EIA Imports'!$D:$D,'EIA Imports'!$E:$E,$A6,'EIA Imports'!$B:$B,CD$1)</f>
        <v/>
      </c>
      <c r="CE6">
        <f>SUMIFS('EIA Imports'!$D:$D,'EIA Imports'!$E:$E,$A6,'EIA Imports'!$B:$B,CE$1)</f>
        <v/>
      </c>
      <c r="CF6">
        <f>SUMIFS('EIA Imports'!$D:$D,'EIA Imports'!$E:$E,$A6,'EIA Imports'!$B:$B,CF$1)</f>
        <v/>
      </c>
      <c r="CG6">
        <f>SUMIFS('EIA Imports'!$D:$D,'EIA Imports'!$E:$E,$A6,'EIA Imports'!$B:$B,CG$1)</f>
        <v/>
      </c>
      <c r="CH6">
        <f>SUMIFS('EIA Imports'!$D:$D,'EIA Imports'!$E:$E,$A6,'EIA Imports'!$B:$B,CH$1)</f>
        <v/>
      </c>
      <c r="CI6">
        <f>SUMIFS('EIA Imports'!$D:$D,'EIA Imports'!$E:$E,$A6,'EIA Imports'!$B:$B,CI$1)</f>
        <v/>
      </c>
      <c r="CJ6">
        <f>SUMIFS('EIA Imports'!$D:$D,'EIA Imports'!$E:$E,$A6,'EIA Imports'!$B:$B,CJ$1)</f>
        <v/>
      </c>
      <c r="CK6">
        <f>SUMIFS('EIA Imports'!$D:$D,'EIA Imports'!$E:$E,$A6,'EIA Imports'!$B:$B,CK$1)</f>
        <v/>
      </c>
      <c r="CL6">
        <f>SUMIFS('EIA Imports'!$D:$D,'EIA Imports'!$E:$E,$A6,'EIA Imports'!$B:$B,CL$1)</f>
        <v/>
      </c>
      <c r="CM6">
        <f>SUMIFS('EIA Imports'!$D:$D,'EIA Imports'!$E:$E,$A6,'EIA Imports'!$B:$B,CM$1)</f>
        <v/>
      </c>
      <c r="CN6">
        <f>SUMIFS('EIA Imports'!$D:$D,'EIA Imports'!$E:$E,$A6,'EIA Imports'!$B:$B,CN$1)</f>
        <v/>
      </c>
      <c r="CO6">
        <f>SUMIFS('EIA Imports'!$D:$D,'EIA Imports'!$E:$E,$A6,'EIA Imports'!$B:$B,CO$1)</f>
        <v/>
      </c>
      <c r="CP6">
        <f>SUMIFS('EIA Imports'!$D:$D,'EIA Imports'!$E:$E,$A6,'EIA Imports'!$B:$B,CP$1)</f>
        <v/>
      </c>
      <c r="CQ6">
        <f>SUMIFS('EIA Imports'!$D:$D,'EIA Imports'!$E:$E,$A6,'EIA Imports'!$B:$B,CQ$1)</f>
        <v/>
      </c>
      <c r="CR6">
        <f>SUMIFS('EIA Imports'!$D:$D,'EIA Imports'!$E:$E,$A6,'EIA Imports'!$B:$B,CR$1)</f>
        <v/>
      </c>
      <c r="CS6">
        <f>SUMIFS('EIA Imports'!$D:$D,'EIA Imports'!$E:$E,$A6,'EIA Imports'!$B:$B,CS$1)</f>
        <v/>
      </c>
      <c r="CT6">
        <f>SUMIFS('EIA Imports'!$D:$D,'EIA Imports'!$E:$E,$A6,'EIA Imports'!$B:$B,CT$1)</f>
        <v/>
      </c>
      <c r="CU6">
        <f>SUMIFS('EIA Imports'!$D:$D,'EIA Imports'!$E:$E,$A6,'EIA Imports'!$B:$B,CU$1)</f>
        <v/>
      </c>
      <c r="CV6">
        <f>SUMIFS('EIA Imports'!$D:$D,'EIA Imports'!$E:$E,$A6,'EIA Imports'!$B:$B,CV$1)</f>
        <v/>
      </c>
      <c r="CW6">
        <f>SUMIFS('EIA Imports'!$D:$D,'EIA Imports'!$E:$E,$A6,'EIA Imports'!$B:$B,CW$1)</f>
        <v/>
      </c>
      <c r="CX6">
        <f>SUMIFS('EIA Imports'!$D:$D,'EIA Imports'!$E:$E,$A6,'EIA Imports'!$B:$B,CX$1)</f>
        <v/>
      </c>
      <c r="CY6">
        <f>SUMIFS('EIA Imports'!$D:$D,'EIA Imports'!$E:$E,$A6,'EIA Imports'!$B:$B,CY$1)</f>
        <v/>
      </c>
      <c r="CZ6">
        <f>SUMIFS('EIA Imports'!$D:$D,'EIA Imports'!$E:$E,$A6,'EIA Imports'!$B:$B,CZ$1)</f>
        <v/>
      </c>
      <c r="DA6">
        <f>SUMIFS('EIA Imports'!$D:$D,'EIA Imports'!$E:$E,$A6,'EIA Imports'!$B:$B,DA$1)</f>
        <v/>
      </c>
      <c r="DB6">
        <f>SUMIFS('EIA Imports'!$D:$D,'EIA Imports'!$E:$E,$A6,'EIA Imports'!$B:$B,DB$1)</f>
        <v/>
      </c>
      <c r="DC6">
        <f>SUMIFS('EIA Imports'!$D:$D,'EIA Imports'!$E:$E,$A6,'EIA Imports'!$B:$B,DC$1)</f>
        <v/>
      </c>
      <c r="DD6">
        <f>SUMIFS('EIA Imports'!$D:$D,'EIA Imports'!$E:$E,$A6,'EIA Imports'!$B:$B,DD$1)</f>
        <v/>
      </c>
      <c r="DE6">
        <f>SUMIFS('EIA Imports'!$D:$D,'EIA Imports'!$E:$E,$A6,'EIA Imports'!$B:$B,DE$1)</f>
        <v/>
      </c>
      <c r="DF6">
        <f>SUMIFS('EIA Imports'!$D:$D,'EIA Imports'!$E:$E,$A6,'EIA Imports'!$B:$B,DF$1)</f>
        <v/>
      </c>
      <c r="DG6">
        <f>SUMIFS('EIA Imports'!$D:$D,'EIA Imports'!$E:$E,$A6,'EIA Imports'!$B:$B,DG$1)</f>
        <v/>
      </c>
      <c r="DH6">
        <f>SUMIFS('EIA Imports'!$D:$D,'EIA Imports'!$E:$E,$A6,'EIA Imports'!$B:$B,DH$1)</f>
        <v/>
      </c>
      <c r="DI6">
        <f>SUMIFS('EIA Imports'!$D:$D,'EIA Imports'!$E:$E,$A6,'EIA Imports'!$B:$B,DI$1)</f>
        <v/>
      </c>
      <c r="DJ6">
        <f>SUMIFS('EIA Imports'!$D:$D,'EIA Imports'!$E:$E,$A6,'EIA Imports'!$B:$B,DJ$1)</f>
        <v/>
      </c>
      <c r="DK6">
        <f>SUMIFS('EIA Imports'!$D:$D,'EIA Imports'!$E:$E,$A6,'EIA Imports'!$B:$B,DK$1)</f>
        <v/>
      </c>
      <c r="DL6">
        <f>SUMIFS('EIA Imports'!$D:$D,'EIA Imports'!$E:$E,$A6,'EIA Imports'!$B:$B,DL$1)</f>
        <v/>
      </c>
      <c r="DM6">
        <f>SUMIFS('EIA Imports'!$D:$D,'EIA Imports'!$E:$E,$A6,'EIA Imports'!$B:$B,DM$1)</f>
        <v/>
      </c>
      <c r="DN6">
        <f>SUMIFS('EIA Imports'!$D:$D,'EIA Imports'!$E:$E,$A6,'EIA Imports'!$B:$B,DN$1)</f>
        <v/>
      </c>
      <c r="DO6">
        <f>SUMIFS('EIA Imports'!$D:$D,'EIA Imports'!$E:$E,$A6,'EIA Imports'!$B:$B,DO$1)</f>
        <v/>
      </c>
      <c r="DP6">
        <f>SUMIFS('EIA Imports'!$D:$D,'EIA Imports'!$E:$E,$A6,'EIA Imports'!$B:$B,DP$1)</f>
        <v/>
      </c>
      <c r="DQ6">
        <f>SUMIFS('EIA Imports'!$D:$D,'EIA Imports'!$E:$E,$A6,'EIA Imports'!$B:$B,DQ$1)</f>
        <v/>
      </c>
      <c r="DR6">
        <f>SUMIFS('EIA Imports'!$D:$D,'EIA Imports'!$E:$E,$A6,'EIA Imports'!$B:$B,DR$1)</f>
        <v/>
      </c>
      <c r="DS6">
        <f>SUMIFS('EIA Imports'!$D:$D,'EIA Imports'!$E:$E,$A6,'EIA Imports'!$B:$B,DS$1)</f>
        <v/>
      </c>
      <c r="DT6">
        <f>SUMIFS('EIA Imports'!$D:$D,'EIA Imports'!$E:$E,$A6,'EIA Imports'!$B:$B,DT$1)</f>
        <v/>
      </c>
      <c r="DU6">
        <f>SUMIFS('EIA Imports'!$D:$D,'EIA Imports'!$E:$E,$A6,'EIA Imports'!$B:$B,DU$1)</f>
        <v/>
      </c>
      <c r="DV6">
        <f>SUMIFS('EIA Imports'!$D:$D,'EIA Imports'!$E:$E,$A6,'EIA Imports'!$B:$B,DV$1)</f>
        <v/>
      </c>
      <c r="DW6">
        <f>SUMIFS('EIA Imports'!$D:$D,'EIA Imports'!$E:$E,$A6,'EIA Imports'!$B:$B,DW$1)</f>
        <v/>
      </c>
      <c r="DX6">
        <f>SUMIFS('EIA Imports'!$D:$D,'EIA Imports'!$E:$E,$A6,'EIA Imports'!$B:$B,DX$1)</f>
        <v/>
      </c>
      <c r="DY6">
        <f>SUMIFS('EIA Imports'!$D:$D,'EIA Imports'!$E:$E,$A6,'EIA Imports'!$B:$B,DY$1)</f>
        <v/>
      </c>
      <c r="DZ6">
        <f>SUMIFS('EIA Imports'!$D:$D,'EIA Imports'!$E:$E,$A6,'EIA Imports'!$B:$B,DZ$1)</f>
        <v/>
      </c>
      <c r="EA6">
        <f>SUMIFS('EIA Imports'!$D:$D,'EIA Imports'!$E:$E,$A6,'EIA Imports'!$B:$B,EA$1)</f>
        <v/>
      </c>
      <c r="EB6">
        <f>SUMIFS('EIA Imports'!$D:$D,'EIA Imports'!$E:$E,$A6,'EIA Imports'!$B:$B,EB$1)</f>
        <v/>
      </c>
      <c r="EC6">
        <f>SUMIFS('EIA Imports'!$D:$D,'EIA Imports'!$E:$E,$A6,'EIA Imports'!$B:$B,EC$1)</f>
        <v/>
      </c>
      <c r="ED6">
        <f>SUMIFS('EIA Imports'!$D:$D,'EIA Imports'!$E:$E,$A6,'EIA Imports'!$B:$B,ED$1)</f>
        <v/>
      </c>
      <c r="EE6">
        <f>SUMIFS('EIA Imports'!$D:$D,'EIA Imports'!$E:$E,$A6,'EIA Imports'!$B:$B,EE$1)</f>
        <v/>
      </c>
      <c r="EF6">
        <f>SUMIFS('EIA Imports'!$D:$D,'EIA Imports'!$E:$E,$A6,'EIA Imports'!$B:$B,EF$1)</f>
        <v/>
      </c>
      <c r="EG6">
        <f>SUMIFS('EIA Imports'!$D:$D,'EIA Imports'!$E:$E,$A6,'EIA Imports'!$B:$B,EG$1)</f>
        <v/>
      </c>
      <c r="EH6">
        <f>SUMIFS('EIA Imports'!$D:$D,'EIA Imports'!$E:$E,$A6,'EIA Imports'!$B:$B,EH$1)</f>
        <v/>
      </c>
      <c r="EI6">
        <f>SUMIFS('EIA Imports'!$D:$D,'EIA Imports'!$E:$E,$A6,'EIA Imports'!$B:$B,EI$1)</f>
        <v/>
      </c>
      <c r="EJ6">
        <f>SUMIFS('EIA Imports'!$D:$D,'EIA Imports'!$E:$E,$A6,'EIA Imports'!$B:$B,EJ$1)</f>
        <v/>
      </c>
      <c r="EK6">
        <f>SUMIFS('EIA Imports'!$D:$D,'EIA Imports'!$E:$E,$A6,'EIA Imports'!$B:$B,EK$1)</f>
        <v/>
      </c>
      <c r="EL6">
        <f>SUMIFS('EIA Imports'!$D:$D,'EIA Imports'!$E:$E,$A6,'EIA Imports'!$B:$B,EL$1)</f>
        <v/>
      </c>
      <c r="EM6">
        <f>SUMIFS('EIA Imports'!$D:$D,'EIA Imports'!$E:$E,$A6,'EIA Imports'!$B:$B,EM$1)</f>
        <v/>
      </c>
      <c r="EN6">
        <f>SUMIFS('EIA Imports'!$D:$D,'EIA Imports'!$E:$E,$A6,'EIA Imports'!$B:$B,EN$1)</f>
        <v/>
      </c>
      <c r="EO6">
        <f>SUMIFS('EIA Imports'!$D:$D,'EIA Imports'!$E:$E,$A6,'EIA Imports'!$B:$B,EO$1)</f>
        <v/>
      </c>
      <c r="EP6">
        <f>SUMIFS('EIA Imports'!$D:$D,'EIA Imports'!$E:$E,$A6,'EIA Imports'!$B:$B,EP$1)</f>
        <v/>
      </c>
      <c r="EQ6">
        <f>SUMIFS('EIA Imports'!$D:$D,'EIA Imports'!$E:$E,$A6,'EIA Imports'!$B:$B,EQ$1)</f>
        <v/>
      </c>
      <c r="ER6">
        <f>SUMIFS('EIA Imports'!$D:$D,'EIA Imports'!$E:$E,$A6,'EIA Imports'!$B:$B,ER$1)</f>
        <v/>
      </c>
      <c r="ES6">
        <f>SUMIFS('EIA Imports'!$D:$D,'EIA Imports'!$E:$E,$A6,'EIA Imports'!$B:$B,ES$1)</f>
        <v/>
      </c>
      <c r="ET6">
        <f>SUMIFS('EIA Imports'!$D:$D,'EIA Imports'!$E:$E,$A6,'EIA Imports'!$B:$B,ET$1)</f>
        <v/>
      </c>
      <c r="EU6">
        <f>SUMIFS('EIA Imports'!$D:$D,'EIA Imports'!$E:$E,$A6,'EIA Imports'!$B:$B,EU$1)</f>
        <v/>
      </c>
      <c r="EV6">
        <f>SUMIFS('EIA Imports'!$D:$D,'EIA Imports'!$E:$E,$A6,'EIA Imports'!$B:$B,EV$1)</f>
        <v/>
      </c>
      <c r="EW6">
        <f>SUMIFS('EIA Imports'!$D:$D,'EIA Imports'!$E:$E,$A6,'EIA Imports'!$B:$B,EW$1)</f>
        <v/>
      </c>
      <c r="EX6">
        <f>SUMIFS('EIA Imports'!$D:$D,'EIA Imports'!$E:$E,$A6,'EIA Imports'!$B:$B,EX$1)</f>
        <v/>
      </c>
      <c r="EY6">
        <f>SUMIFS('EIA Imports'!$D:$D,'EIA Imports'!$E:$E,$A6,'EIA Imports'!$B:$B,EY$1)</f>
        <v/>
      </c>
      <c r="EZ6">
        <f>SUMIFS('EIA Imports'!$D:$D,'EIA Imports'!$E:$E,$A6,'EIA Imports'!$B:$B,EZ$1)</f>
        <v/>
      </c>
      <c r="FA6">
        <f>SUMIFS('EIA Imports'!$D:$D,'EIA Imports'!$E:$E,$A6,'EIA Imports'!$B:$B,FA$1)</f>
        <v/>
      </c>
      <c r="FB6">
        <f>SUMIFS('EIA Imports'!$D:$D,'EIA Imports'!$E:$E,$A6,'EIA Imports'!$B:$B,FB$1)</f>
        <v/>
      </c>
      <c r="FC6">
        <f>SUMIFS('EIA Imports'!$D:$D,'EIA Imports'!$E:$E,$A6,'EIA Imports'!$B:$B,FC$1)</f>
        <v/>
      </c>
      <c r="FD6">
        <f>SUMIFS('EIA Imports'!$D:$D,'EIA Imports'!$E:$E,$A6,'EIA Imports'!$B:$B,FD$1)</f>
        <v/>
      </c>
      <c r="FE6">
        <f>SUMIFS('EIA Imports'!$D:$D,'EIA Imports'!$E:$E,$A6,'EIA Imports'!$B:$B,FE$1)</f>
        <v/>
      </c>
      <c r="FF6">
        <f>SUMIFS('EIA Imports'!$D:$D,'EIA Imports'!$E:$E,$A6,'EIA Imports'!$B:$B,FF$1)</f>
        <v/>
      </c>
      <c r="FG6">
        <f>SUMIFS('EIA Imports'!$D:$D,'EIA Imports'!$E:$E,$A6,'EIA Imports'!$B:$B,FG$1)</f>
        <v/>
      </c>
      <c r="FH6">
        <f>SUMIFS('EIA Imports'!$D:$D,'EIA Imports'!$E:$E,$A6,'EIA Imports'!$B:$B,FH$1)</f>
        <v/>
      </c>
      <c r="FI6">
        <f>SUMIFS('EIA Imports'!$D:$D,'EIA Imports'!$E:$E,$A6,'EIA Imports'!$B:$B,FI$1)</f>
        <v/>
      </c>
      <c r="FJ6">
        <f>SUMIFS('EIA Imports'!$D:$D,'EIA Imports'!$E:$E,$A6,'EIA Imports'!$B:$B,FJ$1)</f>
        <v/>
      </c>
      <c r="FK6">
        <f>SUMIFS('EIA Imports'!$D:$D,'EIA Imports'!$E:$E,$A6,'EIA Imports'!$B:$B,FK$1)</f>
        <v/>
      </c>
      <c r="FL6">
        <f>SUMIFS('EIA Imports'!$D:$D,'EIA Imports'!$E:$E,$A6,'EIA Imports'!$B:$B,FL$1)</f>
        <v/>
      </c>
      <c r="FM6">
        <f>SUMIFS('EIA Imports'!$D:$D,'EIA Imports'!$E:$E,$A6,'EIA Imports'!$B:$B,FM$1)</f>
        <v/>
      </c>
      <c r="FN6">
        <f>SUMIFS('EIA Imports'!$D:$D,'EIA Imports'!$E:$E,$A6,'EIA Imports'!$B:$B,FN$1)</f>
        <v/>
      </c>
      <c r="FO6">
        <f>SUMIFS('EIA Imports'!$D:$D,'EIA Imports'!$E:$E,$A6,'EIA Imports'!$B:$B,FO$1)</f>
        <v/>
      </c>
      <c r="FP6">
        <f>SUMIFS('EIA Imports'!$D:$D,'EIA Imports'!$E:$E,$A6,'EIA Imports'!$B:$B,FP$1)</f>
        <v/>
      </c>
      <c r="FQ6">
        <f>SUMIFS('EIA Imports'!$D:$D,'EIA Imports'!$E:$E,$A6,'EIA Imports'!$B:$B,FQ$1)</f>
        <v/>
      </c>
      <c r="FR6">
        <f>SUMIFS('EIA Imports'!$D:$D,'EIA Imports'!$E:$E,$A6,'EIA Imports'!$B:$B,FR$1)</f>
        <v/>
      </c>
      <c r="FS6">
        <f>SUMIFS('EIA Imports'!$D:$D,'EIA Imports'!$E:$E,$A6,'EIA Imports'!$B:$B,FS$1)</f>
        <v/>
      </c>
      <c r="FT6">
        <f>SUMIFS('EIA Imports'!$D:$D,'EIA Imports'!$E:$E,$A6,'EIA Imports'!$B:$B,FT$1)</f>
        <v/>
      </c>
      <c r="FU6">
        <f>SUMIFS('EIA Imports'!$D:$D,'EIA Imports'!$E:$E,$A6,'EIA Imports'!$B:$B,FU$1)</f>
        <v/>
      </c>
      <c r="FV6">
        <f>SUMIFS('EIA Imports'!$D:$D,'EIA Imports'!$E:$E,$A6,'EIA Imports'!$B:$B,FV$1)</f>
        <v/>
      </c>
      <c r="FW6">
        <f>SUMIFS('EIA Imports'!$D:$D,'EIA Imports'!$E:$E,$A6,'EIA Imports'!$B:$B,FW$1)</f>
        <v/>
      </c>
      <c r="FX6">
        <f>SUMIFS('EIA Imports'!$D:$D,'EIA Imports'!$E:$E,$A6,'EIA Imports'!$B:$B,FX$1)</f>
        <v/>
      </c>
      <c r="FY6">
        <f>SUMIFS('EIA Imports'!$D:$D,'EIA Imports'!$E:$E,$A6,'EIA Imports'!$B:$B,FY$1)</f>
        <v/>
      </c>
      <c r="FZ6">
        <f>SUMIFS('EIA Imports'!$D:$D,'EIA Imports'!$E:$E,$A6,'EIA Imports'!$B:$B,FZ$1)</f>
        <v/>
      </c>
      <c r="GA6">
        <f>SUMIFS('EIA Imports'!$D:$D,'EIA Imports'!$E:$E,$A6,'EIA Imports'!$B:$B,GA$1)</f>
        <v/>
      </c>
      <c r="GB6">
        <f>SUMIFS('EIA Imports'!$D:$D,'EIA Imports'!$E:$E,$A6,'EIA Imports'!$B:$B,GB$1)</f>
        <v/>
      </c>
      <c r="GC6">
        <f>SUMIFS('EIA Imports'!$D:$D,'EIA Imports'!$E:$E,$A6,'EIA Imports'!$B:$B,GC$1)</f>
        <v/>
      </c>
      <c r="GD6">
        <f>SUMIFS('EIA Imports'!$D:$D,'EIA Imports'!$E:$E,$A6,'EIA Imports'!$B:$B,GD$1)</f>
        <v/>
      </c>
      <c r="GE6">
        <f>SUMIFS('EIA Imports'!$D:$D,'EIA Imports'!$E:$E,$A6,'EIA Imports'!$B:$B,GE$1)</f>
        <v/>
      </c>
      <c r="GF6">
        <f>SUMIFS('EIA Imports'!$D:$D,'EIA Imports'!$E:$E,$A6,'EIA Imports'!$B:$B,GF$1)</f>
        <v/>
      </c>
      <c r="GG6">
        <f>SUMIFS('EIA Imports'!$D:$D,'EIA Imports'!$E:$E,$A6,'EIA Imports'!$B:$B,GG$1)</f>
        <v/>
      </c>
      <c r="GH6">
        <f>SUMIFS('EIA Imports'!$D:$D,'EIA Imports'!$E:$E,$A6,'EIA Imports'!$B:$B,GH$1)</f>
        <v/>
      </c>
      <c r="GI6">
        <f>SUMIFS('EIA Imports'!$D:$D,'EIA Imports'!$E:$E,$A6,'EIA Imports'!$B:$B,GI$1)</f>
        <v/>
      </c>
      <c r="GJ6">
        <f>SUMIFS('EIA Imports'!$D:$D,'EIA Imports'!$E:$E,$A6,'EIA Imports'!$B:$B,GJ$1)</f>
        <v/>
      </c>
      <c r="GK6">
        <f>SUMIFS('EIA Imports'!$D:$D,'EIA Imports'!$E:$E,$A6,'EIA Imports'!$B:$B,GK$1)</f>
        <v/>
      </c>
      <c r="GL6">
        <f>SUMIFS('EIA Imports'!$D:$D,'EIA Imports'!$E:$E,$A6,'EIA Imports'!$B:$B,GL$1)</f>
        <v/>
      </c>
      <c r="GM6">
        <f>SUMIFS('EIA Imports'!$D:$D,'EIA Imports'!$E:$E,$A6,'EIA Imports'!$B:$B,GM$1)</f>
        <v/>
      </c>
      <c r="GN6">
        <f>SUMIFS('EIA Imports'!$D:$D,'EIA Imports'!$E:$E,$A6,'EIA Imports'!$B:$B,GN$1)</f>
        <v/>
      </c>
      <c r="GO6">
        <f>SUMIFS('EIA Imports'!$D:$D,'EIA Imports'!$E:$E,$A6,'EIA Imports'!$B:$B,GO$1)</f>
        <v/>
      </c>
      <c r="GP6">
        <f>SUMIFS('EIA Imports'!$D:$D,'EIA Imports'!$E:$E,$A6,'EIA Imports'!$B:$B,GP$1)</f>
        <v/>
      </c>
      <c r="GQ6">
        <f>SUMIFS('EIA Imports'!$D:$D,'EIA Imports'!$E:$E,$A6,'EIA Imports'!$B:$B,GQ$1)</f>
        <v/>
      </c>
      <c r="GR6">
        <f>SUMIFS('EIA Imports'!$D:$D,'EIA Imports'!$E:$E,$A6,'EIA Imports'!$B:$B,GR$1)</f>
        <v/>
      </c>
      <c r="GS6">
        <f>SUMIFS('EIA Imports'!$D:$D,'EIA Imports'!$E:$E,$A6,'EIA Imports'!$B:$B,GS$1)</f>
        <v/>
      </c>
      <c r="GT6">
        <f>SUMIFS('EIA Imports'!$D:$D,'EIA Imports'!$E:$E,$A6,'EIA Imports'!$B:$B,GT$1)</f>
        <v/>
      </c>
      <c r="GU6">
        <f>SUMIFS('EIA Imports'!$D:$D,'EIA Imports'!$E:$E,$A6,'EIA Imports'!$B:$B,GU$1)</f>
        <v/>
      </c>
      <c r="GV6">
        <f>SUMIFS('EIA Imports'!$D:$D,'EIA Imports'!$E:$E,$A6,'EIA Imports'!$B:$B,GV$1)</f>
        <v/>
      </c>
      <c r="GW6">
        <f>SUMIFS('EIA Imports'!$D:$D,'EIA Imports'!$E:$E,$A6,'EIA Imports'!$B:$B,GW$1)</f>
        <v/>
      </c>
      <c r="GX6">
        <f>SUMIFS('EIA Imports'!$D:$D,'EIA Imports'!$E:$E,$A6,'EIA Imports'!$B:$B,GX$1)</f>
        <v/>
      </c>
      <c r="GY6">
        <f>SUMIFS('EIA Imports'!$D:$D,'EIA Imports'!$E:$E,$A6,'EIA Imports'!$B:$B,GY$1)</f>
        <v/>
      </c>
      <c r="GZ6">
        <f>SUMIFS('EIA Imports'!$D:$D,'EIA Imports'!$E:$E,$A6,'EIA Imports'!$B:$B,GZ$1)</f>
        <v/>
      </c>
      <c r="HA6">
        <f>SUMIFS('EIA Imports'!$D:$D,'EIA Imports'!$E:$E,$A6,'EIA Imports'!$B:$B,HA$1)</f>
        <v/>
      </c>
      <c r="HB6">
        <f>SUMIFS('EIA Imports'!$D:$D,'EIA Imports'!$E:$E,$A6,'EIA Imports'!$B:$B,HB$1)</f>
        <v/>
      </c>
      <c r="HC6">
        <f>SUMIFS('EIA Imports'!$D:$D,'EIA Imports'!$E:$E,$A6,'EIA Imports'!$B:$B,HC$1)</f>
        <v/>
      </c>
      <c r="HD6">
        <f>SUMIFS('EIA Imports'!$D:$D,'EIA Imports'!$E:$E,$A6,'EIA Imports'!$B:$B,HD$1)</f>
        <v/>
      </c>
      <c r="HE6">
        <f>SUMIFS('EIA Imports'!$D:$D,'EIA Imports'!$E:$E,$A6,'EIA Imports'!$B:$B,HE$1)</f>
        <v/>
      </c>
      <c r="HF6">
        <f>SUMIFS('EIA Imports'!$D:$D,'EIA Imports'!$E:$E,$A6,'EIA Imports'!$B:$B,HF$1)</f>
        <v/>
      </c>
      <c r="HG6">
        <f>SUMIFS('EIA Imports'!$D:$D,'EIA Imports'!$E:$E,$A6,'EIA Imports'!$B:$B,HG$1)</f>
        <v/>
      </c>
      <c r="HH6">
        <f>SUMIFS('EIA Imports'!$D:$D,'EIA Imports'!$E:$E,$A6,'EIA Imports'!$B:$B,HH$1)</f>
        <v/>
      </c>
      <c r="HI6">
        <f>SUMIFS('EIA Imports'!$D:$D,'EIA Imports'!$E:$E,$A6,'EIA Imports'!$B:$B,HI$1)</f>
        <v/>
      </c>
      <c r="HJ6">
        <f>SUMIFS('EIA Imports'!$D:$D,'EIA Imports'!$E:$E,$A6,'EIA Imports'!$B:$B,HJ$1)</f>
        <v/>
      </c>
      <c r="HK6">
        <f>SUMIFS('EIA Imports'!$D:$D,'EIA Imports'!$E:$E,$A6,'EIA Imports'!$B:$B,HK$1)</f>
        <v/>
      </c>
      <c r="HL6">
        <f>SUMIFS('EIA Imports'!$D:$D,'EIA Imports'!$E:$E,$A6,'EIA Imports'!$B:$B,HL$1)</f>
        <v/>
      </c>
      <c r="HM6">
        <f>SUMIFS('EIA Imports'!$D:$D,'EIA Imports'!$E:$E,$A6,'EIA Imports'!$B:$B,HM$1)</f>
        <v/>
      </c>
      <c r="HN6">
        <f>SUMIFS('EIA Imports'!$D:$D,'EIA Imports'!$E:$E,$A6,'EIA Imports'!$B:$B,HN$1)</f>
        <v/>
      </c>
      <c r="HO6">
        <f>SUMIFS('EIA Imports'!$D:$D,'EIA Imports'!$E:$E,$A6,'EIA Imports'!$B:$B,HO$1)</f>
        <v/>
      </c>
      <c r="HP6">
        <f>SUMIFS('EIA Imports'!$D:$D,'EIA Imports'!$E:$E,$A6,'EIA Imports'!$B:$B,HP$1)</f>
        <v/>
      </c>
      <c r="HQ6">
        <f>SUMIFS('EIA Imports'!$D:$D,'EIA Imports'!$E:$E,$A6,'EIA Imports'!$B:$B,HQ$1)</f>
        <v/>
      </c>
      <c r="HR6">
        <f>SUMIFS('EIA Imports'!$D:$D,'EIA Imports'!$E:$E,$A6,'EIA Imports'!$B:$B,HR$1)</f>
        <v/>
      </c>
      <c r="HS6">
        <f>SUMIFS('EIA Imports'!$D:$D,'EIA Imports'!$E:$E,$A6,'EIA Imports'!$B:$B,HS$1)</f>
        <v/>
      </c>
      <c r="HT6">
        <f>SUMIFS('EIA Imports'!$D:$D,'EIA Imports'!$E:$E,$A6,'EIA Imports'!$B:$B,HT$1)</f>
        <v/>
      </c>
      <c r="HU6">
        <f>SUMIFS('EIA Imports'!$D:$D,'EIA Imports'!$E:$E,$A6,'EIA Imports'!$B:$B,HU$1)</f>
        <v/>
      </c>
      <c r="HV6">
        <f>SUMIFS('EIA Imports'!$D:$D,'EIA Imports'!$E:$E,$A6,'EIA Imports'!$B:$B,HV$1)</f>
        <v/>
      </c>
      <c r="HW6">
        <f>SUMIFS('EIA Imports'!$D:$D,'EIA Imports'!$E:$E,$A6,'EIA Imports'!$B:$B,HW$1)</f>
        <v/>
      </c>
      <c r="HX6">
        <f>SUMIFS('EIA Imports'!$D:$D,'EIA Imports'!$E:$E,$A6,'EIA Imports'!$B:$B,HX$1)</f>
        <v/>
      </c>
      <c r="HY6">
        <f>SUMIFS('EIA Imports'!$D:$D,'EIA Imports'!$E:$E,$A6,'EIA Imports'!$B:$B,HY$1)</f>
        <v/>
      </c>
      <c r="HZ6">
        <f>SUMIFS('EIA Imports'!$D:$D,'EIA Imports'!$E:$E,$A6,'EIA Imports'!$B:$B,HZ$1)</f>
        <v/>
      </c>
      <c r="IA6">
        <f>SUMIFS('EIA Imports'!$D:$D,'EIA Imports'!$E:$E,$A6,'EIA Imports'!$B:$B,IA$1)</f>
        <v/>
      </c>
      <c r="IB6">
        <f>SUMIFS('EIA Imports'!$D:$D,'EIA Imports'!$E:$E,$A6,'EIA Imports'!$B:$B,IB$1)</f>
        <v/>
      </c>
      <c r="IC6">
        <f>SUMIFS('EIA Imports'!$D:$D,'EIA Imports'!$E:$E,$A6,'EIA Imports'!$B:$B,IC$1)</f>
        <v/>
      </c>
      <c r="ID6">
        <f>SUMIFS('EIA Imports'!$D:$D,'EIA Imports'!$E:$E,$A6,'EIA Imports'!$B:$B,ID$1)</f>
        <v/>
      </c>
      <c r="IE6">
        <f>SUMIFS('EIA Imports'!$D:$D,'EIA Imports'!$E:$E,$A6,'EIA Imports'!$B:$B,IE$1)</f>
        <v/>
      </c>
      <c r="IF6">
        <f>SUMIFS('EIA Imports'!$D:$D,'EIA Imports'!$E:$E,$A6,'EIA Imports'!$B:$B,IF$1)</f>
        <v/>
      </c>
      <c r="IG6">
        <f>SUMIFS('EIA Imports'!$D:$D,'EIA Imports'!$E:$E,$A6,'EIA Imports'!$B:$B,IG$1)</f>
        <v/>
      </c>
      <c r="IH6">
        <f>SUMIFS('EIA Imports'!$D:$D,'EIA Imports'!$E:$E,$A6,'EIA Imports'!$B:$B,IH$1)</f>
        <v/>
      </c>
      <c r="II6">
        <f>SUMIFS('EIA Imports'!$D:$D,'EIA Imports'!$E:$E,$A6,'EIA Imports'!$B:$B,II$1)</f>
        <v/>
      </c>
      <c r="IJ6">
        <f>SUMIFS('EIA Imports'!$D:$D,'EIA Imports'!$E:$E,$A6,'EIA Imports'!$B:$B,IJ$1)</f>
        <v/>
      </c>
      <c r="IK6">
        <f>SUMIFS('EIA Imports'!$D:$D,'EIA Imports'!$E:$E,$A6,'EIA Imports'!$B:$B,IK$1)</f>
        <v/>
      </c>
      <c r="IL6">
        <f>SUMIFS('EIA Imports'!$D:$D,'EIA Imports'!$E:$E,$A6,'EIA Imports'!$B:$B,IL$1)</f>
        <v/>
      </c>
      <c r="IM6">
        <f>SUMIFS('EIA Imports'!$D:$D,'EIA Imports'!$E:$E,$A6,'EIA Imports'!$B:$B,IM$1)</f>
        <v/>
      </c>
      <c r="IN6">
        <f>SUMIFS('EIA Imports'!$D:$D,'EIA Imports'!$E:$E,$A6,'EIA Imports'!$B:$B,IN$1)</f>
        <v/>
      </c>
      <c r="IO6">
        <f>SUMIFS('EIA Imports'!$D:$D,'EIA Imports'!$E:$E,$A6,'EIA Imports'!$B:$B,IO$1)</f>
        <v/>
      </c>
      <c r="IP6">
        <f>SUMIFS('EIA Imports'!$D:$D,'EIA Imports'!$E:$E,$A6,'EIA Imports'!$B:$B,IP$1)</f>
        <v/>
      </c>
      <c r="IQ6">
        <f>SUMIFS('EIA Imports'!$D:$D,'EIA Imports'!$E:$E,$A6,'EIA Imports'!$B:$B,IQ$1)</f>
        <v/>
      </c>
      <c r="IR6">
        <f>SUMIFS('EIA Imports'!$D:$D,'EIA Imports'!$E:$E,$A6,'EIA Imports'!$B:$B,IR$1)</f>
        <v/>
      </c>
      <c r="IS6">
        <f>SUMIFS('EIA Imports'!$D:$D,'EIA Imports'!$E:$E,$A6,'EIA Imports'!$B:$B,IS$1)</f>
        <v/>
      </c>
      <c r="IT6">
        <f>SUMIFS('EIA Imports'!$D:$D,'EIA Imports'!$E:$E,$A6,'EIA Imports'!$B:$B,IT$1)</f>
        <v/>
      </c>
      <c r="IU6">
        <f>SUMIFS('EIA Imports'!$D:$D,'EIA Imports'!$E:$E,$A6,'EIA Imports'!$B:$B,IU$1)</f>
        <v/>
      </c>
      <c r="IV6">
        <f>SUMIFS('EIA Imports'!$D:$D,'EIA Imports'!$E:$E,$A6,'EIA Imports'!$B:$B,IV$1)</f>
        <v/>
      </c>
      <c r="IW6">
        <f>SUMIFS('EIA Imports'!$D:$D,'EIA Imports'!$E:$E,$A6,'EIA Imports'!$B:$B,IW$1)</f>
        <v/>
      </c>
      <c r="IX6">
        <f>SUMIFS('EIA Imports'!$D:$D,'EIA Imports'!$E:$E,$A6,'EIA Imports'!$B:$B,IX$1)</f>
        <v/>
      </c>
      <c r="IY6">
        <f>SUMIFS('EIA Imports'!$D:$D,'EIA Imports'!$E:$E,$A6,'EIA Imports'!$B:$B,IY$1)</f>
        <v/>
      </c>
      <c r="IZ6">
        <f>SUMIFS('EIA Imports'!$D:$D,'EIA Imports'!$E:$E,$A6,'EIA Imports'!$B:$B,IZ$1)</f>
        <v/>
      </c>
      <c r="JA6">
        <f>SUMIFS('EIA Imports'!$D:$D,'EIA Imports'!$E:$E,$A6,'EIA Imports'!$B:$B,JA$1)</f>
        <v/>
      </c>
      <c r="JB6">
        <f>SUMIFS('EIA Imports'!$D:$D,'EIA Imports'!$E:$E,$A6,'EIA Imports'!$B:$B,JB$1)</f>
        <v/>
      </c>
      <c r="JC6">
        <f>SUMIFS('EIA Imports'!$D:$D,'EIA Imports'!$E:$E,$A6,'EIA Imports'!$B:$B,JC$1)</f>
        <v/>
      </c>
      <c r="JD6">
        <f>SUMIFS('EIA Imports'!$D:$D,'EIA Imports'!$E:$E,$A6,'EIA Imports'!$B:$B,JD$1)</f>
        <v/>
      </c>
      <c r="JE6">
        <f>SUMIFS('EIA Imports'!$D:$D,'EIA Imports'!$E:$E,$A6,'EIA Imports'!$B:$B,JE$1)</f>
        <v/>
      </c>
      <c r="JF6">
        <f>SUMIFS('EIA Imports'!$D:$D,'EIA Imports'!$E:$E,$A6,'EIA Imports'!$B:$B,JF$1)</f>
        <v/>
      </c>
      <c r="JG6">
        <f>SUMIFS('EIA Imports'!$D:$D,'EIA Imports'!$E:$E,$A6,'EIA Imports'!$B:$B,JG$1)</f>
        <v/>
      </c>
      <c r="JH6">
        <f>SUMIFS('EIA Imports'!$D:$D,'EIA Imports'!$E:$E,$A6,'EIA Imports'!$B:$B,JH$1)</f>
        <v/>
      </c>
      <c r="JI6">
        <f>SUMIFS('EIA Imports'!$D:$D,'EIA Imports'!$E:$E,$A6,'EIA Imports'!$B:$B,JI$1)</f>
        <v/>
      </c>
      <c r="JJ6">
        <f>SUMIFS('EIA Imports'!$D:$D,'EIA Imports'!$E:$E,$A6,'EIA Imports'!$B:$B,JJ$1)</f>
        <v/>
      </c>
      <c r="JK6">
        <f>SUMIFS('EIA Imports'!$D:$D,'EIA Imports'!$E:$E,$A6,'EIA Imports'!$B:$B,JK$1)</f>
        <v/>
      </c>
      <c r="JL6">
        <f>SUMIFS('EIA Imports'!$D:$D,'EIA Imports'!$E:$E,$A6,'EIA Imports'!$B:$B,JL$1)</f>
        <v/>
      </c>
      <c r="JM6">
        <f>SUMIFS('EIA Imports'!$D:$D,'EIA Imports'!$E:$E,$A6,'EIA Imports'!$B:$B,JM$1)</f>
        <v/>
      </c>
      <c r="JN6">
        <f>SUMIFS('EIA Imports'!$D:$D,'EIA Imports'!$E:$E,$A6,'EIA Imports'!$B:$B,JN$1)</f>
        <v/>
      </c>
      <c r="JO6">
        <f>SUMIFS('EIA Imports'!$D:$D,'EIA Imports'!$E:$E,$A6,'EIA Imports'!$B:$B,JO$1)</f>
        <v/>
      </c>
      <c r="JP6">
        <f>SUMIFS('EIA Imports'!$D:$D,'EIA Imports'!$E:$E,$A6,'EIA Imports'!$B:$B,JP$1)</f>
        <v/>
      </c>
      <c r="JQ6">
        <f>SUMIFS('EIA Imports'!$D:$D,'EIA Imports'!$E:$E,$A6,'EIA Imports'!$B:$B,JQ$1)</f>
        <v/>
      </c>
      <c r="JR6">
        <f>SUMIFS('EIA Imports'!$D:$D,'EIA Imports'!$E:$E,$A6,'EIA Imports'!$B:$B,JR$1)</f>
        <v/>
      </c>
      <c r="JS6">
        <f>SUMIFS('EIA Imports'!$D:$D,'EIA Imports'!$E:$E,$A6,'EIA Imports'!$B:$B,JS$1)</f>
        <v/>
      </c>
      <c r="JT6">
        <f>SUMIFS('EIA Imports'!$D:$D,'EIA Imports'!$E:$E,$A6,'EIA Imports'!$B:$B,JT$1)</f>
        <v/>
      </c>
      <c r="JU6">
        <f>SUMIFS('EIA Imports'!$D:$D,'EIA Imports'!$E:$E,$A6,'EIA Imports'!$B:$B,JU$1)</f>
        <v/>
      </c>
      <c r="JV6">
        <f>SUMIFS('EIA Imports'!$D:$D,'EIA Imports'!$E:$E,$A6,'EIA Imports'!$B:$B,JV$1)</f>
        <v/>
      </c>
      <c r="JW6">
        <f>SUMIFS('EIA Imports'!$D:$D,'EIA Imports'!$E:$E,$A6,'EIA Imports'!$B:$B,JW$1)</f>
        <v/>
      </c>
      <c r="JX6">
        <f>SUMIFS('EIA Imports'!$D:$D,'EIA Imports'!$E:$E,$A6,'EIA Imports'!$B:$B,JX$1)</f>
        <v/>
      </c>
      <c r="JY6">
        <f>SUMIFS('EIA Imports'!$D:$D,'EIA Imports'!$E:$E,$A6,'EIA Imports'!$B:$B,JY$1)</f>
        <v/>
      </c>
      <c r="JZ6">
        <f>SUMIFS('EIA Imports'!$D:$D,'EIA Imports'!$E:$E,$A6,'EIA Imports'!$B:$B,JZ$1)</f>
        <v/>
      </c>
      <c r="KA6">
        <f>SUMIFS('EIA Imports'!$D:$D,'EIA Imports'!$E:$E,$A6,'EIA Imports'!$B:$B,KA$1)</f>
        <v/>
      </c>
      <c r="KB6">
        <f>SUMIFS('EIA Imports'!$D:$D,'EIA Imports'!$E:$E,$A6,'EIA Imports'!$B:$B,KB$1)</f>
        <v/>
      </c>
      <c r="KC6">
        <f>SUMIFS('EIA Imports'!$D:$D,'EIA Imports'!$E:$E,$A6,'EIA Imports'!$B:$B,KC$1)</f>
        <v/>
      </c>
      <c r="KD6">
        <f>SUMIFS('EIA Imports'!$D:$D,'EIA Imports'!$E:$E,$A6,'EIA Imports'!$B:$B,KD$1)</f>
        <v/>
      </c>
      <c r="KE6">
        <f>SUMIFS('EIA Imports'!$D:$D,'EIA Imports'!$E:$E,$A6,'EIA Imports'!$B:$B,KE$1)</f>
        <v/>
      </c>
      <c r="KF6">
        <f>SUMIFS('EIA Imports'!$D:$D,'EIA Imports'!$E:$E,$A6,'EIA Imports'!$B:$B,KF$1)</f>
        <v/>
      </c>
      <c r="KG6">
        <f>SUMIFS('EIA Imports'!$D:$D,'EIA Imports'!$E:$E,$A6,'EIA Imports'!$B:$B,KG$1)</f>
        <v/>
      </c>
      <c r="KH6">
        <f>SUMIFS('EIA Imports'!$D:$D,'EIA Imports'!$E:$E,$A6,'EIA Imports'!$B:$B,KH$1)</f>
        <v/>
      </c>
      <c r="KI6">
        <f>SUMIFS('EIA Imports'!$D:$D,'EIA Imports'!$E:$E,$A6,'EIA Imports'!$B:$B,KI$1)</f>
        <v/>
      </c>
      <c r="KJ6">
        <f>SUMIFS('EIA Imports'!$D:$D,'EIA Imports'!$E:$E,$A6,'EIA Imports'!$B:$B,KJ$1)</f>
        <v/>
      </c>
      <c r="KK6">
        <f>SUMIFS('EIA Imports'!$D:$D,'EIA Imports'!$E:$E,$A6,'EIA Imports'!$B:$B,KK$1)</f>
        <v/>
      </c>
      <c r="KL6">
        <f>SUMIFS('EIA Imports'!$D:$D,'EIA Imports'!$E:$E,$A6,'EIA Imports'!$B:$B,KL$1)</f>
        <v/>
      </c>
      <c r="KM6">
        <f>SUMIFS('EIA Imports'!$D:$D,'EIA Imports'!$E:$E,$A6,'EIA Imports'!$B:$B,KM$1)</f>
        <v/>
      </c>
      <c r="KN6">
        <f>SUMIFS('EIA Imports'!$D:$D,'EIA Imports'!$E:$E,$A6,'EIA Imports'!$B:$B,KN$1)</f>
        <v/>
      </c>
      <c r="KO6">
        <f>SUMIFS('EIA Imports'!$D:$D,'EIA Imports'!$E:$E,$A6,'EIA Imports'!$B:$B,KO$1)</f>
        <v/>
      </c>
      <c r="KP6">
        <f>SUMIFS('EIA Imports'!$D:$D,'EIA Imports'!$E:$E,$A6,'EIA Imports'!$B:$B,KP$1)</f>
        <v/>
      </c>
      <c r="KQ6">
        <f>SUMIFS('EIA Imports'!$D:$D,'EIA Imports'!$E:$E,$A6,'EIA Imports'!$B:$B,KQ$1)</f>
        <v/>
      </c>
      <c r="KR6">
        <f>SUMIFS('EIA Imports'!$D:$D,'EIA Imports'!$E:$E,$A6,'EIA Imports'!$B:$B,KR$1)</f>
        <v/>
      </c>
      <c r="KS6">
        <f>SUMIFS('EIA Imports'!$D:$D,'EIA Imports'!$E:$E,$A6,'EIA Imports'!$B:$B,KS$1)</f>
        <v/>
      </c>
      <c r="KT6">
        <f>SUMIFS('EIA Imports'!$D:$D,'EIA Imports'!$E:$E,$A6,'EIA Imports'!$B:$B,KT$1)</f>
        <v/>
      </c>
      <c r="KU6">
        <f>SUMIFS('EIA Imports'!$D:$D,'EIA Imports'!$E:$E,$A6,'EIA Imports'!$B:$B,KU$1)</f>
        <v/>
      </c>
      <c r="KV6">
        <f>SUMIFS('EIA Imports'!$D:$D,'EIA Imports'!$E:$E,$A6,'EIA Imports'!$B:$B,KV$1)</f>
        <v/>
      </c>
      <c r="KW6">
        <f>SUMIFS('EIA Imports'!$D:$D,'EIA Imports'!$E:$E,$A6,'EIA Imports'!$B:$B,KW$1)</f>
        <v/>
      </c>
      <c r="KX6">
        <f>SUMIFS('EIA Imports'!$D:$D,'EIA Imports'!$E:$E,$A6,'EIA Imports'!$B:$B,KX$1)</f>
        <v/>
      </c>
      <c r="KY6">
        <f>SUMIFS('EIA Imports'!$D:$D,'EIA Imports'!$E:$E,$A6,'EIA Imports'!$B:$B,KY$1)</f>
        <v/>
      </c>
      <c r="KZ6">
        <f>SUMIFS('EIA Imports'!$D:$D,'EIA Imports'!$E:$E,$A6,'EIA Imports'!$B:$B,KZ$1)</f>
        <v/>
      </c>
      <c r="LA6">
        <f>SUMIFS('EIA Imports'!$D:$D,'EIA Imports'!$E:$E,$A6,'EIA Imports'!$B:$B,LA$1)</f>
        <v/>
      </c>
      <c r="LB6">
        <f>SUMIFS('EIA Imports'!$D:$D,'EIA Imports'!$E:$E,$A6,'EIA Imports'!$B:$B,LB$1)</f>
        <v/>
      </c>
      <c r="LC6">
        <f>SUMIFS('EIA Imports'!$D:$D,'EIA Imports'!$E:$E,$A6,'EIA Imports'!$B:$B,LC$1)</f>
        <v/>
      </c>
      <c r="LD6">
        <f>SUMIFS('EIA Imports'!$D:$D,'EIA Imports'!$E:$E,$A6,'EIA Imports'!$B:$B,LD$1)</f>
        <v/>
      </c>
      <c r="LE6">
        <f>SUMIFS('EIA Imports'!$D:$D,'EIA Imports'!$E:$E,$A6,'EIA Imports'!$B:$B,LE$1)</f>
        <v/>
      </c>
      <c r="LF6">
        <f>SUMIFS('EIA Imports'!$D:$D,'EIA Imports'!$E:$E,$A6,'EIA Imports'!$B:$B,LF$1)</f>
        <v/>
      </c>
      <c r="LG6">
        <f>SUMIFS('EIA Imports'!$D:$D,'EIA Imports'!$E:$E,$A6,'EIA Imports'!$B:$B,LG$1)</f>
        <v/>
      </c>
      <c r="LH6">
        <f>SUMIFS('EIA Imports'!$D:$D,'EIA Imports'!$E:$E,$A6,'EIA Imports'!$B:$B,LH$1)</f>
        <v/>
      </c>
      <c r="LI6">
        <f>SUMIFS('EIA Imports'!$D:$D,'EIA Imports'!$E:$E,$A6,'EIA Imports'!$B:$B,LI$1)</f>
        <v/>
      </c>
      <c r="LJ6">
        <f>SUMIFS('EIA Imports'!$D:$D,'EIA Imports'!$E:$E,$A6,'EIA Imports'!$B:$B,LJ$1)</f>
        <v/>
      </c>
      <c r="LK6">
        <f>SUMIFS('EIA Imports'!$D:$D,'EIA Imports'!$E:$E,$A6,'EIA Imports'!$B:$B,LK$1)</f>
        <v/>
      </c>
      <c r="LL6">
        <f>SUMIFS('EIA Imports'!$D:$D,'EIA Imports'!$E:$E,$A6,'EIA Imports'!$B:$B,LL$1)</f>
        <v/>
      </c>
      <c r="LM6">
        <f>SUMIFS('EIA Imports'!$D:$D,'EIA Imports'!$E:$E,$A6,'EIA Imports'!$B:$B,LM$1)</f>
        <v/>
      </c>
      <c r="LN6">
        <f>SUMIFS('EIA Imports'!$D:$D,'EIA Imports'!$E:$E,$A6,'EIA Imports'!$B:$B,LN$1)</f>
        <v/>
      </c>
      <c r="LO6">
        <f>SUMIFS('EIA Imports'!$D:$D,'EIA Imports'!$E:$E,$A6,'EIA Imports'!$B:$B,LO$1)</f>
        <v/>
      </c>
      <c r="LP6">
        <f>SUMIFS('EIA Imports'!$D:$D,'EIA Imports'!$E:$E,$A6,'EIA Imports'!$B:$B,LP$1)</f>
        <v/>
      </c>
      <c r="LQ6">
        <f>SUMIFS('EIA Imports'!$D:$D,'EIA Imports'!$E:$E,$A6,'EIA Imports'!$B:$B,LQ$1)</f>
        <v/>
      </c>
      <c r="LR6">
        <f>SUMIFS('EIA Imports'!$D:$D,'EIA Imports'!$E:$E,$A6,'EIA Imports'!$B:$B,LR$1)</f>
        <v/>
      </c>
      <c r="LS6">
        <f>SUMIFS('EIA Imports'!$D:$D,'EIA Imports'!$E:$E,$A6,'EIA Imports'!$B:$B,LS$1)</f>
        <v/>
      </c>
      <c r="LT6">
        <f>SUMIFS('EIA Imports'!$D:$D,'EIA Imports'!$E:$E,$A6,'EIA Imports'!$B:$B,LT$1)</f>
        <v/>
      </c>
      <c r="LU6">
        <f>SUMIFS('EIA Imports'!$D:$D,'EIA Imports'!$E:$E,$A6,'EIA Imports'!$B:$B,LU$1)</f>
        <v/>
      </c>
      <c r="LV6">
        <f>SUMIFS('EIA Imports'!$D:$D,'EIA Imports'!$E:$E,$A6,'EIA Imports'!$B:$B,LV$1)</f>
        <v/>
      </c>
      <c r="LW6">
        <f>SUMIFS('EIA Imports'!$D:$D,'EIA Imports'!$E:$E,$A6,'EIA Imports'!$B:$B,LW$1)</f>
        <v/>
      </c>
      <c r="LX6">
        <f>SUMIFS('EIA Imports'!$D:$D,'EIA Imports'!$E:$E,$A6,'EIA Imports'!$B:$B,LX$1)</f>
        <v/>
      </c>
      <c r="LY6">
        <f>SUMIFS('EIA Imports'!$D:$D,'EIA Imports'!$E:$E,$A6,'EIA Imports'!$B:$B,LY$1)</f>
        <v/>
      </c>
      <c r="LZ6">
        <f>SUMIFS('EIA Imports'!$D:$D,'EIA Imports'!$E:$E,$A6,'EIA Imports'!$B:$B,LZ$1)</f>
        <v/>
      </c>
      <c r="MA6">
        <f>SUMIFS('EIA Imports'!$D:$D,'EIA Imports'!$E:$E,$A6,'EIA Imports'!$B:$B,MA$1)</f>
        <v/>
      </c>
      <c r="MB6">
        <f>SUMIFS('EIA Imports'!$D:$D,'EIA Imports'!$E:$E,$A6,'EIA Imports'!$B:$B,MB$1)</f>
        <v/>
      </c>
      <c r="MC6">
        <f>SUMIFS('EIA Imports'!$D:$D,'EIA Imports'!$E:$E,$A6,'EIA Imports'!$B:$B,MC$1)</f>
        <v/>
      </c>
      <c r="MD6">
        <f>SUMIFS('EIA Imports'!$D:$D,'EIA Imports'!$E:$E,$A6,'EIA Imports'!$B:$B,MD$1)</f>
        <v/>
      </c>
      <c r="ME6">
        <f>SUMIFS('EIA Imports'!$D:$D,'EIA Imports'!$E:$E,$A6,'EIA Imports'!$B:$B,ME$1)</f>
        <v/>
      </c>
      <c r="MF6">
        <f>SUMIFS('EIA Imports'!$D:$D,'EIA Imports'!$E:$E,$A6,'EIA Imports'!$B:$B,MF$1)</f>
        <v/>
      </c>
      <c r="MG6">
        <f>SUMIFS('EIA Imports'!$D:$D,'EIA Imports'!$E:$E,$A6,'EIA Imports'!$B:$B,MG$1)</f>
        <v/>
      </c>
      <c r="MH6">
        <f>SUMIFS('EIA Imports'!$D:$D,'EIA Imports'!$E:$E,$A6,'EIA Imports'!$B:$B,MH$1)</f>
        <v/>
      </c>
      <c r="MI6">
        <f>SUMIFS('EIA Imports'!$D:$D,'EIA Imports'!$E:$E,$A6,'EIA Imports'!$B:$B,MI$1)</f>
        <v/>
      </c>
      <c r="MJ6">
        <f>SUMIFS('EIA Imports'!$D:$D,'EIA Imports'!$E:$E,$A6,'EIA Imports'!$B:$B,MJ$1)</f>
        <v/>
      </c>
      <c r="MK6">
        <f>SUMIFS('EIA Imports'!$D:$D,'EIA Imports'!$E:$E,$A6,'EIA Imports'!$B:$B,MK$1)</f>
        <v/>
      </c>
      <c r="ML6">
        <f>SUMIFS('EIA Imports'!$D:$D,'EIA Imports'!$E:$E,$A6,'EIA Imports'!$B:$B,ML$1)</f>
        <v/>
      </c>
      <c r="MM6">
        <f>SUMIFS('EIA Imports'!$D:$D,'EIA Imports'!$E:$E,$A6,'EIA Imports'!$B:$B,MM$1)</f>
        <v/>
      </c>
      <c r="MN6">
        <f>SUMIFS('EIA Imports'!$D:$D,'EIA Imports'!$E:$E,$A6,'EIA Imports'!$B:$B,MN$1)</f>
        <v/>
      </c>
      <c r="MO6">
        <f>SUMIFS('EIA Imports'!$D:$D,'EIA Imports'!$E:$E,$A6,'EIA Imports'!$B:$B,MO$1)</f>
        <v/>
      </c>
      <c r="MP6">
        <f>SUMIFS('EIA Imports'!$D:$D,'EIA Imports'!$E:$E,$A6,'EIA Imports'!$B:$B,MP$1)</f>
        <v/>
      </c>
      <c r="MQ6">
        <f>SUMIFS('EIA Imports'!$D:$D,'EIA Imports'!$E:$E,$A6,'EIA Imports'!$B:$B,MQ$1)</f>
        <v/>
      </c>
      <c r="MR6">
        <f>SUMIFS('EIA Imports'!$D:$D,'EIA Imports'!$E:$E,$A6,'EIA Imports'!$B:$B,MR$1)</f>
        <v/>
      </c>
      <c r="MS6">
        <f>SUMIFS('EIA Imports'!$D:$D,'EIA Imports'!$E:$E,$A6,'EIA Imports'!$B:$B,MS$1)</f>
        <v/>
      </c>
      <c r="MT6">
        <f>SUMIFS('EIA Imports'!$D:$D,'EIA Imports'!$E:$E,$A6,'EIA Imports'!$B:$B,MT$1)</f>
        <v/>
      </c>
      <c r="MU6">
        <f>SUMIFS('EIA Imports'!$D:$D,'EIA Imports'!$E:$E,$A6,'EIA Imports'!$B:$B,MU$1)</f>
        <v/>
      </c>
      <c r="MV6">
        <f>SUMIFS('EIA Imports'!$D:$D,'EIA Imports'!$E:$E,$A6,'EIA Imports'!$B:$B,MV$1)</f>
        <v/>
      </c>
      <c r="MW6">
        <f>SUMIFS('EIA Imports'!$D:$D,'EIA Imports'!$E:$E,$A6,'EIA Imports'!$B:$B,MW$1)</f>
        <v/>
      </c>
      <c r="MX6">
        <f>SUMIFS('EIA Imports'!$D:$D,'EIA Imports'!$E:$E,$A6,'EIA Imports'!$B:$B,MX$1)</f>
        <v/>
      </c>
      <c r="MY6">
        <f>SUMIFS('EIA Imports'!$D:$D,'EIA Imports'!$E:$E,$A6,'EIA Imports'!$B:$B,MY$1)</f>
        <v/>
      </c>
      <c r="MZ6">
        <f>SUMIFS('EIA Imports'!$D:$D,'EIA Imports'!$E:$E,$A6,'EIA Imports'!$B:$B,MZ$1)</f>
        <v/>
      </c>
      <c r="NA6">
        <f>SUMIFS('EIA Imports'!$D:$D,'EIA Imports'!$E:$E,$A6,'EIA Imports'!$B:$B,NA$1)</f>
        <v/>
      </c>
      <c r="NB6">
        <f>SUMIFS('EIA Imports'!$D:$D,'EIA Imports'!$E:$E,$A6,'EIA Imports'!$B:$B,NB$1)</f>
        <v/>
      </c>
      <c r="NC6">
        <f>SUMIFS('EIA Imports'!$D:$D,'EIA Imports'!$E:$E,$A6,'EIA Imports'!$B:$B,NC$1)</f>
        <v/>
      </c>
      <c r="ND6">
        <f>SUMIFS('EIA Imports'!$D:$D,'EIA Imports'!$E:$E,$A6,'EIA Imports'!$B:$B,ND$1)</f>
        <v/>
      </c>
      <c r="NE6">
        <f>SUMIFS('EIA Imports'!$D:$D,'EIA Imports'!$E:$E,$A6,'EIA Imports'!$B:$B,NE$1)</f>
        <v/>
      </c>
      <c r="NF6">
        <f>SUMIFS('EIA Imports'!$D:$D,'EIA Imports'!$E:$E,$A6,'EIA Imports'!$B:$B,NF$1)</f>
        <v/>
      </c>
      <c r="NG6">
        <f>SUMIFS('EIA Imports'!$D:$D,'EIA Imports'!$E:$E,$A6,'EIA Imports'!$B:$B,NG$1)</f>
        <v/>
      </c>
      <c r="NH6">
        <f>SUMIFS('EIA Imports'!$D:$D,'EIA Imports'!$E:$E,$A6,'EIA Imports'!$B:$B,NH$1)</f>
        <v/>
      </c>
      <c r="NI6">
        <f>SUMIFS('EIA Imports'!$D:$D,'EIA Imports'!$E:$E,$A6,'EIA Imports'!$B:$B,NI$1)</f>
        <v/>
      </c>
      <c r="NJ6">
        <f>SUMIFS('EIA Imports'!$D:$D,'EIA Imports'!$E:$E,$A6,'EIA Imports'!$B:$B,NJ$1)</f>
        <v/>
      </c>
      <c r="NK6">
        <f>SUMIFS('EIA Imports'!$D:$D,'EIA Imports'!$E:$E,$A6,'EIA Imports'!$B:$B,NK$1)</f>
        <v/>
      </c>
      <c r="NL6">
        <f>SUMIFS('EIA Imports'!$D:$D,'EIA Imports'!$E:$E,$A6,'EIA Imports'!$B:$B,NL$1)</f>
        <v/>
      </c>
      <c r="NM6">
        <f>SUMIFS('EIA Imports'!$D:$D,'EIA Imports'!$E:$E,$A6,'EIA Imports'!$B:$B,NM$1)</f>
        <v/>
      </c>
      <c r="NN6">
        <f>SUMIFS('EIA Imports'!$D:$D,'EIA Imports'!$E:$E,$A6,'EIA Imports'!$B:$B,NN$1)</f>
        <v/>
      </c>
      <c r="NO6">
        <f>SUMIFS('EIA Imports'!$D:$D,'EIA Imports'!$E:$E,$A6,'EIA Imports'!$B:$B,NO$1)</f>
        <v/>
      </c>
      <c r="NP6">
        <f>SUMIFS('EIA Imports'!$D:$D,'EIA Imports'!$E:$E,$A6,'EIA Imports'!$B:$B,NP$1)</f>
        <v/>
      </c>
      <c r="NQ6">
        <f>SUMIFS('EIA Imports'!$D:$D,'EIA Imports'!$E:$E,$A6,'EIA Imports'!$B:$B,NQ$1)</f>
        <v/>
      </c>
      <c r="NR6">
        <f>SUMIFS('EIA Imports'!$D:$D,'EIA Imports'!$E:$E,$A6,'EIA Imports'!$B:$B,NR$1)</f>
        <v/>
      </c>
      <c r="NS6">
        <f>SUMIFS('EIA Imports'!$D:$D,'EIA Imports'!$E:$E,$A6,'EIA Imports'!$B:$B,NS$1)</f>
        <v/>
      </c>
      <c r="NT6">
        <f>SUMIFS('EIA Imports'!$D:$D,'EIA Imports'!$E:$E,$A6,'EIA Imports'!$B:$B,NT$1)</f>
        <v/>
      </c>
      <c r="NU6">
        <f>SUMIFS('EIA Imports'!$D:$D,'EIA Imports'!$E:$E,$A6,'EIA Imports'!$B:$B,NU$1)</f>
        <v/>
      </c>
      <c r="NV6">
        <f>SUMIFS('EIA Imports'!$D:$D,'EIA Imports'!$E:$E,$A6,'EIA Imports'!$B:$B,NV$1)</f>
        <v/>
      </c>
      <c r="NW6">
        <f>SUMIFS('EIA Imports'!$D:$D,'EIA Imports'!$E:$E,$A6,'EIA Imports'!$B:$B,NW$1)</f>
        <v/>
      </c>
      <c r="NX6">
        <f>SUMIFS('EIA Imports'!$D:$D,'EIA Imports'!$E:$E,$A6,'EIA Imports'!$B:$B,NX$1)</f>
        <v/>
      </c>
      <c r="NY6">
        <f>SUMIFS('EIA Imports'!$D:$D,'EIA Imports'!$E:$E,$A6,'EIA Imports'!$B:$B,NY$1)</f>
        <v/>
      </c>
      <c r="NZ6">
        <f>SUMIFS('EIA Imports'!$D:$D,'EIA Imports'!$E:$E,$A6,'EIA Imports'!$B:$B,NZ$1)</f>
        <v/>
      </c>
      <c r="OA6">
        <f>SUMIFS('EIA Imports'!$D:$D,'EIA Imports'!$E:$E,$A6,'EIA Imports'!$B:$B,OA$1)</f>
        <v/>
      </c>
      <c r="OB6">
        <f>SUMIFS('EIA Imports'!$D:$D,'EIA Imports'!$E:$E,$A6,'EIA Imports'!$B:$B,OB$1)</f>
        <v/>
      </c>
      <c r="OC6">
        <f>SUMIFS('EIA Imports'!$D:$D,'EIA Imports'!$E:$E,$A6,'EIA Imports'!$B:$B,OC$1)</f>
        <v/>
      </c>
      <c r="OD6">
        <f>SUMIFS('EIA Imports'!$D:$D,'EIA Imports'!$E:$E,$A6,'EIA Imports'!$B:$B,OD$1)</f>
        <v/>
      </c>
      <c r="OE6">
        <f>SUMIFS('EIA Imports'!$D:$D,'EIA Imports'!$E:$E,$A6,'EIA Imports'!$B:$B,OE$1)</f>
        <v/>
      </c>
      <c r="OF6">
        <f>SUMIFS('EIA Imports'!$D:$D,'EIA Imports'!$E:$E,$A6,'EIA Imports'!$B:$B,OF$1)</f>
        <v/>
      </c>
      <c r="OG6">
        <f>SUMIFS('EIA Imports'!$D:$D,'EIA Imports'!$E:$E,$A6,'EIA Imports'!$B:$B,OG$1)</f>
        <v/>
      </c>
      <c r="OH6">
        <f>SUMIFS('EIA Imports'!$D:$D,'EIA Imports'!$E:$E,$A6,'EIA Imports'!$B:$B,OH$1)</f>
        <v/>
      </c>
      <c r="OI6">
        <f>SUMIFS('EIA Imports'!$D:$D,'EIA Imports'!$E:$E,$A6,'EIA Imports'!$B:$B,OI$1)</f>
        <v/>
      </c>
      <c r="OJ6">
        <f>SUMIFS('EIA Imports'!$D:$D,'EIA Imports'!$E:$E,$A6,'EIA Imports'!$B:$B,OJ$1)</f>
        <v/>
      </c>
      <c r="OK6">
        <f>SUMIFS('EIA Imports'!$D:$D,'EIA Imports'!$E:$E,$A6,'EIA Imports'!$B:$B,OK$1)</f>
        <v/>
      </c>
      <c r="OL6">
        <f>SUMIFS('EIA Imports'!$D:$D,'EIA Imports'!$E:$E,$A6,'EIA Imports'!$B:$B,OL$1)</f>
        <v/>
      </c>
      <c r="OM6">
        <f>SUMIFS('EIA Imports'!$D:$D,'EIA Imports'!$E:$E,$A6,'EIA Imports'!$B:$B,OM$1)</f>
        <v/>
      </c>
      <c r="ON6">
        <f>SUMIFS('EIA Imports'!$D:$D,'EIA Imports'!$E:$E,$A6,'EIA Imports'!$B:$B,ON$1)</f>
        <v/>
      </c>
      <c r="OO6">
        <f>SUMIFS('EIA Imports'!$D:$D,'EIA Imports'!$E:$E,$A6,'EIA Imports'!$B:$B,OO$1)</f>
        <v/>
      </c>
      <c r="OP6">
        <f>SUMIFS('EIA Imports'!$D:$D,'EIA Imports'!$E:$E,$A6,'EIA Imports'!$B:$B,OP$1)</f>
        <v/>
      </c>
      <c r="OQ6">
        <f>SUMIFS('EIA Imports'!$D:$D,'EIA Imports'!$E:$E,$A6,'EIA Imports'!$B:$B,OQ$1)</f>
        <v/>
      </c>
      <c r="OR6">
        <f>SUMIFS('EIA Imports'!$D:$D,'EIA Imports'!$E:$E,$A6,'EIA Imports'!$B:$B,OR$1)</f>
        <v/>
      </c>
      <c r="OS6">
        <f>SUMIFS('EIA Imports'!$D:$D,'EIA Imports'!$E:$E,$A6,'EIA Imports'!$B:$B,OS$1)</f>
        <v/>
      </c>
      <c r="OT6">
        <f>SUMIFS('EIA Imports'!$D:$D,'EIA Imports'!$E:$E,$A6,'EIA Imports'!$B:$B,OT$1)</f>
        <v/>
      </c>
      <c r="OU6">
        <f>SUMIFS('EIA Imports'!$D:$D,'EIA Imports'!$E:$E,$A6,'EIA Imports'!$B:$B,OU$1)</f>
        <v/>
      </c>
      <c r="OV6">
        <f>SUMIFS('EIA Imports'!$D:$D,'EIA Imports'!$E:$E,$A6,'EIA Imports'!$B:$B,OV$1)</f>
        <v/>
      </c>
      <c r="OW6">
        <f>SUMIFS('EIA Imports'!$D:$D,'EIA Imports'!$E:$E,$A6,'EIA Imports'!$B:$B,OW$1)</f>
        <v/>
      </c>
      <c r="OX6">
        <f>SUMIFS('EIA Imports'!$D:$D,'EIA Imports'!$E:$E,$A6,'EIA Imports'!$B:$B,OX$1)</f>
        <v/>
      </c>
      <c r="OY6">
        <f>SUMIFS('EIA Imports'!$D:$D,'EIA Imports'!$E:$E,$A6,'EIA Imports'!$B:$B,OY$1)</f>
        <v/>
      </c>
      <c r="OZ6">
        <f>SUMIFS('EIA Imports'!$D:$D,'EIA Imports'!$E:$E,$A6,'EIA Imports'!$B:$B,OZ$1)</f>
        <v/>
      </c>
      <c r="PA6">
        <f>SUMIFS('EIA Imports'!$D:$D,'EIA Imports'!$E:$E,$A6,'EIA Imports'!$B:$B,PA$1)</f>
        <v/>
      </c>
      <c r="PB6">
        <f>SUMIFS('EIA Imports'!$D:$D,'EIA Imports'!$E:$E,$A6,'EIA Imports'!$B:$B,PB$1)</f>
        <v/>
      </c>
      <c r="PC6">
        <f>SUMIFS('EIA Imports'!$D:$D,'EIA Imports'!$E:$E,$A6,'EIA Imports'!$B:$B,PC$1)</f>
        <v/>
      </c>
      <c r="PD6">
        <f>SUMIFS('EIA Imports'!$D:$D,'EIA Imports'!$E:$E,$A6,'EIA Imports'!$B:$B,PD$1)</f>
        <v/>
      </c>
      <c r="PE6">
        <f>SUMIFS('EIA Imports'!$D:$D,'EIA Imports'!$E:$E,$A6,'EIA Imports'!$B:$B,PE$1)</f>
        <v/>
      </c>
      <c r="PF6">
        <f>SUMIFS('EIA Imports'!$D:$D,'EIA Imports'!$E:$E,$A6,'EIA Imports'!$B:$B,PF$1)</f>
        <v/>
      </c>
      <c r="PG6">
        <f>SUMIFS('EIA Imports'!$D:$D,'EIA Imports'!$E:$E,$A6,'EIA Imports'!$B:$B,PG$1)</f>
        <v/>
      </c>
      <c r="PH6">
        <f>SUMIFS('EIA Imports'!$D:$D,'EIA Imports'!$E:$E,$A6,'EIA Imports'!$B:$B,PH$1)</f>
        <v/>
      </c>
      <c r="PI6">
        <f>SUMIFS('EIA Imports'!$D:$D,'EIA Imports'!$E:$E,$A6,'EIA Imports'!$B:$B,PI$1)</f>
        <v/>
      </c>
      <c r="PJ6">
        <f>SUMIFS('EIA Imports'!$D:$D,'EIA Imports'!$E:$E,$A6,'EIA Imports'!$B:$B,PJ$1)</f>
        <v/>
      </c>
      <c r="PK6">
        <f>SUMIFS('EIA Imports'!$D:$D,'EIA Imports'!$E:$E,$A6,'EIA Imports'!$B:$B,PK$1)</f>
        <v/>
      </c>
      <c r="PL6">
        <f>SUMIFS('EIA Imports'!$D:$D,'EIA Imports'!$E:$E,$A6,'EIA Imports'!$B:$B,PL$1)</f>
        <v/>
      </c>
      <c r="PM6">
        <f>SUMIFS('EIA Imports'!$D:$D,'EIA Imports'!$E:$E,$A6,'EIA Imports'!$B:$B,PM$1)</f>
        <v/>
      </c>
      <c r="PN6">
        <f>SUMIFS('EIA Imports'!$D:$D,'EIA Imports'!$E:$E,$A6,'EIA Imports'!$B:$B,PN$1)</f>
        <v/>
      </c>
      <c r="PO6">
        <f>SUMIFS('EIA Imports'!$D:$D,'EIA Imports'!$E:$E,$A6,'EIA Imports'!$B:$B,PO$1)</f>
        <v/>
      </c>
      <c r="PP6">
        <f>SUMIFS('EIA Imports'!$D:$D,'EIA Imports'!$E:$E,$A6,'EIA Imports'!$B:$B,PP$1)</f>
        <v/>
      </c>
      <c r="PQ6">
        <f>SUMIFS('EIA Imports'!$D:$D,'EIA Imports'!$E:$E,$A6,'EIA Imports'!$B:$B,PQ$1)</f>
        <v/>
      </c>
      <c r="PR6">
        <f>SUMIFS('EIA Imports'!$D:$D,'EIA Imports'!$E:$E,$A6,'EIA Imports'!$B:$B,PR$1)</f>
        <v/>
      </c>
      <c r="PS6">
        <f>SUMIFS('EIA Imports'!$D:$D,'EIA Imports'!$E:$E,$A6,'EIA Imports'!$B:$B,PS$1)</f>
        <v/>
      </c>
      <c r="PT6">
        <f>SUMIFS('EIA Imports'!$D:$D,'EIA Imports'!$E:$E,$A6,'EIA Imports'!$B:$B,PT$1)</f>
        <v/>
      </c>
      <c r="PU6">
        <f>SUMIFS('EIA Imports'!$D:$D,'EIA Imports'!$E:$E,$A6,'EIA Imports'!$B:$B,PU$1)</f>
        <v/>
      </c>
      <c r="PV6">
        <f>SUMIFS('EIA Imports'!$D:$D,'EIA Imports'!$E:$E,$A6,'EIA Imports'!$B:$B,PV$1)</f>
        <v/>
      </c>
      <c r="PW6">
        <f>SUMIFS('EIA Imports'!$D:$D,'EIA Imports'!$E:$E,$A6,'EIA Imports'!$B:$B,PW$1)</f>
        <v/>
      </c>
      <c r="PX6">
        <f>SUMIFS('EIA Imports'!$D:$D,'EIA Imports'!$E:$E,$A6,'EIA Imports'!$B:$B,PX$1)</f>
        <v/>
      </c>
      <c r="PY6">
        <f>SUMIFS('EIA Imports'!$D:$D,'EIA Imports'!$E:$E,$A6,'EIA Imports'!$B:$B,PY$1)</f>
        <v/>
      </c>
      <c r="PZ6">
        <f>SUMIFS('EIA Imports'!$D:$D,'EIA Imports'!$E:$E,$A6,'EIA Imports'!$B:$B,PZ$1)</f>
        <v/>
      </c>
      <c r="QA6">
        <f>SUMIFS('EIA Imports'!$D:$D,'EIA Imports'!$E:$E,$A6,'EIA Imports'!$B:$B,QA$1)</f>
        <v/>
      </c>
      <c r="QB6">
        <f>SUMIFS('EIA Imports'!$D:$D,'EIA Imports'!$E:$E,$A6,'EIA Imports'!$B:$B,QB$1)</f>
        <v/>
      </c>
      <c r="QC6">
        <f>SUMIFS('EIA Imports'!$D:$D,'EIA Imports'!$E:$E,$A6,'EIA Imports'!$B:$B,QC$1)</f>
        <v/>
      </c>
      <c r="QD6">
        <f>SUMIFS('EIA Imports'!$D:$D,'EIA Imports'!$E:$E,$A6,'EIA Imports'!$B:$B,QD$1)</f>
        <v/>
      </c>
      <c r="QE6">
        <f>SUMIFS('EIA Imports'!$D:$D,'EIA Imports'!$E:$E,$A6,'EIA Imports'!$B:$B,QE$1)</f>
        <v/>
      </c>
      <c r="QF6">
        <f>SUMIFS('EIA Imports'!$D:$D,'EIA Imports'!$E:$E,$A6,'EIA Imports'!$B:$B,QF$1)</f>
        <v/>
      </c>
      <c r="QG6">
        <f>SUMIFS('EIA Imports'!$D:$D,'EIA Imports'!$E:$E,$A6,'EIA Imports'!$B:$B,QG$1)</f>
        <v/>
      </c>
      <c r="QH6">
        <f>SUMIFS('EIA Imports'!$D:$D,'EIA Imports'!$E:$E,$A6,'EIA Imports'!$B:$B,QH$1)</f>
        <v/>
      </c>
      <c r="QI6">
        <f>SUMIFS('EIA Imports'!$D:$D,'EIA Imports'!$E:$E,$A6,'EIA Imports'!$B:$B,QI$1)</f>
        <v/>
      </c>
      <c r="QJ6">
        <f>SUMIFS('EIA Imports'!$D:$D,'EIA Imports'!$E:$E,$A6,'EIA Imports'!$B:$B,QJ$1)</f>
        <v/>
      </c>
      <c r="QK6">
        <f>SUMIFS('EIA Imports'!$D:$D,'EIA Imports'!$E:$E,$A6,'EIA Imports'!$B:$B,QK$1)</f>
        <v/>
      </c>
      <c r="QL6">
        <f>SUMIFS('EIA Imports'!$D:$D,'EIA Imports'!$E:$E,$A6,'EIA Imports'!$B:$B,QL$1)</f>
        <v/>
      </c>
      <c r="QM6">
        <f>SUMIFS('EIA Imports'!$D:$D,'EIA Imports'!$E:$E,$A6,'EIA Imports'!$B:$B,QM$1)</f>
        <v/>
      </c>
      <c r="QN6">
        <f>SUMIFS('EIA Imports'!$D:$D,'EIA Imports'!$E:$E,$A6,'EIA Imports'!$B:$B,QN$1)</f>
        <v/>
      </c>
      <c r="QO6">
        <f>SUMIFS('EIA Imports'!$D:$D,'EIA Imports'!$E:$E,$A6,'EIA Imports'!$B:$B,QO$1)</f>
        <v/>
      </c>
      <c r="QP6">
        <f>SUMIFS('EIA Imports'!$D:$D,'EIA Imports'!$E:$E,$A6,'EIA Imports'!$B:$B,QP$1)</f>
        <v/>
      </c>
      <c r="QQ6">
        <f>SUMIFS('EIA Imports'!$D:$D,'EIA Imports'!$E:$E,$A6,'EIA Imports'!$B:$B,QQ$1)</f>
        <v/>
      </c>
      <c r="QR6">
        <f>SUMIFS('EIA Imports'!$D:$D,'EIA Imports'!$E:$E,$A6,'EIA Imports'!$B:$B,QR$1)</f>
        <v/>
      </c>
      <c r="QS6">
        <f>SUMIFS('EIA Imports'!$D:$D,'EIA Imports'!$E:$E,$A6,'EIA Imports'!$B:$B,QS$1)</f>
        <v/>
      </c>
      <c r="QT6">
        <f>SUMIFS('EIA Imports'!$D:$D,'EIA Imports'!$E:$E,$A6,'EIA Imports'!$B:$B,QT$1)</f>
        <v/>
      </c>
      <c r="QU6">
        <f>SUMIFS('EIA Imports'!$D:$D,'EIA Imports'!$E:$E,$A6,'EIA Imports'!$B:$B,QU$1)</f>
        <v/>
      </c>
      <c r="QV6">
        <f>SUMIFS('EIA Imports'!$D:$D,'EIA Imports'!$E:$E,$A6,'EIA Imports'!$B:$B,QV$1)</f>
        <v/>
      </c>
      <c r="QW6">
        <f>SUMIFS('EIA Imports'!$D:$D,'EIA Imports'!$E:$E,$A6,'EIA Imports'!$B:$B,QW$1)</f>
        <v/>
      </c>
      <c r="QX6">
        <f>SUMIFS('EIA Imports'!$D:$D,'EIA Imports'!$E:$E,$A6,'EIA Imports'!$B:$B,QX$1)</f>
        <v/>
      </c>
      <c r="QY6">
        <f>SUMIFS('EIA Imports'!$D:$D,'EIA Imports'!$E:$E,$A6,'EIA Imports'!$B:$B,QY$1)</f>
        <v/>
      </c>
      <c r="QZ6">
        <f>SUMIFS('EIA Imports'!$D:$D,'EIA Imports'!$E:$E,$A6,'EIA Imports'!$B:$B,QZ$1)</f>
        <v/>
      </c>
      <c r="RA6">
        <f>SUMIFS('EIA Imports'!$D:$D,'EIA Imports'!$E:$E,$A6,'EIA Imports'!$B:$B,RA$1)</f>
        <v/>
      </c>
      <c r="RB6">
        <f>SUMIFS('EIA Imports'!$D:$D,'EIA Imports'!$E:$E,$A6,'EIA Imports'!$B:$B,RB$1)</f>
        <v/>
      </c>
      <c r="RC6">
        <f>SUMIFS('EIA Imports'!$D:$D,'EIA Imports'!$E:$E,$A6,'EIA Imports'!$B:$B,RC$1)</f>
        <v/>
      </c>
      <c r="RD6">
        <f>SUMIFS('EIA Imports'!$D:$D,'EIA Imports'!$E:$E,$A6,'EIA Imports'!$B:$B,RD$1)</f>
        <v/>
      </c>
      <c r="RE6">
        <f>SUMIFS('EIA Imports'!$D:$D,'EIA Imports'!$E:$E,$A6,'EIA Imports'!$B:$B,RE$1)</f>
        <v/>
      </c>
      <c r="RF6">
        <f>SUMIFS('EIA Imports'!$D:$D,'EIA Imports'!$E:$E,$A6,'EIA Imports'!$B:$B,RF$1)</f>
        <v/>
      </c>
      <c r="RG6">
        <f>SUMIFS('EIA Imports'!$D:$D,'EIA Imports'!$E:$E,$A6,'EIA Imports'!$B:$B,RG$1)</f>
        <v/>
      </c>
      <c r="RH6">
        <f>SUMIFS('EIA Imports'!$D:$D,'EIA Imports'!$E:$E,$A6,'EIA Imports'!$B:$B,RH$1)</f>
        <v/>
      </c>
      <c r="RI6">
        <f>SUMIFS('EIA Imports'!$D:$D,'EIA Imports'!$E:$E,$A6,'EIA Imports'!$B:$B,RI$1)</f>
        <v/>
      </c>
      <c r="RJ6">
        <f>SUMIFS('EIA Imports'!$D:$D,'EIA Imports'!$E:$E,$A6,'EIA Imports'!$B:$B,RJ$1)</f>
        <v/>
      </c>
      <c r="RK6">
        <f>SUMIFS('EIA Imports'!$D:$D,'EIA Imports'!$E:$E,$A6,'EIA Imports'!$B:$B,RK$1)</f>
        <v/>
      </c>
      <c r="RL6">
        <f>SUMIFS('EIA Imports'!$D:$D,'EIA Imports'!$E:$E,$A6,'EIA Imports'!$B:$B,RL$1)</f>
        <v/>
      </c>
      <c r="RM6">
        <f>SUMIFS('EIA Imports'!$D:$D,'EIA Imports'!$E:$E,$A6,'EIA Imports'!$B:$B,RM$1)</f>
        <v/>
      </c>
      <c r="RN6">
        <f>SUMIFS('EIA Imports'!$D:$D,'EIA Imports'!$E:$E,$A6,'EIA Imports'!$B:$B,RN$1)</f>
        <v/>
      </c>
      <c r="RO6">
        <f>SUMIFS('EIA Imports'!$D:$D,'EIA Imports'!$E:$E,$A6,'EIA Imports'!$B:$B,RO$1)</f>
        <v/>
      </c>
      <c r="RP6">
        <f>SUMIFS('EIA Imports'!$D:$D,'EIA Imports'!$E:$E,$A6,'EIA Imports'!$B:$B,RP$1)</f>
        <v/>
      </c>
      <c r="RQ6">
        <f>SUMIFS('EIA Imports'!$D:$D,'EIA Imports'!$E:$E,$A6,'EIA Imports'!$B:$B,RQ$1)</f>
        <v/>
      </c>
      <c r="RR6">
        <f>SUMIFS('EIA Imports'!$D:$D,'EIA Imports'!$E:$E,$A6,'EIA Imports'!$B:$B,RR$1)</f>
        <v/>
      </c>
      <c r="RS6">
        <f>SUMIFS('EIA Imports'!$D:$D,'EIA Imports'!$E:$E,$A6,'EIA Imports'!$B:$B,RS$1)</f>
        <v/>
      </c>
      <c r="RT6">
        <f>SUMIFS('EIA Imports'!$D:$D,'EIA Imports'!$E:$E,$A6,'EIA Imports'!$B:$B,RT$1)</f>
        <v/>
      </c>
      <c r="RU6">
        <f>SUMIFS('EIA Imports'!$D:$D,'EIA Imports'!$E:$E,$A6,'EIA Imports'!$B:$B,RU$1)</f>
        <v/>
      </c>
      <c r="RV6">
        <f>SUMIFS('EIA Imports'!$D:$D,'EIA Imports'!$E:$E,$A6,'EIA Imports'!$B:$B,RV$1)</f>
        <v/>
      </c>
      <c r="RW6">
        <f>SUMIFS('EIA Imports'!$D:$D,'EIA Imports'!$E:$E,$A6,'EIA Imports'!$B:$B,RW$1)</f>
        <v/>
      </c>
      <c r="RX6">
        <f>SUMIFS('EIA Imports'!$D:$D,'EIA Imports'!$E:$E,$A6,'EIA Imports'!$B:$B,RX$1)</f>
        <v/>
      </c>
      <c r="RY6">
        <f>SUMIFS('EIA Imports'!$D:$D,'EIA Imports'!$E:$E,$A6,'EIA Imports'!$B:$B,RY$1)</f>
        <v/>
      </c>
      <c r="RZ6">
        <f>SUMIFS('EIA Imports'!$D:$D,'EIA Imports'!$E:$E,$A6,'EIA Imports'!$B:$B,RZ$1)</f>
        <v/>
      </c>
      <c r="SA6">
        <f>SUMIFS('EIA Imports'!$D:$D,'EIA Imports'!$E:$E,$A6,'EIA Imports'!$B:$B,SA$1)</f>
        <v/>
      </c>
      <c r="SB6">
        <f>SUMIFS('EIA Imports'!$D:$D,'EIA Imports'!$E:$E,$A6,'EIA Imports'!$B:$B,SB$1)</f>
        <v/>
      </c>
      <c r="SC6">
        <f>SUMIFS('EIA Imports'!$D:$D,'EIA Imports'!$E:$E,$A6,'EIA Imports'!$B:$B,SC$1)</f>
        <v/>
      </c>
      <c r="SD6">
        <f>SUMIFS('EIA Imports'!$D:$D,'EIA Imports'!$E:$E,$A6,'EIA Imports'!$B:$B,SD$1)</f>
        <v/>
      </c>
      <c r="SE6">
        <f>SUMIFS('EIA Imports'!$D:$D,'EIA Imports'!$E:$E,$A6,'EIA Imports'!$B:$B,SE$1)</f>
        <v/>
      </c>
      <c r="SF6">
        <f>SUMIFS('EIA Imports'!$D:$D,'EIA Imports'!$E:$E,$A6,'EIA Imports'!$B:$B,SF$1)</f>
        <v/>
      </c>
      <c r="SG6">
        <f>SUMIFS('EIA Imports'!$D:$D,'EIA Imports'!$E:$E,$A6,'EIA Imports'!$B:$B,SG$1)</f>
        <v/>
      </c>
      <c r="SH6">
        <f>SUMIFS('EIA Imports'!$D:$D,'EIA Imports'!$E:$E,$A6,'EIA Imports'!$B:$B,SH$1)</f>
        <v/>
      </c>
      <c r="SI6">
        <f>SUMIFS('EIA Imports'!$D:$D,'EIA Imports'!$E:$E,$A6,'EIA Imports'!$B:$B,SI$1)</f>
        <v/>
      </c>
      <c r="SJ6">
        <f>SUMIFS('EIA Imports'!$D:$D,'EIA Imports'!$E:$E,$A6,'EIA Imports'!$B:$B,SJ$1)</f>
        <v/>
      </c>
      <c r="SK6">
        <f>SUMIFS('EIA Imports'!$D:$D,'EIA Imports'!$E:$E,$A6,'EIA Imports'!$B:$B,SK$1)</f>
        <v/>
      </c>
      <c r="SL6">
        <f>SUMIFS('EIA Imports'!$D:$D,'EIA Imports'!$E:$E,$A6,'EIA Imports'!$B:$B,SL$1)</f>
        <v/>
      </c>
      <c r="SM6">
        <f>SUMIFS('EIA Imports'!$D:$D,'EIA Imports'!$E:$E,$A6,'EIA Imports'!$B:$B,SM$1)</f>
        <v/>
      </c>
      <c r="SN6">
        <f>SUMIFS('EIA Imports'!$D:$D,'EIA Imports'!$E:$E,$A6,'EIA Imports'!$B:$B,SN$1)</f>
        <v/>
      </c>
      <c r="SO6">
        <f>SUMIFS('EIA Imports'!$D:$D,'EIA Imports'!$E:$E,$A6,'EIA Imports'!$B:$B,SO$1)</f>
        <v/>
      </c>
      <c r="SP6">
        <f>SUMIFS('EIA Imports'!$D:$D,'EIA Imports'!$E:$E,$A6,'EIA Imports'!$B:$B,SP$1)</f>
        <v/>
      </c>
      <c r="SQ6">
        <f>SUMIFS('EIA Imports'!$D:$D,'EIA Imports'!$E:$E,$A6,'EIA Imports'!$B:$B,SQ$1)</f>
        <v/>
      </c>
      <c r="SR6">
        <f>SUMIFS('EIA Imports'!$D:$D,'EIA Imports'!$E:$E,$A6,'EIA Imports'!$B:$B,SR$1)</f>
        <v/>
      </c>
      <c r="SS6">
        <f>SUMIFS('EIA Imports'!$D:$D,'EIA Imports'!$E:$E,$A6,'EIA Imports'!$B:$B,SS$1)</f>
        <v/>
      </c>
      <c r="ST6">
        <f>SUMIFS('EIA Imports'!$D:$D,'EIA Imports'!$E:$E,$A6,'EIA Imports'!$B:$B,ST$1)</f>
        <v/>
      </c>
      <c r="SU6">
        <f>SUMIFS('EIA Imports'!$D:$D,'EIA Imports'!$E:$E,$A6,'EIA Imports'!$B:$B,SU$1)</f>
        <v/>
      </c>
      <c r="SV6">
        <f>SUMIFS('EIA Imports'!$D:$D,'EIA Imports'!$E:$E,$A6,'EIA Imports'!$B:$B,SV$1)</f>
        <v/>
      </c>
      <c r="SW6">
        <f>SUMIFS('EIA Imports'!$D:$D,'EIA Imports'!$E:$E,$A6,'EIA Imports'!$B:$B,SW$1)</f>
        <v/>
      </c>
      <c r="SX6">
        <f>SUMIFS('EIA Imports'!$D:$D,'EIA Imports'!$E:$E,$A6,'EIA Imports'!$B:$B,SX$1)</f>
        <v/>
      </c>
      <c r="SY6">
        <f>SUMIFS('EIA Imports'!$D:$D,'EIA Imports'!$E:$E,$A6,'EIA Imports'!$B:$B,SY$1)</f>
        <v/>
      </c>
      <c r="SZ6">
        <f>SUMIFS('EIA Imports'!$D:$D,'EIA Imports'!$E:$E,$A6,'EIA Imports'!$B:$B,SZ$1)</f>
        <v/>
      </c>
      <c r="TA6">
        <f>SUMIFS('EIA Imports'!$D:$D,'EIA Imports'!$E:$E,$A6,'EIA Imports'!$B:$B,TA$1)</f>
        <v/>
      </c>
      <c r="TB6">
        <f>SUMIFS('EIA Imports'!$D:$D,'EIA Imports'!$E:$E,$A6,'EIA Imports'!$B:$B,TB$1)</f>
        <v/>
      </c>
      <c r="TC6">
        <f>SUMIFS('EIA Imports'!$D:$D,'EIA Imports'!$E:$E,$A6,'EIA Imports'!$B:$B,TC$1)</f>
        <v/>
      </c>
      <c r="TD6">
        <f>SUMIFS('EIA Imports'!$D:$D,'EIA Imports'!$E:$E,$A6,'EIA Imports'!$B:$B,TD$1)</f>
        <v/>
      </c>
      <c r="TE6">
        <f>SUMIFS('EIA Imports'!$D:$D,'EIA Imports'!$E:$E,$A6,'EIA Imports'!$B:$B,TE$1)</f>
        <v/>
      </c>
      <c r="TF6">
        <f>SUMIFS('EIA Imports'!$D:$D,'EIA Imports'!$E:$E,$A6,'EIA Imports'!$B:$B,TF$1)</f>
        <v/>
      </c>
      <c r="TG6">
        <f>SUMIFS('EIA Imports'!$D:$D,'EIA Imports'!$E:$E,$A6,'EIA Imports'!$B:$B,TG$1)</f>
        <v/>
      </c>
      <c r="TH6">
        <f>SUMIFS('EIA Imports'!$D:$D,'EIA Imports'!$E:$E,$A6,'EIA Imports'!$B:$B,TH$1)</f>
        <v/>
      </c>
      <c r="TI6">
        <f>SUMIFS('EIA Imports'!$D:$D,'EIA Imports'!$E:$E,$A6,'EIA Imports'!$B:$B,TI$1)</f>
        <v/>
      </c>
      <c r="TJ6">
        <f>SUMIFS('EIA Imports'!$D:$D,'EIA Imports'!$E:$E,$A6,'EIA Imports'!$B:$B,TJ$1)</f>
        <v/>
      </c>
      <c r="TK6">
        <f>SUMIFS('EIA Imports'!$D:$D,'EIA Imports'!$E:$E,$A6,'EIA Imports'!$B:$B,TK$1)</f>
        <v/>
      </c>
      <c r="TL6">
        <f>SUMIFS('EIA Imports'!$D:$D,'EIA Imports'!$E:$E,$A6,'EIA Imports'!$B:$B,TL$1)</f>
        <v/>
      </c>
      <c r="TM6">
        <f>SUMIFS('EIA Imports'!$D:$D,'EIA Imports'!$E:$E,$A6,'EIA Imports'!$B:$B,TM$1)</f>
        <v/>
      </c>
      <c r="TN6">
        <f>SUMIFS('EIA Imports'!$D:$D,'EIA Imports'!$E:$E,$A6,'EIA Imports'!$B:$B,TN$1)</f>
        <v/>
      </c>
      <c r="TO6">
        <f>SUMIFS('EIA Imports'!$D:$D,'EIA Imports'!$E:$E,$A6,'EIA Imports'!$B:$B,TO$1)</f>
        <v/>
      </c>
      <c r="TP6">
        <f>SUMIFS('EIA Imports'!$D:$D,'EIA Imports'!$E:$E,$A6,'EIA Imports'!$B:$B,TP$1)</f>
        <v/>
      </c>
      <c r="TQ6">
        <f>SUMIFS('EIA Imports'!$D:$D,'EIA Imports'!$E:$E,$A6,'EIA Imports'!$B:$B,TQ$1)</f>
        <v/>
      </c>
      <c r="TR6">
        <f>SUMIFS('EIA Imports'!$D:$D,'EIA Imports'!$E:$E,$A6,'EIA Imports'!$B:$B,TR$1)</f>
        <v/>
      </c>
      <c r="TS6">
        <f>SUMIFS('EIA Imports'!$D:$D,'EIA Imports'!$E:$E,$A6,'EIA Imports'!$B:$B,TS$1)</f>
        <v/>
      </c>
      <c r="TT6">
        <f>SUMIFS('EIA Imports'!$D:$D,'EIA Imports'!$E:$E,$A6,'EIA Imports'!$B:$B,TT$1)</f>
        <v/>
      </c>
      <c r="TU6">
        <f>SUMIFS('EIA Imports'!$D:$D,'EIA Imports'!$E:$E,$A6,'EIA Imports'!$B:$B,TU$1)</f>
        <v/>
      </c>
    </row>
    <row r="7" spans="1:541">
      <c r="A7">
        <f>'EIA Petroleum Classification'!A7</f>
        <v/>
      </c>
      <c r="B7">
        <f>SUMIFS('EIA Imports'!$D:$D,'EIA Imports'!$E:$E,$A7,'EIA Imports'!$B:$B,B$1)</f>
        <v/>
      </c>
      <c r="C7">
        <f>SUMIFS('EIA Imports'!$D:$D,'EIA Imports'!$E:$E,$A7,'EIA Imports'!$B:$B,C$1)</f>
        <v/>
      </c>
      <c r="D7">
        <f>SUMIFS('EIA Imports'!$D:$D,'EIA Imports'!$E:$E,$A7,'EIA Imports'!$B:$B,D$1)</f>
        <v/>
      </c>
      <c r="E7">
        <f>SUMIFS('EIA Imports'!$D:$D,'EIA Imports'!$E:$E,$A7,'EIA Imports'!$B:$B,E$1)</f>
        <v/>
      </c>
      <c r="F7">
        <f>SUMIFS('EIA Imports'!$D:$D,'EIA Imports'!$E:$E,$A7,'EIA Imports'!$B:$B,F$1)</f>
        <v/>
      </c>
      <c r="G7">
        <f>SUMIFS('EIA Imports'!$D:$D,'EIA Imports'!$E:$E,$A7,'EIA Imports'!$B:$B,G$1)</f>
        <v/>
      </c>
      <c r="H7">
        <f>SUMIFS('EIA Imports'!$D:$D,'EIA Imports'!$E:$E,$A7,'EIA Imports'!$B:$B,H$1)</f>
        <v/>
      </c>
      <c r="I7">
        <f>SUMIFS('EIA Imports'!$D:$D,'EIA Imports'!$E:$E,$A7,'EIA Imports'!$B:$B,I$1)</f>
        <v/>
      </c>
      <c r="J7">
        <f>SUMIFS('EIA Imports'!$D:$D,'EIA Imports'!$E:$E,$A7,'EIA Imports'!$B:$B,J$1)</f>
        <v/>
      </c>
      <c r="K7">
        <f>SUMIFS('EIA Imports'!$D:$D,'EIA Imports'!$E:$E,$A7,'EIA Imports'!$B:$B,K$1)</f>
        <v/>
      </c>
      <c r="L7">
        <f>SUMIFS('EIA Imports'!$D:$D,'EIA Imports'!$E:$E,$A7,'EIA Imports'!$B:$B,L$1)</f>
        <v/>
      </c>
      <c r="M7">
        <f>SUMIFS('EIA Imports'!$D:$D,'EIA Imports'!$E:$E,$A7,'EIA Imports'!$B:$B,M$1)</f>
        <v/>
      </c>
      <c r="N7">
        <f>SUMIFS('EIA Imports'!$D:$D,'EIA Imports'!$E:$E,$A7,'EIA Imports'!$B:$B,N$1)</f>
        <v/>
      </c>
      <c r="O7">
        <f>SUMIFS('EIA Imports'!$D:$D,'EIA Imports'!$E:$E,$A7,'EIA Imports'!$B:$B,O$1)</f>
        <v/>
      </c>
      <c r="P7">
        <f>SUMIFS('EIA Imports'!$D:$D,'EIA Imports'!$E:$E,$A7,'EIA Imports'!$B:$B,P$1)</f>
        <v/>
      </c>
      <c r="Q7">
        <f>SUMIFS('EIA Imports'!$D:$D,'EIA Imports'!$E:$E,$A7,'EIA Imports'!$B:$B,Q$1)</f>
        <v/>
      </c>
      <c r="R7">
        <f>SUMIFS('EIA Imports'!$D:$D,'EIA Imports'!$E:$E,$A7,'EIA Imports'!$B:$B,R$1)</f>
        <v/>
      </c>
      <c r="S7">
        <f>SUMIFS('EIA Imports'!$D:$D,'EIA Imports'!$E:$E,$A7,'EIA Imports'!$B:$B,S$1)</f>
        <v/>
      </c>
      <c r="T7">
        <f>SUMIFS('EIA Imports'!$D:$D,'EIA Imports'!$E:$E,$A7,'EIA Imports'!$B:$B,T$1)</f>
        <v/>
      </c>
      <c r="U7">
        <f>SUMIFS('EIA Imports'!$D:$D,'EIA Imports'!$E:$E,$A7,'EIA Imports'!$B:$B,U$1)</f>
        <v/>
      </c>
      <c r="V7">
        <f>SUMIFS('EIA Imports'!$D:$D,'EIA Imports'!$E:$E,$A7,'EIA Imports'!$B:$B,V$1)</f>
        <v/>
      </c>
      <c r="W7">
        <f>SUMIFS('EIA Imports'!$D:$D,'EIA Imports'!$E:$E,$A7,'EIA Imports'!$B:$B,W$1)</f>
        <v/>
      </c>
      <c r="X7">
        <f>SUMIFS('EIA Imports'!$D:$D,'EIA Imports'!$E:$E,$A7,'EIA Imports'!$B:$B,X$1)</f>
        <v/>
      </c>
      <c r="Y7">
        <f>SUMIFS('EIA Imports'!$D:$D,'EIA Imports'!$E:$E,$A7,'EIA Imports'!$B:$B,Y$1)</f>
        <v/>
      </c>
      <c r="Z7">
        <f>SUMIFS('EIA Imports'!$D:$D,'EIA Imports'!$E:$E,$A7,'EIA Imports'!$B:$B,Z$1)</f>
        <v/>
      </c>
      <c r="AA7">
        <f>SUMIFS('EIA Imports'!$D:$D,'EIA Imports'!$E:$E,$A7,'EIA Imports'!$B:$B,AA$1)</f>
        <v/>
      </c>
      <c r="AB7">
        <f>SUMIFS('EIA Imports'!$D:$D,'EIA Imports'!$E:$E,$A7,'EIA Imports'!$B:$B,AB$1)</f>
        <v/>
      </c>
      <c r="AC7">
        <f>SUMIFS('EIA Imports'!$D:$D,'EIA Imports'!$E:$E,$A7,'EIA Imports'!$B:$B,AC$1)</f>
        <v/>
      </c>
      <c r="AD7">
        <f>SUMIFS('EIA Imports'!$D:$D,'EIA Imports'!$E:$E,$A7,'EIA Imports'!$B:$B,AD$1)</f>
        <v/>
      </c>
      <c r="AE7">
        <f>SUMIFS('EIA Imports'!$D:$D,'EIA Imports'!$E:$E,$A7,'EIA Imports'!$B:$B,AE$1)</f>
        <v/>
      </c>
      <c r="AF7">
        <f>SUMIFS('EIA Imports'!$D:$D,'EIA Imports'!$E:$E,$A7,'EIA Imports'!$B:$B,AF$1)</f>
        <v/>
      </c>
      <c r="AG7">
        <f>SUMIFS('EIA Imports'!$D:$D,'EIA Imports'!$E:$E,$A7,'EIA Imports'!$B:$B,AG$1)</f>
        <v/>
      </c>
      <c r="AH7">
        <f>SUMIFS('EIA Imports'!$D:$D,'EIA Imports'!$E:$E,$A7,'EIA Imports'!$B:$B,AH$1)</f>
        <v/>
      </c>
      <c r="AI7">
        <f>SUMIFS('EIA Imports'!$D:$D,'EIA Imports'!$E:$E,$A7,'EIA Imports'!$B:$B,AI$1)</f>
        <v/>
      </c>
      <c r="AJ7">
        <f>SUMIFS('EIA Imports'!$D:$D,'EIA Imports'!$E:$E,$A7,'EIA Imports'!$B:$B,AJ$1)</f>
        <v/>
      </c>
      <c r="AK7">
        <f>SUMIFS('EIA Imports'!$D:$D,'EIA Imports'!$E:$E,$A7,'EIA Imports'!$B:$B,AK$1)</f>
        <v/>
      </c>
      <c r="AL7">
        <f>SUMIFS('EIA Imports'!$D:$D,'EIA Imports'!$E:$E,$A7,'EIA Imports'!$B:$B,AL$1)</f>
        <v/>
      </c>
      <c r="AM7">
        <f>SUMIFS('EIA Imports'!$D:$D,'EIA Imports'!$E:$E,$A7,'EIA Imports'!$B:$B,AM$1)</f>
        <v/>
      </c>
      <c r="AN7">
        <f>SUMIFS('EIA Imports'!$D:$D,'EIA Imports'!$E:$E,$A7,'EIA Imports'!$B:$B,AN$1)</f>
        <v/>
      </c>
      <c r="AO7">
        <f>SUMIFS('EIA Imports'!$D:$D,'EIA Imports'!$E:$E,$A7,'EIA Imports'!$B:$B,AO$1)</f>
        <v/>
      </c>
      <c r="AP7">
        <f>SUMIFS('EIA Imports'!$D:$D,'EIA Imports'!$E:$E,$A7,'EIA Imports'!$B:$B,AP$1)</f>
        <v/>
      </c>
      <c r="AQ7">
        <f>SUMIFS('EIA Imports'!$D:$D,'EIA Imports'!$E:$E,$A7,'EIA Imports'!$B:$B,AQ$1)</f>
        <v/>
      </c>
      <c r="AR7">
        <f>SUMIFS('EIA Imports'!$D:$D,'EIA Imports'!$E:$E,$A7,'EIA Imports'!$B:$B,AR$1)</f>
        <v/>
      </c>
      <c r="AS7">
        <f>SUMIFS('EIA Imports'!$D:$D,'EIA Imports'!$E:$E,$A7,'EIA Imports'!$B:$B,AS$1)</f>
        <v/>
      </c>
      <c r="AT7">
        <f>SUMIFS('EIA Imports'!$D:$D,'EIA Imports'!$E:$E,$A7,'EIA Imports'!$B:$B,AT$1)</f>
        <v/>
      </c>
      <c r="AU7">
        <f>SUMIFS('EIA Imports'!$D:$D,'EIA Imports'!$E:$E,$A7,'EIA Imports'!$B:$B,AU$1)</f>
        <v/>
      </c>
      <c r="AV7">
        <f>SUMIFS('EIA Imports'!$D:$D,'EIA Imports'!$E:$E,$A7,'EIA Imports'!$B:$B,AV$1)</f>
        <v/>
      </c>
      <c r="AW7">
        <f>SUMIFS('EIA Imports'!$D:$D,'EIA Imports'!$E:$E,$A7,'EIA Imports'!$B:$B,AW$1)</f>
        <v/>
      </c>
      <c r="AX7">
        <f>SUMIFS('EIA Imports'!$D:$D,'EIA Imports'!$E:$E,$A7,'EIA Imports'!$B:$B,AX$1)</f>
        <v/>
      </c>
      <c r="AY7">
        <f>SUMIFS('EIA Imports'!$D:$D,'EIA Imports'!$E:$E,$A7,'EIA Imports'!$B:$B,AY$1)</f>
        <v/>
      </c>
      <c r="AZ7">
        <f>SUMIFS('EIA Imports'!$D:$D,'EIA Imports'!$E:$E,$A7,'EIA Imports'!$B:$B,AZ$1)</f>
        <v/>
      </c>
      <c r="BA7">
        <f>SUMIFS('EIA Imports'!$D:$D,'EIA Imports'!$E:$E,$A7,'EIA Imports'!$B:$B,BA$1)</f>
        <v/>
      </c>
      <c r="BB7">
        <f>SUMIFS('EIA Imports'!$D:$D,'EIA Imports'!$E:$E,$A7,'EIA Imports'!$B:$B,BB$1)</f>
        <v/>
      </c>
      <c r="BC7">
        <f>SUMIFS('EIA Imports'!$D:$D,'EIA Imports'!$E:$E,$A7,'EIA Imports'!$B:$B,BC$1)</f>
        <v/>
      </c>
      <c r="BD7">
        <f>SUMIFS('EIA Imports'!$D:$D,'EIA Imports'!$E:$E,$A7,'EIA Imports'!$B:$B,BD$1)</f>
        <v/>
      </c>
      <c r="BE7">
        <f>SUMIFS('EIA Imports'!$D:$D,'EIA Imports'!$E:$E,$A7,'EIA Imports'!$B:$B,BE$1)</f>
        <v/>
      </c>
      <c r="BF7">
        <f>SUMIFS('EIA Imports'!$D:$D,'EIA Imports'!$E:$E,$A7,'EIA Imports'!$B:$B,BF$1)</f>
        <v/>
      </c>
      <c r="BG7">
        <f>SUMIFS('EIA Imports'!$D:$D,'EIA Imports'!$E:$E,$A7,'EIA Imports'!$B:$B,BG$1)</f>
        <v/>
      </c>
      <c r="BH7">
        <f>SUMIFS('EIA Imports'!$D:$D,'EIA Imports'!$E:$E,$A7,'EIA Imports'!$B:$B,BH$1)</f>
        <v/>
      </c>
      <c r="BI7">
        <f>SUMIFS('EIA Imports'!$D:$D,'EIA Imports'!$E:$E,$A7,'EIA Imports'!$B:$B,BI$1)</f>
        <v/>
      </c>
      <c r="BJ7">
        <f>SUMIFS('EIA Imports'!$D:$D,'EIA Imports'!$E:$E,$A7,'EIA Imports'!$B:$B,BJ$1)</f>
        <v/>
      </c>
      <c r="BK7">
        <f>SUMIFS('EIA Imports'!$D:$D,'EIA Imports'!$E:$E,$A7,'EIA Imports'!$B:$B,BK$1)</f>
        <v/>
      </c>
      <c r="BL7">
        <f>SUMIFS('EIA Imports'!$D:$D,'EIA Imports'!$E:$E,$A7,'EIA Imports'!$B:$B,BL$1)</f>
        <v/>
      </c>
      <c r="BM7">
        <f>SUMIFS('EIA Imports'!$D:$D,'EIA Imports'!$E:$E,$A7,'EIA Imports'!$B:$B,BM$1)</f>
        <v/>
      </c>
      <c r="BN7">
        <f>SUMIFS('EIA Imports'!$D:$D,'EIA Imports'!$E:$E,$A7,'EIA Imports'!$B:$B,BN$1)</f>
        <v/>
      </c>
      <c r="BO7">
        <f>SUMIFS('EIA Imports'!$D:$D,'EIA Imports'!$E:$E,$A7,'EIA Imports'!$B:$B,BO$1)</f>
        <v/>
      </c>
      <c r="BP7">
        <f>SUMIFS('EIA Imports'!$D:$D,'EIA Imports'!$E:$E,$A7,'EIA Imports'!$B:$B,BP$1)</f>
        <v/>
      </c>
      <c r="BQ7">
        <f>SUMIFS('EIA Imports'!$D:$D,'EIA Imports'!$E:$E,$A7,'EIA Imports'!$B:$B,BQ$1)</f>
        <v/>
      </c>
      <c r="BR7">
        <f>SUMIFS('EIA Imports'!$D:$D,'EIA Imports'!$E:$E,$A7,'EIA Imports'!$B:$B,BR$1)</f>
        <v/>
      </c>
      <c r="BS7">
        <f>SUMIFS('EIA Imports'!$D:$D,'EIA Imports'!$E:$E,$A7,'EIA Imports'!$B:$B,BS$1)</f>
        <v/>
      </c>
      <c r="BT7">
        <f>SUMIFS('EIA Imports'!$D:$D,'EIA Imports'!$E:$E,$A7,'EIA Imports'!$B:$B,BT$1)</f>
        <v/>
      </c>
      <c r="BU7">
        <f>SUMIFS('EIA Imports'!$D:$D,'EIA Imports'!$E:$E,$A7,'EIA Imports'!$B:$B,BU$1)</f>
        <v/>
      </c>
      <c r="BV7">
        <f>SUMIFS('EIA Imports'!$D:$D,'EIA Imports'!$E:$E,$A7,'EIA Imports'!$B:$B,BV$1)</f>
        <v/>
      </c>
      <c r="BW7">
        <f>SUMIFS('EIA Imports'!$D:$D,'EIA Imports'!$E:$E,$A7,'EIA Imports'!$B:$B,BW$1)</f>
        <v/>
      </c>
      <c r="BX7">
        <f>SUMIFS('EIA Imports'!$D:$D,'EIA Imports'!$E:$E,$A7,'EIA Imports'!$B:$B,BX$1)</f>
        <v/>
      </c>
      <c r="BY7">
        <f>SUMIFS('EIA Imports'!$D:$D,'EIA Imports'!$E:$E,$A7,'EIA Imports'!$B:$B,BY$1)</f>
        <v/>
      </c>
      <c r="BZ7">
        <f>SUMIFS('EIA Imports'!$D:$D,'EIA Imports'!$E:$E,$A7,'EIA Imports'!$B:$B,BZ$1)</f>
        <v/>
      </c>
      <c r="CA7">
        <f>SUMIFS('EIA Imports'!$D:$D,'EIA Imports'!$E:$E,$A7,'EIA Imports'!$B:$B,CA$1)</f>
        <v/>
      </c>
      <c r="CB7">
        <f>SUMIFS('EIA Imports'!$D:$D,'EIA Imports'!$E:$E,$A7,'EIA Imports'!$B:$B,CB$1)</f>
        <v/>
      </c>
      <c r="CC7">
        <f>SUMIFS('EIA Imports'!$D:$D,'EIA Imports'!$E:$E,$A7,'EIA Imports'!$B:$B,CC$1)</f>
        <v/>
      </c>
      <c r="CD7">
        <f>SUMIFS('EIA Imports'!$D:$D,'EIA Imports'!$E:$E,$A7,'EIA Imports'!$B:$B,CD$1)</f>
        <v/>
      </c>
      <c r="CE7">
        <f>SUMIFS('EIA Imports'!$D:$D,'EIA Imports'!$E:$E,$A7,'EIA Imports'!$B:$B,CE$1)</f>
        <v/>
      </c>
      <c r="CF7">
        <f>SUMIFS('EIA Imports'!$D:$D,'EIA Imports'!$E:$E,$A7,'EIA Imports'!$B:$B,CF$1)</f>
        <v/>
      </c>
      <c r="CG7">
        <f>SUMIFS('EIA Imports'!$D:$D,'EIA Imports'!$E:$E,$A7,'EIA Imports'!$B:$B,CG$1)</f>
        <v/>
      </c>
      <c r="CH7">
        <f>SUMIFS('EIA Imports'!$D:$D,'EIA Imports'!$E:$E,$A7,'EIA Imports'!$B:$B,CH$1)</f>
        <v/>
      </c>
      <c r="CI7">
        <f>SUMIFS('EIA Imports'!$D:$D,'EIA Imports'!$E:$E,$A7,'EIA Imports'!$B:$B,CI$1)</f>
        <v/>
      </c>
      <c r="CJ7">
        <f>SUMIFS('EIA Imports'!$D:$D,'EIA Imports'!$E:$E,$A7,'EIA Imports'!$B:$B,CJ$1)</f>
        <v/>
      </c>
      <c r="CK7">
        <f>SUMIFS('EIA Imports'!$D:$D,'EIA Imports'!$E:$E,$A7,'EIA Imports'!$B:$B,CK$1)</f>
        <v/>
      </c>
      <c r="CL7">
        <f>SUMIFS('EIA Imports'!$D:$D,'EIA Imports'!$E:$E,$A7,'EIA Imports'!$B:$B,CL$1)</f>
        <v/>
      </c>
      <c r="CM7">
        <f>SUMIFS('EIA Imports'!$D:$D,'EIA Imports'!$E:$E,$A7,'EIA Imports'!$B:$B,CM$1)</f>
        <v/>
      </c>
      <c r="CN7">
        <f>SUMIFS('EIA Imports'!$D:$D,'EIA Imports'!$E:$E,$A7,'EIA Imports'!$B:$B,CN$1)</f>
        <v/>
      </c>
      <c r="CO7">
        <f>SUMIFS('EIA Imports'!$D:$D,'EIA Imports'!$E:$E,$A7,'EIA Imports'!$B:$B,CO$1)</f>
        <v/>
      </c>
      <c r="CP7">
        <f>SUMIFS('EIA Imports'!$D:$D,'EIA Imports'!$E:$E,$A7,'EIA Imports'!$B:$B,CP$1)</f>
        <v/>
      </c>
      <c r="CQ7">
        <f>SUMIFS('EIA Imports'!$D:$D,'EIA Imports'!$E:$E,$A7,'EIA Imports'!$B:$B,CQ$1)</f>
        <v/>
      </c>
      <c r="CR7">
        <f>SUMIFS('EIA Imports'!$D:$D,'EIA Imports'!$E:$E,$A7,'EIA Imports'!$B:$B,CR$1)</f>
        <v/>
      </c>
      <c r="CS7">
        <f>SUMIFS('EIA Imports'!$D:$D,'EIA Imports'!$E:$E,$A7,'EIA Imports'!$B:$B,CS$1)</f>
        <v/>
      </c>
      <c r="CT7">
        <f>SUMIFS('EIA Imports'!$D:$D,'EIA Imports'!$E:$E,$A7,'EIA Imports'!$B:$B,CT$1)</f>
        <v/>
      </c>
      <c r="CU7">
        <f>SUMIFS('EIA Imports'!$D:$D,'EIA Imports'!$E:$E,$A7,'EIA Imports'!$B:$B,CU$1)</f>
        <v/>
      </c>
      <c r="CV7">
        <f>SUMIFS('EIA Imports'!$D:$D,'EIA Imports'!$E:$E,$A7,'EIA Imports'!$B:$B,CV$1)</f>
        <v/>
      </c>
      <c r="CW7">
        <f>SUMIFS('EIA Imports'!$D:$D,'EIA Imports'!$E:$E,$A7,'EIA Imports'!$B:$B,CW$1)</f>
        <v/>
      </c>
      <c r="CX7">
        <f>SUMIFS('EIA Imports'!$D:$D,'EIA Imports'!$E:$E,$A7,'EIA Imports'!$B:$B,CX$1)</f>
        <v/>
      </c>
      <c r="CY7">
        <f>SUMIFS('EIA Imports'!$D:$D,'EIA Imports'!$E:$E,$A7,'EIA Imports'!$B:$B,CY$1)</f>
        <v/>
      </c>
      <c r="CZ7">
        <f>SUMIFS('EIA Imports'!$D:$D,'EIA Imports'!$E:$E,$A7,'EIA Imports'!$B:$B,CZ$1)</f>
        <v/>
      </c>
      <c r="DA7">
        <f>SUMIFS('EIA Imports'!$D:$D,'EIA Imports'!$E:$E,$A7,'EIA Imports'!$B:$B,DA$1)</f>
        <v/>
      </c>
      <c r="DB7">
        <f>SUMIFS('EIA Imports'!$D:$D,'EIA Imports'!$E:$E,$A7,'EIA Imports'!$B:$B,DB$1)</f>
        <v/>
      </c>
      <c r="DC7">
        <f>SUMIFS('EIA Imports'!$D:$D,'EIA Imports'!$E:$E,$A7,'EIA Imports'!$B:$B,DC$1)</f>
        <v/>
      </c>
      <c r="DD7">
        <f>SUMIFS('EIA Imports'!$D:$D,'EIA Imports'!$E:$E,$A7,'EIA Imports'!$B:$B,DD$1)</f>
        <v/>
      </c>
      <c r="DE7">
        <f>SUMIFS('EIA Imports'!$D:$D,'EIA Imports'!$E:$E,$A7,'EIA Imports'!$B:$B,DE$1)</f>
        <v/>
      </c>
      <c r="DF7">
        <f>SUMIFS('EIA Imports'!$D:$D,'EIA Imports'!$E:$E,$A7,'EIA Imports'!$B:$B,DF$1)</f>
        <v/>
      </c>
      <c r="DG7">
        <f>SUMIFS('EIA Imports'!$D:$D,'EIA Imports'!$E:$E,$A7,'EIA Imports'!$B:$B,DG$1)</f>
        <v/>
      </c>
      <c r="DH7">
        <f>SUMIFS('EIA Imports'!$D:$D,'EIA Imports'!$E:$E,$A7,'EIA Imports'!$B:$B,DH$1)</f>
        <v/>
      </c>
      <c r="DI7">
        <f>SUMIFS('EIA Imports'!$D:$D,'EIA Imports'!$E:$E,$A7,'EIA Imports'!$B:$B,DI$1)</f>
        <v/>
      </c>
      <c r="DJ7">
        <f>SUMIFS('EIA Imports'!$D:$D,'EIA Imports'!$E:$E,$A7,'EIA Imports'!$B:$B,DJ$1)</f>
        <v/>
      </c>
      <c r="DK7">
        <f>SUMIFS('EIA Imports'!$D:$D,'EIA Imports'!$E:$E,$A7,'EIA Imports'!$B:$B,DK$1)</f>
        <v/>
      </c>
      <c r="DL7">
        <f>SUMIFS('EIA Imports'!$D:$D,'EIA Imports'!$E:$E,$A7,'EIA Imports'!$B:$B,DL$1)</f>
        <v/>
      </c>
      <c r="DM7">
        <f>SUMIFS('EIA Imports'!$D:$D,'EIA Imports'!$E:$E,$A7,'EIA Imports'!$B:$B,DM$1)</f>
        <v/>
      </c>
      <c r="DN7">
        <f>SUMIFS('EIA Imports'!$D:$D,'EIA Imports'!$E:$E,$A7,'EIA Imports'!$B:$B,DN$1)</f>
        <v/>
      </c>
      <c r="DO7">
        <f>SUMIFS('EIA Imports'!$D:$D,'EIA Imports'!$E:$E,$A7,'EIA Imports'!$B:$B,DO$1)</f>
        <v/>
      </c>
      <c r="DP7">
        <f>SUMIFS('EIA Imports'!$D:$D,'EIA Imports'!$E:$E,$A7,'EIA Imports'!$B:$B,DP$1)</f>
        <v/>
      </c>
      <c r="DQ7">
        <f>SUMIFS('EIA Imports'!$D:$D,'EIA Imports'!$E:$E,$A7,'EIA Imports'!$B:$B,DQ$1)</f>
        <v/>
      </c>
      <c r="DR7">
        <f>SUMIFS('EIA Imports'!$D:$D,'EIA Imports'!$E:$E,$A7,'EIA Imports'!$B:$B,DR$1)</f>
        <v/>
      </c>
      <c r="DS7">
        <f>SUMIFS('EIA Imports'!$D:$D,'EIA Imports'!$E:$E,$A7,'EIA Imports'!$B:$B,DS$1)</f>
        <v/>
      </c>
      <c r="DT7">
        <f>SUMIFS('EIA Imports'!$D:$D,'EIA Imports'!$E:$E,$A7,'EIA Imports'!$B:$B,DT$1)</f>
        <v/>
      </c>
      <c r="DU7">
        <f>SUMIFS('EIA Imports'!$D:$D,'EIA Imports'!$E:$E,$A7,'EIA Imports'!$B:$B,DU$1)</f>
        <v/>
      </c>
      <c r="DV7">
        <f>SUMIFS('EIA Imports'!$D:$D,'EIA Imports'!$E:$E,$A7,'EIA Imports'!$B:$B,DV$1)</f>
        <v/>
      </c>
      <c r="DW7">
        <f>SUMIFS('EIA Imports'!$D:$D,'EIA Imports'!$E:$E,$A7,'EIA Imports'!$B:$B,DW$1)</f>
        <v/>
      </c>
      <c r="DX7">
        <f>SUMIFS('EIA Imports'!$D:$D,'EIA Imports'!$E:$E,$A7,'EIA Imports'!$B:$B,DX$1)</f>
        <v/>
      </c>
      <c r="DY7">
        <f>SUMIFS('EIA Imports'!$D:$D,'EIA Imports'!$E:$E,$A7,'EIA Imports'!$B:$B,DY$1)</f>
        <v/>
      </c>
      <c r="DZ7">
        <f>SUMIFS('EIA Imports'!$D:$D,'EIA Imports'!$E:$E,$A7,'EIA Imports'!$B:$B,DZ$1)</f>
        <v/>
      </c>
      <c r="EA7">
        <f>SUMIFS('EIA Imports'!$D:$D,'EIA Imports'!$E:$E,$A7,'EIA Imports'!$B:$B,EA$1)</f>
        <v/>
      </c>
      <c r="EB7">
        <f>SUMIFS('EIA Imports'!$D:$D,'EIA Imports'!$E:$E,$A7,'EIA Imports'!$B:$B,EB$1)</f>
        <v/>
      </c>
      <c r="EC7">
        <f>SUMIFS('EIA Imports'!$D:$D,'EIA Imports'!$E:$E,$A7,'EIA Imports'!$B:$B,EC$1)</f>
        <v/>
      </c>
      <c r="ED7">
        <f>SUMIFS('EIA Imports'!$D:$D,'EIA Imports'!$E:$E,$A7,'EIA Imports'!$B:$B,ED$1)</f>
        <v/>
      </c>
      <c r="EE7">
        <f>SUMIFS('EIA Imports'!$D:$D,'EIA Imports'!$E:$E,$A7,'EIA Imports'!$B:$B,EE$1)</f>
        <v/>
      </c>
      <c r="EF7">
        <f>SUMIFS('EIA Imports'!$D:$D,'EIA Imports'!$E:$E,$A7,'EIA Imports'!$B:$B,EF$1)</f>
        <v/>
      </c>
      <c r="EG7">
        <f>SUMIFS('EIA Imports'!$D:$D,'EIA Imports'!$E:$E,$A7,'EIA Imports'!$B:$B,EG$1)</f>
        <v/>
      </c>
      <c r="EH7">
        <f>SUMIFS('EIA Imports'!$D:$D,'EIA Imports'!$E:$E,$A7,'EIA Imports'!$B:$B,EH$1)</f>
        <v/>
      </c>
      <c r="EI7">
        <f>SUMIFS('EIA Imports'!$D:$D,'EIA Imports'!$E:$E,$A7,'EIA Imports'!$B:$B,EI$1)</f>
        <v/>
      </c>
      <c r="EJ7">
        <f>SUMIFS('EIA Imports'!$D:$D,'EIA Imports'!$E:$E,$A7,'EIA Imports'!$B:$B,EJ$1)</f>
        <v/>
      </c>
      <c r="EK7">
        <f>SUMIFS('EIA Imports'!$D:$D,'EIA Imports'!$E:$E,$A7,'EIA Imports'!$B:$B,EK$1)</f>
        <v/>
      </c>
      <c r="EL7">
        <f>SUMIFS('EIA Imports'!$D:$D,'EIA Imports'!$E:$E,$A7,'EIA Imports'!$B:$B,EL$1)</f>
        <v/>
      </c>
      <c r="EM7">
        <f>SUMIFS('EIA Imports'!$D:$D,'EIA Imports'!$E:$E,$A7,'EIA Imports'!$B:$B,EM$1)</f>
        <v/>
      </c>
      <c r="EN7">
        <f>SUMIFS('EIA Imports'!$D:$D,'EIA Imports'!$E:$E,$A7,'EIA Imports'!$B:$B,EN$1)</f>
        <v/>
      </c>
      <c r="EO7">
        <f>SUMIFS('EIA Imports'!$D:$D,'EIA Imports'!$E:$E,$A7,'EIA Imports'!$B:$B,EO$1)</f>
        <v/>
      </c>
      <c r="EP7">
        <f>SUMIFS('EIA Imports'!$D:$D,'EIA Imports'!$E:$E,$A7,'EIA Imports'!$B:$B,EP$1)</f>
        <v/>
      </c>
      <c r="EQ7">
        <f>SUMIFS('EIA Imports'!$D:$D,'EIA Imports'!$E:$E,$A7,'EIA Imports'!$B:$B,EQ$1)</f>
        <v/>
      </c>
      <c r="ER7">
        <f>SUMIFS('EIA Imports'!$D:$D,'EIA Imports'!$E:$E,$A7,'EIA Imports'!$B:$B,ER$1)</f>
        <v/>
      </c>
      <c r="ES7">
        <f>SUMIFS('EIA Imports'!$D:$D,'EIA Imports'!$E:$E,$A7,'EIA Imports'!$B:$B,ES$1)</f>
        <v/>
      </c>
      <c r="ET7">
        <f>SUMIFS('EIA Imports'!$D:$D,'EIA Imports'!$E:$E,$A7,'EIA Imports'!$B:$B,ET$1)</f>
        <v/>
      </c>
      <c r="EU7">
        <f>SUMIFS('EIA Imports'!$D:$D,'EIA Imports'!$E:$E,$A7,'EIA Imports'!$B:$B,EU$1)</f>
        <v/>
      </c>
      <c r="EV7">
        <f>SUMIFS('EIA Imports'!$D:$D,'EIA Imports'!$E:$E,$A7,'EIA Imports'!$B:$B,EV$1)</f>
        <v/>
      </c>
      <c r="EW7">
        <f>SUMIFS('EIA Imports'!$D:$D,'EIA Imports'!$E:$E,$A7,'EIA Imports'!$B:$B,EW$1)</f>
        <v/>
      </c>
      <c r="EX7">
        <f>SUMIFS('EIA Imports'!$D:$D,'EIA Imports'!$E:$E,$A7,'EIA Imports'!$B:$B,EX$1)</f>
        <v/>
      </c>
      <c r="EY7">
        <f>SUMIFS('EIA Imports'!$D:$D,'EIA Imports'!$E:$E,$A7,'EIA Imports'!$B:$B,EY$1)</f>
        <v/>
      </c>
      <c r="EZ7">
        <f>SUMIFS('EIA Imports'!$D:$D,'EIA Imports'!$E:$E,$A7,'EIA Imports'!$B:$B,EZ$1)</f>
        <v/>
      </c>
      <c r="FA7">
        <f>SUMIFS('EIA Imports'!$D:$D,'EIA Imports'!$E:$E,$A7,'EIA Imports'!$B:$B,FA$1)</f>
        <v/>
      </c>
      <c r="FB7">
        <f>SUMIFS('EIA Imports'!$D:$D,'EIA Imports'!$E:$E,$A7,'EIA Imports'!$B:$B,FB$1)</f>
        <v/>
      </c>
      <c r="FC7">
        <f>SUMIFS('EIA Imports'!$D:$D,'EIA Imports'!$E:$E,$A7,'EIA Imports'!$B:$B,FC$1)</f>
        <v/>
      </c>
      <c r="FD7">
        <f>SUMIFS('EIA Imports'!$D:$D,'EIA Imports'!$E:$E,$A7,'EIA Imports'!$B:$B,FD$1)</f>
        <v/>
      </c>
      <c r="FE7">
        <f>SUMIFS('EIA Imports'!$D:$D,'EIA Imports'!$E:$E,$A7,'EIA Imports'!$B:$B,FE$1)</f>
        <v/>
      </c>
      <c r="FF7">
        <f>SUMIFS('EIA Imports'!$D:$D,'EIA Imports'!$E:$E,$A7,'EIA Imports'!$B:$B,FF$1)</f>
        <v/>
      </c>
      <c r="FG7">
        <f>SUMIFS('EIA Imports'!$D:$D,'EIA Imports'!$E:$E,$A7,'EIA Imports'!$B:$B,FG$1)</f>
        <v/>
      </c>
      <c r="FH7">
        <f>SUMIFS('EIA Imports'!$D:$D,'EIA Imports'!$E:$E,$A7,'EIA Imports'!$B:$B,FH$1)</f>
        <v/>
      </c>
      <c r="FI7">
        <f>SUMIFS('EIA Imports'!$D:$D,'EIA Imports'!$E:$E,$A7,'EIA Imports'!$B:$B,FI$1)</f>
        <v/>
      </c>
      <c r="FJ7">
        <f>SUMIFS('EIA Imports'!$D:$D,'EIA Imports'!$E:$E,$A7,'EIA Imports'!$B:$B,FJ$1)</f>
        <v/>
      </c>
      <c r="FK7">
        <f>SUMIFS('EIA Imports'!$D:$D,'EIA Imports'!$E:$E,$A7,'EIA Imports'!$B:$B,FK$1)</f>
        <v/>
      </c>
      <c r="FL7">
        <f>SUMIFS('EIA Imports'!$D:$D,'EIA Imports'!$E:$E,$A7,'EIA Imports'!$B:$B,FL$1)</f>
        <v/>
      </c>
      <c r="FM7">
        <f>SUMIFS('EIA Imports'!$D:$D,'EIA Imports'!$E:$E,$A7,'EIA Imports'!$B:$B,FM$1)</f>
        <v/>
      </c>
      <c r="FN7">
        <f>SUMIFS('EIA Imports'!$D:$D,'EIA Imports'!$E:$E,$A7,'EIA Imports'!$B:$B,FN$1)</f>
        <v/>
      </c>
      <c r="FO7">
        <f>SUMIFS('EIA Imports'!$D:$D,'EIA Imports'!$E:$E,$A7,'EIA Imports'!$B:$B,FO$1)</f>
        <v/>
      </c>
      <c r="FP7">
        <f>SUMIFS('EIA Imports'!$D:$D,'EIA Imports'!$E:$E,$A7,'EIA Imports'!$B:$B,FP$1)</f>
        <v/>
      </c>
      <c r="FQ7">
        <f>SUMIFS('EIA Imports'!$D:$D,'EIA Imports'!$E:$E,$A7,'EIA Imports'!$B:$B,FQ$1)</f>
        <v/>
      </c>
      <c r="FR7">
        <f>SUMIFS('EIA Imports'!$D:$D,'EIA Imports'!$E:$E,$A7,'EIA Imports'!$B:$B,FR$1)</f>
        <v/>
      </c>
      <c r="FS7">
        <f>SUMIFS('EIA Imports'!$D:$D,'EIA Imports'!$E:$E,$A7,'EIA Imports'!$B:$B,FS$1)</f>
        <v/>
      </c>
      <c r="FT7">
        <f>SUMIFS('EIA Imports'!$D:$D,'EIA Imports'!$E:$E,$A7,'EIA Imports'!$B:$B,FT$1)</f>
        <v/>
      </c>
      <c r="FU7">
        <f>SUMIFS('EIA Imports'!$D:$D,'EIA Imports'!$E:$E,$A7,'EIA Imports'!$B:$B,FU$1)</f>
        <v/>
      </c>
      <c r="FV7">
        <f>SUMIFS('EIA Imports'!$D:$D,'EIA Imports'!$E:$E,$A7,'EIA Imports'!$B:$B,FV$1)</f>
        <v/>
      </c>
      <c r="FW7">
        <f>SUMIFS('EIA Imports'!$D:$D,'EIA Imports'!$E:$E,$A7,'EIA Imports'!$B:$B,FW$1)</f>
        <v/>
      </c>
      <c r="FX7">
        <f>SUMIFS('EIA Imports'!$D:$D,'EIA Imports'!$E:$E,$A7,'EIA Imports'!$B:$B,FX$1)</f>
        <v/>
      </c>
      <c r="FY7">
        <f>SUMIFS('EIA Imports'!$D:$D,'EIA Imports'!$E:$E,$A7,'EIA Imports'!$B:$B,FY$1)</f>
        <v/>
      </c>
      <c r="FZ7">
        <f>SUMIFS('EIA Imports'!$D:$D,'EIA Imports'!$E:$E,$A7,'EIA Imports'!$B:$B,FZ$1)</f>
        <v/>
      </c>
      <c r="GA7">
        <f>SUMIFS('EIA Imports'!$D:$D,'EIA Imports'!$E:$E,$A7,'EIA Imports'!$B:$B,GA$1)</f>
        <v/>
      </c>
      <c r="GB7">
        <f>SUMIFS('EIA Imports'!$D:$D,'EIA Imports'!$E:$E,$A7,'EIA Imports'!$B:$B,GB$1)</f>
        <v/>
      </c>
      <c r="GC7">
        <f>SUMIFS('EIA Imports'!$D:$D,'EIA Imports'!$E:$E,$A7,'EIA Imports'!$B:$B,GC$1)</f>
        <v/>
      </c>
      <c r="GD7">
        <f>SUMIFS('EIA Imports'!$D:$D,'EIA Imports'!$E:$E,$A7,'EIA Imports'!$B:$B,GD$1)</f>
        <v/>
      </c>
      <c r="GE7">
        <f>SUMIFS('EIA Imports'!$D:$D,'EIA Imports'!$E:$E,$A7,'EIA Imports'!$B:$B,GE$1)</f>
        <v/>
      </c>
      <c r="GF7">
        <f>SUMIFS('EIA Imports'!$D:$D,'EIA Imports'!$E:$E,$A7,'EIA Imports'!$B:$B,GF$1)</f>
        <v/>
      </c>
      <c r="GG7">
        <f>SUMIFS('EIA Imports'!$D:$D,'EIA Imports'!$E:$E,$A7,'EIA Imports'!$B:$B,GG$1)</f>
        <v/>
      </c>
      <c r="GH7">
        <f>SUMIFS('EIA Imports'!$D:$D,'EIA Imports'!$E:$E,$A7,'EIA Imports'!$B:$B,GH$1)</f>
        <v/>
      </c>
      <c r="GI7">
        <f>SUMIFS('EIA Imports'!$D:$D,'EIA Imports'!$E:$E,$A7,'EIA Imports'!$B:$B,GI$1)</f>
        <v/>
      </c>
      <c r="GJ7">
        <f>SUMIFS('EIA Imports'!$D:$D,'EIA Imports'!$E:$E,$A7,'EIA Imports'!$B:$B,GJ$1)</f>
        <v/>
      </c>
      <c r="GK7">
        <f>SUMIFS('EIA Imports'!$D:$D,'EIA Imports'!$E:$E,$A7,'EIA Imports'!$B:$B,GK$1)</f>
        <v/>
      </c>
      <c r="GL7">
        <f>SUMIFS('EIA Imports'!$D:$D,'EIA Imports'!$E:$E,$A7,'EIA Imports'!$B:$B,GL$1)</f>
        <v/>
      </c>
      <c r="GM7">
        <f>SUMIFS('EIA Imports'!$D:$D,'EIA Imports'!$E:$E,$A7,'EIA Imports'!$B:$B,GM$1)</f>
        <v/>
      </c>
      <c r="GN7">
        <f>SUMIFS('EIA Imports'!$D:$D,'EIA Imports'!$E:$E,$A7,'EIA Imports'!$B:$B,GN$1)</f>
        <v/>
      </c>
      <c r="GO7">
        <f>SUMIFS('EIA Imports'!$D:$D,'EIA Imports'!$E:$E,$A7,'EIA Imports'!$B:$B,GO$1)</f>
        <v/>
      </c>
      <c r="GP7">
        <f>SUMIFS('EIA Imports'!$D:$D,'EIA Imports'!$E:$E,$A7,'EIA Imports'!$B:$B,GP$1)</f>
        <v/>
      </c>
      <c r="GQ7">
        <f>SUMIFS('EIA Imports'!$D:$D,'EIA Imports'!$E:$E,$A7,'EIA Imports'!$B:$B,GQ$1)</f>
        <v/>
      </c>
      <c r="GR7">
        <f>SUMIFS('EIA Imports'!$D:$D,'EIA Imports'!$E:$E,$A7,'EIA Imports'!$B:$B,GR$1)</f>
        <v/>
      </c>
      <c r="GS7">
        <f>SUMIFS('EIA Imports'!$D:$D,'EIA Imports'!$E:$E,$A7,'EIA Imports'!$B:$B,GS$1)</f>
        <v/>
      </c>
      <c r="GT7">
        <f>SUMIFS('EIA Imports'!$D:$D,'EIA Imports'!$E:$E,$A7,'EIA Imports'!$B:$B,GT$1)</f>
        <v/>
      </c>
      <c r="GU7">
        <f>SUMIFS('EIA Imports'!$D:$D,'EIA Imports'!$E:$E,$A7,'EIA Imports'!$B:$B,GU$1)</f>
        <v/>
      </c>
      <c r="GV7">
        <f>SUMIFS('EIA Imports'!$D:$D,'EIA Imports'!$E:$E,$A7,'EIA Imports'!$B:$B,GV$1)</f>
        <v/>
      </c>
      <c r="GW7">
        <f>SUMIFS('EIA Imports'!$D:$D,'EIA Imports'!$E:$E,$A7,'EIA Imports'!$B:$B,GW$1)</f>
        <v/>
      </c>
      <c r="GX7">
        <f>SUMIFS('EIA Imports'!$D:$D,'EIA Imports'!$E:$E,$A7,'EIA Imports'!$B:$B,GX$1)</f>
        <v/>
      </c>
      <c r="GY7">
        <f>SUMIFS('EIA Imports'!$D:$D,'EIA Imports'!$E:$E,$A7,'EIA Imports'!$B:$B,GY$1)</f>
        <v/>
      </c>
      <c r="GZ7">
        <f>SUMIFS('EIA Imports'!$D:$D,'EIA Imports'!$E:$E,$A7,'EIA Imports'!$B:$B,GZ$1)</f>
        <v/>
      </c>
      <c r="HA7">
        <f>SUMIFS('EIA Imports'!$D:$D,'EIA Imports'!$E:$E,$A7,'EIA Imports'!$B:$B,HA$1)</f>
        <v/>
      </c>
      <c r="HB7">
        <f>SUMIFS('EIA Imports'!$D:$D,'EIA Imports'!$E:$E,$A7,'EIA Imports'!$B:$B,HB$1)</f>
        <v/>
      </c>
      <c r="HC7">
        <f>SUMIFS('EIA Imports'!$D:$D,'EIA Imports'!$E:$E,$A7,'EIA Imports'!$B:$B,HC$1)</f>
        <v/>
      </c>
      <c r="HD7">
        <f>SUMIFS('EIA Imports'!$D:$D,'EIA Imports'!$E:$E,$A7,'EIA Imports'!$B:$B,HD$1)</f>
        <v/>
      </c>
      <c r="HE7">
        <f>SUMIFS('EIA Imports'!$D:$D,'EIA Imports'!$E:$E,$A7,'EIA Imports'!$B:$B,HE$1)</f>
        <v/>
      </c>
      <c r="HF7">
        <f>SUMIFS('EIA Imports'!$D:$D,'EIA Imports'!$E:$E,$A7,'EIA Imports'!$B:$B,HF$1)</f>
        <v/>
      </c>
      <c r="HG7">
        <f>SUMIFS('EIA Imports'!$D:$D,'EIA Imports'!$E:$E,$A7,'EIA Imports'!$B:$B,HG$1)</f>
        <v/>
      </c>
      <c r="HH7">
        <f>SUMIFS('EIA Imports'!$D:$D,'EIA Imports'!$E:$E,$A7,'EIA Imports'!$B:$B,HH$1)</f>
        <v/>
      </c>
      <c r="HI7">
        <f>SUMIFS('EIA Imports'!$D:$D,'EIA Imports'!$E:$E,$A7,'EIA Imports'!$B:$B,HI$1)</f>
        <v/>
      </c>
      <c r="HJ7">
        <f>SUMIFS('EIA Imports'!$D:$D,'EIA Imports'!$E:$E,$A7,'EIA Imports'!$B:$B,HJ$1)</f>
        <v/>
      </c>
      <c r="HK7">
        <f>SUMIFS('EIA Imports'!$D:$D,'EIA Imports'!$E:$E,$A7,'EIA Imports'!$B:$B,HK$1)</f>
        <v/>
      </c>
      <c r="HL7">
        <f>SUMIFS('EIA Imports'!$D:$D,'EIA Imports'!$E:$E,$A7,'EIA Imports'!$B:$B,HL$1)</f>
        <v/>
      </c>
      <c r="HM7">
        <f>SUMIFS('EIA Imports'!$D:$D,'EIA Imports'!$E:$E,$A7,'EIA Imports'!$B:$B,HM$1)</f>
        <v/>
      </c>
      <c r="HN7">
        <f>SUMIFS('EIA Imports'!$D:$D,'EIA Imports'!$E:$E,$A7,'EIA Imports'!$B:$B,HN$1)</f>
        <v/>
      </c>
      <c r="HO7">
        <f>SUMIFS('EIA Imports'!$D:$D,'EIA Imports'!$E:$E,$A7,'EIA Imports'!$B:$B,HO$1)</f>
        <v/>
      </c>
      <c r="HP7">
        <f>SUMIFS('EIA Imports'!$D:$D,'EIA Imports'!$E:$E,$A7,'EIA Imports'!$B:$B,HP$1)</f>
        <v/>
      </c>
      <c r="HQ7">
        <f>SUMIFS('EIA Imports'!$D:$D,'EIA Imports'!$E:$E,$A7,'EIA Imports'!$B:$B,HQ$1)</f>
        <v/>
      </c>
      <c r="HR7">
        <f>SUMIFS('EIA Imports'!$D:$D,'EIA Imports'!$E:$E,$A7,'EIA Imports'!$B:$B,HR$1)</f>
        <v/>
      </c>
      <c r="HS7">
        <f>SUMIFS('EIA Imports'!$D:$D,'EIA Imports'!$E:$E,$A7,'EIA Imports'!$B:$B,HS$1)</f>
        <v/>
      </c>
      <c r="HT7">
        <f>SUMIFS('EIA Imports'!$D:$D,'EIA Imports'!$E:$E,$A7,'EIA Imports'!$B:$B,HT$1)</f>
        <v/>
      </c>
      <c r="HU7">
        <f>SUMIFS('EIA Imports'!$D:$D,'EIA Imports'!$E:$E,$A7,'EIA Imports'!$B:$B,HU$1)</f>
        <v/>
      </c>
      <c r="HV7">
        <f>SUMIFS('EIA Imports'!$D:$D,'EIA Imports'!$E:$E,$A7,'EIA Imports'!$B:$B,HV$1)</f>
        <v/>
      </c>
      <c r="HW7">
        <f>SUMIFS('EIA Imports'!$D:$D,'EIA Imports'!$E:$E,$A7,'EIA Imports'!$B:$B,HW$1)</f>
        <v/>
      </c>
      <c r="HX7">
        <f>SUMIFS('EIA Imports'!$D:$D,'EIA Imports'!$E:$E,$A7,'EIA Imports'!$B:$B,HX$1)</f>
        <v/>
      </c>
      <c r="HY7">
        <f>SUMIFS('EIA Imports'!$D:$D,'EIA Imports'!$E:$E,$A7,'EIA Imports'!$B:$B,HY$1)</f>
        <v/>
      </c>
      <c r="HZ7">
        <f>SUMIFS('EIA Imports'!$D:$D,'EIA Imports'!$E:$E,$A7,'EIA Imports'!$B:$B,HZ$1)</f>
        <v/>
      </c>
      <c r="IA7">
        <f>SUMIFS('EIA Imports'!$D:$D,'EIA Imports'!$E:$E,$A7,'EIA Imports'!$B:$B,IA$1)</f>
        <v/>
      </c>
      <c r="IB7">
        <f>SUMIFS('EIA Imports'!$D:$D,'EIA Imports'!$E:$E,$A7,'EIA Imports'!$B:$B,IB$1)</f>
        <v/>
      </c>
      <c r="IC7">
        <f>SUMIFS('EIA Imports'!$D:$D,'EIA Imports'!$E:$E,$A7,'EIA Imports'!$B:$B,IC$1)</f>
        <v/>
      </c>
      <c r="ID7">
        <f>SUMIFS('EIA Imports'!$D:$D,'EIA Imports'!$E:$E,$A7,'EIA Imports'!$B:$B,ID$1)</f>
        <v/>
      </c>
      <c r="IE7">
        <f>SUMIFS('EIA Imports'!$D:$D,'EIA Imports'!$E:$E,$A7,'EIA Imports'!$B:$B,IE$1)</f>
        <v/>
      </c>
      <c r="IF7">
        <f>SUMIFS('EIA Imports'!$D:$D,'EIA Imports'!$E:$E,$A7,'EIA Imports'!$B:$B,IF$1)</f>
        <v/>
      </c>
      <c r="IG7">
        <f>SUMIFS('EIA Imports'!$D:$D,'EIA Imports'!$E:$E,$A7,'EIA Imports'!$B:$B,IG$1)</f>
        <v/>
      </c>
      <c r="IH7">
        <f>SUMIFS('EIA Imports'!$D:$D,'EIA Imports'!$E:$E,$A7,'EIA Imports'!$B:$B,IH$1)</f>
        <v/>
      </c>
      <c r="II7">
        <f>SUMIFS('EIA Imports'!$D:$D,'EIA Imports'!$E:$E,$A7,'EIA Imports'!$B:$B,II$1)</f>
        <v/>
      </c>
      <c r="IJ7">
        <f>SUMIFS('EIA Imports'!$D:$D,'EIA Imports'!$E:$E,$A7,'EIA Imports'!$B:$B,IJ$1)</f>
        <v/>
      </c>
      <c r="IK7">
        <f>SUMIFS('EIA Imports'!$D:$D,'EIA Imports'!$E:$E,$A7,'EIA Imports'!$B:$B,IK$1)</f>
        <v/>
      </c>
      <c r="IL7">
        <f>SUMIFS('EIA Imports'!$D:$D,'EIA Imports'!$E:$E,$A7,'EIA Imports'!$B:$B,IL$1)</f>
        <v/>
      </c>
      <c r="IM7">
        <f>SUMIFS('EIA Imports'!$D:$D,'EIA Imports'!$E:$E,$A7,'EIA Imports'!$B:$B,IM$1)</f>
        <v/>
      </c>
      <c r="IN7">
        <f>SUMIFS('EIA Imports'!$D:$D,'EIA Imports'!$E:$E,$A7,'EIA Imports'!$B:$B,IN$1)</f>
        <v/>
      </c>
      <c r="IO7">
        <f>SUMIFS('EIA Imports'!$D:$D,'EIA Imports'!$E:$E,$A7,'EIA Imports'!$B:$B,IO$1)</f>
        <v/>
      </c>
      <c r="IP7">
        <f>SUMIFS('EIA Imports'!$D:$D,'EIA Imports'!$E:$E,$A7,'EIA Imports'!$B:$B,IP$1)</f>
        <v/>
      </c>
      <c r="IQ7">
        <f>SUMIFS('EIA Imports'!$D:$D,'EIA Imports'!$E:$E,$A7,'EIA Imports'!$B:$B,IQ$1)</f>
        <v/>
      </c>
      <c r="IR7">
        <f>SUMIFS('EIA Imports'!$D:$D,'EIA Imports'!$E:$E,$A7,'EIA Imports'!$B:$B,IR$1)</f>
        <v/>
      </c>
      <c r="IS7">
        <f>SUMIFS('EIA Imports'!$D:$D,'EIA Imports'!$E:$E,$A7,'EIA Imports'!$B:$B,IS$1)</f>
        <v/>
      </c>
      <c r="IT7">
        <f>SUMIFS('EIA Imports'!$D:$D,'EIA Imports'!$E:$E,$A7,'EIA Imports'!$B:$B,IT$1)</f>
        <v/>
      </c>
      <c r="IU7">
        <f>SUMIFS('EIA Imports'!$D:$D,'EIA Imports'!$E:$E,$A7,'EIA Imports'!$B:$B,IU$1)</f>
        <v/>
      </c>
      <c r="IV7">
        <f>SUMIFS('EIA Imports'!$D:$D,'EIA Imports'!$E:$E,$A7,'EIA Imports'!$B:$B,IV$1)</f>
        <v/>
      </c>
      <c r="IW7">
        <f>SUMIFS('EIA Imports'!$D:$D,'EIA Imports'!$E:$E,$A7,'EIA Imports'!$B:$B,IW$1)</f>
        <v/>
      </c>
      <c r="IX7">
        <f>SUMIFS('EIA Imports'!$D:$D,'EIA Imports'!$E:$E,$A7,'EIA Imports'!$B:$B,IX$1)</f>
        <v/>
      </c>
      <c r="IY7">
        <f>SUMIFS('EIA Imports'!$D:$D,'EIA Imports'!$E:$E,$A7,'EIA Imports'!$B:$B,IY$1)</f>
        <v/>
      </c>
      <c r="IZ7">
        <f>SUMIFS('EIA Imports'!$D:$D,'EIA Imports'!$E:$E,$A7,'EIA Imports'!$B:$B,IZ$1)</f>
        <v/>
      </c>
      <c r="JA7">
        <f>SUMIFS('EIA Imports'!$D:$D,'EIA Imports'!$E:$E,$A7,'EIA Imports'!$B:$B,JA$1)</f>
        <v/>
      </c>
      <c r="JB7">
        <f>SUMIFS('EIA Imports'!$D:$D,'EIA Imports'!$E:$E,$A7,'EIA Imports'!$B:$B,JB$1)</f>
        <v/>
      </c>
      <c r="JC7">
        <f>SUMIFS('EIA Imports'!$D:$D,'EIA Imports'!$E:$E,$A7,'EIA Imports'!$B:$B,JC$1)</f>
        <v/>
      </c>
      <c r="JD7">
        <f>SUMIFS('EIA Imports'!$D:$D,'EIA Imports'!$E:$E,$A7,'EIA Imports'!$B:$B,JD$1)</f>
        <v/>
      </c>
      <c r="JE7">
        <f>SUMIFS('EIA Imports'!$D:$D,'EIA Imports'!$E:$E,$A7,'EIA Imports'!$B:$B,JE$1)</f>
        <v/>
      </c>
      <c r="JF7">
        <f>SUMIFS('EIA Imports'!$D:$D,'EIA Imports'!$E:$E,$A7,'EIA Imports'!$B:$B,JF$1)</f>
        <v/>
      </c>
      <c r="JG7">
        <f>SUMIFS('EIA Imports'!$D:$D,'EIA Imports'!$E:$E,$A7,'EIA Imports'!$B:$B,JG$1)</f>
        <v/>
      </c>
      <c r="JH7">
        <f>SUMIFS('EIA Imports'!$D:$D,'EIA Imports'!$E:$E,$A7,'EIA Imports'!$B:$B,JH$1)</f>
        <v/>
      </c>
      <c r="JI7">
        <f>SUMIFS('EIA Imports'!$D:$D,'EIA Imports'!$E:$E,$A7,'EIA Imports'!$B:$B,JI$1)</f>
        <v/>
      </c>
      <c r="JJ7">
        <f>SUMIFS('EIA Imports'!$D:$D,'EIA Imports'!$E:$E,$A7,'EIA Imports'!$B:$B,JJ$1)</f>
        <v/>
      </c>
      <c r="JK7">
        <f>SUMIFS('EIA Imports'!$D:$D,'EIA Imports'!$E:$E,$A7,'EIA Imports'!$B:$B,JK$1)</f>
        <v/>
      </c>
      <c r="JL7">
        <f>SUMIFS('EIA Imports'!$D:$D,'EIA Imports'!$E:$E,$A7,'EIA Imports'!$B:$B,JL$1)</f>
        <v/>
      </c>
      <c r="JM7">
        <f>SUMIFS('EIA Imports'!$D:$D,'EIA Imports'!$E:$E,$A7,'EIA Imports'!$B:$B,JM$1)</f>
        <v/>
      </c>
      <c r="JN7">
        <f>SUMIFS('EIA Imports'!$D:$D,'EIA Imports'!$E:$E,$A7,'EIA Imports'!$B:$B,JN$1)</f>
        <v/>
      </c>
      <c r="JO7">
        <f>SUMIFS('EIA Imports'!$D:$D,'EIA Imports'!$E:$E,$A7,'EIA Imports'!$B:$B,JO$1)</f>
        <v/>
      </c>
      <c r="JP7">
        <f>SUMIFS('EIA Imports'!$D:$D,'EIA Imports'!$E:$E,$A7,'EIA Imports'!$B:$B,JP$1)</f>
        <v/>
      </c>
      <c r="JQ7">
        <f>SUMIFS('EIA Imports'!$D:$D,'EIA Imports'!$E:$E,$A7,'EIA Imports'!$B:$B,JQ$1)</f>
        <v/>
      </c>
      <c r="JR7">
        <f>SUMIFS('EIA Imports'!$D:$D,'EIA Imports'!$E:$E,$A7,'EIA Imports'!$B:$B,JR$1)</f>
        <v/>
      </c>
      <c r="JS7">
        <f>SUMIFS('EIA Imports'!$D:$D,'EIA Imports'!$E:$E,$A7,'EIA Imports'!$B:$B,JS$1)</f>
        <v/>
      </c>
      <c r="JT7">
        <f>SUMIFS('EIA Imports'!$D:$D,'EIA Imports'!$E:$E,$A7,'EIA Imports'!$B:$B,JT$1)</f>
        <v/>
      </c>
      <c r="JU7">
        <f>SUMIFS('EIA Imports'!$D:$D,'EIA Imports'!$E:$E,$A7,'EIA Imports'!$B:$B,JU$1)</f>
        <v/>
      </c>
      <c r="JV7">
        <f>SUMIFS('EIA Imports'!$D:$D,'EIA Imports'!$E:$E,$A7,'EIA Imports'!$B:$B,JV$1)</f>
        <v/>
      </c>
      <c r="JW7">
        <f>SUMIFS('EIA Imports'!$D:$D,'EIA Imports'!$E:$E,$A7,'EIA Imports'!$B:$B,JW$1)</f>
        <v/>
      </c>
      <c r="JX7">
        <f>SUMIFS('EIA Imports'!$D:$D,'EIA Imports'!$E:$E,$A7,'EIA Imports'!$B:$B,JX$1)</f>
        <v/>
      </c>
      <c r="JY7">
        <f>SUMIFS('EIA Imports'!$D:$D,'EIA Imports'!$E:$E,$A7,'EIA Imports'!$B:$B,JY$1)</f>
        <v/>
      </c>
      <c r="JZ7">
        <f>SUMIFS('EIA Imports'!$D:$D,'EIA Imports'!$E:$E,$A7,'EIA Imports'!$B:$B,JZ$1)</f>
        <v/>
      </c>
      <c r="KA7">
        <f>SUMIFS('EIA Imports'!$D:$D,'EIA Imports'!$E:$E,$A7,'EIA Imports'!$B:$B,KA$1)</f>
        <v/>
      </c>
      <c r="KB7">
        <f>SUMIFS('EIA Imports'!$D:$D,'EIA Imports'!$E:$E,$A7,'EIA Imports'!$B:$B,KB$1)</f>
        <v/>
      </c>
      <c r="KC7">
        <f>SUMIFS('EIA Imports'!$D:$D,'EIA Imports'!$E:$E,$A7,'EIA Imports'!$B:$B,KC$1)</f>
        <v/>
      </c>
      <c r="KD7">
        <f>SUMIFS('EIA Imports'!$D:$D,'EIA Imports'!$E:$E,$A7,'EIA Imports'!$B:$B,KD$1)</f>
        <v/>
      </c>
      <c r="KE7">
        <f>SUMIFS('EIA Imports'!$D:$D,'EIA Imports'!$E:$E,$A7,'EIA Imports'!$B:$B,KE$1)</f>
        <v/>
      </c>
      <c r="KF7">
        <f>SUMIFS('EIA Imports'!$D:$D,'EIA Imports'!$E:$E,$A7,'EIA Imports'!$B:$B,KF$1)</f>
        <v/>
      </c>
      <c r="KG7">
        <f>SUMIFS('EIA Imports'!$D:$D,'EIA Imports'!$E:$E,$A7,'EIA Imports'!$B:$B,KG$1)</f>
        <v/>
      </c>
      <c r="KH7">
        <f>SUMIFS('EIA Imports'!$D:$D,'EIA Imports'!$E:$E,$A7,'EIA Imports'!$B:$B,KH$1)</f>
        <v/>
      </c>
      <c r="KI7">
        <f>SUMIFS('EIA Imports'!$D:$D,'EIA Imports'!$E:$E,$A7,'EIA Imports'!$B:$B,KI$1)</f>
        <v/>
      </c>
      <c r="KJ7">
        <f>SUMIFS('EIA Imports'!$D:$D,'EIA Imports'!$E:$E,$A7,'EIA Imports'!$B:$B,KJ$1)</f>
        <v/>
      </c>
      <c r="KK7">
        <f>SUMIFS('EIA Imports'!$D:$D,'EIA Imports'!$E:$E,$A7,'EIA Imports'!$B:$B,KK$1)</f>
        <v/>
      </c>
      <c r="KL7">
        <f>SUMIFS('EIA Imports'!$D:$D,'EIA Imports'!$E:$E,$A7,'EIA Imports'!$B:$B,KL$1)</f>
        <v/>
      </c>
      <c r="KM7">
        <f>SUMIFS('EIA Imports'!$D:$D,'EIA Imports'!$E:$E,$A7,'EIA Imports'!$B:$B,KM$1)</f>
        <v/>
      </c>
      <c r="KN7">
        <f>SUMIFS('EIA Imports'!$D:$D,'EIA Imports'!$E:$E,$A7,'EIA Imports'!$B:$B,KN$1)</f>
        <v/>
      </c>
      <c r="KO7">
        <f>SUMIFS('EIA Imports'!$D:$D,'EIA Imports'!$E:$E,$A7,'EIA Imports'!$B:$B,KO$1)</f>
        <v/>
      </c>
      <c r="KP7">
        <f>SUMIFS('EIA Imports'!$D:$D,'EIA Imports'!$E:$E,$A7,'EIA Imports'!$B:$B,KP$1)</f>
        <v/>
      </c>
      <c r="KQ7">
        <f>SUMIFS('EIA Imports'!$D:$D,'EIA Imports'!$E:$E,$A7,'EIA Imports'!$B:$B,KQ$1)</f>
        <v/>
      </c>
      <c r="KR7">
        <f>SUMIFS('EIA Imports'!$D:$D,'EIA Imports'!$E:$E,$A7,'EIA Imports'!$B:$B,KR$1)</f>
        <v/>
      </c>
      <c r="KS7">
        <f>SUMIFS('EIA Imports'!$D:$D,'EIA Imports'!$E:$E,$A7,'EIA Imports'!$B:$B,KS$1)</f>
        <v/>
      </c>
      <c r="KT7">
        <f>SUMIFS('EIA Imports'!$D:$D,'EIA Imports'!$E:$E,$A7,'EIA Imports'!$B:$B,KT$1)</f>
        <v/>
      </c>
      <c r="KU7">
        <f>SUMIFS('EIA Imports'!$D:$D,'EIA Imports'!$E:$E,$A7,'EIA Imports'!$B:$B,KU$1)</f>
        <v/>
      </c>
      <c r="KV7">
        <f>SUMIFS('EIA Imports'!$D:$D,'EIA Imports'!$E:$E,$A7,'EIA Imports'!$B:$B,KV$1)</f>
        <v/>
      </c>
      <c r="KW7">
        <f>SUMIFS('EIA Imports'!$D:$D,'EIA Imports'!$E:$E,$A7,'EIA Imports'!$B:$B,KW$1)</f>
        <v/>
      </c>
      <c r="KX7">
        <f>SUMIFS('EIA Imports'!$D:$D,'EIA Imports'!$E:$E,$A7,'EIA Imports'!$B:$B,KX$1)</f>
        <v/>
      </c>
      <c r="KY7">
        <f>SUMIFS('EIA Imports'!$D:$D,'EIA Imports'!$E:$E,$A7,'EIA Imports'!$B:$B,KY$1)</f>
        <v/>
      </c>
      <c r="KZ7">
        <f>SUMIFS('EIA Imports'!$D:$D,'EIA Imports'!$E:$E,$A7,'EIA Imports'!$B:$B,KZ$1)</f>
        <v/>
      </c>
      <c r="LA7">
        <f>SUMIFS('EIA Imports'!$D:$D,'EIA Imports'!$E:$E,$A7,'EIA Imports'!$B:$B,LA$1)</f>
        <v/>
      </c>
      <c r="LB7">
        <f>SUMIFS('EIA Imports'!$D:$D,'EIA Imports'!$E:$E,$A7,'EIA Imports'!$B:$B,LB$1)</f>
        <v/>
      </c>
      <c r="LC7">
        <f>SUMIFS('EIA Imports'!$D:$D,'EIA Imports'!$E:$E,$A7,'EIA Imports'!$B:$B,LC$1)</f>
        <v/>
      </c>
      <c r="LD7">
        <f>SUMIFS('EIA Imports'!$D:$D,'EIA Imports'!$E:$E,$A7,'EIA Imports'!$B:$B,LD$1)</f>
        <v/>
      </c>
      <c r="LE7">
        <f>SUMIFS('EIA Imports'!$D:$D,'EIA Imports'!$E:$E,$A7,'EIA Imports'!$B:$B,LE$1)</f>
        <v/>
      </c>
      <c r="LF7">
        <f>SUMIFS('EIA Imports'!$D:$D,'EIA Imports'!$E:$E,$A7,'EIA Imports'!$B:$B,LF$1)</f>
        <v/>
      </c>
      <c r="LG7">
        <f>SUMIFS('EIA Imports'!$D:$D,'EIA Imports'!$E:$E,$A7,'EIA Imports'!$B:$B,LG$1)</f>
        <v/>
      </c>
      <c r="LH7">
        <f>SUMIFS('EIA Imports'!$D:$D,'EIA Imports'!$E:$E,$A7,'EIA Imports'!$B:$B,LH$1)</f>
        <v/>
      </c>
      <c r="LI7">
        <f>SUMIFS('EIA Imports'!$D:$D,'EIA Imports'!$E:$E,$A7,'EIA Imports'!$B:$B,LI$1)</f>
        <v/>
      </c>
      <c r="LJ7">
        <f>SUMIFS('EIA Imports'!$D:$D,'EIA Imports'!$E:$E,$A7,'EIA Imports'!$B:$B,LJ$1)</f>
        <v/>
      </c>
      <c r="LK7">
        <f>SUMIFS('EIA Imports'!$D:$D,'EIA Imports'!$E:$E,$A7,'EIA Imports'!$B:$B,LK$1)</f>
        <v/>
      </c>
      <c r="LL7">
        <f>SUMIFS('EIA Imports'!$D:$D,'EIA Imports'!$E:$E,$A7,'EIA Imports'!$B:$B,LL$1)</f>
        <v/>
      </c>
      <c r="LM7">
        <f>SUMIFS('EIA Imports'!$D:$D,'EIA Imports'!$E:$E,$A7,'EIA Imports'!$B:$B,LM$1)</f>
        <v/>
      </c>
      <c r="LN7">
        <f>SUMIFS('EIA Imports'!$D:$D,'EIA Imports'!$E:$E,$A7,'EIA Imports'!$B:$B,LN$1)</f>
        <v/>
      </c>
      <c r="LO7">
        <f>SUMIFS('EIA Imports'!$D:$D,'EIA Imports'!$E:$E,$A7,'EIA Imports'!$B:$B,LO$1)</f>
        <v/>
      </c>
      <c r="LP7">
        <f>SUMIFS('EIA Imports'!$D:$D,'EIA Imports'!$E:$E,$A7,'EIA Imports'!$B:$B,LP$1)</f>
        <v/>
      </c>
      <c r="LQ7">
        <f>SUMIFS('EIA Imports'!$D:$D,'EIA Imports'!$E:$E,$A7,'EIA Imports'!$B:$B,LQ$1)</f>
        <v/>
      </c>
      <c r="LR7">
        <f>SUMIFS('EIA Imports'!$D:$D,'EIA Imports'!$E:$E,$A7,'EIA Imports'!$B:$B,LR$1)</f>
        <v/>
      </c>
      <c r="LS7">
        <f>SUMIFS('EIA Imports'!$D:$D,'EIA Imports'!$E:$E,$A7,'EIA Imports'!$B:$B,LS$1)</f>
        <v/>
      </c>
      <c r="LT7">
        <f>SUMIFS('EIA Imports'!$D:$D,'EIA Imports'!$E:$E,$A7,'EIA Imports'!$B:$B,LT$1)</f>
        <v/>
      </c>
      <c r="LU7">
        <f>SUMIFS('EIA Imports'!$D:$D,'EIA Imports'!$E:$E,$A7,'EIA Imports'!$B:$B,LU$1)</f>
        <v/>
      </c>
      <c r="LV7">
        <f>SUMIFS('EIA Imports'!$D:$D,'EIA Imports'!$E:$E,$A7,'EIA Imports'!$B:$B,LV$1)</f>
        <v/>
      </c>
      <c r="LW7">
        <f>SUMIFS('EIA Imports'!$D:$D,'EIA Imports'!$E:$E,$A7,'EIA Imports'!$B:$B,LW$1)</f>
        <v/>
      </c>
      <c r="LX7">
        <f>SUMIFS('EIA Imports'!$D:$D,'EIA Imports'!$E:$E,$A7,'EIA Imports'!$B:$B,LX$1)</f>
        <v/>
      </c>
      <c r="LY7">
        <f>SUMIFS('EIA Imports'!$D:$D,'EIA Imports'!$E:$E,$A7,'EIA Imports'!$B:$B,LY$1)</f>
        <v/>
      </c>
      <c r="LZ7">
        <f>SUMIFS('EIA Imports'!$D:$D,'EIA Imports'!$E:$E,$A7,'EIA Imports'!$B:$B,LZ$1)</f>
        <v/>
      </c>
      <c r="MA7">
        <f>SUMIFS('EIA Imports'!$D:$D,'EIA Imports'!$E:$E,$A7,'EIA Imports'!$B:$B,MA$1)</f>
        <v/>
      </c>
      <c r="MB7">
        <f>SUMIFS('EIA Imports'!$D:$D,'EIA Imports'!$E:$E,$A7,'EIA Imports'!$B:$B,MB$1)</f>
        <v/>
      </c>
      <c r="MC7">
        <f>SUMIFS('EIA Imports'!$D:$D,'EIA Imports'!$E:$E,$A7,'EIA Imports'!$B:$B,MC$1)</f>
        <v/>
      </c>
      <c r="MD7">
        <f>SUMIFS('EIA Imports'!$D:$D,'EIA Imports'!$E:$E,$A7,'EIA Imports'!$B:$B,MD$1)</f>
        <v/>
      </c>
      <c r="ME7">
        <f>SUMIFS('EIA Imports'!$D:$D,'EIA Imports'!$E:$E,$A7,'EIA Imports'!$B:$B,ME$1)</f>
        <v/>
      </c>
      <c r="MF7">
        <f>SUMIFS('EIA Imports'!$D:$D,'EIA Imports'!$E:$E,$A7,'EIA Imports'!$B:$B,MF$1)</f>
        <v/>
      </c>
      <c r="MG7">
        <f>SUMIFS('EIA Imports'!$D:$D,'EIA Imports'!$E:$E,$A7,'EIA Imports'!$B:$B,MG$1)</f>
        <v/>
      </c>
      <c r="MH7">
        <f>SUMIFS('EIA Imports'!$D:$D,'EIA Imports'!$E:$E,$A7,'EIA Imports'!$B:$B,MH$1)</f>
        <v/>
      </c>
      <c r="MI7">
        <f>SUMIFS('EIA Imports'!$D:$D,'EIA Imports'!$E:$E,$A7,'EIA Imports'!$B:$B,MI$1)</f>
        <v/>
      </c>
      <c r="MJ7">
        <f>SUMIFS('EIA Imports'!$D:$D,'EIA Imports'!$E:$E,$A7,'EIA Imports'!$B:$B,MJ$1)</f>
        <v/>
      </c>
      <c r="MK7">
        <f>SUMIFS('EIA Imports'!$D:$D,'EIA Imports'!$E:$E,$A7,'EIA Imports'!$B:$B,MK$1)</f>
        <v/>
      </c>
      <c r="ML7">
        <f>SUMIFS('EIA Imports'!$D:$D,'EIA Imports'!$E:$E,$A7,'EIA Imports'!$B:$B,ML$1)</f>
        <v/>
      </c>
      <c r="MM7">
        <f>SUMIFS('EIA Imports'!$D:$D,'EIA Imports'!$E:$E,$A7,'EIA Imports'!$B:$B,MM$1)</f>
        <v/>
      </c>
      <c r="MN7">
        <f>SUMIFS('EIA Imports'!$D:$D,'EIA Imports'!$E:$E,$A7,'EIA Imports'!$B:$B,MN$1)</f>
        <v/>
      </c>
      <c r="MO7">
        <f>SUMIFS('EIA Imports'!$D:$D,'EIA Imports'!$E:$E,$A7,'EIA Imports'!$B:$B,MO$1)</f>
        <v/>
      </c>
      <c r="MP7">
        <f>SUMIFS('EIA Imports'!$D:$D,'EIA Imports'!$E:$E,$A7,'EIA Imports'!$B:$B,MP$1)</f>
        <v/>
      </c>
      <c r="MQ7">
        <f>SUMIFS('EIA Imports'!$D:$D,'EIA Imports'!$E:$E,$A7,'EIA Imports'!$B:$B,MQ$1)</f>
        <v/>
      </c>
      <c r="MR7">
        <f>SUMIFS('EIA Imports'!$D:$D,'EIA Imports'!$E:$E,$A7,'EIA Imports'!$B:$B,MR$1)</f>
        <v/>
      </c>
      <c r="MS7">
        <f>SUMIFS('EIA Imports'!$D:$D,'EIA Imports'!$E:$E,$A7,'EIA Imports'!$B:$B,MS$1)</f>
        <v/>
      </c>
      <c r="MT7">
        <f>SUMIFS('EIA Imports'!$D:$D,'EIA Imports'!$E:$E,$A7,'EIA Imports'!$B:$B,MT$1)</f>
        <v/>
      </c>
      <c r="MU7">
        <f>SUMIFS('EIA Imports'!$D:$D,'EIA Imports'!$E:$E,$A7,'EIA Imports'!$B:$B,MU$1)</f>
        <v/>
      </c>
      <c r="MV7">
        <f>SUMIFS('EIA Imports'!$D:$D,'EIA Imports'!$E:$E,$A7,'EIA Imports'!$B:$B,MV$1)</f>
        <v/>
      </c>
      <c r="MW7">
        <f>SUMIFS('EIA Imports'!$D:$D,'EIA Imports'!$E:$E,$A7,'EIA Imports'!$B:$B,MW$1)</f>
        <v/>
      </c>
      <c r="MX7">
        <f>SUMIFS('EIA Imports'!$D:$D,'EIA Imports'!$E:$E,$A7,'EIA Imports'!$B:$B,MX$1)</f>
        <v/>
      </c>
      <c r="MY7">
        <f>SUMIFS('EIA Imports'!$D:$D,'EIA Imports'!$E:$E,$A7,'EIA Imports'!$B:$B,MY$1)</f>
        <v/>
      </c>
      <c r="MZ7">
        <f>SUMIFS('EIA Imports'!$D:$D,'EIA Imports'!$E:$E,$A7,'EIA Imports'!$B:$B,MZ$1)</f>
        <v/>
      </c>
      <c r="NA7">
        <f>SUMIFS('EIA Imports'!$D:$D,'EIA Imports'!$E:$E,$A7,'EIA Imports'!$B:$B,NA$1)</f>
        <v/>
      </c>
      <c r="NB7">
        <f>SUMIFS('EIA Imports'!$D:$D,'EIA Imports'!$E:$E,$A7,'EIA Imports'!$B:$B,NB$1)</f>
        <v/>
      </c>
      <c r="NC7">
        <f>SUMIFS('EIA Imports'!$D:$D,'EIA Imports'!$E:$E,$A7,'EIA Imports'!$B:$B,NC$1)</f>
        <v/>
      </c>
      <c r="ND7">
        <f>SUMIFS('EIA Imports'!$D:$D,'EIA Imports'!$E:$E,$A7,'EIA Imports'!$B:$B,ND$1)</f>
        <v/>
      </c>
      <c r="NE7">
        <f>SUMIFS('EIA Imports'!$D:$D,'EIA Imports'!$E:$E,$A7,'EIA Imports'!$B:$B,NE$1)</f>
        <v/>
      </c>
      <c r="NF7">
        <f>SUMIFS('EIA Imports'!$D:$D,'EIA Imports'!$E:$E,$A7,'EIA Imports'!$B:$B,NF$1)</f>
        <v/>
      </c>
      <c r="NG7">
        <f>SUMIFS('EIA Imports'!$D:$D,'EIA Imports'!$E:$E,$A7,'EIA Imports'!$B:$B,NG$1)</f>
        <v/>
      </c>
      <c r="NH7">
        <f>SUMIFS('EIA Imports'!$D:$D,'EIA Imports'!$E:$E,$A7,'EIA Imports'!$B:$B,NH$1)</f>
        <v/>
      </c>
      <c r="NI7">
        <f>SUMIFS('EIA Imports'!$D:$D,'EIA Imports'!$E:$E,$A7,'EIA Imports'!$B:$B,NI$1)</f>
        <v/>
      </c>
      <c r="NJ7">
        <f>SUMIFS('EIA Imports'!$D:$D,'EIA Imports'!$E:$E,$A7,'EIA Imports'!$B:$B,NJ$1)</f>
        <v/>
      </c>
      <c r="NK7">
        <f>SUMIFS('EIA Imports'!$D:$D,'EIA Imports'!$E:$E,$A7,'EIA Imports'!$B:$B,NK$1)</f>
        <v/>
      </c>
      <c r="NL7">
        <f>SUMIFS('EIA Imports'!$D:$D,'EIA Imports'!$E:$E,$A7,'EIA Imports'!$B:$B,NL$1)</f>
        <v/>
      </c>
      <c r="NM7">
        <f>SUMIFS('EIA Imports'!$D:$D,'EIA Imports'!$E:$E,$A7,'EIA Imports'!$B:$B,NM$1)</f>
        <v/>
      </c>
      <c r="NN7">
        <f>SUMIFS('EIA Imports'!$D:$D,'EIA Imports'!$E:$E,$A7,'EIA Imports'!$B:$B,NN$1)</f>
        <v/>
      </c>
      <c r="NO7">
        <f>SUMIFS('EIA Imports'!$D:$D,'EIA Imports'!$E:$E,$A7,'EIA Imports'!$B:$B,NO$1)</f>
        <v/>
      </c>
      <c r="NP7">
        <f>SUMIFS('EIA Imports'!$D:$D,'EIA Imports'!$E:$E,$A7,'EIA Imports'!$B:$B,NP$1)</f>
        <v/>
      </c>
      <c r="NQ7">
        <f>SUMIFS('EIA Imports'!$D:$D,'EIA Imports'!$E:$E,$A7,'EIA Imports'!$B:$B,NQ$1)</f>
        <v/>
      </c>
      <c r="NR7">
        <f>SUMIFS('EIA Imports'!$D:$D,'EIA Imports'!$E:$E,$A7,'EIA Imports'!$B:$B,NR$1)</f>
        <v/>
      </c>
      <c r="NS7">
        <f>SUMIFS('EIA Imports'!$D:$D,'EIA Imports'!$E:$E,$A7,'EIA Imports'!$B:$B,NS$1)</f>
        <v/>
      </c>
      <c r="NT7">
        <f>SUMIFS('EIA Imports'!$D:$D,'EIA Imports'!$E:$E,$A7,'EIA Imports'!$B:$B,NT$1)</f>
        <v/>
      </c>
      <c r="NU7">
        <f>SUMIFS('EIA Imports'!$D:$D,'EIA Imports'!$E:$E,$A7,'EIA Imports'!$B:$B,NU$1)</f>
        <v/>
      </c>
      <c r="NV7">
        <f>SUMIFS('EIA Imports'!$D:$D,'EIA Imports'!$E:$E,$A7,'EIA Imports'!$B:$B,NV$1)</f>
        <v/>
      </c>
      <c r="NW7">
        <f>SUMIFS('EIA Imports'!$D:$D,'EIA Imports'!$E:$E,$A7,'EIA Imports'!$B:$B,NW$1)</f>
        <v/>
      </c>
      <c r="NX7">
        <f>SUMIFS('EIA Imports'!$D:$D,'EIA Imports'!$E:$E,$A7,'EIA Imports'!$B:$B,NX$1)</f>
        <v/>
      </c>
      <c r="NY7">
        <f>SUMIFS('EIA Imports'!$D:$D,'EIA Imports'!$E:$E,$A7,'EIA Imports'!$B:$B,NY$1)</f>
        <v/>
      </c>
      <c r="NZ7">
        <f>SUMIFS('EIA Imports'!$D:$D,'EIA Imports'!$E:$E,$A7,'EIA Imports'!$B:$B,NZ$1)</f>
        <v/>
      </c>
      <c r="OA7">
        <f>SUMIFS('EIA Imports'!$D:$D,'EIA Imports'!$E:$E,$A7,'EIA Imports'!$B:$B,OA$1)</f>
        <v/>
      </c>
      <c r="OB7">
        <f>SUMIFS('EIA Imports'!$D:$D,'EIA Imports'!$E:$E,$A7,'EIA Imports'!$B:$B,OB$1)</f>
        <v/>
      </c>
      <c r="OC7">
        <f>SUMIFS('EIA Imports'!$D:$D,'EIA Imports'!$E:$E,$A7,'EIA Imports'!$B:$B,OC$1)</f>
        <v/>
      </c>
      <c r="OD7">
        <f>SUMIFS('EIA Imports'!$D:$D,'EIA Imports'!$E:$E,$A7,'EIA Imports'!$B:$B,OD$1)</f>
        <v/>
      </c>
      <c r="OE7">
        <f>SUMIFS('EIA Imports'!$D:$D,'EIA Imports'!$E:$E,$A7,'EIA Imports'!$B:$B,OE$1)</f>
        <v/>
      </c>
      <c r="OF7">
        <f>SUMIFS('EIA Imports'!$D:$D,'EIA Imports'!$E:$E,$A7,'EIA Imports'!$B:$B,OF$1)</f>
        <v/>
      </c>
      <c r="OG7">
        <f>SUMIFS('EIA Imports'!$D:$D,'EIA Imports'!$E:$E,$A7,'EIA Imports'!$B:$B,OG$1)</f>
        <v/>
      </c>
      <c r="OH7">
        <f>SUMIFS('EIA Imports'!$D:$D,'EIA Imports'!$E:$E,$A7,'EIA Imports'!$B:$B,OH$1)</f>
        <v/>
      </c>
      <c r="OI7">
        <f>SUMIFS('EIA Imports'!$D:$D,'EIA Imports'!$E:$E,$A7,'EIA Imports'!$B:$B,OI$1)</f>
        <v/>
      </c>
      <c r="OJ7">
        <f>SUMIFS('EIA Imports'!$D:$D,'EIA Imports'!$E:$E,$A7,'EIA Imports'!$B:$B,OJ$1)</f>
        <v/>
      </c>
      <c r="OK7">
        <f>SUMIFS('EIA Imports'!$D:$D,'EIA Imports'!$E:$E,$A7,'EIA Imports'!$B:$B,OK$1)</f>
        <v/>
      </c>
      <c r="OL7">
        <f>SUMIFS('EIA Imports'!$D:$D,'EIA Imports'!$E:$E,$A7,'EIA Imports'!$B:$B,OL$1)</f>
        <v/>
      </c>
      <c r="OM7">
        <f>SUMIFS('EIA Imports'!$D:$D,'EIA Imports'!$E:$E,$A7,'EIA Imports'!$B:$B,OM$1)</f>
        <v/>
      </c>
      <c r="ON7">
        <f>SUMIFS('EIA Imports'!$D:$D,'EIA Imports'!$E:$E,$A7,'EIA Imports'!$B:$B,ON$1)</f>
        <v/>
      </c>
      <c r="OO7">
        <f>SUMIFS('EIA Imports'!$D:$D,'EIA Imports'!$E:$E,$A7,'EIA Imports'!$B:$B,OO$1)</f>
        <v/>
      </c>
      <c r="OP7">
        <f>SUMIFS('EIA Imports'!$D:$D,'EIA Imports'!$E:$E,$A7,'EIA Imports'!$B:$B,OP$1)</f>
        <v/>
      </c>
      <c r="OQ7">
        <f>SUMIFS('EIA Imports'!$D:$D,'EIA Imports'!$E:$E,$A7,'EIA Imports'!$B:$B,OQ$1)</f>
        <v/>
      </c>
      <c r="OR7">
        <f>SUMIFS('EIA Imports'!$D:$D,'EIA Imports'!$E:$E,$A7,'EIA Imports'!$B:$B,OR$1)</f>
        <v/>
      </c>
      <c r="OS7">
        <f>SUMIFS('EIA Imports'!$D:$D,'EIA Imports'!$E:$E,$A7,'EIA Imports'!$B:$B,OS$1)</f>
        <v/>
      </c>
      <c r="OT7">
        <f>SUMIFS('EIA Imports'!$D:$D,'EIA Imports'!$E:$E,$A7,'EIA Imports'!$B:$B,OT$1)</f>
        <v/>
      </c>
      <c r="OU7">
        <f>SUMIFS('EIA Imports'!$D:$D,'EIA Imports'!$E:$E,$A7,'EIA Imports'!$B:$B,OU$1)</f>
        <v/>
      </c>
      <c r="OV7">
        <f>SUMIFS('EIA Imports'!$D:$D,'EIA Imports'!$E:$E,$A7,'EIA Imports'!$B:$B,OV$1)</f>
        <v/>
      </c>
      <c r="OW7">
        <f>SUMIFS('EIA Imports'!$D:$D,'EIA Imports'!$E:$E,$A7,'EIA Imports'!$B:$B,OW$1)</f>
        <v/>
      </c>
      <c r="OX7">
        <f>SUMIFS('EIA Imports'!$D:$D,'EIA Imports'!$E:$E,$A7,'EIA Imports'!$B:$B,OX$1)</f>
        <v/>
      </c>
      <c r="OY7">
        <f>SUMIFS('EIA Imports'!$D:$D,'EIA Imports'!$E:$E,$A7,'EIA Imports'!$B:$B,OY$1)</f>
        <v/>
      </c>
      <c r="OZ7">
        <f>SUMIFS('EIA Imports'!$D:$D,'EIA Imports'!$E:$E,$A7,'EIA Imports'!$B:$B,OZ$1)</f>
        <v/>
      </c>
      <c r="PA7">
        <f>SUMIFS('EIA Imports'!$D:$D,'EIA Imports'!$E:$E,$A7,'EIA Imports'!$B:$B,PA$1)</f>
        <v/>
      </c>
      <c r="PB7">
        <f>SUMIFS('EIA Imports'!$D:$D,'EIA Imports'!$E:$E,$A7,'EIA Imports'!$B:$B,PB$1)</f>
        <v/>
      </c>
      <c r="PC7">
        <f>SUMIFS('EIA Imports'!$D:$D,'EIA Imports'!$E:$E,$A7,'EIA Imports'!$B:$B,PC$1)</f>
        <v/>
      </c>
      <c r="PD7">
        <f>SUMIFS('EIA Imports'!$D:$D,'EIA Imports'!$E:$E,$A7,'EIA Imports'!$B:$B,PD$1)</f>
        <v/>
      </c>
      <c r="PE7">
        <f>SUMIFS('EIA Imports'!$D:$D,'EIA Imports'!$E:$E,$A7,'EIA Imports'!$B:$B,PE$1)</f>
        <v/>
      </c>
      <c r="PF7">
        <f>SUMIFS('EIA Imports'!$D:$D,'EIA Imports'!$E:$E,$A7,'EIA Imports'!$B:$B,PF$1)</f>
        <v/>
      </c>
      <c r="PG7">
        <f>SUMIFS('EIA Imports'!$D:$D,'EIA Imports'!$E:$E,$A7,'EIA Imports'!$B:$B,PG$1)</f>
        <v/>
      </c>
      <c r="PH7">
        <f>SUMIFS('EIA Imports'!$D:$D,'EIA Imports'!$E:$E,$A7,'EIA Imports'!$B:$B,PH$1)</f>
        <v/>
      </c>
      <c r="PI7">
        <f>SUMIFS('EIA Imports'!$D:$D,'EIA Imports'!$E:$E,$A7,'EIA Imports'!$B:$B,PI$1)</f>
        <v/>
      </c>
      <c r="PJ7">
        <f>SUMIFS('EIA Imports'!$D:$D,'EIA Imports'!$E:$E,$A7,'EIA Imports'!$B:$B,PJ$1)</f>
        <v/>
      </c>
      <c r="PK7">
        <f>SUMIFS('EIA Imports'!$D:$D,'EIA Imports'!$E:$E,$A7,'EIA Imports'!$B:$B,PK$1)</f>
        <v/>
      </c>
      <c r="PL7">
        <f>SUMIFS('EIA Imports'!$D:$D,'EIA Imports'!$E:$E,$A7,'EIA Imports'!$B:$B,PL$1)</f>
        <v/>
      </c>
      <c r="PM7">
        <f>SUMIFS('EIA Imports'!$D:$D,'EIA Imports'!$E:$E,$A7,'EIA Imports'!$B:$B,PM$1)</f>
        <v/>
      </c>
      <c r="PN7">
        <f>SUMIFS('EIA Imports'!$D:$D,'EIA Imports'!$E:$E,$A7,'EIA Imports'!$B:$B,PN$1)</f>
        <v/>
      </c>
      <c r="PO7">
        <f>SUMIFS('EIA Imports'!$D:$D,'EIA Imports'!$E:$E,$A7,'EIA Imports'!$B:$B,PO$1)</f>
        <v/>
      </c>
      <c r="PP7">
        <f>SUMIFS('EIA Imports'!$D:$D,'EIA Imports'!$E:$E,$A7,'EIA Imports'!$B:$B,PP$1)</f>
        <v/>
      </c>
      <c r="PQ7">
        <f>SUMIFS('EIA Imports'!$D:$D,'EIA Imports'!$E:$E,$A7,'EIA Imports'!$B:$B,PQ$1)</f>
        <v/>
      </c>
      <c r="PR7">
        <f>SUMIFS('EIA Imports'!$D:$D,'EIA Imports'!$E:$E,$A7,'EIA Imports'!$B:$B,PR$1)</f>
        <v/>
      </c>
      <c r="PS7">
        <f>SUMIFS('EIA Imports'!$D:$D,'EIA Imports'!$E:$E,$A7,'EIA Imports'!$B:$B,PS$1)</f>
        <v/>
      </c>
      <c r="PT7">
        <f>SUMIFS('EIA Imports'!$D:$D,'EIA Imports'!$E:$E,$A7,'EIA Imports'!$B:$B,PT$1)</f>
        <v/>
      </c>
      <c r="PU7">
        <f>SUMIFS('EIA Imports'!$D:$D,'EIA Imports'!$E:$E,$A7,'EIA Imports'!$B:$B,PU$1)</f>
        <v/>
      </c>
      <c r="PV7">
        <f>SUMIFS('EIA Imports'!$D:$D,'EIA Imports'!$E:$E,$A7,'EIA Imports'!$B:$B,PV$1)</f>
        <v/>
      </c>
      <c r="PW7">
        <f>SUMIFS('EIA Imports'!$D:$D,'EIA Imports'!$E:$E,$A7,'EIA Imports'!$B:$B,PW$1)</f>
        <v/>
      </c>
      <c r="PX7">
        <f>SUMIFS('EIA Imports'!$D:$D,'EIA Imports'!$E:$E,$A7,'EIA Imports'!$B:$B,PX$1)</f>
        <v/>
      </c>
      <c r="PY7">
        <f>SUMIFS('EIA Imports'!$D:$D,'EIA Imports'!$E:$E,$A7,'EIA Imports'!$B:$B,PY$1)</f>
        <v/>
      </c>
      <c r="PZ7">
        <f>SUMIFS('EIA Imports'!$D:$D,'EIA Imports'!$E:$E,$A7,'EIA Imports'!$B:$B,PZ$1)</f>
        <v/>
      </c>
      <c r="QA7">
        <f>SUMIFS('EIA Imports'!$D:$D,'EIA Imports'!$E:$E,$A7,'EIA Imports'!$B:$B,QA$1)</f>
        <v/>
      </c>
      <c r="QB7">
        <f>SUMIFS('EIA Imports'!$D:$D,'EIA Imports'!$E:$E,$A7,'EIA Imports'!$B:$B,QB$1)</f>
        <v/>
      </c>
      <c r="QC7">
        <f>SUMIFS('EIA Imports'!$D:$D,'EIA Imports'!$E:$E,$A7,'EIA Imports'!$B:$B,QC$1)</f>
        <v/>
      </c>
      <c r="QD7">
        <f>SUMIFS('EIA Imports'!$D:$D,'EIA Imports'!$E:$E,$A7,'EIA Imports'!$B:$B,QD$1)</f>
        <v/>
      </c>
      <c r="QE7">
        <f>SUMIFS('EIA Imports'!$D:$D,'EIA Imports'!$E:$E,$A7,'EIA Imports'!$B:$B,QE$1)</f>
        <v/>
      </c>
      <c r="QF7">
        <f>SUMIFS('EIA Imports'!$D:$D,'EIA Imports'!$E:$E,$A7,'EIA Imports'!$B:$B,QF$1)</f>
        <v/>
      </c>
      <c r="QG7">
        <f>SUMIFS('EIA Imports'!$D:$D,'EIA Imports'!$E:$E,$A7,'EIA Imports'!$B:$B,QG$1)</f>
        <v/>
      </c>
      <c r="QH7">
        <f>SUMIFS('EIA Imports'!$D:$D,'EIA Imports'!$E:$E,$A7,'EIA Imports'!$B:$B,QH$1)</f>
        <v/>
      </c>
      <c r="QI7">
        <f>SUMIFS('EIA Imports'!$D:$D,'EIA Imports'!$E:$E,$A7,'EIA Imports'!$B:$B,QI$1)</f>
        <v/>
      </c>
      <c r="QJ7">
        <f>SUMIFS('EIA Imports'!$D:$D,'EIA Imports'!$E:$E,$A7,'EIA Imports'!$B:$B,QJ$1)</f>
        <v/>
      </c>
      <c r="QK7">
        <f>SUMIFS('EIA Imports'!$D:$D,'EIA Imports'!$E:$E,$A7,'EIA Imports'!$B:$B,QK$1)</f>
        <v/>
      </c>
      <c r="QL7">
        <f>SUMIFS('EIA Imports'!$D:$D,'EIA Imports'!$E:$E,$A7,'EIA Imports'!$B:$B,QL$1)</f>
        <v/>
      </c>
      <c r="QM7">
        <f>SUMIFS('EIA Imports'!$D:$D,'EIA Imports'!$E:$E,$A7,'EIA Imports'!$B:$B,QM$1)</f>
        <v/>
      </c>
      <c r="QN7">
        <f>SUMIFS('EIA Imports'!$D:$D,'EIA Imports'!$E:$E,$A7,'EIA Imports'!$B:$B,QN$1)</f>
        <v/>
      </c>
      <c r="QO7">
        <f>SUMIFS('EIA Imports'!$D:$D,'EIA Imports'!$E:$E,$A7,'EIA Imports'!$B:$B,QO$1)</f>
        <v/>
      </c>
      <c r="QP7">
        <f>SUMIFS('EIA Imports'!$D:$D,'EIA Imports'!$E:$E,$A7,'EIA Imports'!$B:$B,QP$1)</f>
        <v/>
      </c>
      <c r="QQ7">
        <f>SUMIFS('EIA Imports'!$D:$D,'EIA Imports'!$E:$E,$A7,'EIA Imports'!$B:$B,QQ$1)</f>
        <v/>
      </c>
      <c r="QR7">
        <f>SUMIFS('EIA Imports'!$D:$D,'EIA Imports'!$E:$E,$A7,'EIA Imports'!$B:$B,QR$1)</f>
        <v/>
      </c>
      <c r="QS7">
        <f>SUMIFS('EIA Imports'!$D:$D,'EIA Imports'!$E:$E,$A7,'EIA Imports'!$B:$B,QS$1)</f>
        <v/>
      </c>
      <c r="QT7">
        <f>SUMIFS('EIA Imports'!$D:$D,'EIA Imports'!$E:$E,$A7,'EIA Imports'!$B:$B,QT$1)</f>
        <v/>
      </c>
      <c r="QU7">
        <f>SUMIFS('EIA Imports'!$D:$D,'EIA Imports'!$E:$E,$A7,'EIA Imports'!$B:$B,QU$1)</f>
        <v/>
      </c>
      <c r="QV7">
        <f>SUMIFS('EIA Imports'!$D:$D,'EIA Imports'!$E:$E,$A7,'EIA Imports'!$B:$B,QV$1)</f>
        <v/>
      </c>
      <c r="QW7">
        <f>SUMIFS('EIA Imports'!$D:$D,'EIA Imports'!$E:$E,$A7,'EIA Imports'!$B:$B,QW$1)</f>
        <v/>
      </c>
      <c r="QX7">
        <f>SUMIFS('EIA Imports'!$D:$D,'EIA Imports'!$E:$E,$A7,'EIA Imports'!$B:$B,QX$1)</f>
        <v/>
      </c>
      <c r="QY7">
        <f>SUMIFS('EIA Imports'!$D:$D,'EIA Imports'!$E:$E,$A7,'EIA Imports'!$B:$B,QY$1)</f>
        <v/>
      </c>
      <c r="QZ7">
        <f>SUMIFS('EIA Imports'!$D:$D,'EIA Imports'!$E:$E,$A7,'EIA Imports'!$B:$B,QZ$1)</f>
        <v/>
      </c>
      <c r="RA7">
        <f>SUMIFS('EIA Imports'!$D:$D,'EIA Imports'!$E:$E,$A7,'EIA Imports'!$B:$B,RA$1)</f>
        <v/>
      </c>
      <c r="RB7">
        <f>SUMIFS('EIA Imports'!$D:$D,'EIA Imports'!$E:$E,$A7,'EIA Imports'!$B:$B,RB$1)</f>
        <v/>
      </c>
      <c r="RC7">
        <f>SUMIFS('EIA Imports'!$D:$D,'EIA Imports'!$E:$E,$A7,'EIA Imports'!$B:$B,RC$1)</f>
        <v/>
      </c>
      <c r="RD7">
        <f>SUMIFS('EIA Imports'!$D:$D,'EIA Imports'!$E:$E,$A7,'EIA Imports'!$B:$B,RD$1)</f>
        <v/>
      </c>
      <c r="RE7">
        <f>SUMIFS('EIA Imports'!$D:$D,'EIA Imports'!$E:$E,$A7,'EIA Imports'!$B:$B,RE$1)</f>
        <v/>
      </c>
      <c r="RF7">
        <f>SUMIFS('EIA Imports'!$D:$D,'EIA Imports'!$E:$E,$A7,'EIA Imports'!$B:$B,RF$1)</f>
        <v/>
      </c>
      <c r="RG7">
        <f>SUMIFS('EIA Imports'!$D:$D,'EIA Imports'!$E:$E,$A7,'EIA Imports'!$B:$B,RG$1)</f>
        <v/>
      </c>
      <c r="RH7">
        <f>SUMIFS('EIA Imports'!$D:$D,'EIA Imports'!$E:$E,$A7,'EIA Imports'!$B:$B,RH$1)</f>
        <v/>
      </c>
      <c r="RI7">
        <f>SUMIFS('EIA Imports'!$D:$D,'EIA Imports'!$E:$E,$A7,'EIA Imports'!$B:$B,RI$1)</f>
        <v/>
      </c>
      <c r="RJ7">
        <f>SUMIFS('EIA Imports'!$D:$D,'EIA Imports'!$E:$E,$A7,'EIA Imports'!$B:$B,RJ$1)</f>
        <v/>
      </c>
      <c r="RK7">
        <f>SUMIFS('EIA Imports'!$D:$D,'EIA Imports'!$E:$E,$A7,'EIA Imports'!$B:$B,RK$1)</f>
        <v/>
      </c>
      <c r="RL7">
        <f>SUMIFS('EIA Imports'!$D:$D,'EIA Imports'!$E:$E,$A7,'EIA Imports'!$B:$B,RL$1)</f>
        <v/>
      </c>
      <c r="RM7">
        <f>SUMIFS('EIA Imports'!$D:$D,'EIA Imports'!$E:$E,$A7,'EIA Imports'!$B:$B,RM$1)</f>
        <v/>
      </c>
      <c r="RN7">
        <f>SUMIFS('EIA Imports'!$D:$D,'EIA Imports'!$E:$E,$A7,'EIA Imports'!$B:$B,RN$1)</f>
        <v/>
      </c>
      <c r="RO7">
        <f>SUMIFS('EIA Imports'!$D:$D,'EIA Imports'!$E:$E,$A7,'EIA Imports'!$B:$B,RO$1)</f>
        <v/>
      </c>
      <c r="RP7">
        <f>SUMIFS('EIA Imports'!$D:$D,'EIA Imports'!$E:$E,$A7,'EIA Imports'!$B:$B,RP$1)</f>
        <v/>
      </c>
      <c r="RQ7">
        <f>SUMIFS('EIA Imports'!$D:$D,'EIA Imports'!$E:$E,$A7,'EIA Imports'!$B:$B,RQ$1)</f>
        <v/>
      </c>
      <c r="RR7">
        <f>SUMIFS('EIA Imports'!$D:$D,'EIA Imports'!$E:$E,$A7,'EIA Imports'!$B:$B,RR$1)</f>
        <v/>
      </c>
      <c r="RS7">
        <f>SUMIFS('EIA Imports'!$D:$D,'EIA Imports'!$E:$E,$A7,'EIA Imports'!$B:$B,RS$1)</f>
        <v/>
      </c>
      <c r="RT7">
        <f>SUMIFS('EIA Imports'!$D:$D,'EIA Imports'!$E:$E,$A7,'EIA Imports'!$B:$B,RT$1)</f>
        <v/>
      </c>
      <c r="RU7">
        <f>SUMIFS('EIA Imports'!$D:$D,'EIA Imports'!$E:$E,$A7,'EIA Imports'!$B:$B,RU$1)</f>
        <v/>
      </c>
      <c r="RV7">
        <f>SUMIFS('EIA Imports'!$D:$D,'EIA Imports'!$E:$E,$A7,'EIA Imports'!$B:$B,RV$1)</f>
        <v/>
      </c>
      <c r="RW7">
        <f>SUMIFS('EIA Imports'!$D:$D,'EIA Imports'!$E:$E,$A7,'EIA Imports'!$B:$B,RW$1)</f>
        <v/>
      </c>
      <c r="RX7">
        <f>SUMIFS('EIA Imports'!$D:$D,'EIA Imports'!$E:$E,$A7,'EIA Imports'!$B:$B,RX$1)</f>
        <v/>
      </c>
      <c r="RY7">
        <f>SUMIFS('EIA Imports'!$D:$D,'EIA Imports'!$E:$E,$A7,'EIA Imports'!$B:$B,RY$1)</f>
        <v/>
      </c>
      <c r="RZ7">
        <f>SUMIFS('EIA Imports'!$D:$D,'EIA Imports'!$E:$E,$A7,'EIA Imports'!$B:$B,RZ$1)</f>
        <v/>
      </c>
      <c r="SA7">
        <f>SUMIFS('EIA Imports'!$D:$D,'EIA Imports'!$E:$E,$A7,'EIA Imports'!$B:$B,SA$1)</f>
        <v/>
      </c>
      <c r="SB7">
        <f>SUMIFS('EIA Imports'!$D:$D,'EIA Imports'!$E:$E,$A7,'EIA Imports'!$B:$B,SB$1)</f>
        <v/>
      </c>
      <c r="SC7">
        <f>SUMIFS('EIA Imports'!$D:$D,'EIA Imports'!$E:$E,$A7,'EIA Imports'!$B:$B,SC$1)</f>
        <v/>
      </c>
      <c r="SD7">
        <f>SUMIFS('EIA Imports'!$D:$D,'EIA Imports'!$E:$E,$A7,'EIA Imports'!$B:$B,SD$1)</f>
        <v/>
      </c>
      <c r="SE7">
        <f>SUMIFS('EIA Imports'!$D:$D,'EIA Imports'!$E:$E,$A7,'EIA Imports'!$B:$B,SE$1)</f>
        <v/>
      </c>
      <c r="SF7">
        <f>SUMIFS('EIA Imports'!$D:$D,'EIA Imports'!$E:$E,$A7,'EIA Imports'!$B:$B,SF$1)</f>
        <v/>
      </c>
      <c r="SG7">
        <f>SUMIFS('EIA Imports'!$D:$D,'EIA Imports'!$E:$E,$A7,'EIA Imports'!$B:$B,SG$1)</f>
        <v/>
      </c>
      <c r="SH7">
        <f>SUMIFS('EIA Imports'!$D:$D,'EIA Imports'!$E:$E,$A7,'EIA Imports'!$B:$B,SH$1)</f>
        <v/>
      </c>
      <c r="SI7">
        <f>SUMIFS('EIA Imports'!$D:$D,'EIA Imports'!$E:$E,$A7,'EIA Imports'!$B:$B,SI$1)</f>
        <v/>
      </c>
      <c r="SJ7">
        <f>SUMIFS('EIA Imports'!$D:$D,'EIA Imports'!$E:$E,$A7,'EIA Imports'!$B:$B,SJ$1)</f>
        <v/>
      </c>
      <c r="SK7">
        <f>SUMIFS('EIA Imports'!$D:$D,'EIA Imports'!$E:$E,$A7,'EIA Imports'!$B:$B,SK$1)</f>
        <v/>
      </c>
      <c r="SL7">
        <f>SUMIFS('EIA Imports'!$D:$D,'EIA Imports'!$E:$E,$A7,'EIA Imports'!$B:$B,SL$1)</f>
        <v/>
      </c>
      <c r="SM7">
        <f>SUMIFS('EIA Imports'!$D:$D,'EIA Imports'!$E:$E,$A7,'EIA Imports'!$B:$B,SM$1)</f>
        <v/>
      </c>
      <c r="SN7">
        <f>SUMIFS('EIA Imports'!$D:$D,'EIA Imports'!$E:$E,$A7,'EIA Imports'!$B:$B,SN$1)</f>
        <v/>
      </c>
      <c r="SO7">
        <f>SUMIFS('EIA Imports'!$D:$D,'EIA Imports'!$E:$E,$A7,'EIA Imports'!$B:$B,SO$1)</f>
        <v/>
      </c>
      <c r="SP7">
        <f>SUMIFS('EIA Imports'!$D:$D,'EIA Imports'!$E:$E,$A7,'EIA Imports'!$B:$B,SP$1)</f>
        <v/>
      </c>
      <c r="SQ7">
        <f>SUMIFS('EIA Imports'!$D:$D,'EIA Imports'!$E:$E,$A7,'EIA Imports'!$B:$B,SQ$1)</f>
        <v/>
      </c>
      <c r="SR7">
        <f>SUMIFS('EIA Imports'!$D:$D,'EIA Imports'!$E:$E,$A7,'EIA Imports'!$B:$B,SR$1)</f>
        <v/>
      </c>
      <c r="SS7">
        <f>SUMIFS('EIA Imports'!$D:$D,'EIA Imports'!$E:$E,$A7,'EIA Imports'!$B:$B,SS$1)</f>
        <v/>
      </c>
      <c r="ST7">
        <f>SUMIFS('EIA Imports'!$D:$D,'EIA Imports'!$E:$E,$A7,'EIA Imports'!$B:$B,ST$1)</f>
        <v/>
      </c>
      <c r="SU7">
        <f>SUMIFS('EIA Imports'!$D:$D,'EIA Imports'!$E:$E,$A7,'EIA Imports'!$B:$B,SU$1)</f>
        <v/>
      </c>
      <c r="SV7">
        <f>SUMIFS('EIA Imports'!$D:$D,'EIA Imports'!$E:$E,$A7,'EIA Imports'!$B:$B,SV$1)</f>
        <v/>
      </c>
      <c r="SW7">
        <f>SUMIFS('EIA Imports'!$D:$D,'EIA Imports'!$E:$E,$A7,'EIA Imports'!$B:$B,SW$1)</f>
        <v/>
      </c>
      <c r="SX7">
        <f>SUMIFS('EIA Imports'!$D:$D,'EIA Imports'!$E:$E,$A7,'EIA Imports'!$B:$B,SX$1)</f>
        <v/>
      </c>
      <c r="SY7">
        <f>SUMIFS('EIA Imports'!$D:$D,'EIA Imports'!$E:$E,$A7,'EIA Imports'!$B:$B,SY$1)</f>
        <v/>
      </c>
      <c r="SZ7">
        <f>SUMIFS('EIA Imports'!$D:$D,'EIA Imports'!$E:$E,$A7,'EIA Imports'!$B:$B,SZ$1)</f>
        <v/>
      </c>
      <c r="TA7">
        <f>SUMIFS('EIA Imports'!$D:$D,'EIA Imports'!$E:$E,$A7,'EIA Imports'!$B:$B,TA$1)</f>
        <v/>
      </c>
      <c r="TB7">
        <f>SUMIFS('EIA Imports'!$D:$D,'EIA Imports'!$E:$E,$A7,'EIA Imports'!$B:$B,TB$1)</f>
        <v/>
      </c>
      <c r="TC7">
        <f>SUMIFS('EIA Imports'!$D:$D,'EIA Imports'!$E:$E,$A7,'EIA Imports'!$B:$B,TC$1)</f>
        <v/>
      </c>
      <c r="TD7">
        <f>SUMIFS('EIA Imports'!$D:$D,'EIA Imports'!$E:$E,$A7,'EIA Imports'!$B:$B,TD$1)</f>
        <v/>
      </c>
      <c r="TE7">
        <f>SUMIFS('EIA Imports'!$D:$D,'EIA Imports'!$E:$E,$A7,'EIA Imports'!$B:$B,TE$1)</f>
        <v/>
      </c>
      <c r="TF7">
        <f>SUMIFS('EIA Imports'!$D:$D,'EIA Imports'!$E:$E,$A7,'EIA Imports'!$B:$B,TF$1)</f>
        <v/>
      </c>
      <c r="TG7">
        <f>SUMIFS('EIA Imports'!$D:$D,'EIA Imports'!$E:$E,$A7,'EIA Imports'!$B:$B,TG$1)</f>
        <v/>
      </c>
      <c r="TH7">
        <f>SUMIFS('EIA Imports'!$D:$D,'EIA Imports'!$E:$E,$A7,'EIA Imports'!$B:$B,TH$1)</f>
        <v/>
      </c>
      <c r="TI7">
        <f>SUMIFS('EIA Imports'!$D:$D,'EIA Imports'!$E:$E,$A7,'EIA Imports'!$B:$B,TI$1)</f>
        <v/>
      </c>
      <c r="TJ7">
        <f>SUMIFS('EIA Imports'!$D:$D,'EIA Imports'!$E:$E,$A7,'EIA Imports'!$B:$B,TJ$1)</f>
        <v/>
      </c>
      <c r="TK7">
        <f>SUMIFS('EIA Imports'!$D:$D,'EIA Imports'!$E:$E,$A7,'EIA Imports'!$B:$B,TK$1)</f>
        <v/>
      </c>
      <c r="TL7">
        <f>SUMIFS('EIA Imports'!$D:$D,'EIA Imports'!$E:$E,$A7,'EIA Imports'!$B:$B,TL$1)</f>
        <v/>
      </c>
      <c r="TM7">
        <f>SUMIFS('EIA Imports'!$D:$D,'EIA Imports'!$E:$E,$A7,'EIA Imports'!$B:$B,TM$1)</f>
        <v/>
      </c>
      <c r="TN7">
        <f>SUMIFS('EIA Imports'!$D:$D,'EIA Imports'!$E:$E,$A7,'EIA Imports'!$B:$B,TN$1)</f>
        <v/>
      </c>
      <c r="TO7">
        <f>SUMIFS('EIA Imports'!$D:$D,'EIA Imports'!$E:$E,$A7,'EIA Imports'!$B:$B,TO$1)</f>
        <v/>
      </c>
      <c r="TP7">
        <f>SUMIFS('EIA Imports'!$D:$D,'EIA Imports'!$E:$E,$A7,'EIA Imports'!$B:$B,TP$1)</f>
        <v/>
      </c>
      <c r="TQ7">
        <f>SUMIFS('EIA Imports'!$D:$D,'EIA Imports'!$E:$E,$A7,'EIA Imports'!$B:$B,TQ$1)</f>
        <v/>
      </c>
      <c r="TR7">
        <f>SUMIFS('EIA Imports'!$D:$D,'EIA Imports'!$E:$E,$A7,'EIA Imports'!$B:$B,TR$1)</f>
        <v/>
      </c>
      <c r="TS7">
        <f>SUMIFS('EIA Imports'!$D:$D,'EIA Imports'!$E:$E,$A7,'EIA Imports'!$B:$B,TS$1)</f>
        <v/>
      </c>
      <c r="TT7">
        <f>SUMIFS('EIA Imports'!$D:$D,'EIA Imports'!$E:$E,$A7,'EIA Imports'!$B:$B,TT$1)</f>
        <v/>
      </c>
      <c r="TU7">
        <f>SUMIFS('EIA Imports'!$D:$D,'EIA Imports'!$E:$E,$A7,'EIA Imports'!$B:$B,TU$1)</f>
        <v/>
      </c>
    </row>
    <row r="8" spans="1:541">
      <c r="A8">
        <f>'EIA Petroleum Classification'!A8</f>
        <v/>
      </c>
      <c r="B8">
        <f>SUMIFS('EIA Imports'!$D:$D,'EIA Imports'!$E:$E,$A8,'EIA Imports'!$B:$B,B$1)</f>
        <v/>
      </c>
      <c r="C8">
        <f>SUMIFS('EIA Imports'!$D:$D,'EIA Imports'!$E:$E,$A8,'EIA Imports'!$B:$B,C$1)</f>
        <v/>
      </c>
      <c r="D8">
        <f>SUMIFS('EIA Imports'!$D:$D,'EIA Imports'!$E:$E,$A8,'EIA Imports'!$B:$B,D$1)</f>
        <v/>
      </c>
      <c r="E8">
        <f>SUMIFS('EIA Imports'!$D:$D,'EIA Imports'!$E:$E,$A8,'EIA Imports'!$B:$B,E$1)</f>
        <v/>
      </c>
      <c r="F8">
        <f>SUMIFS('EIA Imports'!$D:$D,'EIA Imports'!$E:$E,$A8,'EIA Imports'!$B:$B,F$1)</f>
        <v/>
      </c>
      <c r="G8">
        <f>SUMIFS('EIA Imports'!$D:$D,'EIA Imports'!$E:$E,$A8,'EIA Imports'!$B:$B,G$1)</f>
        <v/>
      </c>
      <c r="H8">
        <f>SUMIFS('EIA Imports'!$D:$D,'EIA Imports'!$E:$E,$A8,'EIA Imports'!$B:$B,H$1)</f>
        <v/>
      </c>
      <c r="I8">
        <f>SUMIFS('EIA Imports'!$D:$D,'EIA Imports'!$E:$E,$A8,'EIA Imports'!$B:$B,I$1)</f>
        <v/>
      </c>
      <c r="J8">
        <f>SUMIFS('EIA Imports'!$D:$D,'EIA Imports'!$E:$E,$A8,'EIA Imports'!$B:$B,J$1)</f>
        <v/>
      </c>
      <c r="K8">
        <f>SUMIFS('EIA Imports'!$D:$D,'EIA Imports'!$E:$E,$A8,'EIA Imports'!$B:$B,K$1)</f>
        <v/>
      </c>
      <c r="L8">
        <f>SUMIFS('EIA Imports'!$D:$D,'EIA Imports'!$E:$E,$A8,'EIA Imports'!$B:$B,L$1)</f>
        <v/>
      </c>
      <c r="M8">
        <f>SUMIFS('EIA Imports'!$D:$D,'EIA Imports'!$E:$E,$A8,'EIA Imports'!$B:$B,M$1)</f>
        <v/>
      </c>
      <c r="N8">
        <f>SUMIFS('EIA Imports'!$D:$D,'EIA Imports'!$E:$E,$A8,'EIA Imports'!$B:$B,N$1)</f>
        <v/>
      </c>
      <c r="O8">
        <f>SUMIFS('EIA Imports'!$D:$D,'EIA Imports'!$E:$E,$A8,'EIA Imports'!$B:$B,O$1)</f>
        <v/>
      </c>
      <c r="P8">
        <f>SUMIFS('EIA Imports'!$D:$D,'EIA Imports'!$E:$E,$A8,'EIA Imports'!$B:$B,P$1)</f>
        <v/>
      </c>
      <c r="Q8">
        <f>SUMIFS('EIA Imports'!$D:$D,'EIA Imports'!$E:$E,$A8,'EIA Imports'!$B:$B,Q$1)</f>
        <v/>
      </c>
      <c r="R8">
        <f>SUMIFS('EIA Imports'!$D:$D,'EIA Imports'!$E:$E,$A8,'EIA Imports'!$B:$B,R$1)</f>
        <v/>
      </c>
      <c r="S8">
        <f>SUMIFS('EIA Imports'!$D:$D,'EIA Imports'!$E:$E,$A8,'EIA Imports'!$B:$B,S$1)</f>
        <v/>
      </c>
      <c r="T8">
        <f>SUMIFS('EIA Imports'!$D:$D,'EIA Imports'!$E:$E,$A8,'EIA Imports'!$B:$B,T$1)</f>
        <v/>
      </c>
      <c r="U8">
        <f>SUMIFS('EIA Imports'!$D:$D,'EIA Imports'!$E:$E,$A8,'EIA Imports'!$B:$B,U$1)</f>
        <v/>
      </c>
      <c r="V8">
        <f>SUMIFS('EIA Imports'!$D:$D,'EIA Imports'!$E:$E,$A8,'EIA Imports'!$B:$B,V$1)</f>
        <v/>
      </c>
      <c r="W8">
        <f>SUMIFS('EIA Imports'!$D:$D,'EIA Imports'!$E:$E,$A8,'EIA Imports'!$B:$B,W$1)</f>
        <v/>
      </c>
      <c r="X8">
        <f>SUMIFS('EIA Imports'!$D:$D,'EIA Imports'!$E:$E,$A8,'EIA Imports'!$B:$B,X$1)</f>
        <v/>
      </c>
      <c r="Y8">
        <f>SUMIFS('EIA Imports'!$D:$D,'EIA Imports'!$E:$E,$A8,'EIA Imports'!$B:$B,Y$1)</f>
        <v/>
      </c>
      <c r="Z8">
        <f>SUMIFS('EIA Imports'!$D:$D,'EIA Imports'!$E:$E,$A8,'EIA Imports'!$B:$B,Z$1)</f>
        <v/>
      </c>
      <c r="AA8">
        <f>SUMIFS('EIA Imports'!$D:$D,'EIA Imports'!$E:$E,$A8,'EIA Imports'!$B:$B,AA$1)</f>
        <v/>
      </c>
      <c r="AB8">
        <f>SUMIFS('EIA Imports'!$D:$D,'EIA Imports'!$E:$E,$A8,'EIA Imports'!$B:$B,AB$1)</f>
        <v/>
      </c>
      <c r="AC8">
        <f>SUMIFS('EIA Imports'!$D:$D,'EIA Imports'!$E:$E,$A8,'EIA Imports'!$B:$B,AC$1)</f>
        <v/>
      </c>
      <c r="AD8">
        <f>SUMIFS('EIA Imports'!$D:$D,'EIA Imports'!$E:$E,$A8,'EIA Imports'!$B:$B,AD$1)</f>
        <v/>
      </c>
      <c r="AE8">
        <f>SUMIFS('EIA Imports'!$D:$D,'EIA Imports'!$E:$E,$A8,'EIA Imports'!$B:$B,AE$1)</f>
        <v/>
      </c>
      <c r="AF8">
        <f>SUMIFS('EIA Imports'!$D:$D,'EIA Imports'!$E:$E,$A8,'EIA Imports'!$B:$B,AF$1)</f>
        <v/>
      </c>
      <c r="AG8">
        <f>SUMIFS('EIA Imports'!$D:$D,'EIA Imports'!$E:$E,$A8,'EIA Imports'!$B:$B,AG$1)</f>
        <v/>
      </c>
      <c r="AH8">
        <f>SUMIFS('EIA Imports'!$D:$D,'EIA Imports'!$E:$E,$A8,'EIA Imports'!$B:$B,AH$1)</f>
        <v/>
      </c>
      <c r="AI8">
        <f>SUMIFS('EIA Imports'!$D:$D,'EIA Imports'!$E:$E,$A8,'EIA Imports'!$B:$B,AI$1)</f>
        <v/>
      </c>
      <c r="AJ8">
        <f>SUMIFS('EIA Imports'!$D:$D,'EIA Imports'!$E:$E,$A8,'EIA Imports'!$B:$B,AJ$1)</f>
        <v/>
      </c>
      <c r="AK8">
        <f>SUMIFS('EIA Imports'!$D:$D,'EIA Imports'!$E:$E,$A8,'EIA Imports'!$B:$B,AK$1)</f>
        <v/>
      </c>
      <c r="AL8">
        <f>SUMIFS('EIA Imports'!$D:$D,'EIA Imports'!$E:$E,$A8,'EIA Imports'!$B:$B,AL$1)</f>
        <v/>
      </c>
      <c r="AM8">
        <f>SUMIFS('EIA Imports'!$D:$D,'EIA Imports'!$E:$E,$A8,'EIA Imports'!$B:$B,AM$1)</f>
        <v/>
      </c>
      <c r="AN8">
        <f>SUMIFS('EIA Imports'!$D:$D,'EIA Imports'!$E:$E,$A8,'EIA Imports'!$B:$B,AN$1)</f>
        <v/>
      </c>
      <c r="AO8">
        <f>SUMIFS('EIA Imports'!$D:$D,'EIA Imports'!$E:$E,$A8,'EIA Imports'!$B:$B,AO$1)</f>
        <v/>
      </c>
      <c r="AP8">
        <f>SUMIFS('EIA Imports'!$D:$D,'EIA Imports'!$E:$E,$A8,'EIA Imports'!$B:$B,AP$1)</f>
        <v/>
      </c>
      <c r="AQ8">
        <f>SUMIFS('EIA Imports'!$D:$D,'EIA Imports'!$E:$E,$A8,'EIA Imports'!$B:$B,AQ$1)</f>
        <v/>
      </c>
      <c r="AR8">
        <f>SUMIFS('EIA Imports'!$D:$D,'EIA Imports'!$E:$E,$A8,'EIA Imports'!$B:$B,AR$1)</f>
        <v/>
      </c>
      <c r="AS8">
        <f>SUMIFS('EIA Imports'!$D:$D,'EIA Imports'!$E:$E,$A8,'EIA Imports'!$B:$B,AS$1)</f>
        <v/>
      </c>
      <c r="AT8">
        <f>SUMIFS('EIA Imports'!$D:$D,'EIA Imports'!$E:$E,$A8,'EIA Imports'!$B:$B,AT$1)</f>
        <v/>
      </c>
      <c r="AU8">
        <f>SUMIFS('EIA Imports'!$D:$D,'EIA Imports'!$E:$E,$A8,'EIA Imports'!$B:$B,AU$1)</f>
        <v/>
      </c>
      <c r="AV8">
        <f>SUMIFS('EIA Imports'!$D:$D,'EIA Imports'!$E:$E,$A8,'EIA Imports'!$B:$B,AV$1)</f>
        <v/>
      </c>
      <c r="AW8">
        <f>SUMIFS('EIA Imports'!$D:$D,'EIA Imports'!$E:$E,$A8,'EIA Imports'!$B:$B,AW$1)</f>
        <v/>
      </c>
      <c r="AX8">
        <f>SUMIFS('EIA Imports'!$D:$D,'EIA Imports'!$E:$E,$A8,'EIA Imports'!$B:$B,AX$1)</f>
        <v/>
      </c>
      <c r="AY8">
        <f>SUMIFS('EIA Imports'!$D:$D,'EIA Imports'!$E:$E,$A8,'EIA Imports'!$B:$B,AY$1)</f>
        <v/>
      </c>
      <c r="AZ8">
        <f>SUMIFS('EIA Imports'!$D:$D,'EIA Imports'!$E:$E,$A8,'EIA Imports'!$B:$B,AZ$1)</f>
        <v/>
      </c>
      <c r="BA8">
        <f>SUMIFS('EIA Imports'!$D:$D,'EIA Imports'!$E:$E,$A8,'EIA Imports'!$B:$B,BA$1)</f>
        <v/>
      </c>
      <c r="BB8">
        <f>SUMIFS('EIA Imports'!$D:$D,'EIA Imports'!$E:$E,$A8,'EIA Imports'!$B:$B,BB$1)</f>
        <v/>
      </c>
      <c r="BC8">
        <f>SUMIFS('EIA Imports'!$D:$D,'EIA Imports'!$E:$E,$A8,'EIA Imports'!$B:$B,BC$1)</f>
        <v/>
      </c>
      <c r="BD8">
        <f>SUMIFS('EIA Imports'!$D:$D,'EIA Imports'!$E:$E,$A8,'EIA Imports'!$B:$B,BD$1)</f>
        <v/>
      </c>
      <c r="BE8">
        <f>SUMIFS('EIA Imports'!$D:$D,'EIA Imports'!$E:$E,$A8,'EIA Imports'!$B:$B,BE$1)</f>
        <v/>
      </c>
      <c r="BF8">
        <f>SUMIFS('EIA Imports'!$D:$D,'EIA Imports'!$E:$E,$A8,'EIA Imports'!$B:$B,BF$1)</f>
        <v/>
      </c>
      <c r="BG8">
        <f>SUMIFS('EIA Imports'!$D:$D,'EIA Imports'!$E:$E,$A8,'EIA Imports'!$B:$B,BG$1)</f>
        <v/>
      </c>
      <c r="BH8">
        <f>SUMIFS('EIA Imports'!$D:$D,'EIA Imports'!$E:$E,$A8,'EIA Imports'!$B:$B,BH$1)</f>
        <v/>
      </c>
      <c r="BI8">
        <f>SUMIFS('EIA Imports'!$D:$D,'EIA Imports'!$E:$E,$A8,'EIA Imports'!$B:$B,BI$1)</f>
        <v/>
      </c>
      <c r="BJ8">
        <f>SUMIFS('EIA Imports'!$D:$D,'EIA Imports'!$E:$E,$A8,'EIA Imports'!$B:$B,BJ$1)</f>
        <v/>
      </c>
      <c r="BK8">
        <f>SUMIFS('EIA Imports'!$D:$D,'EIA Imports'!$E:$E,$A8,'EIA Imports'!$B:$B,BK$1)</f>
        <v/>
      </c>
      <c r="BL8">
        <f>SUMIFS('EIA Imports'!$D:$D,'EIA Imports'!$E:$E,$A8,'EIA Imports'!$B:$B,BL$1)</f>
        <v/>
      </c>
      <c r="BM8">
        <f>SUMIFS('EIA Imports'!$D:$D,'EIA Imports'!$E:$E,$A8,'EIA Imports'!$B:$B,BM$1)</f>
        <v/>
      </c>
      <c r="BN8">
        <f>SUMIFS('EIA Imports'!$D:$D,'EIA Imports'!$E:$E,$A8,'EIA Imports'!$B:$B,BN$1)</f>
        <v/>
      </c>
      <c r="BO8">
        <f>SUMIFS('EIA Imports'!$D:$D,'EIA Imports'!$E:$E,$A8,'EIA Imports'!$B:$B,BO$1)</f>
        <v/>
      </c>
      <c r="BP8">
        <f>SUMIFS('EIA Imports'!$D:$D,'EIA Imports'!$E:$E,$A8,'EIA Imports'!$B:$B,BP$1)</f>
        <v/>
      </c>
      <c r="BQ8">
        <f>SUMIFS('EIA Imports'!$D:$D,'EIA Imports'!$E:$E,$A8,'EIA Imports'!$B:$B,BQ$1)</f>
        <v/>
      </c>
      <c r="BR8">
        <f>SUMIFS('EIA Imports'!$D:$D,'EIA Imports'!$E:$E,$A8,'EIA Imports'!$B:$B,BR$1)</f>
        <v/>
      </c>
      <c r="BS8">
        <f>SUMIFS('EIA Imports'!$D:$D,'EIA Imports'!$E:$E,$A8,'EIA Imports'!$B:$B,BS$1)</f>
        <v/>
      </c>
      <c r="BT8">
        <f>SUMIFS('EIA Imports'!$D:$D,'EIA Imports'!$E:$E,$A8,'EIA Imports'!$B:$B,BT$1)</f>
        <v/>
      </c>
      <c r="BU8">
        <f>SUMIFS('EIA Imports'!$D:$D,'EIA Imports'!$E:$E,$A8,'EIA Imports'!$B:$B,BU$1)</f>
        <v/>
      </c>
      <c r="BV8">
        <f>SUMIFS('EIA Imports'!$D:$D,'EIA Imports'!$E:$E,$A8,'EIA Imports'!$B:$B,BV$1)</f>
        <v/>
      </c>
      <c r="BW8">
        <f>SUMIFS('EIA Imports'!$D:$D,'EIA Imports'!$E:$E,$A8,'EIA Imports'!$B:$B,BW$1)</f>
        <v/>
      </c>
      <c r="BX8">
        <f>SUMIFS('EIA Imports'!$D:$D,'EIA Imports'!$E:$E,$A8,'EIA Imports'!$B:$B,BX$1)</f>
        <v/>
      </c>
      <c r="BY8">
        <f>SUMIFS('EIA Imports'!$D:$D,'EIA Imports'!$E:$E,$A8,'EIA Imports'!$B:$B,BY$1)</f>
        <v/>
      </c>
      <c r="BZ8">
        <f>SUMIFS('EIA Imports'!$D:$D,'EIA Imports'!$E:$E,$A8,'EIA Imports'!$B:$B,BZ$1)</f>
        <v/>
      </c>
      <c r="CA8">
        <f>SUMIFS('EIA Imports'!$D:$D,'EIA Imports'!$E:$E,$A8,'EIA Imports'!$B:$B,CA$1)</f>
        <v/>
      </c>
      <c r="CB8">
        <f>SUMIFS('EIA Imports'!$D:$D,'EIA Imports'!$E:$E,$A8,'EIA Imports'!$B:$B,CB$1)</f>
        <v/>
      </c>
      <c r="CC8">
        <f>SUMIFS('EIA Imports'!$D:$D,'EIA Imports'!$E:$E,$A8,'EIA Imports'!$B:$B,CC$1)</f>
        <v/>
      </c>
      <c r="CD8">
        <f>SUMIFS('EIA Imports'!$D:$D,'EIA Imports'!$E:$E,$A8,'EIA Imports'!$B:$B,CD$1)</f>
        <v/>
      </c>
      <c r="CE8">
        <f>SUMIFS('EIA Imports'!$D:$D,'EIA Imports'!$E:$E,$A8,'EIA Imports'!$B:$B,CE$1)</f>
        <v/>
      </c>
      <c r="CF8">
        <f>SUMIFS('EIA Imports'!$D:$D,'EIA Imports'!$E:$E,$A8,'EIA Imports'!$B:$B,CF$1)</f>
        <v/>
      </c>
      <c r="CG8">
        <f>SUMIFS('EIA Imports'!$D:$D,'EIA Imports'!$E:$E,$A8,'EIA Imports'!$B:$B,CG$1)</f>
        <v/>
      </c>
      <c r="CH8">
        <f>SUMIFS('EIA Imports'!$D:$D,'EIA Imports'!$E:$E,$A8,'EIA Imports'!$B:$B,CH$1)</f>
        <v/>
      </c>
      <c r="CI8">
        <f>SUMIFS('EIA Imports'!$D:$D,'EIA Imports'!$E:$E,$A8,'EIA Imports'!$B:$B,CI$1)</f>
        <v/>
      </c>
      <c r="CJ8">
        <f>SUMIFS('EIA Imports'!$D:$D,'EIA Imports'!$E:$E,$A8,'EIA Imports'!$B:$B,CJ$1)</f>
        <v/>
      </c>
      <c r="CK8">
        <f>SUMIFS('EIA Imports'!$D:$D,'EIA Imports'!$E:$E,$A8,'EIA Imports'!$B:$B,CK$1)</f>
        <v/>
      </c>
      <c r="CL8">
        <f>SUMIFS('EIA Imports'!$D:$D,'EIA Imports'!$E:$E,$A8,'EIA Imports'!$B:$B,CL$1)</f>
        <v/>
      </c>
      <c r="CM8">
        <f>SUMIFS('EIA Imports'!$D:$D,'EIA Imports'!$E:$E,$A8,'EIA Imports'!$B:$B,CM$1)</f>
        <v/>
      </c>
      <c r="CN8">
        <f>SUMIFS('EIA Imports'!$D:$D,'EIA Imports'!$E:$E,$A8,'EIA Imports'!$B:$B,CN$1)</f>
        <v/>
      </c>
      <c r="CO8">
        <f>SUMIFS('EIA Imports'!$D:$D,'EIA Imports'!$E:$E,$A8,'EIA Imports'!$B:$B,CO$1)</f>
        <v/>
      </c>
      <c r="CP8">
        <f>SUMIFS('EIA Imports'!$D:$D,'EIA Imports'!$E:$E,$A8,'EIA Imports'!$B:$B,CP$1)</f>
        <v/>
      </c>
      <c r="CQ8">
        <f>SUMIFS('EIA Imports'!$D:$D,'EIA Imports'!$E:$E,$A8,'EIA Imports'!$B:$B,CQ$1)</f>
        <v/>
      </c>
      <c r="CR8">
        <f>SUMIFS('EIA Imports'!$D:$D,'EIA Imports'!$E:$E,$A8,'EIA Imports'!$B:$B,CR$1)</f>
        <v/>
      </c>
      <c r="CS8">
        <f>SUMIFS('EIA Imports'!$D:$D,'EIA Imports'!$E:$E,$A8,'EIA Imports'!$B:$B,CS$1)</f>
        <v/>
      </c>
      <c r="CT8">
        <f>SUMIFS('EIA Imports'!$D:$D,'EIA Imports'!$E:$E,$A8,'EIA Imports'!$B:$B,CT$1)</f>
        <v/>
      </c>
      <c r="CU8">
        <f>SUMIFS('EIA Imports'!$D:$D,'EIA Imports'!$E:$E,$A8,'EIA Imports'!$B:$B,CU$1)</f>
        <v/>
      </c>
      <c r="CV8">
        <f>SUMIFS('EIA Imports'!$D:$D,'EIA Imports'!$E:$E,$A8,'EIA Imports'!$B:$B,CV$1)</f>
        <v/>
      </c>
      <c r="CW8">
        <f>SUMIFS('EIA Imports'!$D:$D,'EIA Imports'!$E:$E,$A8,'EIA Imports'!$B:$B,CW$1)</f>
        <v/>
      </c>
      <c r="CX8">
        <f>SUMIFS('EIA Imports'!$D:$D,'EIA Imports'!$E:$E,$A8,'EIA Imports'!$B:$B,CX$1)</f>
        <v/>
      </c>
      <c r="CY8">
        <f>SUMIFS('EIA Imports'!$D:$D,'EIA Imports'!$E:$E,$A8,'EIA Imports'!$B:$B,CY$1)</f>
        <v/>
      </c>
      <c r="CZ8">
        <f>SUMIFS('EIA Imports'!$D:$D,'EIA Imports'!$E:$E,$A8,'EIA Imports'!$B:$B,CZ$1)</f>
        <v/>
      </c>
      <c r="DA8">
        <f>SUMIFS('EIA Imports'!$D:$D,'EIA Imports'!$E:$E,$A8,'EIA Imports'!$B:$B,DA$1)</f>
        <v/>
      </c>
      <c r="DB8">
        <f>SUMIFS('EIA Imports'!$D:$D,'EIA Imports'!$E:$E,$A8,'EIA Imports'!$B:$B,DB$1)</f>
        <v/>
      </c>
      <c r="DC8">
        <f>SUMIFS('EIA Imports'!$D:$D,'EIA Imports'!$E:$E,$A8,'EIA Imports'!$B:$B,DC$1)</f>
        <v/>
      </c>
      <c r="DD8">
        <f>SUMIFS('EIA Imports'!$D:$D,'EIA Imports'!$E:$E,$A8,'EIA Imports'!$B:$B,DD$1)</f>
        <v/>
      </c>
      <c r="DE8">
        <f>SUMIFS('EIA Imports'!$D:$D,'EIA Imports'!$E:$E,$A8,'EIA Imports'!$B:$B,DE$1)</f>
        <v/>
      </c>
      <c r="DF8">
        <f>SUMIFS('EIA Imports'!$D:$D,'EIA Imports'!$E:$E,$A8,'EIA Imports'!$B:$B,DF$1)</f>
        <v/>
      </c>
      <c r="DG8">
        <f>SUMIFS('EIA Imports'!$D:$D,'EIA Imports'!$E:$E,$A8,'EIA Imports'!$B:$B,DG$1)</f>
        <v/>
      </c>
      <c r="DH8">
        <f>SUMIFS('EIA Imports'!$D:$D,'EIA Imports'!$E:$E,$A8,'EIA Imports'!$B:$B,DH$1)</f>
        <v/>
      </c>
      <c r="DI8">
        <f>SUMIFS('EIA Imports'!$D:$D,'EIA Imports'!$E:$E,$A8,'EIA Imports'!$B:$B,DI$1)</f>
        <v/>
      </c>
      <c r="DJ8">
        <f>SUMIFS('EIA Imports'!$D:$D,'EIA Imports'!$E:$E,$A8,'EIA Imports'!$B:$B,DJ$1)</f>
        <v/>
      </c>
      <c r="DK8">
        <f>SUMIFS('EIA Imports'!$D:$D,'EIA Imports'!$E:$E,$A8,'EIA Imports'!$B:$B,DK$1)</f>
        <v/>
      </c>
      <c r="DL8">
        <f>SUMIFS('EIA Imports'!$D:$D,'EIA Imports'!$E:$E,$A8,'EIA Imports'!$B:$B,DL$1)</f>
        <v/>
      </c>
      <c r="DM8">
        <f>SUMIFS('EIA Imports'!$D:$D,'EIA Imports'!$E:$E,$A8,'EIA Imports'!$B:$B,DM$1)</f>
        <v/>
      </c>
      <c r="DN8">
        <f>SUMIFS('EIA Imports'!$D:$D,'EIA Imports'!$E:$E,$A8,'EIA Imports'!$B:$B,DN$1)</f>
        <v/>
      </c>
      <c r="DO8">
        <f>SUMIFS('EIA Imports'!$D:$D,'EIA Imports'!$E:$E,$A8,'EIA Imports'!$B:$B,DO$1)</f>
        <v/>
      </c>
      <c r="DP8">
        <f>SUMIFS('EIA Imports'!$D:$D,'EIA Imports'!$E:$E,$A8,'EIA Imports'!$B:$B,DP$1)</f>
        <v/>
      </c>
      <c r="DQ8">
        <f>SUMIFS('EIA Imports'!$D:$D,'EIA Imports'!$E:$E,$A8,'EIA Imports'!$B:$B,DQ$1)</f>
        <v/>
      </c>
      <c r="DR8">
        <f>SUMIFS('EIA Imports'!$D:$D,'EIA Imports'!$E:$E,$A8,'EIA Imports'!$B:$B,DR$1)</f>
        <v/>
      </c>
      <c r="DS8">
        <f>SUMIFS('EIA Imports'!$D:$D,'EIA Imports'!$E:$E,$A8,'EIA Imports'!$B:$B,DS$1)</f>
        <v/>
      </c>
      <c r="DT8">
        <f>SUMIFS('EIA Imports'!$D:$D,'EIA Imports'!$E:$E,$A8,'EIA Imports'!$B:$B,DT$1)</f>
        <v/>
      </c>
      <c r="DU8">
        <f>SUMIFS('EIA Imports'!$D:$D,'EIA Imports'!$E:$E,$A8,'EIA Imports'!$B:$B,DU$1)</f>
        <v/>
      </c>
      <c r="DV8">
        <f>SUMIFS('EIA Imports'!$D:$D,'EIA Imports'!$E:$E,$A8,'EIA Imports'!$B:$B,DV$1)</f>
        <v/>
      </c>
      <c r="DW8">
        <f>SUMIFS('EIA Imports'!$D:$D,'EIA Imports'!$E:$E,$A8,'EIA Imports'!$B:$B,DW$1)</f>
        <v/>
      </c>
      <c r="DX8">
        <f>SUMIFS('EIA Imports'!$D:$D,'EIA Imports'!$E:$E,$A8,'EIA Imports'!$B:$B,DX$1)</f>
        <v/>
      </c>
      <c r="DY8">
        <f>SUMIFS('EIA Imports'!$D:$D,'EIA Imports'!$E:$E,$A8,'EIA Imports'!$B:$B,DY$1)</f>
        <v/>
      </c>
      <c r="DZ8">
        <f>SUMIFS('EIA Imports'!$D:$D,'EIA Imports'!$E:$E,$A8,'EIA Imports'!$B:$B,DZ$1)</f>
        <v/>
      </c>
      <c r="EA8">
        <f>SUMIFS('EIA Imports'!$D:$D,'EIA Imports'!$E:$E,$A8,'EIA Imports'!$B:$B,EA$1)</f>
        <v/>
      </c>
      <c r="EB8">
        <f>SUMIFS('EIA Imports'!$D:$D,'EIA Imports'!$E:$E,$A8,'EIA Imports'!$B:$B,EB$1)</f>
        <v/>
      </c>
      <c r="EC8">
        <f>SUMIFS('EIA Imports'!$D:$D,'EIA Imports'!$E:$E,$A8,'EIA Imports'!$B:$B,EC$1)</f>
        <v/>
      </c>
      <c r="ED8">
        <f>SUMIFS('EIA Imports'!$D:$D,'EIA Imports'!$E:$E,$A8,'EIA Imports'!$B:$B,ED$1)</f>
        <v/>
      </c>
      <c r="EE8">
        <f>SUMIFS('EIA Imports'!$D:$D,'EIA Imports'!$E:$E,$A8,'EIA Imports'!$B:$B,EE$1)</f>
        <v/>
      </c>
      <c r="EF8">
        <f>SUMIFS('EIA Imports'!$D:$D,'EIA Imports'!$E:$E,$A8,'EIA Imports'!$B:$B,EF$1)</f>
        <v/>
      </c>
      <c r="EG8">
        <f>SUMIFS('EIA Imports'!$D:$D,'EIA Imports'!$E:$E,$A8,'EIA Imports'!$B:$B,EG$1)</f>
        <v/>
      </c>
      <c r="EH8">
        <f>SUMIFS('EIA Imports'!$D:$D,'EIA Imports'!$E:$E,$A8,'EIA Imports'!$B:$B,EH$1)</f>
        <v/>
      </c>
      <c r="EI8">
        <f>SUMIFS('EIA Imports'!$D:$D,'EIA Imports'!$E:$E,$A8,'EIA Imports'!$B:$B,EI$1)</f>
        <v/>
      </c>
      <c r="EJ8">
        <f>SUMIFS('EIA Imports'!$D:$D,'EIA Imports'!$E:$E,$A8,'EIA Imports'!$B:$B,EJ$1)</f>
        <v/>
      </c>
      <c r="EK8">
        <f>SUMIFS('EIA Imports'!$D:$D,'EIA Imports'!$E:$E,$A8,'EIA Imports'!$B:$B,EK$1)</f>
        <v/>
      </c>
      <c r="EL8">
        <f>SUMIFS('EIA Imports'!$D:$D,'EIA Imports'!$E:$E,$A8,'EIA Imports'!$B:$B,EL$1)</f>
        <v/>
      </c>
      <c r="EM8">
        <f>SUMIFS('EIA Imports'!$D:$D,'EIA Imports'!$E:$E,$A8,'EIA Imports'!$B:$B,EM$1)</f>
        <v/>
      </c>
      <c r="EN8">
        <f>SUMIFS('EIA Imports'!$D:$D,'EIA Imports'!$E:$E,$A8,'EIA Imports'!$B:$B,EN$1)</f>
        <v/>
      </c>
      <c r="EO8">
        <f>SUMIFS('EIA Imports'!$D:$D,'EIA Imports'!$E:$E,$A8,'EIA Imports'!$B:$B,EO$1)</f>
        <v/>
      </c>
      <c r="EP8">
        <f>SUMIFS('EIA Imports'!$D:$D,'EIA Imports'!$E:$E,$A8,'EIA Imports'!$B:$B,EP$1)</f>
        <v/>
      </c>
      <c r="EQ8">
        <f>SUMIFS('EIA Imports'!$D:$D,'EIA Imports'!$E:$E,$A8,'EIA Imports'!$B:$B,EQ$1)</f>
        <v/>
      </c>
      <c r="ER8">
        <f>SUMIFS('EIA Imports'!$D:$D,'EIA Imports'!$E:$E,$A8,'EIA Imports'!$B:$B,ER$1)</f>
        <v/>
      </c>
      <c r="ES8">
        <f>SUMIFS('EIA Imports'!$D:$D,'EIA Imports'!$E:$E,$A8,'EIA Imports'!$B:$B,ES$1)</f>
        <v/>
      </c>
      <c r="ET8">
        <f>SUMIFS('EIA Imports'!$D:$D,'EIA Imports'!$E:$E,$A8,'EIA Imports'!$B:$B,ET$1)</f>
        <v/>
      </c>
      <c r="EU8">
        <f>SUMIFS('EIA Imports'!$D:$D,'EIA Imports'!$E:$E,$A8,'EIA Imports'!$B:$B,EU$1)</f>
        <v/>
      </c>
      <c r="EV8">
        <f>SUMIFS('EIA Imports'!$D:$D,'EIA Imports'!$E:$E,$A8,'EIA Imports'!$B:$B,EV$1)</f>
        <v/>
      </c>
      <c r="EW8">
        <f>SUMIFS('EIA Imports'!$D:$D,'EIA Imports'!$E:$E,$A8,'EIA Imports'!$B:$B,EW$1)</f>
        <v/>
      </c>
      <c r="EX8">
        <f>SUMIFS('EIA Imports'!$D:$D,'EIA Imports'!$E:$E,$A8,'EIA Imports'!$B:$B,EX$1)</f>
        <v/>
      </c>
      <c r="EY8">
        <f>SUMIFS('EIA Imports'!$D:$D,'EIA Imports'!$E:$E,$A8,'EIA Imports'!$B:$B,EY$1)</f>
        <v/>
      </c>
      <c r="EZ8">
        <f>SUMIFS('EIA Imports'!$D:$D,'EIA Imports'!$E:$E,$A8,'EIA Imports'!$B:$B,EZ$1)</f>
        <v/>
      </c>
      <c r="FA8">
        <f>SUMIFS('EIA Imports'!$D:$D,'EIA Imports'!$E:$E,$A8,'EIA Imports'!$B:$B,FA$1)</f>
        <v/>
      </c>
      <c r="FB8">
        <f>SUMIFS('EIA Imports'!$D:$D,'EIA Imports'!$E:$E,$A8,'EIA Imports'!$B:$B,FB$1)</f>
        <v/>
      </c>
      <c r="FC8">
        <f>SUMIFS('EIA Imports'!$D:$D,'EIA Imports'!$E:$E,$A8,'EIA Imports'!$B:$B,FC$1)</f>
        <v/>
      </c>
      <c r="FD8">
        <f>SUMIFS('EIA Imports'!$D:$D,'EIA Imports'!$E:$E,$A8,'EIA Imports'!$B:$B,FD$1)</f>
        <v/>
      </c>
      <c r="FE8">
        <f>SUMIFS('EIA Imports'!$D:$D,'EIA Imports'!$E:$E,$A8,'EIA Imports'!$B:$B,FE$1)</f>
        <v/>
      </c>
      <c r="FF8">
        <f>SUMIFS('EIA Imports'!$D:$D,'EIA Imports'!$E:$E,$A8,'EIA Imports'!$B:$B,FF$1)</f>
        <v/>
      </c>
      <c r="FG8">
        <f>SUMIFS('EIA Imports'!$D:$D,'EIA Imports'!$E:$E,$A8,'EIA Imports'!$B:$B,FG$1)</f>
        <v/>
      </c>
      <c r="FH8">
        <f>SUMIFS('EIA Imports'!$D:$D,'EIA Imports'!$E:$E,$A8,'EIA Imports'!$B:$B,FH$1)</f>
        <v/>
      </c>
      <c r="FI8">
        <f>SUMIFS('EIA Imports'!$D:$D,'EIA Imports'!$E:$E,$A8,'EIA Imports'!$B:$B,FI$1)</f>
        <v/>
      </c>
      <c r="FJ8">
        <f>SUMIFS('EIA Imports'!$D:$D,'EIA Imports'!$E:$E,$A8,'EIA Imports'!$B:$B,FJ$1)</f>
        <v/>
      </c>
      <c r="FK8">
        <f>SUMIFS('EIA Imports'!$D:$D,'EIA Imports'!$E:$E,$A8,'EIA Imports'!$B:$B,FK$1)</f>
        <v/>
      </c>
      <c r="FL8">
        <f>SUMIFS('EIA Imports'!$D:$D,'EIA Imports'!$E:$E,$A8,'EIA Imports'!$B:$B,FL$1)</f>
        <v/>
      </c>
      <c r="FM8">
        <f>SUMIFS('EIA Imports'!$D:$D,'EIA Imports'!$E:$E,$A8,'EIA Imports'!$B:$B,FM$1)</f>
        <v/>
      </c>
      <c r="FN8">
        <f>SUMIFS('EIA Imports'!$D:$D,'EIA Imports'!$E:$E,$A8,'EIA Imports'!$B:$B,FN$1)</f>
        <v/>
      </c>
      <c r="FO8">
        <f>SUMIFS('EIA Imports'!$D:$D,'EIA Imports'!$E:$E,$A8,'EIA Imports'!$B:$B,FO$1)</f>
        <v/>
      </c>
      <c r="FP8">
        <f>SUMIFS('EIA Imports'!$D:$D,'EIA Imports'!$E:$E,$A8,'EIA Imports'!$B:$B,FP$1)</f>
        <v/>
      </c>
      <c r="FQ8">
        <f>SUMIFS('EIA Imports'!$D:$D,'EIA Imports'!$E:$E,$A8,'EIA Imports'!$B:$B,FQ$1)</f>
        <v/>
      </c>
      <c r="FR8">
        <f>SUMIFS('EIA Imports'!$D:$D,'EIA Imports'!$E:$E,$A8,'EIA Imports'!$B:$B,FR$1)</f>
        <v/>
      </c>
      <c r="FS8">
        <f>SUMIFS('EIA Imports'!$D:$D,'EIA Imports'!$E:$E,$A8,'EIA Imports'!$B:$B,FS$1)</f>
        <v/>
      </c>
      <c r="FT8">
        <f>SUMIFS('EIA Imports'!$D:$D,'EIA Imports'!$E:$E,$A8,'EIA Imports'!$B:$B,FT$1)</f>
        <v/>
      </c>
      <c r="FU8">
        <f>SUMIFS('EIA Imports'!$D:$D,'EIA Imports'!$E:$E,$A8,'EIA Imports'!$B:$B,FU$1)</f>
        <v/>
      </c>
      <c r="FV8">
        <f>SUMIFS('EIA Imports'!$D:$D,'EIA Imports'!$E:$E,$A8,'EIA Imports'!$B:$B,FV$1)</f>
        <v/>
      </c>
      <c r="FW8">
        <f>SUMIFS('EIA Imports'!$D:$D,'EIA Imports'!$E:$E,$A8,'EIA Imports'!$B:$B,FW$1)</f>
        <v/>
      </c>
      <c r="FX8">
        <f>SUMIFS('EIA Imports'!$D:$D,'EIA Imports'!$E:$E,$A8,'EIA Imports'!$B:$B,FX$1)</f>
        <v/>
      </c>
      <c r="FY8">
        <f>SUMIFS('EIA Imports'!$D:$D,'EIA Imports'!$E:$E,$A8,'EIA Imports'!$B:$B,FY$1)</f>
        <v/>
      </c>
      <c r="FZ8">
        <f>SUMIFS('EIA Imports'!$D:$D,'EIA Imports'!$E:$E,$A8,'EIA Imports'!$B:$B,FZ$1)</f>
        <v/>
      </c>
      <c r="GA8">
        <f>SUMIFS('EIA Imports'!$D:$D,'EIA Imports'!$E:$E,$A8,'EIA Imports'!$B:$B,GA$1)</f>
        <v/>
      </c>
      <c r="GB8">
        <f>SUMIFS('EIA Imports'!$D:$D,'EIA Imports'!$E:$E,$A8,'EIA Imports'!$B:$B,GB$1)</f>
        <v/>
      </c>
      <c r="GC8">
        <f>SUMIFS('EIA Imports'!$D:$D,'EIA Imports'!$E:$E,$A8,'EIA Imports'!$B:$B,GC$1)</f>
        <v/>
      </c>
      <c r="GD8">
        <f>SUMIFS('EIA Imports'!$D:$D,'EIA Imports'!$E:$E,$A8,'EIA Imports'!$B:$B,GD$1)</f>
        <v/>
      </c>
      <c r="GE8">
        <f>SUMIFS('EIA Imports'!$D:$D,'EIA Imports'!$E:$E,$A8,'EIA Imports'!$B:$B,GE$1)</f>
        <v/>
      </c>
      <c r="GF8">
        <f>SUMIFS('EIA Imports'!$D:$D,'EIA Imports'!$E:$E,$A8,'EIA Imports'!$B:$B,GF$1)</f>
        <v/>
      </c>
      <c r="GG8">
        <f>SUMIFS('EIA Imports'!$D:$D,'EIA Imports'!$E:$E,$A8,'EIA Imports'!$B:$B,GG$1)</f>
        <v/>
      </c>
      <c r="GH8">
        <f>SUMIFS('EIA Imports'!$D:$D,'EIA Imports'!$E:$E,$A8,'EIA Imports'!$B:$B,GH$1)</f>
        <v/>
      </c>
      <c r="GI8">
        <f>SUMIFS('EIA Imports'!$D:$D,'EIA Imports'!$E:$E,$A8,'EIA Imports'!$B:$B,GI$1)</f>
        <v/>
      </c>
      <c r="GJ8">
        <f>SUMIFS('EIA Imports'!$D:$D,'EIA Imports'!$E:$E,$A8,'EIA Imports'!$B:$B,GJ$1)</f>
        <v/>
      </c>
      <c r="GK8">
        <f>SUMIFS('EIA Imports'!$D:$D,'EIA Imports'!$E:$E,$A8,'EIA Imports'!$B:$B,GK$1)</f>
        <v/>
      </c>
      <c r="GL8">
        <f>SUMIFS('EIA Imports'!$D:$D,'EIA Imports'!$E:$E,$A8,'EIA Imports'!$B:$B,GL$1)</f>
        <v/>
      </c>
      <c r="GM8">
        <f>SUMIFS('EIA Imports'!$D:$D,'EIA Imports'!$E:$E,$A8,'EIA Imports'!$B:$B,GM$1)</f>
        <v/>
      </c>
      <c r="GN8">
        <f>SUMIFS('EIA Imports'!$D:$D,'EIA Imports'!$E:$E,$A8,'EIA Imports'!$B:$B,GN$1)</f>
        <v/>
      </c>
      <c r="GO8">
        <f>SUMIFS('EIA Imports'!$D:$D,'EIA Imports'!$E:$E,$A8,'EIA Imports'!$B:$B,GO$1)</f>
        <v/>
      </c>
      <c r="GP8">
        <f>SUMIFS('EIA Imports'!$D:$D,'EIA Imports'!$E:$E,$A8,'EIA Imports'!$B:$B,GP$1)</f>
        <v/>
      </c>
      <c r="GQ8">
        <f>SUMIFS('EIA Imports'!$D:$D,'EIA Imports'!$E:$E,$A8,'EIA Imports'!$B:$B,GQ$1)</f>
        <v/>
      </c>
      <c r="GR8">
        <f>SUMIFS('EIA Imports'!$D:$D,'EIA Imports'!$E:$E,$A8,'EIA Imports'!$B:$B,GR$1)</f>
        <v/>
      </c>
      <c r="GS8">
        <f>SUMIFS('EIA Imports'!$D:$D,'EIA Imports'!$E:$E,$A8,'EIA Imports'!$B:$B,GS$1)</f>
        <v/>
      </c>
      <c r="GT8">
        <f>SUMIFS('EIA Imports'!$D:$D,'EIA Imports'!$E:$E,$A8,'EIA Imports'!$B:$B,GT$1)</f>
        <v/>
      </c>
      <c r="GU8">
        <f>SUMIFS('EIA Imports'!$D:$D,'EIA Imports'!$E:$E,$A8,'EIA Imports'!$B:$B,GU$1)</f>
        <v/>
      </c>
      <c r="GV8">
        <f>SUMIFS('EIA Imports'!$D:$D,'EIA Imports'!$E:$E,$A8,'EIA Imports'!$B:$B,GV$1)</f>
        <v/>
      </c>
      <c r="GW8">
        <f>SUMIFS('EIA Imports'!$D:$D,'EIA Imports'!$E:$E,$A8,'EIA Imports'!$B:$B,GW$1)</f>
        <v/>
      </c>
      <c r="GX8">
        <f>SUMIFS('EIA Imports'!$D:$D,'EIA Imports'!$E:$E,$A8,'EIA Imports'!$B:$B,GX$1)</f>
        <v/>
      </c>
      <c r="GY8">
        <f>SUMIFS('EIA Imports'!$D:$D,'EIA Imports'!$E:$E,$A8,'EIA Imports'!$B:$B,GY$1)</f>
        <v/>
      </c>
      <c r="GZ8">
        <f>SUMIFS('EIA Imports'!$D:$D,'EIA Imports'!$E:$E,$A8,'EIA Imports'!$B:$B,GZ$1)</f>
        <v/>
      </c>
      <c r="HA8">
        <f>SUMIFS('EIA Imports'!$D:$D,'EIA Imports'!$E:$E,$A8,'EIA Imports'!$B:$B,HA$1)</f>
        <v/>
      </c>
      <c r="HB8">
        <f>SUMIFS('EIA Imports'!$D:$D,'EIA Imports'!$E:$E,$A8,'EIA Imports'!$B:$B,HB$1)</f>
        <v/>
      </c>
      <c r="HC8">
        <f>SUMIFS('EIA Imports'!$D:$D,'EIA Imports'!$E:$E,$A8,'EIA Imports'!$B:$B,HC$1)</f>
        <v/>
      </c>
      <c r="HD8">
        <f>SUMIFS('EIA Imports'!$D:$D,'EIA Imports'!$E:$E,$A8,'EIA Imports'!$B:$B,HD$1)</f>
        <v/>
      </c>
      <c r="HE8">
        <f>SUMIFS('EIA Imports'!$D:$D,'EIA Imports'!$E:$E,$A8,'EIA Imports'!$B:$B,HE$1)</f>
        <v/>
      </c>
      <c r="HF8">
        <f>SUMIFS('EIA Imports'!$D:$D,'EIA Imports'!$E:$E,$A8,'EIA Imports'!$B:$B,HF$1)</f>
        <v/>
      </c>
      <c r="HG8">
        <f>SUMIFS('EIA Imports'!$D:$D,'EIA Imports'!$E:$E,$A8,'EIA Imports'!$B:$B,HG$1)</f>
        <v/>
      </c>
      <c r="HH8">
        <f>SUMIFS('EIA Imports'!$D:$D,'EIA Imports'!$E:$E,$A8,'EIA Imports'!$B:$B,HH$1)</f>
        <v/>
      </c>
      <c r="HI8">
        <f>SUMIFS('EIA Imports'!$D:$D,'EIA Imports'!$E:$E,$A8,'EIA Imports'!$B:$B,HI$1)</f>
        <v/>
      </c>
      <c r="HJ8">
        <f>SUMIFS('EIA Imports'!$D:$D,'EIA Imports'!$E:$E,$A8,'EIA Imports'!$B:$B,HJ$1)</f>
        <v/>
      </c>
      <c r="HK8">
        <f>SUMIFS('EIA Imports'!$D:$D,'EIA Imports'!$E:$E,$A8,'EIA Imports'!$B:$B,HK$1)</f>
        <v/>
      </c>
      <c r="HL8">
        <f>SUMIFS('EIA Imports'!$D:$D,'EIA Imports'!$E:$E,$A8,'EIA Imports'!$B:$B,HL$1)</f>
        <v/>
      </c>
      <c r="HM8">
        <f>SUMIFS('EIA Imports'!$D:$D,'EIA Imports'!$E:$E,$A8,'EIA Imports'!$B:$B,HM$1)</f>
        <v/>
      </c>
      <c r="HN8">
        <f>SUMIFS('EIA Imports'!$D:$D,'EIA Imports'!$E:$E,$A8,'EIA Imports'!$B:$B,HN$1)</f>
        <v/>
      </c>
      <c r="HO8">
        <f>SUMIFS('EIA Imports'!$D:$D,'EIA Imports'!$E:$E,$A8,'EIA Imports'!$B:$B,HO$1)</f>
        <v/>
      </c>
      <c r="HP8">
        <f>SUMIFS('EIA Imports'!$D:$D,'EIA Imports'!$E:$E,$A8,'EIA Imports'!$B:$B,HP$1)</f>
        <v/>
      </c>
      <c r="HQ8">
        <f>SUMIFS('EIA Imports'!$D:$D,'EIA Imports'!$E:$E,$A8,'EIA Imports'!$B:$B,HQ$1)</f>
        <v/>
      </c>
      <c r="HR8">
        <f>SUMIFS('EIA Imports'!$D:$D,'EIA Imports'!$E:$E,$A8,'EIA Imports'!$B:$B,HR$1)</f>
        <v/>
      </c>
      <c r="HS8">
        <f>SUMIFS('EIA Imports'!$D:$D,'EIA Imports'!$E:$E,$A8,'EIA Imports'!$B:$B,HS$1)</f>
        <v/>
      </c>
      <c r="HT8">
        <f>SUMIFS('EIA Imports'!$D:$D,'EIA Imports'!$E:$E,$A8,'EIA Imports'!$B:$B,HT$1)</f>
        <v/>
      </c>
      <c r="HU8">
        <f>SUMIFS('EIA Imports'!$D:$D,'EIA Imports'!$E:$E,$A8,'EIA Imports'!$B:$B,HU$1)</f>
        <v/>
      </c>
      <c r="HV8">
        <f>SUMIFS('EIA Imports'!$D:$D,'EIA Imports'!$E:$E,$A8,'EIA Imports'!$B:$B,HV$1)</f>
        <v/>
      </c>
      <c r="HW8">
        <f>SUMIFS('EIA Imports'!$D:$D,'EIA Imports'!$E:$E,$A8,'EIA Imports'!$B:$B,HW$1)</f>
        <v/>
      </c>
      <c r="HX8">
        <f>SUMIFS('EIA Imports'!$D:$D,'EIA Imports'!$E:$E,$A8,'EIA Imports'!$B:$B,HX$1)</f>
        <v/>
      </c>
      <c r="HY8">
        <f>SUMIFS('EIA Imports'!$D:$D,'EIA Imports'!$E:$E,$A8,'EIA Imports'!$B:$B,HY$1)</f>
        <v/>
      </c>
      <c r="HZ8">
        <f>SUMIFS('EIA Imports'!$D:$D,'EIA Imports'!$E:$E,$A8,'EIA Imports'!$B:$B,HZ$1)</f>
        <v/>
      </c>
      <c r="IA8">
        <f>SUMIFS('EIA Imports'!$D:$D,'EIA Imports'!$E:$E,$A8,'EIA Imports'!$B:$B,IA$1)</f>
        <v/>
      </c>
      <c r="IB8">
        <f>SUMIFS('EIA Imports'!$D:$D,'EIA Imports'!$E:$E,$A8,'EIA Imports'!$B:$B,IB$1)</f>
        <v/>
      </c>
      <c r="IC8">
        <f>SUMIFS('EIA Imports'!$D:$D,'EIA Imports'!$E:$E,$A8,'EIA Imports'!$B:$B,IC$1)</f>
        <v/>
      </c>
      <c r="ID8">
        <f>SUMIFS('EIA Imports'!$D:$D,'EIA Imports'!$E:$E,$A8,'EIA Imports'!$B:$B,ID$1)</f>
        <v/>
      </c>
      <c r="IE8">
        <f>SUMIFS('EIA Imports'!$D:$D,'EIA Imports'!$E:$E,$A8,'EIA Imports'!$B:$B,IE$1)</f>
        <v/>
      </c>
      <c r="IF8">
        <f>SUMIFS('EIA Imports'!$D:$D,'EIA Imports'!$E:$E,$A8,'EIA Imports'!$B:$B,IF$1)</f>
        <v/>
      </c>
      <c r="IG8">
        <f>SUMIFS('EIA Imports'!$D:$D,'EIA Imports'!$E:$E,$A8,'EIA Imports'!$B:$B,IG$1)</f>
        <v/>
      </c>
      <c r="IH8">
        <f>SUMIFS('EIA Imports'!$D:$D,'EIA Imports'!$E:$E,$A8,'EIA Imports'!$B:$B,IH$1)</f>
        <v/>
      </c>
      <c r="II8">
        <f>SUMIFS('EIA Imports'!$D:$D,'EIA Imports'!$E:$E,$A8,'EIA Imports'!$B:$B,II$1)</f>
        <v/>
      </c>
      <c r="IJ8">
        <f>SUMIFS('EIA Imports'!$D:$D,'EIA Imports'!$E:$E,$A8,'EIA Imports'!$B:$B,IJ$1)</f>
        <v/>
      </c>
      <c r="IK8">
        <f>SUMIFS('EIA Imports'!$D:$D,'EIA Imports'!$E:$E,$A8,'EIA Imports'!$B:$B,IK$1)</f>
        <v/>
      </c>
      <c r="IL8">
        <f>SUMIFS('EIA Imports'!$D:$D,'EIA Imports'!$E:$E,$A8,'EIA Imports'!$B:$B,IL$1)</f>
        <v/>
      </c>
      <c r="IM8">
        <f>SUMIFS('EIA Imports'!$D:$D,'EIA Imports'!$E:$E,$A8,'EIA Imports'!$B:$B,IM$1)</f>
        <v/>
      </c>
      <c r="IN8">
        <f>SUMIFS('EIA Imports'!$D:$D,'EIA Imports'!$E:$E,$A8,'EIA Imports'!$B:$B,IN$1)</f>
        <v/>
      </c>
      <c r="IO8">
        <f>SUMIFS('EIA Imports'!$D:$D,'EIA Imports'!$E:$E,$A8,'EIA Imports'!$B:$B,IO$1)</f>
        <v/>
      </c>
      <c r="IP8">
        <f>SUMIFS('EIA Imports'!$D:$D,'EIA Imports'!$E:$E,$A8,'EIA Imports'!$B:$B,IP$1)</f>
        <v/>
      </c>
      <c r="IQ8">
        <f>SUMIFS('EIA Imports'!$D:$D,'EIA Imports'!$E:$E,$A8,'EIA Imports'!$B:$B,IQ$1)</f>
        <v/>
      </c>
      <c r="IR8">
        <f>SUMIFS('EIA Imports'!$D:$D,'EIA Imports'!$E:$E,$A8,'EIA Imports'!$B:$B,IR$1)</f>
        <v/>
      </c>
      <c r="IS8">
        <f>SUMIFS('EIA Imports'!$D:$D,'EIA Imports'!$E:$E,$A8,'EIA Imports'!$B:$B,IS$1)</f>
        <v/>
      </c>
      <c r="IT8">
        <f>SUMIFS('EIA Imports'!$D:$D,'EIA Imports'!$E:$E,$A8,'EIA Imports'!$B:$B,IT$1)</f>
        <v/>
      </c>
      <c r="IU8">
        <f>SUMIFS('EIA Imports'!$D:$D,'EIA Imports'!$E:$E,$A8,'EIA Imports'!$B:$B,IU$1)</f>
        <v/>
      </c>
      <c r="IV8">
        <f>SUMIFS('EIA Imports'!$D:$D,'EIA Imports'!$E:$E,$A8,'EIA Imports'!$B:$B,IV$1)</f>
        <v/>
      </c>
      <c r="IW8">
        <f>SUMIFS('EIA Imports'!$D:$D,'EIA Imports'!$E:$E,$A8,'EIA Imports'!$B:$B,IW$1)</f>
        <v/>
      </c>
      <c r="IX8">
        <f>SUMIFS('EIA Imports'!$D:$D,'EIA Imports'!$E:$E,$A8,'EIA Imports'!$B:$B,IX$1)</f>
        <v/>
      </c>
      <c r="IY8">
        <f>SUMIFS('EIA Imports'!$D:$D,'EIA Imports'!$E:$E,$A8,'EIA Imports'!$B:$B,IY$1)</f>
        <v/>
      </c>
      <c r="IZ8">
        <f>SUMIFS('EIA Imports'!$D:$D,'EIA Imports'!$E:$E,$A8,'EIA Imports'!$B:$B,IZ$1)</f>
        <v/>
      </c>
      <c r="JA8">
        <f>SUMIFS('EIA Imports'!$D:$D,'EIA Imports'!$E:$E,$A8,'EIA Imports'!$B:$B,JA$1)</f>
        <v/>
      </c>
      <c r="JB8">
        <f>SUMIFS('EIA Imports'!$D:$D,'EIA Imports'!$E:$E,$A8,'EIA Imports'!$B:$B,JB$1)</f>
        <v/>
      </c>
      <c r="JC8">
        <f>SUMIFS('EIA Imports'!$D:$D,'EIA Imports'!$E:$E,$A8,'EIA Imports'!$B:$B,JC$1)</f>
        <v/>
      </c>
      <c r="JD8">
        <f>SUMIFS('EIA Imports'!$D:$D,'EIA Imports'!$E:$E,$A8,'EIA Imports'!$B:$B,JD$1)</f>
        <v/>
      </c>
      <c r="JE8">
        <f>SUMIFS('EIA Imports'!$D:$D,'EIA Imports'!$E:$E,$A8,'EIA Imports'!$B:$B,JE$1)</f>
        <v/>
      </c>
      <c r="JF8">
        <f>SUMIFS('EIA Imports'!$D:$D,'EIA Imports'!$E:$E,$A8,'EIA Imports'!$B:$B,JF$1)</f>
        <v/>
      </c>
      <c r="JG8">
        <f>SUMIFS('EIA Imports'!$D:$D,'EIA Imports'!$E:$E,$A8,'EIA Imports'!$B:$B,JG$1)</f>
        <v/>
      </c>
      <c r="JH8">
        <f>SUMIFS('EIA Imports'!$D:$D,'EIA Imports'!$E:$E,$A8,'EIA Imports'!$B:$B,JH$1)</f>
        <v/>
      </c>
      <c r="JI8">
        <f>SUMIFS('EIA Imports'!$D:$D,'EIA Imports'!$E:$E,$A8,'EIA Imports'!$B:$B,JI$1)</f>
        <v/>
      </c>
      <c r="JJ8">
        <f>SUMIFS('EIA Imports'!$D:$D,'EIA Imports'!$E:$E,$A8,'EIA Imports'!$B:$B,JJ$1)</f>
        <v/>
      </c>
      <c r="JK8">
        <f>SUMIFS('EIA Imports'!$D:$D,'EIA Imports'!$E:$E,$A8,'EIA Imports'!$B:$B,JK$1)</f>
        <v/>
      </c>
      <c r="JL8">
        <f>SUMIFS('EIA Imports'!$D:$D,'EIA Imports'!$E:$E,$A8,'EIA Imports'!$B:$B,JL$1)</f>
        <v/>
      </c>
      <c r="JM8">
        <f>SUMIFS('EIA Imports'!$D:$D,'EIA Imports'!$E:$E,$A8,'EIA Imports'!$B:$B,JM$1)</f>
        <v/>
      </c>
      <c r="JN8">
        <f>SUMIFS('EIA Imports'!$D:$D,'EIA Imports'!$E:$E,$A8,'EIA Imports'!$B:$B,JN$1)</f>
        <v/>
      </c>
      <c r="JO8">
        <f>SUMIFS('EIA Imports'!$D:$D,'EIA Imports'!$E:$E,$A8,'EIA Imports'!$B:$B,JO$1)</f>
        <v/>
      </c>
      <c r="JP8">
        <f>SUMIFS('EIA Imports'!$D:$D,'EIA Imports'!$E:$E,$A8,'EIA Imports'!$B:$B,JP$1)</f>
        <v/>
      </c>
      <c r="JQ8">
        <f>SUMIFS('EIA Imports'!$D:$D,'EIA Imports'!$E:$E,$A8,'EIA Imports'!$B:$B,JQ$1)</f>
        <v/>
      </c>
      <c r="JR8">
        <f>SUMIFS('EIA Imports'!$D:$D,'EIA Imports'!$E:$E,$A8,'EIA Imports'!$B:$B,JR$1)</f>
        <v/>
      </c>
      <c r="JS8">
        <f>SUMIFS('EIA Imports'!$D:$D,'EIA Imports'!$E:$E,$A8,'EIA Imports'!$B:$B,JS$1)</f>
        <v/>
      </c>
      <c r="JT8">
        <f>SUMIFS('EIA Imports'!$D:$D,'EIA Imports'!$E:$E,$A8,'EIA Imports'!$B:$B,JT$1)</f>
        <v/>
      </c>
      <c r="JU8">
        <f>SUMIFS('EIA Imports'!$D:$D,'EIA Imports'!$E:$E,$A8,'EIA Imports'!$B:$B,JU$1)</f>
        <v/>
      </c>
      <c r="JV8">
        <f>SUMIFS('EIA Imports'!$D:$D,'EIA Imports'!$E:$E,$A8,'EIA Imports'!$B:$B,JV$1)</f>
        <v/>
      </c>
      <c r="JW8">
        <f>SUMIFS('EIA Imports'!$D:$D,'EIA Imports'!$E:$E,$A8,'EIA Imports'!$B:$B,JW$1)</f>
        <v/>
      </c>
      <c r="JX8">
        <f>SUMIFS('EIA Imports'!$D:$D,'EIA Imports'!$E:$E,$A8,'EIA Imports'!$B:$B,JX$1)</f>
        <v/>
      </c>
      <c r="JY8">
        <f>SUMIFS('EIA Imports'!$D:$D,'EIA Imports'!$E:$E,$A8,'EIA Imports'!$B:$B,JY$1)</f>
        <v/>
      </c>
      <c r="JZ8">
        <f>SUMIFS('EIA Imports'!$D:$D,'EIA Imports'!$E:$E,$A8,'EIA Imports'!$B:$B,JZ$1)</f>
        <v/>
      </c>
      <c r="KA8">
        <f>SUMIFS('EIA Imports'!$D:$D,'EIA Imports'!$E:$E,$A8,'EIA Imports'!$B:$B,KA$1)</f>
        <v/>
      </c>
      <c r="KB8">
        <f>SUMIFS('EIA Imports'!$D:$D,'EIA Imports'!$E:$E,$A8,'EIA Imports'!$B:$B,KB$1)</f>
        <v/>
      </c>
      <c r="KC8">
        <f>SUMIFS('EIA Imports'!$D:$D,'EIA Imports'!$E:$E,$A8,'EIA Imports'!$B:$B,KC$1)</f>
        <v/>
      </c>
      <c r="KD8">
        <f>SUMIFS('EIA Imports'!$D:$D,'EIA Imports'!$E:$E,$A8,'EIA Imports'!$B:$B,KD$1)</f>
        <v/>
      </c>
      <c r="KE8">
        <f>SUMIFS('EIA Imports'!$D:$D,'EIA Imports'!$E:$E,$A8,'EIA Imports'!$B:$B,KE$1)</f>
        <v/>
      </c>
      <c r="KF8">
        <f>SUMIFS('EIA Imports'!$D:$D,'EIA Imports'!$E:$E,$A8,'EIA Imports'!$B:$B,KF$1)</f>
        <v/>
      </c>
      <c r="KG8">
        <f>SUMIFS('EIA Imports'!$D:$D,'EIA Imports'!$E:$E,$A8,'EIA Imports'!$B:$B,KG$1)</f>
        <v/>
      </c>
      <c r="KH8">
        <f>SUMIFS('EIA Imports'!$D:$D,'EIA Imports'!$E:$E,$A8,'EIA Imports'!$B:$B,KH$1)</f>
        <v/>
      </c>
      <c r="KI8">
        <f>SUMIFS('EIA Imports'!$D:$D,'EIA Imports'!$E:$E,$A8,'EIA Imports'!$B:$B,KI$1)</f>
        <v/>
      </c>
      <c r="KJ8">
        <f>SUMIFS('EIA Imports'!$D:$D,'EIA Imports'!$E:$E,$A8,'EIA Imports'!$B:$B,KJ$1)</f>
        <v/>
      </c>
      <c r="KK8">
        <f>SUMIFS('EIA Imports'!$D:$D,'EIA Imports'!$E:$E,$A8,'EIA Imports'!$B:$B,KK$1)</f>
        <v/>
      </c>
      <c r="KL8">
        <f>SUMIFS('EIA Imports'!$D:$D,'EIA Imports'!$E:$E,$A8,'EIA Imports'!$B:$B,KL$1)</f>
        <v/>
      </c>
      <c r="KM8">
        <f>SUMIFS('EIA Imports'!$D:$D,'EIA Imports'!$E:$E,$A8,'EIA Imports'!$B:$B,KM$1)</f>
        <v/>
      </c>
      <c r="KN8">
        <f>SUMIFS('EIA Imports'!$D:$D,'EIA Imports'!$E:$E,$A8,'EIA Imports'!$B:$B,KN$1)</f>
        <v/>
      </c>
      <c r="KO8">
        <f>SUMIFS('EIA Imports'!$D:$D,'EIA Imports'!$E:$E,$A8,'EIA Imports'!$B:$B,KO$1)</f>
        <v/>
      </c>
      <c r="KP8">
        <f>SUMIFS('EIA Imports'!$D:$D,'EIA Imports'!$E:$E,$A8,'EIA Imports'!$B:$B,KP$1)</f>
        <v/>
      </c>
      <c r="KQ8">
        <f>SUMIFS('EIA Imports'!$D:$D,'EIA Imports'!$E:$E,$A8,'EIA Imports'!$B:$B,KQ$1)</f>
        <v/>
      </c>
      <c r="KR8">
        <f>SUMIFS('EIA Imports'!$D:$D,'EIA Imports'!$E:$E,$A8,'EIA Imports'!$B:$B,KR$1)</f>
        <v/>
      </c>
      <c r="KS8">
        <f>SUMIFS('EIA Imports'!$D:$D,'EIA Imports'!$E:$E,$A8,'EIA Imports'!$B:$B,KS$1)</f>
        <v/>
      </c>
      <c r="KT8">
        <f>SUMIFS('EIA Imports'!$D:$D,'EIA Imports'!$E:$E,$A8,'EIA Imports'!$B:$B,KT$1)</f>
        <v/>
      </c>
      <c r="KU8">
        <f>SUMIFS('EIA Imports'!$D:$D,'EIA Imports'!$E:$E,$A8,'EIA Imports'!$B:$B,KU$1)</f>
        <v/>
      </c>
      <c r="KV8">
        <f>SUMIFS('EIA Imports'!$D:$D,'EIA Imports'!$E:$E,$A8,'EIA Imports'!$B:$B,KV$1)</f>
        <v/>
      </c>
      <c r="KW8">
        <f>SUMIFS('EIA Imports'!$D:$D,'EIA Imports'!$E:$E,$A8,'EIA Imports'!$B:$B,KW$1)</f>
        <v/>
      </c>
      <c r="KX8">
        <f>SUMIFS('EIA Imports'!$D:$D,'EIA Imports'!$E:$E,$A8,'EIA Imports'!$B:$B,KX$1)</f>
        <v/>
      </c>
      <c r="KY8">
        <f>SUMIFS('EIA Imports'!$D:$D,'EIA Imports'!$E:$E,$A8,'EIA Imports'!$B:$B,KY$1)</f>
        <v/>
      </c>
      <c r="KZ8">
        <f>SUMIFS('EIA Imports'!$D:$D,'EIA Imports'!$E:$E,$A8,'EIA Imports'!$B:$B,KZ$1)</f>
        <v/>
      </c>
      <c r="LA8">
        <f>SUMIFS('EIA Imports'!$D:$D,'EIA Imports'!$E:$E,$A8,'EIA Imports'!$B:$B,LA$1)</f>
        <v/>
      </c>
      <c r="LB8">
        <f>SUMIFS('EIA Imports'!$D:$D,'EIA Imports'!$E:$E,$A8,'EIA Imports'!$B:$B,LB$1)</f>
        <v/>
      </c>
      <c r="LC8">
        <f>SUMIFS('EIA Imports'!$D:$D,'EIA Imports'!$E:$E,$A8,'EIA Imports'!$B:$B,LC$1)</f>
        <v/>
      </c>
      <c r="LD8">
        <f>SUMIFS('EIA Imports'!$D:$D,'EIA Imports'!$E:$E,$A8,'EIA Imports'!$B:$B,LD$1)</f>
        <v/>
      </c>
      <c r="LE8">
        <f>SUMIFS('EIA Imports'!$D:$D,'EIA Imports'!$E:$E,$A8,'EIA Imports'!$B:$B,LE$1)</f>
        <v/>
      </c>
      <c r="LF8">
        <f>SUMIFS('EIA Imports'!$D:$D,'EIA Imports'!$E:$E,$A8,'EIA Imports'!$B:$B,LF$1)</f>
        <v/>
      </c>
      <c r="LG8">
        <f>SUMIFS('EIA Imports'!$D:$D,'EIA Imports'!$E:$E,$A8,'EIA Imports'!$B:$B,LG$1)</f>
        <v/>
      </c>
      <c r="LH8">
        <f>SUMIFS('EIA Imports'!$D:$D,'EIA Imports'!$E:$E,$A8,'EIA Imports'!$B:$B,LH$1)</f>
        <v/>
      </c>
      <c r="LI8">
        <f>SUMIFS('EIA Imports'!$D:$D,'EIA Imports'!$E:$E,$A8,'EIA Imports'!$B:$B,LI$1)</f>
        <v/>
      </c>
      <c r="LJ8">
        <f>SUMIFS('EIA Imports'!$D:$D,'EIA Imports'!$E:$E,$A8,'EIA Imports'!$B:$B,LJ$1)</f>
        <v/>
      </c>
      <c r="LK8">
        <f>SUMIFS('EIA Imports'!$D:$D,'EIA Imports'!$E:$E,$A8,'EIA Imports'!$B:$B,LK$1)</f>
        <v/>
      </c>
      <c r="LL8">
        <f>SUMIFS('EIA Imports'!$D:$D,'EIA Imports'!$E:$E,$A8,'EIA Imports'!$B:$B,LL$1)</f>
        <v/>
      </c>
      <c r="LM8">
        <f>SUMIFS('EIA Imports'!$D:$D,'EIA Imports'!$E:$E,$A8,'EIA Imports'!$B:$B,LM$1)</f>
        <v/>
      </c>
      <c r="LN8">
        <f>SUMIFS('EIA Imports'!$D:$D,'EIA Imports'!$E:$E,$A8,'EIA Imports'!$B:$B,LN$1)</f>
        <v/>
      </c>
      <c r="LO8">
        <f>SUMIFS('EIA Imports'!$D:$D,'EIA Imports'!$E:$E,$A8,'EIA Imports'!$B:$B,LO$1)</f>
        <v/>
      </c>
      <c r="LP8">
        <f>SUMIFS('EIA Imports'!$D:$D,'EIA Imports'!$E:$E,$A8,'EIA Imports'!$B:$B,LP$1)</f>
        <v/>
      </c>
      <c r="LQ8">
        <f>SUMIFS('EIA Imports'!$D:$D,'EIA Imports'!$E:$E,$A8,'EIA Imports'!$B:$B,LQ$1)</f>
        <v/>
      </c>
      <c r="LR8">
        <f>SUMIFS('EIA Imports'!$D:$D,'EIA Imports'!$E:$E,$A8,'EIA Imports'!$B:$B,LR$1)</f>
        <v/>
      </c>
      <c r="LS8">
        <f>SUMIFS('EIA Imports'!$D:$D,'EIA Imports'!$E:$E,$A8,'EIA Imports'!$B:$B,LS$1)</f>
        <v/>
      </c>
      <c r="LT8">
        <f>SUMIFS('EIA Imports'!$D:$D,'EIA Imports'!$E:$E,$A8,'EIA Imports'!$B:$B,LT$1)</f>
        <v/>
      </c>
      <c r="LU8">
        <f>SUMIFS('EIA Imports'!$D:$D,'EIA Imports'!$E:$E,$A8,'EIA Imports'!$B:$B,LU$1)</f>
        <v/>
      </c>
      <c r="LV8">
        <f>SUMIFS('EIA Imports'!$D:$D,'EIA Imports'!$E:$E,$A8,'EIA Imports'!$B:$B,LV$1)</f>
        <v/>
      </c>
      <c r="LW8">
        <f>SUMIFS('EIA Imports'!$D:$D,'EIA Imports'!$E:$E,$A8,'EIA Imports'!$B:$B,LW$1)</f>
        <v/>
      </c>
      <c r="LX8">
        <f>SUMIFS('EIA Imports'!$D:$D,'EIA Imports'!$E:$E,$A8,'EIA Imports'!$B:$B,LX$1)</f>
        <v/>
      </c>
      <c r="LY8">
        <f>SUMIFS('EIA Imports'!$D:$D,'EIA Imports'!$E:$E,$A8,'EIA Imports'!$B:$B,LY$1)</f>
        <v/>
      </c>
      <c r="LZ8">
        <f>SUMIFS('EIA Imports'!$D:$D,'EIA Imports'!$E:$E,$A8,'EIA Imports'!$B:$B,LZ$1)</f>
        <v/>
      </c>
      <c r="MA8">
        <f>SUMIFS('EIA Imports'!$D:$D,'EIA Imports'!$E:$E,$A8,'EIA Imports'!$B:$B,MA$1)</f>
        <v/>
      </c>
      <c r="MB8">
        <f>SUMIFS('EIA Imports'!$D:$D,'EIA Imports'!$E:$E,$A8,'EIA Imports'!$B:$B,MB$1)</f>
        <v/>
      </c>
      <c r="MC8">
        <f>SUMIFS('EIA Imports'!$D:$D,'EIA Imports'!$E:$E,$A8,'EIA Imports'!$B:$B,MC$1)</f>
        <v/>
      </c>
      <c r="MD8">
        <f>SUMIFS('EIA Imports'!$D:$D,'EIA Imports'!$E:$E,$A8,'EIA Imports'!$B:$B,MD$1)</f>
        <v/>
      </c>
      <c r="ME8">
        <f>SUMIFS('EIA Imports'!$D:$D,'EIA Imports'!$E:$E,$A8,'EIA Imports'!$B:$B,ME$1)</f>
        <v/>
      </c>
      <c r="MF8">
        <f>SUMIFS('EIA Imports'!$D:$D,'EIA Imports'!$E:$E,$A8,'EIA Imports'!$B:$B,MF$1)</f>
        <v/>
      </c>
      <c r="MG8">
        <f>SUMIFS('EIA Imports'!$D:$D,'EIA Imports'!$E:$E,$A8,'EIA Imports'!$B:$B,MG$1)</f>
        <v/>
      </c>
      <c r="MH8">
        <f>SUMIFS('EIA Imports'!$D:$D,'EIA Imports'!$E:$E,$A8,'EIA Imports'!$B:$B,MH$1)</f>
        <v/>
      </c>
      <c r="MI8">
        <f>SUMIFS('EIA Imports'!$D:$D,'EIA Imports'!$E:$E,$A8,'EIA Imports'!$B:$B,MI$1)</f>
        <v/>
      </c>
      <c r="MJ8">
        <f>SUMIFS('EIA Imports'!$D:$D,'EIA Imports'!$E:$E,$A8,'EIA Imports'!$B:$B,MJ$1)</f>
        <v/>
      </c>
      <c r="MK8">
        <f>SUMIFS('EIA Imports'!$D:$D,'EIA Imports'!$E:$E,$A8,'EIA Imports'!$B:$B,MK$1)</f>
        <v/>
      </c>
      <c r="ML8">
        <f>SUMIFS('EIA Imports'!$D:$D,'EIA Imports'!$E:$E,$A8,'EIA Imports'!$B:$B,ML$1)</f>
        <v/>
      </c>
      <c r="MM8">
        <f>SUMIFS('EIA Imports'!$D:$D,'EIA Imports'!$E:$E,$A8,'EIA Imports'!$B:$B,MM$1)</f>
        <v/>
      </c>
      <c r="MN8">
        <f>SUMIFS('EIA Imports'!$D:$D,'EIA Imports'!$E:$E,$A8,'EIA Imports'!$B:$B,MN$1)</f>
        <v/>
      </c>
      <c r="MO8">
        <f>SUMIFS('EIA Imports'!$D:$D,'EIA Imports'!$E:$E,$A8,'EIA Imports'!$B:$B,MO$1)</f>
        <v/>
      </c>
      <c r="MP8">
        <f>SUMIFS('EIA Imports'!$D:$D,'EIA Imports'!$E:$E,$A8,'EIA Imports'!$B:$B,MP$1)</f>
        <v/>
      </c>
      <c r="MQ8">
        <f>SUMIFS('EIA Imports'!$D:$D,'EIA Imports'!$E:$E,$A8,'EIA Imports'!$B:$B,MQ$1)</f>
        <v/>
      </c>
      <c r="MR8">
        <f>SUMIFS('EIA Imports'!$D:$D,'EIA Imports'!$E:$E,$A8,'EIA Imports'!$B:$B,MR$1)</f>
        <v/>
      </c>
      <c r="MS8">
        <f>SUMIFS('EIA Imports'!$D:$D,'EIA Imports'!$E:$E,$A8,'EIA Imports'!$B:$B,MS$1)</f>
        <v/>
      </c>
      <c r="MT8">
        <f>SUMIFS('EIA Imports'!$D:$D,'EIA Imports'!$E:$E,$A8,'EIA Imports'!$B:$B,MT$1)</f>
        <v/>
      </c>
      <c r="MU8">
        <f>SUMIFS('EIA Imports'!$D:$D,'EIA Imports'!$E:$E,$A8,'EIA Imports'!$B:$B,MU$1)</f>
        <v/>
      </c>
      <c r="MV8">
        <f>SUMIFS('EIA Imports'!$D:$D,'EIA Imports'!$E:$E,$A8,'EIA Imports'!$B:$B,MV$1)</f>
        <v/>
      </c>
      <c r="MW8">
        <f>SUMIFS('EIA Imports'!$D:$D,'EIA Imports'!$E:$E,$A8,'EIA Imports'!$B:$B,MW$1)</f>
        <v/>
      </c>
      <c r="MX8">
        <f>SUMIFS('EIA Imports'!$D:$D,'EIA Imports'!$E:$E,$A8,'EIA Imports'!$B:$B,MX$1)</f>
        <v/>
      </c>
      <c r="MY8">
        <f>SUMIFS('EIA Imports'!$D:$D,'EIA Imports'!$E:$E,$A8,'EIA Imports'!$B:$B,MY$1)</f>
        <v/>
      </c>
      <c r="MZ8">
        <f>SUMIFS('EIA Imports'!$D:$D,'EIA Imports'!$E:$E,$A8,'EIA Imports'!$B:$B,MZ$1)</f>
        <v/>
      </c>
      <c r="NA8">
        <f>SUMIFS('EIA Imports'!$D:$D,'EIA Imports'!$E:$E,$A8,'EIA Imports'!$B:$B,NA$1)</f>
        <v/>
      </c>
      <c r="NB8">
        <f>SUMIFS('EIA Imports'!$D:$D,'EIA Imports'!$E:$E,$A8,'EIA Imports'!$B:$B,NB$1)</f>
        <v/>
      </c>
      <c r="NC8">
        <f>SUMIFS('EIA Imports'!$D:$D,'EIA Imports'!$E:$E,$A8,'EIA Imports'!$B:$B,NC$1)</f>
        <v/>
      </c>
      <c r="ND8">
        <f>SUMIFS('EIA Imports'!$D:$D,'EIA Imports'!$E:$E,$A8,'EIA Imports'!$B:$B,ND$1)</f>
        <v/>
      </c>
      <c r="NE8">
        <f>SUMIFS('EIA Imports'!$D:$D,'EIA Imports'!$E:$E,$A8,'EIA Imports'!$B:$B,NE$1)</f>
        <v/>
      </c>
      <c r="NF8">
        <f>SUMIFS('EIA Imports'!$D:$D,'EIA Imports'!$E:$E,$A8,'EIA Imports'!$B:$B,NF$1)</f>
        <v/>
      </c>
      <c r="NG8">
        <f>SUMIFS('EIA Imports'!$D:$D,'EIA Imports'!$E:$E,$A8,'EIA Imports'!$B:$B,NG$1)</f>
        <v/>
      </c>
      <c r="NH8">
        <f>SUMIFS('EIA Imports'!$D:$D,'EIA Imports'!$E:$E,$A8,'EIA Imports'!$B:$B,NH$1)</f>
        <v/>
      </c>
      <c r="NI8">
        <f>SUMIFS('EIA Imports'!$D:$D,'EIA Imports'!$E:$E,$A8,'EIA Imports'!$B:$B,NI$1)</f>
        <v/>
      </c>
      <c r="NJ8">
        <f>SUMIFS('EIA Imports'!$D:$D,'EIA Imports'!$E:$E,$A8,'EIA Imports'!$B:$B,NJ$1)</f>
        <v/>
      </c>
      <c r="NK8">
        <f>SUMIFS('EIA Imports'!$D:$D,'EIA Imports'!$E:$E,$A8,'EIA Imports'!$B:$B,NK$1)</f>
        <v/>
      </c>
      <c r="NL8">
        <f>SUMIFS('EIA Imports'!$D:$D,'EIA Imports'!$E:$E,$A8,'EIA Imports'!$B:$B,NL$1)</f>
        <v/>
      </c>
      <c r="NM8">
        <f>SUMIFS('EIA Imports'!$D:$D,'EIA Imports'!$E:$E,$A8,'EIA Imports'!$B:$B,NM$1)</f>
        <v/>
      </c>
      <c r="NN8">
        <f>SUMIFS('EIA Imports'!$D:$D,'EIA Imports'!$E:$E,$A8,'EIA Imports'!$B:$B,NN$1)</f>
        <v/>
      </c>
      <c r="NO8">
        <f>SUMIFS('EIA Imports'!$D:$D,'EIA Imports'!$E:$E,$A8,'EIA Imports'!$B:$B,NO$1)</f>
        <v/>
      </c>
      <c r="NP8">
        <f>SUMIFS('EIA Imports'!$D:$D,'EIA Imports'!$E:$E,$A8,'EIA Imports'!$B:$B,NP$1)</f>
        <v/>
      </c>
      <c r="NQ8">
        <f>SUMIFS('EIA Imports'!$D:$D,'EIA Imports'!$E:$E,$A8,'EIA Imports'!$B:$B,NQ$1)</f>
        <v/>
      </c>
      <c r="NR8">
        <f>SUMIFS('EIA Imports'!$D:$D,'EIA Imports'!$E:$E,$A8,'EIA Imports'!$B:$B,NR$1)</f>
        <v/>
      </c>
      <c r="NS8">
        <f>SUMIFS('EIA Imports'!$D:$D,'EIA Imports'!$E:$E,$A8,'EIA Imports'!$B:$B,NS$1)</f>
        <v/>
      </c>
      <c r="NT8">
        <f>SUMIFS('EIA Imports'!$D:$D,'EIA Imports'!$E:$E,$A8,'EIA Imports'!$B:$B,NT$1)</f>
        <v/>
      </c>
      <c r="NU8">
        <f>SUMIFS('EIA Imports'!$D:$D,'EIA Imports'!$E:$E,$A8,'EIA Imports'!$B:$B,NU$1)</f>
        <v/>
      </c>
      <c r="NV8">
        <f>SUMIFS('EIA Imports'!$D:$D,'EIA Imports'!$E:$E,$A8,'EIA Imports'!$B:$B,NV$1)</f>
        <v/>
      </c>
      <c r="NW8">
        <f>SUMIFS('EIA Imports'!$D:$D,'EIA Imports'!$E:$E,$A8,'EIA Imports'!$B:$B,NW$1)</f>
        <v/>
      </c>
      <c r="NX8">
        <f>SUMIFS('EIA Imports'!$D:$D,'EIA Imports'!$E:$E,$A8,'EIA Imports'!$B:$B,NX$1)</f>
        <v/>
      </c>
      <c r="NY8">
        <f>SUMIFS('EIA Imports'!$D:$D,'EIA Imports'!$E:$E,$A8,'EIA Imports'!$B:$B,NY$1)</f>
        <v/>
      </c>
      <c r="NZ8">
        <f>SUMIFS('EIA Imports'!$D:$D,'EIA Imports'!$E:$E,$A8,'EIA Imports'!$B:$B,NZ$1)</f>
        <v/>
      </c>
      <c r="OA8">
        <f>SUMIFS('EIA Imports'!$D:$D,'EIA Imports'!$E:$E,$A8,'EIA Imports'!$B:$B,OA$1)</f>
        <v/>
      </c>
      <c r="OB8">
        <f>SUMIFS('EIA Imports'!$D:$D,'EIA Imports'!$E:$E,$A8,'EIA Imports'!$B:$B,OB$1)</f>
        <v/>
      </c>
      <c r="OC8">
        <f>SUMIFS('EIA Imports'!$D:$D,'EIA Imports'!$E:$E,$A8,'EIA Imports'!$B:$B,OC$1)</f>
        <v/>
      </c>
      <c r="OD8">
        <f>SUMIFS('EIA Imports'!$D:$D,'EIA Imports'!$E:$E,$A8,'EIA Imports'!$B:$B,OD$1)</f>
        <v/>
      </c>
      <c r="OE8">
        <f>SUMIFS('EIA Imports'!$D:$D,'EIA Imports'!$E:$E,$A8,'EIA Imports'!$B:$B,OE$1)</f>
        <v/>
      </c>
      <c r="OF8">
        <f>SUMIFS('EIA Imports'!$D:$D,'EIA Imports'!$E:$E,$A8,'EIA Imports'!$B:$B,OF$1)</f>
        <v/>
      </c>
      <c r="OG8">
        <f>SUMIFS('EIA Imports'!$D:$D,'EIA Imports'!$E:$E,$A8,'EIA Imports'!$B:$B,OG$1)</f>
        <v/>
      </c>
      <c r="OH8">
        <f>SUMIFS('EIA Imports'!$D:$D,'EIA Imports'!$E:$E,$A8,'EIA Imports'!$B:$B,OH$1)</f>
        <v/>
      </c>
      <c r="OI8">
        <f>SUMIFS('EIA Imports'!$D:$D,'EIA Imports'!$E:$E,$A8,'EIA Imports'!$B:$B,OI$1)</f>
        <v/>
      </c>
      <c r="OJ8">
        <f>SUMIFS('EIA Imports'!$D:$D,'EIA Imports'!$E:$E,$A8,'EIA Imports'!$B:$B,OJ$1)</f>
        <v/>
      </c>
      <c r="OK8">
        <f>SUMIFS('EIA Imports'!$D:$D,'EIA Imports'!$E:$E,$A8,'EIA Imports'!$B:$B,OK$1)</f>
        <v/>
      </c>
      <c r="OL8">
        <f>SUMIFS('EIA Imports'!$D:$D,'EIA Imports'!$E:$E,$A8,'EIA Imports'!$B:$B,OL$1)</f>
        <v/>
      </c>
      <c r="OM8">
        <f>SUMIFS('EIA Imports'!$D:$D,'EIA Imports'!$E:$E,$A8,'EIA Imports'!$B:$B,OM$1)</f>
        <v/>
      </c>
      <c r="ON8">
        <f>SUMIFS('EIA Imports'!$D:$D,'EIA Imports'!$E:$E,$A8,'EIA Imports'!$B:$B,ON$1)</f>
        <v/>
      </c>
      <c r="OO8">
        <f>SUMIFS('EIA Imports'!$D:$D,'EIA Imports'!$E:$E,$A8,'EIA Imports'!$B:$B,OO$1)</f>
        <v/>
      </c>
      <c r="OP8">
        <f>SUMIFS('EIA Imports'!$D:$D,'EIA Imports'!$E:$E,$A8,'EIA Imports'!$B:$B,OP$1)</f>
        <v/>
      </c>
      <c r="OQ8">
        <f>SUMIFS('EIA Imports'!$D:$D,'EIA Imports'!$E:$E,$A8,'EIA Imports'!$B:$B,OQ$1)</f>
        <v/>
      </c>
      <c r="OR8">
        <f>SUMIFS('EIA Imports'!$D:$D,'EIA Imports'!$E:$E,$A8,'EIA Imports'!$B:$B,OR$1)</f>
        <v/>
      </c>
      <c r="OS8">
        <f>SUMIFS('EIA Imports'!$D:$D,'EIA Imports'!$E:$E,$A8,'EIA Imports'!$B:$B,OS$1)</f>
        <v/>
      </c>
      <c r="OT8">
        <f>SUMIFS('EIA Imports'!$D:$D,'EIA Imports'!$E:$E,$A8,'EIA Imports'!$B:$B,OT$1)</f>
        <v/>
      </c>
      <c r="OU8">
        <f>SUMIFS('EIA Imports'!$D:$D,'EIA Imports'!$E:$E,$A8,'EIA Imports'!$B:$B,OU$1)</f>
        <v/>
      </c>
      <c r="OV8">
        <f>SUMIFS('EIA Imports'!$D:$D,'EIA Imports'!$E:$E,$A8,'EIA Imports'!$B:$B,OV$1)</f>
        <v/>
      </c>
      <c r="OW8">
        <f>SUMIFS('EIA Imports'!$D:$D,'EIA Imports'!$E:$E,$A8,'EIA Imports'!$B:$B,OW$1)</f>
        <v/>
      </c>
      <c r="OX8">
        <f>SUMIFS('EIA Imports'!$D:$D,'EIA Imports'!$E:$E,$A8,'EIA Imports'!$B:$B,OX$1)</f>
        <v/>
      </c>
      <c r="OY8">
        <f>SUMIFS('EIA Imports'!$D:$D,'EIA Imports'!$E:$E,$A8,'EIA Imports'!$B:$B,OY$1)</f>
        <v/>
      </c>
      <c r="OZ8">
        <f>SUMIFS('EIA Imports'!$D:$D,'EIA Imports'!$E:$E,$A8,'EIA Imports'!$B:$B,OZ$1)</f>
        <v/>
      </c>
      <c r="PA8">
        <f>SUMIFS('EIA Imports'!$D:$D,'EIA Imports'!$E:$E,$A8,'EIA Imports'!$B:$B,PA$1)</f>
        <v/>
      </c>
      <c r="PB8">
        <f>SUMIFS('EIA Imports'!$D:$D,'EIA Imports'!$E:$E,$A8,'EIA Imports'!$B:$B,PB$1)</f>
        <v/>
      </c>
      <c r="PC8">
        <f>SUMIFS('EIA Imports'!$D:$D,'EIA Imports'!$E:$E,$A8,'EIA Imports'!$B:$B,PC$1)</f>
        <v/>
      </c>
      <c r="PD8">
        <f>SUMIFS('EIA Imports'!$D:$D,'EIA Imports'!$E:$E,$A8,'EIA Imports'!$B:$B,PD$1)</f>
        <v/>
      </c>
      <c r="PE8">
        <f>SUMIFS('EIA Imports'!$D:$D,'EIA Imports'!$E:$E,$A8,'EIA Imports'!$B:$B,PE$1)</f>
        <v/>
      </c>
      <c r="PF8">
        <f>SUMIFS('EIA Imports'!$D:$D,'EIA Imports'!$E:$E,$A8,'EIA Imports'!$B:$B,PF$1)</f>
        <v/>
      </c>
      <c r="PG8">
        <f>SUMIFS('EIA Imports'!$D:$D,'EIA Imports'!$E:$E,$A8,'EIA Imports'!$B:$B,PG$1)</f>
        <v/>
      </c>
      <c r="PH8">
        <f>SUMIFS('EIA Imports'!$D:$D,'EIA Imports'!$E:$E,$A8,'EIA Imports'!$B:$B,PH$1)</f>
        <v/>
      </c>
      <c r="PI8">
        <f>SUMIFS('EIA Imports'!$D:$D,'EIA Imports'!$E:$E,$A8,'EIA Imports'!$B:$B,PI$1)</f>
        <v/>
      </c>
      <c r="PJ8">
        <f>SUMIFS('EIA Imports'!$D:$D,'EIA Imports'!$E:$E,$A8,'EIA Imports'!$B:$B,PJ$1)</f>
        <v/>
      </c>
      <c r="PK8">
        <f>SUMIFS('EIA Imports'!$D:$D,'EIA Imports'!$E:$E,$A8,'EIA Imports'!$B:$B,PK$1)</f>
        <v/>
      </c>
      <c r="PL8">
        <f>SUMIFS('EIA Imports'!$D:$D,'EIA Imports'!$E:$E,$A8,'EIA Imports'!$B:$B,PL$1)</f>
        <v/>
      </c>
      <c r="PM8">
        <f>SUMIFS('EIA Imports'!$D:$D,'EIA Imports'!$E:$E,$A8,'EIA Imports'!$B:$B,PM$1)</f>
        <v/>
      </c>
      <c r="PN8">
        <f>SUMIFS('EIA Imports'!$D:$D,'EIA Imports'!$E:$E,$A8,'EIA Imports'!$B:$B,PN$1)</f>
        <v/>
      </c>
      <c r="PO8">
        <f>SUMIFS('EIA Imports'!$D:$D,'EIA Imports'!$E:$E,$A8,'EIA Imports'!$B:$B,PO$1)</f>
        <v/>
      </c>
      <c r="PP8">
        <f>SUMIFS('EIA Imports'!$D:$D,'EIA Imports'!$E:$E,$A8,'EIA Imports'!$B:$B,PP$1)</f>
        <v/>
      </c>
      <c r="PQ8">
        <f>SUMIFS('EIA Imports'!$D:$D,'EIA Imports'!$E:$E,$A8,'EIA Imports'!$B:$B,PQ$1)</f>
        <v/>
      </c>
      <c r="PR8">
        <f>SUMIFS('EIA Imports'!$D:$D,'EIA Imports'!$E:$E,$A8,'EIA Imports'!$B:$B,PR$1)</f>
        <v/>
      </c>
      <c r="PS8">
        <f>SUMIFS('EIA Imports'!$D:$D,'EIA Imports'!$E:$E,$A8,'EIA Imports'!$B:$B,PS$1)</f>
        <v/>
      </c>
      <c r="PT8">
        <f>SUMIFS('EIA Imports'!$D:$D,'EIA Imports'!$E:$E,$A8,'EIA Imports'!$B:$B,PT$1)</f>
        <v/>
      </c>
      <c r="PU8">
        <f>SUMIFS('EIA Imports'!$D:$D,'EIA Imports'!$E:$E,$A8,'EIA Imports'!$B:$B,PU$1)</f>
        <v/>
      </c>
      <c r="PV8">
        <f>SUMIFS('EIA Imports'!$D:$D,'EIA Imports'!$E:$E,$A8,'EIA Imports'!$B:$B,PV$1)</f>
        <v/>
      </c>
      <c r="PW8">
        <f>SUMIFS('EIA Imports'!$D:$D,'EIA Imports'!$E:$E,$A8,'EIA Imports'!$B:$B,PW$1)</f>
        <v/>
      </c>
      <c r="PX8">
        <f>SUMIFS('EIA Imports'!$D:$D,'EIA Imports'!$E:$E,$A8,'EIA Imports'!$B:$B,PX$1)</f>
        <v/>
      </c>
      <c r="PY8">
        <f>SUMIFS('EIA Imports'!$D:$D,'EIA Imports'!$E:$E,$A8,'EIA Imports'!$B:$B,PY$1)</f>
        <v/>
      </c>
      <c r="PZ8">
        <f>SUMIFS('EIA Imports'!$D:$D,'EIA Imports'!$E:$E,$A8,'EIA Imports'!$B:$B,PZ$1)</f>
        <v/>
      </c>
      <c r="QA8">
        <f>SUMIFS('EIA Imports'!$D:$D,'EIA Imports'!$E:$E,$A8,'EIA Imports'!$B:$B,QA$1)</f>
        <v/>
      </c>
      <c r="QB8">
        <f>SUMIFS('EIA Imports'!$D:$D,'EIA Imports'!$E:$E,$A8,'EIA Imports'!$B:$B,QB$1)</f>
        <v/>
      </c>
      <c r="QC8">
        <f>SUMIFS('EIA Imports'!$D:$D,'EIA Imports'!$E:$E,$A8,'EIA Imports'!$B:$B,QC$1)</f>
        <v/>
      </c>
      <c r="QD8">
        <f>SUMIFS('EIA Imports'!$D:$D,'EIA Imports'!$E:$E,$A8,'EIA Imports'!$B:$B,QD$1)</f>
        <v/>
      </c>
      <c r="QE8">
        <f>SUMIFS('EIA Imports'!$D:$D,'EIA Imports'!$E:$E,$A8,'EIA Imports'!$B:$B,QE$1)</f>
        <v/>
      </c>
      <c r="QF8">
        <f>SUMIFS('EIA Imports'!$D:$D,'EIA Imports'!$E:$E,$A8,'EIA Imports'!$B:$B,QF$1)</f>
        <v/>
      </c>
      <c r="QG8">
        <f>SUMIFS('EIA Imports'!$D:$D,'EIA Imports'!$E:$E,$A8,'EIA Imports'!$B:$B,QG$1)</f>
        <v/>
      </c>
      <c r="QH8">
        <f>SUMIFS('EIA Imports'!$D:$D,'EIA Imports'!$E:$E,$A8,'EIA Imports'!$B:$B,QH$1)</f>
        <v/>
      </c>
      <c r="QI8">
        <f>SUMIFS('EIA Imports'!$D:$D,'EIA Imports'!$E:$E,$A8,'EIA Imports'!$B:$B,QI$1)</f>
        <v/>
      </c>
      <c r="QJ8">
        <f>SUMIFS('EIA Imports'!$D:$D,'EIA Imports'!$E:$E,$A8,'EIA Imports'!$B:$B,QJ$1)</f>
        <v/>
      </c>
      <c r="QK8">
        <f>SUMIFS('EIA Imports'!$D:$D,'EIA Imports'!$E:$E,$A8,'EIA Imports'!$B:$B,QK$1)</f>
        <v/>
      </c>
      <c r="QL8">
        <f>SUMIFS('EIA Imports'!$D:$D,'EIA Imports'!$E:$E,$A8,'EIA Imports'!$B:$B,QL$1)</f>
        <v/>
      </c>
      <c r="QM8">
        <f>SUMIFS('EIA Imports'!$D:$D,'EIA Imports'!$E:$E,$A8,'EIA Imports'!$B:$B,QM$1)</f>
        <v/>
      </c>
      <c r="QN8">
        <f>SUMIFS('EIA Imports'!$D:$D,'EIA Imports'!$E:$E,$A8,'EIA Imports'!$B:$B,QN$1)</f>
        <v/>
      </c>
      <c r="QO8">
        <f>SUMIFS('EIA Imports'!$D:$D,'EIA Imports'!$E:$E,$A8,'EIA Imports'!$B:$B,QO$1)</f>
        <v/>
      </c>
      <c r="QP8">
        <f>SUMIFS('EIA Imports'!$D:$D,'EIA Imports'!$E:$E,$A8,'EIA Imports'!$B:$B,QP$1)</f>
        <v/>
      </c>
      <c r="QQ8">
        <f>SUMIFS('EIA Imports'!$D:$D,'EIA Imports'!$E:$E,$A8,'EIA Imports'!$B:$B,QQ$1)</f>
        <v/>
      </c>
      <c r="QR8">
        <f>SUMIFS('EIA Imports'!$D:$D,'EIA Imports'!$E:$E,$A8,'EIA Imports'!$B:$B,QR$1)</f>
        <v/>
      </c>
      <c r="QS8">
        <f>SUMIFS('EIA Imports'!$D:$D,'EIA Imports'!$E:$E,$A8,'EIA Imports'!$B:$B,QS$1)</f>
        <v/>
      </c>
      <c r="QT8">
        <f>SUMIFS('EIA Imports'!$D:$D,'EIA Imports'!$E:$E,$A8,'EIA Imports'!$B:$B,QT$1)</f>
        <v/>
      </c>
      <c r="QU8">
        <f>SUMIFS('EIA Imports'!$D:$D,'EIA Imports'!$E:$E,$A8,'EIA Imports'!$B:$B,QU$1)</f>
        <v/>
      </c>
      <c r="QV8">
        <f>SUMIFS('EIA Imports'!$D:$D,'EIA Imports'!$E:$E,$A8,'EIA Imports'!$B:$B,QV$1)</f>
        <v/>
      </c>
      <c r="QW8">
        <f>SUMIFS('EIA Imports'!$D:$D,'EIA Imports'!$E:$E,$A8,'EIA Imports'!$B:$B,QW$1)</f>
        <v/>
      </c>
      <c r="QX8">
        <f>SUMIFS('EIA Imports'!$D:$D,'EIA Imports'!$E:$E,$A8,'EIA Imports'!$B:$B,QX$1)</f>
        <v/>
      </c>
      <c r="QY8">
        <f>SUMIFS('EIA Imports'!$D:$D,'EIA Imports'!$E:$E,$A8,'EIA Imports'!$B:$B,QY$1)</f>
        <v/>
      </c>
      <c r="QZ8">
        <f>SUMIFS('EIA Imports'!$D:$D,'EIA Imports'!$E:$E,$A8,'EIA Imports'!$B:$B,QZ$1)</f>
        <v/>
      </c>
      <c r="RA8">
        <f>SUMIFS('EIA Imports'!$D:$D,'EIA Imports'!$E:$E,$A8,'EIA Imports'!$B:$B,RA$1)</f>
        <v/>
      </c>
      <c r="RB8">
        <f>SUMIFS('EIA Imports'!$D:$D,'EIA Imports'!$E:$E,$A8,'EIA Imports'!$B:$B,RB$1)</f>
        <v/>
      </c>
      <c r="RC8">
        <f>SUMIFS('EIA Imports'!$D:$D,'EIA Imports'!$E:$E,$A8,'EIA Imports'!$B:$B,RC$1)</f>
        <v/>
      </c>
      <c r="RD8">
        <f>SUMIFS('EIA Imports'!$D:$D,'EIA Imports'!$E:$E,$A8,'EIA Imports'!$B:$B,RD$1)</f>
        <v/>
      </c>
      <c r="RE8">
        <f>SUMIFS('EIA Imports'!$D:$D,'EIA Imports'!$E:$E,$A8,'EIA Imports'!$B:$B,RE$1)</f>
        <v/>
      </c>
      <c r="RF8">
        <f>SUMIFS('EIA Imports'!$D:$D,'EIA Imports'!$E:$E,$A8,'EIA Imports'!$B:$B,RF$1)</f>
        <v/>
      </c>
      <c r="RG8">
        <f>SUMIFS('EIA Imports'!$D:$D,'EIA Imports'!$E:$E,$A8,'EIA Imports'!$B:$B,RG$1)</f>
        <v/>
      </c>
      <c r="RH8">
        <f>SUMIFS('EIA Imports'!$D:$D,'EIA Imports'!$E:$E,$A8,'EIA Imports'!$B:$B,RH$1)</f>
        <v/>
      </c>
      <c r="RI8">
        <f>SUMIFS('EIA Imports'!$D:$D,'EIA Imports'!$E:$E,$A8,'EIA Imports'!$B:$B,RI$1)</f>
        <v/>
      </c>
      <c r="RJ8">
        <f>SUMIFS('EIA Imports'!$D:$D,'EIA Imports'!$E:$E,$A8,'EIA Imports'!$B:$B,RJ$1)</f>
        <v/>
      </c>
      <c r="RK8">
        <f>SUMIFS('EIA Imports'!$D:$D,'EIA Imports'!$E:$E,$A8,'EIA Imports'!$B:$B,RK$1)</f>
        <v/>
      </c>
      <c r="RL8">
        <f>SUMIFS('EIA Imports'!$D:$D,'EIA Imports'!$E:$E,$A8,'EIA Imports'!$B:$B,RL$1)</f>
        <v/>
      </c>
      <c r="RM8">
        <f>SUMIFS('EIA Imports'!$D:$D,'EIA Imports'!$E:$E,$A8,'EIA Imports'!$B:$B,RM$1)</f>
        <v/>
      </c>
      <c r="RN8">
        <f>SUMIFS('EIA Imports'!$D:$D,'EIA Imports'!$E:$E,$A8,'EIA Imports'!$B:$B,RN$1)</f>
        <v/>
      </c>
      <c r="RO8">
        <f>SUMIFS('EIA Imports'!$D:$D,'EIA Imports'!$E:$E,$A8,'EIA Imports'!$B:$B,RO$1)</f>
        <v/>
      </c>
      <c r="RP8">
        <f>SUMIFS('EIA Imports'!$D:$D,'EIA Imports'!$E:$E,$A8,'EIA Imports'!$B:$B,RP$1)</f>
        <v/>
      </c>
      <c r="RQ8">
        <f>SUMIFS('EIA Imports'!$D:$D,'EIA Imports'!$E:$E,$A8,'EIA Imports'!$B:$B,RQ$1)</f>
        <v/>
      </c>
      <c r="RR8">
        <f>SUMIFS('EIA Imports'!$D:$D,'EIA Imports'!$E:$E,$A8,'EIA Imports'!$B:$B,RR$1)</f>
        <v/>
      </c>
      <c r="RS8">
        <f>SUMIFS('EIA Imports'!$D:$D,'EIA Imports'!$E:$E,$A8,'EIA Imports'!$B:$B,RS$1)</f>
        <v/>
      </c>
      <c r="RT8">
        <f>SUMIFS('EIA Imports'!$D:$D,'EIA Imports'!$E:$E,$A8,'EIA Imports'!$B:$B,RT$1)</f>
        <v/>
      </c>
      <c r="RU8">
        <f>SUMIFS('EIA Imports'!$D:$D,'EIA Imports'!$E:$E,$A8,'EIA Imports'!$B:$B,RU$1)</f>
        <v/>
      </c>
      <c r="RV8">
        <f>SUMIFS('EIA Imports'!$D:$D,'EIA Imports'!$E:$E,$A8,'EIA Imports'!$B:$B,RV$1)</f>
        <v/>
      </c>
      <c r="RW8">
        <f>SUMIFS('EIA Imports'!$D:$D,'EIA Imports'!$E:$E,$A8,'EIA Imports'!$B:$B,RW$1)</f>
        <v/>
      </c>
      <c r="RX8">
        <f>SUMIFS('EIA Imports'!$D:$D,'EIA Imports'!$E:$E,$A8,'EIA Imports'!$B:$B,RX$1)</f>
        <v/>
      </c>
      <c r="RY8">
        <f>SUMIFS('EIA Imports'!$D:$D,'EIA Imports'!$E:$E,$A8,'EIA Imports'!$B:$B,RY$1)</f>
        <v/>
      </c>
      <c r="RZ8">
        <f>SUMIFS('EIA Imports'!$D:$D,'EIA Imports'!$E:$E,$A8,'EIA Imports'!$B:$B,RZ$1)</f>
        <v/>
      </c>
      <c r="SA8">
        <f>SUMIFS('EIA Imports'!$D:$D,'EIA Imports'!$E:$E,$A8,'EIA Imports'!$B:$B,SA$1)</f>
        <v/>
      </c>
      <c r="SB8">
        <f>SUMIFS('EIA Imports'!$D:$D,'EIA Imports'!$E:$E,$A8,'EIA Imports'!$B:$B,SB$1)</f>
        <v/>
      </c>
      <c r="SC8">
        <f>SUMIFS('EIA Imports'!$D:$D,'EIA Imports'!$E:$E,$A8,'EIA Imports'!$B:$B,SC$1)</f>
        <v/>
      </c>
      <c r="SD8">
        <f>SUMIFS('EIA Imports'!$D:$D,'EIA Imports'!$E:$E,$A8,'EIA Imports'!$B:$B,SD$1)</f>
        <v/>
      </c>
      <c r="SE8">
        <f>SUMIFS('EIA Imports'!$D:$D,'EIA Imports'!$E:$E,$A8,'EIA Imports'!$B:$B,SE$1)</f>
        <v/>
      </c>
      <c r="SF8">
        <f>SUMIFS('EIA Imports'!$D:$D,'EIA Imports'!$E:$E,$A8,'EIA Imports'!$B:$B,SF$1)</f>
        <v/>
      </c>
      <c r="SG8">
        <f>SUMIFS('EIA Imports'!$D:$D,'EIA Imports'!$E:$E,$A8,'EIA Imports'!$B:$B,SG$1)</f>
        <v/>
      </c>
      <c r="SH8">
        <f>SUMIFS('EIA Imports'!$D:$D,'EIA Imports'!$E:$E,$A8,'EIA Imports'!$B:$B,SH$1)</f>
        <v/>
      </c>
      <c r="SI8">
        <f>SUMIFS('EIA Imports'!$D:$D,'EIA Imports'!$E:$E,$A8,'EIA Imports'!$B:$B,SI$1)</f>
        <v/>
      </c>
      <c r="SJ8">
        <f>SUMIFS('EIA Imports'!$D:$D,'EIA Imports'!$E:$E,$A8,'EIA Imports'!$B:$B,SJ$1)</f>
        <v/>
      </c>
      <c r="SK8">
        <f>SUMIFS('EIA Imports'!$D:$D,'EIA Imports'!$E:$E,$A8,'EIA Imports'!$B:$B,SK$1)</f>
        <v/>
      </c>
      <c r="SL8">
        <f>SUMIFS('EIA Imports'!$D:$D,'EIA Imports'!$E:$E,$A8,'EIA Imports'!$B:$B,SL$1)</f>
        <v/>
      </c>
      <c r="SM8">
        <f>SUMIFS('EIA Imports'!$D:$D,'EIA Imports'!$E:$E,$A8,'EIA Imports'!$B:$B,SM$1)</f>
        <v/>
      </c>
      <c r="SN8">
        <f>SUMIFS('EIA Imports'!$D:$D,'EIA Imports'!$E:$E,$A8,'EIA Imports'!$B:$B,SN$1)</f>
        <v/>
      </c>
      <c r="SO8">
        <f>SUMIFS('EIA Imports'!$D:$D,'EIA Imports'!$E:$E,$A8,'EIA Imports'!$B:$B,SO$1)</f>
        <v/>
      </c>
      <c r="SP8">
        <f>SUMIFS('EIA Imports'!$D:$D,'EIA Imports'!$E:$E,$A8,'EIA Imports'!$B:$B,SP$1)</f>
        <v/>
      </c>
      <c r="SQ8">
        <f>SUMIFS('EIA Imports'!$D:$D,'EIA Imports'!$E:$E,$A8,'EIA Imports'!$B:$B,SQ$1)</f>
        <v/>
      </c>
      <c r="SR8">
        <f>SUMIFS('EIA Imports'!$D:$D,'EIA Imports'!$E:$E,$A8,'EIA Imports'!$B:$B,SR$1)</f>
        <v/>
      </c>
      <c r="SS8">
        <f>SUMIFS('EIA Imports'!$D:$D,'EIA Imports'!$E:$E,$A8,'EIA Imports'!$B:$B,SS$1)</f>
        <v/>
      </c>
      <c r="ST8">
        <f>SUMIFS('EIA Imports'!$D:$D,'EIA Imports'!$E:$E,$A8,'EIA Imports'!$B:$B,ST$1)</f>
        <v/>
      </c>
      <c r="SU8">
        <f>SUMIFS('EIA Imports'!$D:$D,'EIA Imports'!$E:$E,$A8,'EIA Imports'!$B:$B,SU$1)</f>
        <v/>
      </c>
      <c r="SV8">
        <f>SUMIFS('EIA Imports'!$D:$D,'EIA Imports'!$E:$E,$A8,'EIA Imports'!$B:$B,SV$1)</f>
        <v/>
      </c>
      <c r="SW8">
        <f>SUMIFS('EIA Imports'!$D:$D,'EIA Imports'!$E:$E,$A8,'EIA Imports'!$B:$B,SW$1)</f>
        <v/>
      </c>
      <c r="SX8">
        <f>SUMIFS('EIA Imports'!$D:$D,'EIA Imports'!$E:$E,$A8,'EIA Imports'!$B:$B,SX$1)</f>
        <v/>
      </c>
      <c r="SY8">
        <f>SUMIFS('EIA Imports'!$D:$D,'EIA Imports'!$E:$E,$A8,'EIA Imports'!$B:$B,SY$1)</f>
        <v/>
      </c>
      <c r="SZ8">
        <f>SUMIFS('EIA Imports'!$D:$D,'EIA Imports'!$E:$E,$A8,'EIA Imports'!$B:$B,SZ$1)</f>
        <v/>
      </c>
      <c r="TA8">
        <f>SUMIFS('EIA Imports'!$D:$D,'EIA Imports'!$E:$E,$A8,'EIA Imports'!$B:$B,TA$1)</f>
        <v/>
      </c>
      <c r="TB8">
        <f>SUMIFS('EIA Imports'!$D:$D,'EIA Imports'!$E:$E,$A8,'EIA Imports'!$B:$B,TB$1)</f>
        <v/>
      </c>
      <c r="TC8">
        <f>SUMIFS('EIA Imports'!$D:$D,'EIA Imports'!$E:$E,$A8,'EIA Imports'!$B:$B,TC$1)</f>
        <v/>
      </c>
      <c r="TD8">
        <f>SUMIFS('EIA Imports'!$D:$D,'EIA Imports'!$E:$E,$A8,'EIA Imports'!$B:$B,TD$1)</f>
        <v/>
      </c>
      <c r="TE8">
        <f>SUMIFS('EIA Imports'!$D:$D,'EIA Imports'!$E:$E,$A8,'EIA Imports'!$B:$B,TE$1)</f>
        <v/>
      </c>
      <c r="TF8">
        <f>SUMIFS('EIA Imports'!$D:$D,'EIA Imports'!$E:$E,$A8,'EIA Imports'!$B:$B,TF$1)</f>
        <v/>
      </c>
      <c r="TG8">
        <f>SUMIFS('EIA Imports'!$D:$D,'EIA Imports'!$E:$E,$A8,'EIA Imports'!$B:$B,TG$1)</f>
        <v/>
      </c>
      <c r="TH8">
        <f>SUMIFS('EIA Imports'!$D:$D,'EIA Imports'!$E:$E,$A8,'EIA Imports'!$B:$B,TH$1)</f>
        <v/>
      </c>
      <c r="TI8">
        <f>SUMIFS('EIA Imports'!$D:$D,'EIA Imports'!$E:$E,$A8,'EIA Imports'!$B:$B,TI$1)</f>
        <v/>
      </c>
      <c r="TJ8">
        <f>SUMIFS('EIA Imports'!$D:$D,'EIA Imports'!$E:$E,$A8,'EIA Imports'!$B:$B,TJ$1)</f>
        <v/>
      </c>
      <c r="TK8">
        <f>SUMIFS('EIA Imports'!$D:$D,'EIA Imports'!$E:$E,$A8,'EIA Imports'!$B:$B,TK$1)</f>
        <v/>
      </c>
      <c r="TL8">
        <f>SUMIFS('EIA Imports'!$D:$D,'EIA Imports'!$E:$E,$A8,'EIA Imports'!$B:$B,TL$1)</f>
        <v/>
      </c>
      <c r="TM8">
        <f>SUMIFS('EIA Imports'!$D:$D,'EIA Imports'!$E:$E,$A8,'EIA Imports'!$B:$B,TM$1)</f>
        <v/>
      </c>
      <c r="TN8">
        <f>SUMIFS('EIA Imports'!$D:$D,'EIA Imports'!$E:$E,$A8,'EIA Imports'!$B:$B,TN$1)</f>
        <v/>
      </c>
      <c r="TO8">
        <f>SUMIFS('EIA Imports'!$D:$D,'EIA Imports'!$E:$E,$A8,'EIA Imports'!$B:$B,TO$1)</f>
        <v/>
      </c>
      <c r="TP8">
        <f>SUMIFS('EIA Imports'!$D:$D,'EIA Imports'!$E:$E,$A8,'EIA Imports'!$B:$B,TP$1)</f>
        <v/>
      </c>
      <c r="TQ8">
        <f>SUMIFS('EIA Imports'!$D:$D,'EIA Imports'!$E:$E,$A8,'EIA Imports'!$B:$B,TQ$1)</f>
        <v/>
      </c>
      <c r="TR8">
        <f>SUMIFS('EIA Imports'!$D:$D,'EIA Imports'!$E:$E,$A8,'EIA Imports'!$B:$B,TR$1)</f>
        <v/>
      </c>
      <c r="TS8">
        <f>SUMIFS('EIA Imports'!$D:$D,'EIA Imports'!$E:$E,$A8,'EIA Imports'!$B:$B,TS$1)</f>
        <v/>
      </c>
      <c r="TT8">
        <f>SUMIFS('EIA Imports'!$D:$D,'EIA Imports'!$E:$E,$A8,'EIA Imports'!$B:$B,TT$1)</f>
        <v/>
      </c>
      <c r="TU8">
        <f>SUMIFS('EIA Imports'!$D:$D,'EIA Imports'!$E:$E,$A8,'EIA Imports'!$B:$B,TU$1)</f>
        <v/>
      </c>
    </row>
    <row r="9" spans="1:541">
      <c r="A9">
        <f>'EIA Petroleum Classification'!A9</f>
        <v/>
      </c>
      <c r="B9">
        <f>SUMIFS('EIA Imports'!$D:$D,'EIA Imports'!$E:$E,$A9,'EIA Imports'!$B:$B,B$1)</f>
        <v/>
      </c>
      <c r="C9">
        <f>SUMIFS('EIA Imports'!$D:$D,'EIA Imports'!$E:$E,$A9,'EIA Imports'!$B:$B,C$1)</f>
        <v/>
      </c>
      <c r="D9">
        <f>SUMIFS('EIA Imports'!$D:$D,'EIA Imports'!$E:$E,$A9,'EIA Imports'!$B:$B,D$1)</f>
        <v/>
      </c>
      <c r="E9">
        <f>SUMIFS('EIA Imports'!$D:$D,'EIA Imports'!$E:$E,$A9,'EIA Imports'!$B:$B,E$1)</f>
        <v/>
      </c>
      <c r="F9">
        <f>SUMIFS('EIA Imports'!$D:$D,'EIA Imports'!$E:$E,$A9,'EIA Imports'!$B:$B,F$1)</f>
        <v/>
      </c>
      <c r="G9">
        <f>SUMIFS('EIA Imports'!$D:$D,'EIA Imports'!$E:$E,$A9,'EIA Imports'!$B:$B,G$1)</f>
        <v/>
      </c>
      <c r="H9">
        <f>SUMIFS('EIA Imports'!$D:$D,'EIA Imports'!$E:$E,$A9,'EIA Imports'!$B:$B,H$1)</f>
        <v/>
      </c>
      <c r="I9">
        <f>SUMIFS('EIA Imports'!$D:$D,'EIA Imports'!$E:$E,$A9,'EIA Imports'!$B:$B,I$1)</f>
        <v/>
      </c>
      <c r="J9">
        <f>SUMIFS('EIA Imports'!$D:$D,'EIA Imports'!$E:$E,$A9,'EIA Imports'!$B:$B,J$1)</f>
        <v/>
      </c>
      <c r="K9">
        <f>SUMIFS('EIA Imports'!$D:$D,'EIA Imports'!$E:$E,$A9,'EIA Imports'!$B:$B,K$1)</f>
        <v/>
      </c>
      <c r="L9">
        <f>SUMIFS('EIA Imports'!$D:$D,'EIA Imports'!$E:$E,$A9,'EIA Imports'!$B:$B,L$1)</f>
        <v/>
      </c>
      <c r="M9">
        <f>SUMIFS('EIA Imports'!$D:$D,'EIA Imports'!$E:$E,$A9,'EIA Imports'!$B:$B,M$1)</f>
        <v/>
      </c>
      <c r="N9">
        <f>SUMIFS('EIA Imports'!$D:$D,'EIA Imports'!$E:$E,$A9,'EIA Imports'!$B:$B,N$1)</f>
        <v/>
      </c>
      <c r="O9">
        <f>SUMIFS('EIA Imports'!$D:$D,'EIA Imports'!$E:$E,$A9,'EIA Imports'!$B:$B,O$1)</f>
        <v/>
      </c>
      <c r="P9">
        <f>SUMIFS('EIA Imports'!$D:$D,'EIA Imports'!$E:$E,$A9,'EIA Imports'!$B:$B,P$1)</f>
        <v/>
      </c>
      <c r="Q9">
        <f>SUMIFS('EIA Imports'!$D:$D,'EIA Imports'!$E:$E,$A9,'EIA Imports'!$B:$B,Q$1)</f>
        <v/>
      </c>
      <c r="R9">
        <f>SUMIFS('EIA Imports'!$D:$D,'EIA Imports'!$E:$E,$A9,'EIA Imports'!$B:$B,R$1)</f>
        <v/>
      </c>
      <c r="S9">
        <f>SUMIFS('EIA Imports'!$D:$D,'EIA Imports'!$E:$E,$A9,'EIA Imports'!$B:$B,S$1)</f>
        <v/>
      </c>
      <c r="T9">
        <f>SUMIFS('EIA Imports'!$D:$D,'EIA Imports'!$E:$E,$A9,'EIA Imports'!$B:$B,T$1)</f>
        <v/>
      </c>
      <c r="U9">
        <f>SUMIFS('EIA Imports'!$D:$D,'EIA Imports'!$E:$E,$A9,'EIA Imports'!$B:$B,U$1)</f>
        <v/>
      </c>
      <c r="V9">
        <f>SUMIFS('EIA Imports'!$D:$D,'EIA Imports'!$E:$E,$A9,'EIA Imports'!$B:$B,V$1)</f>
        <v/>
      </c>
      <c r="W9">
        <f>SUMIFS('EIA Imports'!$D:$D,'EIA Imports'!$E:$E,$A9,'EIA Imports'!$B:$B,W$1)</f>
        <v/>
      </c>
      <c r="X9">
        <f>SUMIFS('EIA Imports'!$D:$D,'EIA Imports'!$E:$E,$A9,'EIA Imports'!$B:$B,X$1)</f>
        <v/>
      </c>
      <c r="Y9">
        <f>SUMIFS('EIA Imports'!$D:$D,'EIA Imports'!$E:$E,$A9,'EIA Imports'!$B:$B,Y$1)</f>
        <v/>
      </c>
      <c r="Z9">
        <f>SUMIFS('EIA Imports'!$D:$D,'EIA Imports'!$E:$E,$A9,'EIA Imports'!$B:$B,Z$1)</f>
        <v/>
      </c>
      <c r="AA9">
        <f>SUMIFS('EIA Imports'!$D:$D,'EIA Imports'!$E:$E,$A9,'EIA Imports'!$B:$B,AA$1)</f>
        <v/>
      </c>
      <c r="AB9">
        <f>SUMIFS('EIA Imports'!$D:$D,'EIA Imports'!$E:$E,$A9,'EIA Imports'!$B:$B,AB$1)</f>
        <v/>
      </c>
      <c r="AC9">
        <f>SUMIFS('EIA Imports'!$D:$D,'EIA Imports'!$E:$E,$A9,'EIA Imports'!$B:$B,AC$1)</f>
        <v/>
      </c>
      <c r="AD9">
        <f>SUMIFS('EIA Imports'!$D:$D,'EIA Imports'!$E:$E,$A9,'EIA Imports'!$B:$B,AD$1)</f>
        <v/>
      </c>
      <c r="AE9">
        <f>SUMIFS('EIA Imports'!$D:$D,'EIA Imports'!$E:$E,$A9,'EIA Imports'!$B:$B,AE$1)</f>
        <v/>
      </c>
      <c r="AF9">
        <f>SUMIFS('EIA Imports'!$D:$D,'EIA Imports'!$E:$E,$A9,'EIA Imports'!$B:$B,AF$1)</f>
        <v/>
      </c>
      <c r="AG9">
        <f>SUMIFS('EIA Imports'!$D:$D,'EIA Imports'!$E:$E,$A9,'EIA Imports'!$B:$B,AG$1)</f>
        <v/>
      </c>
      <c r="AH9">
        <f>SUMIFS('EIA Imports'!$D:$D,'EIA Imports'!$E:$E,$A9,'EIA Imports'!$B:$B,AH$1)</f>
        <v/>
      </c>
      <c r="AI9">
        <f>SUMIFS('EIA Imports'!$D:$D,'EIA Imports'!$E:$E,$A9,'EIA Imports'!$B:$B,AI$1)</f>
        <v/>
      </c>
      <c r="AJ9">
        <f>SUMIFS('EIA Imports'!$D:$D,'EIA Imports'!$E:$E,$A9,'EIA Imports'!$B:$B,AJ$1)</f>
        <v/>
      </c>
      <c r="AK9">
        <f>SUMIFS('EIA Imports'!$D:$D,'EIA Imports'!$E:$E,$A9,'EIA Imports'!$B:$B,AK$1)</f>
        <v/>
      </c>
      <c r="AL9">
        <f>SUMIFS('EIA Imports'!$D:$D,'EIA Imports'!$E:$E,$A9,'EIA Imports'!$B:$B,AL$1)</f>
        <v/>
      </c>
      <c r="AM9">
        <f>SUMIFS('EIA Imports'!$D:$D,'EIA Imports'!$E:$E,$A9,'EIA Imports'!$B:$B,AM$1)</f>
        <v/>
      </c>
      <c r="AN9">
        <f>SUMIFS('EIA Imports'!$D:$D,'EIA Imports'!$E:$E,$A9,'EIA Imports'!$B:$B,AN$1)</f>
        <v/>
      </c>
      <c r="AO9">
        <f>SUMIFS('EIA Imports'!$D:$D,'EIA Imports'!$E:$E,$A9,'EIA Imports'!$B:$B,AO$1)</f>
        <v/>
      </c>
      <c r="AP9">
        <f>SUMIFS('EIA Imports'!$D:$D,'EIA Imports'!$E:$E,$A9,'EIA Imports'!$B:$B,AP$1)</f>
        <v/>
      </c>
      <c r="AQ9">
        <f>SUMIFS('EIA Imports'!$D:$D,'EIA Imports'!$E:$E,$A9,'EIA Imports'!$B:$B,AQ$1)</f>
        <v/>
      </c>
      <c r="AR9">
        <f>SUMIFS('EIA Imports'!$D:$D,'EIA Imports'!$E:$E,$A9,'EIA Imports'!$B:$B,AR$1)</f>
        <v/>
      </c>
      <c r="AS9">
        <f>SUMIFS('EIA Imports'!$D:$D,'EIA Imports'!$E:$E,$A9,'EIA Imports'!$B:$B,AS$1)</f>
        <v/>
      </c>
      <c r="AT9">
        <f>SUMIFS('EIA Imports'!$D:$D,'EIA Imports'!$E:$E,$A9,'EIA Imports'!$B:$B,AT$1)</f>
        <v/>
      </c>
      <c r="AU9">
        <f>SUMIFS('EIA Imports'!$D:$D,'EIA Imports'!$E:$E,$A9,'EIA Imports'!$B:$B,AU$1)</f>
        <v/>
      </c>
      <c r="AV9">
        <f>SUMIFS('EIA Imports'!$D:$D,'EIA Imports'!$E:$E,$A9,'EIA Imports'!$B:$B,AV$1)</f>
        <v/>
      </c>
      <c r="AW9">
        <f>SUMIFS('EIA Imports'!$D:$D,'EIA Imports'!$E:$E,$A9,'EIA Imports'!$B:$B,AW$1)</f>
        <v/>
      </c>
      <c r="AX9">
        <f>SUMIFS('EIA Imports'!$D:$D,'EIA Imports'!$E:$E,$A9,'EIA Imports'!$B:$B,AX$1)</f>
        <v/>
      </c>
      <c r="AY9">
        <f>SUMIFS('EIA Imports'!$D:$D,'EIA Imports'!$E:$E,$A9,'EIA Imports'!$B:$B,AY$1)</f>
        <v/>
      </c>
      <c r="AZ9">
        <f>SUMIFS('EIA Imports'!$D:$D,'EIA Imports'!$E:$E,$A9,'EIA Imports'!$B:$B,AZ$1)</f>
        <v/>
      </c>
      <c r="BA9">
        <f>SUMIFS('EIA Imports'!$D:$D,'EIA Imports'!$E:$E,$A9,'EIA Imports'!$B:$B,BA$1)</f>
        <v/>
      </c>
      <c r="BB9">
        <f>SUMIFS('EIA Imports'!$D:$D,'EIA Imports'!$E:$E,$A9,'EIA Imports'!$B:$B,BB$1)</f>
        <v/>
      </c>
      <c r="BC9">
        <f>SUMIFS('EIA Imports'!$D:$D,'EIA Imports'!$E:$E,$A9,'EIA Imports'!$B:$B,BC$1)</f>
        <v/>
      </c>
      <c r="BD9">
        <f>SUMIFS('EIA Imports'!$D:$D,'EIA Imports'!$E:$E,$A9,'EIA Imports'!$B:$B,BD$1)</f>
        <v/>
      </c>
      <c r="BE9">
        <f>SUMIFS('EIA Imports'!$D:$D,'EIA Imports'!$E:$E,$A9,'EIA Imports'!$B:$B,BE$1)</f>
        <v/>
      </c>
      <c r="BF9">
        <f>SUMIFS('EIA Imports'!$D:$D,'EIA Imports'!$E:$E,$A9,'EIA Imports'!$B:$B,BF$1)</f>
        <v/>
      </c>
      <c r="BG9">
        <f>SUMIFS('EIA Imports'!$D:$D,'EIA Imports'!$E:$E,$A9,'EIA Imports'!$B:$B,BG$1)</f>
        <v/>
      </c>
      <c r="BH9">
        <f>SUMIFS('EIA Imports'!$D:$D,'EIA Imports'!$E:$E,$A9,'EIA Imports'!$B:$B,BH$1)</f>
        <v/>
      </c>
      <c r="BI9">
        <f>SUMIFS('EIA Imports'!$D:$D,'EIA Imports'!$E:$E,$A9,'EIA Imports'!$B:$B,BI$1)</f>
        <v/>
      </c>
      <c r="BJ9">
        <f>SUMIFS('EIA Imports'!$D:$D,'EIA Imports'!$E:$E,$A9,'EIA Imports'!$B:$B,BJ$1)</f>
        <v/>
      </c>
      <c r="BK9">
        <f>SUMIFS('EIA Imports'!$D:$D,'EIA Imports'!$E:$E,$A9,'EIA Imports'!$B:$B,BK$1)</f>
        <v/>
      </c>
      <c r="BL9">
        <f>SUMIFS('EIA Imports'!$D:$D,'EIA Imports'!$E:$E,$A9,'EIA Imports'!$B:$B,BL$1)</f>
        <v/>
      </c>
      <c r="BM9">
        <f>SUMIFS('EIA Imports'!$D:$D,'EIA Imports'!$E:$E,$A9,'EIA Imports'!$B:$B,BM$1)</f>
        <v/>
      </c>
      <c r="BN9">
        <f>SUMIFS('EIA Imports'!$D:$D,'EIA Imports'!$E:$E,$A9,'EIA Imports'!$B:$B,BN$1)</f>
        <v/>
      </c>
      <c r="BO9">
        <f>SUMIFS('EIA Imports'!$D:$D,'EIA Imports'!$E:$E,$A9,'EIA Imports'!$B:$B,BO$1)</f>
        <v/>
      </c>
      <c r="BP9">
        <f>SUMIFS('EIA Imports'!$D:$D,'EIA Imports'!$E:$E,$A9,'EIA Imports'!$B:$B,BP$1)</f>
        <v/>
      </c>
      <c r="BQ9">
        <f>SUMIFS('EIA Imports'!$D:$D,'EIA Imports'!$E:$E,$A9,'EIA Imports'!$B:$B,BQ$1)</f>
        <v/>
      </c>
      <c r="BR9">
        <f>SUMIFS('EIA Imports'!$D:$D,'EIA Imports'!$E:$E,$A9,'EIA Imports'!$B:$B,BR$1)</f>
        <v/>
      </c>
      <c r="BS9">
        <f>SUMIFS('EIA Imports'!$D:$D,'EIA Imports'!$E:$E,$A9,'EIA Imports'!$B:$B,BS$1)</f>
        <v/>
      </c>
      <c r="BT9">
        <f>SUMIFS('EIA Imports'!$D:$D,'EIA Imports'!$E:$E,$A9,'EIA Imports'!$B:$B,BT$1)</f>
        <v/>
      </c>
      <c r="BU9">
        <f>SUMIFS('EIA Imports'!$D:$D,'EIA Imports'!$E:$E,$A9,'EIA Imports'!$B:$B,BU$1)</f>
        <v/>
      </c>
      <c r="BV9">
        <f>SUMIFS('EIA Imports'!$D:$D,'EIA Imports'!$E:$E,$A9,'EIA Imports'!$B:$B,BV$1)</f>
        <v/>
      </c>
      <c r="BW9">
        <f>SUMIFS('EIA Imports'!$D:$D,'EIA Imports'!$E:$E,$A9,'EIA Imports'!$B:$B,BW$1)</f>
        <v/>
      </c>
      <c r="BX9">
        <f>SUMIFS('EIA Imports'!$D:$D,'EIA Imports'!$E:$E,$A9,'EIA Imports'!$B:$B,BX$1)</f>
        <v/>
      </c>
      <c r="BY9">
        <f>SUMIFS('EIA Imports'!$D:$D,'EIA Imports'!$E:$E,$A9,'EIA Imports'!$B:$B,BY$1)</f>
        <v/>
      </c>
      <c r="BZ9">
        <f>SUMIFS('EIA Imports'!$D:$D,'EIA Imports'!$E:$E,$A9,'EIA Imports'!$B:$B,BZ$1)</f>
        <v/>
      </c>
      <c r="CA9">
        <f>SUMIFS('EIA Imports'!$D:$D,'EIA Imports'!$E:$E,$A9,'EIA Imports'!$B:$B,CA$1)</f>
        <v/>
      </c>
      <c r="CB9">
        <f>SUMIFS('EIA Imports'!$D:$D,'EIA Imports'!$E:$E,$A9,'EIA Imports'!$B:$B,CB$1)</f>
        <v/>
      </c>
      <c r="CC9">
        <f>SUMIFS('EIA Imports'!$D:$D,'EIA Imports'!$E:$E,$A9,'EIA Imports'!$B:$B,CC$1)</f>
        <v/>
      </c>
      <c r="CD9">
        <f>SUMIFS('EIA Imports'!$D:$D,'EIA Imports'!$E:$E,$A9,'EIA Imports'!$B:$B,CD$1)</f>
        <v/>
      </c>
      <c r="CE9">
        <f>SUMIFS('EIA Imports'!$D:$D,'EIA Imports'!$E:$E,$A9,'EIA Imports'!$B:$B,CE$1)</f>
        <v/>
      </c>
      <c r="CF9">
        <f>SUMIFS('EIA Imports'!$D:$D,'EIA Imports'!$E:$E,$A9,'EIA Imports'!$B:$B,CF$1)</f>
        <v/>
      </c>
      <c r="CG9">
        <f>SUMIFS('EIA Imports'!$D:$D,'EIA Imports'!$E:$E,$A9,'EIA Imports'!$B:$B,CG$1)</f>
        <v/>
      </c>
      <c r="CH9">
        <f>SUMIFS('EIA Imports'!$D:$D,'EIA Imports'!$E:$E,$A9,'EIA Imports'!$B:$B,CH$1)</f>
        <v/>
      </c>
      <c r="CI9">
        <f>SUMIFS('EIA Imports'!$D:$D,'EIA Imports'!$E:$E,$A9,'EIA Imports'!$B:$B,CI$1)</f>
        <v/>
      </c>
      <c r="CJ9">
        <f>SUMIFS('EIA Imports'!$D:$D,'EIA Imports'!$E:$E,$A9,'EIA Imports'!$B:$B,CJ$1)</f>
        <v/>
      </c>
      <c r="CK9">
        <f>SUMIFS('EIA Imports'!$D:$D,'EIA Imports'!$E:$E,$A9,'EIA Imports'!$B:$B,CK$1)</f>
        <v/>
      </c>
      <c r="CL9">
        <f>SUMIFS('EIA Imports'!$D:$D,'EIA Imports'!$E:$E,$A9,'EIA Imports'!$B:$B,CL$1)</f>
        <v/>
      </c>
      <c r="CM9">
        <f>SUMIFS('EIA Imports'!$D:$D,'EIA Imports'!$E:$E,$A9,'EIA Imports'!$B:$B,CM$1)</f>
        <v/>
      </c>
      <c r="CN9">
        <f>SUMIFS('EIA Imports'!$D:$D,'EIA Imports'!$E:$E,$A9,'EIA Imports'!$B:$B,CN$1)</f>
        <v/>
      </c>
      <c r="CO9">
        <f>SUMIFS('EIA Imports'!$D:$D,'EIA Imports'!$E:$E,$A9,'EIA Imports'!$B:$B,CO$1)</f>
        <v/>
      </c>
      <c r="CP9">
        <f>SUMIFS('EIA Imports'!$D:$D,'EIA Imports'!$E:$E,$A9,'EIA Imports'!$B:$B,CP$1)</f>
        <v/>
      </c>
      <c r="CQ9">
        <f>SUMIFS('EIA Imports'!$D:$D,'EIA Imports'!$E:$E,$A9,'EIA Imports'!$B:$B,CQ$1)</f>
        <v/>
      </c>
      <c r="CR9">
        <f>SUMIFS('EIA Imports'!$D:$D,'EIA Imports'!$E:$E,$A9,'EIA Imports'!$B:$B,CR$1)</f>
        <v/>
      </c>
      <c r="CS9">
        <f>SUMIFS('EIA Imports'!$D:$D,'EIA Imports'!$E:$E,$A9,'EIA Imports'!$B:$B,CS$1)</f>
        <v/>
      </c>
      <c r="CT9">
        <f>SUMIFS('EIA Imports'!$D:$D,'EIA Imports'!$E:$E,$A9,'EIA Imports'!$B:$B,CT$1)</f>
        <v/>
      </c>
      <c r="CU9">
        <f>SUMIFS('EIA Imports'!$D:$D,'EIA Imports'!$E:$E,$A9,'EIA Imports'!$B:$B,CU$1)</f>
        <v/>
      </c>
      <c r="CV9">
        <f>SUMIFS('EIA Imports'!$D:$D,'EIA Imports'!$E:$E,$A9,'EIA Imports'!$B:$B,CV$1)</f>
        <v/>
      </c>
      <c r="CW9">
        <f>SUMIFS('EIA Imports'!$D:$D,'EIA Imports'!$E:$E,$A9,'EIA Imports'!$B:$B,CW$1)</f>
        <v/>
      </c>
      <c r="CX9">
        <f>SUMIFS('EIA Imports'!$D:$D,'EIA Imports'!$E:$E,$A9,'EIA Imports'!$B:$B,CX$1)</f>
        <v/>
      </c>
      <c r="CY9">
        <f>SUMIFS('EIA Imports'!$D:$D,'EIA Imports'!$E:$E,$A9,'EIA Imports'!$B:$B,CY$1)</f>
        <v/>
      </c>
      <c r="CZ9">
        <f>SUMIFS('EIA Imports'!$D:$D,'EIA Imports'!$E:$E,$A9,'EIA Imports'!$B:$B,CZ$1)</f>
        <v/>
      </c>
      <c r="DA9">
        <f>SUMIFS('EIA Imports'!$D:$D,'EIA Imports'!$E:$E,$A9,'EIA Imports'!$B:$B,DA$1)</f>
        <v/>
      </c>
      <c r="DB9">
        <f>SUMIFS('EIA Imports'!$D:$D,'EIA Imports'!$E:$E,$A9,'EIA Imports'!$B:$B,DB$1)</f>
        <v/>
      </c>
      <c r="DC9">
        <f>SUMIFS('EIA Imports'!$D:$D,'EIA Imports'!$E:$E,$A9,'EIA Imports'!$B:$B,DC$1)</f>
        <v/>
      </c>
      <c r="DD9">
        <f>SUMIFS('EIA Imports'!$D:$D,'EIA Imports'!$E:$E,$A9,'EIA Imports'!$B:$B,DD$1)</f>
        <v/>
      </c>
      <c r="DE9">
        <f>SUMIFS('EIA Imports'!$D:$D,'EIA Imports'!$E:$E,$A9,'EIA Imports'!$B:$B,DE$1)</f>
        <v/>
      </c>
      <c r="DF9">
        <f>SUMIFS('EIA Imports'!$D:$D,'EIA Imports'!$E:$E,$A9,'EIA Imports'!$B:$B,DF$1)</f>
        <v/>
      </c>
      <c r="DG9">
        <f>SUMIFS('EIA Imports'!$D:$D,'EIA Imports'!$E:$E,$A9,'EIA Imports'!$B:$B,DG$1)</f>
        <v/>
      </c>
      <c r="DH9">
        <f>SUMIFS('EIA Imports'!$D:$D,'EIA Imports'!$E:$E,$A9,'EIA Imports'!$B:$B,DH$1)</f>
        <v/>
      </c>
      <c r="DI9">
        <f>SUMIFS('EIA Imports'!$D:$D,'EIA Imports'!$E:$E,$A9,'EIA Imports'!$B:$B,DI$1)</f>
        <v/>
      </c>
      <c r="DJ9">
        <f>SUMIFS('EIA Imports'!$D:$D,'EIA Imports'!$E:$E,$A9,'EIA Imports'!$B:$B,DJ$1)</f>
        <v/>
      </c>
      <c r="DK9">
        <f>SUMIFS('EIA Imports'!$D:$D,'EIA Imports'!$E:$E,$A9,'EIA Imports'!$B:$B,DK$1)</f>
        <v/>
      </c>
      <c r="DL9">
        <f>SUMIFS('EIA Imports'!$D:$D,'EIA Imports'!$E:$E,$A9,'EIA Imports'!$B:$B,DL$1)</f>
        <v/>
      </c>
      <c r="DM9">
        <f>SUMIFS('EIA Imports'!$D:$D,'EIA Imports'!$E:$E,$A9,'EIA Imports'!$B:$B,DM$1)</f>
        <v/>
      </c>
      <c r="DN9">
        <f>SUMIFS('EIA Imports'!$D:$D,'EIA Imports'!$E:$E,$A9,'EIA Imports'!$B:$B,DN$1)</f>
        <v/>
      </c>
      <c r="DO9">
        <f>SUMIFS('EIA Imports'!$D:$D,'EIA Imports'!$E:$E,$A9,'EIA Imports'!$B:$B,DO$1)</f>
        <v/>
      </c>
      <c r="DP9">
        <f>SUMIFS('EIA Imports'!$D:$D,'EIA Imports'!$E:$E,$A9,'EIA Imports'!$B:$B,DP$1)</f>
        <v/>
      </c>
      <c r="DQ9">
        <f>SUMIFS('EIA Imports'!$D:$D,'EIA Imports'!$E:$E,$A9,'EIA Imports'!$B:$B,DQ$1)</f>
        <v/>
      </c>
      <c r="DR9">
        <f>SUMIFS('EIA Imports'!$D:$D,'EIA Imports'!$E:$E,$A9,'EIA Imports'!$B:$B,DR$1)</f>
        <v/>
      </c>
      <c r="DS9">
        <f>SUMIFS('EIA Imports'!$D:$D,'EIA Imports'!$E:$E,$A9,'EIA Imports'!$B:$B,DS$1)</f>
        <v/>
      </c>
      <c r="DT9">
        <f>SUMIFS('EIA Imports'!$D:$D,'EIA Imports'!$E:$E,$A9,'EIA Imports'!$B:$B,DT$1)</f>
        <v/>
      </c>
      <c r="DU9">
        <f>SUMIFS('EIA Imports'!$D:$D,'EIA Imports'!$E:$E,$A9,'EIA Imports'!$B:$B,DU$1)</f>
        <v/>
      </c>
      <c r="DV9">
        <f>SUMIFS('EIA Imports'!$D:$D,'EIA Imports'!$E:$E,$A9,'EIA Imports'!$B:$B,DV$1)</f>
        <v/>
      </c>
      <c r="DW9">
        <f>SUMIFS('EIA Imports'!$D:$D,'EIA Imports'!$E:$E,$A9,'EIA Imports'!$B:$B,DW$1)</f>
        <v/>
      </c>
      <c r="DX9">
        <f>SUMIFS('EIA Imports'!$D:$D,'EIA Imports'!$E:$E,$A9,'EIA Imports'!$B:$B,DX$1)</f>
        <v/>
      </c>
      <c r="DY9">
        <f>SUMIFS('EIA Imports'!$D:$D,'EIA Imports'!$E:$E,$A9,'EIA Imports'!$B:$B,DY$1)</f>
        <v/>
      </c>
      <c r="DZ9">
        <f>SUMIFS('EIA Imports'!$D:$D,'EIA Imports'!$E:$E,$A9,'EIA Imports'!$B:$B,DZ$1)</f>
        <v/>
      </c>
      <c r="EA9">
        <f>SUMIFS('EIA Imports'!$D:$D,'EIA Imports'!$E:$E,$A9,'EIA Imports'!$B:$B,EA$1)</f>
        <v/>
      </c>
      <c r="EB9">
        <f>SUMIFS('EIA Imports'!$D:$D,'EIA Imports'!$E:$E,$A9,'EIA Imports'!$B:$B,EB$1)</f>
        <v/>
      </c>
      <c r="EC9">
        <f>SUMIFS('EIA Imports'!$D:$D,'EIA Imports'!$E:$E,$A9,'EIA Imports'!$B:$B,EC$1)</f>
        <v/>
      </c>
      <c r="ED9">
        <f>SUMIFS('EIA Imports'!$D:$D,'EIA Imports'!$E:$E,$A9,'EIA Imports'!$B:$B,ED$1)</f>
        <v/>
      </c>
      <c r="EE9">
        <f>SUMIFS('EIA Imports'!$D:$D,'EIA Imports'!$E:$E,$A9,'EIA Imports'!$B:$B,EE$1)</f>
        <v/>
      </c>
      <c r="EF9">
        <f>SUMIFS('EIA Imports'!$D:$D,'EIA Imports'!$E:$E,$A9,'EIA Imports'!$B:$B,EF$1)</f>
        <v/>
      </c>
      <c r="EG9">
        <f>SUMIFS('EIA Imports'!$D:$D,'EIA Imports'!$E:$E,$A9,'EIA Imports'!$B:$B,EG$1)</f>
        <v/>
      </c>
      <c r="EH9">
        <f>SUMIFS('EIA Imports'!$D:$D,'EIA Imports'!$E:$E,$A9,'EIA Imports'!$B:$B,EH$1)</f>
        <v/>
      </c>
      <c r="EI9">
        <f>SUMIFS('EIA Imports'!$D:$D,'EIA Imports'!$E:$E,$A9,'EIA Imports'!$B:$B,EI$1)</f>
        <v/>
      </c>
      <c r="EJ9">
        <f>SUMIFS('EIA Imports'!$D:$D,'EIA Imports'!$E:$E,$A9,'EIA Imports'!$B:$B,EJ$1)</f>
        <v/>
      </c>
      <c r="EK9">
        <f>SUMIFS('EIA Imports'!$D:$D,'EIA Imports'!$E:$E,$A9,'EIA Imports'!$B:$B,EK$1)</f>
        <v/>
      </c>
      <c r="EL9">
        <f>SUMIFS('EIA Imports'!$D:$D,'EIA Imports'!$E:$E,$A9,'EIA Imports'!$B:$B,EL$1)</f>
        <v/>
      </c>
      <c r="EM9">
        <f>SUMIFS('EIA Imports'!$D:$D,'EIA Imports'!$E:$E,$A9,'EIA Imports'!$B:$B,EM$1)</f>
        <v/>
      </c>
      <c r="EN9">
        <f>SUMIFS('EIA Imports'!$D:$D,'EIA Imports'!$E:$E,$A9,'EIA Imports'!$B:$B,EN$1)</f>
        <v/>
      </c>
      <c r="EO9">
        <f>SUMIFS('EIA Imports'!$D:$D,'EIA Imports'!$E:$E,$A9,'EIA Imports'!$B:$B,EO$1)</f>
        <v/>
      </c>
      <c r="EP9">
        <f>SUMIFS('EIA Imports'!$D:$D,'EIA Imports'!$E:$E,$A9,'EIA Imports'!$B:$B,EP$1)</f>
        <v/>
      </c>
      <c r="EQ9">
        <f>SUMIFS('EIA Imports'!$D:$D,'EIA Imports'!$E:$E,$A9,'EIA Imports'!$B:$B,EQ$1)</f>
        <v/>
      </c>
      <c r="ER9">
        <f>SUMIFS('EIA Imports'!$D:$D,'EIA Imports'!$E:$E,$A9,'EIA Imports'!$B:$B,ER$1)</f>
        <v/>
      </c>
      <c r="ES9">
        <f>SUMIFS('EIA Imports'!$D:$D,'EIA Imports'!$E:$E,$A9,'EIA Imports'!$B:$B,ES$1)</f>
        <v/>
      </c>
      <c r="ET9">
        <f>SUMIFS('EIA Imports'!$D:$D,'EIA Imports'!$E:$E,$A9,'EIA Imports'!$B:$B,ET$1)</f>
        <v/>
      </c>
      <c r="EU9">
        <f>SUMIFS('EIA Imports'!$D:$D,'EIA Imports'!$E:$E,$A9,'EIA Imports'!$B:$B,EU$1)</f>
        <v/>
      </c>
      <c r="EV9">
        <f>SUMIFS('EIA Imports'!$D:$D,'EIA Imports'!$E:$E,$A9,'EIA Imports'!$B:$B,EV$1)</f>
        <v/>
      </c>
      <c r="EW9">
        <f>SUMIFS('EIA Imports'!$D:$D,'EIA Imports'!$E:$E,$A9,'EIA Imports'!$B:$B,EW$1)</f>
        <v/>
      </c>
      <c r="EX9">
        <f>SUMIFS('EIA Imports'!$D:$D,'EIA Imports'!$E:$E,$A9,'EIA Imports'!$B:$B,EX$1)</f>
        <v/>
      </c>
      <c r="EY9">
        <f>SUMIFS('EIA Imports'!$D:$D,'EIA Imports'!$E:$E,$A9,'EIA Imports'!$B:$B,EY$1)</f>
        <v/>
      </c>
      <c r="EZ9">
        <f>SUMIFS('EIA Imports'!$D:$D,'EIA Imports'!$E:$E,$A9,'EIA Imports'!$B:$B,EZ$1)</f>
        <v/>
      </c>
      <c r="FA9">
        <f>SUMIFS('EIA Imports'!$D:$D,'EIA Imports'!$E:$E,$A9,'EIA Imports'!$B:$B,FA$1)</f>
        <v/>
      </c>
      <c r="FB9">
        <f>SUMIFS('EIA Imports'!$D:$D,'EIA Imports'!$E:$E,$A9,'EIA Imports'!$B:$B,FB$1)</f>
        <v/>
      </c>
      <c r="FC9">
        <f>SUMIFS('EIA Imports'!$D:$D,'EIA Imports'!$E:$E,$A9,'EIA Imports'!$B:$B,FC$1)</f>
        <v/>
      </c>
      <c r="FD9">
        <f>SUMIFS('EIA Imports'!$D:$D,'EIA Imports'!$E:$E,$A9,'EIA Imports'!$B:$B,FD$1)</f>
        <v/>
      </c>
      <c r="FE9">
        <f>SUMIFS('EIA Imports'!$D:$D,'EIA Imports'!$E:$E,$A9,'EIA Imports'!$B:$B,FE$1)</f>
        <v/>
      </c>
      <c r="FF9">
        <f>SUMIFS('EIA Imports'!$D:$D,'EIA Imports'!$E:$E,$A9,'EIA Imports'!$B:$B,FF$1)</f>
        <v/>
      </c>
      <c r="FG9">
        <f>SUMIFS('EIA Imports'!$D:$D,'EIA Imports'!$E:$E,$A9,'EIA Imports'!$B:$B,FG$1)</f>
        <v/>
      </c>
      <c r="FH9">
        <f>SUMIFS('EIA Imports'!$D:$D,'EIA Imports'!$E:$E,$A9,'EIA Imports'!$B:$B,FH$1)</f>
        <v/>
      </c>
      <c r="FI9">
        <f>SUMIFS('EIA Imports'!$D:$D,'EIA Imports'!$E:$E,$A9,'EIA Imports'!$B:$B,FI$1)</f>
        <v/>
      </c>
      <c r="FJ9">
        <f>SUMIFS('EIA Imports'!$D:$D,'EIA Imports'!$E:$E,$A9,'EIA Imports'!$B:$B,FJ$1)</f>
        <v/>
      </c>
      <c r="FK9">
        <f>SUMIFS('EIA Imports'!$D:$D,'EIA Imports'!$E:$E,$A9,'EIA Imports'!$B:$B,FK$1)</f>
        <v/>
      </c>
      <c r="FL9">
        <f>SUMIFS('EIA Imports'!$D:$D,'EIA Imports'!$E:$E,$A9,'EIA Imports'!$B:$B,FL$1)</f>
        <v/>
      </c>
      <c r="FM9">
        <f>SUMIFS('EIA Imports'!$D:$D,'EIA Imports'!$E:$E,$A9,'EIA Imports'!$B:$B,FM$1)</f>
        <v/>
      </c>
      <c r="FN9">
        <f>SUMIFS('EIA Imports'!$D:$D,'EIA Imports'!$E:$E,$A9,'EIA Imports'!$B:$B,FN$1)</f>
        <v/>
      </c>
      <c r="FO9">
        <f>SUMIFS('EIA Imports'!$D:$D,'EIA Imports'!$E:$E,$A9,'EIA Imports'!$B:$B,FO$1)</f>
        <v/>
      </c>
      <c r="FP9">
        <f>SUMIFS('EIA Imports'!$D:$D,'EIA Imports'!$E:$E,$A9,'EIA Imports'!$B:$B,FP$1)</f>
        <v/>
      </c>
      <c r="FQ9">
        <f>SUMIFS('EIA Imports'!$D:$D,'EIA Imports'!$E:$E,$A9,'EIA Imports'!$B:$B,FQ$1)</f>
        <v/>
      </c>
      <c r="FR9">
        <f>SUMIFS('EIA Imports'!$D:$D,'EIA Imports'!$E:$E,$A9,'EIA Imports'!$B:$B,FR$1)</f>
        <v/>
      </c>
      <c r="FS9">
        <f>SUMIFS('EIA Imports'!$D:$D,'EIA Imports'!$E:$E,$A9,'EIA Imports'!$B:$B,FS$1)</f>
        <v/>
      </c>
      <c r="FT9">
        <f>SUMIFS('EIA Imports'!$D:$D,'EIA Imports'!$E:$E,$A9,'EIA Imports'!$B:$B,FT$1)</f>
        <v/>
      </c>
      <c r="FU9">
        <f>SUMIFS('EIA Imports'!$D:$D,'EIA Imports'!$E:$E,$A9,'EIA Imports'!$B:$B,FU$1)</f>
        <v/>
      </c>
      <c r="FV9">
        <f>SUMIFS('EIA Imports'!$D:$D,'EIA Imports'!$E:$E,$A9,'EIA Imports'!$B:$B,FV$1)</f>
        <v/>
      </c>
      <c r="FW9">
        <f>SUMIFS('EIA Imports'!$D:$D,'EIA Imports'!$E:$E,$A9,'EIA Imports'!$B:$B,FW$1)</f>
        <v/>
      </c>
      <c r="FX9">
        <f>SUMIFS('EIA Imports'!$D:$D,'EIA Imports'!$E:$E,$A9,'EIA Imports'!$B:$B,FX$1)</f>
        <v/>
      </c>
      <c r="FY9">
        <f>SUMIFS('EIA Imports'!$D:$D,'EIA Imports'!$E:$E,$A9,'EIA Imports'!$B:$B,FY$1)</f>
        <v/>
      </c>
      <c r="FZ9">
        <f>SUMIFS('EIA Imports'!$D:$D,'EIA Imports'!$E:$E,$A9,'EIA Imports'!$B:$B,FZ$1)</f>
        <v/>
      </c>
      <c r="GA9">
        <f>SUMIFS('EIA Imports'!$D:$D,'EIA Imports'!$E:$E,$A9,'EIA Imports'!$B:$B,GA$1)</f>
        <v/>
      </c>
      <c r="GB9">
        <f>SUMIFS('EIA Imports'!$D:$D,'EIA Imports'!$E:$E,$A9,'EIA Imports'!$B:$B,GB$1)</f>
        <v/>
      </c>
      <c r="GC9">
        <f>SUMIFS('EIA Imports'!$D:$D,'EIA Imports'!$E:$E,$A9,'EIA Imports'!$B:$B,GC$1)</f>
        <v/>
      </c>
      <c r="GD9">
        <f>SUMIFS('EIA Imports'!$D:$D,'EIA Imports'!$E:$E,$A9,'EIA Imports'!$B:$B,GD$1)</f>
        <v/>
      </c>
      <c r="GE9">
        <f>SUMIFS('EIA Imports'!$D:$D,'EIA Imports'!$E:$E,$A9,'EIA Imports'!$B:$B,GE$1)</f>
        <v/>
      </c>
      <c r="GF9">
        <f>SUMIFS('EIA Imports'!$D:$D,'EIA Imports'!$E:$E,$A9,'EIA Imports'!$B:$B,GF$1)</f>
        <v/>
      </c>
      <c r="GG9">
        <f>SUMIFS('EIA Imports'!$D:$D,'EIA Imports'!$E:$E,$A9,'EIA Imports'!$B:$B,GG$1)</f>
        <v/>
      </c>
      <c r="GH9">
        <f>SUMIFS('EIA Imports'!$D:$D,'EIA Imports'!$E:$E,$A9,'EIA Imports'!$B:$B,GH$1)</f>
        <v/>
      </c>
      <c r="GI9">
        <f>SUMIFS('EIA Imports'!$D:$D,'EIA Imports'!$E:$E,$A9,'EIA Imports'!$B:$B,GI$1)</f>
        <v/>
      </c>
      <c r="GJ9">
        <f>SUMIFS('EIA Imports'!$D:$D,'EIA Imports'!$E:$E,$A9,'EIA Imports'!$B:$B,GJ$1)</f>
        <v/>
      </c>
      <c r="GK9">
        <f>SUMIFS('EIA Imports'!$D:$D,'EIA Imports'!$E:$E,$A9,'EIA Imports'!$B:$B,GK$1)</f>
        <v/>
      </c>
      <c r="GL9">
        <f>SUMIFS('EIA Imports'!$D:$D,'EIA Imports'!$E:$E,$A9,'EIA Imports'!$B:$B,GL$1)</f>
        <v/>
      </c>
      <c r="GM9">
        <f>SUMIFS('EIA Imports'!$D:$D,'EIA Imports'!$E:$E,$A9,'EIA Imports'!$B:$B,GM$1)</f>
        <v/>
      </c>
      <c r="GN9">
        <f>SUMIFS('EIA Imports'!$D:$D,'EIA Imports'!$E:$E,$A9,'EIA Imports'!$B:$B,GN$1)</f>
        <v/>
      </c>
      <c r="GO9">
        <f>SUMIFS('EIA Imports'!$D:$D,'EIA Imports'!$E:$E,$A9,'EIA Imports'!$B:$B,GO$1)</f>
        <v/>
      </c>
      <c r="GP9">
        <f>SUMIFS('EIA Imports'!$D:$D,'EIA Imports'!$E:$E,$A9,'EIA Imports'!$B:$B,GP$1)</f>
        <v/>
      </c>
      <c r="GQ9">
        <f>SUMIFS('EIA Imports'!$D:$D,'EIA Imports'!$E:$E,$A9,'EIA Imports'!$B:$B,GQ$1)</f>
        <v/>
      </c>
      <c r="GR9">
        <f>SUMIFS('EIA Imports'!$D:$D,'EIA Imports'!$E:$E,$A9,'EIA Imports'!$B:$B,GR$1)</f>
        <v/>
      </c>
      <c r="GS9">
        <f>SUMIFS('EIA Imports'!$D:$D,'EIA Imports'!$E:$E,$A9,'EIA Imports'!$B:$B,GS$1)</f>
        <v/>
      </c>
      <c r="GT9">
        <f>SUMIFS('EIA Imports'!$D:$D,'EIA Imports'!$E:$E,$A9,'EIA Imports'!$B:$B,GT$1)</f>
        <v/>
      </c>
      <c r="GU9">
        <f>SUMIFS('EIA Imports'!$D:$D,'EIA Imports'!$E:$E,$A9,'EIA Imports'!$B:$B,GU$1)</f>
        <v/>
      </c>
      <c r="GV9">
        <f>SUMIFS('EIA Imports'!$D:$D,'EIA Imports'!$E:$E,$A9,'EIA Imports'!$B:$B,GV$1)</f>
        <v/>
      </c>
      <c r="GW9">
        <f>SUMIFS('EIA Imports'!$D:$D,'EIA Imports'!$E:$E,$A9,'EIA Imports'!$B:$B,GW$1)</f>
        <v/>
      </c>
      <c r="GX9">
        <f>SUMIFS('EIA Imports'!$D:$D,'EIA Imports'!$E:$E,$A9,'EIA Imports'!$B:$B,GX$1)</f>
        <v/>
      </c>
      <c r="GY9">
        <f>SUMIFS('EIA Imports'!$D:$D,'EIA Imports'!$E:$E,$A9,'EIA Imports'!$B:$B,GY$1)</f>
        <v/>
      </c>
      <c r="GZ9">
        <f>SUMIFS('EIA Imports'!$D:$D,'EIA Imports'!$E:$E,$A9,'EIA Imports'!$B:$B,GZ$1)</f>
        <v/>
      </c>
      <c r="HA9">
        <f>SUMIFS('EIA Imports'!$D:$D,'EIA Imports'!$E:$E,$A9,'EIA Imports'!$B:$B,HA$1)</f>
        <v/>
      </c>
      <c r="HB9">
        <f>SUMIFS('EIA Imports'!$D:$D,'EIA Imports'!$E:$E,$A9,'EIA Imports'!$B:$B,HB$1)</f>
        <v/>
      </c>
      <c r="HC9">
        <f>SUMIFS('EIA Imports'!$D:$D,'EIA Imports'!$E:$E,$A9,'EIA Imports'!$B:$B,HC$1)</f>
        <v/>
      </c>
      <c r="HD9">
        <f>SUMIFS('EIA Imports'!$D:$D,'EIA Imports'!$E:$E,$A9,'EIA Imports'!$B:$B,HD$1)</f>
        <v/>
      </c>
      <c r="HE9">
        <f>SUMIFS('EIA Imports'!$D:$D,'EIA Imports'!$E:$E,$A9,'EIA Imports'!$B:$B,HE$1)</f>
        <v/>
      </c>
      <c r="HF9">
        <f>SUMIFS('EIA Imports'!$D:$D,'EIA Imports'!$E:$E,$A9,'EIA Imports'!$B:$B,HF$1)</f>
        <v/>
      </c>
      <c r="HG9">
        <f>SUMIFS('EIA Imports'!$D:$D,'EIA Imports'!$E:$E,$A9,'EIA Imports'!$B:$B,HG$1)</f>
        <v/>
      </c>
      <c r="HH9">
        <f>SUMIFS('EIA Imports'!$D:$D,'EIA Imports'!$E:$E,$A9,'EIA Imports'!$B:$B,HH$1)</f>
        <v/>
      </c>
      <c r="HI9">
        <f>SUMIFS('EIA Imports'!$D:$D,'EIA Imports'!$E:$E,$A9,'EIA Imports'!$B:$B,HI$1)</f>
        <v/>
      </c>
      <c r="HJ9">
        <f>SUMIFS('EIA Imports'!$D:$D,'EIA Imports'!$E:$E,$A9,'EIA Imports'!$B:$B,HJ$1)</f>
        <v/>
      </c>
      <c r="HK9">
        <f>SUMIFS('EIA Imports'!$D:$D,'EIA Imports'!$E:$E,$A9,'EIA Imports'!$B:$B,HK$1)</f>
        <v/>
      </c>
      <c r="HL9">
        <f>SUMIFS('EIA Imports'!$D:$D,'EIA Imports'!$E:$E,$A9,'EIA Imports'!$B:$B,HL$1)</f>
        <v/>
      </c>
      <c r="HM9">
        <f>SUMIFS('EIA Imports'!$D:$D,'EIA Imports'!$E:$E,$A9,'EIA Imports'!$B:$B,HM$1)</f>
        <v/>
      </c>
      <c r="HN9">
        <f>SUMIFS('EIA Imports'!$D:$D,'EIA Imports'!$E:$E,$A9,'EIA Imports'!$B:$B,HN$1)</f>
        <v/>
      </c>
      <c r="HO9">
        <f>SUMIFS('EIA Imports'!$D:$D,'EIA Imports'!$E:$E,$A9,'EIA Imports'!$B:$B,HO$1)</f>
        <v/>
      </c>
      <c r="HP9">
        <f>SUMIFS('EIA Imports'!$D:$D,'EIA Imports'!$E:$E,$A9,'EIA Imports'!$B:$B,HP$1)</f>
        <v/>
      </c>
      <c r="HQ9">
        <f>SUMIFS('EIA Imports'!$D:$D,'EIA Imports'!$E:$E,$A9,'EIA Imports'!$B:$B,HQ$1)</f>
        <v/>
      </c>
      <c r="HR9">
        <f>SUMIFS('EIA Imports'!$D:$D,'EIA Imports'!$E:$E,$A9,'EIA Imports'!$B:$B,HR$1)</f>
        <v/>
      </c>
      <c r="HS9">
        <f>SUMIFS('EIA Imports'!$D:$D,'EIA Imports'!$E:$E,$A9,'EIA Imports'!$B:$B,HS$1)</f>
        <v/>
      </c>
      <c r="HT9">
        <f>SUMIFS('EIA Imports'!$D:$D,'EIA Imports'!$E:$E,$A9,'EIA Imports'!$B:$B,HT$1)</f>
        <v/>
      </c>
      <c r="HU9">
        <f>SUMIFS('EIA Imports'!$D:$D,'EIA Imports'!$E:$E,$A9,'EIA Imports'!$B:$B,HU$1)</f>
        <v/>
      </c>
      <c r="HV9">
        <f>SUMIFS('EIA Imports'!$D:$D,'EIA Imports'!$E:$E,$A9,'EIA Imports'!$B:$B,HV$1)</f>
        <v/>
      </c>
      <c r="HW9">
        <f>SUMIFS('EIA Imports'!$D:$D,'EIA Imports'!$E:$E,$A9,'EIA Imports'!$B:$B,HW$1)</f>
        <v/>
      </c>
      <c r="HX9">
        <f>SUMIFS('EIA Imports'!$D:$D,'EIA Imports'!$E:$E,$A9,'EIA Imports'!$B:$B,HX$1)</f>
        <v/>
      </c>
      <c r="HY9">
        <f>SUMIFS('EIA Imports'!$D:$D,'EIA Imports'!$E:$E,$A9,'EIA Imports'!$B:$B,HY$1)</f>
        <v/>
      </c>
      <c r="HZ9">
        <f>SUMIFS('EIA Imports'!$D:$D,'EIA Imports'!$E:$E,$A9,'EIA Imports'!$B:$B,HZ$1)</f>
        <v/>
      </c>
      <c r="IA9">
        <f>SUMIFS('EIA Imports'!$D:$D,'EIA Imports'!$E:$E,$A9,'EIA Imports'!$B:$B,IA$1)</f>
        <v/>
      </c>
      <c r="IB9">
        <f>SUMIFS('EIA Imports'!$D:$D,'EIA Imports'!$E:$E,$A9,'EIA Imports'!$B:$B,IB$1)</f>
        <v/>
      </c>
      <c r="IC9">
        <f>SUMIFS('EIA Imports'!$D:$D,'EIA Imports'!$E:$E,$A9,'EIA Imports'!$B:$B,IC$1)</f>
        <v/>
      </c>
      <c r="ID9">
        <f>SUMIFS('EIA Imports'!$D:$D,'EIA Imports'!$E:$E,$A9,'EIA Imports'!$B:$B,ID$1)</f>
        <v/>
      </c>
      <c r="IE9">
        <f>SUMIFS('EIA Imports'!$D:$D,'EIA Imports'!$E:$E,$A9,'EIA Imports'!$B:$B,IE$1)</f>
        <v/>
      </c>
      <c r="IF9">
        <f>SUMIFS('EIA Imports'!$D:$D,'EIA Imports'!$E:$E,$A9,'EIA Imports'!$B:$B,IF$1)</f>
        <v/>
      </c>
      <c r="IG9">
        <f>SUMIFS('EIA Imports'!$D:$D,'EIA Imports'!$E:$E,$A9,'EIA Imports'!$B:$B,IG$1)</f>
        <v/>
      </c>
      <c r="IH9">
        <f>SUMIFS('EIA Imports'!$D:$D,'EIA Imports'!$E:$E,$A9,'EIA Imports'!$B:$B,IH$1)</f>
        <v/>
      </c>
      <c r="II9">
        <f>SUMIFS('EIA Imports'!$D:$D,'EIA Imports'!$E:$E,$A9,'EIA Imports'!$B:$B,II$1)</f>
        <v/>
      </c>
      <c r="IJ9">
        <f>SUMIFS('EIA Imports'!$D:$D,'EIA Imports'!$E:$E,$A9,'EIA Imports'!$B:$B,IJ$1)</f>
        <v/>
      </c>
      <c r="IK9">
        <f>SUMIFS('EIA Imports'!$D:$D,'EIA Imports'!$E:$E,$A9,'EIA Imports'!$B:$B,IK$1)</f>
        <v/>
      </c>
      <c r="IL9">
        <f>SUMIFS('EIA Imports'!$D:$D,'EIA Imports'!$E:$E,$A9,'EIA Imports'!$B:$B,IL$1)</f>
        <v/>
      </c>
      <c r="IM9">
        <f>SUMIFS('EIA Imports'!$D:$D,'EIA Imports'!$E:$E,$A9,'EIA Imports'!$B:$B,IM$1)</f>
        <v/>
      </c>
      <c r="IN9">
        <f>SUMIFS('EIA Imports'!$D:$D,'EIA Imports'!$E:$E,$A9,'EIA Imports'!$B:$B,IN$1)</f>
        <v/>
      </c>
      <c r="IO9">
        <f>SUMIFS('EIA Imports'!$D:$D,'EIA Imports'!$E:$E,$A9,'EIA Imports'!$B:$B,IO$1)</f>
        <v/>
      </c>
      <c r="IP9">
        <f>SUMIFS('EIA Imports'!$D:$D,'EIA Imports'!$E:$E,$A9,'EIA Imports'!$B:$B,IP$1)</f>
        <v/>
      </c>
      <c r="IQ9">
        <f>SUMIFS('EIA Imports'!$D:$D,'EIA Imports'!$E:$E,$A9,'EIA Imports'!$B:$B,IQ$1)</f>
        <v/>
      </c>
      <c r="IR9">
        <f>SUMIFS('EIA Imports'!$D:$D,'EIA Imports'!$E:$E,$A9,'EIA Imports'!$B:$B,IR$1)</f>
        <v/>
      </c>
      <c r="IS9">
        <f>SUMIFS('EIA Imports'!$D:$D,'EIA Imports'!$E:$E,$A9,'EIA Imports'!$B:$B,IS$1)</f>
        <v/>
      </c>
      <c r="IT9">
        <f>SUMIFS('EIA Imports'!$D:$D,'EIA Imports'!$E:$E,$A9,'EIA Imports'!$B:$B,IT$1)</f>
        <v/>
      </c>
      <c r="IU9">
        <f>SUMIFS('EIA Imports'!$D:$D,'EIA Imports'!$E:$E,$A9,'EIA Imports'!$B:$B,IU$1)</f>
        <v/>
      </c>
      <c r="IV9">
        <f>SUMIFS('EIA Imports'!$D:$D,'EIA Imports'!$E:$E,$A9,'EIA Imports'!$B:$B,IV$1)</f>
        <v/>
      </c>
      <c r="IW9">
        <f>SUMIFS('EIA Imports'!$D:$D,'EIA Imports'!$E:$E,$A9,'EIA Imports'!$B:$B,IW$1)</f>
        <v/>
      </c>
      <c r="IX9">
        <f>SUMIFS('EIA Imports'!$D:$D,'EIA Imports'!$E:$E,$A9,'EIA Imports'!$B:$B,IX$1)</f>
        <v/>
      </c>
      <c r="IY9">
        <f>SUMIFS('EIA Imports'!$D:$D,'EIA Imports'!$E:$E,$A9,'EIA Imports'!$B:$B,IY$1)</f>
        <v/>
      </c>
      <c r="IZ9">
        <f>SUMIFS('EIA Imports'!$D:$D,'EIA Imports'!$E:$E,$A9,'EIA Imports'!$B:$B,IZ$1)</f>
        <v/>
      </c>
      <c r="JA9">
        <f>SUMIFS('EIA Imports'!$D:$D,'EIA Imports'!$E:$E,$A9,'EIA Imports'!$B:$B,JA$1)</f>
        <v/>
      </c>
      <c r="JB9">
        <f>SUMIFS('EIA Imports'!$D:$D,'EIA Imports'!$E:$E,$A9,'EIA Imports'!$B:$B,JB$1)</f>
        <v/>
      </c>
      <c r="JC9">
        <f>SUMIFS('EIA Imports'!$D:$D,'EIA Imports'!$E:$E,$A9,'EIA Imports'!$B:$B,JC$1)</f>
        <v/>
      </c>
      <c r="JD9">
        <f>SUMIFS('EIA Imports'!$D:$D,'EIA Imports'!$E:$E,$A9,'EIA Imports'!$B:$B,JD$1)</f>
        <v/>
      </c>
      <c r="JE9">
        <f>SUMIFS('EIA Imports'!$D:$D,'EIA Imports'!$E:$E,$A9,'EIA Imports'!$B:$B,JE$1)</f>
        <v/>
      </c>
      <c r="JF9">
        <f>SUMIFS('EIA Imports'!$D:$D,'EIA Imports'!$E:$E,$A9,'EIA Imports'!$B:$B,JF$1)</f>
        <v/>
      </c>
      <c r="JG9">
        <f>SUMIFS('EIA Imports'!$D:$D,'EIA Imports'!$E:$E,$A9,'EIA Imports'!$B:$B,JG$1)</f>
        <v/>
      </c>
      <c r="JH9">
        <f>SUMIFS('EIA Imports'!$D:$D,'EIA Imports'!$E:$E,$A9,'EIA Imports'!$B:$B,JH$1)</f>
        <v/>
      </c>
      <c r="JI9">
        <f>SUMIFS('EIA Imports'!$D:$D,'EIA Imports'!$E:$E,$A9,'EIA Imports'!$B:$B,JI$1)</f>
        <v/>
      </c>
      <c r="JJ9">
        <f>SUMIFS('EIA Imports'!$D:$D,'EIA Imports'!$E:$E,$A9,'EIA Imports'!$B:$B,JJ$1)</f>
        <v/>
      </c>
      <c r="JK9">
        <f>SUMIFS('EIA Imports'!$D:$D,'EIA Imports'!$E:$E,$A9,'EIA Imports'!$B:$B,JK$1)</f>
        <v/>
      </c>
      <c r="JL9">
        <f>SUMIFS('EIA Imports'!$D:$D,'EIA Imports'!$E:$E,$A9,'EIA Imports'!$B:$B,JL$1)</f>
        <v/>
      </c>
      <c r="JM9">
        <f>SUMIFS('EIA Imports'!$D:$D,'EIA Imports'!$E:$E,$A9,'EIA Imports'!$B:$B,JM$1)</f>
        <v/>
      </c>
      <c r="JN9">
        <f>SUMIFS('EIA Imports'!$D:$D,'EIA Imports'!$E:$E,$A9,'EIA Imports'!$B:$B,JN$1)</f>
        <v/>
      </c>
      <c r="JO9">
        <f>SUMIFS('EIA Imports'!$D:$D,'EIA Imports'!$E:$E,$A9,'EIA Imports'!$B:$B,JO$1)</f>
        <v/>
      </c>
      <c r="JP9">
        <f>SUMIFS('EIA Imports'!$D:$D,'EIA Imports'!$E:$E,$A9,'EIA Imports'!$B:$B,JP$1)</f>
        <v/>
      </c>
      <c r="JQ9">
        <f>SUMIFS('EIA Imports'!$D:$D,'EIA Imports'!$E:$E,$A9,'EIA Imports'!$B:$B,JQ$1)</f>
        <v/>
      </c>
      <c r="JR9">
        <f>SUMIFS('EIA Imports'!$D:$D,'EIA Imports'!$E:$E,$A9,'EIA Imports'!$B:$B,JR$1)</f>
        <v/>
      </c>
      <c r="JS9">
        <f>SUMIFS('EIA Imports'!$D:$D,'EIA Imports'!$E:$E,$A9,'EIA Imports'!$B:$B,JS$1)</f>
        <v/>
      </c>
      <c r="JT9">
        <f>SUMIFS('EIA Imports'!$D:$D,'EIA Imports'!$E:$E,$A9,'EIA Imports'!$B:$B,JT$1)</f>
        <v/>
      </c>
      <c r="JU9">
        <f>SUMIFS('EIA Imports'!$D:$D,'EIA Imports'!$E:$E,$A9,'EIA Imports'!$B:$B,JU$1)</f>
        <v/>
      </c>
      <c r="JV9">
        <f>SUMIFS('EIA Imports'!$D:$D,'EIA Imports'!$E:$E,$A9,'EIA Imports'!$B:$B,JV$1)</f>
        <v/>
      </c>
      <c r="JW9">
        <f>SUMIFS('EIA Imports'!$D:$D,'EIA Imports'!$E:$E,$A9,'EIA Imports'!$B:$B,JW$1)</f>
        <v/>
      </c>
      <c r="JX9">
        <f>SUMIFS('EIA Imports'!$D:$D,'EIA Imports'!$E:$E,$A9,'EIA Imports'!$B:$B,JX$1)</f>
        <v/>
      </c>
      <c r="JY9">
        <f>SUMIFS('EIA Imports'!$D:$D,'EIA Imports'!$E:$E,$A9,'EIA Imports'!$B:$B,JY$1)</f>
        <v/>
      </c>
      <c r="JZ9">
        <f>SUMIFS('EIA Imports'!$D:$D,'EIA Imports'!$E:$E,$A9,'EIA Imports'!$B:$B,JZ$1)</f>
        <v/>
      </c>
      <c r="KA9">
        <f>SUMIFS('EIA Imports'!$D:$D,'EIA Imports'!$E:$E,$A9,'EIA Imports'!$B:$B,KA$1)</f>
        <v/>
      </c>
      <c r="KB9">
        <f>SUMIFS('EIA Imports'!$D:$D,'EIA Imports'!$E:$E,$A9,'EIA Imports'!$B:$B,KB$1)</f>
        <v/>
      </c>
      <c r="KC9">
        <f>SUMIFS('EIA Imports'!$D:$D,'EIA Imports'!$E:$E,$A9,'EIA Imports'!$B:$B,KC$1)</f>
        <v/>
      </c>
      <c r="KD9">
        <f>SUMIFS('EIA Imports'!$D:$D,'EIA Imports'!$E:$E,$A9,'EIA Imports'!$B:$B,KD$1)</f>
        <v/>
      </c>
      <c r="KE9">
        <f>SUMIFS('EIA Imports'!$D:$D,'EIA Imports'!$E:$E,$A9,'EIA Imports'!$B:$B,KE$1)</f>
        <v/>
      </c>
      <c r="KF9">
        <f>SUMIFS('EIA Imports'!$D:$D,'EIA Imports'!$E:$E,$A9,'EIA Imports'!$B:$B,KF$1)</f>
        <v/>
      </c>
      <c r="KG9">
        <f>SUMIFS('EIA Imports'!$D:$D,'EIA Imports'!$E:$E,$A9,'EIA Imports'!$B:$B,KG$1)</f>
        <v/>
      </c>
      <c r="KH9">
        <f>SUMIFS('EIA Imports'!$D:$D,'EIA Imports'!$E:$E,$A9,'EIA Imports'!$B:$B,KH$1)</f>
        <v/>
      </c>
      <c r="KI9">
        <f>SUMIFS('EIA Imports'!$D:$D,'EIA Imports'!$E:$E,$A9,'EIA Imports'!$B:$B,KI$1)</f>
        <v/>
      </c>
      <c r="KJ9">
        <f>SUMIFS('EIA Imports'!$D:$D,'EIA Imports'!$E:$E,$A9,'EIA Imports'!$B:$B,KJ$1)</f>
        <v/>
      </c>
      <c r="KK9">
        <f>SUMIFS('EIA Imports'!$D:$D,'EIA Imports'!$E:$E,$A9,'EIA Imports'!$B:$B,KK$1)</f>
        <v/>
      </c>
      <c r="KL9">
        <f>SUMIFS('EIA Imports'!$D:$D,'EIA Imports'!$E:$E,$A9,'EIA Imports'!$B:$B,KL$1)</f>
        <v/>
      </c>
      <c r="KM9">
        <f>SUMIFS('EIA Imports'!$D:$D,'EIA Imports'!$E:$E,$A9,'EIA Imports'!$B:$B,KM$1)</f>
        <v/>
      </c>
      <c r="KN9">
        <f>SUMIFS('EIA Imports'!$D:$D,'EIA Imports'!$E:$E,$A9,'EIA Imports'!$B:$B,KN$1)</f>
        <v/>
      </c>
      <c r="KO9">
        <f>SUMIFS('EIA Imports'!$D:$D,'EIA Imports'!$E:$E,$A9,'EIA Imports'!$B:$B,KO$1)</f>
        <v/>
      </c>
      <c r="KP9">
        <f>SUMIFS('EIA Imports'!$D:$D,'EIA Imports'!$E:$E,$A9,'EIA Imports'!$B:$B,KP$1)</f>
        <v/>
      </c>
      <c r="KQ9">
        <f>SUMIFS('EIA Imports'!$D:$D,'EIA Imports'!$E:$E,$A9,'EIA Imports'!$B:$B,KQ$1)</f>
        <v/>
      </c>
      <c r="KR9">
        <f>SUMIFS('EIA Imports'!$D:$D,'EIA Imports'!$E:$E,$A9,'EIA Imports'!$B:$B,KR$1)</f>
        <v/>
      </c>
      <c r="KS9">
        <f>SUMIFS('EIA Imports'!$D:$D,'EIA Imports'!$E:$E,$A9,'EIA Imports'!$B:$B,KS$1)</f>
        <v/>
      </c>
      <c r="KT9">
        <f>SUMIFS('EIA Imports'!$D:$D,'EIA Imports'!$E:$E,$A9,'EIA Imports'!$B:$B,KT$1)</f>
        <v/>
      </c>
      <c r="KU9">
        <f>SUMIFS('EIA Imports'!$D:$D,'EIA Imports'!$E:$E,$A9,'EIA Imports'!$B:$B,KU$1)</f>
        <v/>
      </c>
      <c r="KV9">
        <f>SUMIFS('EIA Imports'!$D:$D,'EIA Imports'!$E:$E,$A9,'EIA Imports'!$B:$B,KV$1)</f>
        <v/>
      </c>
      <c r="KW9">
        <f>SUMIFS('EIA Imports'!$D:$D,'EIA Imports'!$E:$E,$A9,'EIA Imports'!$B:$B,KW$1)</f>
        <v/>
      </c>
      <c r="KX9">
        <f>SUMIFS('EIA Imports'!$D:$D,'EIA Imports'!$E:$E,$A9,'EIA Imports'!$B:$B,KX$1)</f>
        <v/>
      </c>
      <c r="KY9">
        <f>SUMIFS('EIA Imports'!$D:$D,'EIA Imports'!$E:$E,$A9,'EIA Imports'!$B:$B,KY$1)</f>
        <v/>
      </c>
      <c r="KZ9">
        <f>SUMIFS('EIA Imports'!$D:$D,'EIA Imports'!$E:$E,$A9,'EIA Imports'!$B:$B,KZ$1)</f>
        <v/>
      </c>
      <c r="LA9">
        <f>SUMIFS('EIA Imports'!$D:$D,'EIA Imports'!$E:$E,$A9,'EIA Imports'!$B:$B,LA$1)</f>
        <v/>
      </c>
      <c r="LB9">
        <f>SUMIFS('EIA Imports'!$D:$D,'EIA Imports'!$E:$E,$A9,'EIA Imports'!$B:$B,LB$1)</f>
        <v/>
      </c>
      <c r="LC9">
        <f>SUMIFS('EIA Imports'!$D:$D,'EIA Imports'!$E:$E,$A9,'EIA Imports'!$B:$B,LC$1)</f>
        <v/>
      </c>
      <c r="LD9">
        <f>SUMIFS('EIA Imports'!$D:$D,'EIA Imports'!$E:$E,$A9,'EIA Imports'!$B:$B,LD$1)</f>
        <v/>
      </c>
      <c r="LE9">
        <f>SUMIFS('EIA Imports'!$D:$D,'EIA Imports'!$E:$E,$A9,'EIA Imports'!$B:$B,LE$1)</f>
        <v/>
      </c>
      <c r="LF9">
        <f>SUMIFS('EIA Imports'!$D:$D,'EIA Imports'!$E:$E,$A9,'EIA Imports'!$B:$B,LF$1)</f>
        <v/>
      </c>
      <c r="LG9">
        <f>SUMIFS('EIA Imports'!$D:$D,'EIA Imports'!$E:$E,$A9,'EIA Imports'!$B:$B,LG$1)</f>
        <v/>
      </c>
      <c r="LH9">
        <f>SUMIFS('EIA Imports'!$D:$D,'EIA Imports'!$E:$E,$A9,'EIA Imports'!$B:$B,LH$1)</f>
        <v/>
      </c>
      <c r="LI9">
        <f>SUMIFS('EIA Imports'!$D:$D,'EIA Imports'!$E:$E,$A9,'EIA Imports'!$B:$B,LI$1)</f>
        <v/>
      </c>
      <c r="LJ9">
        <f>SUMIFS('EIA Imports'!$D:$D,'EIA Imports'!$E:$E,$A9,'EIA Imports'!$B:$B,LJ$1)</f>
        <v/>
      </c>
      <c r="LK9">
        <f>SUMIFS('EIA Imports'!$D:$D,'EIA Imports'!$E:$E,$A9,'EIA Imports'!$B:$B,LK$1)</f>
        <v/>
      </c>
      <c r="LL9">
        <f>SUMIFS('EIA Imports'!$D:$D,'EIA Imports'!$E:$E,$A9,'EIA Imports'!$B:$B,LL$1)</f>
        <v/>
      </c>
      <c r="LM9">
        <f>SUMIFS('EIA Imports'!$D:$D,'EIA Imports'!$E:$E,$A9,'EIA Imports'!$B:$B,LM$1)</f>
        <v/>
      </c>
      <c r="LN9">
        <f>SUMIFS('EIA Imports'!$D:$D,'EIA Imports'!$E:$E,$A9,'EIA Imports'!$B:$B,LN$1)</f>
        <v/>
      </c>
      <c r="LO9">
        <f>SUMIFS('EIA Imports'!$D:$D,'EIA Imports'!$E:$E,$A9,'EIA Imports'!$B:$B,LO$1)</f>
        <v/>
      </c>
      <c r="LP9">
        <f>SUMIFS('EIA Imports'!$D:$D,'EIA Imports'!$E:$E,$A9,'EIA Imports'!$B:$B,LP$1)</f>
        <v/>
      </c>
      <c r="LQ9">
        <f>SUMIFS('EIA Imports'!$D:$D,'EIA Imports'!$E:$E,$A9,'EIA Imports'!$B:$B,LQ$1)</f>
        <v/>
      </c>
      <c r="LR9">
        <f>SUMIFS('EIA Imports'!$D:$D,'EIA Imports'!$E:$E,$A9,'EIA Imports'!$B:$B,LR$1)</f>
        <v/>
      </c>
      <c r="LS9">
        <f>SUMIFS('EIA Imports'!$D:$D,'EIA Imports'!$E:$E,$A9,'EIA Imports'!$B:$B,LS$1)</f>
        <v/>
      </c>
      <c r="LT9">
        <f>SUMIFS('EIA Imports'!$D:$D,'EIA Imports'!$E:$E,$A9,'EIA Imports'!$B:$B,LT$1)</f>
        <v/>
      </c>
      <c r="LU9">
        <f>SUMIFS('EIA Imports'!$D:$D,'EIA Imports'!$E:$E,$A9,'EIA Imports'!$B:$B,LU$1)</f>
        <v/>
      </c>
      <c r="LV9">
        <f>SUMIFS('EIA Imports'!$D:$D,'EIA Imports'!$E:$E,$A9,'EIA Imports'!$B:$B,LV$1)</f>
        <v/>
      </c>
      <c r="LW9">
        <f>SUMIFS('EIA Imports'!$D:$D,'EIA Imports'!$E:$E,$A9,'EIA Imports'!$B:$B,LW$1)</f>
        <v/>
      </c>
      <c r="LX9">
        <f>SUMIFS('EIA Imports'!$D:$D,'EIA Imports'!$E:$E,$A9,'EIA Imports'!$B:$B,LX$1)</f>
        <v/>
      </c>
      <c r="LY9">
        <f>SUMIFS('EIA Imports'!$D:$D,'EIA Imports'!$E:$E,$A9,'EIA Imports'!$B:$B,LY$1)</f>
        <v/>
      </c>
      <c r="LZ9">
        <f>SUMIFS('EIA Imports'!$D:$D,'EIA Imports'!$E:$E,$A9,'EIA Imports'!$B:$B,LZ$1)</f>
        <v/>
      </c>
      <c r="MA9">
        <f>SUMIFS('EIA Imports'!$D:$D,'EIA Imports'!$E:$E,$A9,'EIA Imports'!$B:$B,MA$1)</f>
        <v/>
      </c>
      <c r="MB9">
        <f>SUMIFS('EIA Imports'!$D:$D,'EIA Imports'!$E:$E,$A9,'EIA Imports'!$B:$B,MB$1)</f>
        <v/>
      </c>
      <c r="MC9">
        <f>SUMIFS('EIA Imports'!$D:$D,'EIA Imports'!$E:$E,$A9,'EIA Imports'!$B:$B,MC$1)</f>
        <v/>
      </c>
      <c r="MD9">
        <f>SUMIFS('EIA Imports'!$D:$D,'EIA Imports'!$E:$E,$A9,'EIA Imports'!$B:$B,MD$1)</f>
        <v/>
      </c>
      <c r="ME9">
        <f>SUMIFS('EIA Imports'!$D:$D,'EIA Imports'!$E:$E,$A9,'EIA Imports'!$B:$B,ME$1)</f>
        <v/>
      </c>
      <c r="MF9">
        <f>SUMIFS('EIA Imports'!$D:$D,'EIA Imports'!$E:$E,$A9,'EIA Imports'!$B:$B,MF$1)</f>
        <v/>
      </c>
      <c r="MG9">
        <f>SUMIFS('EIA Imports'!$D:$D,'EIA Imports'!$E:$E,$A9,'EIA Imports'!$B:$B,MG$1)</f>
        <v/>
      </c>
      <c r="MH9">
        <f>SUMIFS('EIA Imports'!$D:$D,'EIA Imports'!$E:$E,$A9,'EIA Imports'!$B:$B,MH$1)</f>
        <v/>
      </c>
      <c r="MI9">
        <f>SUMIFS('EIA Imports'!$D:$D,'EIA Imports'!$E:$E,$A9,'EIA Imports'!$B:$B,MI$1)</f>
        <v/>
      </c>
      <c r="MJ9">
        <f>SUMIFS('EIA Imports'!$D:$D,'EIA Imports'!$E:$E,$A9,'EIA Imports'!$B:$B,MJ$1)</f>
        <v/>
      </c>
      <c r="MK9">
        <f>SUMIFS('EIA Imports'!$D:$D,'EIA Imports'!$E:$E,$A9,'EIA Imports'!$B:$B,MK$1)</f>
        <v/>
      </c>
      <c r="ML9">
        <f>SUMIFS('EIA Imports'!$D:$D,'EIA Imports'!$E:$E,$A9,'EIA Imports'!$B:$B,ML$1)</f>
        <v/>
      </c>
      <c r="MM9">
        <f>SUMIFS('EIA Imports'!$D:$D,'EIA Imports'!$E:$E,$A9,'EIA Imports'!$B:$B,MM$1)</f>
        <v/>
      </c>
      <c r="MN9">
        <f>SUMIFS('EIA Imports'!$D:$D,'EIA Imports'!$E:$E,$A9,'EIA Imports'!$B:$B,MN$1)</f>
        <v/>
      </c>
      <c r="MO9">
        <f>SUMIFS('EIA Imports'!$D:$D,'EIA Imports'!$E:$E,$A9,'EIA Imports'!$B:$B,MO$1)</f>
        <v/>
      </c>
      <c r="MP9">
        <f>SUMIFS('EIA Imports'!$D:$D,'EIA Imports'!$E:$E,$A9,'EIA Imports'!$B:$B,MP$1)</f>
        <v/>
      </c>
      <c r="MQ9">
        <f>SUMIFS('EIA Imports'!$D:$D,'EIA Imports'!$E:$E,$A9,'EIA Imports'!$B:$B,MQ$1)</f>
        <v/>
      </c>
      <c r="MR9">
        <f>SUMIFS('EIA Imports'!$D:$D,'EIA Imports'!$E:$E,$A9,'EIA Imports'!$B:$B,MR$1)</f>
        <v/>
      </c>
      <c r="MS9">
        <f>SUMIFS('EIA Imports'!$D:$D,'EIA Imports'!$E:$E,$A9,'EIA Imports'!$B:$B,MS$1)</f>
        <v/>
      </c>
      <c r="MT9">
        <f>SUMIFS('EIA Imports'!$D:$D,'EIA Imports'!$E:$E,$A9,'EIA Imports'!$B:$B,MT$1)</f>
        <v/>
      </c>
      <c r="MU9">
        <f>SUMIFS('EIA Imports'!$D:$D,'EIA Imports'!$E:$E,$A9,'EIA Imports'!$B:$B,MU$1)</f>
        <v/>
      </c>
      <c r="MV9">
        <f>SUMIFS('EIA Imports'!$D:$D,'EIA Imports'!$E:$E,$A9,'EIA Imports'!$B:$B,MV$1)</f>
        <v/>
      </c>
      <c r="MW9">
        <f>SUMIFS('EIA Imports'!$D:$D,'EIA Imports'!$E:$E,$A9,'EIA Imports'!$B:$B,MW$1)</f>
        <v/>
      </c>
      <c r="MX9">
        <f>SUMIFS('EIA Imports'!$D:$D,'EIA Imports'!$E:$E,$A9,'EIA Imports'!$B:$B,MX$1)</f>
        <v/>
      </c>
      <c r="MY9">
        <f>SUMIFS('EIA Imports'!$D:$D,'EIA Imports'!$E:$E,$A9,'EIA Imports'!$B:$B,MY$1)</f>
        <v/>
      </c>
      <c r="MZ9">
        <f>SUMIFS('EIA Imports'!$D:$D,'EIA Imports'!$E:$E,$A9,'EIA Imports'!$B:$B,MZ$1)</f>
        <v/>
      </c>
      <c r="NA9">
        <f>SUMIFS('EIA Imports'!$D:$D,'EIA Imports'!$E:$E,$A9,'EIA Imports'!$B:$B,NA$1)</f>
        <v/>
      </c>
      <c r="NB9">
        <f>SUMIFS('EIA Imports'!$D:$D,'EIA Imports'!$E:$E,$A9,'EIA Imports'!$B:$B,NB$1)</f>
        <v/>
      </c>
      <c r="NC9">
        <f>SUMIFS('EIA Imports'!$D:$D,'EIA Imports'!$E:$E,$A9,'EIA Imports'!$B:$B,NC$1)</f>
        <v/>
      </c>
      <c r="ND9">
        <f>SUMIFS('EIA Imports'!$D:$D,'EIA Imports'!$E:$E,$A9,'EIA Imports'!$B:$B,ND$1)</f>
        <v/>
      </c>
      <c r="NE9">
        <f>SUMIFS('EIA Imports'!$D:$D,'EIA Imports'!$E:$E,$A9,'EIA Imports'!$B:$B,NE$1)</f>
        <v/>
      </c>
      <c r="NF9">
        <f>SUMIFS('EIA Imports'!$D:$D,'EIA Imports'!$E:$E,$A9,'EIA Imports'!$B:$B,NF$1)</f>
        <v/>
      </c>
      <c r="NG9">
        <f>SUMIFS('EIA Imports'!$D:$D,'EIA Imports'!$E:$E,$A9,'EIA Imports'!$B:$B,NG$1)</f>
        <v/>
      </c>
      <c r="NH9">
        <f>SUMIFS('EIA Imports'!$D:$D,'EIA Imports'!$E:$E,$A9,'EIA Imports'!$B:$B,NH$1)</f>
        <v/>
      </c>
      <c r="NI9">
        <f>SUMIFS('EIA Imports'!$D:$D,'EIA Imports'!$E:$E,$A9,'EIA Imports'!$B:$B,NI$1)</f>
        <v/>
      </c>
      <c r="NJ9">
        <f>SUMIFS('EIA Imports'!$D:$D,'EIA Imports'!$E:$E,$A9,'EIA Imports'!$B:$B,NJ$1)</f>
        <v/>
      </c>
      <c r="NK9">
        <f>SUMIFS('EIA Imports'!$D:$D,'EIA Imports'!$E:$E,$A9,'EIA Imports'!$B:$B,NK$1)</f>
        <v/>
      </c>
      <c r="NL9">
        <f>SUMIFS('EIA Imports'!$D:$D,'EIA Imports'!$E:$E,$A9,'EIA Imports'!$B:$B,NL$1)</f>
        <v/>
      </c>
      <c r="NM9">
        <f>SUMIFS('EIA Imports'!$D:$D,'EIA Imports'!$E:$E,$A9,'EIA Imports'!$B:$B,NM$1)</f>
        <v/>
      </c>
      <c r="NN9">
        <f>SUMIFS('EIA Imports'!$D:$D,'EIA Imports'!$E:$E,$A9,'EIA Imports'!$B:$B,NN$1)</f>
        <v/>
      </c>
      <c r="NO9">
        <f>SUMIFS('EIA Imports'!$D:$D,'EIA Imports'!$E:$E,$A9,'EIA Imports'!$B:$B,NO$1)</f>
        <v/>
      </c>
      <c r="NP9">
        <f>SUMIFS('EIA Imports'!$D:$D,'EIA Imports'!$E:$E,$A9,'EIA Imports'!$B:$B,NP$1)</f>
        <v/>
      </c>
      <c r="NQ9">
        <f>SUMIFS('EIA Imports'!$D:$D,'EIA Imports'!$E:$E,$A9,'EIA Imports'!$B:$B,NQ$1)</f>
        <v/>
      </c>
      <c r="NR9">
        <f>SUMIFS('EIA Imports'!$D:$D,'EIA Imports'!$E:$E,$A9,'EIA Imports'!$B:$B,NR$1)</f>
        <v/>
      </c>
      <c r="NS9">
        <f>SUMIFS('EIA Imports'!$D:$D,'EIA Imports'!$E:$E,$A9,'EIA Imports'!$B:$B,NS$1)</f>
        <v/>
      </c>
      <c r="NT9">
        <f>SUMIFS('EIA Imports'!$D:$D,'EIA Imports'!$E:$E,$A9,'EIA Imports'!$B:$B,NT$1)</f>
        <v/>
      </c>
      <c r="NU9">
        <f>SUMIFS('EIA Imports'!$D:$D,'EIA Imports'!$E:$E,$A9,'EIA Imports'!$B:$B,NU$1)</f>
        <v/>
      </c>
      <c r="NV9">
        <f>SUMIFS('EIA Imports'!$D:$D,'EIA Imports'!$E:$E,$A9,'EIA Imports'!$B:$B,NV$1)</f>
        <v/>
      </c>
      <c r="NW9">
        <f>SUMIFS('EIA Imports'!$D:$D,'EIA Imports'!$E:$E,$A9,'EIA Imports'!$B:$B,NW$1)</f>
        <v/>
      </c>
      <c r="NX9">
        <f>SUMIFS('EIA Imports'!$D:$D,'EIA Imports'!$E:$E,$A9,'EIA Imports'!$B:$B,NX$1)</f>
        <v/>
      </c>
      <c r="NY9">
        <f>SUMIFS('EIA Imports'!$D:$D,'EIA Imports'!$E:$E,$A9,'EIA Imports'!$B:$B,NY$1)</f>
        <v/>
      </c>
      <c r="NZ9">
        <f>SUMIFS('EIA Imports'!$D:$D,'EIA Imports'!$E:$E,$A9,'EIA Imports'!$B:$B,NZ$1)</f>
        <v/>
      </c>
      <c r="OA9">
        <f>SUMIFS('EIA Imports'!$D:$D,'EIA Imports'!$E:$E,$A9,'EIA Imports'!$B:$B,OA$1)</f>
        <v/>
      </c>
      <c r="OB9">
        <f>SUMIFS('EIA Imports'!$D:$D,'EIA Imports'!$E:$E,$A9,'EIA Imports'!$B:$B,OB$1)</f>
        <v/>
      </c>
      <c r="OC9">
        <f>SUMIFS('EIA Imports'!$D:$D,'EIA Imports'!$E:$E,$A9,'EIA Imports'!$B:$B,OC$1)</f>
        <v/>
      </c>
      <c r="OD9">
        <f>SUMIFS('EIA Imports'!$D:$D,'EIA Imports'!$E:$E,$A9,'EIA Imports'!$B:$B,OD$1)</f>
        <v/>
      </c>
      <c r="OE9">
        <f>SUMIFS('EIA Imports'!$D:$D,'EIA Imports'!$E:$E,$A9,'EIA Imports'!$B:$B,OE$1)</f>
        <v/>
      </c>
      <c r="OF9">
        <f>SUMIFS('EIA Imports'!$D:$D,'EIA Imports'!$E:$E,$A9,'EIA Imports'!$B:$B,OF$1)</f>
        <v/>
      </c>
      <c r="OG9">
        <f>SUMIFS('EIA Imports'!$D:$D,'EIA Imports'!$E:$E,$A9,'EIA Imports'!$B:$B,OG$1)</f>
        <v/>
      </c>
      <c r="OH9">
        <f>SUMIFS('EIA Imports'!$D:$D,'EIA Imports'!$E:$E,$A9,'EIA Imports'!$B:$B,OH$1)</f>
        <v/>
      </c>
      <c r="OI9">
        <f>SUMIFS('EIA Imports'!$D:$D,'EIA Imports'!$E:$E,$A9,'EIA Imports'!$B:$B,OI$1)</f>
        <v/>
      </c>
      <c r="OJ9">
        <f>SUMIFS('EIA Imports'!$D:$D,'EIA Imports'!$E:$E,$A9,'EIA Imports'!$B:$B,OJ$1)</f>
        <v/>
      </c>
      <c r="OK9">
        <f>SUMIFS('EIA Imports'!$D:$D,'EIA Imports'!$E:$E,$A9,'EIA Imports'!$B:$B,OK$1)</f>
        <v/>
      </c>
      <c r="OL9">
        <f>SUMIFS('EIA Imports'!$D:$D,'EIA Imports'!$E:$E,$A9,'EIA Imports'!$B:$B,OL$1)</f>
        <v/>
      </c>
      <c r="OM9">
        <f>SUMIFS('EIA Imports'!$D:$D,'EIA Imports'!$E:$E,$A9,'EIA Imports'!$B:$B,OM$1)</f>
        <v/>
      </c>
      <c r="ON9">
        <f>SUMIFS('EIA Imports'!$D:$D,'EIA Imports'!$E:$E,$A9,'EIA Imports'!$B:$B,ON$1)</f>
        <v/>
      </c>
      <c r="OO9">
        <f>SUMIFS('EIA Imports'!$D:$D,'EIA Imports'!$E:$E,$A9,'EIA Imports'!$B:$B,OO$1)</f>
        <v/>
      </c>
      <c r="OP9">
        <f>SUMIFS('EIA Imports'!$D:$D,'EIA Imports'!$E:$E,$A9,'EIA Imports'!$B:$B,OP$1)</f>
        <v/>
      </c>
      <c r="OQ9">
        <f>SUMIFS('EIA Imports'!$D:$D,'EIA Imports'!$E:$E,$A9,'EIA Imports'!$B:$B,OQ$1)</f>
        <v/>
      </c>
      <c r="OR9">
        <f>SUMIFS('EIA Imports'!$D:$D,'EIA Imports'!$E:$E,$A9,'EIA Imports'!$B:$B,OR$1)</f>
        <v/>
      </c>
      <c r="OS9">
        <f>SUMIFS('EIA Imports'!$D:$D,'EIA Imports'!$E:$E,$A9,'EIA Imports'!$B:$B,OS$1)</f>
        <v/>
      </c>
      <c r="OT9">
        <f>SUMIFS('EIA Imports'!$D:$D,'EIA Imports'!$E:$E,$A9,'EIA Imports'!$B:$B,OT$1)</f>
        <v/>
      </c>
      <c r="OU9">
        <f>SUMIFS('EIA Imports'!$D:$D,'EIA Imports'!$E:$E,$A9,'EIA Imports'!$B:$B,OU$1)</f>
        <v/>
      </c>
      <c r="OV9">
        <f>SUMIFS('EIA Imports'!$D:$D,'EIA Imports'!$E:$E,$A9,'EIA Imports'!$B:$B,OV$1)</f>
        <v/>
      </c>
      <c r="OW9">
        <f>SUMIFS('EIA Imports'!$D:$D,'EIA Imports'!$E:$E,$A9,'EIA Imports'!$B:$B,OW$1)</f>
        <v/>
      </c>
      <c r="OX9">
        <f>SUMIFS('EIA Imports'!$D:$D,'EIA Imports'!$E:$E,$A9,'EIA Imports'!$B:$B,OX$1)</f>
        <v/>
      </c>
      <c r="OY9">
        <f>SUMIFS('EIA Imports'!$D:$D,'EIA Imports'!$E:$E,$A9,'EIA Imports'!$B:$B,OY$1)</f>
        <v/>
      </c>
      <c r="OZ9">
        <f>SUMIFS('EIA Imports'!$D:$D,'EIA Imports'!$E:$E,$A9,'EIA Imports'!$B:$B,OZ$1)</f>
        <v/>
      </c>
      <c r="PA9">
        <f>SUMIFS('EIA Imports'!$D:$D,'EIA Imports'!$E:$E,$A9,'EIA Imports'!$B:$B,PA$1)</f>
        <v/>
      </c>
      <c r="PB9">
        <f>SUMIFS('EIA Imports'!$D:$D,'EIA Imports'!$E:$E,$A9,'EIA Imports'!$B:$B,PB$1)</f>
        <v/>
      </c>
      <c r="PC9">
        <f>SUMIFS('EIA Imports'!$D:$D,'EIA Imports'!$E:$E,$A9,'EIA Imports'!$B:$B,PC$1)</f>
        <v/>
      </c>
      <c r="PD9">
        <f>SUMIFS('EIA Imports'!$D:$D,'EIA Imports'!$E:$E,$A9,'EIA Imports'!$B:$B,PD$1)</f>
        <v/>
      </c>
      <c r="PE9">
        <f>SUMIFS('EIA Imports'!$D:$D,'EIA Imports'!$E:$E,$A9,'EIA Imports'!$B:$B,PE$1)</f>
        <v/>
      </c>
      <c r="PF9">
        <f>SUMIFS('EIA Imports'!$D:$D,'EIA Imports'!$E:$E,$A9,'EIA Imports'!$B:$B,PF$1)</f>
        <v/>
      </c>
      <c r="PG9">
        <f>SUMIFS('EIA Imports'!$D:$D,'EIA Imports'!$E:$E,$A9,'EIA Imports'!$B:$B,PG$1)</f>
        <v/>
      </c>
      <c r="PH9">
        <f>SUMIFS('EIA Imports'!$D:$D,'EIA Imports'!$E:$E,$A9,'EIA Imports'!$B:$B,PH$1)</f>
        <v/>
      </c>
      <c r="PI9">
        <f>SUMIFS('EIA Imports'!$D:$D,'EIA Imports'!$E:$E,$A9,'EIA Imports'!$B:$B,PI$1)</f>
        <v/>
      </c>
      <c r="PJ9">
        <f>SUMIFS('EIA Imports'!$D:$D,'EIA Imports'!$E:$E,$A9,'EIA Imports'!$B:$B,PJ$1)</f>
        <v/>
      </c>
      <c r="PK9">
        <f>SUMIFS('EIA Imports'!$D:$D,'EIA Imports'!$E:$E,$A9,'EIA Imports'!$B:$B,PK$1)</f>
        <v/>
      </c>
      <c r="PL9">
        <f>SUMIFS('EIA Imports'!$D:$D,'EIA Imports'!$E:$E,$A9,'EIA Imports'!$B:$B,PL$1)</f>
        <v/>
      </c>
      <c r="PM9">
        <f>SUMIFS('EIA Imports'!$D:$D,'EIA Imports'!$E:$E,$A9,'EIA Imports'!$B:$B,PM$1)</f>
        <v/>
      </c>
      <c r="PN9">
        <f>SUMIFS('EIA Imports'!$D:$D,'EIA Imports'!$E:$E,$A9,'EIA Imports'!$B:$B,PN$1)</f>
        <v/>
      </c>
      <c r="PO9">
        <f>SUMIFS('EIA Imports'!$D:$D,'EIA Imports'!$E:$E,$A9,'EIA Imports'!$B:$B,PO$1)</f>
        <v/>
      </c>
      <c r="PP9">
        <f>SUMIFS('EIA Imports'!$D:$D,'EIA Imports'!$E:$E,$A9,'EIA Imports'!$B:$B,PP$1)</f>
        <v/>
      </c>
      <c r="PQ9">
        <f>SUMIFS('EIA Imports'!$D:$D,'EIA Imports'!$E:$E,$A9,'EIA Imports'!$B:$B,PQ$1)</f>
        <v/>
      </c>
      <c r="PR9">
        <f>SUMIFS('EIA Imports'!$D:$D,'EIA Imports'!$E:$E,$A9,'EIA Imports'!$B:$B,PR$1)</f>
        <v/>
      </c>
      <c r="PS9">
        <f>SUMIFS('EIA Imports'!$D:$D,'EIA Imports'!$E:$E,$A9,'EIA Imports'!$B:$B,PS$1)</f>
        <v/>
      </c>
      <c r="PT9">
        <f>SUMIFS('EIA Imports'!$D:$D,'EIA Imports'!$E:$E,$A9,'EIA Imports'!$B:$B,PT$1)</f>
        <v/>
      </c>
      <c r="PU9">
        <f>SUMIFS('EIA Imports'!$D:$D,'EIA Imports'!$E:$E,$A9,'EIA Imports'!$B:$B,PU$1)</f>
        <v/>
      </c>
      <c r="PV9">
        <f>SUMIFS('EIA Imports'!$D:$D,'EIA Imports'!$E:$E,$A9,'EIA Imports'!$B:$B,PV$1)</f>
        <v/>
      </c>
      <c r="PW9">
        <f>SUMIFS('EIA Imports'!$D:$D,'EIA Imports'!$E:$E,$A9,'EIA Imports'!$B:$B,PW$1)</f>
        <v/>
      </c>
      <c r="PX9">
        <f>SUMIFS('EIA Imports'!$D:$D,'EIA Imports'!$E:$E,$A9,'EIA Imports'!$B:$B,PX$1)</f>
        <v/>
      </c>
      <c r="PY9">
        <f>SUMIFS('EIA Imports'!$D:$D,'EIA Imports'!$E:$E,$A9,'EIA Imports'!$B:$B,PY$1)</f>
        <v/>
      </c>
      <c r="PZ9">
        <f>SUMIFS('EIA Imports'!$D:$D,'EIA Imports'!$E:$E,$A9,'EIA Imports'!$B:$B,PZ$1)</f>
        <v/>
      </c>
      <c r="QA9">
        <f>SUMIFS('EIA Imports'!$D:$D,'EIA Imports'!$E:$E,$A9,'EIA Imports'!$B:$B,QA$1)</f>
        <v/>
      </c>
      <c r="QB9">
        <f>SUMIFS('EIA Imports'!$D:$D,'EIA Imports'!$E:$E,$A9,'EIA Imports'!$B:$B,QB$1)</f>
        <v/>
      </c>
      <c r="QC9">
        <f>SUMIFS('EIA Imports'!$D:$D,'EIA Imports'!$E:$E,$A9,'EIA Imports'!$B:$B,QC$1)</f>
        <v/>
      </c>
      <c r="QD9">
        <f>SUMIFS('EIA Imports'!$D:$D,'EIA Imports'!$E:$E,$A9,'EIA Imports'!$B:$B,QD$1)</f>
        <v/>
      </c>
      <c r="QE9">
        <f>SUMIFS('EIA Imports'!$D:$D,'EIA Imports'!$E:$E,$A9,'EIA Imports'!$B:$B,QE$1)</f>
        <v/>
      </c>
      <c r="QF9">
        <f>SUMIFS('EIA Imports'!$D:$D,'EIA Imports'!$E:$E,$A9,'EIA Imports'!$B:$B,QF$1)</f>
        <v/>
      </c>
      <c r="QG9">
        <f>SUMIFS('EIA Imports'!$D:$D,'EIA Imports'!$E:$E,$A9,'EIA Imports'!$B:$B,QG$1)</f>
        <v/>
      </c>
      <c r="QH9">
        <f>SUMIFS('EIA Imports'!$D:$D,'EIA Imports'!$E:$E,$A9,'EIA Imports'!$B:$B,QH$1)</f>
        <v/>
      </c>
      <c r="QI9">
        <f>SUMIFS('EIA Imports'!$D:$D,'EIA Imports'!$E:$E,$A9,'EIA Imports'!$B:$B,QI$1)</f>
        <v/>
      </c>
      <c r="QJ9">
        <f>SUMIFS('EIA Imports'!$D:$D,'EIA Imports'!$E:$E,$A9,'EIA Imports'!$B:$B,QJ$1)</f>
        <v/>
      </c>
      <c r="QK9">
        <f>SUMIFS('EIA Imports'!$D:$D,'EIA Imports'!$E:$E,$A9,'EIA Imports'!$B:$B,QK$1)</f>
        <v/>
      </c>
      <c r="QL9">
        <f>SUMIFS('EIA Imports'!$D:$D,'EIA Imports'!$E:$E,$A9,'EIA Imports'!$B:$B,QL$1)</f>
        <v/>
      </c>
      <c r="QM9">
        <f>SUMIFS('EIA Imports'!$D:$D,'EIA Imports'!$E:$E,$A9,'EIA Imports'!$B:$B,QM$1)</f>
        <v/>
      </c>
      <c r="QN9">
        <f>SUMIFS('EIA Imports'!$D:$D,'EIA Imports'!$E:$E,$A9,'EIA Imports'!$B:$B,QN$1)</f>
        <v/>
      </c>
      <c r="QO9">
        <f>SUMIFS('EIA Imports'!$D:$D,'EIA Imports'!$E:$E,$A9,'EIA Imports'!$B:$B,QO$1)</f>
        <v/>
      </c>
      <c r="QP9">
        <f>SUMIFS('EIA Imports'!$D:$D,'EIA Imports'!$E:$E,$A9,'EIA Imports'!$B:$B,QP$1)</f>
        <v/>
      </c>
      <c r="QQ9">
        <f>SUMIFS('EIA Imports'!$D:$D,'EIA Imports'!$E:$E,$A9,'EIA Imports'!$B:$B,QQ$1)</f>
        <v/>
      </c>
      <c r="QR9">
        <f>SUMIFS('EIA Imports'!$D:$D,'EIA Imports'!$E:$E,$A9,'EIA Imports'!$B:$B,QR$1)</f>
        <v/>
      </c>
      <c r="QS9">
        <f>SUMIFS('EIA Imports'!$D:$D,'EIA Imports'!$E:$E,$A9,'EIA Imports'!$B:$B,QS$1)</f>
        <v/>
      </c>
      <c r="QT9">
        <f>SUMIFS('EIA Imports'!$D:$D,'EIA Imports'!$E:$E,$A9,'EIA Imports'!$B:$B,QT$1)</f>
        <v/>
      </c>
      <c r="QU9">
        <f>SUMIFS('EIA Imports'!$D:$D,'EIA Imports'!$E:$E,$A9,'EIA Imports'!$B:$B,QU$1)</f>
        <v/>
      </c>
      <c r="QV9">
        <f>SUMIFS('EIA Imports'!$D:$D,'EIA Imports'!$E:$E,$A9,'EIA Imports'!$B:$B,QV$1)</f>
        <v/>
      </c>
      <c r="QW9">
        <f>SUMIFS('EIA Imports'!$D:$D,'EIA Imports'!$E:$E,$A9,'EIA Imports'!$B:$B,QW$1)</f>
        <v/>
      </c>
      <c r="QX9">
        <f>SUMIFS('EIA Imports'!$D:$D,'EIA Imports'!$E:$E,$A9,'EIA Imports'!$B:$B,QX$1)</f>
        <v/>
      </c>
      <c r="QY9">
        <f>SUMIFS('EIA Imports'!$D:$D,'EIA Imports'!$E:$E,$A9,'EIA Imports'!$B:$B,QY$1)</f>
        <v/>
      </c>
      <c r="QZ9">
        <f>SUMIFS('EIA Imports'!$D:$D,'EIA Imports'!$E:$E,$A9,'EIA Imports'!$B:$B,QZ$1)</f>
        <v/>
      </c>
      <c r="RA9">
        <f>SUMIFS('EIA Imports'!$D:$D,'EIA Imports'!$E:$E,$A9,'EIA Imports'!$B:$B,RA$1)</f>
        <v/>
      </c>
      <c r="RB9">
        <f>SUMIFS('EIA Imports'!$D:$D,'EIA Imports'!$E:$E,$A9,'EIA Imports'!$B:$B,RB$1)</f>
        <v/>
      </c>
      <c r="RC9">
        <f>SUMIFS('EIA Imports'!$D:$D,'EIA Imports'!$E:$E,$A9,'EIA Imports'!$B:$B,RC$1)</f>
        <v/>
      </c>
      <c r="RD9">
        <f>SUMIFS('EIA Imports'!$D:$D,'EIA Imports'!$E:$E,$A9,'EIA Imports'!$B:$B,RD$1)</f>
        <v/>
      </c>
      <c r="RE9">
        <f>SUMIFS('EIA Imports'!$D:$D,'EIA Imports'!$E:$E,$A9,'EIA Imports'!$B:$B,RE$1)</f>
        <v/>
      </c>
      <c r="RF9">
        <f>SUMIFS('EIA Imports'!$D:$D,'EIA Imports'!$E:$E,$A9,'EIA Imports'!$B:$B,RF$1)</f>
        <v/>
      </c>
      <c r="RG9">
        <f>SUMIFS('EIA Imports'!$D:$D,'EIA Imports'!$E:$E,$A9,'EIA Imports'!$B:$B,RG$1)</f>
        <v/>
      </c>
      <c r="RH9">
        <f>SUMIFS('EIA Imports'!$D:$D,'EIA Imports'!$E:$E,$A9,'EIA Imports'!$B:$B,RH$1)</f>
        <v/>
      </c>
      <c r="RI9">
        <f>SUMIFS('EIA Imports'!$D:$D,'EIA Imports'!$E:$E,$A9,'EIA Imports'!$B:$B,RI$1)</f>
        <v/>
      </c>
      <c r="RJ9">
        <f>SUMIFS('EIA Imports'!$D:$D,'EIA Imports'!$E:$E,$A9,'EIA Imports'!$B:$B,RJ$1)</f>
        <v/>
      </c>
      <c r="RK9">
        <f>SUMIFS('EIA Imports'!$D:$D,'EIA Imports'!$E:$E,$A9,'EIA Imports'!$B:$B,RK$1)</f>
        <v/>
      </c>
      <c r="RL9">
        <f>SUMIFS('EIA Imports'!$D:$D,'EIA Imports'!$E:$E,$A9,'EIA Imports'!$B:$B,RL$1)</f>
        <v/>
      </c>
      <c r="RM9">
        <f>SUMIFS('EIA Imports'!$D:$D,'EIA Imports'!$E:$E,$A9,'EIA Imports'!$B:$B,RM$1)</f>
        <v/>
      </c>
      <c r="RN9">
        <f>SUMIFS('EIA Imports'!$D:$D,'EIA Imports'!$E:$E,$A9,'EIA Imports'!$B:$B,RN$1)</f>
        <v/>
      </c>
      <c r="RO9">
        <f>SUMIFS('EIA Imports'!$D:$D,'EIA Imports'!$E:$E,$A9,'EIA Imports'!$B:$B,RO$1)</f>
        <v/>
      </c>
      <c r="RP9">
        <f>SUMIFS('EIA Imports'!$D:$D,'EIA Imports'!$E:$E,$A9,'EIA Imports'!$B:$B,RP$1)</f>
        <v/>
      </c>
      <c r="RQ9">
        <f>SUMIFS('EIA Imports'!$D:$D,'EIA Imports'!$E:$E,$A9,'EIA Imports'!$B:$B,RQ$1)</f>
        <v/>
      </c>
      <c r="RR9">
        <f>SUMIFS('EIA Imports'!$D:$D,'EIA Imports'!$E:$E,$A9,'EIA Imports'!$B:$B,RR$1)</f>
        <v/>
      </c>
      <c r="RS9">
        <f>SUMIFS('EIA Imports'!$D:$D,'EIA Imports'!$E:$E,$A9,'EIA Imports'!$B:$B,RS$1)</f>
        <v/>
      </c>
      <c r="RT9">
        <f>SUMIFS('EIA Imports'!$D:$D,'EIA Imports'!$E:$E,$A9,'EIA Imports'!$B:$B,RT$1)</f>
        <v/>
      </c>
      <c r="RU9">
        <f>SUMIFS('EIA Imports'!$D:$D,'EIA Imports'!$E:$E,$A9,'EIA Imports'!$B:$B,RU$1)</f>
        <v/>
      </c>
      <c r="RV9">
        <f>SUMIFS('EIA Imports'!$D:$D,'EIA Imports'!$E:$E,$A9,'EIA Imports'!$B:$B,RV$1)</f>
        <v/>
      </c>
      <c r="RW9">
        <f>SUMIFS('EIA Imports'!$D:$D,'EIA Imports'!$E:$E,$A9,'EIA Imports'!$B:$B,RW$1)</f>
        <v/>
      </c>
      <c r="RX9">
        <f>SUMIFS('EIA Imports'!$D:$D,'EIA Imports'!$E:$E,$A9,'EIA Imports'!$B:$B,RX$1)</f>
        <v/>
      </c>
      <c r="RY9">
        <f>SUMIFS('EIA Imports'!$D:$D,'EIA Imports'!$E:$E,$A9,'EIA Imports'!$B:$B,RY$1)</f>
        <v/>
      </c>
      <c r="RZ9">
        <f>SUMIFS('EIA Imports'!$D:$D,'EIA Imports'!$E:$E,$A9,'EIA Imports'!$B:$B,RZ$1)</f>
        <v/>
      </c>
      <c r="SA9">
        <f>SUMIFS('EIA Imports'!$D:$D,'EIA Imports'!$E:$E,$A9,'EIA Imports'!$B:$B,SA$1)</f>
        <v/>
      </c>
      <c r="SB9">
        <f>SUMIFS('EIA Imports'!$D:$D,'EIA Imports'!$E:$E,$A9,'EIA Imports'!$B:$B,SB$1)</f>
        <v/>
      </c>
      <c r="SC9">
        <f>SUMIFS('EIA Imports'!$D:$D,'EIA Imports'!$E:$E,$A9,'EIA Imports'!$B:$B,SC$1)</f>
        <v/>
      </c>
      <c r="SD9">
        <f>SUMIFS('EIA Imports'!$D:$D,'EIA Imports'!$E:$E,$A9,'EIA Imports'!$B:$B,SD$1)</f>
        <v/>
      </c>
      <c r="SE9">
        <f>SUMIFS('EIA Imports'!$D:$D,'EIA Imports'!$E:$E,$A9,'EIA Imports'!$B:$B,SE$1)</f>
        <v/>
      </c>
      <c r="SF9">
        <f>SUMIFS('EIA Imports'!$D:$D,'EIA Imports'!$E:$E,$A9,'EIA Imports'!$B:$B,SF$1)</f>
        <v/>
      </c>
      <c r="SG9">
        <f>SUMIFS('EIA Imports'!$D:$D,'EIA Imports'!$E:$E,$A9,'EIA Imports'!$B:$B,SG$1)</f>
        <v/>
      </c>
      <c r="SH9">
        <f>SUMIFS('EIA Imports'!$D:$D,'EIA Imports'!$E:$E,$A9,'EIA Imports'!$B:$B,SH$1)</f>
        <v/>
      </c>
      <c r="SI9">
        <f>SUMIFS('EIA Imports'!$D:$D,'EIA Imports'!$E:$E,$A9,'EIA Imports'!$B:$B,SI$1)</f>
        <v/>
      </c>
      <c r="SJ9">
        <f>SUMIFS('EIA Imports'!$D:$D,'EIA Imports'!$E:$E,$A9,'EIA Imports'!$B:$B,SJ$1)</f>
        <v/>
      </c>
      <c r="SK9">
        <f>SUMIFS('EIA Imports'!$D:$D,'EIA Imports'!$E:$E,$A9,'EIA Imports'!$B:$B,SK$1)</f>
        <v/>
      </c>
      <c r="SL9">
        <f>SUMIFS('EIA Imports'!$D:$D,'EIA Imports'!$E:$E,$A9,'EIA Imports'!$B:$B,SL$1)</f>
        <v/>
      </c>
      <c r="SM9">
        <f>SUMIFS('EIA Imports'!$D:$D,'EIA Imports'!$E:$E,$A9,'EIA Imports'!$B:$B,SM$1)</f>
        <v/>
      </c>
      <c r="SN9">
        <f>SUMIFS('EIA Imports'!$D:$D,'EIA Imports'!$E:$E,$A9,'EIA Imports'!$B:$B,SN$1)</f>
        <v/>
      </c>
      <c r="SO9">
        <f>SUMIFS('EIA Imports'!$D:$D,'EIA Imports'!$E:$E,$A9,'EIA Imports'!$B:$B,SO$1)</f>
        <v/>
      </c>
      <c r="SP9">
        <f>SUMIFS('EIA Imports'!$D:$D,'EIA Imports'!$E:$E,$A9,'EIA Imports'!$B:$B,SP$1)</f>
        <v/>
      </c>
      <c r="SQ9">
        <f>SUMIFS('EIA Imports'!$D:$D,'EIA Imports'!$E:$E,$A9,'EIA Imports'!$B:$B,SQ$1)</f>
        <v/>
      </c>
      <c r="SR9">
        <f>SUMIFS('EIA Imports'!$D:$D,'EIA Imports'!$E:$E,$A9,'EIA Imports'!$B:$B,SR$1)</f>
        <v/>
      </c>
      <c r="SS9">
        <f>SUMIFS('EIA Imports'!$D:$D,'EIA Imports'!$E:$E,$A9,'EIA Imports'!$B:$B,SS$1)</f>
        <v/>
      </c>
      <c r="ST9">
        <f>SUMIFS('EIA Imports'!$D:$D,'EIA Imports'!$E:$E,$A9,'EIA Imports'!$B:$B,ST$1)</f>
        <v/>
      </c>
      <c r="SU9">
        <f>SUMIFS('EIA Imports'!$D:$D,'EIA Imports'!$E:$E,$A9,'EIA Imports'!$B:$B,SU$1)</f>
        <v/>
      </c>
      <c r="SV9">
        <f>SUMIFS('EIA Imports'!$D:$D,'EIA Imports'!$E:$E,$A9,'EIA Imports'!$B:$B,SV$1)</f>
        <v/>
      </c>
      <c r="SW9">
        <f>SUMIFS('EIA Imports'!$D:$D,'EIA Imports'!$E:$E,$A9,'EIA Imports'!$B:$B,SW$1)</f>
        <v/>
      </c>
      <c r="SX9">
        <f>SUMIFS('EIA Imports'!$D:$D,'EIA Imports'!$E:$E,$A9,'EIA Imports'!$B:$B,SX$1)</f>
        <v/>
      </c>
      <c r="SY9">
        <f>SUMIFS('EIA Imports'!$D:$D,'EIA Imports'!$E:$E,$A9,'EIA Imports'!$B:$B,SY$1)</f>
        <v/>
      </c>
      <c r="SZ9">
        <f>SUMIFS('EIA Imports'!$D:$D,'EIA Imports'!$E:$E,$A9,'EIA Imports'!$B:$B,SZ$1)</f>
        <v/>
      </c>
      <c r="TA9">
        <f>SUMIFS('EIA Imports'!$D:$D,'EIA Imports'!$E:$E,$A9,'EIA Imports'!$B:$B,TA$1)</f>
        <v/>
      </c>
      <c r="TB9">
        <f>SUMIFS('EIA Imports'!$D:$D,'EIA Imports'!$E:$E,$A9,'EIA Imports'!$B:$B,TB$1)</f>
        <v/>
      </c>
      <c r="TC9">
        <f>SUMIFS('EIA Imports'!$D:$D,'EIA Imports'!$E:$E,$A9,'EIA Imports'!$B:$B,TC$1)</f>
        <v/>
      </c>
      <c r="TD9">
        <f>SUMIFS('EIA Imports'!$D:$D,'EIA Imports'!$E:$E,$A9,'EIA Imports'!$B:$B,TD$1)</f>
        <v/>
      </c>
      <c r="TE9">
        <f>SUMIFS('EIA Imports'!$D:$D,'EIA Imports'!$E:$E,$A9,'EIA Imports'!$B:$B,TE$1)</f>
        <v/>
      </c>
      <c r="TF9">
        <f>SUMIFS('EIA Imports'!$D:$D,'EIA Imports'!$E:$E,$A9,'EIA Imports'!$B:$B,TF$1)</f>
        <v/>
      </c>
      <c r="TG9">
        <f>SUMIFS('EIA Imports'!$D:$D,'EIA Imports'!$E:$E,$A9,'EIA Imports'!$B:$B,TG$1)</f>
        <v/>
      </c>
      <c r="TH9">
        <f>SUMIFS('EIA Imports'!$D:$D,'EIA Imports'!$E:$E,$A9,'EIA Imports'!$B:$B,TH$1)</f>
        <v/>
      </c>
      <c r="TI9">
        <f>SUMIFS('EIA Imports'!$D:$D,'EIA Imports'!$E:$E,$A9,'EIA Imports'!$B:$B,TI$1)</f>
        <v/>
      </c>
      <c r="TJ9">
        <f>SUMIFS('EIA Imports'!$D:$D,'EIA Imports'!$E:$E,$A9,'EIA Imports'!$B:$B,TJ$1)</f>
        <v/>
      </c>
      <c r="TK9">
        <f>SUMIFS('EIA Imports'!$D:$D,'EIA Imports'!$E:$E,$A9,'EIA Imports'!$B:$B,TK$1)</f>
        <v/>
      </c>
      <c r="TL9">
        <f>SUMIFS('EIA Imports'!$D:$D,'EIA Imports'!$E:$E,$A9,'EIA Imports'!$B:$B,TL$1)</f>
        <v/>
      </c>
      <c r="TM9">
        <f>SUMIFS('EIA Imports'!$D:$D,'EIA Imports'!$E:$E,$A9,'EIA Imports'!$B:$B,TM$1)</f>
        <v/>
      </c>
      <c r="TN9">
        <f>SUMIFS('EIA Imports'!$D:$D,'EIA Imports'!$E:$E,$A9,'EIA Imports'!$B:$B,TN$1)</f>
        <v/>
      </c>
      <c r="TO9">
        <f>SUMIFS('EIA Imports'!$D:$D,'EIA Imports'!$E:$E,$A9,'EIA Imports'!$B:$B,TO$1)</f>
        <v/>
      </c>
      <c r="TP9">
        <f>SUMIFS('EIA Imports'!$D:$D,'EIA Imports'!$E:$E,$A9,'EIA Imports'!$B:$B,TP$1)</f>
        <v/>
      </c>
      <c r="TQ9">
        <f>SUMIFS('EIA Imports'!$D:$D,'EIA Imports'!$E:$E,$A9,'EIA Imports'!$B:$B,TQ$1)</f>
        <v/>
      </c>
      <c r="TR9">
        <f>SUMIFS('EIA Imports'!$D:$D,'EIA Imports'!$E:$E,$A9,'EIA Imports'!$B:$B,TR$1)</f>
        <v/>
      </c>
      <c r="TS9">
        <f>SUMIFS('EIA Imports'!$D:$D,'EIA Imports'!$E:$E,$A9,'EIA Imports'!$B:$B,TS$1)</f>
        <v/>
      </c>
      <c r="TT9">
        <f>SUMIFS('EIA Imports'!$D:$D,'EIA Imports'!$E:$E,$A9,'EIA Imports'!$B:$B,TT$1)</f>
        <v/>
      </c>
      <c r="TU9">
        <f>SUMIFS('EIA Imports'!$D:$D,'EIA Imports'!$E:$E,$A9,'EIA Imports'!$B:$B,TU$1)</f>
        <v/>
      </c>
    </row>
    <row r="10" spans="1:541">
      <c r="A10">
        <f>'EIA Petroleum Classification'!A10</f>
        <v/>
      </c>
      <c r="B10">
        <f>SUMIFS('EIA Imports'!$D:$D,'EIA Imports'!$E:$E,$A10,'EIA Imports'!$B:$B,B$1)</f>
        <v/>
      </c>
      <c r="C10">
        <f>SUMIFS('EIA Imports'!$D:$D,'EIA Imports'!$E:$E,$A10,'EIA Imports'!$B:$B,C$1)</f>
        <v/>
      </c>
      <c r="D10">
        <f>SUMIFS('EIA Imports'!$D:$D,'EIA Imports'!$E:$E,$A10,'EIA Imports'!$B:$B,D$1)</f>
        <v/>
      </c>
      <c r="E10">
        <f>SUMIFS('EIA Imports'!$D:$D,'EIA Imports'!$E:$E,$A10,'EIA Imports'!$B:$B,E$1)</f>
        <v/>
      </c>
      <c r="F10">
        <f>SUMIFS('EIA Imports'!$D:$D,'EIA Imports'!$E:$E,$A10,'EIA Imports'!$B:$B,F$1)</f>
        <v/>
      </c>
      <c r="G10">
        <f>SUMIFS('EIA Imports'!$D:$D,'EIA Imports'!$E:$E,$A10,'EIA Imports'!$B:$B,G$1)</f>
        <v/>
      </c>
      <c r="H10">
        <f>SUMIFS('EIA Imports'!$D:$D,'EIA Imports'!$E:$E,$A10,'EIA Imports'!$B:$B,H$1)</f>
        <v/>
      </c>
      <c r="I10">
        <f>SUMIFS('EIA Imports'!$D:$D,'EIA Imports'!$E:$E,$A10,'EIA Imports'!$B:$B,I$1)</f>
        <v/>
      </c>
      <c r="J10">
        <f>SUMIFS('EIA Imports'!$D:$D,'EIA Imports'!$E:$E,$A10,'EIA Imports'!$B:$B,J$1)</f>
        <v/>
      </c>
      <c r="K10">
        <f>SUMIFS('EIA Imports'!$D:$D,'EIA Imports'!$E:$E,$A10,'EIA Imports'!$B:$B,K$1)</f>
        <v/>
      </c>
      <c r="L10">
        <f>SUMIFS('EIA Imports'!$D:$D,'EIA Imports'!$E:$E,$A10,'EIA Imports'!$B:$B,L$1)</f>
        <v/>
      </c>
      <c r="M10">
        <f>SUMIFS('EIA Imports'!$D:$D,'EIA Imports'!$E:$E,$A10,'EIA Imports'!$B:$B,M$1)</f>
        <v/>
      </c>
      <c r="N10">
        <f>SUMIFS('EIA Imports'!$D:$D,'EIA Imports'!$E:$E,$A10,'EIA Imports'!$B:$B,N$1)</f>
        <v/>
      </c>
      <c r="O10">
        <f>SUMIFS('EIA Imports'!$D:$D,'EIA Imports'!$E:$E,$A10,'EIA Imports'!$B:$B,O$1)</f>
        <v/>
      </c>
      <c r="P10">
        <f>SUMIFS('EIA Imports'!$D:$D,'EIA Imports'!$E:$E,$A10,'EIA Imports'!$B:$B,P$1)</f>
        <v/>
      </c>
      <c r="Q10">
        <f>SUMIFS('EIA Imports'!$D:$D,'EIA Imports'!$E:$E,$A10,'EIA Imports'!$B:$B,Q$1)</f>
        <v/>
      </c>
      <c r="R10">
        <f>SUMIFS('EIA Imports'!$D:$D,'EIA Imports'!$E:$E,$A10,'EIA Imports'!$B:$B,R$1)</f>
        <v/>
      </c>
      <c r="S10">
        <f>SUMIFS('EIA Imports'!$D:$D,'EIA Imports'!$E:$E,$A10,'EIA Imports'!$B:$B,S$1)</f>
        <v/>
      </c>
      <c r="T10">
        <f>SUMIFS('EIA Imports'!$D:$D,'EIA Imports'!$E:$E,$A10,'EIA Imports'!$B:$B,T$1)</f>
        <v/>
      </c>
      <c r="U10">
        <f>SUMIFS('EIA Imports'!$D:$D,'EIA Imports'!$E:$E,$A10,'EIA Imports'!$B:$B,U$1)</f>
        <v/>
      </c>
      <c r="V10">
        <f>SUMIFS('EIA Imports'!$D:$D,'EIA Imports'!$E:$E,$A10,'EIA Imports'!$B:$B,V$1)</f>
        <v/>
      </c>
      <c r="W10">
        <f>SUMIFS('EIA Imports'!$D:$D,'EIA Imports'!$E:$E,$A10,'EIA Imports'!$B:$B,W$1)</f>
        <v/>
      </c>
      <c r="X10">
        <f>SUMIFS('EIA Imports'!$D:$D,'EIA Imports'!$E:$E,$A10,'EIA Imports'!$B:$B,X$1)</f>
        <v/>
      </c>
      <c r="Y10">
        <f>SUMIFS('EIA Imports'!$D:$D,'EIA Imports'!$E:$E,$A10,'EIA Imports'!$B:$B,Y$1)</f>
        <v/>
      </c>
      <c r="Z10">
        <f>SUMIFS('EIA Imports'!$D:$D,'EIA Imports'!$E:$E,$A10,'EIA Imports'!$B:$B,Z$1)</f>
        <v/>
      </c>
      <c r="AA10">
        <f>SUMIFS('EIA Imports'!$D:$D,'EIA Imports'!$E:$E,$A10,'EIA Imports'!$B:$B,AA$1)</f>
        <v/>
      </c>
      <c r="AB10">
        <f>SUMIFS('EIA Imports'!$D:$D,'EIA Imports'!$E:$E,$A10,'EIA Imports'!$B:$B,AB$1)</f>
        <v/>
      </c>
      <c r="AC10">
        <f>SUMIFS('EIA Imports'!$D:$D,'EIA Imports'!$E:$E,$A10,'EIA Imports'!$B:$B,AC$1)</f>
        <v/>
      </c>
      <c r="AD10">
        <f>SUMIFS('EIA Imports'!$D:$D,'EIA Imports'!$E:$E,$A10,'EIA Imports'!$B:$B,AD$1)</f>
        <v/>
      </c>
      <c r="AE10">
        <f>SUMIFS('EIA Imports'!$D:$D,'EIA Imports'!$E:$E,$A10,'EIA Imports'!$B:$B,AE$1)</f>
        <v/>
      </c>
      <c r="AF10">
        <f>SUMIFS('EIA Imports'!$D:$D,'EIA Imports'!$E:$E,$A10,'EIA Imports'!$B:$B,AF$1)</f>
        <v/>
      </c>
      <c r="AG10">
        <f>SUMIFS('EIA Imports'!$D:$D,'EIA Imports'!$E:$E,$A10,'EIA Imports'!$B:$B,AG$1)</f>
        <v/>
      </c>
      <c r="AH10">
        <f>SUMIFS('EIA Imports'!$D:$D,'EIA Imports'!$E:$E,$A10,'EIA Imports'!$B:$B,AH$1)</f>
        <v/>
      </c>
      <c r="AI10">
        <f>SUMIFS('EIA Imports'!$D:$D,'EIA Imports'!$E:$E,$A10,'EIA Imports'!$B:$B,AI$1)</f>
        <v/>
      </c>
      <c r="AJ10">
        <f>SUMIFS('EIA Imports'!$D:$D,'EIA Imports'!$E:$E,$A10,'EIA Imports'!$B:$B,AJ$1)</f>
        <v/>
      </c>
      <c r="AK10">
        <f>SUMIFS('EIA Imports'!$D:$D,'EIA Imports'!$E:$E,$A10,'EIA Imports'!$B:$B,AK$1)</f>
        <v/>
      </c>
      <c r="AL10">
        <f>SUMIFS('EIA Imports'!$D:$D,'EIA Imports'!$E:$E,$A10,'EIA Imports'!$B:$B,AL$1)</f>
        <v/>
      </c>
      <c r="AM10">
        <f>SUMIFS('EIA Imports'!$D:$D,'EIA Imports'!$E:$E,$A10,'EIA Imports'!$B:$B,AM$1)</f>
        <v/>
      </c>
      <c r="AN10">
        <f>SUMIFS('EIA Imports'!$D:$D,'EIA Imports'!$E:$E,$A10,'EIA Imports'!$B:$B,AN$1)</f>
        <v/>
      </c>
      <c r="AO10">
        <f>SUMIFS('EIA Imports'!$D:$D,'EIA Imports'!$E:$E,$A10,'EIA Imports'!$B:$B,AO$1)</f>
        <v/>
      </c>
      <c r="AP10">
        <f>SUMIFS('EIA Imports'!$D:$D,'EIA Imports'!$E:$E,$A10,'EIA Imports'!$B:$B,AP$1)</f>
        <v/>
      </c>
      <c r="AQ10">
        <f>SUMIFS('EIA Imports'!$D:$D,'EIA Imports'!$E:$E,$A10,'EIA Imports'!$B:$B,AQ$1)</f>
        <v/>
      </c>
      <c r="AR10">
        <f>SUMIFS('EIA Imports'!$D:$D,'EIA Imports'!$E:$E,$A10,'EIA Imports'!$B:$B,AR$1)</f>
        <v/>
      </c>
      <c r="AS10">
        <f>SUMIFS('EIA Imports'!$D:$D,'EIA Imports'!$E:$E,$A10,'EIA Imports'!$B:$B,AS$1)</f>
        <v/>
      </c>
      <c r="AT10">
        <f>SUMIFS('EIA Imports'!$D:$D,'EIA Imports'!$E:$E,$A10,'EIA Imports'!$B:$B,AT$1)</f>
        <v/>
      </c>
      <c r="AU10">
        <f>SUMIFS('EIA Imports'!$D:$D,'EIA Imports'!$E:$E,$A10,'EIA Imports'!$B:$B,AU$1)</f>
        <v/>
      </c>
      <c r="AV10">
        <f>SUMIFS('EIA Imports'!$D:$D,'EIA Imports'!$E:$E,$A10,'EIA Imports'!$B:$B,AV$1)</f>
        <v/>
      </c>
      <c r="AW10">
        <f>SUMIFS('EIA Imports'!$D:$D,'EIA Imports'!$E:$E,$A10,'EIA Imports'!$B:$B,AW$1)</f>
        <v/>
      </c>
      <c r="AX10">
        <f>SUMIFS('EIA Imports'!$D:$D,'EIA Imports'!$E:$E,$A10,'EIA Imports'!$B:$B,AX$1)</f>
        <v/>
      </c>
      <c r="AY10">
        <f>SUMIFS('EIA Imports'!$D:$D,'EIA Imports'!$E:$E,$A10,'EIA Imports'!$B:$B,AY$1)</f>
        <v/>
      </c>
      <c r="AZ10">
        <f>SUMIFS('EIA Imports'!$D:$D,'EIA Imports'!$E:$E,$A10,'EIA Imports'!$B:$B,AZ$1)</f>
        <v/>
      </c>
      <c r="BA10">
        <f>SUMIFS('EIA Imports'!$D:$D,'EIA Imports'!$E:$E,$A10,'EIA Imports'!$B:$B,BA$1)</f>
        <v/>
      </c>
      <c r="BB10">
        <f>SUMIFS('EIA Imports'!$D:$D,'EIA Imports'!$E:$E,$A10,'EIA Imports'!$B:$B,BB$1)</f>
        <v/>
      </c>
      <c r="BC10">
        <f>SUMIFS('EIA Imports'!$D:$D,'EIA Imports'!$E:$E,$A10,'EIA Imports'!$B:$B,BC$1)</f>
        <v/>
      </c>
      <c r="BD10">
        <f>SUMIFS('EIA Imports'!$D:$D,'EIA Imports'!$E:$E,$A10,'EIA Imports'!$B:$B,BD$1)</f>
        <v/>
      </c>
      <c r="BE10">
        <f>SUMIFS('EIA Imports'!$D:$D,'EIA Imports'!$E:$E,$A10,'EIA Imports'!$B:$B,BE$1)</f>
        <v/>
      </c>
      <c r="BF10">
        <f>SUMIFS('EIA Imports'!$D:$D,'EIA Imports'!$E:$E,$A10,'EIA Imports'!$B:$B,BF$1)</f>
        <v/>
      </c>
      <c r="BG10">
        <f>SUMIFS('EIA Imports'!$D:$D,'EIA Imports'!$E:$E,$A10,'EIA Imports'!$B:$B,BG$1)</f>
        <v/>
      </c>
      <c r="BH10">
        <f>SUMIFS('EIA Imports'!$D:$D,'EIA Imports'!$E:$E,$A10,'EIA Imports'!$B:$B,BH$1)</f>
        <v/>
      </c>
      <c r="BI10">
        <f>SUMIFS('EIA Imports'!$D:$D,'EIA Imports'!$E:$E,$A10,'EIA Imports'!$B:$B,BI$1)</f>
        <v/>
      </c>
      <c r="BJ10">
        <f>SUMIFS('EIA Imports'!$D:$D,'EIA Imports'!$E:$E,$A10,'EIA Imports'!$B:$B,BJ$1)</f>
        <v/>
      </c>
      <c r="BK10">
        <f>SUMIFS('EIA Imports'!$D:$D,'EIA Imports'!$E:$E,$A10,'EIA Imports'!$B:$B,BK$1)</f>
        <v/>
      </c>
      <c r="BL10">
        <f>SUMIFS('EIA Imports'!$D:$D,'EIA Imports'!$E:$E,$A10,'EIA Imports'!$B:$B,BL$1)</f>
        <v/>
      </c>
      <c r="BM10">
        <f>SUMIFS('EIA Imports'!$D:$D,'EIA Imports'!$E:$E,$A10,'EIA Imports'!$B:$B,BM$1)</f>
        <v/>
      </c>
      <c r="BN10">
        <f>SUMIFS('EIA Imports'!$D:$D,'EIA Imports'!$E:$E,$A10,'EIA Imports'!$B:$B,BN$1)</f>
        <v/>
      </c>
      <c r="BO10">
        <f>SUMIFS('EIA Imports'!$D:$D,'EIA Imports'!$E:$E,$A10,'EIA Imports'!$B:$B,BO$1)</f>
        <v/>
      </c>
      <c r="BP10">
        <f>SUMIFS('EIA Imports'!$D:$D,'EIA Imports'!$E:$E,$A10,'EIA Imports'!$B:$B,BP$1)</f>
        <v/>
      </c>
      <c r="BQ10">
        <f>SUMIFS('EIA Imports'!$D:$D,'EIA Imports'!$E:$E,$A10,'EIA Imports'!$B:$B,BQ$1)</f>
        <v/>
      </c>
      <c r="BR10">
        <f>SUMIFS('EIA Imports'!$D:$D,'EIA Imports'!$E:$E,$A10,'EIA Imports'!$B:$B,BR$1)</f>
        <v/>
      </c>
      <c r="BS10">
        <f>SUMIFS('EIA Imports'!$D:$D,'EIA Imports'!$E:$E,$A10,'EIA Imports'!$B:$B,BS$1)</f>
        <v/>
      </c>
      <c r="BT10">
        <f>SUMIFS('EIA Imports'!$D:$D,'EIA Imports'!$E:$E,$A10,'EIA Imports'!$B:$B,BT$1)</f>
        <v/>
      </c>
      <c r="BU10">
        <f>SUMIFS('EIA Imports'!$D:$D,'EIA Imports'!$E:$E,$A10,'EIA Imports'!$B:$B,BU$1)</f>
        <v/>
      </c>
      <c r="BV10">
        <f>SUMIFS('EIA Imports'!$D:$D,'EIA Imports'!$E:$E,$A10,'EIA Imports'!$B:$B,BV$1)</f>
        <v/>
      </c>
      <c r="BW10">
        <f>SUMIFS('EIA Imports'!$D:$D,'EIA Imports'!$E:$E,$A10,'EIA Imports'!$B:$B,BW$1)</f>
        <v/>
      </c>
      <c r="BX10">
        <f>SUMIFS('EIA Imports'!$D:$D,'EIA Imports'!$E:$E,$A10,'EIA Imports'!$B:$B,BX$1)</f>
        <v/>
      </c>
      <c r="BY10">
        <f>SUMIFS('EIA Imports'!$D:$D,'EIA Imports'!$E:$E,$A10,'EIA Imports'!$B:$B,BY$1)</f>
        <v/>
      </c>
      <c r="BZ10">
        <f>SUMIFS('EIA Imports'!$D:$D,'EIA Imports'!$E:$E,$A10,'EIA Imports'!$B:$B,BZ$1)</f>
        <v/>
      </c>
      <c r="CA10">
        <f>SUMIFS('EIA Imports'!$D:$D,'EIA Imports'!$E:$E,$A10,'EIA Imports'!$B:$B,CA$1)</f>
        <v/>
      </c>
      <c r="CB10">
        <f>SUMIFS('EIA Imports'!$D:$D,'EIA Imports'!$E:$E,$A10,'EIA Imports'!$B:$B,CB$1)</f>
        <v/>
      </c>
      <c r="CC10">
        <f>SUMIFS('EIA Imports'!$D:$D,'EIA Imports'!$E:$E,$A10,'EIA Imports'!$B:$B,CC$1)</f>
        <v/>
      </c>
      <c r="CD10">
        <f>SUMIFS('EIA Imports'!$D:$D,'EIA Imports'!$E:$E,$A10,'EIA Imports'!$B:$B,CD$1)</f>
        <v/>
      </c>
      <c r="CE10">
        <f>SUMIFS('EIA Imports'!$D:$D,'EIA Imports'!$E:$E,$A10,'EIA Imports'!$B:$B,CE$1)</f>
        <v/>
      </c>
      <c r="CF10">
        <f>SUMIFS('EIA Imports'!$D:$D,'EIA Imports'!$E:$E,$A10,'EIA Imports'!$B:$B,CF$1)</f>
        <v/>
      </c>
      <c r="CG10">
        <f>SUMIFS('EIA Imports'!$D:$D,'EIA Imports'!$E:$E,$A10,'EIA Imports'!$B:$B,CG$1)</f>
        <v/>
      </c>
      <c r="CH10">
        <f>SUMIFS('EIA Imports'!$D:$D,'EIA Imports'!$E:$E,$A10,'EIA Imports'!$B:$B,CH$1)</f>
        <v/>
      </c>
      <c r="CI10">
        <f>SUMIFS('EIA Imports'!$D:$D,'EIA Imports'!$E:$E,$A10,'EIA Imports'!$B:$B,CI$1)</f>
        <v/>
      </c>
      <c r="CJ10">
        <f>SUMIFS('EIA Imports'!$D:$D,'EIA Imports'!$E:$E,$A10,'EIA Imports'!$B:$B,CJ$1)</f>
        <v/>
      </c>
      <c r="CK10">
        <f>SUMIFS('EIA Imports'!$D:$D,'EIA Imports'!$E:$E,$A10,'EIA Imports'!$B:$B,CK$1)</f>
        <v/>
      </c>
      <c r="CL10">
        <f>SUMIFS('EIA Imports'!$D:$D,'EIA Imports'!$E:$E,$A10,'EIA Imports'!$B:$B,CL$1)</f>
        <v/>
      </c>
      <c r="CM10">
        <f>SUMIFS('EIA Imports'!$D:$D,'EIA Imports'!$E:$E,$A10,'EIA Imports'!$B:$B,CM$1)</f>
        <v/>
      </c>
      <c r="CN10">
        <f>SUMIFS('EIA Imports'!$D:$D,'EIA Imports'!$E:$E,$A10,'EIA Imports'!$B:$B,CN$1)</f>
        <v/>
      </c>
      <c r="CO10">
        <f>SUMIFS('EIA Imports'!$D:$D,'EIA Imports'!$E:$E,$A10,'EIA Imports'!$B:$B,CO$1)</f>
        <v/>
      </c>
      <c r="CP10">
        <f>SUMIFS('EIA Imports'!$D:$D,'EIA Imports'!$E:$E,$A10,'EIA Imports'!$B:$B,CP$1)</f>
        <v/>
      </c>
      <c r="CQ10">
        <f>SUMIFS('EIA Imports'!$D:$D,'EIA Imports'!$E:$E,$A10,'EIA Imports'!$B:$B,CQ$1)</f>
        <v/>
      </c>
      <c r="CR10">
        <f>SUMIFS('EIA Imports'!$D:$D,'EIA Imports'!$E:$E,$A10,'EIA Imports'!$B:$B,CR$1)</f>
        <v/>
      </c>
      <c r="CS10">
        <f>SUMIFS('EIA Imports'!$D:$D,'EIA Imports'!$E:$E,$A10,'EIA Imports'!$B:$B,CS$1)</f>
        <v/>
      </c>
      <c r="CT10">
        <f>SUMIFS('EIA Imports'!$D:$D,'EIA Imports'!$E:$E,$A10,'EIA Imports'!$B:$B,CT$1)</f>
        <v/>
      </c>
      <c r="CU10">
        <f>SUMIFS('EIA Imports'!$D:$D,'EIA Imports'!$E:$E,$A10,'EIA Imports'!$B:$B,CU$1)</f>
        <v/>
      </c>
      <c r="CV10">
        <f>SUMIFS('EIA Imports'!$D:$D,'EIA Imports'!$E:$E,$A10,'EIA Imports'!$B:$B,CV$1)</f>
        <v/>
      </c>
      <c r="CW10">
        <f>SUMIFS('EIA Imports'!$D:$D,'EIA Imports'!$E:$E,$A10,'EIA Imports'!$B:$B,CW$1)</f>
        <v/>
      </c>
      <c r="CX10">
        <f>SUMIFS('EIA Imports'!$D:$D,'EIA Imports'!$E:$E,$A10,'EIA Imports'!$B:$B,CX$1)</f>
        <v/>
      </c>
      <c r="CY10">
        <f>SUMIFS('EIA Imports'!$D:$D,'EIA Imports'!$E:$E,$A10,'EIA Imports'!$B:$B,CY$1)</f>
        <v/>
      </c>
      <c r="CZ10">
        <f>SUMIFS('EIA Imports'!$D:$D,'EIA Imports'!$E:$E,$A10,'EIA Imports'!$B:$B,CZ$1)</f>
        <v/>
      </c>
      <c r="DA10">
        <f>SUMIFS('EIA Imports'!$D:$D,'EIA Imports'!$E:$E,$A10,'EIA Imports'!$B:$B,DA$1)</f>
        <v/>
      </c>
      <c r="DB10">
        <f>SUMIFS('EIA Imports'!$D:$D,'EIA Imports'!$E:$E,$A10,'EIA Imports'!$B:$B,DB$1)</f>
        <v/>
      </c>
      <c r="DC10">
        <f>SUMIFS('EIA Imports'!$D:$D,'EIA Imports'!$E:$E,$A10,'EIA Imports'!$B:$B,DC$1)</f>
        <v/>
      </c>
      <c r="DD10">
        <f>SUMIFS('EIA Imports'!$D:$D,'EIA Imports'!$E:$E,$A10,'EIA Imports'!$B:$B,DD$1)</f>
        <v/>
      </c>
      <c r="DE10">
        <f>SUMIFS('EIA Imports'!$D:$D,'EIA Imports'!$E:$E,$A10,'EIA Imports'!$B:$B,DE$1)</f>
        <v/>
      </c>
      <c r="DF10">
        <f>SUMIFS('EIA Imports'!$D:$D,'EIA Imports'!$E:$E,$A10,'EIA Imports'!$B:$B,DF$1)</f>
        <v/>
      </c>
      <c r="DG10">
        <f>SUMIFS('EIA Imports'!$D:$D,'EIA Imports'!$E:$E,$A10,'EIA Imports'!$B:$B,DG$1)</f>
        <v/>
      </c>
      <c r="DH10">
        <f>SUMIFS('EIA Imports'!$D:$D,'EIA Imports'!$E:$E,$A10,'EIA Imports'!$B:$B,DH$1)</f>
        <v/>
      </c>
      <c r="DI10">
        <f>SUMIFS('EIA Imports'!$D:$D,'EIA Imports'!$E:$E,$A10,'EIA Imports'!$B:$B,DI$1)</f>
        <v/>
      </c>
      <c r="DJ10">
        <f>SUMIFS('EIA Imports'!$D:$D,'EIA Imports'!$E:$E,$A10,'EIA Imports'!$B:$B,DJ$1)</f>
        <v/>
      </c>
      <c r="DK10">
        <f>SUMIFS('EIA Imports'!$D:$D,'EIA Imports'!$E:$E,$A10,'EIA Imports'!$B:$B,DK$1)</f>
        <v/>
      </c>
      <c r="DL10">
        <f>SUMIFS('EIA Imports'!$D:$D,'EIA Imports'!$E:$E,$A10,'EIA Imports'!$B:$B,DL$1)</f>
        <v/>
      </c>
      <c r="DM10">
        <f>SUMIFS('EIA Imports'!$D:$D,'EIA Imports'!$E:$E,$A10,'EIA Imports'!$B:$B,DM$1)</f>
        <v/>
      </c>
      <c r="DN10">
        <f>SUMIFS('EIA Imports'!$D:$D,'EIA Imports'!$E:$E,$A10,'EIA Imports'!$B:$B,DN$1)</f>
        <v/>
      </c>
      <c r="DO10">
        <f>SUMIFS('EIA Imports'!$D:$D,'EIA Imports'!$E:$E,$A10,'EIA Imports'!$B:$B,DO$1)</f>
        <v/>
      </c>
      <c r="DP10">
        <f>SUMIFS('EIA Imports'!$D:$D,'EIA Imports'!$E:$E,$A10,'EIA Imports'!$B:$B,DP$1)</f>
        <v/>
      </c>
      <c r="DQ10">
        <f>SUMIFS('EIA Imports'!$D:$D,'EIA Imports'!$E:$E,$A10,'EIA Imports'!$B:$B,DQ$1)</f>
        <v/>
      </c>
      <c r="DR10">
        <f>SUMIFS('EIA Imports'!$D:$D,'EIA Imports'!$E:$E,$A10,'EIA Imports'!$B:$B,DR$1)</f>
        <v/>
      </c>
      <c r="DS10">
        <f>SUMIFS('EIA Imports'!$D:$D,'EIA Imports'!$E:$E,$A10,'EIA Imports'!$B:$B,DS$1)</f>
        <v/>
      </c>
      <c r="DT10">
        <f>SUMIFS('EIA Imports'!$D:$D,'EIA Imports'!$E:$E,$A10,'EIA Imports'!$B:$B,DT$1)</f>
        <v/>
      </c>
      <c r="DU10">
        <f>SUMIFS('EIA Imports'!$D:$D,'EIA Imports'!$E:$E,$A10,'EIA Imports'!$B:$B,DU$1)</f>
        <v/>
      </c>
      <c r="DV10">
        <f>SUMIFS('EIA Imports'!$D:$D,'EIA Imports'!$E:$E,$A10,'EIA Imports'!$B:$B,DV$1)</f>
        <v/>
      </c>
      <c r="DW10">
        <f>SUMIFS('EIA Imports'!$D:$D,'EIA Imports'!$E:$E,$A10,'EIA Imports'!$B:$B,DW$1)</f>
        <v/>
      </c>
      <c r="DX10">
        <f>SUMIFS('EIA Imports'!$D:$D,'EIA Imports'!$E:$E,$A10,'EIA Imports'!$B:$B,DX$1)</f>
        <v/>
      </c>
      <c r="DY10">
        <f>SUMIFS('EIA Imports'!$D:$D,'EIA Imports'!$E:$E,$A10,'EIA Imports'!$B:$B,DY$1)</f>
        <v/>
      </c>
      <c r="DZ10">
        <f>SUMIFS('EIA Imports'!$D:$D,'EIA Imports'!$E:$E,$A10,'EIA Imports'!$B:$B,DZ$1)</f>
        <v/>
      </c>
      <c r="EA10">
        <f>SUMIFS('EIA Imports'!$D:$D,'EIA Imports'!$E:$E,$A10,'EIA Imports'!$B:$B,EA$1)</f>
        <v/>
      </c>
      <c r="EB10">
        <f>SUMIFS('EIA Imports'!$D:$D,'EIA Imports'!$E:$E,$A10,'EIA Imports'!$B:$B,EB$1)</f>
        <v/>
      </c>
      <c r="EC10">
        <f>SUMIFS('EIA Imports'!$D:$D,'EIA Imports'!$E:$E,$A10,'EIA Imports'!$B:$B,EC$1)</f>
        <v/>
      </c>
      <c r="ED10">
        <f>SUMIFS('EIA Imports'!$D:$D,'EIA Imports'!$E:$E,$A10,'EIA Imports'!$B:$B,ED$1)</f>
        <v/>
      </c>
      <c r="EE10">
        <f>SUMIFS('EIA Imports'!$D:$D,'EIA Imports'!$E:$E,$A10,'EIA Imports'!$B:$B,EE$1)</f>
        <v/>
      </c>
      <c r="EF10">
        <f>SUMIFS('EIA Imports'!$D:$D,'EIA Imports'!$E:$E,$A10,'EIA Imports'!$B:$B,EF$1)</f>
        <v/>
      </c>
      <c r="EG10">
        <f>SUMIFS('EIA Imports'!$D:$D,'EIA Imports'!$E:$E,$A10,'EIA Imports'!$B:$B,EG$1)</f>
        <v/>
      </c>
      <c r="EH10">
        <f>SUMIFS('EIA Imports'!$D:$D,'EIA Imports'!$E:$E,$A10,'EIA Imports'!$B:$B,EH$1)</f>
        <v/>
      </c>
      <c r="EI10">
        <f>SUMIFS('EIA Imports'!$D:$D,'EIA Imports'!$E:$E,$A10,'EIA Imports'!$B:$B,EI$1)</f>
        <v/>
      </c>
      <c r="EJ10">
        <f>SUMIFS('EIA Imports'!$D:$D,'EIA Imports'!$E:$E,$A10,'EIA Imports'!$B:$B,EJ$1)</f>
        <v/>
      </c>
      <c r="EK10">
        <f>SUMIFS('EIA Imports'!$D:$D,'EIA Imports'!$E:$E,$A10,'EIA Imports'!$B:$B,EK$1)</f>
        <v/>
      </c>
      <c r="EL10">
        <f>SUMIFS('EIA Imports'!$D:$D,'EIA Imports'!$E:$E,$A10,'EIA Imports'!$B:$B,EL$1)</f>
        <v/>
      </c>
      <c r="EM10">
        <f>SUMIFS('EIA Imports'!$D:$D,'EIA Imports'!$E:$E,$A10,'EIA Imports'!$B:$B,EM$1)</f>
        <v/>
      </c>
      <c r="EN10">
        <f>SUMIFS('EIA Imports'!$D:$D,'EIA Imports'!$E:$E,$A10,'EIA Imports'!$B:$B,EN$1)</f>
        <v/>
      </c>
      <c r="EO10">
        <f>SUMIFS('EIA Imports'!$D:$D,'EIA Imports'!$E:$E,$A10,'EIA Imports'!$B:$B,EO$1)</f>
        <v/>
      </c>
      <c r="EP10">
        <f>SUMIFS('EIA Imports'!$D:$D,'EIA Imports'!$E:$E,$A10,'EIA Imports'!$B:$B,EP$1)</f>
        <v/>
      </c>
      <c r="EQ10">
        <f>SUMIFS('EIA Imports'!$D:$D,'EIA Imports'!$E:$E,$A10,'EIA Imports'!$B:$B,EQ$1)</f>
        <v/>
      </c>
      <c r="ER10">
        <f>SUMIFS('EIA Imports'!$D:$D,'EIA Imports'!$E:$E,$A10,'EIA Imports'!$B:$B,ER$1)</f>
        <v/>
      </c>
      <c r="ES10">
        <f>SUMIFS('EIA Imports'!$D:$D,'EIA Imports'!$E:$E,$A10,'EIA Imports'!$B:$B,ES$1)</f>
        <v/>
      </c>
      <c r="ET10">
        <f>SUMIFS('EIA Imports'!$D:$D,'EIA Imports'!$E:$E,$A10,'EIA Imports'!$B:$B,ET$1)</f>
        <v/>
      </c>
      <c r="EU10">
        <f>SUMIFS('EIA Imports'!$D:$D,'EIA Imports'!$E:$E,$A10,'EIA Imports'!$B:$B,EU$1)</f>
        <v/>
      </c>
      <c r="EV10">
        <f>SUMIFS('EIA Imports'!$D:$D,'EIA Imports'!$E:$E,$A10,'EIA Imports'!$B:$B,EV$1)</f>
        <v/>
      </c>
      <c r="EW10">
        <f>SUMIFS('EIA Imports'!$D:$D,'EIA Imports'!$E:$E,$A10,'EIA Imports'!$B:$B,EW$1)</f>
        <v/>
      </c>
      <c r="EX10">
        <f>SUMIFS('EIA Imports'!$D:$D,'EIA Imports'!$E:$E,$A10,'EIA Imports'!$B:$B,EX$1)</f>
        <v/>
      </c>
      <c r="EY10">
        <f>SUMIFS('EIA Imports'!$D:$D,'EIA Imports'!$E:$E,$A10,'EIA Imports'!$B:$B,EY$1)</f>
        <v/>
      </c>
      <c r="EZ10">
        <f>SUMIFS('EIA Imports'!$D:$D,'EIA Imports'!$E:$E,$A10,'EIA Imports'!$B:$B,EZ$1)</f>
        <v/>
      </c>
      <c r="FA10">
        <f>SUMIFS('EIA Imports'!$D:$D,'EIA Imports'!$E:$E,$A10,'EIA Imports'!$B:$B,FA$1)</f>
        <v/>
      </c>
      <c r="FB10">
        <f>SUMIFS('EIA Imports'!$D:$D,'EIA Imports'!$E:$E,$A10,'EIA Imports'!$B:$B,FB$1)</f>
        <v/>
      </c>
      <c r="FC10">
        <f>SUMIFS('EIA Imports'!$D:$D,'EIA Imports'!$E:$E,$A10,'EIA Imports'!$B:$B,FC$1)</f>
        <v/>
      </c>
      <c r="FD10">
        <f>SUMIFS('EIA Imports'!$D:$D,'EIA Imports'!$E:$E,$A10,'EIA Imports'!$B:$B,FD$1)</f>
        <v/>
      </c>
      <c r="FE10">
        <f>SUMIFS('EIA Imports'!$D:$D,'EIA Imports'!$E:$E,$A10,'EIA Imports'!$B:$B,FE$1)</f>
        <v/>
      </c>
      <c r="FF10">
        <f>SUMIFS('EIA Imports'!$D:$D,'EIA Imports'!$E:$E,$A10,'EIA Imports'!$B:$B,FF$1)</f>
        <v/>
      </c>
      <c r="FG10">
        <f>SUMIFS('EIA Imports'!$D:$D,'EIA Imports'!$E:$E,$A10,'EIA Imports'!$B:$B,FG$1)</f>
        <v/>
      </c>
      <c r="FH10">
        <f>SUMIFS('EIA Imports'!$D:$D,'EIA Imports'!$E:$E,$A10,'EIA Imports'!$B:$B,FH$1)</f>
        <v/>
      </c>
      <c r="FI10">
        <f>SUMIFS('EIA Imports'!$D:$D,'EIA Imports'!$E:$E,$A10,'EIA Imports'!$B:$B,FI$1)</f>
        <v/>
      </c>
      <c r="FJ10">
        <f>SUMIFS('EIA Imports'!$D:$D,'EIA Imports'!$E:$E,$A10,'EIA Imports'!$B:$B,FJ$1)</f>
        <v/>
      </c>
      <c r="FK10">
        <f>SUMIFS('EIA Imports'!$D:$D,'EIA Imports'!$E:$E,$A10,'EIA Imports'!$B:$B,FK$1)</f>
        <v/>
      </c>
      <c r="FL10">
        <f>SUMIFS('EIA Imports'!$D:$D,'EIA Imports'!$E:$E,$A10,'EIA Imports'!$B:$B,FL$1)</f>
        <v/>
      </c>
      <c r="FM10">
        <f>SUMIFS('EIA Imports'!$D:$D,'EIA Imports'!$E:$E,$A10,'EIA Imports'!$B:$B,FM$1)</f>
        <v/>
      </c>
      <c r="FN10">
        <f>SUMIFS('EIA Imports'!$D:$D,'EIA Imports'!$E:$E,$A10,'EIA Imports'!$B:$B,FN$1)</f>
        <v/>
      </c>
      <c r="FO10">
        <f>SUMIFS('EIA Imports'!$D:$D,'EIA Imports'!$E:$E,$A10,'EIA Imports'!$B:$B,FO$1)</f>
        <v/>
      </c>
      <c r="FP10">
        <f>SUMIFS('EIA Imports'!$D:$D,'EIA Imports'!$E:$E,$A10,'EIA Imports'!$B:$B,FP$1)</f>
        <v/>
      </c>
      <c r="FQ10">
        <f>SUMIFS('EIA Imports'!$D:$D,'EIA Imports'!$E:$E,$A10,'EIA Imports'!$B:$B,FQ$1)</f>
        <v/>
      </c>
      <c r="FR10">
        <f>SUMIFS('EIA Imports'!$D:$D,'EIA Imports'!$E:$E,$A10,'EIA Imports'!$B:$B,FR$1)</f>
        <v/>
      </c>
      <c r="FS10">
        <f>SUMIFS('EIA Imports'!$D:$D,'EIA Imports'!$E:$E,$A10,'EIA Imports'!$B:$B,FS$1)</f>
        <v/>
      </c>
      <c r="FT10">
        <f>SUMIFS('EIA Imports'!$D:$D,'EIA Imports'!$E:$E,$A10,'EIA Imports'!$B:$B,FT$1)</f>
        <v/>
      </c>
      <c r="FU10">
        <f>SUMIFS('EIA Imports'!$D:$D,'EIA Imports'!$E:$E,$A10,'EIA Imports'!$B:$B,FU$1)</f>
        <v/>
      </c>
      <c r="FV10">
        <f>SUMIFS('EIA Imports'!$D:$D,'EIA Imports'!$E:$E,$A10,'EIA Imports'!$B:$B,FV$1)</f>
        <v/>
      </c>
      <c r="FW10">
        <f>SUMIFS('EIA Imports'!$D:$D,'EIA Imports'!$E:$E,$A10,'EIA Imports'!$B:$B,FW$1)</f>
        <v/>
      </c>
      <c r="FX10">
        <f>SUMIFS('EIA Imports'!$D:$D,'EIA Imports'!$E:$E,$A10,'EIA Imports'!$B:$B,FX$1)</f>
        <v/>
      </c>
      <c r="FY10">
        <f>SUMIFS('EIA Imports'!$D:$D,'EIA Imports'!$E:$E,$A10,'EIA Imports'!$B:$B,FY$1)</f>
        <v/>
      </c>
      <c r="FZ10">
        <f>SUMIFS('EIA Imports'!$D:$D,'EIA Imports'!$E:$E,$A10,'EIA Imports'!$B:$B,FZ$1)</f>
        <v/>
      </c>
      <c r="GA10">
        <f>SUMIFS('EIA Imports'!$D:$D,'EIA Imports'!$E:$E,$A10,'EIA Imports'!$B:$B,GA$1)</f>
        <v/>
      </c>
      <c r="GB10">
        <f>SUMIFS('EIA Imports'!$D:$D,'EIA Imports'!$E:$E,$A10,'EIA Imports'!$B:$B,GB$1)</f>
        <v/>
      </c>
      <c r="GC10">
        <f>SUMIFS('EIA Imports'!$D:$D,'EIA Imports'!$E:$E,$A10,'EIA Imports'!$B:$B,GC$1)</f>
        <v/>
      </c>
      <c r="GD10">
        <f>SUMIFS('EIA Imports'!$D:$D,'EIA Imports'!$E:$E,$A10,'EIA Imports'!$B:$B,GD$1)</f>
        <v/>
      </c>
      <c r="GE10">
        <f>SUMIFS('EIA Imports'!$D:$D,'EIA Imports'!$E:$E,$A10,'EIA Imports'!$B:$B,GE$1)</f>
        <v/>
      </c>
      <c r="GF10">
        <f>SUMIFS('EIA Imports'!$D:$D,'EIA Imports'!$E:$E,$A10,'EIA Imports'!$B:$B,GF$1)</f>
        <v/>
      </c>
      <c r="GG10">
        <f>SUMIFS('EIA Imports'!$D:$D,'EIA Imports'!$E:$E,$A10,'EIA Imports'!$B:$B,GG$1)</f>
        <v/>
      </c>
      <c r="GH10">
        <f>SUMIFS('EIA Imports'!$D:$D,'EIA Imports'!$E:$E,$A10,'EIA Imports'!$B:$B,GH$1)</f>
        <v/>
      </c>
      <c r="GI10">
        <f>SUMIFS('EIA Imports'!$D:$D,'EIA Imports'!$E:$E,$A10,'EIA Imports'!$B:$B,GI$1)</f>
        <v/>
      </c>
      <c r="GJ10">
        <f>SUMIFS('EIA Imports'!$D:$D,'EIA Imports'!$E:$E,$A10,'EIA Imports'!$B:$B,GJ$1)</f>
        <v/>
      </c>
      <c r="GK10">
        <f>SUMIFS('EIA Imports'!$D:$D,'EIA Imports'!$E:$E,$A10,'EIA Imports'!$B:$B,GK$1)</f>
        <v/>
      </c>
      <c r="GL10">
        <f>SUMIFS('EIA Imports'!$D:$D,'EIA Imports'!$E:$E,$A10,'EIA Imports'!$B:$B,GL$1)</f>
        <v/>
      </c>
      <c r="GM10">
        <f>SUMIFS('EIA Imports'!$D:$D,'EIA Imports'!$E:$E,$A10,'EIA Imports'!$B:$B,GM$1)</f>
        <v/>
      </c>
      <c r="GN10">
        <f>SUMIFS('EIA Imports'!$D:$D,'EIA Imports'!$E:$E,$A10,'EIA Imports'!$B:$B,GN$1)</f>
        <v/>
      </c>
      <c r="GO10">
        <f>SUMIFS('EIA Imports'!$D:$D,'EIA Imports'!$E:$E,$A10,'EIA Imports'!$B:$B,GO$1)</f>
        <v/>
      </c>
      <c r="GP10">
        <f>SUMIFS('EIA Imports'!$D:$D,'EIA Imports'!$E:$E,$A10,'EIA Imports'!$B:$B,GP$1)</f>
        <v/>
      </c>
      <c r="GQ10">
        <f>SUMIFS('EIA Imports'!$D:$D,'EIA Imports'!$E:$E,$A10,'EIA Imports'!$B:$B,GQ$1)</f>
        <v/>
      </c>
      <c r="GR10">
        <f>SUMIFS('EIA Imports'!$D:$D,'EIA Imports'!$E:$E,$A10,'EIA Imports'!$B:$B,GR$1)</f>
        <v/>
      </c>
      <c r="GS10">
        <f>SUMIFS('EIA Imports'!$D:$D,'EIA Imports'!$E:$E,$A10,'EIA Imports'!$B:$B,GS$1)</f>
        <v/>
      </c>
      <c r="GT10">
        <f>SUMIFS('EIA Imports'!$D:$D,'EIA Imports'!$E:$E,$A10,'EIA Imports'!$B:$B,GT$1)</f>
        <v/>
      </c>
      <c r="GU10">
        <f>SUMIFS('EIA Imports'!$D:$D,'EIA Imports'!$E:$E,$A10,'EIA Imports'!$B:$B,GU$1)</f>
        <v/>
      </c>
      <c r="GV10">
        <f>SUMIFS('EIA Imports'!$D:$D,'EIA Imports'!$E:$E,$A10,'EIA Imports'!$B:$B,GV$1)</f>
        <v/>
      </c>
      <c r="GW10">
        <f>SUMIFS('EIA Imports'!$D:$D,'EIA Imports'!$E:$E,$A10,'EIA Imports'!$B:$B,GW$1)</f>
        <v/>
      </c>
      <c r="GX10">
        <f>SUMIFS('EIA Imports'!$D:$D,'EIA Imports'!$E:$E,$A10,'EIA Imports'!$B:$B,GX$1)</f>
        <v/>
      </c>
      <c r="GY10">
        <f>SUMIFS('EIA Imports'!$D:$D,'EIA Imports'!$E:$E,$A10,'EIA Imports'!$B:$B,GY$1)</f>
        <v/>
      </c>
      <c r="GZ10">
        <f>SUMIFS('EIA Imports'!$D:$D,'EIA Imports'!$E:$E,$A10,'EIA Imports'!$B:$B,GZ$1)</f>
        <v/>
      </c>
      <c r="HA10">
        <f>SUMIFS('EIA Imports'!$D:$D,'EIA Imports'!$E:$E,$A10,'EIA Imports'!$B:$B,HA$1)</f>
        <v/>
      </c>
      <c r="HB10">
        <f>SUMIFS('EIA Imports'!$D:$D,'EIA Imports'!$E:$E,$A10,'EIA Imports'!$B:$B,HB$1)</f>
        <v/>
      </c>
      <c r="HC10">
        <f>SUMIFS('EIA Imports'!$D:$D,'EIA Imports'!$E:$E,$A10,'EIA Imports'!$B:$B,HC$1)</f>
        <v/>
      </c>
      <c r="HD10">
        <f>SUMIFS('EIA Imports'!$D:$D,'EIA Imports'!$E:$E,$A10,'EIA Imports'!$B:$B,HD$1)</f>
        <v/>
      </c>
      <c r="HE10">
        <f>SUMIFS('EIA Imports'!$D:$D,'EIA Imports'!$E:$E,$A10,'EIA Imports'!$B:$B,HE$1)</f>
        <v/>
      </c>
      <c r="HF10">
        <f>SUMIFS('EIA Imports'!$D:$D,'EIA Imports'!$E:$E,$A10,'EIA Imports'!$B:$B,HF$1)</f>
        <v/>
      </c>
      <c r="HG10">
        <f>SUMIFS('EIA Imports'!$D:$D,'EIA Imports'!$E:$E,$A10,'EIA Imports'!$B:$B,HG$1)</f>
        <v/>
      </c>
      <c r="HH10">
        <f>SUMIFS('EIA Imports'!$D:$D,'EIA Imports'!$E:$E,$A10,'EIA Imports'!$B:$B,HH$1)</f>
        <v/>
      </c>
      <c r="HI10">
        <f>SUMIFS('EIA Imports'!$D:$D,'EIA Imports'!$E:$E,$A10,'EIA Imports'!$B:$B,HI$1)</f>
        <v/>
      </c>
      <c r="HJ10">
        <f>SUMIFS('EIA Imports'!$D:$D,'EIA Imports'!$E:$E,$A10,'EIA Imports'!$B:$B,HJ$1)</f>
        <v/>
      </c>
      <c r="HK10">
        <f>SUMIFS('EIA Imports'!$D:$D,'EIA Imports'!$E:$E,$A10,'EIA Imports'!$B:$B,HK$1)</f>
        <v/>
      </c>
      <c r="HL10">
        <f>SUMIFS('EIA Imports'!$D:$D,'EIA Imports'!$E:$E,$A10,'EIA Imports'!$B:$B,HL$1)</f>
        <v/>
      </c>
      <c r="HM10">
        <f>SUMIFS('EIA Imports'!$D:$D,'EIA Imports'!$E:$E,$A10,'EIA Imports'!$B:$B,HM$1)</f>
        <v/>
      </c>
      <c r="HN10">
        <f>SUMIFS('EIA Imports'!$D:$D,'EIA Imports'!$E:$E,$A10,'EIA Imports'!$B:$B,HN$1)</f>
        <v/>
      </c>
      <c r="HO10">
        <f>SUMIFS('EIA Imports'!$D:$D,'EIA Imports'!$E:$E,$A10,'EIA Imports'!$B:$B,HO$1)</f>
        <v/>
      </c>
      <c r="HP10">
        <f>SUMIFS('EIA Imports'!$D:$D,'EIA Imports'!$E:$E,$A10,'EIA Imports'!$B:$B,HP$1)</f>
        <v/>
      </c>
      <c r="HQ10">
        <f>SUMIFS('EIA Imports'!$D:$D,'EIA Imports'!$E:$E,$A10,'EIA Imports'!$B:$B,HQ$1)</f>
        <v/>
      </c>
      <c r="HR10">
        <f>SUMIFS('EIA Imports'!$D:$D,'EIA Imports'!$E:$E,$A10,'EIA Imports'!$B:$B,HR$1)</f>
        <v/>
      </c>
      <c r="HS10">
        <f>SUMIFS('EIA Imports'!$D:$D,'EIA Imports'!$E:$E,$A10,'EIA Imports'!$B:$B,HS$1)</f>
        <v/>
      </c>
      <c r="HT10">
        <f>SUMIFS('EIA Imports'!$D:$D,'EIA Imports'!$E:$E,$A10,'EIA Imports'!$B:$B,HT$1)</f>
        <v/>
      </c>
      <c r="HU10">
        <f>SUMIFS('EIA Imports'!$D:$D,'EIA Imports'!$E:$E,$A10,'EIA Imports'!$B:$B,HU$1)</f>
        <v/>
      </c>
      <c r="HV10">
        <f>SUMIFS('EIA Imports'!$D:$D,'EIA Imports'!$E:$E,$A10,'EIA Imports'!$B:$B,HV$1)</f>
        <v/>
      </c>
      <c r="HW10">
        <f>SUMIFS('EIA Imports'!$D:$D,'EIA Imports'!$E:$E,$A10,'EIA Imports'!$B:$B,HW$1)</f>
        <v/>
      </c>
      <c r="HX10">
        <f>SUMIFS('EIA Imports'!$D:$D,'EIA Imports'!$E:$E,$A10,'EIA Imports'!$B:$B,HX$1)</f>
        <v/>
      </c>
      <c r="HY10">
        <f>SUMIFS('EIA Imports'!$D:$D,'EIA Imports'!$E:$E,$A10,'EIA Imports'!$B:$B,HY$1)</f>
        <v/>
      </c>
      <c r="HZ10">
        <f>SUMIFS('EIA Imports'!$D:$D,'EIA Imports'!$E:$E,$A10,'EIA Imports'!$B:$B,HZ$1)</f>
        <v/>
      </c>
      <c r="IA10">
        <f>SUMIFS('EIA Imports'!$D:$D,'EIA Imports'!$E:$E,$A10,'EIA Imports'!$B:$B,IA$1)</f>
        <v/>
      </c>
      <c r="IB10">
        <f>SUMIFS('EIA Imports'!$D:$D,'EIA Imports'!$E:$E,$A10,'EIA Imports'!$B:$B,IB$1)</f>
        <v/>
      </c>
      <c r="IC10">
        <f>SUMIFS('EIA Imports'!$D:$D,'EIA Imports'!$E:$E,$A10,'EIA Imports'!$B:$B,IC$1)</f>
        <v/>
      </c>
      <c r="ID10">
        <f>SUMIFS('EIA Imports'!$D:$D,'EIA Imports'!$E:$E,$A10,'EIA Imports'!$B:$B,ID$1)</f>
        <v/>
      </c>
      <c r="IE10">
        <f>SUMIFS('EIA Imports'!$D:$D,'EIA Imports'!$E:$E,$A10,'EIA Imports'!$B:$B,IE$1)</f>
        <v/>
      </c>
      <c r="IF10">
        <f>SUMIFS('EIA Imports'!$D:$D,'EIA Imports'!$E:$E,$A10,'EIA Imports'!$B:$B,IF$1)</f>
        <v/>
      </c>
      <c r="IG10">
        <f>SUMIFS('EIA Imports'!$D:$D,'EIA Imports'!$E:$E,$A10,'EIA Imports'!$B:$B,IG$1)</f>
        <v/>
      </c>
      <c r="IH10">
        <f>SUMIFS('EIA Imports'!$D:$D,'EIA Imports'!$E:$E,$A10,'EIA Imports'!$B:$B,IH$1)</f>
        <v/>
      </c>
      <c r="II10">
        <f>SUMIFS('EIA Imports'!$D:$D,'EIA Imports'!$E:$E,$A10,'EIA Imports'!$B:$B,II$1)</f>
        <v/>
      </c>
      <c r="IJ10">
        <f>SUMIFS('EIA Imports'!$D:$D,'EIA Imports'!$E:$E,$A10,'EIA Imports'!$B:$B,IJ$1)</f>
        <v/>
      </c>
      <c r="IK10">
        <f>SUMIFS('EIA Imports'!$D:$D,'EIA Imports'!$E:$E,$A10,'EIA Imports'!$B:$B,IK$1)</f>
        <v/>
      </c>
      <c r="IL10">
        <f>SUMIFS('EIA Imports'!$D:$D,'EIA Imports'!$E:$E,$A10,'EIA Imports'!$B:$B,IL$1)</f>
        <v/>
      </c>
      <c r="IM10">
        <f>SUMIFS('EIA Imports'!$D:$D,'EIA Imports'!$E:$E,$A10,'EIA Imports'!$B:$B,IM$1)</f>
        <v/>
      </c>
      <c r="IN10">
        <f>SUMIFS('EIA Imports'!$D:$D,'EIA Imports'!$E:$E,$A10,'EIA Imports'!$B:$B,IN$1)</f>
        <v/>
      </c>
      <c r="IO10">
        <f>SUMIFS('EIA Imports'!$D:$D,'EIA Imports'!$E:$E,$A10,'EIA Imports'!$B:$B,IO$1)</f>
        <v/>
      </c>
      <c r="IP10">
        <f>SUMIFS('EIA Imports'!$D:$D,'EIA Imports'!$E:$E,$A10,'EIA Imports'!$B:$B,IP$1)</f>
        <v/>
      </c>
      <c r="IQ10">
        <f>SUMIFS('EIA Imports'!$D:$D,'EIA Imports'!$E:$E,$A10,'EIA Imports'!$B:$B,IQ$1)</f>
        <v/>
      </c>
      <c r="IR10">
        <f>SUMIFS('EIA Imports'!$D:$D,'EIA Imports'!$E:$E,$A10,'EIA Imports'!$B:$B,IR$1)</f>
        <v/>
      </c>
      <c r="IS10">
        <f>SUMIFS('EIA Imports'!$D:$D,'EIA Imports'!$E:$E,$A10,'EIA Imports'!$B:$B,IS$1)</f>
        <v/>
      </c>
      <c r="IT10">
        <f>SUMIFS('EIA Imports'!$D:$D,'EIA Imports'!$E:$E,$A10,'EIA Imports'!$B:$B,IT$1)</f>
        <v/>
      </c>
      <c r="IU10">
        <f>SUMIFS('EIA Imports'!$D:$D,'EIA Imports'!$E:$E,$A10,'EIA Imports'!$B:$B,IU$1)</f>
        <v/>
      </c>
      <c r="IV10">
        <f>SUMIFS('EIA Imports'!$D:$D,'EIA Imports'!$E:$E,$A10,'EIA Imports'!$B:$B,IV$1)</f>
        <v/>
      </c>
      <c r="IW10">
        <f>SUMIFS('EIA Imports'!$D:$D,'EIA Imports'!$E:$E,$A10,'EIA Imports'!$B:$B,IW$1)</f>
        <v/>
      </c>
      <c r="IX10">
        <f>SUMIFS('EIA Imports'!$D:$D,'EIA Imports'!$E:$E,$A10,'EIA Imports'!$B:$B,IX$1)</f>
        <v/>
      </c>
      <c r="IY10">
        <f>SUMIFS('EIA Imports'!$D:$D,'EIA Imports'!$E:$E,$A10,'EIA Imports'!$B:$B,IY$1)</f>
        <v/>
      </c>
      <c r="IZ10">
        <f>SUMIFS('EIA Imports'!$D:$D,'EIA Imports'!$E:$E,$A10,'EIA Imports'!$B:$B,IZ$1)</f>
        <v/>
      </c>
      <c r="JA10">
        <f>SUMIFS('EIA Imports'!$D:$D,'EIA Imports'!$E:$E,$A10,'EIA Imports'!$B:$B,JA$1)</f>
        <v/>
      </c>
      <c r="JB10">
        <f>SUMIFS('EIA Imports'!$D:$D,'EIA Imports'!$E:$E,$A10,'EIA Imports'!$B:$B,JB$1)</f>
        <v/>
      </c>
      <c r="JC10">
        <f>SUMIFS('EIA Imports'!$D:$D,'EIA Imports'!$E:$E,$A10,'EIA Imports'!$B:$B,JC$1)</f>
        <v/>
      </c>
      <c r="JD10">
        <f>SUMIFS('EIA Imports'!$D:$D,'EIA Imports'!$E:$E,$A10,'EIA Imports'!$B:$B,JD$1)</f>
        <v/>
      </c>
      <c r="JE10">
        <f>SUMIFS('EIA Imports'!$D:$D,'EIA Imports'!$E:$E,$A10,'EIA Imports'!$B:$B,JE$1)</f>
        <v/>
      </c>
      <c r="JF10">
        <f>SUMIFS('EIA Imports'!$D:$D,'EIA Imports'!$E:$E,$A10,'EIA Imports'!$B:$B,JF$1)</f>
        <v/>
      </c>
      <c r="JG10">
        <f>SUMIFS('EIA Imports'!$D:$D,'EIA Imports'!$E:$E,$A10,'EIA Imports'!$B:$B,JG$1)</f>
        <v/>
      </c>
      <c r="JH10">
        <f>SUMIFS('EIA Imports'!$D:$D,'EIA Imports'!$E:$E,$A10,'EIA Imports'!$B:$B,JH$1)</f>
        <v/>
      </c>
      <c r="JI10">
        <f>SUMIFS('EIA Imports'!$D:$D,'EIA Imports'!$E:$E,$A10,'EIA Imports'!$B:$B,JI$1)</f>
        <v/>
      </c>
      <c r="JJ10">
        <f>SUMIFS('EIA Imports'!$D:$D,'EIA Imports'!$E:$E,$A10,'EIA Imports'!$B:$B,JJ$1)</f>
        <v/>
      </c>
      <c r="JK10">
        <f>SUMIFS('EIA Imports'!$D:$D,'EIA Imports'!$E:$E,$A10,'EIA Imports'!$B:$B,JK$1)</f>
        <v/>
      </c>
      <c r="JL10">
        <f>SUMIFS('EIA Imports'!$D:$D,'EIA Imports'!$E:$E,$A10,'EIA Imports'!$B:$B,JL$1)</f>
        <v/>
      </c>
      <c r="JM10">
        <f>SUMIFS('EIA Imports'!$D:$D,'EIA Imports'!$E:$E,$A10,'EIA Imports'!$B:$B,JM$1)</f>
        <v/>
      </c>
      <c r="JN10">
        <f>SUMIFS('EIA Imports'!$D:$D,'EIA Imports'!$E:$E,$A10,'EIA Imports'!$B:$B,JN$1)</f>
        <v/>
      </c>
      <c r="JO10">
        <f>SUMIFS('EIA Imports'!$D:$D,'EIA Imports'!$E:$E,$A10,'EIA Imports'!$B:$B,JO$1)</f>
        <v/>
      </c>
      <c r="JP10">
        <f>SUMIFS('EIA Imports'!$D:$D,'EIA Imports'!$E:$E,$A10,'EIA Imports'!$B:$B,JP$1)</f>
        <v/>
      </c>
      <c r="JQ10">
        <f>SUMIFS('EIA Imports'!$D:$D,'EIA Imports'!$E:$E,$A10,'EIA Imports'!$B:$B,JQ$1)</f>
        <v/>
      </c>
      <c r="JR10">
        <f>SUMIFS('EIA Imports'!$D:$D,'EIA Imports'!$E:$E,$A10,'EIA Imports'!$B:$B,JR$1)</f>
        <v/>
      </c>
      <c r="JS10">
        <f>SUMIFS('EIA Imports'!$D:$D,'EIA Imports'!$E:$E,$A10,'EIA Imports'!$B:$B,JS$1)</f>
        <v/>
      </c>
      <c r="JT10">
        <f>SUMIFS('EIA Imports'!$D:$D,'EIA Imports'!$E:$E,$A10,'EIA Imports'!$B:$B,JT$1)</f>
        <v/>
      </c>
      <c r="JU10">
        <f>SUMIFS('EIA Imports'!$D:$D,'EIA Imports'!$E:$E,$A10,'EIA Imports'!$B:$B,JU$1)</f>
        <v/>
      </c>
      <c r="JV10">
        <f>SUMIFS('EIA Imports'!$D:$D,'EIA Imports'!$E:$E,$A10,'EIA Imports'!$B:$B,JV$1)</f>
        <v/>
      </c>
      <c r="JW10">
        <f>SUMIFS('EIA Imports'!$D:$D,'EIA Imports'!$E:$E,$A10,'EIA Imports'!$B:$B,JW$1)</f>
        <v/>
      </c>
      <c r="JX10">
        <f>SUMIFS('EIA Imports'!$D:$D,'EIA Imports'!$E:$E,$A10,'EIA Imports'!$B:$B,JX$1)</f>
        <v/>
      </c>
      <c r="JY10">
        <f>SUMIFS('EIA Imports'!$D:$D,'EIA Imports'!$E:$E,$A10,'EIA Imports'!$B:$B,JY$1)</f>
        <v/>
      </c>
      <c r="JZ10">
        <f>SUMIFS('EIA Imports'!$D:$D,'EIA Imports'!$E:$E,$A10,'EIA Imports'!$B:$B,JZ$1)</f>
        <v/>
      </c>
      <c r="KA10">
        <f>SUMIFS('EIA Imports'!$D:$D,'EIA Imports'!$E:$E,$A10,'EIA Imports'!$B:$B,KA$1)</f>
        <v/>
      </c>
      <c r="KB10">
        <f>SUMIFS('EIA Imports'!$D:$D,'EIA Imports'!$E:$E,$A10,'EIA Imports'!$B:$B,KB$1)</f>
        <v/>
      </c>
      <c r="KC10">
        <f>SUMIFS('EIA Imports'!$D:$D,'EIA Imports'!$E:$E,$A10,'EIA Imports'!$B:$B,KC$1)</f>
        <v/>
      </c>
      <c r="KD10">
        <f>SUMIFS('EIA Imports'!$D:$D,'EIA Imports'!$E:$E,$A10,'EIA Imports'!$B:$B,KD$1)</f>
        <v/>
      </c>
      <c r="KE10">
        <f>SUMIFS('EIA Imports'!$D:$D,'EIA Imports'!$E:$E,$A10,'EIA Imports'!$B:$B,KE$1)</f>
        <v/>
      </c>
      <c r="KF10">
        <f>SUMIFS('EIA Imports'!$D:$D,'EIA Imports'!$E:$E,$A10,'EIA Imports'!$B:$B,KF$1)</f>
        <v/>
      </c>
      <c r="KG10">
        <f>SUMIFS('EIA Imports'!$D:$D,'EIA Imports'!$E:$E,$A10,'EIA Imports'!$B:$B,KG$1)</f>
        <v/>
      </c>
      <c r="KH10">
        <f>SUMIFS('EIA Imports'!$D:$D,'EIA Imports'!$E:$E,$A10,'EIA Imports'!$B:$B,KH$1)</f>
        <v/>
      </c>
      <c r="KI10">
        <f>SUMIFS('EIA Imports'!$D:$D,'EIA Imports'!$E:$E,$A10,'EIA Imports'!$B:$B,KI$1)</f>
        <v/>
      </c>
      <c r="KJ10">
        <f>SUMIFS('EIA Imports'!$D:$D,'EIA Imports'!$E:$E,$A10,'EIA Imports'!$B:$B,KJ$1)</f>
        <v/>
      </c>
      <c r="KK10">
        <f>SUMIFS('EIA Imports'!$D:$D,'EIA Imports'!$E:$E,$A10,'EIA Imports'!$B:$B,KK$1)</f>
        <v/>
      </c>
      <c r="KL10">
        <f>SUMIFS('EIA Imports'!$D:$D,'EIA Imports'!$E:$E,$A10,'EIA Imports'!$B:$B,KL$1)</f>
        <v/>
      </c>
      <c r="KM10">
        <f>SUMIFS('EIA Imports'!$D:$D,'EIA Imports'!$E:$E,$A10,'EIA Imports'!$B:$B,KM$1)</f>
        <v/>
      </c>
      <c r="KN10">
        <f>SUMIFS('EIA Imports'!$D:$D,'EIA Imports'!$E:$E,$A10,'EIA Imports'!$B:$B,KN$1)</f>
        <v/>
      </c>
      <c r="KO10">
        <f>SUMIFS('EIA Imports'!$D:$D,'EIA Imports'!$E:$E,$A10,'EIA Imports'!$B:$B,KO$1)</f>
        <v/>
      </c>
      <c r="KP10">
        <f>SUMIFS('EIA Imports'!$D:$D,'EIA Imports'!$E:$E,$A10,'EIA Imports'!$B:$B,KP$1)</f>
        <v/>
      </c>
      <c r="KQ10">
        <f>SUMIFS('EIA Imports'!$D:$D,'EIA Imports'!$E:$E,$A10,'EIA Imports'!$B:$B,KQ$1)</f>
        <v/>
      </c>
      <c r="KR10">
        <f>SUMIFS('EIA Imports'!$D:$D,'EIA Imports'!$E:$E,$A10,'EIA Imports'!$B:$B,KR$1)</f>
        <v/>
      </c>
      <c r="KS10">
        <f>SUMIFS('EIA Imports'!$D:$D,'EIA Imports'!$E:$E,$A10,'EIA Imports'!$B:$B,KS$1)</f>
        <v/>
      </c>
      <c r="KT10">
        <f>SUMIFS('EIA Imports'!$D:$D,'EIA Imports'!$E:$E,$A10,'EIA Imports'!$B:$B,KT$1)</f>
        <v/>
      </c>
      <c r="KU10">
        <f>SUMIFS('EIA Imports'!$D:$D,'EIA Imports'!$E:$E,$A10,'EIA Imports'!$B:$B,KU$1)</f>
        <v/>
      </c>
      <c r="KV10">
        <f>SUMIFS('EIA Imports'!$D:$D,'EIA Imports'!$E:$E,$A10,'EIA Imports'!$B:$B,KV$1)</f>
        <v/>
      </c>
      <c r="KW10">
        <f>SUMIFS('EIA Imports'!$D:$D,'EIA Imports'!$E:$E,$A10,'EIA Imports'!$B:$B,KW$1)</f>
        <v/>
      </c>
      <c r="KX10">
        <f>SUMIFS('EIA Imports'!$D:$D,'EIA Imports'!$E:$E,$A10,'EIA Imports'!$B:$B,KX$1)</f>
        <v/>
      </c>
      <c r="KY10">
        <f>SUMIFS('EIA Imports'!$D:$D,'EIA Imports'!$E:$E,$A10,'EIA Imports'!$B:$B,KY$1)</f>
        <v/>
      </c>
      <c r="KZ10">
        <f>SUMIFS('EIA Imports'!$D:$D,'EIA Imports'!$E:$E,$A10,'EIA Imports'!$B:$B,KZ$1)</f>
        <v/>
      </c>
      <c r="LA10">
        <f>SUMIFS('EIA Imports'!$D:$D,'EIA Imports'!$E:$E,$A10,'EIA Imports'!$B:$B,LA$1)</f>
        <v/>
      </c>
      <c r="LB10">
        <f>SUMIFS('EIA Imports'!$D:$D,'EIA Imports'!$E:$E,$A10,'EIA Imports'!$B:$B,LB$1)</f>
        <v/>
      </c>
      <c r="LC10">
        <f>SUMIFS('EIA Imports'!$D:$D,'EIA Imports'!$E:$E,$A10,'EIA Imports'!$B:$B,LC$1)</f>
        <v/>
      </c>
      <c r="LD10">
        <f>SUMIFS('EIA Imports'!$D:$D,'EIA Imports'!$E:$E,$A10,'EIA Imports'!$B:$B,LD$1)</f>
        <v/>
      </c>
      <c r="LE10">
        <f>SUMIFS('EIA Imports'!$D:$D,'EIA Imports'!$E:$E,$A10,'EIA Imports'!$B:$B,LE$1)</f>
        <v/>
      </c>
      <c r="LF10">
        <f>SUMIFS('EIA Imports'!$D:$D,'EIA Imports'!$E:$E,$A10,'EIA Imports'!$B:$B,LF$1)</f>
        <v/>
      </c>
      <c r="LG10">
        <f>SUMIFS('EIA Imports'!$D:$D,'EIA Imports'!$E:$E,$A10,'EIA Imports'!$B:$B,LG$1)</f>
        <v/>
      </c>
      <c r="LH10">
        <f>SUMIFS('EIA Imports'!$D:$D,'EIA Imports'!$E:$E,$A10,'EIA Imports'!$B:$B,LH$1)</f>
        <v/>
      </c>
      <c r="LI10">
        <f>SUMIFS('EIA Imports'!$D:$D,'EIA Imports'!$E:$E,$A10,'EIA Imports'!$B:$B,LI$1)</f>
        <v/>
      </c>
      <c r="LJ10">
        <f>SUMIFS('EIA Imports'!$D:$D,'EIA Imports'!$E:$E,$A10,'EIA Imports'!$B:$B,LJ$1)</f>
        <v/>
      </c>
      <c r="LK10">
        <f>SUMIFS('EIA Imports'!$D:$D,'EIA Imports'!$E:$E,$A10,'EIA Imports'!$B:$B,LK$1)</f>
        <v/>
      </c>
      <c r="LL10">
        <f>SUMIFS('EIA Imports'!$D:$D,'EIA Imports'!$E:$E,$A10,'EIA Imports'!$B:$B,LL$1)</f>
        <v/>
      </c>
      <c r="LM10">
        <f>SUMIFS('EIA Imports'!$D:$D,'EIA Imports'!$E:$E,$A10,'EIA Imports'!$B:$B,LM$1)</f>
        <v/>
      </c>
      <c r="LN10">
        <f>SUMIFS('EIA Imports'!$D:$D,'EIA Imports'!$E:$E,$A10,'EIA Imports'!$B:$B,LN$1)</f>
        <v/>
      </c>
      <c r="LO10">
        <f>SUMIFS('EIA Imports'!$D:$D,'EIA Imports'!$E:$E,$A10,'EIA Imports'!$B:$B,LO$1)</f>
        <v/>
      </c>
      <c r="LP10">
        <f>SUMIFS('EIA Imports'!$D:$D,'EIA Imports'!$E:$E,$A10,'EIA Imports'!$B:$B,LP$1)</f>
        <v/>
      </c>
      <c r="LQ10">
        <f>SUMIFS('EIA Imports'!$D:$D,'EIA Imports'!$E:$E,$A10,'EIA Imports'!$B:$B,LQ$1)</f>
        <v/>
      </c>
      <c r="LR10">
        <f>SUMIFS('EIA Imports'!$D:$D,'EIA Imports'!$E:$E,$A10,'EIA Imports'!$B:$B,LR$1)</f>
        <v/>
      </c>
      <c r="LS10">
        <f>SUMIFS('EIA Imports'!$D:$D,'EIA Imports'!$E:$E,$A10,'EIA Imports'!$B:$B,LS$1)</f>
        <v/>
      </c>
      <c r="LT10">
        <f>SUMIFS('EIA Imports'!$D:$D,'EIA Imports'!$E:$E,$A10,'EIA Imports'!$B:$B,LT$1)</f>
        <v/>
      </c>
      <c r="LU10">
        <f>SUMIFS('EIA Imports'!$D:$D,'EIA Imports'!$E:$E,$A10,'EIA Imports'!$B:$B,LU$1)</f>
        <v/>
      </c>
      <c r="LV10">
        <f>SUMIFS('EIA Imports'!$D:$D,'EIA Imports'!$E:$E,$A10,'EIA Imports'!$B:$B,LV$1)</f>
        <v/>
      </c>
      <c r="LW10">
        <f>SUMIFS('EIA Imports'!$D:$D,'EIA Imports'!$E:$E,$A10,'EIA Imports'!$B:$B,LW$1)</f>
        <v/>
      </c>
      <c r="LX10">
        <f>SUMIFS('EIA Imports'!$D:$D,'EIA Imports'!$E:$E,$A10,'EIA Imports'!$B:$B,LX$1)</f>
        <v/>
      </c>
      <c r="LY10">
        <f>SUMIFS('EIA Imports'!$D:$D,'EIA Imports'!$E:$E,$A10,'EIA Imports'!$B:$B,LY$1)</f>
        <v/>
      </c>
      <c r="LZ10">
        <f>SUMIFS('EIA Imports'!$D:$D,'EIA Imports'!$E:$E,$A10,'EIA Imports'!$B:$B,LZ$1)</f>
        <v/>
      </c>
      <c r="MA10">
        <f>SUMIFS('EIA Imports'!$D:$D,'EIA Imports'!$E:$E,$A10,'EIA Imports'!$B:$B,MA$1)</f>
        <v/>
      </c>
      <c r="MB10">
        <f>SUMIFS('EIA Imports'!$D:$D,'EIA Imports'!$E:$E,$A10,'EIA Imports'!$B:$B,MB$1)</f>
        <v/>
      </c>
      <c r="MC10">
        <f>SUMIFS('EIA Imports'!$D:$D,'EIA Imports'!$E:$E,$A10,'EIA Imports'!$B:$B,MC$1)</f>
        <v/>
      </c>
      <c r="MD10">
        <f>SUMIFS('EIA Imports'!$D:$D,'EIA Imports'!$E:$E,$A10,'EIA Imports'!$B:$B,MD$1)</f>
        <v/>
      </c>
      <c r="ME10">
        <f>SUMIFS('EIA Imports'!$D:$D,'EIA Imports'!$E:$E,$A10,'EIA Imports'!$B:$B,ME$1)</f>
        <v/>
      </c>
      <c r="MF10">
        <f>SUMIFS('EIA Imports'!$D:$D,'EIA Imports'!$E:$E,$A10,'EIA Imports'!$B:$B,MF$1)</f>
        <v/>
      </c>
      <c r="MG10">
        <f>SUMIFS('EIA Imports'!$D:$D,'EIA Imports'!$E:$E,$A10,'EIA Imports'!$B:$B,MG$1)</f>
        <v/>
      </c>
      <c r="MH10">
        <f>SUMIFS('EIA Imports'!$D:$D,'EIA Imports'!$E:$E,$A10,'EIA Imports'!$B:$B,MH$1)</f>
        <v/>
      </c>
      <c r="MI10">
        <f>SUMIFS('EIA Imports'!$D:$D,'EIA Imports'!$E:$E,$A10,'EIA Imports'!$B:$B,MI$1)</f>
        <v/>
      </c>
      <c r="MJ10">
        <f>SUMIFS('EIA Imports'!$D:$D,'EIA Imports'!$E:$E,$A10,'EIA Imports'!$B:$B,MJ$1)</f>
        <v/>
      </c>
      <c r="MK10">
        <f>SUMIFS('EIA Imports'!$D:$D,'EIA Imports'!$E:$E,$A10,'EIA Imports'!$B:$B,MK$1)</f>
        <v/>
      </c>
      <c r="ML10">
        <f>SUMIFS('EIA Imports'!$D:$D,'EIA Imports'!$E:$E,$A10,'EIA Imports'!$B:$B,ML$1)</f>
        <v/>
      </c>
      <c r="MM10">
        <f>SUMIFS('EIA Imports'!$D:$D,'EIA Imports'!$E:$E,$A10,'EIA Imports'!$B:$B,MM$1)</f>
        <v/>
      </c>
      <c r="MN10">
        <f>SUMIFS('EIA Imports'!$D:$D,'EIA Imports'!$E:$E,$A10,'EIA Imports'!$B:$B,MN$1)</f>
        <v/>
      </c>
      <c r="MO10">
        <f>SUMIFS('EIA Imports'!$D:$D,'EIA Imports'!$E:$E,$A10,'EIA Imports'!$B:$B,MO$1)</f>
        <v/>
      </c>
      <c r="MP10">
        <f>SUMIFS('EIA Imports'!$D:$D,'EIA Imports'!$E:$E,$A10,'EIA Imports'!$B:$B,MP$1)</f>
        <v/>
      </c>
      <c r="MQ10">
        <f>SUMIFS('EIA Imports'!$D:$D,'EIA Imports'!$E:$E,$A10,'EIA Imports'!$B:$B,MQ$1)</f>
        <v/>
      </c>
      <c r="MR10">
        <f>SUMIFS('EIA Imports'!$D:$D,'EIA Imports'!$E:$E,$A10,'EIA Imports'!$B:$B,MR$1)</f>
        <v/>
      </c>
      <c r="MS10">
        <f>SUMIFS('EIA Imports'!$D:$D,'EIA Imports'!$E:$E,$A10,'EIA Imports'!$B:$B,MS$1)</f>
        <v/>
      </c>
      <c r="MT10">
        <f>SUMIFS('EIA Imports'!$D:$D,'EIA Imports'!$E:$E,$A10,'EIA Imports'!$B:$B,MT$1)</f>
        <v/>
      </c>
      <c r="MU10">
        <f>SUMIFS('EIA Imports'!$D:$D,'EIA Imports'!$E:$E,$A10,'EIA Imports'!$B:$B,MU$1)</f>
        <v/>
      </c>
      <c r="MV10">
        <f>SUMIFS('EIA Imports'!$D:$D,'EIA Imports'!$E:$E,$A10,'EIA Imports'!$B:$B,MV$1)</f>
        <v/>
      </c>
      <c r="MW10">
        <f>SUMIFS('EIA Imports'!$D:$D,'EIA Imports'!$E:$E,$A10,'EIA Imports'!$B:$B,MW$1)</f>
        <v/>
      </c>
      <c r="MX10">
        <f>SUMIFS('EIA Imports'!$D:$D,'EIA Imports'!$E:$E,$A10,'EIA Imports'!$B:$B,MX$1)</f>
        <v/>
      </c>
      <c r="MY10">
        <f>SUMIFS('EIA Imports'!$D:$D,'EIA Imports'!$E:$E,$A10,'EIA Imports'!$B:$B,MY$1)</f>
        <v/>
      </c>
      <c r="MZ10">
        <f>SUMIFS('EIA Imports'!$D:$D,'EIA Imports'!$E:$E,$A10,'EIA Imports'!$B:$B,MZ$1)</f>
        <v/>
      </c>
      <c r="NA10">
        <f>SUMIFS('EIA Imports'!$D:$D,'EIA Imports'!$E:$E,$A10,'EIA Imports'!$B:$B,NA$1)</f>
        <v/>
      </c>
      <c r="NB10">
        <f>SUMIFS('EIA Imports'!$D:$D,'EIA Imports'!$E:$E,$A10,'EIA Imports'!$B:$B,NB$1)</f>
        <v/>
      </c>
      <c r="NC10">
        <f>SUMIFS('EIA Imports'!$D:$D,'EIA Imports'!$E:$E,$A10,'EIA Imports'!$B:$B,NC$1)</f>
        <v/>
      </c>
      <c r="ND10">
        <f>SUMIFS('EIA Imports'!$D:$D,'EIA Imports'!$E:$E,$A10,'EIA Imports'!$B:$B,ND$1)</f>
        <v/>
      </c>
      <c r="NE10">
        <f>SUMIFS('EIA Imports'!$D:$D,'EIA Imports'!$E:$E,$A10,'EIA Imports'!$B:$B,NE$1)</f>
        <v/>
      </c>
      <c r="NF10">
        <f>SUMIFS('EIA Imports'!$D:$D,'EIA Imports'!$E:$E,$A10,'EIA Imports'!$B:$B,NF$1)</f>
        <v/>
      </c>
      <c r="NG10">
        <f>SUMIFS('EIA Imports'!$D:$D,'EIA Imports'!$E:$E,$A10,'EIA Imports'!$B:$B,NG$1)</f>
        <v/>
      </c>
      <c r="NH10">
        <f>SUMIFS('EIA Imports'!$D:$D,'EIA Imports'!$E:$E,$A10,'EIA Imports'!$B:$B,NH$1)</f>
        <v/>
      </c>
      <c r="NI10">
        <f>SUMIFS('EIA Imports'!$D:$D,'EIA Imports'!$E:$E,$A10,'EIA Imports'!$B:$B,NI$1)</f>
        <v/>
      </c>
      <c r="NJ10">
        <f>SUMIFS('EIA Imports'!$D:$D,'EIA Imports'!$E:$E,$A10,'EIA Imports'!$B:$B,NJ$1)</f>
        <v/>
      </c>
      <c r="NK10">
        <f>SUMIFS('EIA Imports'!$D:$D,'EIA Imports'!$E:$E,$A10,'EIA Imports'!$B:$B,NK$1)</f>
        <v/>
      </c>
      <c r="NL10">
        <f>SUMIFS('EIA Imports'!$D:$D,'EIA Imports'!$E:$E,$A10,'EIA Imports'!$B:$B,NL$1)</f>
        <v/>
      </c>
      <c r="NM10">
        <f>SUMIFS('EIA Imports'!$D:$D,'EIA Imports'!$E:$E,$A10,'EIA Imports'!$B:$B,NM$1)</f>
        <v/>
      </c>
      <c r="NN10">
        <f>SUMIFS('EIA Imports'!$D:$D,'EIA Imports'!$E:$E,$A10,'EIA Imports'!$B:$B,NN$1)</f>
        <v/>
      </c>
      <c r="NO10">
        <f>SUMIFS('EIA Imports'!$D:$D,'EIA Imports'!$E:$E,$A10,'EIA Imports'!$B:$B,NO$1)</f>
        <v/>
      </c>
      <c r="NP10">
        <f>SUMIFS('EIA Imports'!$D:$D,'EIA Imports'!$E:$E,$A10,'EIA Imports'!$B:$B,NP$1)</f>
        <v/>
      </c>
      <c r="NQ10">
        <f>SUMIFS('EIA Imports'!$D:$D,'EIA Imports'!$E:$E,$A10,'EIA Imports'!$B:$B,NQ$1)</f>
        <v/>
      </c>
      <c r="NR10">
        <f>SUMIFS('EIA Imports'!$D:$D,'EIA Imports'!$E:$E,$A10,'EIA Imports'!$B:$B,NR$1)</f>
        <v/>
      </c>
      <c r="NS10">
        <f>SUMIFS('EIA Imports'!$D:$D,'EIA Imports'!$E:$E,$A10,'EIA Imports'!$B:$B,NS$1)</f>
        <v/>
      </c>
      <c r="NT10">
        <f>SUMIFS('EIA Imports'!$D:$D,'EIA Imports'!$E:$E,$A10,'EIA Imports'!$B:$B,NT$1)</f>
        <v/>
      </c>
      <c r="NU10">
        <f>SUMIFS('EIA Imports'!$D:$D,'EIA Imports'!$E:$E,$A10,'EIA Imports'!$B:$B,NU$1)</f>
        <v/>
      </c>
      <c r="NV10">
        <f>SUMIFS('EIA Imports'!$D:$D,'EIA Imports'!$E:$E,$A10,'EIA Imports'!$B:$B,NV$1)</f>
        <v/>
      </c>
      <c r="NW10">
        <f>SUMIFS('EIA Imports'!$D:$D,'EIA Imports'!$E:$E,$A10,'EIA Imports'!$B:$B,NW$1)</f>
        <v/>
      </c>
      <c r="NX10">
        <f>SUMIFS('EIA Imports'!$D:$D,'EIA Imports'!$E:$E,$A10,'EIA Imports'!$B:$B,NX$1)</f>
        <v/>
      </c>
      <c r="NY10">
        <f>SUMIFS('EIA Imports'!$D:$D,'EIA Imports'!$E:$E,$A10,'EIA Imports'!$B:$B,NY$1)</f>
        <v/>
      </c>
      <c r="NZ10">
        <f>SUMIFS('EIA Imports'!$D:$D,'EIA Imports'!$E:$E,$A10,'EIA Imports'!$B:$B,NZ$1)</f>
        <v/>
      </c>
      <c r="OA10">
        <f>SUMIFS('EIA Imports'!$D:$D,'EIA Imports'!$E:$E,$A10,'EIA Imports'!$B:$B,OA$1)</f>
        <v/>
      </c>
      <c r="OB10">
        <f>SUMIFS('EIA Imports'!$D:$D,'EIA Imports'!$E:$E,$A10,'EIA Imports'!$B:$B,OB$1)</f>
        <v/>
      </c>
      <c r="OC10">
        <f>SUMIFS('EIA Imports'!$D:$D,'EIA Imports'!$E:$E,$A10,'EIA Imports'!$B:$B,OC$1)</f>
        <v/>
      </c>
      <c r="OD10">
        <f>SUMIFS('EIA Imports'!$D:$D,'EIA Imports'!$E:$E,$A10,'EIA Imports'!$B:$B,OD$1)</f>
        <v/>
      </c>
      <c r="OE10">
        <f>SUMIFS('EIA Imports'!$D:$D,'EIA Imports'!$E:$E,$A10,'EIA Imports'!$B:$B,OE$1)</f>
        <v/>
      </c>
      <c r="OF10">
        <f>SUMIFS('EIA Imports'!$D:$D,'EIA Imports'!$E:$E,$A10,'EIA Imports'!$B:$B,OF$1)</f>
        <v/>
      </c>
      <c r="OG10">
        <f>SUMIFS('EIA Imports'!$D:$D,'EIA Imports'!$E:$E,$A10,'EIA Imports'!$B:$B,OG$1)</f>
        <v/>
      </c>
      <c r="OH10">
        <f>SUMIFS('EIA Imports'!$D:$D,'EIA Imports'!$E:$E,$A10,'EIA Imports'!$B:$B,OH$1)</f>
        <v/>
      </c>
      <c r="OI10">
        <f>SUMIFS('EIA Imports'!$D:$D,'EIA Imports'!$E:$E,$A10,'EIA Imports'!$B:$B,OI$1)</f>
        <v/>
      </c>
      <c r="OJ10">
        <f>SUMIFS('EIA Imports'!$D:$D,'EIA Imports'!$E:$E,$A10,'EIA Imports'!$B:$B,OJ$1)</f>
        <v/>
      </c>
      <c r="OK10">
        <f>SUMIFS('EIA Imports'!$D:$D,'EIA Imports'!$E:$E,$A10,'EIA Imports'!$B:$B,OK$1)</f>
        <v/>
      </c>
      <c r="OL10">
        <f>SUMIFS('EIA Imports'!$D:$D,'EIA Imports'!$E:$E,$A10,'EIA Imports'!$B:$B,OL$1)</f>
        <v/>
      </c>
      <c r="OM10">
        <f>SUMIFS('EIA Imports'!$D:$D,'EIA Imports'!$E:$E,$A10,'EIA Imports'!$B:$B,OM$1)</f>
        <v/>
      </c>
      <c r="ON10">
        <f>SUMIFS('EIA Imports'!$D:$D,'EIA Imports'!$E:$E,$A10,'EIA Imports'!$B:$B,ON$1)</f>
        <v/>
      </c>
      <c r="OO10">
        <f>SUMIFS('EIA Imports'!$D:$D,'EIA Imports'!$E:$E,$A10,'EIA Imports'!$B:$B,OO$1)</f>
        <v/>
      </c>
      <c r="OP10">
        <f>SUMIFS('EIA Imports'!$D:$D,'EIA Imports'!$E:$E,$A10,'EIA Imports'!$B:$B,OP$1)</f>
        <v/>
      </c>
      <c r="OQ10">
        <f>SUMIFS('EIA Imports'!$D:$D,'EIA Imports'!$E:$E,$A10,'EIA Imports'!$B:$B,OQ$1)</f>
        <v/>
      </c>
      <c r="OR10">
        <f>SUMIFS('EIA Imports'!$D:$D,'EIA Imports'!$E:$E,$A10,'EIA Imports'!$B:$B,OR$1)</f>
        <v/>
      </c>
      <c r="OS10">
        <f>SUMIFS('EIA Imports'!$D:$D,'EIA Imports'!$E:$E,$A10,'EIA Imports'!$B:$B,OS$1)</f>
        <v/>
      </c>
      <c r="OT10">
        <f>SUMIFS('EIA Imports'!$D:$D,'EIA Imports'!$E:$E,$A10,'EIA Imports'!$B:$B,OT$1)</f>
        <v/>
      </c>
      <c r="OU10">
        <f>SUMIFS('EIA Imports'!$D:$D,'EIA Imports'!$E:$E,$A10,'EIA Imports'!$B:$B,OU$1)</f>
        <v/>
      </c>
      <c r="OV10">
        <f>SUMIFS('EIA Imports'!$D:$D,'EIA Imports'!$E:$E,$A10,'EIA Imports'!$B:$B,OV$1)</f>
        <v/>
      </c>
      <c r="OW10">
        <f>SUMIFS('EIA Imports'!$D:$D,'EIA Imports'!$E:$E,$A10,'EIA Imports'!$B:$B,OW$1)</f>
        <v/>
      </c>
      <c r="OX10">
        <f>SUMIFS('EIA Imports'!$D:$D,'EIA Imports'!$E:$E,$A10,'EIA Imports'!$B:$B,OX$1)</f>
        <v/>
      </c>
      <c r="OY10">
        <f>SUMIFS('EIA Imports'!$D:$D,'EIA Imports'!$E:$E,$A10,'EIA Imports'!$B:$B,OY$1)</f>
        <v/>
      </c>
      <c r="OZ10">
        <f>SUMIFS('EIA Imports'!$D:$D,'EIA Imports'!$E:$E,$A10,'EIA Imports'!$B:$B,OZ$1)</f>
        <v/>
      </c>
      <c r="PA10">
        <f>SUMIFS('EIA Imports'!$D:$D,'EIA Imports'!$E:$E,$A10,'EIA Imports'!$B:$B,PA$1)</f>
        <v/>
      </c>
      <c r="PB10">
        <f>SUMIFS('EIA Imports'!$D:$D,'EIA Imports'!$E:$E,$A10,'EIA Imports'!$B:$B,PB$1)</f>
        <v/>
      </c>
      <c r="PC10">
        <f>SUMIFS('EIA Imports'!$D:$D,'EIA Imports'!$E:$E,$A10,'EIA Imports'!$B:$B,PC$1)</f>
        <v/>
      </c>
      <c r="PD10">
        <f>SUMIFS('EIA Imports'!$D:$D,'EIA Imports'!$E:$E,$A10,'EIA Imports'!$B:$B,PD$1)</f>
        <v/>
      </c>
      <c r="PE10">
        <f>SUMIFS('EIA Imports'!$D:$D,'EIA Imports'!$E:$E,$A10,'EIA Imports'!$B:$B,PE$1)</f>
        <v/>
      </c>
      <c r="PF10">
        <f>SUMIFS('EIA Imports'!$D:$D,'EIA Imports'!$E:$E,$A10,'EIA Imports'!$B:$B,PF$1)</f>
        <v/>
      </c>
      <c r="PG10">
        <f>SUMIFS('EIA Imports'!$D:$D,'EIA Imports'!$E:$E,$A10,'EIA Imports'!$B:$B,PG$1)</f>
        <v/>
      </c>
      <c r="PH10">
        <f>SUMIFS('EIA Imports'!$D:$D,'EIA Imports'!$E:$E,$A10,'EIA Imports'!$B:$B,PH$1)</f>
        <v/>
      </c>
      <c r="PI10">
        <f>SUMIFS('EIA Imports'!$D:$D,'EIA Imports'!$E:$E,$A10,'EIA Imports'!$B:$B,PI$1)</f>
        <v/>
      </c>
      <c r="PJ10">
        <f>SUMIFS('EIA Imports'!$D:$D,'EIA Imports'!$E:$E,$A10,'EIA Imports'!$B:$B,PJ$1)</f>
        <v/>
      </c>
      <c r="PK10">
        <f>SUMIFS('EIA Imports'!$D:$D,'EIA Imports'!$E:$E,$A10,'EIA Imports'!$B:$B,PK$1)</f>
        <v/>
      </c>
      <c r="PL10">
        <f>SUMIFS('EIA Imports'!$D:$D,'EIA Imports'!$E:$E,$A10,'EIA Imports'!$B:$B,PL$1)</f>
        <v/>
      </c>
      <c r="PM10">
        <f>SUMIFS('EIA Imports'!$D:$D,'EIA Imports'!$E:$E,$A10,'EIA Imports'!$B:$B,PM$1)</f>
        <v/>
      </c>
      <c r="PN10">
        <f>SUMIFS('EIA Imports'!$D:$D,'EIA Imports'!$E:$E,$A10,'EIA Imports'!$B:$B,PN$1)</f>
        <v/>
      </c>
      <c r="PO10">
        <f>SUMIFS('EIA Imports'!$D:$D,'EIA Imports'!$E:$E,$A10,'EIA Imports'!$B:$B,PO$1)</f>
        <v/>
      </c>
      <c r="PP10">
        <f>SUMIFS('EIA Imports'!$D:$D,'EIA Imports'!$E:$E,$A10,'EIA Imports'!$B:$B,PP$1)</f>
        <v/>
      </c>
      <c r="PQ10">
        <f>SUMIFS('EIA Imports'!$D:$D,'EIA Imports'!$E:$E,$A10,'EIA Imports'!$B:$B,PQ$1)</f>
        <v/>
      </c>
      <c r="PR10">
        <f>SUMIFS('EIA Imports'!$D:$D,'EIA Imports'!$E:$E,$A10,'EIA Imports'!$B:$B,PR$1)</f>
        <v/>
      </c>
      <c r="PS10">
        <f>SUMIFS('EIA Imports'!$D:$D,'EIA Imports'!$E:$E,$A10,'EIA Imports'!$B:$B,PS$1)</f>
        <v/>
      </c>
      <c r="PT10">
        <f>SUMIFS('EIA Imports'!$D:$D,'EIA Imports'!$E:$E,$A10,'EIA Imports'!$B:$B,PT$1)</f>
        <v/>
      </c>
      <c r="PU10">
        <f>SUMIFS('EIA Imports'!$D:$D,'EIA Imports'!$E:$E,$A10,'EIA Imports'!$B:$B,PU$1)</f>
        <v/>
      </c>
      <c r="PV10">
        <f>SUMIFS('EIA Imports'!$D:$D,'EIA Imports'!$E:$E,$A10,'EIA Imports'!$B:$B,PV$1)</f>
        <v/>
      </c>
      <c r="PW10">
        <f>SUMIFS('EIA Imports'!$D:$D,'EIA Imports'!$E:$E,$A10,'EIA Imports'!$B:$B,PW$1)</f>
        <v/>
      </c>
      <c r="PX10">
        <f>SUMIFS('EIA Imports'!$D:$D,'EIA Imports'!$E:$E,$A10,'EIA Imports'!$B:$B,PX$1)</f>
        <v/>
      </c>
      <c r="PY10">
        <f>SUMIFS('EIA Imports'!$D:$D,'EIA Imports'!$E:$E,$A10,'EIA Imports'!$B:$B,PY$1)</f>
        <v/>
      </c>
      <c r="PZ10">
        <f>SUMIFS('EIA Imports'!$D:$D,'EIA Imports'!$E:$E,$A10,'EIA Imports'!$B:$B,PZ$1)</f>
        <v/>
      </c>
      <c r="QA10">
        <f>SUMIFS('EIA Imports'!$D:$D,'EIA Imports'!$E:$E,$A10,'EIA Imports'!$B:$B,QA$1)</f>
        <v/>
      </c>
      <c r="QB10">
        <f>SUMIFS('EIA Imports'!$D:$D,'EIA Imports'!$E:$E,$A10,'EIA Imports'!$B:$B,QB$1)</f>
        <v/>
      </c>
      <c r="QC10">
        <f>SUMIFS('EIA Imports'!$D:$D,'EIA Imports'!$E:$E,$A10,'EIA Imports'!$B:$B,QC$1)</f>
        <v/>
      </c>
      <c r="QD10">
        <f>SUMIFS('EIA Imports'!$D:$D,'EIA Imports'!$E:$E,$A10,'EIA Imports'!$B:$B,QD$1)</f>
        <v/>
      </c>
      <c r="QE10">
        <f>SUMIFS('EIA Imports'!$D:$D,'EIA Imports'!$E:$E,$A10,'EIA Imports'!$B:$B,QE$1)</f>
        <v/>
      </c>
      <c r="QF10">
        <f>SUMIFS('EIA Imports'!$D:$D,'EIA Imports'!$E:$E,$A10,'EIA Imports'!$B:$B,QF$1)</f>
        <v/>
      </c>
      <c r="QG10">
        <f>SUMIFS('EIA Imports'!$D:$D,'EIA Imports'!$E:$E,$A10,'EIA Imports'!$B:$B,QG$1)</f>
        <v/>
      </c>
      <c r="QH10">
        <f>SUMIFS('EIA Imports'!$D:$D,'EIA Imports'!$E:$E,$A10,'EIA Imports'!$B:$B,QH$1)</f>
        <v/>
      </c>
      <c r="QI10">
        <f>SUMIFS('EIA Imports'!$D:$D,'EIA Imports'!$E:$E,$A10,'EIA Imports'!$B:$B,QI$1)</f>
        <v/>
      </c>
      <c r="QJ10">
        <f>SUMIFS('EIA Imports'!$D:$D,'EIA Imports'!$E:$E,$A10,'EIA Imports'!$B:$B,QJ$1)</f>
        <v/>
      </c>
      <c r="QK10">
        <f>SUMIFS('EIA Imports'!$D:$D,'EIA Imports'!$E:$E,$A10,'EIA Imports'!$B:$B,QK$1)</f>
        <v/>
      </c>
      <c r="QL10">
        <f>SUMIFS('EIA Imports'!$D:$D,'EIA Imports'!$E:$E,$A10,'EIA Imports'!$B:$B,QL$1)</f>
        <v/>
      </c>
      <c r="QM10">
        <f>SUMIFS('EIA Imports'!$D:$D,'EIA Imports'!$E:$E,$A10,'EIA Imports'!$B:$B,QM$1)</f>
        <v/>
      </c>
      <c r="QN10">
        <f>SUMIFS('EIA Imports'!$D:$D,'EIA Imports'!$E:$E,$A10,'EIA Imports'!$B:$B,QN$1)</f>
        <v/>
      </c>
      <c r="QO10">
        <f>SUMIFS('EIA Imports'!$D:$D,'EIA Imports'!$E:$E,$A10,'EIA Imports'!$B:$B,QO$1)</f>
        <v/>
      </c>
      <c r="QP10">
        <f>SUMIFS('EIA Imports'!$D:$D,'EIA Imports'!$E:$E,$A10,'EIA Imports'!$B:$B,QP$1)</f>
        <v/>
      </c>
      <c r="QQ10">
        <f>SUMIFS('EIA Imports'!$D:$D,'EIA Imports'!$E:$E,$A10,'EIA Imports'!$B:$B,QQ$1)</f>
        <v/>
      </c>
      <c r="QR10">
        <f>SUMIFS('EIA Imports'!$D:$D,'EIA Imports'!$E:$E,$A10,'EIA Imports'!$B:$B,QR$1)</f>
        <v/>
      </c>
      <c r="QS10">
        <f>SUMIFS('EIA Imports'!$D:$D,'EIA Imports'!$E:$E,$A10,'EIA Imports'!$B:$B,QS$1)</f>
        <v/>
      </c>
      <c r="QT10">
        <f>SUMIFS('EIA Imports'!$D:$D,'EIA Imports'!$E:$E,$A10,'EIA Imports'!$B:$B,QT$1)</f>
        <v/>
      </c>
      <c r="QU10">
        <f>SUMIFS('EIA Imports'!$D:$D,'EIA Imports'!$E:$E,$A10,'EIA Imports'!$B:$B,QU$1)</f>
        <v/>
      </c>
      <c r="QV10">
        <f>SUMIFS('EIA Imports'!$D:$D,'EIA Imports'!$E:$E,$A10,'EIA Imports'!$B:$B,QV$1)</f>
        <v/>
      </c>
      <c r="QW10">
        <f>SUMIFS('EIA Imports'!$D:$D,'EIA Imports'!$E:$E,$A10,'EIA Imports'!$B:$B,QW$1)</f>
        <v/>
      </c>
      <c r="QX10">
        <f>SUMIFS('EIA Imports'!$D:$D,'EIA Imports'!$E:$E,$A10,'EIA Imports'!$B:$B,QX$1)</f>
        <v/>
      </c>
      <c r="QY10">
        <f>SUMIFS('EIA Imports'!$D:$D,'EIA Imports'!$E:$E,$A10,'EIA Imports'!$B:$B,QY$1)</f>
        <v/>
      </c>
      <c r="QZ10">
        <f>SUMIFS('EIA Imports'!$D:$D,'EIA Imports'!$E:$E,$A10,'EIA Imports'!$B:$B,QZ$1)</f>
        <v/>
      </c>
      <c r="RA10">
        <f>SUMIFS('EIA Imports'!$D:$D,'EIA Imports'!$E:$E,$A10,'EIA Imports'!$B:$B,RA$1)</f>
        <v/>
      </c>
      <c r="RB10">
        <f>SUMIFS('EIA Imports'!$D:$D,'EIA Imports'!$E:$E,$A10,'EIA Imports'!$B:$B,RB$1)</f>
        <v/>
      </c>
      <c r="RC10">
        <f>SUMIFS('EIA Imports'!$D:$D,'EIA Imports'!$E:$E,$A10,'EIA Imports'!$B:$B,RC$1)</f>
        <v/>
      </c>
      <c r="RD10">
        <f>SUMIFS('EIA Imports'!$D:$D,'EIA Imports'!$E:$E,$A10,'EIA Imports'!$B:$B,RD$1)</f>
        <v/>
      </c>
      <c r="RE10">
        <f>SUMIFS('EIA Imports'!$D:$D,'EIA Imports'!$E:$E,$A10,'EIA Imports'!$B:$B,RE$1)</f>
        <v/>
      </c>
      <c r="RF10">
        <f>SUMIFS('EIA Imports'!$D:$D,'EIA Imports'!$E:$E,$A10,'EIA Imports'!$B:$B,RF$1)</f>
        <v/>
      </c>
      <c r="RG10">
        <f>SUMIFS('EIA Imports'!$D:$D,'EIA Imports'!$E:$E,$A10,'EIA Imports'!$B:$B,RG$1)</f>
        <v/>
      </c>
      <c r="RH10">
        <f>SUMIFS('EIA Imports'!$D:$D,'EIA Imports'!$E:$E,$A10,'EIA Imports'!$B:$B,RH$1)</f>
        <v/>
      </c>
      <c r="RI10">
        <f>SUMIFS('EIA Imports'!$D:$D,'EIA Imports'!$E:$E,$A10,'EIA Imports'!$B:$B,RI$1)</f>
        <v/>
      </c>
      <c r="RJ10">
        <f>SUMIFS('EIA Imports'!$D:$D,'EIA Imports'!$E:$E,$A10,'EIA Imports'!$B:$B,RJ$1)</f>
        <v/>
      </c>
      <c r="RK10">
        <f>SUMIFS('EIA Imports'!$D:$D,'EIA Imports'!$E:$E,$A10,'EIA Imports'!$B:$B,RK$1)</f>
        <v/>
      </c>
      <c r="RL10">
        <f>SUMIFS('EIA Imports'!$D:$D,'EIA Imports'!$E:$E,$A10,'EIA Imports'!$B:$B,RL$1)</f>
        <v/>
      </c>
      <c r="RM10">
        <f>SUMIFS('EIA Imports'!$D:$D,'EIA Imports'!$E:$E,$A10,'EIA Imports'!$B:$B,RM$1)</f>
        <v/>
      </c>
      <c r="RN10">
        <f>SUMIFS('EIA Imports'!$D:$D,'EIA Imports'!$E:$E,$A10,'EIA Imports'!$B:$B,RN$1)</f>
        <v/>
      </c>
      <c r="RO10">
        <f>SUMIFS('EIA Imports'!$D:$D,'EIA Imports'!$E:$E,$A10,'EIA Imports'!$B:$B,RO$1)</f>
        <v/>
      </c>
      <c r="RP10">
        <f>SUMIFS('EIA Imports'!$D:$D,'EIA Imports'!$E:$E,$A10,'EIA Imports'!$B:$B,RP$1)</f>
        <v/>
      </c>
      <c r="RQ10">
        <f>SUMIFS('EIA Imports'!$D:$D,'EIA Imports'!$E:$E,$A10,'EIA Imports'!$B:$B,RQ$1)</f>
        <v/>
      </c>
      <c r="RR10">
        <f>SUMIFS('EIA Imports'!$D:$D,'EIA Imports'!$E:$E,$A10,'EIA Imports'!$B:$B,RR$1)</f>
        <v/>
      </c>
      <c r="RS10">
        <f>SUMIFS('EIA Imports'!$D:$D,'EIA Imports'!$E:$E,$A10,'EIA Imports'!$B:$B,RS$1)</f>
        <v/>
      </c>
      <c r="RT10">
        <f>SUMIFS('EIA Imports'!$D:$D,'EIA Imports'!$E:$E,$A10,'EIA Imports'!$B:$B,RT$1)</f>
        <v/>
      </c>
      <c r="RU10">
        <f>SUMIFS('EIA Imports'!$D:$D,'EIA Imports'!$E:$E,$A10,'EIA Imports'!$B:$B,RU$1)</f>
        <v/>
      </c>
      <c r="RV10">
        <f>SUMIFS('EIA Imports'!$D:$D,'EIA Imports'!$E:$E,$A10,'EIA Imports'!$B:$B,RV$1)</f>
        <v/>
      </c>
      <c r="RW10">
        <f>SUMIFS('EIA Imports'!$D:$D,'EIA Imports'!$E:$E,$A10,'EIA Imports'!$B:$B,RW$1)</f>
        <v/>
      </c>
      <c r="RX10">
        <f>SUMIFS('EIA Imports'!$D:$D,'EIA Imports'!$E:$E,$A10,'EIA Imports'!$B:$B,RX$1)</f>
        <v/>
      </c>
      <c r="RY10">
        <f>SUMIFS('EIA Imports'!$D:$D,'EIA Imports'!$E:$E,$A10,'EIA Imports'!$B:$B,RY$1)</f>
        <v/>
      </c>
      <c r="RZ10">
        <f>SUMIFS('EIA Imports'!$D:$D,'EIA Imports'!$E:$E,$A10,'EIA Imports'!$B:$B,RZ$1)</f>
        <v/>
      </c>
      <c r="SA10">
        <f>SUMIFS('EIA Imports'!$D:$D,'EIA Imports'!$E:$E,$A10,'EIA Imports'!$B:$B,SA$1)</f>
        <v/>
      </c>
      <c r="SB10">
        <f>SUMIFS('EIA Imports'!$D:$D,'EIA Imports'!$E:$E,$A10,'EIA Imports'!$B:$B,SB$1)</f>
        <v/>
      </c>
      <c r="SC10">
        <f>SUMIFS('EIA Imports'!$D:$D,'EIA Imports'!$E:$E,$A10,'EIA Imports'!$B:$B,SC$1)</f>
        <v/>
      </c>
      <c r="SD10">
        <f>SUMIFS('EIA Imports'!$D:$D,'EIA Imports'!$E:$E,$A10,'EIA Imports'!$B:$B,SD$1)</f>
        <v/>
      </c>
      <c r="SE10">
        <f>SUMIFS('EIA Imports'!$D:$D,'EIA Imports'!$E:$E,$A10,'EIA Imports'!$B:$B,SE$1)</f>
        <v/>
      </c>
      <c r="SF10">
        <f>SUMIFS('EIA Imports'!$D:$D,'EIA Imports'!$E:$E,$A10,'EIA Imports'!$B:$B,SF$1)</f>
        <v/>
      </c>
      <c r="SG10">
        <f>SUMIFS('EIA Imports'!$D:$D,'EIA Imports'!$E:$E,$A10,'EIA Imports'!$B:$B,SG$1)</f>
        <v/>
      </c>
      <c r="SH10">
        <f>SUMIFS('EIA Imports'!$D:$D,'EIA Imports'!$E:$E,$A10,'EIA Imports'!$B:$B,SH$1)</f>
        <v/>
      </c>
      <c r="SI10">
        <f>SUMIFS('EIA Imports'!$D:$D,'EIA Imports'!$E:$E,$A10,'EIA Imports'!$B:$B,SI$1)</f>
        <v/>
      </c>
      <c r="SJ10">
        <f>SUMIFS('EIA Imports'!$D:$D,'EIA Imports'!$E:$E,$A10,'EIA Imports'!$B:$B,SJ$1)</f>
        <v/>
      </c>
      <c r="SK10">
        <f>SUMIFS('EIA Imports'!$D:$D,'EIA Imports'!$E:$E,$A10,'EIA Imports'!$B:$B,SK$1)</f>
        <v/>
      </c>
      <c r="SL10">
        <f>SUMIFS('EIA Imports'!$D:$D,'EIA Imports'!$E:$E,$A10,'EIA Imports'!$B:$B,SL$1)</f>
        <v/>
      </c>
      <c r="SM10">
        <f>SUMIFS('EIA Imports'!$D:$D,'EIA Imports'!$E:$E,$A10,'EIA Imports'!$B:$B,SM$1)</f>
        <v/>
      </c>
      <c r="SN10">
        <f>SUMIFS('EIA Imports'!$D:$D,'EIA Imports'!$E:$E,$A10,'EIA Imports'!$B:$B,SN$1)</f>
        <v/>
      </c>
      <c r="SO10">
        <f>SUMIFS('EIA Imports'!$D:$D,'EIA Imports'!$E:$E,$A10,'EIA Imports'!$B:$B,SO$1)</f>
        <v/>
      </c>
      <c r="SP10">
        <f>SUMIFS('EIA Imports'!$D:$D,'EIA Imports'!$E:$E,$A10,'EIA Imports'!$B:$B,SP$1)</f>
        <v/>
      </c>
      <c r="SQ10">
        <f>SUMIFS('EIA Imports'!$D:$D,'EIA Imports'!$E:$E,$A10,'EIA Imports'!$B:$B,SQ$1)</f>
        <v/>
      </c>
      <c r="SR10">
        <f>SUMIFS('EIA Imports'!$D:$D,'EIA Imports'!$E:$E,$A10,'EIA Imports'!$B:$B,SR$1)</f>
        <v/>
      </c>
      <c r="SS10">
        <f>SUMIFS('EIA Imports'!$D:$D,'EIA Imports'!$E:$E,$A10,'EIA Imports'!$B:$B,SS$1)</f>
        <v/>
      </c>
      <c r="ST10">
        <f>SUMIFS('EIA Imports'!$D:$D,'EIA Imports'!$E:$E,$A10,'EIA Imports'!$B:$B,ST$1)</f>
        <v/>
      </c>
      <c r="SU10">
        <f>SUMIFS('EIA Imports'!$D:$D,'EIA Imports'!$E:$E,$A10,'EIA Imports'!$B:$B,SU$1)</f>
        <v/>
      </c>
      <c r="SV10">
        <f>SUMIFS('EIA Imports'!$D:$D,'EIA Imports'!$E:$E,$A10,'EIA Imports'!$B:$B,SV$1)</f>
        <v/>
      </c>
      <c r="SW10">
        <f>SUMIFS('EIA Imports'!$D:$D,'EIA Imports'!$E:$E,$A10,'EIA Imports'!$B:$B,SW$1)</f>
        <v/>
      </c>
      <c r="SX10">
        <f>SUMIFS('EIA Imports'!$D:$D,'EIA Imports'!$E:$E,$A10,'EIA Imports'!$B:$B,SX$1)</f>
        <v/>
      </c>
      <c r="SY10">
        <f>SUMIFS('EIA Imports'!$D:$D,'EIA Imports'!$E:$E,$A10,'EIA Imports'!$B:$B,SY$1)</f>
        <v/>
      </c>
      <c r="SZ10">
        <f>SUMIFS('EIA Imports'!$D:$D,'EIA Imports'!$E:$E,$A10,'EIA Imports'!$B:$B,SZ$1)</f>
        <v/>
      </c>
      <c r="TA10">
        <f>SUMIFS('EIA Imports'!$D:$D,'EIA Imports'!$E:$E,$A10,'EIA Imports'!$B:$B,TA$1)</f>
        <v/>
      </c>
      <c r="TB10">
        <f>SUMIFS('EIA Imports'!$D:$D,'EIA Imports'!$E:$E,$A10,'EIA Imports'!$B:$B,TB$1)</f>
        <v/>
      </c>
      <c r="TC10">
        <f>SUMIFS('EIA Imports'!$D:$D,'EIA Imports'!$E:$E,$A10,'EIA Imports'!$B:$B,TC$1)</f>
        <v/>
      </c>
      <c r="TD10">
        <f>SUMIFS('EIA Imports'!$D:$D,'EIA Imports'!$E:$E,$A10,'EIA Imports'!$B:$B,TD$1)</f>
        <v/>
      </c>
      <c r="TE10">
        <f>SUMIFS('EIA Imports'!$D:$D,'EIA Imports'!$E:$E,$A10,'EIA Imports'!$B:$B,TE$1)</f>
        <v/>
      </c>
      <c r="TF10">
        <f>SUMIFS('EIA Imports'!$D:$D,'EIA Imports'!$E:$E,$A10,'EIA Imports'!$B:$B,TF$1)</f>
        <v/>
      </c>
      <c r="TG10">
        <f>SUMIFS('EIA Imports'!$D:$D,'EIA Imports'!$E:$E,$A10,'EIA Imports'!$B:$B,TG$1)</f>
        <v/>
      </c>
      <c r="TH10">
        <f>SUMIFS('EIA Imports'!$D:$D,'EIA Imports'!$E:$E,$A10,'EIA Imports'!$B:$B,TH$1)</f>
        <v/>
      </c>
      <c r="TI10">
        <f>SUMIFS('EIA Imports'!$D:$D,'EIA Imports'!$E:$E,$A10,'EIA Imports'!$B:$B,TI$1)</f>
        <v/>
      </c>
      <c r="TJ10">
        <f>SUMIFS('EIA Imports'!$D:$D,'EIA Imports'!$E:$E,$A10,'EIA Imports'!$B:$B,TJ$1)</f>
        <v/>
      </c>
      <c r="TK10">
        <f>SUMIFS('EIA Imports'!$D:$D,'EIA Imports'!$E:$E,$A10,'EIA Imports'!$B:$B,TK$1)</f>
        <v/>
      </c>
      <c r="TL10">
        <f>SUMIFS('EIA Imports'!$D:$D,'EIA Imports'!$E:$E,$A10,'EIA Imports'!$B:$B,TL$1)</f>
        <v/>
      </c>
      <c r="TM10">
        <f>SUMIFS('EIA Imports'!$D:$D,'EIA Imports'!$E:$E,$A10,'EIA Imports'!$B:$B,TM$1)</f>
        <v/>
      </c>
      <c r="TN10">
        <f>SUMIFS('EIA Imports'!$D:$D,'EIA Imports'!$E:$E,$A10,'EIA Imports'!$B:$B,TN$1)</f>
        <v/>
      </c>
      <c r="TO10">
        <f>SUMIFS('EIA Imports'!$D:$D,'EIA Imports'!$E:$E,$A10,'EIA Imports'!$B:$B,TO$1)</f>
        <v/>
      </c>
      <c r="TP10">
        <f>SUMIFS('EIA Imports'!$D:$D,'EIA Imports'!$E:$E,$A10,'EIA Imports'!$B:$B,TP$1)</f>
        <v/>
      </c>
      <c r="TQ10">
        <f>SUMIFS('EIA Imports'!$D:$D,'EIA Imports'!$E:$E,$A10,'EIA Imports'!$B:$B,TQ$1)</f>
        <v/>
      </c>
      <c r="TR10">
        <f>SUMIFS('EIA Imports'!$D:$D,'EIA Imports'!$E:$E,$A10,'EIA Imports'!$B:$B,TR$1)</f>
        <v/>
      </c>
      <c r="TS10">
        <f>SUMIFS('EIA Imports'!$D:$D,'EIA Imports'!$E:$E,$A10,'EIA Imports'!$B:$B,TS$1)</f>
        <v/>
      </c>
      <c r="TT10">
        <f>SUMIFS('EIA Imports'!$D:$D,'EIA Imports'!$E:$E,$A10,'EIA Imports'!$B:$B,TT$1)</f>
        <v/>
      </c>
      <c r="TU10">
        <f>SUMIFS('EIA Imports'!$D:$D,'EIA Imports'!$E:$E,$A10,'EIA Imports'!$B:$B,TU$1)</f>
        <v/>
      </c>
    </row>
    <row r="13" spans="1:541">
      <c r="B13" t="s">
        <v>1867</v>
      </c>
      <c r="C13" t="s">
        <v>1868</v>
      </c>
    </row>
    <row r="14" spans="1:541">
      <c r="A14">
        <f>A2</f>
        <v/>
      </c>
      <c r="B14">
        <f>SUM(B2:TU2)</f>
        <v/>
      </c>
      <c r="C14">
        <f>B14/SUM($B$14:$B$22)</f>
        <v/>
      </c>
    </row>
    <row r="15" spans="1:541">
      <c r="A15">
        <f>A3</f>
        <v/>
      </c>
      <c r="B15">
        <f>SUM(B3:TU3)</f>
        <v/>
      </c>
      <c r="C15">
        <f>B15/SUM($B$14:$B$22)</f>
        <v/>
      </c>
    </row>
    <row r="16" spans="1:541">
      <c r="A16">
        <f>A4</f>
        <v/>
      </c>
      <c r="B16">
        <f>SUM(B4:TU4)</f>
        <v/>
      </c>
      <c r="C16">
        <f>B16/SUM($B$14:$B$22)</f>
        <v/>
      </c>
    </row>
    <row r="17" spans="1:541">
      <c r="A17">
        <f>A5</f>
        <v/>
      </c>
      <c r="B17">
        <f>SUM(B5:TU5)</f>
        <v/>
      </c>
      <c r="C17">
        <f>B17/SUM($B$14:$B$22)</f>
        <v/>
      </c>
    </row>
    <row r="18" spans="1:541">
      <c r="A18">
        <f>A6</f>
        <v/>
      </c>
      <c r="B18">
        <f>SUM(B6:TU6)</f>
        <v/>
      </c>
      <c r="C18">
        <f>B18/SUM($B$14:$B$22)</f>
        <v/>
      </c>
    </row>
    <row r="19" spans="1:541">
      <c r="A19">
        <f>A7</f>
        <v/>
      </c>
      <c r="B19">
        <f>SUM(B7:TU7)</f>
        <v/>
      </c>
      <c r="C19">
        <f>B19/SUM($B$14:$B$22)</f>
        <v/>
      </c>
    </row>
    <row r="20" spans="1:541">
      <c r="A20">
        <f>A8</f>
        <v/>
      </c>
      <c r="B20">
        <f>SUM(B8:TU8)</f>
        <v/>
      </c>
      <c r="C20">
        <f>B20/SUM($B$14:$B$22)</f>
        <v/>
      </c>
    </row>
    <row r="21" spans="1:541">
      <c r="A21">
        <f>A9</f>
        <v/>
      </c>
      <c r="B21">
        <f>SUM(B9:TU9)</f>
        <v/>
      </c>
      <c r="C21">
        <f>B21/SUM($B$14:$B$22)</f>
        <v/>
      </c>
    </row>
    <row r="22" spans="1:541">
      <c r="A22">
        <f>A10</f>
        <v/>
      </c>
      <c r="B22">
        <f>SUM(B10:TU10)</f>
        <v/>
      </c>
      <c r="C22">
        <f>B22/SUM($B$14:$B$22)</f>
        <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B48"/>
  <sheetViews>
    <sheetView workbookViewId="0">
      <selection activeCell="A1" sqref="A1"/>
    </sheetView>
  </sheetViews>
  <sheetFormatPr baseColWidth="10" defaultRowHeight="15"/>
  <sheetData>
    <row r="1" spans="1:2">
      <c r="A1" t="s">
        <v>1869</v>
      </c>
      <c r="B1" t="s">
        <v>1865</v>
      </c>
    </row>
    <row r="2" spans="1:2">
      <c r="A2" t="s">
        <v>51</v>
      </c>
      <c r="B2" t="s">
        <v>51</v>
      </c>
    </row>
    <row r="3" spans="1:2">
      <c r="A3" t="s">
        <v>52</v>
      </c>
      <c r="B3" t="s">
        <v>52</v>
      </c>
    </row>
    <row r="4" spans="1:2">
      <c r="A4" t="s">
        <v>53</v>
      </c>
      <c r="B4" t="s">
        <v>53</v>
      </c>
    </row>
    <row r="5" spans="1:2">
      <c r="A5" t="s">
        <v>54</v>
      </c>
      <c r="B5" t="s">
        <v>54</v>
      </c>
    </row>
    <row r="6" spans="1:2">
      <c r="A6" t="s">
        <v>55</v>
      </c>
      <c r="B6" t="s">
        <v>55</v>
      </c>
    </row>
    <row r="7" spans="1:2">
      <c r="A7" t="s">
        <v>56</v>
      </c>
      <c r="B7" t="s">
        <v>56</v>
      </c>
    </row>
    <row r="8" spans="1:2">
      <c r="A8" t="s">
        <v>57</v>
      </c>
      <c r="B8" t="s">
        <v>57</v>
      </c>
    </row>
    <row r="9" spans="1:2">
      <c r="A9" t="s">
        <v>58</v>
      </c>
      <c r="B9" t="s">
        <v>58</v>
      </c>
    </row>
    <row r="10" spans="1:2">
      <c r="A10" t="s">
        <v>59</v>
      </c>
      <c r="B10" t="s">
        <v>59</v>
      </c>
    </row>
    <row r="11" spans="1:2">
      <c r="A11" t="s">
        <v>234</v>
      </c>
      <c r="B11" t="s">
        <v>56</v>
      </c>
    </row>
    <row r="12" spans="1:2">
      <c r="A12" t="s">
        <v>238</v>
      </c>
      <c r="B12" t="s">
        <v>57</v>
      </c>
    </row>
    <row r="13" spans="1:2">
      <c r="A13" t="s">
        <v>243</v>
      </c>
      <c r="B13" t="s">
        <v>55</v>
      </c>
    </row>
    <row r="14" spans="1:2">
      <c r="A14" t="s">
        <v>246</v>
      </c>
      <c r="B14" t="s">
        <v>59</v>
      </c>
    </row>
    <row r="15" spans="1:2">
      <c r="A15" t="s">
        <v>247</v>
      </c>
      <c r="B15" t="s">
        <v>59</v>
      </c>
    </row>
    <row r="16" spans="1:2">
      <c r="A16" t="s">
        <v>255</v>
      </c>
      <c r="B16" t="s">
        <v>59</v>
      </c>
    </row>
    <row r="17" spans="1:2">
      <c r="A17" t="s">
        <v>260</v>
      </c>
      <c r="B17" t="s">
        <v>53</v>
      </c>
    </row>
    <row r="18" spans="1:2">
      <c r="A18" t="s">
        <v>262</v>
      </c>
      <c r="B18" t="s">
        <v>55</v>
      </c>
    </row>
    <row r="19" spans="1:2">
      <c r="A19" t="s">
        <v>264</v>
      </c>
      <c r="B19" t="s">
        <v>56</v>
      </c>
    </row>
    <row r="20" spans="1:2">
      <c r="A20" t="s">
        <v>271</v>
      </c>
      <c r="B20" t="s">
        <v>56</v>
      </c>
    </row>
    <row r="21" spans="1:2">
      <c r="A21" t="s">
        <v>280</v>
      </c>
      <c r="B21" t="s">
        <v>57</v>
      </c>
    </row>
    <row r="22" spans="1:2">
      <c r="A22" t="s">
        <v>287</v>
      </c>
      <c r="B22" t="s">
        <v>53</v>
      </c>
    </row>
    <row r="23" spans="1:2">
      <c r="A23" t="s">
        <v>288</v>
      </c>
      <c r="B23" t="s">
        <v>55</v>
      </c>
    </row>
    <row r="24" spans="1:2">
      <c r="A24" t="s">
        <v>290</v>
      </c>
      <c r="B24" t="s">
        <v>53</v>
      </c>
    </row>
    <row r="25" spans="1:2">
      <c r="A25" t="s">
        <v>292</v>
      </c>
      <c r="B25" t="s">
        <v>53</v>
      </c>
    </row>
    <row r="26" spans="1:2">
      <c r="A26" t="s">
        <v>294</v>
      </c>
      <c r="B26" t="s">
        <v>53</v>
      </c>
    </row>
    <row r="27" spans="1:2">
      <c r="A27" t="s">
        <v>296</v>
      </c>
      <c r="B27" t="s">
        <v>53</v>
      </c>
    </row>
    <row r="28" spans="1:2">
      <c r="A28" t="s">
        <v>302</v>
      </c>
      <c r="B28" t="s">
        <v>55</v>
      </c>
    </row>
    <row r="29" spans="1:2">
      <c r="A29" t="s">
        <v>308</v>
      </c>
      <c r="B29" t="s">
        <v>52</v>
      </c>
    </row>
    <row r="30" spans="1:2">
      <c r="A30" t="s">
        <v>311</v>
      </c>
      <c r="B30" t="s">
        <v>56</v>
      </c>
    </row>
    <row r="31" spans="1:2">
      <c r="A31" t="s">
        <v>314</v>
      </c>
      <c r="B31" t="s">
        <v>55</v>
      </c>
    </row>
    <row r="32" spans="1:2">
      <c r="A32" t="s">
        <v>316</v>
      </c>
      <c r="B32" t="s">
        <v>53</v>
      </c>
    </row>
    <row r="33" spans="1:2">
      <c r="A33" t="s">
        <v>317</v>
      </c>
      <c r="B33" t="s">
        <v>59</v>
      </c>
    </row>
    <row r="34" spans="1:2">
      <c r="A34" t="s">
        <v>319</v>
      </c>
      <c r="B34" t="s">
        <v>56</v>
      </c>
    </row>
    <row r="35" spans="1:2">
      <c r="A35" t="s">
        <v>332</v>
      </c>
      <c r="B35" t="s">
        <v>55</v>
      </c>
    </row>
    <row r="36" spans="1:2">
      <c r="A36" t="s">
        <v>333</v>
      </c>
      <c r="B36" t="s">
        <v>55</v>
      </c>
    </row>
    <row r="37" spans="1:2">
      <c r="A37" t="s">
        <v>334</v>
      </c>
      <c r="B37" t="s">
        <v>53</v>
      </c>
    </row>
    <row r="38" spans="1:2">
      <c r="A38" t="s">
        <v>337</v>
      </c>
      <c r="B38" t="s">
        <v>57</v>
      </c>
    </row>
    <row r="39" spans="1:2">
      <c r="A39" t="s">
        <v>340</v>
      </c>
      <c r="B39" t="s">
        <v>53</v>
      </c>
    </row>
    <row r="40" spans="1:2">
      <c r="A40" t="s">
        <v>342</v>
      </c>
      <c r="B40" t="s">
        <v>58</v>
      </c>
    </row>
    <row r="41" spans="1:2">
      <c r="A41" t="s">
        <v>345</v>
      </c>
      <c r="B41" t="s">
        <v>57</v>
      </c>
    </row>
    <row r="42" spans="1:2">
      <c r="A42" t="s">
        <v>369</v>
      </c>
      <c r="B42" t="s">
        <v>53</v>
      </c>
    </row>
    <row r="43" spans="1:2">
      <c r="A43" t="s">
        <v>374</v>
      </c>
      <c r="B43" t="s">
        <v>53</v>
      </c>
    </row>
    <row r="44" spans="1:2">
      <c r="A44" t="s">
        <v>378</v>
      </c>
      <c r="B44" t="s">
        <v>55</v>
      </c>
    </row>
    <row r="45" spans="1:2">
      <c r="A45" t="s">
        <v>399</v>
      </c>
      <c r="B45" t="s">
        <v>55</v>
      </c>
    </row>
    <row r="46" spans="1:2">
      <c r="A46" t="s">
        <v>404</v>
      </c>
      <c r="B46" t="s">
        <v>53</v>
      </c>
    </row>
    <row r="47" spans="1:2">
      <c r="A47" t="s">
        <v>398</v>
      </c>
      <c r="B47" t="s">
        <v>59</v>
      </c>
    </row>
    <row r="48" spans="1:2">
      <c r="A48" t="s">
        <v>405</v>
      </c>
      <c r="B48" t="s">
        <v>59</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E560"/>
  <sheetViews>
    <sheetView workbookViewId="0">
      <selection activeCell="A1" sqref="A1"/>
    </sheetView>
  </sheetViews>
  <sheetFormatPr baseColWidth="10" defaultRowHeight="15"/>
  <sheetData>
    <row r="1" spans="1:5">
      <c r="A1" t="s">
        <v>1870</v>
      </c>
    </row>
    <row r="2" spans="1:5">
      <c r="A2" t="s">
        <v>1871</v>
      </c>
      <c r="B2" t="s">
        <v>1872</v>
      </c>
      <c r="D2" t="s">
        <v>1873</v>
      </c>
      <c r="E2">
        <f>AVERAGE(D:D)</f>
        <v/>
      </c>
    </row>
    <row r="3" spans="1:5">
      <c r="A3" t="s">
        <v>178</v>
      </c>
      <c r="B3" t="s">
        <v>1874</v>
      </c>
    </row>
    <row r="4" spans="1:5">
      <c r="A4" t="s">
        <v>180</v>
      </c>
      <c r="B4" t="s">
        <v>439</v>
      </c>
      <c r="C4" t="s">
        <v>1687</v>
      </c>
      <c r="D4" t="s">
        <v>1875</v>
      </c>
      <c r="E4" t="s">
        <v>1876</v>
      </c>
    </row>
    <row r="5" spans="1:5">
      <c r="A5" s="1" t="n">
        <v>30926</v>
      </c>
      <c r="B5">
        <f>INDEX('Input EIA Jet Fuel Price'!$B:$B, MATCH($A5+14,'Input EIA Jet Fuel Price'!$A:$A, 0),1)</f>
        <v/>
      </c>
      <c r="C5">
        <f>INDEX('Input Hawaii Jet Fuel Price'!$B:$B, MATCH($A5,'Input Hawaii Jet Fuel Price'!$A:$A, 0), 1)</f>
        <v/>
      </c>
      <c r="D5">
        <f>IFERROR(C5/B5,"")</f>
        <v/>
      </c>
      <c r="E5">
        <f>IFERROR(B5*$E$2,C5)</f>
        <v/>
      </c>
    </row>
    <row r="6" spans="1:5">
      <c r="A6" s="1" t="n">
        <v>30956</v>
      </c>
      <c r="B6">
        <f>INDEX('Input EIA Jet Fuel Price'!$B:$B, MATCH($A6+14,'Input EIA Jet Fuel Price'!$A:$A, 0),1)</f>
        <v/>
      </c>
      <c r="C6">
        <f>INDEX('Input Hawaii Jet Fuel Price'!$B:$B, MATCH($A6,'Input Hawaii Jet Fuel Price'!$A:$A, 0), 1)</f>
        <v/>
      </c>
      <c r="D6">
        <f>IFERROR(C6/B6,"")</f>
        <v/>
      </c>
      <c r="E6">
        <f>IFERROR(B6*$E$2,C6)</f>
        <v/>
      </c>
    </row>
    <row r="7" spans="1:5">
      <c r="A7" s="1" t="n">
        <v>30987</v>
      </c>
      <c r="B7">
        <f>INDEX('Input EIA Jet Fuel Price'!$B:$B, MATCH($A7+14,'Input EIA Jet Fuel Price'!$A:$A, 0),1)</f>
        <v/>
      </c>
      <c r="C7">
        <f>INDEX('Input Hawaii Jet Fuel Price'!$B:$B, MATCH($A7,'Input Hawaii Jet Fuel Price'!$A:$A, 0), 1)</f>
        <v/>
      </c>
      <c r="D7">
        <f>IFERROR(C7/B7,"")</f>
        <v/>
      </c>
      <c r="E7">
        <f>IFERROR(B7*$E$2,C7)</f>
        <v/>
      </c>
    </row>
    <row r="8" spans="1:5">
      <c r="A8" s="1" t="n">
        <v>31017</v>
      </c>
      <c r="B8">
        <f>INDEX('Input EIA Jet Fuel Price'!$B:$B, MATCH($A8+14,'Input EIA Jet Fuel Price'!$A:$A, 0),1)</f>
        <v/>
      </c>
      <c r="C8">
        <f>INDEX('Input Hawaii Jet Fuel Price'!$B:$B, MATCH($A8,'Input Hawaii Jet Fuel Price'!$A:$A, 0), 1)</f>
        <v/>
      </c>
      <c r="D8">
        <f>IFERROR(C8/B8,"")</f>
        <v/>
      </c>
      <c r="E8">
        <f>IFERROR(B8*$E$2,C8)</f>
        <v/>
      </c>
    </row>
    <row r="9" spans="1:5">
      <c r="A9" s="1" t="n">
        <v>31048</v>
      </c>
      <c r="B9">
        <f>INDEX('Input EIA Jet Fuel Price'!$B:$B, MATCH($A9+14,'Input EIA Jet Fuel Price'!$A:$A, 0),1)</f>
        <v/>
      </c>
      <c r="C9">
        <f>INDEX('Input Hawaii Jet Fuel Price'!$B:$B, MATCH($A9,'Input Hawaii Jet Fuel Price'!$A:$A, 0), 1)</f>
        <v/>
      </c>
      <c r="D9">
        <f>IFERROR(C9/B9,"")</f>
        <v/>
      </c>
      <c r="E9">
        <f>IFERROR(B9*$E$2,C9)</f>
        <v/>
      </c>
    </row>
    <row r="10" spans="1:5">
      <c r="A10" s="1" t="n">
        <v>31079</v>
      </c>
      <c r="B10">
        <f>INDEX('Input EIA Jet Fuel Price'!$B:$B, MATCH($A10+14,'Input EIA Jet Fuel Price'!$A:$A, 0),1)</f>
        <v/>
      </c>
      <c r="C10">
        <f>INDEX('Input Hawaii Jet Fuel Price'!$B:$B, MATCH($A10,'Input Hawaii Jet Fuel Price'!$A:$A, 0), 1)</f>
        <v/>
      </c>
      <c r="D10">
        <f>IFERROR(C10/B10,"")</f>
        <v/>
      </c>
      <c r="E10">
        <f>IFERROR(B10*$E$2,C10)</f>
        <v/>
      </c>
    </row>
    <row r="11" spans="1:5">
      <c r="A11" s="1" t="n">
        <v>31107</v>
      </c>
      <c r="B11">
        <f>INDEX('Input EIA Jet Fuel Price'!$B:$B, MATCH($A11+14,'Input EIA Jet Fuel Price'!$A:$A, 0),1)</f>
        <v/>
      </c>
      <c r="C11">
        <f>INDEX('Input Hawaii Jet Fuel Price'!$B:$B, MATCH($A11,'Input Hawaii Jet Fuel Price'!$A:$A, 0), 1)</f>
        <v/>
      </c>
      <c r="D11">
        <f>IFERROR(C11/B11,"")</f>
        <v/>
      </c>
      <c r="E11">
        <f>IFERROR(B11*$E$2,C11)</f>
        <v/>
      </c>
    </row>
    <row r="12" spans="1:5">
      <c r="A12" s="1" t="n">
        <v>31138</v>
      </c>
      <c r="B12">
        <f>INDEX('Input EIA Jet Fuel Price'!$B:$B, MATCH($A12+14,'Input EIA Jet Fuel Price'!$A:$A, 0),1)</f>
        <v/>
      </c>
      <c r="C12">
        <f>INDEX('Input Hawaii Jet Fuel Price'!$B:$B, MATCH($A12,'Input Hawaii Jet Fuel Price'!$A:$A, 0), 1)</f>
        <v/>
      </c>
      <c r="D12">
        <f>IFERROR(C12/B12,"")</f>
        <v/>
      </c>
      <c r="E12">
        <f>IFERROR(B12*$E$2,C12)</f>
        <v/>
      </c>
    </row>
    <row r="13" spans="1:5">
      <c r="A13" s="1" t="n">
        <v>31168</v>
      </c>
      <c r="B13">
        <f>INDEX('Input EIA Jet Fuel Price'!$B:$B, MATCH($A13+14,'Input EIA Jet Fuel Price'!$A:$A, 0),1)</f>
        <v/>
      </c>
      <c r="C13">
        <f>INDEX('Input Hawaii Jet Fuel Price'!$B:$B, MATCH($A13,'Input Hawaii Jet Fuel Price'!$A:$A, 0), 1)</f>
        <v/>
      </c>
      <c r="D13">
        <f>IFERROR(C13/B13,"")</f>
        <v/>
      </c>
      <c r="E13">
        <f>IFERROR(B13*$E$2,C13)</f>
        <v/>
      </c>
    </row>
    <row r="14" spans="1:5">
      <c r="A14" s="1" t="n">
        <v>31199</v>
      </c>
      <c r="B14">
        <f>INDEX('Input EIA Jet Fuel Price'!$B:$B, MATCH($A14+14,'Input EIA Jet Fuel Price'!$A:$A, 0),1)</f>
        <v/>
      </c>
      <c r="C14">
        <f>INDEX('Input Hawaii Jet Fuel Price'!$B:$B, MATCH($A14,'Input Hawaii Jet Fuel Price'!$A:$A, 0), 1)</f>
        <v/>
      </c>
      <c r="D14">
        <f>IFERROR(C14/B14,"")</f>
        <v/>
      </c>
      <c r="E14">
        <f>IFERROR(B14*$E$2,C14)</f>
        <v/>
      </c>
    </row>
    <row r="15" spans="1:5">
      <c r="A15" s="1" t="n">
        <v>31229</v>
      </c>
      <c r="B15">
        <f>INDEX('Input EIA Jet Fuel Price'!$B:$B, MATCH($A15+14,'Input EIA Jet Fuel Price'!$A:$A, 0),1)</f>
        <v/>
      </c>
      <c r="C15">
        <f>INDEX('Input Hawaii Jet Fuel Price'!$B:$B, MATCH($A15,'Input Hawaii Jet Fuel Price'!$A:$A, 0), 1)</f>
        <v/>
      </c>
      <c r="D15">
        <f>IFERROR(C15/B15,"")</f>
        <v/>
      </c>
      <c r="E15">
        <f>IFERROR(B15*$E$2,C15)</f>
        <v/>
      </c>
    </row>
    <row r="16" spans="1:5">
      <c r="A16" s="1" t="n">
        <v>31260</v>
      </c>
      <c r="B16">
        <f>INDEX('Input EIA Jet Fuel Price'!$B:$B, MATCH($A16+14,'Input EIA Jet Fuel Price'!$A:$A, 0),1)</f>
        <v/>
      </c>
      <c r="C16">
        <f>INDEX('Input Hawaii Jet Fuel Price'!$B:$B, MATCH($A16,'Input Hawaii Jet Fuel Price'!$A:$A, 0), 1)</f>
        <v/>
      </c>
      <c r="D16">
        <f>IFERROR(C16/B16,"")</f>
        <v/>
      </c>
      <c r="E16">
        <f>IFERROR(B16*$E$2,C16)</f>
        <v/>
      </c>
    </row>
    <row r="17" spans="1:5">
      <c r="A17" s="1" t="n">
        <v>31291</v>
      </c>
      <c r="B17">
        <f>INDEX('Input EIA Jet Fuel Price'!$B:$B, MATCH($A17+14,'Input EIA Jet Fuel Price'!$A:$A, 0),1)</f>
        <v/>
      </c>
      <c r="C17">
        <f>INDEX('Input Hawaii Jet Fuel Price'!$B:$B, MATCH($A17,'Input Hawaii Jet Fuel Price'!$A:$A, 0), 1)</f>
        <v/>
      </c>
      <c r="D17">
        <f>IFERROR(C17/B17,"")</f>
        <v/>
      </c>
      <c r="E17">
        <f>IFERROR(B17*$E$2,C17)</f>
        <v/>
      </c>
    </row>
    <row r="18" spans="1:5">
      <c r="A18" s="1" t="n">
        <v>31321</v>
      </c>
      <c r="B18">
        <f>INDEX('Input EIA Jet Fuel Price'!$B:$B, MATCH($A18+14,'Input EIA Jet Fuel Price'!$A:$A, 0),1)</f>
        <v/>
      </c>
      <c r="C18">
        <f>INDEX('Input Hawaii Jet Fuel Price'!$B:$B, MATCH($A18,'Input Hawaii Jet Fuel Price'!$A:$A, 0), 1)</f>
        <v/>
      </c>
      <c r="D18">
        <f>IFERROR(C18/B18,"")</f>
        <v/>
      </c>
      <c r="E18">
        <f>IFERROR(B18*$E$2,C18)</f>
        <v/>
      </c>
    </row>
    <row r="19" spans="1:5">
      <c r="A19" s="1" t="n">
        <v>31352</v>
      </c>
      <c r="B19">
        <f>INDEX('Input EIA Jet Fuel Price'!$B:$B, MATCH($A19+14,'Input EIA Jet Fuel Price'!$A:$A, 0),1)</f>
        <v/>
      </c>
      <c r="C19">
        <f>INDEX('Input Hawaii Jet Fuel Price'!$B:$B, MATCH($A19,'Input Hawaii Jet Fuel Price'!$A:$A, 0), 1)</f>
        <v/>
      </c>
      <c r="D19">
        <f>IFERROR(C19/B19,"")</f>
        <v/>
      </c>
      <c r="E19">
        <f>IFERROR(B19*$E$2,C19)</f>
        <v/>
      </c>
    </row>
    <row r="20" spans="1:5">
      <c r="A20" s="1" t="n">
        <v>31382</v>
      </c>
      <c r="B20">
        <f>INDEX('Input EIA Jet Fuel Price'!$B:$B, MATCH($A20+14,'Input EIA Jet Fuel Price'!$A:$A, 0),1)</f>
        <v/>
      </c>
      <c r="C20">
        <f>INDEX('Input Hawaii Jet Fuel Price'!$B:$B, MATCH($A20,'Input Hawaii Jet Fuel Price'!$A:$A, 0), 1)</f>
        <v/>
      </c>
      <c r="D20">
        <f>IFERROR(C20/B20,"")</f>
        <v/>
      </c>
      <c r="E20">
        <f>IFERROR(B20*$E$2,C20)</f>
        <v/>
      </c>
    </row>
    <row r="21" spans="1:5">
      <c r="A21" s="1" t="n">
        <v>31413</v>
      </c>
      <c r="B21">
        <f>INDEX('Input EIA Jet Fuel Price'!$B:$B, MATCH($A21+14,'Input EIA Jet Fuel Price'!$A:$A, 0),1)</f>
        <v/>
      </c>
      <c r="C21">
        <f>INDEX('Input Hawaii Jet Fuel Price'!$B:$B, MATCH($A21,'Input Hawaii Jet Fuel Price'!$A:$A, 0), 1)</f>
        <v/>
      </c>
      <c r="D21">
        <f>IFERROR(C21/B21,"")</f>
        <v/>
      </c>
      <c r="E21">
        <f>IFERROR(B21*$E$2,C21)</f>
        <v/>
      </c>
    </row>
    <row r="22" spans="1:5">
      <c r="A22" s="1" t="n">
        <v>31444</v>
      </c>
      <c r="B22">
        <f>INDEX('Input EIA Jet Fuel Price'!$B:$B, MATCH($A22+14,'Input EIA Jet Fuel Price'!$A:$A, 0),1)</f>
        <v/>
      </c>
      <c r="C22">
        <f>INDEX('Input Hawaii Jet Fuel Price'!$B:$B, MATCH($A22,'Input Hawaii Jet Fuel Price'!$A:$A, 0), 1)</f>
        <v/>
      </c>
      <c r="D22">
        <f>IFERROR(C22/B22,"")</f>
        <v/>
      </c>
      <c r="E22">
        <f>IFERROR(B22*$E$2,C22)</f>
        <v/>
      </c>
    </row>
    <row r="23" spans="1:5">
      <c r="A23" s="1" t="n">
        <v>31472</v>
      </c>
      <c r="B23">
        <f>INDEX('Input EIA Jet Fuel Price'!$B:$B, MATCH($A23+14,'Input EIA Jet Fuel Price'!$A:$A, 0),1)</f>
        <v/>
      </c>
      <c r="C23">
        <f>INDEX('Input Hawaii Jet Fuel Price'!$B:$B, MATCH($A23,'Input Hawaii Jet Fuel Price'!$A:$A, 0), 1)</f>
        <v/>
      </c>
      <c r="D23">
        <f>IFERROR(C23/B23,"")</f>
        <v/>
      </c>
      <c r="E23">
        <f>IFERROR(B23*$E$2,C23)</f>
        <v/>
      </c>
    </row>
    <row r="24" spans="1:5">
      <c r="A24" s="1" t="n">
        <v>31503</v>
      </c>
      <c r="B24">
        <f>INDEX('Input EIA Jet Fuel Price'!$B:$B, MATCH($A24+14,'Input EIA Jet Fuel Price'!$A:$A, 0),1)</f>
        <v/>
      </c>
      <c r="C24">
        <f>INDEX('Input Hawaii Jet Fuel Price'!$B:$B, MATCH($A24,'Input Hawaii Jet Fuel Price'!$A:$A, 0), 1)</f>
        <v/>
      </c>
      <c r="D24">
        <f>IFERROR(C24/B24,"")</f>
        <v/>
      </c>
      <c r="E24">
        <f>IFERROR(B24*$E$2,C24)</f>
        <v/>
      </c>
    </row>
    <row r="25" spans="1:5">
      <c r="A25" s="1" t="n">
        <v>31533</v>
      </c>
      <c r="B25">
        <f>INDEX('Input EIA Jet Fuel Price'!$B:$B, MATCH($A25+14,'Input EIA Jet Fuel Price'!$A:$A, 0),1)</f>
        <v/>
      </c>
      <c r="C25">
        <f>INDEX('Input Hawaii Jet Fuel Price'!$B:$B, MATCH($A25,'Input Hawaii Jet Fuel Price'!$A:$A, 0), 1)</f>
        <v/>
      </c>
      <c r="D25">
        <f>IFERROR(C25/B25,"")</f>
        <v/>
      </c>
      <c r="E25">
        <f>IFERROR(B25*$E$2,C25)</f>
        <v/>
      </c>
    </row>
    <row r="26" spans="1:5">
      <c r="A26" s="1" t="n">
        <v>31564</v>
      </c>
      <c r="B26">
        <f>INDEX('Input EIA Jet Fuel Price'!$B:$B, MATCH($A26+14,'Input EIA Jet Fuel Price'!$A:$A, 0),1)</f>
        <v/>
      </c>
      <c r="C26">
        <f>INDEX('Input Hawaii Jet Fuel Price'!$B:$B, MATCH($A26,'Input Hawaii Jet Fuel Price'!$A:$A, 0), 1)</f>
        <v/>
      </c>
      <c r="D26">
        <f>IFERROR(C26/B26,"")</f>
        <v/>
      </c>
      <c r="E26">
        <f>IFERROR(B26*$E$2,C26)</f>
        <v/>
      </c>
    </row>
    <row r="27" spans="1:5">
      <c r="A27" s="1" t="n">
        <v>31594</v>
      </c>
      <c r="B27">
        <f>INDEX('Input EIA Jet Fuel Price'!$B:$B, MATCH($A27+14,'Input EIA Jet Fuel Price'!$A:$A, 0),1)</f>
        <v/>
      </c>
      <c r="C27">
        <f>INDEX('Input Hawaii Jet Fuel Price'!$B:$B, MATCH($A27,'Input Hawaii Jet Fuel Price'!$A:$A, 0), 1)</f>
        <v/>
      </c>
      <c r="D27">
        <f>IFERROR(C27/B27,"")</f>
        <v/>
      </c>
      <c r="E27">
        <f>IFERROR(B27*$E$2,C27)</f>
        <v/>
      </c>
    </row>
    <row r="28" spans="1:5">
      <c r="A28" s="1" t="n">
        <v>31625</v>
      </c>
      <c r="B28">
        <f>INDEX('Input EIA Jet Fuel Price'!$B:$B, MATCH($A28+14,'Input EIA Jet Fuel Price'!$A:$A, 0),1)</f>
        <v/>
      </c>
      <c r="C28">
        <f>INDEX('Input Hawaii Jet Fuel Price'!$B:$B, MATCH($A28,'Input Hawaii Jet Fuel Price'!$A:$A, 0), 1)</f>
        <v/>
      </c>
      <c r="D28">
        <f>IFERROR(C28/B28,"")</f>
        <v/>
      </c>
      <c r="E28">
        <f>IFERROR(B28*$E$2,C28)</f>
        <v/>
      </c>
    </row>
    <row r="29" spans="1:5">
      <c r="A29" s="1" t="n">
        <v>31656</v>
      </c>
      <c r="B29">
        <f>INDEX('Input EIA Jet Fuel Price'!$B:$B, MATCH($A29+14,'Input EIA Jet Fuel Price'!$A:$A, 0),1)</f>
        <v/>
      </c>
      <c r="C29">
        <f>INDEX('Input Hawaii Jet Fuel Price'!$B:$B, MATCH($A29,'Input Hawaii Jet Fuel Price'!$A:$A, 0), 1)</f>
        <v/>
      </c>
      <c r="D29">
        <f>IFERROR(C29/B29,"")</f>
        <v/>
      </c>
      <c r="E29">
        <f>IFERROR(B29*$E$2,C29)</f>
        <v/>
      </c>
    </row>
    <row r="30" spans="1:5">
      <c r="A30" s="1" t="n">
        <v>31686</v>
      </c>
      <c r="B30">
        <f>INDEX('Input EIA Jet Fuel Price'!$B:$B, MATCH($A30+14,'Input EIA Jet Fuel Price'!$A:$A, 0),1)</f>
        <v/>
      </c>
      <c r="C30">
        <f>INDEX('Input Hawaii Jet Fuel Price'!$B:$B, MATCH($A30,'Input Hawaii Jet Fuel Price'!$A:$A, 0), 1)</f>
        <v/>
      </c>
      <c r="D30">
        <f>IFERROR(C30/B30,"")</f>
        <v/>
      </c>
      <c r="E30">
        <f>IFERROR(B30*$E$2,C30)</f>
        <v/>
      </c>
    </row>
    <row r="31" spans="1:5">
      <c r="A31" s="1" t="n">
        <v>31717</v>
      </c>
      <c r="B31">
        <f>INDEX('Input EIA Jet Fuel Price'!$B:$B, MATCH($A31+14,'Input EIA Jet Fuel Price'!$A:$A, 0),1)</f>
        <v/>
      </c>
      <c r="C31">
        <f>INDEX('Input Hawaii Jet Fuel Price'!$B:$B, MATCH($A31,'Input Hawaii Jet Fuel Price'!$A:$A, 0), 1)</f>
        <v/>
      </c>
      <c r="D31">
        <f>IFERROR(C31/B31,"")</f>
        <v/>
      </c>
      <c r="E31">
        <f>IFERROR(B31*$E$2,C31)</f>
        <v/>
      </c>
    </row>
    <row r="32" spans="1:5">
      <c r="A32" s="1" t="n">
        <v>31747</v>
      </c>
      <c r="B32">
        <f>INDEX('Input EIA Jet Fuel Price'!$B:$B, MATCH($A32+14,'Input EIA Jet Fuel Price'!$A:$A, 0),1)</f>
        <v/>
      </c>
      <c r="C32">
        <f>INDEX('Input Hawaii Jet Fuel Price'!$B:$B, MATCH($A32,'Input Hawaii Jet Fuel Price'!$A:$A, 0), 1)</f>
        <v/>
      </c>
      <c r="D32">
        <f>IFERROR(C32/B32,"")</f>
        <v/>
      </c>
      <c r="E32">
        <f>IFERROR(B32*$E$2,C32)</f>
        <v/>
      </c>
    </row>
    <row r="33" spans="1:5">
      <c r="A33" s="1" t="n">
        <v>31778</v>
      </c>
      <c r="B33">
        <f>INDEX('Input EIA Jet Fuel Price'!$B:$B, MATCH($A33+14,'Input EIA Jet Fuel Price'!$A:$A, 0),1)</f>
        <v/>
      </c>
      <c r="C33">
        <f>INDEX('Input Hawaii Jet Fuel Price'!$B:$B, MATCH($A33,'Input Hawaii Jet Fuel Price'!$A:$A, 0), 1)</f>
        <v/>
      </c>
      <c r="D33">
        <f>IFERROR(C33/B33,"")</f>
        <v/>
      </c>
      <c r="E33">
        <f>IFERROR(B33*$E$2,C33)</f>
        <v/>
      </c>
    </row>
    <row r="34" spans="1:5">
      <c r="A34" s="1" t="n">
        <v>31809</v>
      </c>
      <c r="B34">
        <f>INDEX('Input EIA Jet Fuel Price'!$B:$B, MATCH($A34+14,'Input EIA Jet Fuel Price'!$A:$A, 0),1)</f>
        <v/>
      </c>
      <c r="C34">
        <f>INDEX('Input Hawaii Jet Fuel Price'!$B:$B, MATCH($A34,'Input Hawaii Jet Fuel Price'!$A:$A, 0), 1)</f>
        <v/>
      </c>
      <c r="D34">
        <f>IFERROR(C34/B34,"")</f>
        <v/>
      </c>
      <c r="E34">
        <f>IFERROR(B34*$E$2,C34)</f>
        <v/>
      </c>
    </row>
    <row r="35" spans="1:5">
      <c r="A35" s="1" t="n">
        <v>31837</v>
      </c>
      <c r="B35">
        <f>INDEX('Input EIA Jet Fuel Price'!$B:$B, MATCH($A35+14,'Input EIA Jet Fuel Price'!$A:$A, 0),1)</f>
        <v/>
      </c>
      <c r="C35">
        <f>INDEX('Input Hawaii Jet Fuel Price'!$B:$B, MATCH($A35,'Input Hawaii Jet Fuel Price'!$A:$A, 0), 1)</f>
        <v/>
      </c>
      <c r="D35">
        <f>IFERROR(C35/B35,"")</f>
        <v/>
      </c>
      <c r="E35">
        <f>IFERROR(B35*$E$2,C35)</f>
        <v/>
      </c>
    </row>
    <row r="36" spans="1:5">
      <c r="A36" s="1" t="n">
        <v>31868</v>
      </c>
      <c r="B36">
        <f>INDEX('Input EIA Jet Fuel Price'!$B:$B, MATCH($A36+14,'Input EIA Jet Fuel Price'!$A:$A, 0),1)</f>
        <v/>
      </c>
      <c r="C36">
        <f>INDEX('Input Hawaii Jet Fuel Price'!$B:$B, MATCH($A36,'Input Hawaii Jet Fuel Price'!$A:$A, 0), 1)</f>
        <v/>
      </c>
      <c r="D36">
        <f>IFERROR(C36/B36,"")</f>
        <v/>
      </c>
      <c r="E36">
        <f>IFERROR(B36*$E$2,C36)</f>
        <v/>
      </c>
    </row>
    <row r="37" spans="1:5">
      <c r="A37" s="1" t="n">
        <v>31898</v>
      </c>
      <c r="B37">
        <f>INDEX('Input EIA Jet Fuel Price'!$B:$B, MATCH($A37+14,'Input EIA Jet Fuel Price'!$A:$A, 0),1)</f>
        <v/>
      </c>
      <c r="C37">
        <f>INDEX('Input Hawaii Jet Fuel Price'!$B:$B, MATCH($A37,'Input Hawaii Jet Fuel Price'!$A:$A, 0), 1)</f>
        <v/>
      </c>
      <c r="D37">
        <f>IFERROR(C37/B37,"")</f>
        <v/>
      </c>
      <c r="E37">
        <f>IFERROR(B37*$E$2,C37)</f>
        <v/>
      </c>
    </row>
    <row r="38" spans="1:5">
      <c r="A38" s="1" t="n">
        <v>31929</v>
      </c>
      <c r="B38">
        <f>INDEX('Input EIA Jet Fuel Price'!$B:$B, MATCH($A38+14,'Input EIA Jet Fuel Price'!$A:$A, 0),1)</f>
        <v/>
      </c>
      <c r="C38">
        <f>INDEX('Input Hawaii Jet Fuel Price'!$B:$B, MATCH($A38,'Input Hawaii Jet Fuel Price'!$A:$A, 0), 1)</f>
        <v/>
      </c>
      <c r="D38">
        <f>IFERROR(C38/B38,"")</f>
        <v/>
      </c>
      <c r="E38">
        <f>IFERROR(B38*$E$2,C38)</f>
        <v/>
      </c>
    </row>
    <row r="39" spans="1:5">
      <c r="A39" s="1" t="n">
        <v>31959</v>
      </c>
      <c r="B39">
        <f>INDEX('Input EIA Jet Fuel Price'!$B:$B, MATCH($A39+14,'Input EIA Jet Fuel Price'!$A:$A, 0),1)</f>
        <v/>
      </c>
      <c r="C39">
        <f>INDEX('Input Hawaii Jet Fuel Price'!$B:$B, MATCH($A39,'Input Hawaii Jet Fuel Price'!$A:$A, 0), 1)</f>
        <v/>
      </c>
      <c r="D39">
        <f>IFERROR(C39/B39,"")</f>
        <v/>
      </c>
      <c r="E39">
        <f>IFERROR(B39*$E$2,C39)</f>
        <v/>
      </c>
    </row>
    <row r="40" spans="1:5">
      <c r="A40" s="1" t="n">
        <v>31990</v>
      </c>
      <c r="B40">
        <f>INDEX('Input EIA Jet Fuel Price'!$B:$B, MATCH($A40+14,'Input EIA Jet Fuel Price'!$A:$A, 0),1)</f>
        <v/>
      </c>
      <c r="C40">
        <f>INDEX('Input Hawaii Jet Fuel Price'!$B:$B, MATCH($A40,'Input Hawaii Jet Fuel Price'!$A:$A, 0), 1)</f>
        <v/>
      </c>
      <c r="D40">
        <f>IFERROR(C40/B40,"")</f>
        <v/>
      </c>
      <c r="E40">
        <f>IFERROR(B40*$E$2,C40)</f>
        <v/>
      </c>
    </row>
    <row r="41" spans="1:5">
      <c r="A41" s="1" t="n">
        <v>32021</v>
      </c>
      <c r="B41">
        <f>INDEX('Input EIA Jet Fuel Price'!$B:$B, MATCH($A41+14,'Input EIA Jet Fuel Price'!$A:$A, 0),1)</f>
        <v/>
      </c>
      <c r="C41">
        <f>INDEX('Input Hawaii Jet Fuel Price'!$B:$B, MATCH($A41,'Input Hawaii Jet Fuel Price'!$A:$A, 0), 1)</f>
        <v/>
      </c>
      <c r="D41">
        <f>IFERROR(C41/B41,"")</f>
        <v/>
      </c>
      <c r="E41">
        <f>IFERROR(B41*$E$2,C41)</f>
        <v/>
      </c>
    </row>
    <row r="42" spans="1:5">
      <c r="A42" s="1" t="n">
        <v>32051</v>
      </c>
      <c r="B42">
        <f>INDEX('Input EIA Jet Fuel Price'!$B:$B, MATCH($A42+14,'Input EIA Jet Fuel Price'!$A:$A, 0),1)</f>
        <v/>
      </c>
      <c r="C42">
        <f>INDEX('Input Hawaii Jet Fuel Price'!$B:$B, MATCH($A42,'Input Hawaii Jet Fuel Price'!$A:$A, 0), 1)</f>
        <v/>
      </c>
      <c r="D42">
        <f>IFERROR(C42/B42,"")</f>
        <v/>
      </c>
      <c r="E42">
        <f>IFERROR(B42*$E$2,C42)</f>
        <v/>
      </c>
    </row>
    <row r="43" spans="1:5">
      <c r="A43" s="1" t="n">
        <v>32082</v>
      </c>
      <c r="B43">
        <f>INDEX('Input EIA Jet Fuel Price'!$B:$B, MATCH($A43+14,'Input EIA Jet Fuel Price'!$A:$A, 0),1)</f>
        <v/>
      </c>
      <c r="C43">
        <f>INDEX('Input Hawaii Jet Fuel Price'!$B:$B, MATCH($A43,'Input Hawaii Jet Fuel Price'!$A:$A, 0), 1)</f>
        <v/>
      </c>
      <c r="D43">
        <f>IFERROR(C43/B43,"")</f>
        <v/>
      </c>
      <c r="E43">
        <f>IFERROR(B43*$E$2,C43)</f>
        <v/>
      </c>
    </row>
    <row r="44" spans="1:5">
      <c r="A44" s="1" t="n">
        <v>32112</v>
      </c>
      <c r="B44">
        <f>INDEX('Input EIA Jet Fuel Price'!$B:$B, MATCH($A44+14,'Input EIA Jet Fuel Price'!$A:$A, 0),1)</f>
        <v/>
      </c>
      <c r="C44">
        <f>INDEX('Input Hawaii Jet Fuel Price'!$B:$B, MATCH($A44,'Input Hawaii Jet Fuel Price'!$A:$A, 0), 1)</f>
        <v/>
      </c>
      <c r="D44">
        <f>IFERROR(C44/B44,"")</f>
        <v/>
      </c>
      <c r="E44">
        <f>IFERROR(B44*$E$2,C44)</f>
        <v/>
      </c>
    </row>
    <row r="45" spans="1:5">
      <c r="A45" s="1" t="n">
        <v>32143</v>
      </c>
      <c r="B45">
        <f>INDEX('Input EIA Jet Fuel Price'!$B:$B, MATCH($A45+14,'Input EIA Jet Fuel Price'!$A:$A, 0),1)</f>
        <v/>
      </c>
      <c r="C45">
        <f>INDEX('Input Hawaii Jet Fuel Price'!$B:$B, MATCH($A45,'Input Hawaii Jet Fuel Price'!$A:$A, 0), 1)</f>
        <v/>
      </c>
      <c r="D45">
        <f>IFERROR(C45/B45,"")</f>
        <v/>
      </c>
      <c r="E45">
        <f>IFERROR(B45*$E$2,C45)</f>
        <v/>
      </c>
    </row>
    <row r="46" spans="1:5">
      <c r="A46" s="1" t="n">
        <v>32174</v>
      </c>
      <c r="B46">
        <f>INDEX('Input EIA Jet Fuel Price'!$B:$B, MATCH($A46+14,'Input EIA Jet Fuel Price'!$A:$A, 0),1)</f>
        <v/>
      </c>
      <c r="C46">
        <f>INDEX('Input Hawaii Jet Fuel Price'!$B:$B, MATCH($A46,'Input Hawaii Jet Fuel Price'!$A:$A, 0), 1)</f>
        <v/>
      </c>
      <c r="D46">
        <f>IFERROR(C46/B46,"")</f>
        <v/>
      </c>
      <c r="E46">
        <f>IFERROR(B46*$E$2,C46)</f>
        <v/>
      </c>
    </row>
    <row r="47" spans="1:5">
      <c r="A47" s="1" t="n">
        <v>32203</v>
      </c>
      <c r="B47">
        <f>INDEX('Input EIA Jet Fuel Price'!$B:$B, MATCH($A47+14,'Input EIA Jet Fuel Price'!$A:$A, 0),1)</f>
        <v/>
      </c>
      <c r="C47">
        <f>INDEX('Input Hawaii Jet Fuel Price'!$B:$B, MATCH($A47,'Input Hawaii Jet Fuel Price'!$A:$A, 0), 1)</f>
        <v/>
      </c>
      <c r="D47">
        <f>IFERROR(C47/B47,"")</f>
        <v/>
      </c>
      <c r="E47">
        <f>IFERROR(B47*$E$2,C47)</f>
        <v/>
      </c>
    </row>
    <row r="48" spans="1:5">
      <c r="A48" s="1" t="n">
        <v>32234</v>
      </c>
      <c r="B48">
        <f>INDEX('Input EIA Jet Fuel Price'!$B:$B, MATCH($A48+14,'Input EIA Jet Fuel Price'!$A:$A, 0),1)</f>
        <v/>
      </c>
      <c r="C48">
        <f>INDEX('Input Hawaii Jet Fuel Price'!$B:$B, MATCH($A48,'Input Hawaii Jet Fuel Price'!$A:$A, 0), 1)</f>
        <v/>
      </c>
      <c r="D48">
        <f>IFERROR(C48/B48,"")</f>
        <v/>
      </c>
      <c r="E48">
        <f>IFERROR(B48*$E$2,C48)</f>
        <v/>
      </c>
    </row>
    <row r="49" spans="1:5">
      <c r="A49" s="1" t="n">
        <v>32264</v>
      </c>
      <c r="B49">
        <f>INDEX('Input EIA Jet Fuel Price'!$B:$B, MATCH($A49+14,'Input EIA Jet Fuel Price'!$A:$A, 0),1)</f>
        <v/>
      </c>
      <c r="C49">
        <f>INDEX('Input Hawaii Jet Fuel Price'!$B:$B, MATCH($A49,'Input Hawaii Jet Fuel Price'!$A:$A, 0), 1)</f>
        <v/>
      </c>
      <c r="D49">
        <f>IFERROR(C49/B49,"")</f>
        <v/>
      </c>
      <c r="E49">
        <f>IFERROR(B49*$E$2,C49)</f>
        <v/>
      </c>
    </row>
    <row r="50" spans="1:5">
      <c r="A50" s="1" t="n">
        <v>32295</v>
      </c>
      <c r="B50">
        <f>INDEX('Input EIA Jet Fuel Price'!$B:$B, MATCH($A50+14,'Input EIA Jet Fuel Price'!$A:$A, 0),1)</f>
        <v/>
      </c>
      <c r="C50">
        <f>INDEX('Input Hawaii Jet Fuel Price'!$B:$B, MATCH($A50,'Input Hawaii Jet Fuel Price'!$A:$A, 0), 1)</f>
        <v/>
      </c>
      <c r="D50">
        <f>IFERROR(C50/B50,"")</f>
        <v/>
      </c>
      <c r="E50">
        <f>IFERROR(B50*$E$2,C50)</f>
        <v/>
      </c>
    </row>
    <row r="51" spans="1:5">
      <c r="A51" s="1" t="n">
        <v>32325</v>
      </c>
      <c r="B51">
        <f>INDEX('Input EIA Jet Fuel Price'!$B:$B, MATCH($A51+14,'Input EIA Jet Fuel Price'!$A:$A, 0),1)</f>
        <v/>
      </c>
      <c r="C51">
        <f>INDEX('Input Hawaii Jet Fuel Price'!$B:$B, MATCH($A51,'Input Hawaii Jet Fuel Price'!$A:$A, 0), 1)</f>
        <v/>
      </c>
      <c r="D51">
        <f>IFERROR(C51/B51,"")</f>
        <v/>
      </c>
      <c r="E51">
        <f>IFERROR(B51*$E$2,C51)</f>
        <v/>
      </c>
    </row>
    <row r="52" spans="1:5">
      <c r="A52" s="1" t="n">
        <v>32356</v>
      </c>
      <c r="B52">
        <f>INDEX('Input EIA Jet Fuel Price'!$B:$B, MATCH($A52+14,'Input EIA Jet Fuel Price'!$A:$A, 0),1)</f>
        <v/>
      </c>
      <c r="C52">
        <f>INDEX('Input Hawaii Jet Fuel Price'!$B:$B, MATCH($A52,'Input Hawaii Jet Fuel Price'!$A:$A, 0), 1)</f>
        <v/>
      </c>
      <c r="D52">
        <f>IFERROR(C52/B52,"")</f>
        <v/>
      </c>
      <c r="E52">
        <f>IFERROR(B52*$E$2,C52)</f>
        <v/>
      </c>
    </row>
    <row r="53" spans="1:5">
      <c r="A53" s="1" t="n">
        <v>32387</v>
      </c>
      <c r="B53">
        <f>INDEX('Input EIA Jet Fuel Price'!$B:$B, MATCH($A53+14,'Input EIA Jet Fuel Price'!$A:$A, 0),1)</f>
        <v/>
      </c>
      <c r="C53">
        <f>INDEX('Input Hawaii Jet Fuel Price'!$B:$B, MATCH($A53,'Input Hawaii Jet Fuel Price'!$A:$A, 0), 1)</f>
        <v/>
      </c>
      <c r="D53">
        <f>IFERROR(C53/B53,"")</f>
        <v/>
      </c>
      <c r="E53">
        <f>IFERROR(B53*$E$2,C53)</f>
        <v/>
      </c>
    </row>
    <row r="54" spans="1:5">
      <c r="A54" s="1" t="n">
        <v>32417</v>
      </c>
      <c r="B54">
        <f>INDEX('Input EIA Jet Fuel Price'!$B:$B, MATCH($A54+14,'Input EIA Jet Fuel Price'!$A:$A, 0),1)</f>
        <v/>
      </c>
      <c r="C54">
        <f>INDEX('Input Hawaii Jet Fuel Price'!$B:$B, MATCH($A54,'Input Hawaii Jet Fuel Price'!$A:$A, 0), 1)</f>
        <v/>
      </c>
      <c r="D54">
        <f>IFERROR(C54/B54,"")</f>
        <v/>
      </c>
      <c r="E54">
        <f>IFERROR(B54*$E$2,C54)</f>
        <v/>
      </c>
    </row>
    <row r="55" spans="1:5">
      <c r="A55" s="1" t="n">
        <v>32448</v>
      </c>
      <c r="B55">
        <f>INDEX('Input EIA Jet Fuel Price'!$B:$B, MATCH($A55+14,'Input EIA Jet Fuel Price'!$A:$A, 0),1)</f>
        <v/>
      </c>
      <c r="C55">
        <f>INDEX('Input Hawaii Jet Fuel Price'!$B:$B, MATCH($A55,'Input Hawaii Jet Fuel Price'!$A:$A, 0), 1)</f>
        <v/>
      </c>
      <c r="D55">
        <f>IFERROR(C55/B55,"")</f>
        <v/>
      </c>
      <c r="E55">
        <f>IFERROR(B55*$E$2,C55)</f>
        <v/>
      </c>
    </row>
    <row r="56" spans="1:5">
      <c r="A56" s="1" t="n">
        <v>32478</v>
      </c>
      <c r="B56">
        <f>INDEX('Input EIA Jet Fuel Price'!$B:$B, MATCH($A56+14,'Input EIA Jet Fuel Price'!$A:$A, 0),1)</f>
        <v/>
      </c>
      <c r="C56">
        <f>INDEX('Input Hawaii Jet Fuel Price'!$B:$B, MATCH($A56,'Input Hawaii Jet Fuel Price'!$A:$A, 0), 1)</f>
        <v/>
      </c>
      <c r="D56">
        <f>IFERROR(C56/B56,"")</f>
        <v/>
      </c>
      <c r="E56">
        <f>IFERROR(B56*$E$2,C56)</f>
        <v/>
      </c>
    </row>
    <row r="57" spans="1:5">
      <c r="A57" s="1" t="n">
        <v>32509</v>
      </c>
      <c r="B57">
        <f>INDEX('Input EIA Jet Fuel Price'!$B:$B, MATCH($A57+14,'Input EIA Jet Fuel Price'!$A:$A, 0),1)</f>
        <v/>
      </c>
      <c r="C57">
        <f>INDEX('Input Hawaii Jet Fuel Price'!$B:$B, MATCH($A57,'Input Hawaii Jet Fuel Price'!$A:$A, 0), 1)</f>
        <v/>
      </c>
      <c r="D57">
        <f>IFERROR(C57/B57,"")</f>
        <v/>
      </c>
      <c r="E57">
        <f>IFERROR(B57*$E$2,C57)</f>
        <v/>
      </c>
    </row>
    <row r="58" spans="1:5">
      <c r="A58" s="1" t="n">
        <v>32540</v>
      </c>
      <c r="B58">
        <f>INDEX('Input EIA Jet Fuel Price'!$B:$B, MATCH($A58+14,'Input EIA Jet Fuel Price'!$A:$A, 0),1)</f>
        <v/>
      </c>
      <c r="C58">
        <f>INDEX('Input Hawaii Jet Fuel Price'!$B:$B, MATCH($A58,'Input Hawaii Jet Fuel Price'!$A:$A, 0), 1)</f>
        <v/>
      </c>
      <c r="D58">
        <f>IFERROR(C58/B58,"")</f>
        <v/>
      </c>
      <c r="E58">
        <f>IFERROR(B58*$E$2,C58)</f>
        <v/>
      </c>
    </row>
    <row r="59" spans="1:5">
      <c r="A59" s="1" t="n">
        <v>32568</v>
      </c>
      <c r="B59">
        <f>INDEX('Input EIA Jet Fuel Price'!$B:$B, MATCH($A59+14,'Input EIA Jet Fuel Price'!$A:$A, 0),1)</f>
        <v/>
      </c>
      <c r="C59">
        <f>INDEX('Input Hawaii Jet Fuel Price'!$B:$B, MATCH($A59,'Input Hawaii Jet Fuel Price'!$A:$A, 0), 1)</f>
        <v/>
      </c>
      <c r="D59">
        <f>IFERROR(C59/B59,"")</f>
        <v/>
      </c>
      <c r="E59">
        <f>IFERROR(B59*$E$2,C59)</f>
        <v/>
      </c>
    </row>
    <row r="60" spans="1:5">
      <c r="A60" s="1" t="n">
        <v>32599</v>
      </c>
      <c r="B60">
        <f>INDEX('Input EIA Jet Fuel Price'!$B:$B, MATCH($A60+14,'Input EIA Jet Fuel Price'!$A:$A, 0),1)</f>
        <v/>
      </c>
      <c r="C60">
        <f>INDEX('Input Hawaii Jet Fuel Price'!$B:$B, MATCH($A60,'Input Hawaii Jet Fuel Price'!$A:$A, 0), 1)</f>
        <v/>
      </c>
      <c r="D60">
        <f>IFERROR(C60/B60,"")</f>
        <v/>
      </c>
      <c r="E60">
        <f>IFERROR(B60*$E$2,C60)</f>
        <v/>
      </c>
    </row>
    <row r="61" spans="1:5">
      <c r="A61" s="1" t="n">
        <v>32629</v>
      </c>
      <c r="B61">
        <f>INDEX('Input EIA Jet Fuel Price'!$B:$B, MATCH($A61+14,'Input EIA Jet Fuel Price'!$A:$A, 0),1)</f>
        <v/>
      </c>
      <c r="C61">
        <f>INDEX('Input Hawaii Jet Fuel Price'!$B:$B, MATCH($A61,'Input Hawaii Jet Fuel Price'!$A:$A, 0), 1)</f>
        <v/>
      </c>
      <c r="D61">
        <f>IFERROR(C61/B61,"")</f>
        <v/>
      </c>
      <c r="E61">
        <f>IFERROR(B61*$E$2,C61)</f>
        <v/>
      </c>
    </row>
    <row r="62" spans="1:5">
      <c r="A62" s="1" t="n">
        <v>32660</v>
      </c>
      <c r="B62">
        <f>INDEX('Input EIA Jet Fuel Price'!$B:$B, MATCH($A62+14,'Input EIA Jet Fuel Price'!$A:$A, 0),1)</f>
        <v/>
      </c>
      <c r="C62">
        <f>INDEX('Input Hawaii Jet Fuel Price'!$B:$B, MATCH($A62,'Input Hawaii Jet Fuel Price'!$A:$A, 0), 1)</f>
        <v/>
      </c>
      <c r="D62">
        <f>IFERROR(C62/B62,"")</f>
        <v/>
      </c>
      <c r="E62">
        <f>IFERROR(B62*$E$2,C62)</f>
        <v/>
      </c>
    </row>
    <row r="63" spans="1:5">
      <c r="A63" s="1" t="n">
        <v>32690</v>
      </c>
      <c r="B63">
        <f>INDEX('Input EIA Jet Fuel Price'!$B:$B, MATCH($A63+14,'Input EIA Jet Fuel Price'!$A:$A, 0),1)</f>
        <v/>
      </c>
      <c r="C63">
        <f>INDEX('Input Hawaii Jet Fuel Price'!$B:$B, MATCH($A63,'Input Hawaii Jet Fuel Price'!$A:$A, 0), 1)</f>
        <v/>
      </c>
      <c r="D63">
        <f>IFERROR(C63/B63,"")</f>
        <v/>
      </c>
      <c r="E63">
        <f>IFERROR(B63*$E$2,C63)</f>
        <v/>
      </c>
    </row>
    <row r="64" spans="1:5">
      <c r="A64" s="1" t="n">
        <v>32721</v>
      </c>
      <c r="B64">
        <f>INDEX('Input EIA Jet Fuel Price'!$B:$B, MATCH($A64+14,'Input EIA Jet Fuel Price'!$A:$A, 0),1)</f>
        <v/>
      </c>
      <c r="C64">
        <f>INDEX('Input Hawaii Jet Fuel Price'!$B:$B, MATCH($A64,'Input Hawaii Jet Fuel Price'!$A:$A, 0), 1)</f>
        <v/>
      </c>
      <c r="D64">
        <f>IFERROR(C64/B64,"")</f>
        <v/>
      </c>
      <c r="E64">
        <f>IFERROR(B64*$E$2,C64)</f>
        <v/>
      </c>
    </row>
    <row r="65" spans="1:5">
      <c r="A65" s="1" t="n">
        <v>32752</v>
      </c>
      <c r="B65">
        <f>INDEX('Input EIA Jet Fuel Price'!$B:$B, MATCH($A65+14,'Input EIA Jet Fuel Price'!$A:$A, 0),1)</f>
        <v/>
      </c>
      <c r="C65">
        <f>INDEX('Input Hawaii Jet Fuel Price'!$B:$B, MATCH($A65,'Input Hawaii Jet Fuel Price'!$A:$A, 0), 1)</f>
        <v/>
      </c>
      <c r="D65">
        <f>IFERROR(C65/B65,"")</f>
        <v/>
      </c>
      <c r="E65">
        <f>IFERROR(B65*$E$2,C65)</f>
        <v/>
      </c>
    </row>
    <row r="66" spans="1:5">
      <c r="A66" s="1" t="n">
        <v>32782</v>
      </c>
      <c r="B66">
        <f>INDEX('Input EIA Jet Fuel Price'!$B:$B, MATCH($A66+14,'Input EIA Jet Fuel Price'!$A:$A, 0),1)</f>
        <v/>
      </c>
      <c r="C66">
        <f>INDEX('Input Hawaii Jet Fuel Price'!$B:$B, MATCH($A66,'Input Hawaii Jet Fuel Price'!$A:$A, 0), 1)</f>
        <v/>
      </c>
      <c r="D66">
        <f>IFERROR(C66/B66,"")</f>
        <v/>
      </c>
      <c r="E66">
        <f>IFERROR(B66*$E$2,C66)</f>
        <v/>
      </c>
    </row>
    <row r="67" spans="1:5">
      <c r="A67" s="1" t="n">
        <v>32813</v>
      </c>
      <c r="B67">
        <f>INDEX('Input EIA Jet Fuel Price'!$B:$B, MATCH($A67+14,'Input EIA Jet Fuel Price'!$A:$A, 0),1)</f>
        <v/>
      </c>
      <c r="C67">
        <f>INDEX('Input Hawaii Jet Fuel Price'!$B:$B, MATCH($A67,'Input Hawaii Jet Fuel Price'!$A:$A, 0), 1)</f>
        <v/>
      </c>
      <c r="D67">
        <f>IFERROR(C67/B67,"")</f>
        <v/>
      </c>
      <c r="E67">
        <f>IFERROR(B67*$E$2,C67)</f>
        <v/>
      </c>
    </row>
    <row r="68" spans="1:5">
      <c r="A68" s="1" t="n">
        <v>32843</v>
      </c>
      <c r="B68">
        <f>INDEX('Input EIA Jet Fuel Price'!$B:$B, MATCH($A68+14,'Input EIA Jet Fuel Price'!$A:$A, 0),1)</f>
        <v/>
      </c>
      <c r="C68">
        <f>INDEX('Input Hawaii Jet Fuel Price'!$B:$B, MATCH($A68,'Input Hawaii Jet Fuel Price'!$A:$A, 0), 1)</f>
        <v/>
      </c>
      <c r="D68">
        <f>IFERROR(C68/B68,"")</f>
        <v/>
      </c>
      <c r="E68">
        <f>IFERROR(B68*$E$2,C68)</f>
        <v/>
      </c>
    </row>
    <row r="69" spans="1:5">
      <c r="A69" s="1" t="n">
        <v>32874</v>
      </c>
      <c r="B69">
        <f>B$72</f>
        <v/>
      </c>
      <c r="C69">
        <f>INDEX('Input Hawaii Jet Fuel Price'!$B:$B, MATCH($A69,'Input Hawaii Jet Fuel Price'!$A:$A, 0), 1)</f>
        <v/>
      </c>
      <c r="D69">
        <f>IFERROR(C69/B69,"")</f>
        <v/>
      </c>
      <c r="E69">
        <f>IFERROR(B69*$E$2,C69)</f>
        <v/>
      </c>
    </row>
    <row r="70" spans="1:5">
      <c r="A70" s="1" t="n">
        <v>32905</v>
      </c>
      <c r="B70">
        <f>B$72</f>
        <v/>
      </c>
      <c r="C70">
        <f>INDEX('Input Hawaii Jet Fuel Price'!$B:$B, MATCH($A70,'Input Hawaii Jet Fuel Price'!$A:$A, 0), 1)</f>
        <v/>
      </c>
      <c r="D70">
        <f>IFERROR(C70/B70,"")</f>
        <v/>
      </c>
      <c r="E70">
        <f>IFERROR(B70*$E$2,C70)</f>
        <v/>
      </c>
    </row>
    <row r="71" spans="1:5">
      <c r="A71" s="1" t="n">
        <v>32933</v>
      </c>
      <c r="B71">
        <f>B$72</f>
        <v/>
      </c>
      <c r="C71">
        <f>INDEX('Input Hawaii Jet Fuel Price'!$B:$B, MATCH($A71,'Input Hawaii Jet Fuel Price'!$A:$A, 0), 1)</f>
        <v/>
      </c>
      <c r="D71">
        <f>IFERROR(C71/B71,"")</f>
        <v/>
      </c>
      <c r="E71">
        <f>IFERROR(B71*$E$2,C71)</f>
        <v/>
      </c>
    </row>
    <row r="72" spans="1:5">
      <c r="A72" s="1" t="n">
        <v>32964</v>
      </c>
      <c r="B72">
        <f>INDEX('Input EIA Jet Fuel Price'!$B:$B, MATCH($A72+14,'Input EIA Jet Fuel Price'!$A:$A, 0),1)</f>
        <v/>
      </c>
      <c r="C72">
        <f>INDEX('Input Hawaii Jet Fuel Price'!$B:$B, MATCH($A72,'Input Hawaii Jet Fuel Price'!$A:$A, 0), 1)</f>
        <v/>
      </c>
      <c r="D72">
        <f>IFERROR(C72/B72,"")</f>
        <v/>
      </c>
      <c r="E72">
        <f>IFERROR(B72*$E$2,C72)</f>
        <v/>
      </c>
    </row>
    <row r="73" spans="1:5">
      <c r="A73" s="1" t="n">
        <v>32994</v>
      </c>
      <c r="B73">
        <f>INDEX('Input EIA Jet Fuel Price'!$B:$B, MATCH($A73+14,'Input EIA Jet Fuel Price'!$A:$A, 0),1)</f>
        <v/>
      </c>
      <c r="C73">
        <f>INDEX('Input Hawaii Jet Fuel Price'!$B:$B, MATCH($A73,'Input Hawaii Jet Fuel Price'!$A:$A, 0), 1)</f>
        <v/>
      </c>
      <c r="D73">
        <f>IFERROR(C73/B73,"")</f>
        <v/>
      </c>
      <c r="E73">
        <f>IFERROR(B73*$E$2,C73)</f>
        <v/>
      </c>
    </row>
    <row r="74" spans="1:5">
      <c r="A74" s="1" t="n">
        <v>33025</v>
      </c>
      <c r="B74">
        <f>INDEX('Input EIA Jet Fuel Price'!$B:$B, MATCH($A74+14,'Input EIA Jet Fuel Price'!$A:$A, 0),1)</f>
        <v/>
      </c>
      <c r="C74">
        <f>INDEX('Input Hawaii Jet Fuel Price'!$B:$B, MATCH($A74,'Input Hawaii Jet Fuel Price'!$A:$A, 0), 1)</f>
        <v/>
      </c>
      <c r="D74">
        <f>IFERROR(C74/B74,"")</f>
        <v/>
      </c>
      <c r="E74">
        <f>IFERROR(B74*$E$2,C74)</f>
        <v/>
      </c>
    </row>
    <row r="75" spans="1:5">
      <c r="A75" s="1" t="n">
        <v>33055</v>
      </c>
      <c r="B75">
        <f>INDEX('Input EIA Jet Fuel Price'!$B:$B, MATCH($A75+14,'Input EIA Jet Fuel Price'!$A:$A, 0),1)</f>
        <v/>
      </c>
      <c r="C75">
        <f>INDEX('Input Hawaii Jet Fuel Price'!$B:$B, MATCH($A75,'Input Hawaii Jet Fuel Price'!$A:$A, 0), 1)</f>
        <v/>
      </c>
      <c r="D75">
        <f>IFERROR(C75/B75,"")</f>
        <v/>
      </c>
      <c r="E75">
        <f>IFERROR(B75*$E$2,C75)</f>
        <v/>
      </c>
    </row>
    <row r="76" spans="1:5">
      <c r="A76" s="1" t="n">
        <v>33086</v>
      </c>
      <c r="B76">
        <f>INDEX('Input EIA Jet Fuel Price'!$B:$B, MATCH($A76+14,'Input EIA Jet Fuel Price'!$A:$A, 0),1)</f>
        <v/>
      </c>
      <c r="C76">
        <f>INDEX('Input Hawaii Jet Fuel Price'!$B:$B, MATCH($A76,'Input Hawaii Jet Fuel Price'!$A:$A, 0), 1)</f>
        <v/>
      </c>
      <c r="D76">
        <f>IFERROR(C76/B76,"")</f>
        <v/>
      </c>
      <c r="E76">
        <f>IFERROR(B76*$E$2,C76)</f>
        <v/>
      </c>
    </row>
    <row r="77" spans="1:5">
      <c r="A77" s="1" t="n">
        <v>33117</v>
      </c>
      <c r="B77">
        <f>INDEX('Input EIA Jet Fuel Price'!$B:$B, MATCH($A77+14,'Input EIA Jet Fuel Price'!$A:$A, 0),1)</f>
        <v/>
      </c>
      <c r="C77">
        <f>INDEX('Input Hawaii Jet Fuel Price'!$B:$B, MATCH($A77,'Input Hawaii Jet Fuel Price'!$A:$A, 0), 1)</f>
        <v/>
      </c>
      <c r="D77">
        <f>IFERROR(C77/B77,"")</f>
        <v/>
      </c>
      <c r="E77">
        <f>IFERROR(B77*$E$2,C77)</f>
        <v/>
      </c>
    </row>
    <row r="78" spans="1:5">
      <c r="A78" s="1" t="n">
        <v>33147</v>
      </c>
      <c r="B78">
        <f>INDEX('Input EIA Jet Fuel Price'!$B:$B, MATCH($A78+14,'Input EIA Jet Fuel Price'!$A:$A, 0),1)</f>
        <v/>
      </c>
      <c r="C78">
        <f>INDEX('Input Hawaii Jet Fuel Price'!$B:$B, MATCH($A78,'Input Hawaii Jet Fuel Price'!$A:$A, 0), 1)</f>
        <v/>
      </c>
      <c r="D78">
        <f>IFERROR(C78/B78,"")</f>
        <v/>
      </c>
      <c r="E78">
        <f>IFERROR(B78*$E$2,C78)</f>
        <v/>
      </c>
    </row>
    <row r="79" spans="1:5">
      <c r="A79" s="1" t="n">
        <v>33178</v>
      </c>
      <c r="B79">
        <f>INDEX('Input EIA Jet Fuel Price'!$B:$B, MATCH($A79+14,'Input EIA Jet Fuel Price'!$A:$A, 0),1)</f>
        <v/>
      </c>
      <c r="C79">
        <f>INDEX('Input Hawaii Jet Fuel Price'!$B:$B, MATCH($A79,'Input Hawaii Jet Fuel Price'!$A:$A, 0), 1)</f>
        <v/>
      </c>
      <c r="D79">
        <f>IFERROR(C79/B79,"")</f>
        <v/>
      </c>
      <c r="E79">
        <f>IFERROR(B79*$E$2,C79)</f>
        <v/>
      </c>
    </row>
    <row r="80" spans="1:5">
      <c r="A80" s="1" t="n">
        <v>33208</v>
      </c>
      <c r="B80">
        <f>INDEX('Input EIA Jet Fuel Price'!$B:$B, MATCH($A80+14,'Input EIA Jet Fuel Price'!$A:$A, 0),1)</f>
        <v/>
      </c>
      <c r="C80">
        <f>INDEX('Input Hawaii Jet Fuel Price'!$B:$B, MATCH($A80,'Input Hawaii Jet Fuel Price'!$A:$A, 0), 1)</f>
        <v/>
      </c>
      <c r="D80">
        <f>IFERROR(C80/B80,"")</f>
        <v/>
      </c>
      <c r="E80">
        <f>IFERROR(B80*$E$2,C80)</f>
        <v/>
      </c>
    </row>
    <row r="81" spans="1:5">
      <c r="A81" s="1" t="n">
        <v>33239</v>
      </c>
      <c r="B81">
        <f>INDEX('Input EIA Jet Fuel Price'!$B:$B, MATCH($A81+14,'Input EIA Jet Fuel Price'!$A:$A, 0),1)</f>
        <v/>
      </c>
      <c r="C81">
        <f>INDEX('Input Hawaii Jet Fuel Price'!$B:$B, MATCH($A81,'Input Hawaii Jet Fuel Price'!$A:$A, 0), 1)</f>
        <v/>
      </c>
      <c r="D81">
        <f>IFERROR(C81/B81,"")</f>
        <v/>
      </c>
      <c r="E81">
        <f>IFERROR(B81*$E$2,C81)</f>
        <v/>
      </c>
    </row>
    <row r="82" spans="1:5">
      <c r="A82" s="1" t="n">
        <v>33270</v>
      </c>
      <c r="B82">
        <f>INDEX('Input EIA Jet Fuel Price'!$B:$B, MATCH($A82+14,'Input EIA Jet Fuel Price'!$A:$A, 0),1)</f>
        <v/>
      </c>
      <c r="C82">
        <f>INDEX('Input Hawaii Jet Fuel Price'!$B:$B, MATCH($A82,'Input Hawaii Jet Fuel Price'!$A:$A, 0), 1)</f>
        <v/>
      </c>
      <c r="D82">
        <f>IFERROR(C82/B82,"")</f>
        <v/>
      </c>
      <c r="E82">
        <f>IFERROR(B82*$E$2,C82)</f>
        <v/>
      </c>
    </row>
    <row r="83" spans="1:5">
      <c r="A83" s="1" t="n">
        <v>33298</v>
      </c>
      <c r="B83">
        <f>INDEX('Input EIA Jet Fuel Price'!$B:$B, MATCH($A83+14,'Input EIA Jet Fuel Price'!$A:$A, 0),1)</f>
        <v/>
      </c>
      <c r="C83">
        <f>INDEX('Input Hawaii Jet Fuel Price'!$B:$B, MATCH($A83,'Input Hawaii Jet Fuel Price'!$A:$A, 0), 1)</f>
        <v/>
      </c>
      <c r="D83">
        <f>IFERROR(C83/B83,"")</f>
        <v/>
      </c>
      <c r="E83">
        <f>IFERROR(B83*$E$2,C83)</f>
        <v/>
      </c>
    </row>
    <row r="84" spans="1:5">
      <c r="A84" s="1" t="n">
        <v>33329</v>
      </c>
      <c r="B84">
        <f>INDEX('Input EIA Jet Fuel Price'!$B:$B, MATCH($A84+14,'Input EIA Jet Fuel Price'!$A:$A, 0),1)</f>
        <v/>
      </c>
      <c r="C84">
        <f>INDEX('Input Hawaii Jet Fuel Price'!$B:$B, MATCH($A84,'Input Hawaii Jet Fuel Price'!$A:$A, 0), 1)</f>
        <v/>
      </c>
      <c r="D84">
        <f>IFERROR(C84/B84,"")</f>
        <v/>
      </c>
      <c r="E84">
        <f>IFERROR(B84*$E$2,C84)</f>
        <v/>
      </c>
    </row>
    <row r="85" spans="1:5">
      <c r="A85" s="1" t="n">
        <v>33359</v>
      </c>
      <c r="B85">
        <f>INDEX('Input EIA Jet Fuel Price'!$B:$B, MATCH($A85+14,'Input EIA Jet Fuel Price'!$A:$A, 0),1)</f>
        <v/>
      </c>
      <c r="C85">
        <f>INDEX('Input Hawaii Jet Fuel Price'!$B:$B, MATCH($A85,'Input Hawaii Jet Fuel Price'!$A:$A, 0), 1)</f>
        <v/>
      </c>
      <c r="D85">
        <f>IFERROR(C85/B85,"")</f>
        <v/>
      </c>
      <c r="E85">
        <f>IFERROR(B85*$E$2,C85)</f>
        <v/>
      </c>
    </row>
    <row r="86" spans="1:5">
      <c r="A86" s="1" t="n">
        <v>33390</v>
      </c>
      <c r="B86">
        <f>INDEX('Input EIA Jet Fuel Price'!$B:$B, MATCH($A86+14,'Input EIA Jet Fuel Price'!$A:$A, 0),1)</f>
        <v/>
      </c>
      <c r="C86">
        <f>INDEX('Input Hawaii Jet Fuel Price'!$B:$B, MATCH($A86,'Input Hawaii Jet Fuel Price'!$A:$A, 0), 1)</f>
        <v/>
      </c>
      <c r="D86">
        <f>IFERROR(C86/B86,"")</f>
        <v/>
      </c>
      <c r="E86">
        <f>IFERROR(B86*$E$2,C86)</f>
        <v/>
      </c>
    </row>
    <row r="87" spans="1:5">
      <c r="A87" s="1" t="n">
        <v>33420</v>
      </c>
      <c r="B87">
        <f>INDEX('Input EIA Jet Fuel Price'!$B:$B, MATCH($A87+14,'Input EIA Jet Fuel Price'!$A:$A, 0),1)</f>
        <v/>
      </c>
      <c r="C87">
        <f>INDEX('Input Hawaii Jet Fuel Price'!$B:$B, MATCH($A87,'Input Hawaii Jet Fuel Price'!$A:$A, 0), 1)</f>
        <v/>
      </c>
      <c r="D87">
        <f>IFERROR(C87/B87,"")</f>
        <v/>
      </c>
      <c r="E87">
        <f>IFERROR(B87*$E$2,C87)</f>
        <v/>
      </c>
    </row>
    <row r="88" spans="1:5">
      <c r="A88" s="1" t="n">
        <v>33451</v>
      </c>
      <c r="B88">
        <f>INDEX('Input EIA Jet Fuel Price'!$B:$B, MATCH($A88+14,'Input EIA Jet Fuel Price'!$A:$A, 0),1)</f>
        <v/>
      </c>
      <c r="C88">
        <f>INDEX('Input Hawaii Jet Fuel Price'!$B:$B, MATCH($A88,'Input Hawaii Jet Fuel Price'!$A:$A, 0), 1)</f>
        <v/>
      </c>
      <c r="D88">
        <f>IFERROR(C88/B88,"")</f>
        <v/>
      </c>
      <c r="E88">
        <f>IFERROR(B88*$E$2,C88)</f>
        <v/>
      </c>
    </row>
    <row r="89" spans="1:5">
      <c r="A89" s="1" t="n">
        <v>33482</v>
      </c>
      <c r="B89">
        <f>INDEX('Input EIA Jet Fuel Price'!$B:$B, MATCH($A89+14,'Input EIA Jet Fuel Price'!$A:$A, 0),1)</f>
        <v/>
      </c>
      <c r="C89">
        <f>INDEX('Input Hawaii Jet Fuel Price'!$B:$B, MATCH($A89,'Input Hawaii Jet Fuel Price'!$A:$A, 0), 1)</f>
        <v/>
      </c>
      <c r="D89">
        <f>IFERROR(C89/B89,"")</f>
        <v/>
      </c>
      <c r="E89">
        <f>IFERROR(B89*$E$2,C89)</f>
        <v/>
      </c>
    </row>
    <row r="90" spans="1:5">
      <c r="A90" s="1" t="n">
        <v>33512</v>
      </c>
      <c r="B90">
        <f>INDEX('Input EIA Jet Fuel Price'!$B:$B, MATCH($A90+14,'Input EIA Jet Fuel Price'!$A:$A, 0),1)</f>
        <v/>
      </c>
      <c r="C90">
        <f>INDEX('Input Hawaii Jet Fuel Price'!$B:$B, MATCH($A90,'Input Hawaii Jet Fuel Price'!$A:$A, 0), 1)</f>
        <v/>
      </c>
      <c r="D90">
        <f>IFERROR(C90/B90,"")</f>
        <v/>
      </c>
      <c r="E90">
        <f>IFERROR(B90*$E$2,C90)</f>
        <v/>
      </c>
    </row>
    <row r="91" spans="1:5">
      <c r="A91" s="1" t="n">
        <v>33543</v>
      </c>
      <c r="B91">
        <f>INDEX('Input EIA Jet Fuel Price'!$B:$B, MATCH($A91+14,'Input EIA Jet Fuel Price'!$A:$A, 0),1)</f>
        <v/>
      </c>
      <c r="C91">
        <f>INDEX('Input Hawaii Jet Fuel Price'!$B:$B, MATCH($A91,'Input Hawaii Jet Fuel Price'!$A:$A, 0), 1)</f>
        <v/>
      </c>
      <c r="D91">
        <f>IFERROR(C91/B91,"")</f>
        <v/>
      </c>
      <c r="E91">
        <f>IFERROR(B91*$E$2,C91)</f>
        <v/>
      </c>
    </row>
    <row r="92" spans="1:5">
      <c r="A92" s="1" t="n">
        <v>33573</v>
      </c>
      <c r="B92">
        <f>INDEX('Input EIA Jet Fuel Price'!$B:$B, MATCH($A92+14,'Input EIA Jet Fuel Price'!$A:$A, 0),1)</f>
        <v/>
      </c>
      <c r="C92">
        <f>INDEX('Input Hawaii Jet Fuel Price'!$B:$B, MATCH($A92,'Input Hawaii Jet Fuel Price'!$A:$A, 0), 1)</f>
        <v/>
      </c>
      <c r="D92">
        <f>IFERROR(C92/B92,"")</f>
        <v/>
      </c>
      <c r="E92">
        <f>IFERROR(B92*$E$2,C92)</f>
        <v/>
      </c>
    </row>
    <row r="93" spans="1:5">
      <c r="A93" s="1" t="n">
        <v>33604</v>
      </c>
      <c r="B93">
        <f>INDEX('Input EIA Jet Fuel Price'!$B:$B, MATCH($A93+14,'Input EIA Jet Fuel Price'!$A:$A, 0),1)</f>
        <v/>
      </c>
      <c r="C93">
        <f>INDEX('Input Hawaii Jet Fuel Price'!$B:$B, MATCH($A93,'Input Hawaii Jet Fuel Price'!$A:$A, 0), 1)</f>
        <v/>
      </c>
      <c r="D93">
        <f>IFERROR(C93/B93,"")</f>
        <v/>
      </c>
      <c r="E93">
        <f>IFERROR(B93*$E$2,C93)</f>
        <v/>
      </c>
    </row>
    <row r="94" spans="1:5">
      <c r="A94" s="1" t="n">
        <v>33635</v>
      </c>
      <c r="B94">
        <f>INDEX('Input EIA Jet Fuel Price'!$B:$B, MATCH($A94+14,'Input EIA Jet Fuel Price'!$A:$A, 0),1)</f>
        <v/>
      </c>
      <c r="C94">
        <f>INDEX('Input Hawaii Jet Fuel Price'!$B:$B, MATCH($A94,'Input Hawaii Jet Fuel Price'!$A:$A, 0), 1)</f>
        <v/>
      </c>
      <c r="D94">
        <f>IFERROR(C94/B94,"")</f>
        <v/>
      </c>
      <c r="E94">
        <f>IFERROR(B94*$E$2,C94)</f>
        <v/>
      </c>
    </row>
    <row r="95" spans="1:5">
      <c r="A95" s="1" t="n">
        <v>33664</v>
      </c>
      <c r="B95">
        <f>INDEX('Input EIA Jet Fuel Price'!$B:$B, MATCH($A95+14,'Input EIA Jet Fuel Price'!$A:$A, 0),1)</f>
        <v/>
      </c>
      <c r="C95">
        <f>INDEX('Input Hawaii Jet Fuel Price'!$B:$B, MATCH($A95,'Input Hawaii Jet Fuel Price'!$A:$A, 0), 1)</f>
        <v/>
      </c>
      <c r="D95">
        <f>IFERROR(C95/B95,"")</f>
        <v/>
      </c>
      <c r="E95">
        <f>IFERROR(B95*$E$2,C95)</f>
        <v/>
      </c>
    </row>
    <row r="96" spans="1:5">
      <c r="A96" s="1" t="n">
        <v>33695</v>
      </c>
      <c r="B96">
        <f>INDEX('Input EIA Jet Fuel Price'!$B:$B, MATCH($A96+14,'Input EIA Jet Fuel Price'!$A:$A, 0),1)</f>
        <v/>
      </c>
      <c r="C96">
        <f>INDEX('Input Hawaii Jet Fuel Price'!$B:$B, MATCH($A96,'Input Hawaii Jet Fuel Price'!$A:$A, 0), 1)</f>
        <v/>
      </c>
      <c r="D96">
        <f>IFERROR(C96/B96,"")</f>
        <v/>
      </c>
      <c r="E96">
        <f>IFERROR(B96*$E$2,C96)</f>
        <v/>
      </c>
    </row>
    <row r="97" spans="1:5">
      <c r="A97" s="1" t="n">
        <v>33725</v>
      </c>
      <c r="B97">
        <f>INDEX('Input EIA Jet Fuel Price'!$B:$B, MATCH($A97+14,'Input EIA Jet Fuel Price'!$A:$A, 0),1)</f>
        <v/>
      </c>
      <c r="C97">
        <f>INDEX('Input Hawaii Jet Fuel Price'!$B:$B, MATCH($A97,'Input Hawaii Jet Fuel Price'!$A:$A, 0), 1)</f>
        <v/>
      </c>
      <c r="D97">
        <f>IFERROR(C97/B97,"")</f>
        <v/>
      </c>
      <c r="E97">
        <f>IFERROR(B97*$E$2,C97)</f>
        <v/>
      </c>
    </row>
    <row r="98" spans="1:5">
      <c r="A98" s="1" t="n">
        <v>33756</v>
      </c>
      <c r="B98">
        <f>INDEX('Input EIA Jet Fuel Price'!$B:$B, MATCH($A98+14,'Input EIA Jet Fuel Price'!$A:$A, 0),1)</f>
        <v/>
      </c>
      <c r="C98">
        <f>INDEX('Input Hawaii Jet Fuel Price'!$B:$B, MATCH($A98,'Input Hawaii Jet Fuel Price'!$A:$A, 0), 1)</f>
        <v/>
      </c>
      <c r="D98">
        <f>IFERROR(C98/B98,"")</f>
        <v/>
      </c>
      <c r="E98">
        <f>IFERROR(B98*$E$2,C98)</f>
        <v/>
      </c>
    </row>
    <row r="99" spans="1:5">
      <c r="A99" s="1" t="n">
        <v>33786</v>
      </c>
      <c r="B99">
        <f>INDEX('Input EIA Jet Fuel Price'!$B:$B, MATCH($A99+14,'Input EIA Jet Fuel Price'!$A:$A, 0),1)</f>
        <v/>
      </c>
      <c r="C99">
        <f>INDEX('Input Hawaii Jet Fuel Price'!$B:$B, MATCH($A99,'Input Hawaii Jet Fuel Price'!$A:$A, 0), 1)</f>
        <v/>
      </c>
      <c r="D99">
        <f>IFERROR(C99/B99,"")</f>
        <v/>
      </c>
      <c r="E99">
        <f>IFERROR(B99*$E$2,C99)</f>
        <v/>
      </c>
    </row>
    <row r="100" spans="1:5">
      <c r="A100" s="1" t="n">
        <v>33817</v>
      </c>
      <c r="B100">
        <f>INDEX('Input EIA Jet Fuel Price'!$B:$B, MATCH($A100+14,'Input EIA Jet Fuel Price'!$A:$A, 0),1)</f>
        <v/>
      </c>
      <c r="C100">
        <f>INDEX('Input Hawaii Jet Fuel Price'!$B:$B, MATCH($A100,'Input Hawaii Jet Fuel Price'!$A:$A, 0), 1)</f>
        <v/>
      </c>
      <c r="D100">
        <f>IFERROR(C100/B100,"")</f>
        <v/>
      </c>
      <c r="E100">
        <f>IFERROR(B100*$E$2,C100)</f>
        <v/>
      </c>
    </row>
    <row r="101" spans="1:5">
      <c r="A101" s="1" t="n">
        <v>33848</v>
      </c>
      <c r="B101">
        <f>INDEX('Input EIA Jet Fuel Price'!$B:$B, MATCH($A101+14,'Input EIA Jet Fuel Price'!$A:$A, 0),1)</f>
        <v/>
      </c>
      <c r="C101">
        <f>INDEX('Input Hawaii Jet Fuel Price'!$B:$B, MATCH($A101,'Input Hawaii Jet Fuel Price'!$A:$A, 0), 1)</f>
        <v/>
      </c>
      <c r="D101">
        <f>IFERROR(C101/B101,"")</f>
        <v/>
      </c>
      <c r="E101">
        <f>IFERROR(B101*$E$2,C101)</f>
        <v/>
      </c>
    </row>
    <row r="102" spans="1:5">
      <c r="A102" s="1" t="n">
        <v>33878</v>
      </c>
      <c r="B102">
        <f>INDEX('Input EIA Jet Fuel Price'!$B:$B, MATCH($A102+14,'Input EIA Jet Fuel Price'!$A:$A, 0),1)</f>
        <v/>
      </c>
      <c r="C102">
        <f>INDEX('Input Hawaii Jet Fuel Price'!$B:$B, MATCH($A102,'Input Hawaii Jet Fuel Price'!$A:$A, 0), 1)</f>
        <v/>
      </c>
      <c r="D102">
        <f>IFERROR(C102/B102,"")</f>
        <v/>
      </c>
      <c r="E102">
        <f>IFERROR(B102*$E$2,C102)</f>
        <v/>
      </c>
    </row>
    <row r="103" spans="1:5">
      <c r="A103" s="1" t="n">
        <v>33909</v>
      </c>
      <c r="B103">
        <f>INDEX('Input EIA Jet Fuel Price'!$B:$B, MATCH($A103+14,'Input EIA Jet Fuel Price'!$A:$A, 0),1)</f>
        <v/>
      </c>
      <c r="C103">
        <f>INDEX('Input Hawaii Jet Fuel Price'!$B:$B, MATCH($A103,'Input Hawaii Jet Fuel Price'!$A:$A, 0), 1)</f>
        <v/>
      </c>
      <c r="D103">
        <f>IFERROR(C103/B103,"")</f>
        <v/>
      </c>
      <c r="E103">
        <f>IFERROR(B103*$E$2,C103)</f>
        <v/>
      </c>
    </row>
    <row r="104" spans="1:5">
      <c r="A104" s="1" t="n">
        <v>33939</v>
      </c>
      <c r="B104">
        <f>INDEX('Input EIA Jet Fuel Price'!$B:$B, MATCH($A104+14,'Input EIA Jet Fuel Price'!$A:$A, 0),1)</f>
        <v/>
      </c>
      <c r="C104">
        <f>INDEX('Input Hawaii Jet Fuel Price'!$B:$B, MATCH($A104,'Input Hawaii Jet Fuel Price'!$A:$A, 0), 1)</f>
        <v/>
      </c>
      <c r="D104">
        <f>IFERROR(C104/B104,"")</f>
        <v/>
      </c>
      <c r="E104">
        <f>IFERROR(B104*$E$2,C104)</f>
        <v/>
      </c>
    </row>
    <row r="105" spans="1:5">
      <c r="A105" s="1" t="n">
        <v>33970</v>
      </c>
      <c r="B105">
        <f>INDEX('Input EIA Jet Fuel Price'!$B:$B, MATCH($A105+14,'Input EIA Jet Fuel Price'!$A:$A, 0),1)</f>
        <v/>
      </c>
      <c r="C105">
        <f>INDEX('Input Hawaii Jet Fuel Price'!$B:$B, MATCH($A105,'Input Hawaii Jet Fuel Price'!$A:$A, 0), 1)</f>
        <v/>
      </c>
      <c r="D105">
        <f>IFERROR(C105/B105,"")</f>
        <v/>
      </c>
      <c r="E105">
        <f>IFERROR(B105*$E$2,C105)</f>
        <v/>
      </c>
    </row>
    <row r="106" spans="1:5">
      <c r="A106" s="1" t="n">
        <v>34001</v>
      </c>
      <c r="B106">
        <f>INDEX('Input EIA Jet Fuel Price'!$B:$B, MATCH($A106+14,'Input EIA Jet Fuel Price'!$A:$A, 0),1)</f>
        <v/>
      </c>
      <c r="C106">
        <f>INDEX('Input Hawaii Jet Fuel Price'!$B:$B, MATCH($A106,'Input Hawaii Jet Fuel Price'!$A:$A, 0), 1)</f>
        <v/>
      </c>
      <c r="D106">
        <f>IFERROR(C106/B106,"")</f>
        <v/>
      </c>
      <c r="E106">
        <f>IFERROR(B106*$E$2,C106)</f>
        <v/>
      </c>
    </row>
    <row r="107" spans="1:5">
      <c r="A107" s="1" t="n">
        <v>34029</v>
      </c>
      <c r="B107">
        <f>INDEX('Input EIA Jet Fuel Price'!$B:$B, MATCH($A107+14,'Input EIA Jet Fuel Price'!$A:$A, 0),1)</f>
        <v/>
      </c>
      <c r="C107">
        <f>INDEX('Input Hawaii Jet Fuel Price'!$B:$B, MATCH($A107,'Input Hawaii Jet Fuel Price'!$A:$A, 0), 1)</f>
        <v/>
      </c>
      <c r="D107">
        <f>IFERROR(C107/B107,"")</f>
        <v/>
      </c>
      <c r="E107">
        <f>IFERROR(B107*$E$2,C107)</f>
        <v/>
      </c>
    </row>
    <row r="108" spans="1:5">
      <c r="A108" s="1" t="n">
        <v>34060</v>
      </c>
      <c r="B108">
        <f>INDEX('Input EIA Jet Fuel Price'!$B:$B, MATCH($A108+14,'Input EIA Jet Fuel Price'!$A:$A, 0),1)</f>
        <v/>
      </c>
      <c r="C108">
        <f>INDEX('Input Hawaii Jet Fuel Price'!$B:$B, MATCH($A108,'Input Hawaii Jet Fuel Price'!$A:$A, 0), 1)</f>
        <v/>
      </c>
      <c r="D108">
        <f>IFERROR(C108/B108,"")</f>
        <v/>
      </c>
      <c r="E108">
        <f>IFERROR(B108*$E$2,C108)</f>
        <v/>
      </c>
    </row>
    <row r="109" spans="1:5">
      <c r="A109" s="1" t="n">
        <v>34090</v>
      </c>
      <c r="B109">
        <f>INDEX('Input EIA Jet Fuel Price'!$B:$B, MATCH($A109+14,'Input EIA Jet Fuel Price'!$A:$A, 0),1)</f>
        <v/>
      </c>
      <c r="C109">
        <f>INDEX('Input Hawaii Jet Fuel Price'!$B:$B, MATCH($A109,'Input Hawaii Jet Fuel Price'!$A:$A, 0), 1)</f>
        <v/>
      </c>
      <c r="D109">
        <f>IFERROR(C109/B109,"")</f>
        <v/>
      </c>
      <c r="E109">
        <f>IFERROR(B109*$E$2,C109)</f>
        <v/>
      </c>
    </row>
    <row r="110" spans="1:5">
      <c r="A110" s="1" t="n">
        <v>34121</v>
      </c>
      <c r="B110">
        <f>INDEX('Input EIA Jet Fuel Price'!$B:$B, MATCH($A110+14,'Input EIA Jet Fuel Price'!$A:$A, 0),1)</f>
        <v/>
      </c>
      <c r="C110">
        <f>INDEX('Input Hawaii Jet Fuel Price'!$B:$B, MATCH($A110,'Input Hawaii Jet Fuel Price'!$A:$A, 0), 1)</f>
        <v/>
      </c>
      <c r="D110">
        <f>IFERROR(C110/B110,"")</f>
        <v/>
      </c>
      <c r="E110">
        <f>IFERROR(B110*$E$2,C110)</f>
        <v/>
      </c>
    </row>
    <row r="111" spans="1:5">
      <c r="A111" s="1" t="n">
        <v>34151</v>
      </c>
      <c r="B111">
        <f>INDEX('Input EIA Jet Fuel Price'!$B:$B, MATCH($A111+14,'Input EIA Jet Fuel Price'!$A:$A, 0),1)</f>
        <v/>
      </c>
      <c r="C111">
        <f>INDEX('Input Hawaii Jet Fuel Price'!$B:$B, MATCH($A111,'Input Hawaii Jet Fuel Price'!$A:$A, 0), 1)</f>
        <v/>
      </c>
      <c r="D111">
        <f>IFERROR(C111/B111,"")</f>
        <v/>
      </c>
      <c r="E111">
        <f>IFERROR(B111*$E$2,C111)</f>
        <v/>
      </c>
    </row>
    <row r="112" spans="1:5">
      <c r="A112" s="1" t="n">
        <v>34182</v>
      </c>
      <c r="B112">
        <f>INDEX('Input EIA Jet Fuel Price'!$B:$B, MATCH($A112+14,'Input EIA Jet Fuel Price'!$A:$A, 0),1)</f>
        <v/>
      </c>
      <c r="C112">
        <f>INDEX('Input Hawaii Jet Fuel Price'!$B:$B, MATCH($A112,'Input Hawaii Jet Fuel Price'!$A:$A, 0), 1)</f>
        <v/>
      </c>
      <c r="D112">
        <f>IFERROR(C112/B112,"")</f>
        <v/>
      </c>
      <c r="E112">
        <f>IFERROR(B112*$E$2,C112)</f>
        <v/>
      </c>
    </row>
    <row r="113" spans="1:5">
      <c r="A113" s="1" t="n">
        <v>34213</v>
      </c>
      <c r="B113">
        <f>INDEX('Input EIA Jet Fuel Price'!$B:$B, MATCH($A113+14,'Input EIA Jet Fuel Price'!$A:$A, 0),1)</f>
        <v/>
      </c>
      <c r="C113">
        <f>INDEX('Input Hawaii Jet Fuel Price'!$B:$B, MATCH($A113,'Input Hawaii Jet Fuel Price'!$A:$A, 0), 1)</f>
        <v/>
      </c>
      <c r="D113">
        <f>IFERROR(C113/B113,"")</f>
        <v/>
      </c>
      <c r="E113">
        <f>IFERROR(B113*$E$2,C113)</f>
        <v/>
      </c>
    </row>
    <row r="114" spans="1:5">
      <c r="A114" s="1" t="n">
        <v>34243</v>
      </c>
      <c r="B114">
        <f>INDEX('Input EIA Jet Fuel Price'!$B:$B, MATCH($A114+14,'Input EIA Jet Fuel Price'!$A:$A, 0),1)</f>
        <v/>
      </c>
      <c r="C114">
        <f>INDEX('Input Hawaii Jet Fuel Price'!$B:$B, MATCH($A114,'Input Hawaii Jet Fuel Price'!$A:$A, 0), 1)</f>
        <v/>
      </c>
      <c r="D114">
        <f>IFERROR(C114/B114,"")</f>
        <v/>
      </c>
      <c r="E114">
        <f>IFERROR(B114*$E$2,C114)</f>
        <v/>
      </c>
    </row>
    <row r="115" spans="1:5">
      <c r="A115" s="1" t="n">
        <v>34274</v>
      </c>
      <c r="B115">
        <f>INDEX('Input EIA Jet Fuel Price'!$B:$B, MATCH($A115+14,'Input EIA Jet Fuel Price'!$A:$A, 0),1)</f>
        <v/>
      </c>
      <c r="C115">
        <f>INDEX('Input Hawaii Jet Fuel Price'!$B:$B, MATCH($A115,'Input Hawaii Jet Fuel Price'!$A:$A, 0), 1)</f>
        <v/>
      </c>
      <c r="D115">
        <f>IFERROR(C115/B115,"")</f>
        <v/>
      </c>
      <c r="E115">
        <f>IFERROR(B115*$E$2,C115)</f>
        <v/>
      </c>
    </row>
    <row r="116" spans="1:5">
      <c r="A116" s="1" t="n">
        <v>34304</v>
      </c>
      <c r="B116">
        <f>INDEX('Input EIA Jet Fuel Price'!$B:$B, MATCH($A116+14,'Input EIA Jet Fuel Price'!$A:$A, 0),1)</f>
        <v/>
      </c>
      <c r="C116">
        <f>INDEX('Input Hawaii Jet Fuel Price'!$B:$B, MATCH($A116,'Input Hawaii Jet Fuel Price'!$A:$A, 0), 1)</f>
        <v/>
      </c>
      <c r="D116">
        <f>IFERROR(C116/B116,"")</f>
        <v/>
      </c>
      <c r="E116">
        <f>IFERROR(B116*$E$2,C116)</f>
        <v/>
      </c>
    </row>
    <row r="117" spans="1:5">
      <c r="A117" s="1" t="n">
        <v>34335</v>
      </c>
      <c r="B117">
        <f>INDEX('Input EIA Jet Fuel Price'!$B:$B, MATCH($A117+14,'Input EIA Jet Fuel Price'!$A:$A, 0),1)</f>
        <v/>
      </c>
      <c r="C117">
        <f>INDEX('Input Hawaii Jet Fuel Price'!$B:$B, MATCH($A117,'Input Hawaii Jet Fuel Price'!$A:$A, 0), 1)</f>
        <v/>
      </c>
      <c r="D117">
        <f>IFERROR(C117/B117,"")</f>
        <v/>
      </c>
      <c r="E117">
        <f>IFERROR(B117*$E$2,C117)</f>
        <v/>
      </c>
    </row>
    <row r="118" spans="1:5">
      <c r="A118" s="1" t="n">
        <v>34366</v>
      </c>
      <c r="B118">
        <f>INDEX('Input EIA Jet Fuel Price'!$B:$B, MATCH($A118+14,'Input EIA Jet Fuel Price'!$A:$A, 0),1)</f>
        <v/>
      </c>
      <c r="C118">
        <f>INDEX('Input Hawaii Jet Fuel Price'!$B:$B, MATCH($A118,'Input Hawaii Jet Fuel Price'!$A:$A, 0), 1)</f>
        <v/>
      </c>
      <c r="D118">
        <f>IFERROR(C118/B118,"")</f>
        <v/>
      </c>
      <c r="E118">
        <f>IFERROR(B118*$E$2,C118)</f>
        <v/>
      </c>
    </row>
    <row r="119" spans="1:5">
      <c r="A119" s="1" t="n">
        <v>34394</v>
      </c>
      <c r="B119">
        <f>INDEX('Input EIA Jet Fuel Price'!$B:$B, MATCH($A119+14,'Input EIA Jet Fuel Price'!$A:$A, 0),1)</f>
        <v/>
      </c>
      <c r="C119">
        <f>INDEX('Input Hawaii Jet Fuel Price'!$B:$B, MATCH($A119,'Input Hawaii Jet Fuel Price'!$A:$A, 0), 1)</f>
        <v/>
      </c>
      <c r="D119">
        <f>IFERROR(C119/B119,"")</f>
        <v/>
      </c>
      <c r="E119">
        <f>IFERROR(B119*$E$2,C119)</f>
        <v/>
      </c>
    </row>
    <row r="120" spans="1:5">
      <c r="A120" s="1" t="n">
        <v>34425</v>
      </c>
      <c r="B120">
        <f>INDEX('Input EIA Jet Fuel Price'!$B:$B, MATCH($A120+14,'Input EIA Jet Fuel Price'!$A:$A, 0),1)</f>
        <v/>
      </c>
      <c r="C120">
        <f>INDEX('Input Hawaii Jet Fuel Price'!$B:$B, MATCH($A120,'Input Hawaii Jet Fuel Price'!$A:$A, 0), 1)</f>
        <v/>
      </c>
      <c r="D120">
        <f>IFERROR(C120/B120,"")</f>
        <v/>
      </c>
      <c r="E120">
        <f>IFERROR(B120*$E$2,C120)</f>
        <v/>
      </c>
    </row>
    <row r="121" spans="1:5">
      <c r="A121" s="1" t="n">
        <v>34455</v>
      </c>
      <c r="B121">
        <f>INDEX('Input EIA Jet Fuel Price'!$B:$B, MATCH($A121+14,'Input EIA Jet Fuel Price'!$A:$A, 0),1)</f>
        <v/>
      </c>
      <c r="C121">
        <f>INDEX('Input Hawaii Jet Fuel Price'!$B:$B, MATCH($A121,'Input Hawaii Jet Fuel Price'!$A:$A, 0), 1)</f>
        <v/>
      </c>
      <c r="D121">
        <f>IFERROR(C121/B121,"")</f>
        <v/>
      </c>
      <c r="E121">
        <f>IFERROR(B121*$E$2,C121)</f>
        <v/>
      </c>
    </row>
    <row r="122" spans="1:5">
      <c r="A122" s="1" t="n">
        <v>34486</v>
      </c>
      <c r="B122">
        <f>INDEX('Input EIA Jet Fuel Price'!$B:$B, MATCH($A122+14,'Input EIA Jet Fuel Price'!$A:$A, 0),1)</f>
        <v/>
      </c>
      <c r="C122">
        <f>INDEX('Input Hawaii Jet Fuel Price'!$B:$B, MATCH($A122,'Input Hawaii Jet Fuel Price'!$A:$A, 0), 1)</f>
        <v/>
      </c>
      <c r="D122">
        <f>IFERROR(C122/B122,"")</f>
        <v/>
      </c>
      <c r="E122">
        <f>IFERROR(B122*$E$2,C122)</f>
        <v/>
      </c>
    </row>
    <row r="123" spans="1:5">
      <c r="A123" s="1" t="n">
        <v>34516</v>
      </c>
      <c r="B123">
        <f>INDEX('Input EIA Jet Fuel Price'!$B:$B, MATCH($A123+14,'Input EIA Jet Fuel Price'!$A:$A, 0),1)</f>
        <v/>
      </c>
      <c r="C123">
        <f>INDEX('Input Hawaii Jet Fuel Price'!$B:$B, MATCH($A123,'Input Hawaii Jet Fuel Price'!$A:$A, 0), 1)</f>
        <v/>
      </c>
      <c r="D123">
        <f>IFERROR(C123/B123,"")</f>
        <v/>
      </c>
      <c r="E123">
        <f>IFERROR(B123*$E$2,C123)</f>
        <v/>
      </c>
    </row>
    <row r="124" spans="1:5">
      <c r="A124" s="1" t="n">
        <v>34547</v>
      </c>
      <c r="B124">
        <f>INDEX('Input EIA Jet Fuel Price'!$B:$B, MATCH($A124+14,'Input EIA Jet Fuel Price'!$A:$A, 0),1)</f>
        <v/>
      </c>
      <c r="C124">
        <f>INDEX('Input Hawaii Jet Fuel Price'!$B:$B, MATCH($A124,'Input Hawaii Jet Fuel Price'!$A:$A, 0), 1)</f>
        <v/>
      </c>
      <c r="D124">
        <f>IFERROR(C124/B124,"")</f>
        <v/>
      </c>
      <c r="E124">
        <f>IFERROR(B124*$E$2,C124)</f>
        <v/>
      </c>
    </row>
    <row r="125" spans="1:5">
      <c r="A125" s="1" t="n">
        <v>34578</v>
      </c>
      <c r="B125">
        <f>INDEX('Input EIA Jet Fuel Price'!$B:$B, MATCH($A125+14,'Input EIA Jet Fuel Price'!$A:$A, 0),1)</f>
        <v/>
      </c>
      <c r="C125">
        <f>INDEX('Input Hawaii Jet Fuel Price'!$B:$B, MATCH($A125,'Input Hawaii Jet Fuel Price'!$A:$A, 0), 1)</f>
        <v/>
      </c>
      <c r="D125">
        <f>IFERROR(C125/B125,"")</f>
        <v/>
      </c>
      <c r="E125">
        <f>IFERROR(B125*$E$2,C125)</f>
        <v/>
      </c>
    </row>
    <row r="126" spans="1:5">
      <c r="A126" s="1" t="n">
        <v>34608</v>
      </c>
      <c r="B126">
        <f>INDEX('Input EIA Jet Fuel Price'!$B:$B, MATCH($A126+14,'Input EIA Jet Fuel Price'!$A:$A, 0),1)</f>
        <v/>
      </c>
      <c r="C126">
        <f>INDEX('Input Hawaii Jet Fuel Price'!$B:$B, MATCH($A126,'Input Hawaii Jet Fuel Price'!$A:$A, 0), 1)</f>
        <v/>
      </c>
      <c r="D126">
        <f>IFERROR(C126/B126,"")</f>
        <v/>
      </c>
      <c r="E126">
        <f>IFERROR(B126*$E$2,C126)</f>
        <v/>
      </c>
    </row>
    <row r="127" spans="1:5">
      <c r="A127" s="1" t="n">
        <v>34639</v>
      </c>
      <c r="B127">
        <f>INDEX('Input EIA Jet Fuel Price'!$B:$B, MATCH($A127+14,'Input EIA Jet Fuel Price'!$A:$A, 0),1)</f>
        <v/>
      </c>
      <c r="C127">
        <f>INDEX('Input Hawaii Jet Fuel Price'!$B:$B, MATCH($A127,'Input Hawaii Jet Fuel Price'!$A:$A, 0), 1)</f>
        <v/>
      </c>
      <c r="D127">
        <f>IFERROR(C127/B127,"")</f>
        <v/>
      </c>
      <c r="E127">
        <f>IFERROR(B127*$E$2,C127)</f>
        <v/>
      </c>
    </row>
    <row r="128" spans="1:5">
      <c r="A128" s="1" t="n">
        <v>34669</v>
      </c>
      <c r="B128">
        <f>INDEX('Input EIA Jet Fuel Price'!$B:$B, MATCH($A128+14,'Input EIA Jet Fuel Price'!$A:$A, 0),1)</f>
        <v/>
      </c>
      <c r="C128">
        <f>INDEX('Input Hawaii Jet Fuel Price'!$B:$B, MATCH($A128,'Input Hawaii Jet Fuel Price'!$A:$A, 0), 1)</f>
        <v/>
      </c>
      <c r="D128">
        <f>IFERROR(C128/B128,"")</f>
        <v/>
      </c>
      <c r="E128">
        <f>IFERROR(B128*$E$2,C128)</f>
        <v/>
      </c>
    </row>
    <row r="129" spans="1:5">
      <c r="A129" s="1" t="n">
        <v>34700</v>
      </c>
      <c r="B129">
        <f>INDEX('Input EIA Jet Fuel Price'!$B:$B, MATCH($A129+14,'Input EIA Jet Fuel Price'!$A:$A, 0),1)</f>
        <v/>
      </c>
      <c r="C129">
        <f>INDEX('Input Hawaii Jet Fuel Price'!$B:$B, MATCH($A129,'Input Hawaii Jet Fuel Price'!$A:$A, 0), 1)</f>
        <v/>
      </c>
      <c r="D129">
        <f>IFERROR(C129/B129,"")</f>
        <v/>
      </c>
      <c r="E129">
        <f>IFERROR(B129*$E$2,C129)</f>
        <v/>
      </c>
    </row>
    <row r="130" spans="1:5">
      <c r="A130" s="1" t="n">
        <v>34731</v>
      </c>
      <c r="B130">
        <f>INDEX('Input EIA Jet Fuel Price'!$B:$B, MATCH($A130+14,'Input EIA Jet Fuel Price'!$A:$A, 0),1)</f>
        <v/>
      </c>
      <c r="C130">
        <f>INDEX('Input Hawaii Jet Fuel Price'!$B:$B, MATCH($A130,'Input Hawaii Jet Fuel Price'!$A:$A, 0), 1)</f>
        <v/>
      </c>
      <c r="D130">
        <f>IFERROR(C130/B130,"")</f>
        <v/>
      </c>
      <c r="E130">
        <f>IFERROR(B130*$E$2,C130)</f>
        <v/>
      </c>
    </row>
    <row r="131" spans="1:5">
      <c r="A131" s="1" t="n">
        <v>34759</v>
      </c>
      <c r="B131">
        <f>INDEX('Input EIA Jet Fuel Price'!$B:$B, MATCH($A131+14,'Input EIA Jet Fuel Price'!$A:$A, 0),1)</f>
        <v/>
      </c>
      <c r="C131">
        <f>INDEX('Input Hawaii Jet Fuel Price'!$B:$B, MATCH($A131,'Input Hawaii Jet Fuel Price'!$A:$A, 0), 1)</f>
        <v/>
      </c>
      <c r="D131">
        <f>IFERROR(C131/B131,"")</f>
        <v/>
      </c>
      <c r="E131">
        <f>IFERROR(B131*$E$2,C131)</f>
        <v/>
      </c>
    </row>
    <row r="132" spans="1:5">
      <c r="A132" s="1" t="n">
        <v>34790</v>
      </c>
      <c r="B132">
        <f>INDEX('Input EIA Jet Fuel Price'!$B:$B, MATCH($A132+14,'Input EIA Jet Fuel Price'!$A:$A, 0),1)</f>
        <v/>
      </c>
      <c r="C132">
        <f>INDEX('Input Hawaii Jet Fuel Price'!$B:$B, MATCH($A132,'Input Hawaii Jet Fuel Price'!$A:$A, 0), 1)</f>
        <v/>
      </c>
      <c r="D132">
        <f>IFERROR(C132/B132,"")</f>
        <v/>
      </c>
      <c r="E132">
        <f>IFERROR(B132*$E$2,C132)</f>
        <v/>
      </c>
    </row>
    <row r="133" spans="1:5">
      <c r="A133" s="1" t="n">
        <v>34820</v>
      </c>
      <c r="B133">
        <f>INDEX('Input EIA Jet Fuel Price'!$B:$B, MATCH($A133+14,'Input EIA Jet Fuel Price'!$A:$A, 0),1)</f>
        <v/>
      </c>
      <c r="C133">
        <f>INDEX('Input Hawaii Jet Fuel Price'!$B:$B, MATCH($A133,'Input Hawaii Jet Fuel Price'!$A:$A, 0), 1)</f>
        <v/>
      </c>
      <c r="D133">
        <f>IFERROR(C133/B133,"")</f>
        <v/>
      </c>
      <c r="E133">
        <f>IFERROR(B133*$E$2,C133)</f>
        <v/>
      </c>
    </row>
    <row r="134" spans="1:5">
      <c r="A134" s="1" t="n">
        <v>34851</v>
      </c>
      <c r="B134">
        <f>INDEX('Input EIA Jet Fuel Price'!$B:$B, MATCH($A134+14,'Input EIA Jet Fuel Price'!$A:$A, 0),1)</f>
        <v/>
      </c>
      <c r="C134">
        <f>INDEX('Input Hawaii Jet Fuel Price'!$B:$B, MATCH($A134,'Input Hawaii Jet Fuel Price'!$A:$A, 0), 1)</f>
        <v/>
      </c>
      <c r="D134">
        <f>IFERROR(C134/B134,"")</f>
        <v/>
      </c>
      <c r="E134">
        <f>IFERROR(B134*$E$2,C134)</f>
        <v/>
      </c>
    </row>
    <row r="135" spans="1:5">
      <c r="A135" s="1" t="n">
        <v>34881</v>
      </c>
      <c r="B135">
        <f>INDEX('Input EIA Jet Fuel Price'!$B:$B, MATCH($A135+14,'Input EIA Jet Fuel Price'!$A:$A, 0),1)</f>
        <v/>
      </c>
      <c r="C135">
        <f>INDEX('Input Hawaii Jet Fuel Price'!$B:$B, MATCH($A135,'Input Hawaii Jet Fuel Price'!$A:$A, 0), 1)</f>
        <v/>
      </c>
      <c r="D135">
        <f>IFERROR(C135/B135,"")</f>
        <v/>
      </c>
      <c r="E135">
        <f>IFERROR(B135*$E$2,C135)</f>
        <v/>
      </c>
    </row>
    <row r="136" spans="1:5">
      <c r="A136" s="1" t="n">
        <v>34912</v>
      </c>
      <c r="B136">
        <f>INDEX('Input EIA Jet Fuel Price'!$B:$B, MATCH($A136+14,'Input EIA Jet Fuel Price'!$A:$A, 0),1)</f>
        <v/>
      </c>
      <c r="C136">
        <f>INDEX('Input Hawaii Jet Fuel Price'!$B:$B, MATCH($A136,'Input Hawaii Jet Fuel Price'!$A:$A, 0), 1)</f>
        <v/>
      </c>
      <c r="D136">
        <f>IFERROR(C136/B136,"")</f>
        <v/>
      </c>
      <c r="E136">
        <f>IFERROR(B136*$E$2,C136)</f>
        <v/>
      </c>
    </row>
    <row r="137" spans="1:5">
      <c r="A137" s="1" t="n">
        <v>34943</v>
      </c>
      <c r="B137">
        <f>INDEX('Input EIA Jet Fuel Price'!$B:$B, MATCH($A137+14,'Input EIA Jet Fuel Price'!$A:$A, 0),1)</f>
        <v/>
      </c>
      <c r="C137">
        <f>INDEX('Input Hawaii Jet Fuel Price'!$B:$B, MATCH($A137,'Input Hawaii Jet Fuel Price'!$A:$A, 0), 1)</f>
        <v/>
      </c>
      <c r="D137">
        <f>IFERROR(C137/B137,"")</f>
        <v/>
      </c>
      <c r="E137">
        <f>IFERROR(B137*$E$2,C137)</f>
        <v/>
      </c>
    </row>
    <row r="138" spans="1:5">
      <c r="A138" s="1" t="n">
        <v>34973</v>
      </c>
      <c r="B138">
        <f>INDEX('Input EIA Jet Fuel Price'!$B:$B, MATCH($A138+14,'Input EIA Jet Fuel Price'!$A:$A, 0),1)</f>
        <v/>
      </c>
      <c r="C138">
        <f>INDEX('Input Hawaii Jet Fuel Price'!$B:$B, MATCH($A138,'Input Hawaii Jet Fuel Price'!$A:$A, 0), 1)</f>
        <v/>
      </c>
      <c r="D138">
        <f>IFERROR(C138/B138,"")</f>
        <v/>
      </c>
      <c r="E138">
        <f>IFERROR(B138*$E$2,C138)</f>
        <v/>
      </c>
    </row>
    <row r="139" spans="1:5">
      <c r="A139" s="1" t="n">
        <v>35004</v>
      </c>
      <c r="B139">
        <f>INDEX('Input EIA Jet Fuel Price'!$B:$B, MATCH($A139+14,'Input EIA Jet Fuel Price'!$A:$A, 0),1)</f>
        <v/>
      </c>
      <c r="C139">
        <f>INDEX('Input Hawaii Jet Fuel Price'!$B:$B, MATCH($A139,'Input Hawaii Jet Fuel Price'!$A:$A, 0), 1)</f>
        <v/>
      </c>
      <c r="D139">
        <f>IFERROR(C139/B139,"")</f>
        <v/>
      </c>
      <c r="E139">
        <f>IFERROR(B139*$E$2,C139)</f>
        <v/>
      </c>
    </row>
    <row r="140" spans="1:5">
      <c r="A140" s="1" t="n">
        <v>35034</v>
      </c>
      <c r="B140">
        <f>INDEX('Input EIA Jet Fuel Price'!$B:$B, MATCH($A140+14,'Input EIA Jet Fuel Price'!$A:$A, 0),1)</f>
        <v/>
      </c>
      <c r="C140">
        <f>INDEX('Input Hawaii Jet Fuel Price'!$B:$B, MATCH($A140,'Input Hawaii Jet Fuel Price'!$A:$A, 0), 1)</f>
        <v/>
      </c>
      <c r="D140">
        <f>IFERROR(C140/B140,"")</f>
        <v/>
      </c>
      <c r="E140">
        <f>IFERROR(B140*$E$2,C140)</f>
        <v/>
      </c>
    </row>
    <row r="141" spans="1:5">
      <c r="A141" s="1" t="n">
        <v>35065</v>
      </c>
      <c r="B141">
        <f>INDEX('Input EIA Jet Fuel Price'!$B:$B, MATCH($A141+14,'Input EIA Jet Fuel Price'!$A:$A, 0),1)</f>
        <v/>
      </c>
      <c r="C141">
        <f>INDEX('Input Hawaii Jet Fuel Price'!$B:$B, MATCH($A141,'Input Hawaii Jet Fuel Price'!$A:$A, 0), 1)</f>
        <v/>
      </c>
      <c r="D141">
        <f>IFERROR(C141/B141,"")</f>
        <v/>
      </c>
      <c r="E141">
        <f>IFERROR(B141*$E$2,C141)</f>
        <v/>
      </c>
    </row>
    <row r="142" spans="1:5">
      <c r="A142" s="1" t="n">
        <v>35096</v>
      </c>
      <c r="B142">
        <f>INDEX('Input EIA Jet Fuel Price'!$B:$B, MATCH($A142+14,'Input EIA Jet Fuel Price'!$A:$A, 0),1)</f>
        <v/>
      </c>
      <c r="C142">
        <f>INDEX('Input Hawaii Jet Fuel Price'!$B:$B, MATCH($A142,'Input Hawaii Jet Fuel Price'!$A:$A, 0), 1)</f>
        <v/>
      </c>
      <c r="D142">
        <f>IFERROR(C142/B142,"")</f>
        <v/>
      </c>
      <c r="E142">
        <f>IFERROR(B142*$E$2,C142)</f>
        <v/>
      </c>
    </row>
    <row r="143" spans="1:5">
      <c r="A143" s="1" t="n">
        <v>35125</v>
      </c>
      <c r="B143">
        <f>INDEX('Input EIA Jet Fuel Price'!$B:$B, MATCH($A143+14,'Input EIA Jet Fuel Price'!$A:$A, 0),1)</f>
        <v/>
      </c>
      <c r="C143">
        <f>INDEX('Input Hawaii Jet Fuel Price'!$B:$B, MATCH($A143,'Input Hawaii Jet Fuel Price'!$A:$A, 0), 1)</f>
        <v/>
      </c>
      <c r="D143">
        <f>IFERROR(C143/B143,"")</f>
        <v/>
      </c>
      <c r="E143">
        <f>IFERROR(B143*$E$2,C143)</f>
        <v/>
      </c>
    </row>
    <row r="144" spans="1:5">
      <c r="A144" s="1" t="n">
        <v>35156</v>
      </c>
      <c r="B144">
        <f>INDEX('Input EIA Jet Fuel Price'!$B:$B, MATCH($A144+14,'Input EIA Jet Fuel Price'!$A:$A, 0),1)</f>
        <v/>
      </c>
      <c r="C144">
        <f>INDEX('Input Hawaii Jet Fuel Price'!$B:$B, MATCH($A144,'Input Hawaii Jet Fuel Price'!$A:$A, 0), 1)</f>
        <v/>
      </c>
      <c r="D144">
        <f>IFERROR(C144/B144,"")</f>
        <v/>
      </c>
      <c r="E144">
        <f>IFERROR(B144*$E$2,C144)</f>
        <v/>
      </c>
    </row>
    <row r="145" spans="1:5">
      <c r="A145" s="1" t="n">
        <v>35186</v>
      </c>
      <c r="B145">
        <f>INDEX('Input EIA Jet Fuel Price'!$B:$B, MATCH($A145+14,'Input EIA Jet Fuel Price'!$A:$A, 0),1)</f>
        <v/>
      </c>
      <c r="C145">
        <f>INDEX('Input Hawaii Jet Fuel Price'!$B:$B, MATCH($A145,'Input Hawaii Jet Fuel Price'!$A:$A, 0), 1)</f>
        <v/>
      </c>
      <c r="D145">
        <f>IFERROR(C145/B145,"")</f>
        <v/>
      </c>
      <c r="E145">
        <f>IFERROR(B145*$E$2,C145)</f>
        <v/>
      </c>
    </row>
    <row r="146" spans="1:5">
      <c r="A146" s="1" t="n">
        <v>35217</v>
      </c>
      <c r="B146">
        <f>INDEX('Input EIA Jet Fuel Price'!$B:$B, MATCH($A146+14,'Input EIA Jet Fuel Price'!$A:$A, 0),1)</f>
        <v/>
      </c>
      <c r="C146">
        <f>INDEX('Input Hawaii Jet Fuel Price'!$B:$B, MATCH($A146,'Input Hawaii Jet Fuel Price'!$A:$A, 0), 1)</f>
        <v/>
      </c>
      <c r="D146">
        <f>IFERROR(C146/B146,"")</f>
        <v/>
      </c>
      <c r="E146">
        <f>IFERROR(B146*$E$2,C146)</f>
        <v/>
      </c>
    </row>
    <row r="147" spans="1:5">
      <c r="A147" s="1" t="n">
        <v>35247</v>
      </c>
      <c r="B147">
        <f>INDEX('Input EIA Jet Fuel Price'!$B:$B, MATCH($A147+14,'Input EIA Jet Fuel Price'!$A:$A, 0),1)</f>
        <v/>
      </c>
      <c r="C147">
        <f>INDEX('Input Hawaii Jet Fuel Price'!$B:$B, MATCH($A147,'Input Hawaii Jet Fuel Price'!$A:$A, 0), 1)</f>
        <v/>
      </c>
      <c r="D147">
        <f>IFERROR(C147/B147,"")</f>
        <v/>
      </c>
      <c r="E147">
        <f>IFERROR(B147*$E$2,C147)</f>
        <v/>
      </c>
    </row>
    <row r="148" spans="1:5">
      <c r="A148" s="1" t="n">
        <v>35278</v>
      </c>
      <c r="B148">
        <f>INDEX('Input EIA Jet Fuel Price'!$B:$B, MATCH($A148+14,'Input EIA Jet Fuel Price'!$A:$A, 0),1)</f>
        <v/>
      </c>
      <c r="C148">
        <f>INDEX('Input Hawaii Jet Fuel Price'!$B:$B, MATCH($A148,'Input Hawaii Jet Fuel Price'!$A:$A, 0), 1)</f>
        <v/>
      </c>
      <c r="D148">
        <f>IFERROR(C148/B148,"")</f>
        <v/>
      </c>
      <c r="E148">
        <f>IFERROR(B148*$E$2,C148)</f>
        <v/>
      </c>
    </row>
    <row r="149" spans="1:5">
      <c r="A149" s="1" t="n">
        <v>35309</v>
      </c>
      <c r="B149">
        <f>INDEX('Input EIA Jet Fuel Price'!$B:$B, MATCH($A149+14,'Input EIA Jet Fuel Price'!$A:$A, 0),1)</f>
        <v/>
      </c>
      <c r="C149">
        <f>INDEX('Input Hawaii Jet Fuel Price'!$B:$B, MATCH($A149,'Input Hawaii Jet Fuel Price'!$A:$A, 0), 1)</f>
        <v/>
      </c>
      <c r="D149">
        <f>IFERROR(C149/B149,"")</f>
        <v/>
      </c>
      <c r="E149">
        <f>IFERROR(B149*$E$2,C149)</f>
        <v/>
      </c>
    </row>
    <row r="150" spans="1:5">
      <c r="A150" s="1" t="n">
        <v>35339</v>
      </c>
      <c r="B150">
        <f>INDEX('Input EIA Jet Fuel Price'!$B:$B, MATCH($A150+14,'Input EIA Jet Fuel Price'!$A:$A, 0),1)</f>
        <v/>
      </c>
      <c r="C150">
        <f>INDEX('Input Hawaii Jet Fuel Price'!$B:$B, MATCH($A150,'Input Hawaii Jet Fuel Price'!$A:$A, 0), 1)</f>
        <v/>
      </c>
      <c r="D150">
        <f>IFERROR(C150/B150,"")</f>
        <v/>
      </c>
      <c r="E150">
        <f>IFERROR(B150*$E$2,C150)</f>
        <v/>
      </c>
    </row>
    <row r="151" spans="1:5">
      <c r="A151" s="1" t="n">
        <v>35370</v>
      </c>
      <c r="B151">
        <f>INDEX('Input EIA Jet Fuel Price'!$B:$B, MATCH($A151+14,'Input EIA Jet Fuel Price'!$A:$A, 0),1)</f>
        <v/>
      </c>
      <c r="C151">
        <f>INDEX('Input Hawaii Jet Fuel Price'!$B:$B, MATCH($A151,'Input Hawaii Jet Fuel Price'!$A:$A, 0), 1)</f>
        <v/>
      </c>
      <c r="D151">
        <f>IFERROR(C151/B151,"")</f>
        <v/>
      </c>
      <c r="E151">
        <f>IFERROR(B151*$E$2,C151)</f>
        <v/>
      </c>
    </row>
    <row r="152" spans="1:5">
      <c r="A152" s="1" t="n">
        <v>35400</v>
      </c>
      <c r="B152">
        <f>INDEX('Input EIA Jet Fuel Price'!$B:$B, MATCH($A152+14,'Input EIA Jet Fuel Price'!$A:$A, 0),1)</f>
        <v/>
      </c>
      <c r="C152">
        <f>INDEX('Input Hawaii Jet Fuel Price'!$B:$B, MATCH($A152,'Input Hawaii Jet Fuel Price'!$A:$A, 0), 1)</f>
        <v/>
      </c>
      <c r="D152">
        <f>IFERROR(C152/B152,"")</f>
        <v/>
      </c>
      <c r="E152">
        <f>IFERROR(B152*$E$2,C152)</f>
        <v/>
      </c>
    </row>
    <row r="153" spans="1:5">
      <c r="A153" s="1" t="n">
        <v>35431</v>
      </c>
      <c r="B153">
        <f>INDEX('Input EIA Jet Fuel Price'!$B:$B, MATCH($A153+14,'Input EIA Jet Fuel Price'!$A:$A, 0),1)</f>
        <v/>
      </c>
      <c r="C153">
        <f>INDEX('Input Hawaii Jet Fuel Price'!$B:$B, MATCH($A153,'Input Hawaii Jet Fuel Price'!$A:$A, 0), 1)</f>
        <v/>
      </c>
      <c r="D153">
        <f>IFERROR(C153/B153,"")</f>
        <v/>
      </c>
      <c r="E153">
        <f>IFERROR(B153*$E$2,C153)</f>
        <v/>
      </c>
    </row>
    <row r="154" spans="1:5">
      <c r="A154" s="1" t="n">
        <v>35462</v>
      </c>
      <c r="B154">
        <f>INDEX('Input EIA Jet Fuel Price'!$B:$B, MATCH($A154+14,'Input EIA Jet Fuel Price'!$A:$A, 0),1)</f>
        <v/>
      </c>
      <c r="C154">
        <f>INDEX('Input Hawaii Jet Fuel Price'!$B:$B, MATCH($A154,'Input Hawaii Jet Fuel Price'!$A:$A, 0), 1)</f>
        <v/>
      </c>
      <c r="D154">
        <f>IFERROR(C154/B154,"")</f>
        <v/>
      </c>
      <c r="E154">
        <f>IFERROR(B154*$E$2,C154)</f>
        <v/>
      </c>
    </row>
    <row r="155" spans="1:5">
      <c r="A155" s="1" t="n">
        <v>35490</v>
      </c>
      <c r="B155">
        <f>INDEX('Input EIA Jet Fuel Price'!$B:$B, MATCH($A155+14,'Input EIA Jet Fuel Price'!$A:$A, 0),1)</f>
        <v/>
      </c>
      <c r="C155">
        <f>INDEX('Input Hawaii Jet Fuel Price'!$B:$B, MATCH($A155,'Input Hawaii Jet Fuel Price'!$A:$A, 0), 1)</f>
        <v/>
      </c>
      <c r="D155">
        <f>IFERROR(C155/B155,"")</f>
        <v/>
      </c>
      <c r="E155">
        <f>IFERROR(B155*$E$2,C155)</f>
        <v/>
      </c>
    </row>
    <row r="156" spans="1:5">
      <c r="A156" s="1" t="n">
        <v>35521</v>
      </c>
      <c r="B156">
        <f>INDEX('Input EIA Jet Fuel Price'!$B:$B, MATCH($A156+14,'Input EIA Jet Fuel Price'!$A:$A, 0),1)</f>
        <v/>
      </c>
      <c r="C156">
        <f>INDEX('Input Hawaii Jet Fuel Price'!$B:$B, MATCH($A156,'Input Hawaii Jet Fuel Price'!$A:$A, 0), 1)</f>
        <v/>
      </c>
      <c r="D156">
        <f>IFERROR(C156/B156,"")</f>
        <v/>
      </c>
      <c r="E156">
        <f>IFERROR(B156*$E$2,C156)</f>
        <v/>
      </c>
    </row>
    <row r="157" spans="1:5">
      <c r="A157" s="1" t="n">
        <v>35551</v>
      </c>
      <c r="B157">
        <f>INDEX('Input EIA Jet Fuel Price'!$B:$B, MATCH($A157+14,'Input EIA Jet Fuel Price'!$A:$A, 0),1)</f>
        <v/>
      </c>
      <c r="C157">
        <f>INDEX('Input Hawaii Jet Fuel Price'!$B:$B, MATCH($A157,'Input Hawaii Jet Fuel Price'!$A:$A, 0), 1)</f>
        <v/>
      </c>
      <c r="D157">
        <f>IFERROR(C157/B157,"")</f>
        <v/>
      </c>
      <c r="E157">
        <f>IFERROR(B157*$E$2,C157)</f>
        <v/>
      </c>
    </row>
    <row r="158" spans="1:5">
      <c r="A158" s="1" t="n">
        <v>35582</v>
      </c>
      <c r="B158">
        <f>INDEX('Input EIA Jet Fuel Price'!$B:$B, MATCH($A158+14,'Input EIA Jet Fuel Price'!$A:$A, 0),1)</f>
        <v/>
      </c>
      <c r="C158">
        <f>INDEX('Input Hawaii Jet Fuel Price'!$B:$B, MATCH($A158,'Input Hawaii Jet Fuel Price'!$A:$A, 0), 1)</f>
        <v/>
      </c>
      <c r="D158">
        <f>IFERROR(C158/B158,"")</f>
        <v/>
      </c>
      <c r="E158">
        <f>IFERROR(B158*$E$2,C158)</f>
        <v/>
      </c>
    </row>
    <row r="159" spans="1:5">
      <c r="A159" s="1" t="n">
        <v>35612</v>
      </c>
      <c r="B159">
        <f>INDEX('Input EIA Jet Fuel Price'!$B:$B, MATCH($A159+14,'Input EIA Jet Fuel Price'!$A:$A, 0),1)</f>
        <v/>
      </c>
      <c r="C159">
        <f>INDEX('Input Hawaii Jet Fuel Price'!$B:$B, MATCH($A159,'Input Hawaii Jet Fuel Price'!$A:$A, 0), 1)</f>
        <v/>
      </c>
      <c r="D159">
        <f>IFERROR(C159/B159,"")</f>
        <v/>
      </c>
      <c r="E159">
        <f>IFERROR(B159*$E$2,C159)</f>
        <v/>
      </c>
    </row>
    <row r="160" spans="1:5">
      <c r="A160" s="1" t="n">
        <v>35643</v>
      </c>
      <c r="B160">
        <f>INDEX('Input EIA Jet Fuel Price'!$B:$B, MATCH($A160+14,'Input EIA Jet Fuel Price'!$A:$A, 0),1)</f>
        <v/>
      </c>
      <c r="C160">
        <f>INDEX('Input Hawaii Jet Fuel Price'!$B:$B, MATCH($A160,'Input Hawaii Jet Fuel Price'!$A:$A, 0), 1)</f>
        <v/>
      </c>
      <c r="D160">
        <f>IFERROR(C160/B160,"")</f>
        <v/>
      </c>
      <c r="E160">
        <f>IFERROR(B160*$E$2,C160)</f>
        <v/>
      </c>
    </row>
    <row r="161" spans="1:5">
      <c r="A161" s="1" t="n">
        <v>35674</v>
      </c>
      <c r="B161">
        <f>INDEX('Input EIA Jet Fuel Price'!$B:$B, MATCH($A161+14,'Input EIA Jet Fuel Price'!$A:$A, 0),1)</f>
        <v/>
      </c>
      <c r="C161">
        <f>INDEX('Input Hawaii Jet Fuel Price'!$B:$B, MATCH($A161,'Input Hawaii Jet Fuel Price'!$A:$A, 0), 1)</f>
        <v/>
      </c>
      <c r="D161">
        <f>IFERROR(C161/B161,"")</f>
        <v/>
      </c>
      <c r="E161">
        <f>IFERROR(B161*$E$2,C161)</f>
        <v/>
      </c>
    </row>
    <row r="162" spans="1:5">
      <c r="A162" s="1" t="n">
        <v>35704</v>
      </c>
      <c r="B162">
        <f>INDEX('Input EIA Jet Fuel Price'!$B:$B, MATCH($A162+14,'Input EIA Jet Fuel Price'!$A:$A, 0),1)</f>
        <v/>
      </c>
      <c r="C162">
        <f>INDEX('Input Hawaii Jet Fuel Price'!$B:$B, MATCH($A162,'Input Hawaii Jet Fuel Price'!$A:$A, 0), 1)</f>
        <v/>
      </c>
      <c r="D162">
        <f>IFERROR(C162/B162,"")</f>
        <v/>
      </c>
      <c r="E162">
        <f>IFERROR(B162*$E$2,C162)</f>
        <v/>
      </c>
    </row>
    <row r="163" spans="1:5">
      <c r="A163" s="1" t="n">
        <v>35735</v>
      </c>
      <c r="B163">
        <f>INDEX('Input EIA Jet Fuel Price'!$B:$B, MATCH($A163+14,'Input EIA Jet Fuel Price'!$A:$A, 0),1)</f>
        <v/>
      </c>
      <c r="C163">
        <f>INDEX('Input Hawaii Jet Fuel Price'!$B:$B, MATCH($A163,'Input Hawaii Jet Fuel Price'!$A:$A, 0), 1)</f>
        <v/>
      </c>
      <c r="D163">
        <f>IFERROR(C163/B163,"")</f>
        <v/>
      </c>
      <c r="E163">
        <f>IFERROR(B163*$E$2,C163)</f>
        <v/>
      </c>
    </row>
    <row r="164" spans="1:5">
      <c r="A164" s="1" t="n">
        <v>35765</v>
      </c>
      <c r="B164">
        <f>INDEX('Input EIA Jet Fuel Price'!$B:$B, MATCH($A164+14,'Input EIA Jet Fuel Price'!$A:$A, 0),1)</f>
        <v/>
      </c>
      <c r="C164">
        <f>INDEX('Input Hawaii Jet Fuel Price'!$B:$B, MATCH($A164,'Input Hawaii Jet Fuel Price'!$A:$A, 0), 1)</f>
        <v/>
      </c>
      <c r="D164">
        <f>IFERROR(C164/B164,"")</f>
        <v/>
      </c>
      <c r="E164">
        <f>IFERROR(B164*$E$2,C164)</f>
        <v/>
      </c>
    </row>
    <row r="165" spans="1:5">
      <c r="A165" s="1" t="n">
        <v>35796</v>
      </c>
      <c r="B165">
        <f>INDEX('Input EIA Jet Fuel Price'!$B:$B, MATCH($A165+14,'Input EIA Jet Fuel Price'!$A:$A, 0),1)</f>
        <v/>
      </c>
      <c r="C165">
        <f>INDEX('Input Hawaii Jet Fuel Price'!$B:$B, MATCH($A165,'Input Hawaii Jet Fuel Price'!$A:$A, 0), 1)</f>
        <v/>
      </c>
      <c r="D165">
        <f>IFERROR(C165/B165,"")</f>
        <v/>
      </c>
      <c r="E165">
        <f>IFERROR(B165*$E$2,C165)</f>
        <v/>
      </c>
    </row>
    <row r="166" spans="1:5">
      <c r="A166" s="1" t="n">
        <v>35827</v>
      </c>
      <c r="B166">
        <f>INDEX('Input EIA Jet Fuel Price'!$B:$B, MATCH($A166+14,'Input EIA Jet Fuel Price'!$A:$A, 0),1)</f>
        <v/>
      </c>
      <c r="C166">
        <f>INDEX('Input Hawaii Jet Fuel Price'!$B:$B, MATCH($A166,'Input Hawaii Jet Fuel Price'!$A:$A, 0), 1)</f>
        <v/>
      </c>
      <c r="D166">
        <f>IFERROR(C166/B166,"")</f>
        <v/>
      </c>
      <c r="E166">
        <f>IFERROR(B166*$E$2,C166)</f>
        <v/>
      </c>
    </row>
    <row r="167" spans="1:5">
      <c r="A167" s="1" t="n">
        <v>35855</v>
      </c>
      <c r="B167">
        <f>INDEX('Input EIA Jet Fuel Price'!$B:$B, MATCH($A167+14,'Input EIA Jet Fuel Price'!$A:$A, 0),1)</f>
        <v/>
      </c>
      <c r="C167">
        <f>INDEX('Input Hawaii Jet Fuel Price'!$B:$B, MATCH($A167,'Input Hawaii Jet Fuel Price'!$A:$A, 0), 1)</f>
        <v/>
      </c>
      <c r="D167">
        <f>IFERROR(C167/B167,"")</f>
        <v/>
      </c>
      <c r="E167">
        <f>IFERROR(B167*$E$2,C167)</f>
        <v/>
      </c>
    </row>
    <row r="168" spans="1:5">
      <c r="A168" s="1" t="n">
        <v>35886</v>
      </c>
      <c r="B168">
        <f>INDEX('Input EIA Jet Fuel Price'!$B:$B, MATCH($A168+14,'Input EIA Jet Fuel Price'!$A:$A, 0),1)</f>
        <v/>
      </c>
      <c r="C168">
        <f>INDEX('Input Hawaii Jet Fuel Price'!$B:$B, MATCH($A168,'Input Hawaii Jet Fuel Price'!$A:$A, 0), 1)</f>
        <v/>
      </c>
      <c r="D168">
        <f>IFERROR(C168/B168,"")</f>
        <v/>
      </c>
      <c r="E168">
        <f>IFERROR(B168*$E$2,C168)</f>
        <v/>
      </c>
    </row>
    <row r="169" spans="1:5">
      <c r="A169" s="1" t="n">
        <v>35916</v>
      </c>
      <c r="B169">
        <f>INDEX('Input EIA Jet Fuel Price'!$B:$B, MATCH($A169+14,'Input EIA Jet Fuel Price'!$A:$A, 0),1)</f>
        <v/>
      </c>
      <c r="C169">
        <f>INDEX('Input Hawaii Jet Fuel Price'!$B:$B, MATCH($A169,'Input Hawaii Jet Fuel Price'!$A:$A, 0), 1)</f>
        <v/>
      </c>
      <c r="D169">
        <f>IFERROR(C169/B169,"")</f>
        <v/>
      </c>
      <c r="E169">
        <f>IFERROR(B169*$E$2,C169)</f>
        <v/>
      </c>
    </row>
    <row r="170" spans="1:5">
      <c r="A170" s="1" t="n">
        <v>35947</v>
      </c>
      <c r="B170">
        <f>INDEX('Input EIA Jet Fuel Price'!$B:$B, MATCH($A170+14,'Input EIA Jet Fuel Price'!$A:$A, 0),1)</f>
        <v/>
      </c>
      <c r="C170">
        <f>INDEX('Input Hawaii Jet Fuel Price'!$B:$B, MATCH($A170,'Input Hawaii Jet Fuel Price'!$A:$A, 0), 1)</f>
        <v/>
      </c>
      <c r="D170">
        <f>IFERROR(C170/B170,"")</f>
        <v/>
      </c>
      <c r="E170">
        <f>IFERROR(B170*$E$2,C170)</f>
        <v/>
      </c>
    </row>
    <row r="171" spans="1:5">
      <c r="A171" s="1" t="n">
        <v>35977</v>
      </c>
      <c r="B171">
        <f>INDEX('Input EIA Jet Fuel Price'!$B:$B, MATCH($A171+14,'Input EIA Jet Fuel Price'!$A:$A, 0),1)</f>
        <v/>
      </c>
      <c r="C171">
        <f>INDEX('Input Hawaii Jet Fuel Price'!$B:$B, MATCH($A171,'Input Hawaii Jet Fuel Price'!$A:$A, 0), 1)</f>
        <v/>
      </c>
      <c r="D171">
        <f>IFERROR(C171/B171,"")</f>
        <v/>
      </c>
      <c r="E171">
        <f>IFERROR(B171*$E$2,C171)</f>
        <v/>
      </c>
    </row>
    <row r="172" spans="1:5">
      <c r="A172" s="1" t="n">
        <v>36008</v>
      </c>
      <c r="B172">
        <f>INDEX('Input EIA Jet Fuel Price'!$B:$B, MATCH($A172+14,'Input EIA Jet Fuel Price'!$A:$A, 0),1)</f>
        <v/>
      </c>
      <c r="C172">
        <f>INDEX('Input Hawaii Jet Fuel Price'!$B:$B, MATCH($A172,'Input Hawaii Jet Fuel Price'!$A:$A, 0), 1)</f>
        <v/>
      </c>
      <c r="D172">
        <f>IFERROR(C172/B172,"")</f>
        <v/>
      </c>
      <c r="E172">
        <f>IFERROR(B172*$E$2,C172)</f>
        <v/>
      </c>
    </row>
    <row r="173" spans="1:5">
      <c r="A173" s="1" t="n">
        <v>36039</v>
      </c>
      <c r="B173">
        <f>INDEX('Input EIA Jet Fuel Price'!$B:$B, MATCH($A173+14,'Input EIA Jet Fuel Price'!$A:$A, 0),1)</f>
        <v/>
      </c>
      <c r="C173">
        <f>INDEX('Input Hawaii Jet Fuel Price'!$B:$B, MATCH($A173,'Input Hawaii Jet Fuel Price'!$A:$A, 0), 1)</f>
        <v/>
      </c>
      <c r="D173">
        <f>IFERROR(C173/B173,"")</f>
        <v/>
      </c>
      <c r="E173">
        <f>IFERROR(B173*$E$2,C173)</f>
        <v/>
      </c>
    </row>
    <row r="174" spans="1:5">
      <c r="A174" s="1" t="n">
        <v>36069</v>
      </c>
      <c r="B174">
        <f>INDEX('Input EIA Jet Fuel Price'!$B:$B, MATCH($A174+14,'Input EIA Jet Fuel Price'!$A:$A, 0),1)</f>
        <v/>
      </c>
      <c r="C174">
        <f>INDEX('Input Hawaii Jet Fuel Price'!$B:$B, MATCH($A174,'Input Hawaii Jet Fuel Price'!$A:$A, 0), 1)</f>
        <v/>
      </c>
      <c r="D174">
        <f>IFERROR(C174/B174,"")</f>
        <v/>
      </c>
      <c r="E174">
        <f>IFERROR(B174*$E$2,C174)</f>
        <v/>
      </c>
    </row>
    <row r="175" spans="1:5">
      <c r="A175" s="1" t="n">
        <v>36100</v>
      </c>
      <c r="B175">
        <f>INDEX('Input EIA Jet Fuel Price'!$B:$B, MATCH($A175+14,'Input EIA Jet Fuel Price'!$A:$A, 0),1)</f>
        <v/>
      </c>
      <c r="C175">
        <f>INDEX('Input Hawaii Jet Fuel Price'!$B:$B, MATCH($A175,'Input Hawaii Jet Fuel Price'!$A:$A, 0), 1)</f>
        <v/>
      </c>
      <c r="D175">
        <f>IFERROR(C175/B175,"")</f>
        <v/>
      </c>
      <c r="E175">
        <f>IFERROR(B175*$E$2,C175)</f>
        <v/>
      </c>
    </row>
    <row r="176" spans="1:5">
      <c r="A176" s="1" t="n">
        <v>36130</v>
      </c>
      <c r="B176">
        <f>INDEX('Input EIA Jet Fuel Price'!$B:$B, MATCH($A176+14,'Input EIA Jet Fuel Price'!$A:$A, 0),1)</f>
        <v/>
      </c>
      <c r="C176">
        <f>INDEX('Input Hawaii Jet Fuel Price'!$B:$B, MATCH($A176,'Input Hawaii Jet Fuel Price'!$A:$A, 0), 1)</f>
        <v/>
      </c>
      <c r="D176">
        <f>IFERROR(C176/B176,"")</f>
        <v/>
      </c>
      <c r="E176">
        <f>IFERROR(B176*$E$2,C176)</f>
        <v/>
      </c>
    </row>
    <row r="177" spans="1:5">
      <c r="A177" s="1" t="n">
        <v>36161</v>
      </c>
      <c r="B177">
        <f>INDEX('Input EIA Jet Fuel Price'!$B:$B, MATCH($A177+14,'Input EIA Jet Fuel Price'!$A:$A, 0),1)</f>
        <v/>
      </c>
      <c r="C177">
        <f>INDEX('Input Hawaii Jet Fuel Price'!$B:$B, MATCH($A177,'Input Hawaii Jet Fuel Price'!$A:$A, 0), 1)</f>
        <v/>
      </c>
      <c r="D177">
        <f>IFERROR(C177/B177,"")</f>
        <v/>
      </c>
      <c r="E177">
        <f>IFERROR(B177*$E$2,C177)</f>
        <v/>
      </c>
    </row>
    <row r="178" spans="1:5">
      <c r="A178" s="1" t="n">
        <v>36192</v>
      </c>
      <c r="B178">
        <f>INDEX('Input EIA Jet Fuel Price'!$B:$B, MATCH($A178+14,'Input EIA Jet Fuel Price'!$A:$A, 0),1)</f>
        <v/>
      </c>
      <c r="C178">
        <f>INDEX('Input Hawaii Jet Fuel Price'!$B:$B, MATCH($A178,'Input Hawaii Jet Fuel Price'!$A:$A, 0), 1)</f>
        <v/>
      </c>
      <c r="D178">
        <f>IFERROR(C178/B178,"")</f>
        <v/>
      </c>
      <c r="E178">
        <f>IFERROR(B178*$E$2,C178)</f>
        <v/>
      </c>
    </row>
    <row r="179" spans="1:5">
      <c r="A179" s="1" t="n">
        <v>36220</v>
      </c>
      <c r="B179">
        <f>INDEX('Input EIA Jet Fuel Price'!$B:$B, MATCH($A179+14,'Input EIA Jet Fuel Price'!$A:$A, 0),1)</f>
        <v/>
      </c>
      <c r="C179">
        <f>INDEX('Input Hawaii Jet Fuel Price'!$B:$B, MATCH($A179,'Input Hawaii Jet Fuel Price'!$A:$A, 0), 1)</f>
        <v/>
      </c>
      <c r="D179">
        <f>IFERROR(C179/B179,"")</f>
        <v/>
      </c>
      <c r="E179">
        <f>IFERROR(B179*$E$2,C179)</f>
        <v/>
      </c>
    </row>
    <row r="180" spans="1:5">
      <c r="A180" s="1" t="n">
        <v>36251</v>
      </c>
      <c r="B180">
        <f>INDEX('Input EIA Jet Fuel Price'!$B:$B, MATCH($A180+14,'Input EIA Jet Fuel Price'!$A:$A, 0),1)</f>
        <v/>
      </c>
      <c r="C180">
        <f>INDEX('Input Hawaii Jet Fuel Price'!$B:$B, MATCH($A180,'Input Hawaii Jet Fuel Price'!$A:$A, 0), 1)</f>
        <v/>
      </c>
      <c r="D180">
        <f>IFERROR(C180/B180,"")</f>
        <v/>
      </c>
      <c r="E180">
        <f>IFERROR(B180*$E$2,C180)</f>
        <v/>
      </c>
    </row>
    <row r="181" spans="1:5">
      <c r="A181" s="1" t="n">
        <v>36281</v>
      </c>
      <c r="B181">
        <f>INDEX('Input EIA Jet Fuel Price'!$B:$B, MATCH($A181+14,'Input EIA Jet Fuel Price'!$A:$A, 0),1)</f>
        <v/>
      </c>
      <c r="C181">
        <f>INDEX('Input Hawaii Jet Fuel Price'!$B:$B, MATCH($A181,'Input Hawaii Jet Fuel Price'!$A:$A, 0), 1)</f>
        <v/>
      </c>
      <c r="D181">
        <f>IFERROR(C181/B181,"")</f>
        <v/>
      </c>
      <c r="E181">
        <f>IFERROR(B181*$E$2,C181)</f>
        <v/>
      </c>
    </row>
    <row r="182" spans="1:5">
      <c r="A182" s="1" t="n">
        <v>36312</v>
      </c>
      <c r="B182">
        <f>INDEX('Input EIA Jet Fuel Price'!$B:$B, MATCH($A182+14,'Input EIA Jet Fuel Price'!$A:$A, 0),1)</f>
        <v/>
      </c>
      <c r="C182">
        <f>INDEX('Input Hawaii Jet Fuel Price'!$B:$B, MATCH($A182,'Input Hawaii Jet Fuel Price'!$A:$A, 0), 1)</f>
        <v/>
      </c>
      <c r="D182">
        <f>IFERROR(C182/B182,"")</f>
        <v/>
      </c>
      <c r="E182">
        <f>IFERROR(B182*$E$2,C182)</f>
        <v/>
      </c>
    </row>
    <row r="183" spans="1:5">
      <c r="A183" s="1" t="n">
        <v>36342</v>
      </c>
      <c r="B183">
        <f>INDEX('Input EIA Jet Fuel Price'!$B:$B, MATCH($A183+14,'Input EIA Jet Fuel Price'!$A:$A, 0),1)</f>
        <v/>
      </c>
      <c r="C183">
        <f>INDEX('Input Hawaii Jet Fuel Price'!$B:$B, MATCH($A183,'Input Hawaii Jet Fuel Price'!$A:$A, 0), 1)</f>
        <v/>
      </c>
      <c r="D183">
        <f>IFERROR(C183/B183,"")</f>
        <v/>
      </c>
      <c r="E183">
        <f>IFERROR(B183*$E$2,C183)</f>
        <v/>
      </c>
    </row>
    <row r="184" spans="1:5">
      <c r="A184" s="1" t="n">
        <v>36373</v>
      </c>
      <c r="B184">
        <f>INDEX('Input EIA Jet Fuel Price'!$B:$B, MATCH($A184+14,'Input EIA Jet Fuel Price'!$A:$A, 0),1)</f>
        <v/>
      </c>
      <c r="C184">
        <f>INDEX('Input Hawaii Jet Fuel Price'!$B:$B, MATCH($A184,'Input Hawaii Jet Fuel Price'!$A:$A, 0), 1)</f>
        <v/>
      </c>
      <c r="D184">
        <f>IFERROR(C184/B184,"")</f>
        <v/>
      </c>
      <c r="E184">
        <f>IFERROR(B184*$E$2,C184)</f>
        <v/>
      </c>
    </row>
    <row r="185" spans="1:5">
      <c r="A185" s="1" t="n">
        <v>36404</v>
      </c>
      <c r="B185">
        <f>INDEX('Input EIA Jet Fuel Price'!$B:$B, MATCH($A185+14,'Input EIA Jet Fuel Price'!$A:$A, 0),1)</f>
        <v/>
      </c>
      <c r="C185">
        <f>INDEX('Input Hawaii Jet Fuel Price'!$B:$B, MATCH($A185,'Input Hawaii Jet Fuel Price'!$A:$A, 0), 1)</f>
        <v/>
      </c>
      <c r="D185">
        <f>IFERROR(C185/B185,"")</f>
        <v/>
      </c>
      <c r="E185">
        <f>IFERROR(B185*$E$2,C185)</f>
        <v/>
      </c>
    </row>
    <row r="186" spans="1:5">
      <c r="A186" s="1" t="n">
        <v>36434</v>
      </c>
      <c r="B186">
        <f>INDEX('Input EIA Jet Fuel Price'!$B:$B, MATCH($A186+14,'Input EIA Jet Fuel Price'!$A:$A, 0),1)</f>
        <v/>
      </c>
      <c r="C186">
        <f>INDEX('Input Hawaii Jet Fuel Price'!$B:$B, MATCH($A186,'Input Hawaii Jet Fuel Price'!$A:$A, 0), 1)</f>
        <v/>
      </c>
      <c r="D186">
        <f>IFERROR(C186/B186,"")</f>
        <v/>
      </c>
      <c r="E186">
        <f>IFERROR(B186*$E$2,C186)</f>
        <v/>
      </c>
    </row>
    <row r="187" spans="1:5">
      <c r="A187" s="1" t="n">
        <v>36465</v>
      </c>
      <c r="B187">
        <f>INDEX('Input EIA Jet Fuel Price'!$B:$B, MATCH($A187+14,'Input EIA Jet Fuel Price'!$A:$A, 0),1)</f>
        <v/>
      </c>
      <c r="C187">
        <f>INDEX('Input Hawaii Jet Fuel Price'!$B:$B, MATCH($A187,'Input Hawaii Jet Fuel Price'!$A:$A, 0), 1)</f>
        <v/>
      </c>
      <c r="D187">
        <f>IFERROR(C187/B187,"")</f>
        <v/>
      </c>
      <c r="E187">
        <f>IFERROR(B187*$E$2,C187)</f>
        <v/>
      </c>
    </row>
    <row r="188" spans="1:5">
      <c r="A188" s="1" t="n">
        <v>36495</v>
      </c>
      <c r="B188">
        <f>INDEX('Input EIA Jet Fuel Price'!$B:$B, MATCH($A188+14,'Input EIA Jet Fuel Price'!$A:$A, 0),1)</f>
        <v/>
      </c>
      <c r="C188">
        <f>INDEX('Input Hawaii Jet Fuel Price'!$B:$B, MATCH($A188,'Input Hawaii Jet Fuel Price'!$A:$A, 0), 1)</f>
        <v/>
      </c>
      <c r="D188">
        <f>IFERROR(C188/B188,"")</f>
        <v/>
      </c>
      <c r="E188">
        <f>IFERROR(B188*$E$2,C188)</f>
        <v/>
      </c>
    </row>
    <row r="189" spans="1:5">
      <c r="A189" s="1" t="n">
        <v>36526</v>
      </c>
      <c r="B189">
        <f>INDEX('Input EIA Jet Fuel Price'!$B:$B, MATCH($A189+14,'Input EIA Jet Fuel Price'!$A:$A, 0),1)</f>
        <v/>
      </c>
      <c r="C189">
        <f>INDEX('Input Hawaii Jet Fuel Price'!$B:$B, MATCH($A189,'Input Hawaii Jet Fuel Price'!$A:$A, 0), 1)</f>
        <v/>
      </c>
      <c r="D189">
        <f>IFERROR(C189/B189,"")</f>
        <v/>
      </c>
      <c r="E189">
        <f>IFERROR(B189*$E$2,C189)</f>
        <v/>
      </c>
    </row>
    <row r="190" spans="1:5">
      <c r="A190" s="1" t="n">
        <v>36557</v>
      </c>
      <c r="B190">
        <f>INDEX('Input EIA Jet Fuel Price'!$B:$B, MATCH($A190+14,'Input EIA Jet Fuel Price'!$A:$A, 0),1)</f>
        <v/>
      </c>
      <c r="C190">
        <f>INDEX('Input Hawaii Jet Fuel Price'!$B:$B, MATCH($A190,'Input Hawaii Jet Fuel Price'!$A:$A, 0), 1)</f>
        <v/>
      </c>
      <c r="D190">
        <f>IFERROR(C190/B190,"")</f>
        <v/>
      </c>
      <c r="E190">
        <f>IFERROR(B190*$E$2,C190)</f>
        <v/>
      </c>
    </row>
    <row r="191" spans="1:5">
      <c r="A191" s="1" t="n">
        <v>36586</v>
      </c>
      <c r="B191">
        <f>INDEX('Input EIA Jet Fuel Price'!$B:$B, MATCH($A191+14,'Input EIA Jet Fuel Price'!$A:$A, 0),1)</f>
        <v/>
      </c>
      <c r="C191">
        <f>INDEX('Input Hawaii Jet Fuel Price'!$B:$B, MATCH($A191,'Input Hawaii Jet Fuel Price'!$A:$A, 0), 1)</f>
        <v/>
      </c>
      <c r="D191">
        <f>IFERROR(C191/B191,"")</f>
        <v/>
      </c>
      <c r="E191">
        <f>IFERROR(B191*$E$2,C191)</f>
        <v/>
      </c>
    </row>
    <row r="192" spans="1:5">
      <c r="A192" s="1" t="n">
        <v>36617</v>
      </c>
      <c r="B192">
        <f>INDEX('Input EIA Jet Fuel Price'!$B:$B, MATCH($A192+14,'Input EIA Jet Fuel Price'!$A:$A, 0),1)</f>
        <v/>
      </c>
      <c r="C192">
        <f>INDEX('Input Hawaii Jet Fuel Price'!$B:$B, MATCH($A192,'Input Hawaii Jet Fuel Price'!$A:$A, 0), 1)</f>
        <v/>
      </c>
      <c r="D192">
        <f>IFERROR(C192/B192,"")</f>
        <v/>
      </c>
      <c r="E192">
        <f>IFERROR(B192*$E$2,C192)</f>
        <v/>
      </c>
    </row>
    <row r="193" spans="1:5">
      <c r="A193" s="1" t="n">
        <v>36647</v>
      </c>
      <c r="B193">
        <f>INDEX('Input EIA Jet Fuel Price'!$B:$B, MATCH($A193+14,'Input EIA Jet Fuel Price'!$A:$A, 0),1)</f>
        <v/>
      </c>
      <c r="C193">
        <f>INDEX('Input Hawaii Jet Fuel Price'!$B:$B, MATCH($A193,'Input Hawaii Jet Fuel Price'!$A:$A, 0), 1)</f>
        <v/>
      </c>
      <c r="D193">
        <f>IFERROR(C193/B193,"")</f>
        <v/>
      </c>
      <c r="E193">
        <f>IFERROR(B193*$E$2,C193)</f>
        <v/>
      </c>
    </row>
    <row r="194" spans="1:5">
      <c r="A194" s="1" t="n">
        <v>36678</v>
      </c>
      <c r="B194">
        <f>INDEX('Input EIA Jet Fuel Price'!$B:$B, MATCH($A194+14,'Input EIA Jet Fuel Price'!$A:$A, 0),1)</f>
        <v/>
      </c>
      <c r="C194">
        <f>INDEX('Input Hawaii Jet Fuel Price'!$B:$B, MATCH($A194,'Input Hawaii Jet Fuel Price'!$A:$A, 0), 1)</f>
        <v/>
      </c>
      <c r="D194">
        <f>IFERROR(C194/B194,"")</f>
        <v/>
      </c>
      <c r="E194">
        <f>IFERROR(B194*$E$2,C194)</f>
        <v/>
      </c>
    </row>
    <row r="195" spans="1:5">
      <c r="A195" s="1" t="n">
        <v>36708</v>
      </c>
      <c r="B195">
        <f>INDEX('Input EIA Jet Fuel Price'!$B:$B, MATCH($A195+14,'Input EIA Jet Fuel Price'!$A:$A, 0),1)</f>
        <v/>
      </c>
      <c r="C195">
        <f>INDEX('Input Hawaii Jet Fuel Price'!$B:$B, MATCH($A195,'Input Hawaii Jet Fuel Price'!$A:$A, 0), 1)</f>
        <v/>
      </c>
      <c r="D195">
        <f>IFERROR(C195/B195,"")</f>
        <v/>
      </c>
      <c r="E195">
        <f>IFERROR(B195*$E$2,C195)</f>
        <v/>
      </c>
    </row>
    <row r="196" spans="1:5">
      <c r="A196" s="1" t="n">
        <v>36739</v>
      </c>
      <c r="B196">
        <f>INDEX('Input EIA Jet Fuel Price'!$B:$B, MATCH($A196+14,'Input EIA Jet Fuel Price'!$A:$A, 0),1)</f>
        <v/>
      </c>
      <c r="C196">
        <f>INDEX('Input Hawaii Jet Fuel Price'!$B:$B, MATCH($A196,'Input Hawaii Jet Fuel Price'!$A:$A, 0), 1)</f>
        <v/>
      </c>
      <c r="D196">
        <f>IFERROR(C196/B196,"")</f>
        <v/>
      </c>
      <c r="E196">
        <f>IFERROR(B196*$E$2,C196)</f>
        <v/>
      </c>
    </row>
    <row r="197" spans="1:5">
      <c r="A197" s="1" t="n">
        <v>36770</v>
      </c>
      <c r="B197">
        <f>INDEX('Input EIA Jet Fuel Price'!$B:$B, MATCH($A197+14,'Input EIA Jet Fuel Price'!$A:$A, 0),1)</f>
        <v/>
      </c>
      <c r="C197">
        <f>INDEX('Input Hawaii Jet Fuel Price'!$B:$B, MATCH($A197,'Input Hawaii Jet Fuel Price'!$A:$A, 0), 1)</f>
        <v/>
      </c>
      <c r="D197">
        <f>IFERROR(C197/B197,"")</f>
        <v/>
      </c>
      <c r="E197">
        <f>IFERROR(B197*$E$2,C197)</f>
        <v/>
      </c>
    </row>
    <row r="198" spans="1:5">
      <c r="A198" s="1" t="n">
        <v>36800</v>
      </c>
      <c r="B198">
        <f>INDEX('Input EIA Jet Fuel Price'!$B:$B, MATCH($A198+14,'Input EIA Jet Fuel Price'!$A:$A, 0),1)</f>
        <v/>
      </c>
      <c r="C198">
        <f>INDEX('Input Hawaii Jet Fuel Price'!$B:$B, MATCH($A198,'Input Hawaii Jet Fuel Price'!$A:$A, 0), 1)</f>
        <v/>
      </c>
      <c r="D198">
        <f>IFERROR(C198/B198,"")</f>
        <v/>
      </c>
      <c r="E198">
        <f>IFERROR(B198*$E$2,C198)</f>
        <v/>
      </c>
    </row>
    <row r="199" spans="1:5">
      <c r="A199" s="1" t="n">
        <v>36831</v>
      </c>
      <c r="B199">
        <f>INDEX('Input EIA Jet Fuel Price'!$B:$B, MATCH($A199+14,'Input EIA Jet Fuel Price'!$A:$A, 0),1)</f>
        <v/>
      </c>
      <c r="C199">
        <f>INDEX('Input Hawaii Jet Fuel Price'!$B:$B, MATCH($A199,'Input Hawaii Jet Fuel Price'!$A:$A, 0), 1)</f>
        <v/>
      </c>
      <c r="D199">
        <f>IFERROR(C199/B199,"")</f>
        <v/>
      </c>
      <c r="E199">
        <f>IFERROR(B199*$E$2,C199)</f>
        <v/>
      </c>
    </row>
    <row r="200" spans="1:5">
      <c r="A200" s="1" t="n">
        <v>36861</v>
      </c>
      <c r="B200">
        <f>INDEX('Input EIA Jet Fuel Price'!$B:$B, MATCH($A200+14,'Input EIA Jet Fuel Price'!$A:$A, 0),1)</f>
        <v/>
      </c>
      <c r="C200">
        <f>INDEX('Input Hawaii Jet Fuel Price'!$B:$B, MATCH($A200,'Input Hawaii Jet Fuel Price'!$A:$A, 0), 1)</f>
        <v/>
      </c>
      <c r="D200">
        <f>IFERROR(C200/B200,"")</f>
        <v/>
      </c>
      <c r="E200">
        <f>IFERROR(B200*$E$2,C200)</f>
        <v/>
      </c>
    </row>
    <row r="201" spans="1:5">
      <c r="A201" s="1" t="n">
        <v>36892</v>
      </c>
      <c r="B201">
        <f>INDEX('Input EIA Jet Fuel Price'!$B:$B, MATCH($A201+14,'Input EIA Jet Fuel Price'!$A:$A, 0),1)</f>
        <v/>
      </c>
      <c r="C201">
        <f>INDEX('Input Hawaii Jet Fuel Price'!$B:$B, MATCH($A201,'Input Hawaii Jet Fuel Price'!$A:$A, 0), 1)</f>
        <v/>
      </c>
      <c r="D201">
        <f>IFERROR(C201/B201,"")</f>
        <v/>
      </c>
      <c r="E201">
        <f>IFERROR(B201*$E$2,C201)</f>
        <v/>
      </c>
    </row>
    <row r="202" spans="1:5">
      <c r="A202" s="1" t="n">
        <v>36923</v>
      </c>
      <c r="B202">
        <f>INDEX('Input EIA Jet Fuel Price'!$B:$B, MATCH($A202+14,'Input EIA Jet Fuel Price'!$A:$A, 0),1)</f>
        <v/>
      </c>
      <c r="C202">
        <f>INDEX('Input Hawaii Jet Fuel Price'!$B:$B, MATCH($A202,'Input Hawaii Jet Fuel Price'!$A:$A, 0), 1)</f>
        <v/>
      </c>
      <c r="D202">
        <f>IFERROR(C202/B202,"")</f>
        <v/>
      </c>
      <c r="E202">
        <f>IFERROR(B202*$E$2,C202)</f>
        <v/>
      </c>
    </row>
    <row r="203" spans="1:5">
      <c r="A203" s="1" t="n">
        <v>36951</v>
      </c>
      <c r="B203">
        <f>INDEX('Input EIA Jet Fuel Price'!$B:$B, MATCH($A203+14,'Input EIA Jet Fuel Price'!$A:$A, 0),1)</f>
        <v/>
      </c>
      <c r="C203">
        <f>INDEX('Input Hawaii Jet Fuel Price'!$B:$B, MATCH($A203,'Input Hawaii Jet Fuel Price'!$A:$A, 0), 1)</f>
        <v/>
      </c>
      <c r="D203">
        <f>IFERROR(C203/B203,"")</f>
        <v/>
      </c>
      <c r="E203">
        <f>IFERROR(B203*$E$2,C203)</f>
        <v/>
      </c>
    </row>
    <row r="204" spans="1:5">
      <c r="A204" s="1" t="n">
        <v>36982</v>
      </c>
      <c r="B204">
        <f>INDEX('Input EIA Jet Fuel Price'!$B:$B, MATCH($A204+14,'Input EIA Jet Fuel Price'!$A:$A, 0),1)</f>
        <v/>
      </c>
      <c r="C204">
        <f>INDEX('Input Hawaii Jet Fuel Price'!$B:$B, MATCH($A204,'Input Hawaii Jet Fuel Price'!$A:$A, 0), 1)</f>
        <v/>
      </c>
      <c r="D204">
        <f>IFERROR(C204/B204,"")</f>
        <v/>
      </c>
      <c r="E204">
        <f>IFERROR(B204*$E$2,C204)</f>
        <v/>
      </c>
    </row>
    <row r="205" spans="1:5">
      <c r="A205" s="1" t="n">
        <v>37012</v>
      </c>
      <c r="B205">
        <f>INDEX('Input EIA Jet Fuel Price'!$B:$B, MATCH($A205+14,'Input EIA Jet Fuel Price'!$A:$A, 0),1)</f>
        <v/>
      </c>
      <c r="C205">
        <f>INDEX('Input Hawaii Jet Fuel Price'!$B:$B, MATCH($A205,'Input Hawaii Jet Fuel Price'!$A:$A, 0), 1)</f>
        <v/>
      </c>
      <c r="D205">
        <f>IFERROR(C205/B205,"")</f>
        <v/>
      </c>
      <c r="E205">
        <f>IFERROR(B205*$E$2,C205)</f>
        <v/>
      </c>
    </row>
    <row r="206" spans="1:5">
      <c r="A206" s="1" t="n">
        <v>37043</v>
      </c>
      <c r="B206">
        <f>INDEX('Input EIA Jet Fuel Price'!$B:$B, MATCH($A206+14,'Input EIA Jet Fuel Price'!$A:$A, 0),1)</f>
        <v/>
      </c>
      <c r="C206">
        <f>INDEX('Input Hawaii Jet Fuel Price'!$B:$B, MATCH($A206,'Input Hawaii Jet Fuel Price'!$A:$A, 0), 1)</f>
        <v/>
      </c>
      <c r="D206">
        <f>IFERROR(C206/B206,"")</f>
        <v/>
      </c>
      <c r="E206">
        <f>IFERROR(B206*$E$2,C206)</f>
        <v/>
      </c>
    </row>
    <row r="207" spans="1:5">
      <c r="A207" s="1" t="n">
        <v>37073</v>
      </c>
      <c r="B207">
        <f>INDEX('Input EIA Jet Fuel Price'!$B:$B, MATCH($A207+14,'Input EIA Jet Fuel Price'!$A:$A, 0),1)</f>
        <v/>
      </c>
      <c r="C207">
        <f>INDEX('Input Hawaii Jet Fuel Price'!$B:$B, MATCH($A207,'Input Hawaii Jet Fuel Price'!$A:$A, 0), 1)</f>
        <v/>
      </c>
      <c r="D207">
        <f>IFERROR(C207/B207,"")</f>
        <v/>
      </c>
      <c r="E207">
        <f>IFERROR(B207*$E$2,C207)</f>
        <v/>
      </c>
    </row>
    <row r="208" spans="1:5">
      <c r="A208" s="1" t="n">
        <v>37104</v>
      </c>
      <c r="B208">
        <f>INDEX('Input EIA Jet Fuel Price'!$B:$B, MATCH($A208+14,'Input EIA Jet Fuel Price'!$A:$A, 0),1)</f>
        <v/>
      </c>
      <c r="C208">
        <f>INDEX('Input Hawaii Jet Fuel Price'!$B:$B, MATCH($A208,'Input Hawaii Jet Fuel Price'!$A:$A, 0), 1)</f>
        <v/>
      </c>
      <c r="D208">
        <f>IFERROR(C208/B208,"")</f>
        <v/>
      </c>
      <c r="E208">
        <f>IFERROR(B208*$E$2,C208)</f>
        <v/>
      </c>
    </row>
    <row r="209" spans="1:5">
      <c r="A209" s="1" t="n">
        <v>37135</v>
      </c>
      <c r="B209">
        <f>INDEX('Input EIA Jet Fuel Price'!$B:$B, MATCH($A209+14,'Input EIA Jet Fuel Price'!$A:$A, 0),1)</f>
        <v/>
      </c>
      <c r="C209">
        <f>INDEX('Input Hawaii Jet Fuel Price'!$B:$B, MATCH($A209,'Input Hawaii Jet Fuel Price'!$A:$A, 0), 1)</f>
        <v/>
      </c>
      <c r="D209">
        <f>IFERROR(C209/B209,"")</f>
        <v/>
      </c>
      <c r="E209">
        <f>IFERROR(B209*$E$2,C209)</f>
        <v/>
      </c>
    </row>
    <row r="210" spans="1:5">
      <c r="A210" s="1" t="n">
        <v>37165</v>
      </c>
      <c r="B210">
        <f>INDEX('Input EIA Jet Fuel Price'!$B:$B, MATCH($A210+14,'Input EIA Jet Fuel Price'!$A:$A, 0),1)</f>
        <v/>
      </c>
      <c r="C210">
        <f>INDEX('Input Hawaii Jet Fuel Price'!$B:$B, MATCH($A210,'Input Hawaii Jet Fuel Price'!$A:$A, 0), 1)</f>
        <v/>
      </c>
      <c r="D210">
        <f>IFERROR(C210/B210,"")</f>
        <v/>
      </c>
      <c r="E210">
        <f>IFERROR(B210*$E$2,C210)</f>
        <v/>
      </c>
    </row>
    <row r="211" spans="1:5">
      <c r="A211" s="1" t="n">
        <v>37196</v>
      </c>
      <c r="B211">
        <f>INDEX('Input EIA Jet Fuel Price'!$B:$B, MATCH($A211+14,'Input EIA Jet Fuel Price'!$A:$A, 0),1)</f>
        <v/>
      </c>
      <c r="C211">
        <f>INDEX('Input Hawaii Jet Fuel Price'!$B:$B, MATCH($A211,'Input Hawaii Jet Fuel Price'!$A:$A, 0), 1)</f>
        <v/>
      </c>
      <c r="D211">
        <f>IFERROR(C211/B211,"")</f>
        <v/>
      </c>
      <c r="E211">
        <f>IFERROR(B211*$E$2,C211)</f>
        <v/>
      </c>
    </row>
    <row r="212" spans="1:5">
      <c r="A212" s="1" t="n">
        <v>37226</v>
      </c>
      <c r="B212">
        <f>INDEX('Input EIA Jet Fuel Price'!$B:$B, MATCH($A212+14,'Input EIA Jet Fuel Price'!$A:$A, 0),1)</f>
        <v/>
      </c>
      <c r="C212">
        <f>INDEX('Input Hawaii Jet Fuel Price'!$B:$B, MATCH($A212,'Input Hawaii Jet Fuel Price'!$A:$A, 0), 1)</f>
        <v/>
      </c>
      <c r="D212">
        <f>IFERROR(C212/B212,"")</f>
        <v/>
      </c>
      <c r="E212">
        <f>IFERROR(B212*$E$2,C212)</f>
        <v/>
      </c>
    </row>
    <row r="213" spans="1:5">
      <c r="A213" s="1" t="n">
        <v>37257</v>
      </c>
      <c r="B213">
        <f>INDEX('Input EIA Jet Fuel Price'!$B:$B, MATCH($A213+14,'Input EIA Jet Fuel Price'!$A:$A, 0),1)</f>
        <v/>
      </c>
      <c r="C213">
        <f>INDEX('Input Hawaii Jet Fuel Price'!$B:$B, MATCH($A213,'Input Hawaii Jet Fuel Price'!$A:$A, 0), 1)</f>
        <v/>
      </c>
      <c r="D213">
        <f>IFERROR(C213/B213,"")</f>
        <v/>
      </c>
      <c r="E213">
        <f>IFERROR(B213*$E$2,C213)</f>
        <v/>
      </c>
    </row>
    <row r="214" spans="1:5">
      <c r="A214" s="1" t="n">
        <v>37288</v>
      </c>
      <c r="B214">
        <f>INDEX('Input EIA Jet Fuel Price'!$B:$B, MATCH($A214+14,'Input EIA Jet Fuel Price'!$A:$A, 0),1)</f>
        <v/>
      </c>
      <c r="C214">
        <f>INDEX('Input Hawaii Jet Fuel Price'!$B:$B, MATCH($A214,'Input Hawaii Jet Fuel Price'!$A:$A, 0), 1)</f>
        <v/>
      </c>
      <c r="D214">
        <f>IFERROR(C214/B214,"")</f>
        <v/>
      </c>
      <c r="E214">
        <f>IFERROR(B214*$E$2,C214)</f>
        <v/>
      </c>
    </row>
    <row r="215" spans="1:5">
      <c r="A215" s="1" t="n">
        <v>37316</v>
      </c>
      <c r="B215">
        <f>INDEX('Input EIA Jet Fuel Price'!$B:$B, MATCH($A215+14,'Input EIA Jet Fuel Price'!$A:$A, 0),1)</f>
        <v/>
      </c>
      <c r="C215">
        <f>INDEX('Input Hawaii Jet Fuel Price'!$B:$B, MATCH($A215,'Input Hawaii Jet Fuel Price'!$A:$A, 0), 1)</f>
        <v/>
      </c>
      <c r="D215">
        <f>IFERROR(C215/B215,"")</f>
        <v/>
      </c>
      <c r="E215">
        <f>IFERROR(B215*$E$2,C215)</f>
        <v/>
      </c>
    </row>
    <row r="216" spans="1:5">
      <c r="A216" s="1" t="n">
        <v>37347</v>
      </c>
      <c r="B216">
        <f>INDEX('Input EIA Jet Fuel Price'!$B:$B, MATCH($A216+14,'Input EIA Jet Fuel Price'!$A:$A, 0),1)</f>
        <v/>
      </c>
      <c r="C216">
        <f>INDEX('Input Hawaii Jet Fuel Price'!$B:$B, MATCH($A216,'Input Hawaii Jet Fuel Price'!$A:$A, 0), 1)</f>
        <v/>
      </c>
      <c r="D216">
        <f>IFERROR(C216/B216,"")</f>
        <v/>
      </c>
      <c r="E216">
        <f>IFERROR(B216*$E$2,C216)</f>
        <v/>
      </c>
    </row>
    <row r="217" spans="1:5">
      <c r="A217" s="1" t="n">
        <v>37377</v>
      </c>
      <c r="B217">
        <f>INDEX('Input EIA Jet Fuel Price'!$B:$B, MATCH($A217+14,'Input EIA Jet Fuel Price'!$A:$A, 0),1)</f>
        <v/>
      </c>
      <c r="C217">
        <f>INDEX('Input Hawaii Jet Fuel Price'!$B:$B, MATCH($A217,'Input Hawaii Jet Fuel Price'!$A:$A, 0), 1)</f>
        <v/>
      </c>
      <c r="D217">
        <f>IFERROR(C217/B217,"")</f>
        <v/>
      </c>
      <c r="E217">
        <f>IFERROR(B217*$E$2,C217)</f>
        <v/>
      </c>
    </row>
    <row r="218" spans="1:5">
      <c r="A218" s="1" t="n">
        <v>37408</v>
      </c>
      <c r="B218">
        <f>INDEX('Input EIA Jet Fuel Price'!$B:$B, MATCH($A218+14,'Input EIA Jet Fuel Price'!$A:$A, 0),1)</f>
        <v/>
      </c>
      <c r="C218">
        <f>INDEX('Input Hawaii Jet Fuel Price'!$B:$B, MATCH($A218,'Input Hawaii Jet Fuel Price'!$A:$A, 0), 1)</f>
        <v/>
      </c>
      <c r="D218">
        <f>IFERROR(C218/B218,"")</f>
        <v/>
      </c>
      <c r="E218">
        <f>IFERROR(B218*$E$2,C218)</f>
        <v/>
      </c>
    </row>
    <row r="219" spans="1:5">
      <c r="A219" s="1" t="n">
        <v>37438</v>
      </c>
      <c r="B219">
        <f>INDEX('Input EIA Jet Fuel Price'!$B:$B, MATCH($A219+14,'Input EIA Jet Fuel Price'!$A:$A, 0),1)</f>
        <v/>
      </c>
      <c r="C219">
        <f>INDEX('Input Hawaii Jet Fuel Price'!$B:$B, MATCH($A219,'Input Hawaii Jet Fuel Price'!$A:$A, 0), 1)</f>
        <v/>
      </c>
      <c r="D219">
        <f>IFERROR(C219/B219,"")</f>
        <v/>
      </c>
      <c r="E219">
        <f>IFERROR(B219*$E$2,C219)</f>
        <v/>
      </c>
    </row>
    <row r="220" spans="1:5">
      <c r="A220" s="1" t="n">
        <v>37469</v>
      </c>
      <c r="B220">
        <f>INDEX('Input EIA Jet Fuel Price'!$B:$B, MATCH($A220+14,'Input EIA Jet Fuel Price'!$A:$A, 0),1)</f>
        <v/>
      </c>
      <c r="C220">
        <f>INDEX('Input Hawaii Jet Fuel Price'!$B:$B, MATCH($A220,'Input Hawaii Jet Fuel Price'!$A:$A, 0), 1)</f>
        <v/>
      </c>
      <c r="D220">
        <f>IFERROR(C220/B220,"")</f>
        <v/>
      </c>
      <c r="E220">
        <f>IFERROR(B220*$E$2,C220)</f>
        <v/>
      </c>
    </row>
    <row r="221" spans="1:5">
      <c r="A221" s="1" t="n">
        <v>37500</v>
      </c>
      <c r="B221">
        <f>INDEX('Input EIA Jet Fuel Price'!$B:$B, MATCH($A221+14,'Input EIA Jet Fuel Price'!$A:$A, 0),1)</f>
        <v/>
      </c>
      <c r="C221">
        <f>INDEX('Input Hawaii Jet Fuel Price'!$B:$B, MATCH($A221,'Input Hawaii Jet Fuel Price'!$A:$A, 0), 1)</f>
        <v/>
      </c>
      <c r="D221">
        <f>IFERROR(C221/B221,"")</f>
        <v/>
      </c>
      <c r="E221">
        <f>IFERROR(B221*$E$2,C221)</f>
        <v/>
      </c>
    </row>
    <row r="222" spans="1:5">
      <c r="A222" s="1" t="n">
        <v>37530</v>
      </c>
      <c r="B222">
        <f>INDEX('Input EIA Jet Fuel Price'!$B:$B, MATCH($A222+14,'Input EIA Jet Fuel Price'!$A:$A, 0),1)</f>
        <v/>
      </c>
      <c r="C222">
        <f>INDEX('Input Hawaii Jet Fuel Price'!$B:$B, MATCH($A222,'Input Hawaii Jet Fuel Price'!$A:$A, 0), 1)</f>
        <v/>
      </c>
      <c r="D222">
        <f>IFERROR(C222/B222,"")</f>
        <v/>
      </c>
      <c r="E222">
        <f>IFERROR(B222*$E$2,C222)</f>
        <v/>
      </c>
    </row>
    <row r="223" spans="1:5">
      <c r="A223" s="1" t="n">
        <v>37561</v>
      </c>
      <c r="B223">
        <f>INDEX('Input EIA Jet Fuel Price'!$B:$B, MATCH($A223+14,'Input EIA Jet Fuel Price'!$A:$A, 0),1)</f>
        <v/>
      </c>
      <c r="C223">
        <f>INDEX('Input Hawaii Jet Fuel Price'!$B:$B, MATCH($A223,'Input Hawaii Jet Fuel Price'!$A:$A, 0), 1)</f>
        <v/>
      </c>
      <c r="D223">
        <f>IFERROR(C223/B223,"")</f>
        <v/>
      </c>
      <c r="E223">
        <f>IFERROR(B223*$E$2,C223)</f>
        <v/>
      </c>
    </row>
    <row r="224" spans="1:5">
      <c r="A224" s="1" t="n">
        <v>37591</v>
      </c>
      <c r="B224">
        <f>INDEX('Input EIA Jet Fuel Price'!$B:$B, MATCH($A224+14,'Input EIA Jet Fuel Price'!$A:$A, 0),1)</f>
        <v/>
      </c>
      <c r="C224">
        <f>INDEX('Input Hawaii Jet Fuel Price'!$B:$B, MATCH($A224,'Input Hawaii Jet Fuel Price'!$A:$A, 0), 1)</f>
        <v/>
      </c>
      <c r="D224">
        <f>IFERROR(C224/B224,"")</f>
        <v/>
      </c>
      <c r="E224">
        <f>IFERROR(B224*$E$2,C224)</f>
        <v/>
      </c>
    </row>
    <row r="225" spans="1:5">
      <c r="A225" s="1" t="n">
        <v>37622</v>
      </c>
      <c r="B225">
        <f>INDEX('Input EIA Jet Fuel Price'!$B:$B, MATCH($A225+14,'Input EIA Jet Fuel Price'!$A:$A, 0),1)</f>
        <v/>
      </c>
      <c r="C225">
        <f>INDEX('Input Hawaii Jet Fuel Price'!$B:$B, MATCH($A225,'Input Hawaii Jet Fuel Price'!$A:$A, 0), 1)</f>
        <v/>
      </c>
      <c r="D225">
        <f>IFERROR(C225/B225,"")</f>
        <v/>
      </c>
      <c r="E225">
        <f>IFERROR(B225*$E$2,C225)</f>
        <v/>
      </c>
    </row>
    <row r="226" spans="1:5">
      <c r="A226" s="1" t="n">
        <v>37653</v>
      </c>
      <c r="B226">
        <f>INDEX('Input EIA Jet Fuel Price'!$B:$B, MATCH($A226+14,'Input EIA Jet Fuel Price'!$A:$A, 0),1)</f>
        <v/>
      </c>
      <c r="C226">
        <f>INDEX('Input Hawaii Jet Fuel Price'!$B:$B, MATCH($A226,'Input Hawaii Jet Fuel Price'!$A:$A, 0), 1)</f>
        <v/>
      </c>
      <c r="D226">
        <f>IFERROR(C226/B226,"")</f>
        <v/>
      </c>
      <c r="E226">
        <f>IFERROR(B226*$E$2,C226)</f>
        <v/>
      </c>
    </row>
    <row r="227" spans="1:5">
      <c r="A227" s="1" t="n">
        <v>37681</v>
      </c>
      <c r="B227">
        <f>INDEX('Input EIA Jet Fuel Price'!$B:$B, MATCH($A227+14,'Input EIA Jet Fuel Price'!$A:$A, 0),1)</f>
        <v/>
      </c>
      <c r="C227">
        <f>INDEX('Input Hawaii Jet Fuel Price'!$B:$B, MATCH($A227,'Input Hawaii Jet Fuel Price'!$A:$A, 0), 1)</f>
        <v/>
      </c>
      <c r="D227">
        <f>IFERROR(C227/B227,"")</f>
        <v/>
      </c>
      <c r="E227">
        <f>IFERROR(B227*$E$2,C227)</f>
        <v/>
      </c>
    </row>
    <row r="228" spans="1:5">
      <c r="A228" s="1" t="n">
        <v>37712</v>
      </c>
      <c r="B228">
        <f>INDEX('Input EIA Jet Fuel Price'!$B:$B, MATCH($A228+14,'Input EIA Jet Fuel Price'!$A:$A, 0),1)</f>
        <v/>
      </c>
      <c r="C228">
        <f>INDEX('Input Hawaii Jet Fuel Price'!$B:$B, MATCH($A228,'Input Hawaii Jet Fuel Price'!$A:$A, 0), 1)</f>
        <v/>
      </c>
      <c r="D228">
        <f>IFERROR(C228/B228,"")</f>
        <v/>
      </c>
      <c r="E228">
        <f>IFERROR(B228*$E$2,C228)</f>
        <v/>
      </c>
    </row>
    <row r="229" spans="1:5">
      <c r="A229" s="1" t="n">
        <v>37742</v>
      </c>
      <c r="B229">
        <f>INDEX('Input EIA Jet Fuel Price'!$B:$B, MATCH($A229+14,'Input EIA Jet Fuel Price'!$A:$A, 0),1)</f>
        <v/>
      </c>
      <c r="C229">
        <f>INDEX('Input Hawaii Jet Fuel Price'!$B:$B, MATCH($A229,'Input Hawaii Jet Fuel Price'!$A:$A, 0), 1)</f>
        <v/>
      </c>
      <c r="D229">
        <f>IFERROR(C229/B229,"")</f>
        <v/>
      </c>
      <c r="E229">
        <f>IFERROR(B229*$E$2,C229)</f>
        <v/>
      </c>
    </row>
    <row r="230" spans="1:5">
      <c r="A230" s="1" t="n">
        <v>37773</v>
      </c>
      <c r="B230">
        <f>INDEX('Input EIA Jet Fuel Price'!$B:$B, MATCH($A230+14,'Input EIA Jet Fuel Price'!$A:$A, 0),1)</f>
        <v/>
      </c>
      <c r="C230">
        <f>INDEX('Input Hawaii Jet Fuel Price'!$B:$B, MATCH($A230,'Input Hawaii Jet Fuel Price'!$A:$A, 0), 1)</f>
        <v/>
      </c>
      <c r="D230">
        <f>IFERROR(C230/B230,"")</f>
        <v/>
      </c>
      <c r="E230">
        <f>IFERROR(B230*$E$2,C230)</f>
        <v/>
      </c>
    </row>
    <row r="231" spans="1:5">
      <c r="A231" s="1" t="n">
        <v>37803</v>
      </c>
      <c r="B231">
        <f>INDEX('Input EIA Jet Fuel Price'!$B:$B, MATCH($A231+14,'Input EIA Jet Fuel Price'!$A:$A, 0),1)</f>
        <v/>
      </c>
      <c r="C231">
        <f>INDEX('Input Hawaii Jet Fuel Price'!$B:$B, MATCH($A231,'Input Hawaii Jet Fuel Price'!$A:$A, 0), 1)</f>
        <v/>
      </c>
      <c r="D231">
        <f>IFERROR(C231/B231,"")</f>
        <v/>
      </c>
      <c r="E231">
        <f>IFERROR(B231*$E$2,C231)</f>
        <v/>
      </c>
    </row>
    <row r="232" spans="1:5">
      <c r="A232" s="1" t="n">
        <v>37834</v>
      </c>
      <c r="B232">
        <f>INDEX('Input EIA Jet Fuel Price'!$B:$B, MATCH($A232+14,'Input EIA Jet Fuel Price'!$A:$A, 0),1)</f>
        <v/>
      </c>
      <c r="C232">
        <f>INDEX('Input Hawaii Jet Fuel Price'!$B:$B, MATCH($A232,'Input Hawaii Jet Fuel Price'!$A:$A, 0), 1)</f>
        <v/>
      </c>
      <c r="D232">
        <f>IFERROR(C232/B232,"")</f>
        <v/>
      </c>
      <c r="E232">
        <f>IFERROR(B232*$E$2,C232)</f>
        <v/>
      </c>
    </row>
    <row r="233" spans="1:5">
      <c r="A233" s="1" t="n">
        <v>37865</v>
      </c>
      <c r="B233">
        <f>INDEX('Input EIA Jet Fuel Price'!$B:$B, MATCH($A233+14,'Input EIA Jet Fuel Price'!$A:$A, 0),1)</f>
        <v/>
      </c>
      <c r="C233">
        <f>INDEX('Input Hawaii Jet Fuel Price'!$B:$B, MATCH($A233,'Input Hawaii Jet Fuel Price'!$A:$A, 0), 1)</f>
        <v/>
      </c>
      <c r="D233">
        <f>IFERROR(C233/B233,"")</f>
        <v/>
      </c>
      <c r="E233">
        <f>IFERROR(B233*$E$2,C233)</f>
        <v/>
      </c>
    </row>
    <row r="234" spans="1:5">
      <c r="A234" s="1" t="n">
        <v>37895</v>
      </c>
      <c r="B234">
        <f>INDEX('Input EIA Jet Fuel Price'!$B:$B, MATCH($A234+14,'Input EIA Jet Fuel Price'!$A:$A, 0),1)</f>
        <v/>
      </c>
      <c r="C234">
        <f>INDEX('Input Hawaii Jet Fuel Price'!$B:$B, MATCH($A234,'Input Hawaii Jet Fuel Price'!$A:$A, 0), 1)</f>
        <v/>
      </c>
      <c r="D234">
        <f>IFERROR(C234/B234,"")</f>
        <v/>
      </c>
      <c r="E234">
        <f>IFERROR(B234*$E$2,C234)</f>
        <v/>
      </c>
    </row>
    <row r="235" spans="1:5">
      <c r="A235" s="1" t="n">
        <v>37926</v>
      </c>
      <c r="B235">
        <f>INDEX('Input EIA Jet Fuel Price'!$B:$B, MATCH($A235+14,'Input EIA Jet Fuel Price'!$A:$A, 0),1)</f>
        <v/>
      </c>
      <c r="C235">
        <f>INDEX('Input Hawaii Jet Fuel Price'!$B:$B, MATCH($A235,'Input Hawaii Jet Fuel Price'!$A:$A, 0), 1)</f>
        <v/>
      </c>
      <c r="D235">
        <f>IFERROR(C235/B235,"")</f>
        <v/>
      </c>
      <c r="E235">
        <f>IFERROR(B235*$E$2,C235)</f>
        <v/>
      </c>
    </row>
    <row r="236" spans="1:5">
      <c r="A236" s="1" t="n">
        <v>37956</v>
      </c>
      <c r="B236">
        <f>INDEX('Input EIA Jet Fuel Price'!$B:$B, MATCH($A236+14,'Input EIA Jet Fuel Price'!$A:$A, 0),1)</f>
        <v/>
      </c>
      <c r="C236">
        <f>INDEX('Input Hawaii Jet Fuel Price'!$B:$B, MATCH($A236,'Input Hawaii Jet Fuel Price'!$A:$A, 0), 1)</f>
        <v/>
      </c>
      <c r="D236">
        <f>IFERROR(C236/B236,"")</f>
        <v/>
      </c>
      <c r="E236">
        <f>IFERROR(B236*$E$2,C236)</f>
        <v/>
      </c>
    </row>
    <row r="237" spans="1:5">
      <c r="A237" s="1" t="n">
        <v>37987</v>
      </c>
      <c r="B237">
        <f>INDEX('Input EIA Jet Fuel Price'!$B:$B, MATCH($A237+14,'Input EIA Jet Fuel Price'!$A:$A, 0),1)</f>
        <v/>
      </c>
      <c r="C237">
        <f>INDEX('Input Hawaii Jet Fuel Price'!$B:$B, MATCH($A237,'Input Hawaii Jet Fuel Price'!$A:$A, 0), 1)</f>
        <v/>
      </c>
      <c r="D237">
        <f>IFERROR(C237/B237,"")</f>
        <v/>
      </c>
      <c r="E237">
        <f>IFERROR(B237*$E$2,C237)</f>
        <v/>
      </c>
    </row>
    <row r="238" spans="1:5">
      <c r="A238" s="1" t="n">
        <v>38018</v>
      </c>
      <c r="B238">
        <f>INDEX('Input EIA Jet Fuel Price'!$B:$B, MATCH($A238+14,'Input EIA Jet Fuel Price'!$A:$A, 0),1)</f>
        <v/>
      </c>
      <c r="C238">
        <f>INDEX('Input Hawaii Jet Fuel Price'!$B:$B, MATCH($A238,'Input Hawaii Jet Fuel Price'!$A:$A, 0), 1)</f>
        <v/>
      </c>
      <c r="D238">
        <f>IFERROR(C238/B238,"")</f>
        <v/>
      </c>
      <c r="E238">
        <f>IFERROR(B238*$E$2,C238)</f>
        <v/>
      </c>
    </row>
    <row r="239" spans="1:5">
      <c r="A239" s="1" t="n">
        <v>38047</v>
      </c>
      <c r="B239">
        <f>INDEX('Input EIA Jet Fuel Price'!$B:$B, MATCH($A239+14,'Input EIA Jet Fuel Price'!$A:$A, 0),1)</f>
        <v/>
      </c>
      <c r="C239">
        <f>INDEX('Input Hawaii Jet Fuel Price'!$B:$B, MATCH($A239,'Input Hawaii Jet Fuel Price'!$A:$A, 0), 1)</f>
        <v/>
      </c>
      <c r="D239">
        <f>IFERROR(C239/B239,"")</f>
        <v/>
      </c>
      <c r="E239">
        <f>IFERROR(B239*$E$2,C239)</f>
        <v/>
      </c>
    </row>
    <row r="240" spans="1:5">
      <c r="A240" s="1" t="n">
        <v>38078</v>
      </c>
      <c r="B240">
        <f>INDEX('Input EIA Jet Fuel Price'!$B:$B, MATCH($A240+14,'Input EIA Jet Fuel Price'!$A:$A, 0),1)</f>
        <v/>
      </c>
      <c r="C240">
        <f>INDEX('Input Hawaii Jet Fuel Price'!$B:$B, MATCH($A240,'Input Hawaii Jet Fuel Price'!$A:$A, 0), 1)</f>
        <v/>
      </c>
      <c r="D240">
        <f>IFERROR(C240/B240,"")</f>
        <v/>
      </c>
      <c r="E240">
        <f>IFERROR(B240*$E$2,C240)</f>
        <v/>
      </c>
    </row>
    <row r="241" spans="1:5">
      <c r="A241" s="1" t="n">
        <v>38108</v>
      </c>
      <c r="B241">
        <f>INDEX('Input EIA Jet Fuel Price'!$B:$B, MATCH($A241+14,'Input EIA Jet Fuel Price'!$A:$A, 0),1)</f>
        <v/>
      </c>
      <c r="C241">
        <f>INDEX('Input Hawaii Jet Fuel Price'!$B:$B, MATCH($A241,'Input Hawaii Jet Fuel Price'!$A:$A, 0), 1)</f>
        <v/>
      </c>
      <c r="D241">
        <f>IFERROR(C241/B241,"")</f>
        <v/>
      </c>
      <c r="E241">
        <f>IFERROR(B241*$E$2,C241)</f>
        <v/>
      </c>
    </row>
    <row r="242" spans="1:5">
      <c r="A242" s="1" t="n">
        <v>38139</v>
      </c>
      <c r="B242">
        <f>INDEX('Input EIA Jet Fuel Price'!$B:$B, MATCH($A242+14,'Input EIA Jet Fuel Price'!$A:$A, 0),1)</f>
        <v/>
      </c>
      <c r="C242">
        <f>INDEX('Input Hawaii Jet Fuel Price'!$B:$B, MATCH($A242,'Input Hawaii Jet Fuel Price'!$A:$A, 0), 1)</f>
        <v/>
      </c>
      <c r="D242">
        <f>IFERROR(C242/B242,"")</f>
        <v/>
      </c>
      <c r="E242">
        <f>IFERROR(B242*$E$2,C242)</f>
        <v/>
      </c>
    </row>
    <row r="243" spans="1:5">
      <c r="A243" s="1" t="n">
        <v>38169</v>
      </c>
      <c r="B243">
        <f>INDEX('Input EIA Jet Fuel Price'!$B:$B, MATCH($A243+14,'Input EIA Jet Fuel Price'!$A:$A, 0),1)</f>
        <v/>
      </c>
      <c r="C243">
        <f>INDEX('Input Hawaii Jet Fuel Price'!$B:$B, MATCH($A243,'Input Hawaii Jet Fuel Price'!$A:$A, 0), 1)</f>
        <v/>
      </c>
      <c r="D243">
        <f>IFERROR(C243/B243,"")</f>
        <v/>
      </c>
      <c r="E243">
        <f>IFERROR(B243*$E$2,C243)</f>
        <v/>
      </c>
    </row>
    <row r="244" spans="1:5">
      <c r="A244" s="1" t="n">
        <v>38200</v>
      </c>
      <c r="B244">
        <f>INDEX('Input EIA Jet Fuel Price'!$B:$B, MATCH($A244+14,'Input EIA Jet Fuel Price'!$A:$A, 0),1)</f>
        <v/>
      </c>
      <c r="C244">
        <f>INDEX('Input Hawaii Jet Fuel Price'!$B:$B, MATCH($A244,'Input Hawaii Jet Fuel Price'!$A:$A, 0), 1)</f>
        <v/>
      </c>
      <c r="D244">
        <f>IFERROR(C244/B244,"")</f>
        <v/>
      </c>
      <c r="E244">
        <f>IFERROR(B244*$E$2,C244)</f>
        <v/>
      </c>
    </row>
    <row r="245" spans="1:5">
      <c r="A245" s="1" t="n">
        <v>38231</v>
      </c>
      <c r="B245">
        <f>INDEX('Input EIA Jet Fuel Price'!$B:$B, MATCH($A245+14,'Input EIA Jet Fuel Price'!$A:$A, 0),1)</f>
        <v/>
      </c>
      <c r="C245">
        <f>INDEX('Input Hawaii Jet Fuel Price'!$B:$B, MATCH($A245,'Input Hawaii Jet Fuel Price'!$A:$A, 0), 1)</f>
        <v/>
      </c>
      <c r="D245">
        <f>IFERROR(C245/B245,"")</f>
        <v/>
      </c>
      <c r="E245">
        <f>IFERROR(B245*$E$2,C245)</f>
        <v/>
      </c>
    </row>
    <row r="246" spans="1:5">
      <c r="A246" s="1" t="n">
        <v>38261</v>
      </c>
      <c r="B246">
        <f>INDEX('Input EIA Jet Fuel Price'!$B:$B, MATCH($A246+14,'Input EIA Jet Fuel Price'!$A:$A, 0),1)</f>
        <v/>
      </c>
      <c r="C246">
        <f>INDEX('Input Hawaii Jet Fuel Price'!$B:$B, MATCH($A246,'Input Hawaii Jet Fuel Price'!$A:$A, 0), 1)</f>
        <v/>
      </c>
      <c r="D246">
        <f>IFERROR(C246/B246,"")</f>
        <v/>
      </c>
      <c r="E246">
        <f>IFERROR(B246*$E$2,C246)</f>
        <v/>
      </c>
    </row>
    <row r="247" spans="1:5">
      <c r="A247" s="1" t="n">
        <v>38292</v>
      </c>
      <c r="B247">
        <f>INDEX('Input EIA Jet Fuel Price'!$B:$B, MATCH($A247+14,'Input EIA Jet Fuel Price'!$A:$A, 0),1)</f>
        <v/>
      </c>
      <c r="C247">
        <f>INDEX('Input Hawaii Jet Fuel Price'!$B:$B, MATCH($A247,'Input Hawaii Jet Fuel Price'!$A:$A, 0), 1)</f>
        <v/>
      </c>
      <c r="D247">
        <f>IFERROR(C247/B247,"")</f>
        <v/>
      </c>
      <c r="E247">
        <f>IFERROR(B247*$E$2,C247)</f>
        <v/>
      </c>
    </row>
    <row r="248" spans="1:5">
      <c r="A248" s="1" t="n">
        <v>38322</v>
      </c>
      <c r="B248">
        <f>INDEX('Input EIA Jet Fuel Price'!$B:$B, MATCH($A248+14,'Input EIA Jet Fuel Price'!$A:$A, 0),1)</f>
        <v/>
      </c>
      <c r="C248">
        <f>INDEX('Input Hawaii Jet Fuel Price'!$B:$B, MATCH($A248,'Input Hawaii Jet Fuel Price'!$A:$A, 0), 1)</f>
        <v/>
      </c>
      <c r="D248">
        <f>IFERROR(C248/B248,"")</f>
        <v/>
      </c>
      <c r="E248">
        <f>IFERROR(B248*$E$2,C248)</f>
        <v/>
      </c>
    </row>
    <row r="249" spans="1:5">
      <c r="A249" s="1" t="n">
        <v>38353</v>
      </c>
      <c r="B249">
        <f>INDEX('Input EIA Jet Fuel Price'!$B:$B, MATCH($A249+14,'Input EIA Jet Fuel Price'!$A:$A, 0),1)</f>
        <v/>
      </c>
      <c r="C249">
        <f>INDEX('Input Hawaii Jet Fuel Price'!$B:$B, MATCH($A249,'Input Hawaii Jet Fuel Price'!$A:$A, 0), 1)</f>
        <v/>
      </c>
      <c r="D249">
        <f>IFERROR(C249/B249,"")</f>
        <v/>
      </c>
      <c r="E249">
        <f>IFERROR(B249*$E$2,C249)</f>
        <v/>
      </c>
    </row>
    <row r="250" spans="1:5">
      <c r="A250" s="1" t="n">
        <v>38384</v>
      </c>
      <c r="B250">
        <f>INDEX('Input EIA Jet Fuel Price'!$B:$B, MATCH($A250+14,'Input EIA Jet Fuel Price'!$A:$A, 0),1)</f>
        <v/>
      </c>
      <c r="C250">
        <f>INDEX('Input Hawaii Jet Fuel Price'!$B:$B, MATCH($A250,'Input Hawaii Jet Fuel Price'!$A:$A, 0), 1)</f>
        <v/>
      </c>
      <c r="D250">
        <f>IFERROR(C250/B250,"")</f>
        <v/>
      </c>
      <c r="E250">
        <f>IFERROR(B250*$E$2,C250)</f>
        <v/>
      </c>
    </row>
    <row r="251" spans="1:5">
      <c r="A251" s="1" t="n">
        <v>38412</v>
      </c>
      <c r="B251">
        <f>INDEX('Input EIA Jet Fuel Price'!$B:$B, MATCH($A251+14,'Input EIA Jet Fuel Price'!$A:$A, 0),1)</f>
        <v/>
      </c>
      <c r="C251">
        <f>INDEX('Input Hawaii Jet Fuel Price'!$B:$B, MATCH($A251,'Input Hawaii Jet Fuel Price'!$A:$A, 0), 1)</f>
        <v/>
      </c>
      <c r="D251">
        <f>IFERROR(C251/B251,"")</f>
        <v/>
      </c>
      <c r="E251">
        <f>IFERROR(B251*$E$2,C251)</f>
        <v/>
      </c>
    </row>
    <row r="252" spans="1:5">
      <c r="A252" s="1" t="n">
        <v>38443</v>
      </c>
      <c r="B252">
        <f>INDEX('Input EIA Jet Fuel Price'!$B:$B, MATCH($A252+14,'Input EIA Jet Fuel Price'!$A:$A, 0),1)</f>
        <v/>
      </c>
      <c r="C252">
        <f>INDEX('Input Hawaii Jet Fuel Price'!$B:$B, MATCH($A252,'Input Hawaii Jet Fuel Price'!$A:$A, 0), 1)</f>
        <v/>
      </c>
      <c r="D252">
        <f>IFERROR(C252/B252,"")</f>
        <v/>
      </c>
      <c r="E252">
        <f>IFERROR(B252*$E$2,C252)</f>
        <v/>
      </c>
    </row>
    <row r="253" spans="1:5">
      <c r="A253" s="1" t="n">
        <v>38473</v>
      </c>
      <c r="B253">
        <f>INDEX('Input EIA Jet Fuel Price'!$B:$B, MATCH($A253+14,'Input EIA Jet Fuel Price'!$A:$A, 0),1)</f>
        <v/>
      </c>
      <c r="C253">
        <f>INDEX('Input Hawaii Jet Fuel Price'!$B:$B, MATCH($A253,'Input Hawaii Jet Fuel Price'!$A:$A, 0), 1)</f>
        <v/>
      </c>
      <c r="D253">
        <f>IFERROR(C253/B253,"")</f>
        <v/>
      </c>
      <c r="E253">
        <f>IFERROR(B253*$E$2,C253)</f>
        <v/>
      </c>
    </row>
    <row r="254" spans="1:5">
      <c r="A254" s="1" t="n">
        <v>38504</v>
      </c>
      <c r="B254">
        <f>INDEX('Input EIA Jet Fuel Price'!$B:$B, MATCH($A254+14,'Input EIA Jet Fuel Price'!$A:$A, 0),1)</f>
        <v/>
      </c>
      <c r="C254">
        <f>INDEX('Input Hawaii Jet Fuel Price'!$B:$B, MATCH($A254,'Input Hawaii Jet Fuel Price'!$A:$A, 0), 1)</f>
        <v/>
      </c>
      <c r="D254">
        <f>IFERROR(C254/B254,"")</f>
        <v/>
      </c>
      <c r="E254">
        <f>IFERROR(B254*$E$2,C254)</f>
        <v/>
      </c>
    </row>
    <row r="255" spans="1:5">
      <c r="A255" s="1" t="n">
        <v>38534</v>
      </c>
      <c r="B255">
        <f>INDEX('Input EIA Jet Fuel Price'!$B:$B, MATCH($A255+14,'Input EIA Jet Fuel Price'!$A:$A, 0),1)</f>
        <v/>
      </c>
      <c r="C255">
        <f>INDEX('Input Hawaii Jet Fuel Price'!$B:$B, MATCH($A255,'Input Hawaii Jet Fuel Price'!$A:$A, 0), 1)</f>
        <v/>
      </c>
      <c r="D255">
        <f>IFERROR(C255/B255,"")</f>
        <v/>
      </c>
      <c r="E255">
        <f>IFERROR(B255*$E$2,C255)</f>
        <v/>
      </c>
    </row>
    <row r="256" spans="1:5">
      <c r="A256" s="1" t="n">
        <v>38565</v>
      </c>
      <c r="B256">
        <f>INDEX('Input EIA Jet Fuel Price'!$B:$B, MATCH($A256+14,'Input EIA Jet Fuel Price'!$A:$A, 0),1)</f>
        <v/>
      </c>
      <c r="C256">
        <f>INDEX('Input Hawaii Jet Fuel Price'!$B:$B, MATCH($A256,'Input Hawaii Jet Fuel Price'!$A:$A, 0), 1)</f>
        <v/>
      </c>
      <c r="D256">
        <f>IFERROR(C256/B256,"")</f>
        <v/>
      </c>
      <c r="E256">
        <f>IFERROR(B256*$E$2,C256)</f>
        <v/>
      </c>
    </row>
    <row r="257" spans="1:5">
      <c r="A257" s="1" t="n">
        <v>38596</v>
      </c>
      <c r="B257">
        <f>INDEX('Input EIA Jet Fuel Price'!$B:$B, MATCH($A257+14,'Input EIA Jet Fuel Price'!$A:$A, 0),1)</f>
        <v/>
      </c>
      <c r="C257">
        <f>INDEX('Input Hawaii Jet Fuel Price'!$B:$B, MATCH($A257,'Input Hawaii Jet Fuel Price'!$A:$A, 0), 1)</f>
        <v/>
      </c>
      <c r="D257">
        <f>IFERROR(C257/B257,"")</f>
        <v/>
      </c>
      <c r="E257">
        <f>IFERROR(B257*$E$2,C257)</f>
        <v/>
      </c>
    </row>
    <row r="258" spans="1:5">
      <c r="A258" s="1" t="n">
        <v>38626</v>
      </c>
      <c r="B258">
        <f>INDEX('Input EIA Jet Fuel Price'!$B:$B, MATCH($A258+14,'Input EIA Jet Fuel Price'!$A:$A, 0),1)</f>
        <v/>
      </c>
      <c r="C258">
        <f>INDEX('Input Hawaii Jet Fuel Price'!$B:$B, MATCH($A258,'Input Hawaii Jet Fuel Price'!$A:$A, 0), 1)</f>
        <v/>
      </c>
      <c r="D258">
        <f>IFERROR(C258/B258,"")</f>
        <v/>
      </c>
      <c r="E258">
        <f>IFERROR(B258*$E$2,C258)</f>
        <v/>
      </c>
    </row>
    <row r="259" spans="1:5">
      <c r="A259" s="1" t="n">
        <v>38657</v>
      </c>
      <c r="B259">
        <f>INDEX('Input EIA Jet Fuel Price'!$B:$B, MATCH($A259+14,'Input EIA Jet Fuel Price'!$A:$A, 0),1)</f>
        <v/>
      </c>
      <c r="C259">
        <f>INDEX('Input Hawaii Jet Fuel Price'!$B:$B, MATCH($A259,'Input Hawaii Jet Fuel Price'!$A:$A, 0), 1)</f>
        <v/>
      </c>
      <c r="D259">
        <f>IFERROR(C259/B259,"")</f>
        <v/>
      </c>
      <c r="E259">
        <f>IFERROR(B259*$E$2,C259)</f>
        <v/>
      </c>
    </row>
    <row r="260" spans="1:5">
      <c r="A260" s="1" t="n">
        <v>38687</v>
      </c>
      <c r="B260">
        <f>INDEX('Input EIA Jet Fuel Price'!$B:$B, MATCH($A260+14,'Input EIA Jet Fuel Price'!$A:$A, 0),1)</f>
        <v/>
      </c>
      <c r="C260">
        <f>INDEX('Input Hawaii Jet Fuel Price'!$B:$B, MATCH($A260,'Input Hawaii Jet Fuel Price'!$A:$A, 0), 1)</f>
        <v/>
      </c>
      <c r="D260">
        <f>IFERROR(C260/B260,"")</f>
        <v/>
      </c>
      <c r="E260">
        <f>IFERROR(B260*$E$2,C260)</f>
        <v/>
      </c>
    </row>
    <row r="261" spans="1:5">
      <c r="A261" s="1" t="n">
        <v>38718</v>
      </c>
      <c r="B261">
        <f>INDEX('Input EIA Jet Fuel Price'!$B:$B, MATCH($A261+14,'Input EIA Jet Fuel Price'!$A:$A, 0),1)</f>
        <v/>
      </c>
      <c r="C261">
        <f>INDEX('Input Hawaii Jet Fuel Price'!$B:$B, MATCH($A261,'Input Hawaii Jet Fuel Price'!$A:$A, 0), 1)</f>
        <v/>
      </c>
      <c r="D261">
        <f>IFERROR(C261/B261,"")</f>
        <v/>
      </c>
      <c r="E261">
        <f>IFERROR(B261*$E$2,C261)</f>
        <v/>
      </c>
    </row>
    <row r="262" spans="1:5">
      <c r="A262" s="1" t="n">
        <v>38749</v>
      </c>
      <c r="B262">
        <f>INDEX('Input EIA Jet Fuel Price'!$B:$B, MATCH($A262+14,'Input EIA Jet Fuel Price'!$A:$A, 0),1)</f>
        <v/>
      </c>
      <c r="C262">
        <f>INDEX('Input Hawaii Jet Fuel Price'!$B:$B, MATCH($A262,'Input Hawaii Jet Fuel Price'!$A:$A, 0), 1)</f>
        <v/>
      </c>
      <c r="D262">
        <f>IFERROR(C262/B262,"")</f>
        <v/>
      </c>
      <c r="E262">
        <f>IFERROR(B262*$E$2,C262)</f>
        <v/>
      </c>
    </row>
    <row r="263" spans="1:5">
      <c r="A263" s="1" t="n">
        <v>38777</v>
      </c>
      <c r="B263">
        <f>INDEX('Input EIA Jet Fuel Price'!$B:$B, MATCH($A263+14,'Input EIA Jet Fuel Price'!$A:$A, 0),1)</f>
        <v/>
      </c>
      <c r="C263">
        <f>INDEX('Input Hawaii Jet Fuel Price'!$B:$B, MATCH($A263,'Input Hawaii Jet Fuel Price'!$A:$A, 0), 1)</f>
        <v/>
      </c>
      <c r="D263">
        <f>IFERROR(C263/B263,"")</f>
        <v/>
      </c>
      <c r="E263">
        <f>IFERROR(B263*$E$2,C263)</f>
        <v/>
      </c>
    </row>
    <row r="264" spans="1:5">
      <c r="A264" s="1" t="n">
        <v>38808</v>
      </c>
      <c r="B264">
        <f>INDEX('Input EIA Jet Fuel Price'!$B:$B, MATCH($A264+14,'Input EIA Jet Fuel Price'!$A:$A, 0),1)</f>
        <v/>
      </c>
      <c r="C264">
        <f>INDEX('Input Hawaii Jet Fuel Price'!$B:$B, MATCH($A264,'Input Hawaii Jet Fuel Price'!$A:$A, 0), 1)</f>
        <v/>
      </c>
      <c r="D264">
        <f>IFERROR(C264/B264,"")</f>
        <v/>
      </c>
      <c r="E264">
        <f>IFERROR(B264*$E$2,C264)</f>
        <v/>
      </c>
    </row>
    <row r="265" spans="1:5">
      <c r="A265" s="1" t="n">
        <v>38838</v>
      </c>
      <c r="B265">
        <f>INDEX('Input EIA Jet Fuel Price'!$B:$B, MATCH($A265+14,'Input EIA Jet Fuel Price'!$A:$A, 0),1)</f>
        <v/>
      </c>
      <c r="C265">
        <f>INDEX('Input Hawaii Jet Fuel Price'!$B:$B, MATCH($A265,'Input Hawaii Jet Fuel Price'!$A:$A, 0), 1)</f>
        <v/>
      </c>
      <c r="D265">
        <f>IFERROR(C265/B265,"")</f>
        <v/>
      </c>
      <c r="E265">
        <f>IFERROR(B265*$E$2,C265)</f>
        <v/>
      </c>
    </row>
    <row r="266" spans="1:5">
      <c r="A266" s="1" t="n">
        <v>38869</v>
      </c>
      <c r="B266">
        <f>INDEX('Input EIA Jet Fuel Price'!$B:$B, MATCH($A266+14,'Input EIA Jet Fuel Price'!$A:$A, 0),1)</f>
        <v/>
      </c>
      <c r="C266">
        <f>INDEX('Input Hawaii Jet Fuel Price'!$B:$B, MATCH($A266,'Input Hawaii Jet Fuel Price'!$A:$A, 0), 1)</f>
        <v/>
      </c>
      <c r="D266">
        <f>IFERROR(C266/B266,"")</f>
        <v/>
      </c>
      <c r="E266">
        <f>IFERROR(B266*$E$2,C266)</f>
        <v/>
      </c>
    </row>
    <row r="267" spans="1:5">
      <c r="A267" s="1" t="n">
        <v>38899</v>
      </c>
      <c r="B267">
        <f>INDEX('Input EIA Jet Fuel Price'!$B:$B, MATCH($A267+14,'Input EIA Jet Fuel Price'!$A:$A, 0),1)</f>
        <v/>
      </c>
      <c r="C267">
        <f>INDEX('Input Hawaii Jet Fuel Price'!$B:$B, MATCH($A267,'Input Hawaii Jet Fuel Price'!$A:$A, 0), 1)</f>
        <v/>
      </c>
      <c r="D267">
        <f>IFERROR(C267/B267,"")</f>
        <v/>
      </c>
      <c r="E267">
        <f>IFERROR(B267*$E$2,C267)</f>
        <v/>
      </c>
    </row>
    <row r="268" spans="1:5">
      <c r="A268" s="1" t="n">
        <v>38930</v>
      </c>
      <c r="B268">
        <f>INDEX('Input EIA Jet Fuel Price'!$B:$B, MATCH($A268+14,'Input EIA Jet Fuel Price'!$A:$A, 0),1)</f>
        <v/>
      </c>
      <c r="C268">
        <f>INDEX('Input Hawaii Jet Fuel Price'!$B:$B, MATCH($A268,'Input Hawaii Jet Fuel Price'!$A:$A, 0), 1)</f>
        <v/>
      </c>
      <c r="D268">
        <f>IFERROR(C268/B268,"")</f>
        <v/>
      </c>
      <c r="E268">
        <f>IFERROR(B268*$E$2,C268)</f>
        <v/>
      </c>
    </row>
    <row r="269" spans="1:5">
      <c r="A269" s="1" t="n">
        <v>38961</v>
      </c>
      <c r="B269">
        <f>INDEX('Input EIA Jet Fuel Price'!$B:$B, MATCH($A269+14,'Input EIA Jet Fuel Price'!$A:$A, 0),1)</f>
        <v/>
      </c>
      <c r="C269">
        <f>INDEX('Input Hawaii Jet Fuel Price'!$B:$B, MATCH($A269,'Input Hawaii Jet Fuel Price'!$A:$A, 0), 1)</f>
        <v/>
      </c>
      <c r="D269">
        <f>IFERROR(C269/B269,"")</f>
        <v/>
      </c>
      <c r="E269">
        <f>IFERROR(B269*$E$2,C269)</f>
        <v/>
      </c>
    </row>
    <row r="270" spans="1:5">
      <c r="A270" s="1" t="n">
        <v>38991</v>
      </c>
      <c r="B270">
        <f>INDEX('Input EIA Jet Fuel Price'!$B:$B, MATCH($A270+14,'Input EIA Jet Fuel Price'!$A:$A, 0),1)</f>
        <v/>
      </c>
      <c r="C270">
        <f>INDEX('Input Hawaii Jet Fuel Price'!$B:$B, MATCH($A270,'Input Hawaii Jet Fuel Price'!$A:$A, 0), 1)</f>
        <v/>
      </c>
      <c r="D270">
        <f>IFERROR(C270/B270,"")</f>
        <v/>
      </c>
      <c r="E270">
        <f>IFERROR(B270*$E$2,C270)</f>
        <v/>
      </c>
    </row>
    <row r="271" spans="1:5">
      <c r="A271" s="1" t="n">
        <v>39022</v>
      </c>
      <c r="B271">
        <f>INDEX('Input EIA Jet Fuel Price'!$B:$B, MATCH($A271+14,'Input EIA Jet Fuel Price'!$A:$A, 0),1)</f>
        <v/>
      </c>
      <c r="C271">
        <f>INDEX('Input Hawaii Jet Fuel Price'!$B:$B, MATCH($A271,'Input Hawaii Jet Fuel Price'!$A:$A, 0), 1)</f>
        <v/>
      </c>
      <c r="D271">
        <f>IFERROR(C271/B271,"")</f>
        <v/>
      </c>
      <c r="E271">
        <f>IFERROR(B271*$E$2,C271)</f>
        <v/>
      </c>
    </row>
    <row r="272" spans="1:5">
      <c r="A272" s="1" t="n">
        <v>39052</v>
      </c>
      <c r="B272">
        <f>INDEX('Input EIA Jet Fuel Price'!$B:$B, MATCH($A272+14,'Input EIA Jet Fuel Price'!$A:$A, 0),1)</f>
        <v/>
      </c>
      <c r="C272">
        <f>INDEX('Input Hawaii Jet Fuel Price'!$B:$B, MATCH($A272,'Input Hawaii Jet Fuel Price'!$A:$A, 0), 1)</f>
        <v/>
      </c>
      <c r="D272">
        <f>IFERROR(C272/B272,"")</f>
        <v/>
      </c>
      <c r="E272">
        <f>IFERROR(B272*$E$2,C272)</f>
        <v/>
      </c>
    </row>
    <row r="273" spans="1:5">
      <c r="A273" s="1" t="n">
        <v>39083</v>
      </c>
      <c r="B273">
        <f>INDEX('Input EIA Jet Fuel Price'!$B:$B, MATCH($A273+14,'Input EIA Jet Fuel Price'!$A:$A, 0),1)</f>
        <v/>
      </c>
      <c r="C273">
        <f>INDEX('Input Hawaii Jet Fuel Price'!$B:$B, MATCH($A273,'Input Hawaii Jet Fuel Price'!$A:$A, 0), 1)</f>
        <v/>
      </c>
      <c r="D273">
        <f>IFERROR(C273/B273,"")</f>
        <v/>
      </c>
      <c r="E273">
        <f>IFERROR(B273*$E$2,C273)</f>
        <v/>
      </c>
    </row>
    <row r="274" spans="1:5">
      <c r="A274" s="1" t="n">
        <v>39114</v>
      </c>
      <c r="B274">
        <f>INDEX('Input EIA Jet Fuel Price'!$B:$B, MATCH($A274+14,'Input EIA Jet Fuel Price'!$A:$A, 0),1)</f>
        <v/>
      </c>
      <c r="C274">
        <f>INDEX('Input Hawaii Jet Fuel Price'!$B:$B, MATCH($A274,'Input Hawaii Jet Fuel Price'!$A:$A, 0), 1)</f>
        <v/>
      </c>
      <c r="D274">
        <f>IFERROR(C274/B274,"")</f>
        <v/>
      </c>
      <c r="E274">
        <f>IFERROR(B274*$E$2,C274)</f>
        <v/>
      </c>
    </row>
    <row r="275" spans="1:5">
      <c r="A275" s="1" t="n">
        <v>39142</v>
      </c>
      <c r="B275">
        <f>INDEX('Input EIA Jet Fuel Price'!$B:$B, MATCH($A275+14,'Input EIA Jet Fuel Price'!$A:$A, 0),1)</f>
        <v/>
      </c>
      <c r="C275">
        <f>INDEX('Input Hawaii Jet Fuel Price'!$B:$B, MATCH($A275,'Input Hawaii Jet Fuel Price'!$A:$A, 0), 1)</f>
        <v/>
      </c>
      <c r="D275">
        <f>IFERROR(C275/B275,"")</f>
        <v/>
      </c>
      <c r="E275">
        <f>IFERROR(B275*$E$2,C275)</f>
        <v/>
      </c>
    </row>
    <row r="276" spans="1:5">
      <c r="A276" s="1" t="n">
        <v>39173</v>
      </c>
      <c r="B276">
        <f>INDEX('Input EIA Jet Fuel Price'!$B:$B, MATCH($A276+14,'Input EIA Jet Fuel Price'!$A:$A, 0),1)</f>
        <v/>
      </c>
      <c r="C276">
        <f>INDEX('Input Hawaii Jet Fuel Price'!$B:$B, MATCH($A276,'Input Hawaii Jet Fuel Price'!$A:$A, 0), 1)</f>
        <v/>
      </c>
      <c r="D276">
        <f>IFERROR(C276/B276,"")</f>
        <v/>
      </c>
      <c r="E276">
        <f>IFERROR(B276*$E$2,C276)</f>
        <v/>
      </c>
    </row>
    <row r="277" spans="1:5">
      <c r="A277" s="1" t="n">
        <v>39203</v>
      </c>
      <c r="B277">
        <f>INDEX('Input EIA Jet Fuel Price'!$B:$B, MATCH($A277+14,'Input EIA Jet Fuel Price'!$A:$A, 0),1)</f>
        <v/>
      </c>
      <c r="C277">
        <f>INDEX('Input Hawaii Jet Fuel Price'!$B:$B, MATCH($A277,'Input Hawaii Jet Fuel Price'!$A:$A, 0), 1)</f>
        <v/>
      </c>
      <c r="D277">
        <f>IFERROR(C277/B277,"")</f>
        <v/>
      </c>
      <c r="E277">
        <f>IFERROR(B277*$E$2,C277)</f>
        <v/>
      </c>
    </row>
    <row r="278" spans="1:5">
      <c r="A278" s="1" t="n">
        <v>39234</v>
      </c>
      <c r="B278">
        <f>INDEX('Input EIA Jet Fuel Price'!$B:$B, MATCH($A278+14,'Input EIA Jet Fuel Price'!$A:$A, 0),1)</f>
        <v/>
      </c>
      <c r="C278">
        <f>INDEX('Input Hawaii Jet Fuel Price'!$B:$B, MATCH($A278,'Input Hawaii Jet Fuel Price'!$A:$A, 0), 1)</f>
        <v/>
      </c>
      <c r="D278">
        <f>IFERROR(C278/B278,"")</f>
        <v/>
      </c>
      <c r="E278">
        <f>IFERROR(B278*$E$2,C278)</f>
        <v/>
      </c>
    </row>
    <row r="279" spans="1:5">
      <c r="A279" s="1" t="n">
        <v>39264</v>
      </c>
      <c r="B279">
        <f>INDEX('Input EIA Jet Fuel Price'!$B:$B, MATCH($A279+14,'Input EIA Jet Fuel Price'!$A:$A, 0),1)</f>
        <v/>
      </c>
      <c r="C279">
        <f>INDEX('Input Hawaii Jet Fuel Price'!$B:$B, MATCH($A279,'Input Hawaii Jet Fuel Price'!$A:$A, 0), 1)</f>
        <v/>
      </c>
      <c r="D279">
        <f>IFERROR(C279/B279,"")</f>
        <v/>
      </c>
      <c r="E279">
        <f>IFERROR(B279*$E$2,C279)</f>
        <v/>
      </c>
    </row>
    <row r="280" spans="1:5">
      <c r="A280" s="1" t="n">
        <v>39295</v>
      </c>
      <c r="B280">
        <f>INDEX('Input EIA Jet Fuel Price'!$B:$B, MATCH($A280+14,'Input EIA Jet Fuel Price'!$A:$A, 0),1)</f>
        <v/>
      </c>
      <c r="C280">
        <f>INDEX('Input Hawaii Jet Fuel Price'!$B:$B, MATCH($A280,'Input Hawaii Jet Fuel Price'!$A:$A, 0), 1)</f>
        <v/>
      </c>
      <c r="D280">
        <f>IFERROR(C280/B280,"")</f>
        <v/>
      </c>
      <c r="E280">
        <f>IFERROR(B280*$E$2,C280)</f>
        <v/>
      </c>
    </row>
    <row r="281" spans="1:5">
      <c r="A281" s="1" t="n">
        <v>39326</v>
      </c>
      <c r="B281">
        <f>INDEX('Input EIA Jet Fuel Price'!$B:$B, MATCH($A281+14,'Input EIA Jet Fuel Price'!$A:$A, 0),1)</f>
        <v/>
      </c>
      <c r="C281">
        <f>INDEX('Input Hawaii Jet Fuel Price'!$B:$B, MATCH($A281,'Input Hawaii Jet Fuel Price'!$A:$A, 0), 1)</f>
        <v/>
      </c>
      <c r="D281">
        <f>IFERROR(C281/B281,"")</f>
        <v/>
      </c>
      <c r="E281">
        <f>IFERROR(B281*$E$2,C281)</f>
        <v/>
      </c>
    </row>
    <row r="282" spans="1:5">
      <c r="A282" s="1" t="n">
        <v>39356</v>
      </c>
      <c r="B282">
        <f>INDEX('Input EIA Jet Fuel Price'!$B:$B, MATCH($A282+14,'Input EIA Jet Fuel Price'!$A:$A, 0),1)</f>
        <v/>
      </c>
      <c r="C282">
        <f>INDEX('Input Hawaii Jet Fuel Price'!$B:$B, MATCH($A282,'Input Hawaii Jet Fuel Price'!$A:$A, 0), 1)</f>
        <v/>
      </c>
      <c r="D282">
        <f>IFERROR(C282/B282,"")</f>
        <v/>
      </c>
      <c r="E282">
        <f>IFERROR(B282*$E$2,C282)</f>
        <v/>
      </c>
    </row>
    <row r="283" spans="1:5">
      <c r="A283" s="1" t="n">
        <v>39387</v>
      </c>
      <c r="B283">
        <f>INDEX('Input EIA Jet Fuel Price'!$B:$B, MATCH($A283+14,'Input EIA Jet Fuel Price'!$A:$A, 0),1)</f>
        <v/>
      </c>
      <c r="C283">
        <f>INDEX('Input Hawaii Jet Fuel Price'!$B:$B, MATCH($A283,'Input Hawaii Jet Fuel Price'!$A:$A, 0), 1)</f>
        <v/>
      </c>
      <c r="D283">
        <f>IFERROR(C283/B283,"")</f>
        <v/>
      </c>
      <c r="E283">
        <f>IFERROR(B283*$E$2,C283)</f>
        <v/>
      </c>
    </row>
    <row r="284" spans="1:5">
      <c r="A284" s="1" t="n">
        <v>39417</v>
      </c>
      <c r="B284">
        <f>INDEX('Input EIA Jet Fuel Price'!$B:$B, MATCH($A284+14,'Input EIA Jet Fuel Price'!$A:$A, 0),1)</f>
        <v/>
      </c>
      <c r="C284">
        <f>INDEX('Input Hawaii Jet Fuel Price'!$B:$B, MATCH($A284,'Input Hawaii Jet Fuel Price'!$A:$A, 0), 1)</f>
        <v/>
      </c>
      <c r="D284">
        <f>IFERROR(C284/B284,"")</f>
        <v/>
      </c>
      <c r="E284">
        <f>IFERROR(B284*$E$2,C284)</f>
        <v/>
      </c>
    </row>
    <row r="285" spans="1:5">
      <c r="A285" s="1" t="n">
        <v>39448</v>
      </c>
      <c r="B285">
        <f>INDEX('Input EIA Jet Fuel Price'!$B:$B, MATCH($A285+14,'Input EIA Jet Fuel Price'!$A:$A, 0),1)</f>
        <v/>
      </c>
      <c r="C285">
        <f>INDEX('Input Hawaii Jet Fuel Price'!$B:$B, MATCH($A285,'Input Hawaii Jet Fuel Price'!$A:$A, 0), 1)</f>
        <v/>
      </c>
      <c r="D285">
        <f>IFERROR(C285/B285,"")</f>
        <v/>
      </c>
      <c r="E285">
        <f>IFERROR(B285*$E$2,C285)</f>
        <v/>
      </c>
    </row>
    <row r="286" spans="1:5">
      <c r="A286" s="1" t="n">
        <v>39479</v>
      </c>
      <c r="B286">
        <f>INDEX('Input EIA Jet Fuel Price'!$B:$B, MATCH($A286+14,'Input EIA Jet Fuel Price'!$A:$A, 0),1)</f>
        <v/>
      </c>
      <c r="C286">
        <f>INDEX('Input Hawaii Jet Fuel Price'!$B:$B, MATCH($A286,'Input Hawaii Jet Fuel Price'!$A:$A, 0), 1)</f>
        <v/>
      </c>
      <c r="D286">
        <f>IFERROR(C286/B286,"")</f>
        <v/>
      </c>
      <c r="E286">
        <f>IFERROR(B286*$E$2,C286)</f>
        <v/>
      </c>
    </row>
    <row r="287" spans="1:5">
      <c r="A287" s="1" t="n">
        <v>39508</v>
      </c>
      <c r="B287">
        <f>INDEX('Input EIA Jet Fuel Price'!$B:$B, MATCH($A287+14,'Input EIA Jet Fuel Price'!$A:$A, 0),1)</f>
        <v/>
      </c>
      <c r="C287">
        <f>INDEX('Input Hawaii Jet Fuel Price'!$B:$B, MATCH($A287,'Input Hawaii Jet Fuel Price'!$A:$A, 0), 1)</f>
        <v/>
      </c>
      <c r="D287">
        <f>IFERROR(C287/B287,"")</f>
        <v/>
      </c>
      <c r="E287">
        <f>IFERROR(B287*$E$2,C287)</f>
        <v/>
      </c>
    </row>
    <row r="288" spans="1:5">
      <c r="A288" s="1" t="n">
        <v>39539</v>
      </c>
      <c r="B288">
        <f>INDEX('Input EIA Jet Fuel Price'!$B:$B, MATCH($A288+14,'Input EIA Jet Fuel Price'!$A:$A, 0),1)</f>
        <v/>
      </c>
      <c r="C288">
        <f>INDEX('Input Hawaii Jet Fuel Price'!$B:$B, MATCH($A288,'Input Hawaii Jet Fuel Price'!$A:$A, 0), 1)</f>
        <v/>
      </c>
      <c r="D288">
        <f>IFERROR(C288/B288,"")</f>
        <v/>
      </c>
      <c r="E288">
        <f>IFERROR(B288*$E$2,C288)</f>
        <v/>
      </c>
    </row>
    <row r="289" spans="1:5">
      <c r="A289" s="1" t="n">
        <v>39569</v>
      </c>
      <c r="B289">
        <f>INDEX('Input EIA Jet Fuel Price'!$B:$B, MATCH($A289+14,'Input EIA Jet Fuel Price'!$A:$A, 0),1)</f>
        <v/>
      </c>
      <c r="C289">
        <f>INDEX('Input Hawaii Jet Fuel Price'!$B:$B, MATCH($A289,'Input Hawaii Jet Fuel Price'!$A:$A, 0), 1)</f>
        <v/>
      </c>
      <c r="D289">
        <f>IFERROR(C289/B289,"")</f>
        <v/>
      </c>
      <c r="E289">
        <f>IFERROR(B289*$E$2,C289)</f>
        <v/>
      </c>
    </row>
    <row r="290" spans="1:5">
      <c r="A290" s="1" t="n">
        <v>39600</v>
      </c>
      <c r="B290">
        <f>INDEX('Input EIA Jet Fuel Price'!$B:$B, MATCH($A290+14,'Input EIA Jet Fuel Price'!$A:$A, 0),1)</f>
        <v/>
      </c>
      <c r="C290">
        <f>INDEX('Input Hawaii Jet Fuel Price'!$B:$B, MATCH($A290,'Input Hawaii Jet Fuel Price'!$A:$A, 0), 1)</f>
        <v/>
      </c>
      <c r="D290">
        <f>IFERROR(C290/B290,"")</f>
        <v/>
      </c>
      <c r="E290">
        <f>IFERROR(B290*$E$2,C290)</f>
        <v/>
      </c>
    </row>
    <row r="291" spans="1:5">
      <c r="A291" s="1" t="n">
        <v>39630</v>
      </c>
      <c r="B291">
        <f>INDEX('Input EIA Jet Fuel Price'!$B:$B, MATCH($A291+14,'Input EIA Jet Fuel Price'!$A:$A, 0),1)</f>
        <v/>
      </c>
      <c r="C291">
        <f>INDEX('Input Hawaii Jet Fuel Price'!$B:$B, MATCH($A291,'Input Hawaii Jet Fuel Price'!$A:$A, 0), 1)</f>
        <v/>
      </c>
      <c r="D291">
        <f>IFERROR(C291/B291,"")</f>
        <v/>
      </c>
      <c r="E291">
        <f>IFERROR(B291*$E$2,C291)</f>
        <v/>
      </c>
    </row>
    <row r="292" spans="1:5">
      <c r="A292" s="1" t="n">
        <v>39661</v>
      </c>
      <c r="B292">
        <f>INDEX('Input EIA Jet Fuel Price'!$B:$B, MATCH($A292+14,'Input EIA Jet Fuel Price'!$A:$A, 0),1)</f>
        <v/>
      </c>
      <c r="C292">
        <f>INDEX('Input Hawaii Jet Fuel Price'!$B:$B, MATCH($A292,'Input Hawaii Jet Fuel Price'!$A:$A, 0), 1)</f>
        <v/>
      </c>
      <c r="D292">
        <f>IFERROR(C292/B292,"")</f>
        <v/>
      </c>
      <c r="E292">
        <f>IFERROR(B292*$E$2,C292)</f>
        <v/>
      </c>
    </row>
    <row r="293" spans="1:5">
      <c r="A293" s="1" t="n">
        <v>39692</v>
      </c>
      <c r="B293">
        <f>INDEX('Input EIA Jet Fuel Price'!$B:$B, MATCH($A293+14,'Input EIA Jet Fuel Price'!$A:$A, 0),1)</f>
        <v/>
      </c>
      <c r="C293">
        <f>INDEX('Input Hawaii Jet Fuel Price'!$B:$B, MATCH($A293,'Input Hawaii Jet Fuel Price'!$A:$A, 0), 1)</f>
        <v/>
      </c>
      <c r="D293">
        <f>IFERROR(C293/B293,"")</f>
        <v/>
      </c>
      <c r="E293">
        <f>IFERROR(B293*$E$2,C293)</f>
        <v/>
      </c>
    </row>
    <row r="294" spans="1:5">
      <c r="A294" s="1" t="n">
        <v>39722</v>
      </c>
      <c r="B294">
        <f>INDEX('Input EIA Jet Fuel Price'!$B:$B, MATCH($A294+14,'Input EIA Jet Fuel Price'!$A:$A, 0),1)</f>
        <v/>
      </c>
      <c r="C294">
        <f>INDEX('Input Hawaii Jet Fuel Price'!$B:$B, MATCH($A294,'Input Hawaii Jet Fuel Price'!$A:$A, 0), 1)</f>
        <v/>
      </c>
      <c r="D294">
        <f>IFERROR(C294/B294,"")</f>
        <v/>
      </c>
      <c r="E294">
        <f>IFERROR(B294*$E$2,C294)</f>
        <v/>
      </c>
    </row>
    <row r="295" spans="1:5">
      <c r="A295" s="1" t="n">
        <v>39753</v>
      </c>
      <c r="B295">
        <f>INDEX('Input EIA Jet Fuel Price'!$B:$B, MATCH($A295+14,'Input EIA Jet Fuel Price'!$A:$A, 0),1)</f>
        <v/>
      </c>
      <c r="C295">
        <f>INDEX('Input Hawaii Jet Fuel Price'!$B:$B, MATCH($A295,'Input Hawaii Jet Fuel Price'!$A:$A, 0), 1)</f>
        <v/>
      </c>
      <c r="D295">
        <f>IFERROR(C295/B295,"")</f>
        <v/>
      </c>
      <c r="E295">
        <f>IFERROR(B295*$E$2,C295)</f>
        <v/>
      </c>
    </row>
    <row r="296" spans="1:5">
      <c r="A296" s="1" t="n">
        <v>39783</v>
      </c>
      <c r="B296">
        <f>INDEX('Input EIA Jet Fuel Price'!$B:$B, MATCH($A296+14,'Input EIA Jet Fuel Price'!$A:$A, 0),1)</f>
        <v/>
      </c>
      <c r="C296">
        <f>INDEX('Input Hawaii Jet Fuel Price'!$B:$B, MATCH($A296,'Input Hawaii Jet Fuel Price'!$A:$A, 0), 1)</f>
        <v/>
      </c>
      <c r="D296">
        <f>IFERROR(C296/B296,"")</f>
        <v/>
      </c>
      <c r="E296">
        <f>IFERROR(B296*$E$2,C296)</f>
        <v/>
      </c>
    </row>
    <row r="297" spans="1:5">
      <c r="A297" s="1" t="n">
        <v>39814</v>
      </c>
      <c r="B297">
        <f>INDEX('Input EIA Jet Fuel Price'!$B:$B, MATCH($A297+14,'Input EIA Jet Fuel Price'!$A:$A, 0),1)</f>
        <v/>
      </c>
      <c r="C297">
        <f>INDEX('Input Hawaii Jet Fuel Price'!$B:$B, MATCH($A297,'Input Hawaii Jet Fuel Price'!$A:$A, 0), 1)</f>
        <v/>
      </c>
      <c r="D297">
        <f>IFERROR(C297/B297,"")</f>
        <v/>
      </c>
      <c r="E297">
        <f>IFERROR(B297*$E$2,C297)</f>
        <v/>
      </c>
    </row>
    <row r="298" spans="1:5">
      <c r="A298" s="1" t="n">
        <v>39845</v>
      </c>
      <c r="B298">
        <f>INDEX('Input EIA Jet Fuel Price'!$B:$B, MATCH($A298+14,'Input EIA Jet Fuel Price'!$A:$A, 0),1)</f>
        <v/>
      </c>
      <c r="C298">
        <f>INDEX('Input Hawaii Jet Fuel Price'!$B:$B, MATCH($A298,'Input Hawaii Jet Fuel Price'!$A:$A, 0), 1)</f>
        <v/>
      </c>
      <c r="D298">
        <f>IFERROR(C298/B298,"")</f>
        <v/>
      </c>
      <c r="E298">
        <f>IFERROR(B298*$E$2,C298)</f>
        <v/>
      </c>
    </row>
    <row r="299" spans="1:5">
      <c r="A299" s="1" t="n">
        <v>39873</v>
      </c>
      <c r="B299">
        <f>INDEX('Input EIA Jet Fuel Price'!$B:$B, MATCH($A299+14,'Input EIA Jet Fuel Price'!$A:$A, 0),1)</f>
        <v/>
      </c>
      <c r="C299">
        <f>INDEX('Input Hawaii Jet Fuel Price'!$B:$B, MATCH($A299,'Input Hawaii Jet Fuel Price'!$A:$A, 0), 1)</f>
        <v/>
      </c>
      <c r="D299">
        <f>IFERROR(C299/B299,"")</f>
        <v/>
      </c>
      <c r="E299">
        <f>IFERROR(B299*$E$2,C299)</f>
        <v/>
      </c>
    </row>
    <row r="300" spans="1:5">
      <c r="A300" s="1" t="n">
        <v>39904</v>
      </c>
      <c r="B300">
        <f>INDEX('Input EIA Jet Fuel Price'!$B:$B, MATCH($A300+14,'Input EIA Jet Fuel Price'!$A:$A, 0),1)</f>
        <v/>
      </c>
      <c r="C300">
        <f>INDEX('Input Hawaii Jet Fuel Price'!$B:$B, MATCH($A300,'Input Hawaii Jet Fuel Price'!$A:$A, 0), 1)</f>
        <v/>
      </c>
      <c r="D300">
        <f>IFERROR(C300/B300,"")</f>
        <v/>
      </c>
      <c r="E300">
        <f>IFERROR(B300*$E$2,C300)</f>
        <v/>
      </c>
    </row>
    <row r="301" spans="1:5">
      <c r="A301" s="1" t="n">
        <v>39934</v>
      </c>
      <c r="B301">
        <f>INDEX('Input EIA Jet Fuel Price'!$B:$B, MATCH($A301+14,'Input EIA Jet Fuel Price'!$A:$A, 0),1)</f>
        <v/>
      </c>
      <c r="C301">
        <f>INDEX('Input Hawaii Jet Fuel Price'!$B:$B, MATCH($A301,'Input Hawaii Jet Fuel Price'!$A:$A, 0), 1)</f>
        <v/>
      </c>
      <c r="D301">
        <f>IFERROR(C301/B301,"")</f>
        <v/>
      </c>
      <c r="E301">
        <f>IFERROR(B301*$E$2,C301)</f>
        <v/>
      </c>
    </row>
    <row r="302" spans="1:5">
      <c r="A302" s="1" t="n">
        <v>39965</v>
      </c>
      <c r="B302">
        <f>INDEX('Input EIA Jet Fuel Price'!$B:$B, MATCH($A302+14,'Input EIA Jet Fuel Price'!$A:$A, 0),1)</f>
        <v/>
      </c>
      <c r="C302">
        <f>INDEX('Input Hawaii Jet Fuel Price'!$B:$B, MATCH($A302,'Input Hawaii Jet Fuel Price'!$A:$A, 0), 1)</f>
        <v/>
      </c>
      <c r="D302">
        <f>IFERROR(C302/B302,"")</f>
        <v/>
      </c>
      <c r="E302">
        <f>IFERROR(B302*$E$2,C302)</f>
        <v/>
      </c>
    </row>
    <row r="303" spans="1:5">
      <c r="A303" s="1" t="n">
        <v>39995</v>
      </c>
      <c r="B303">
        <f>INDEX('Input EIA Jet Fuel Price'!$B:$B, MATCH($A303+14,'Input EIA Jet Fuel Price'!$A:$A, 0),1)</f>
        <v/>
      </c>
      <c r="C303">
        <f>INDEX('Input Hawaii Jet Fuel Price'!$B:$B, MATCH($A303,'Input Hawaii Jet Fuel Price'!$A:$A, 0), 1)</f>
        <v/>
      </c>
      <c r="D303">
        <f>IFERROR(C303/B303,"")</f>
        <v/>
      </c>
      <c r="E303">
        <f>IFERROR(B303*$E$2,C303)</f>
        <v/>
      </c>
    </row>
    <row r="304" spans="1:5">
      <c r="A304" s="1" t="n">
        <v>40026</v>
      </c>
      <c r="B304">
        <f>INDEX('Input EIA Jet Fuel Price'!$B:$B, MATCH($A304+14,'Input EIA Jet Fuel Price'!$A:$A, 0),1)</f>
        <v/>
      </c>
      <c r="C304">
        <f>INDEX('Input Hawaii Jet Fuel Price'!$B:$B, MATCH($A304,'Input Hawaii Jet Fuel Price'!$A:$A, 0), 1)</f>
        <v/>
      </c>
      <c r="D304">
        <f>IFERROR(C304/B304,"")</f>
        <v/>
      </c>
      <c r="E304">
        <f>IFERROR(B304*$E$2,C304)</f>
        <v/>
      </c>
    </row>
    <row r="305" spans="1:5">
      <c r="A305" s="1" t="n">
        <v>40057</v>
      </c>
      <c r="B305">
        <f>INDEX('Input EIA Jet Fuel Price'!$B:$B, MATCH($A305+14,'Input EIA Jet Fuel Price'!$A:$A, 0),1)</f>
        <v/>
      </c>
      <c r="C305">
        <f>INDEX('Input Hawaii Jet Fuel Price'!$B:$B, MATCH($A305,'Input Hawaii Jet Fuel Price'!$A:$A, 0), 1)</f>
        <v/>
      </c>
      <c r="D305">
        <f>IFERROR(C305/B305,"")</f>
        <v/>
      </c>
      <c r="E305">
        <f>IFERROR(B305*$E$2,C305)</f>
        <v/>
      </c>
    </row>
    <row r="306" spans="1:5">
      <c r="A306" s="1" t="n">
        <v>40087</v>
      </c>
      <c r="B306">
        <f>INDEX('Input EIA Jet Fuel Price'!$B:$B, MATCH($A306+14,'Input EIA Jet Fuel Price'!$A:$A, 0),1)</f>
        <v/>
      </c>
      <c r="C306">
        <f>INDEX('Input Hawaii Jet Fuel Price'!$B:$B, MATCH($A306,'Input Hawaii Jet Fuel Price'!$A:$A, 0), 1)</f>
        <v/>
      </c>
      <c r="D306">
        <f>IFERROR(C306/B306,"")</f>
        <v/>
      </c>
      <c r="E306">
        <f>IFERROR(B306*$E$2,C306)</f>
        <v/>
      </c>
    </row>
    <row r="307" spans="1:5">
      <c r="A307" s="1" t="n">
        <v>40118</v>
      </c>
      <c r="B307">
        <f>INDEX('Input EIA Jet Fuel Price'!$B:$B, MATCH($A307+14,'Input EIA Jet Fuel Price'!$A:$A, 0),1)</f>
        <v/>
      </c>
      <c r="C307">
        <f>INDEX('Input Hawaii Jet Fuel Price'!$B:$B, MATCH($A307,'Input Hawaii Jet Fuel Price'!$A:$A, 0), 1)</f>
        <v/>
      </c>
      <c r="D307">
        <f>IFERROR(C307/B307,"")</f>
        <v/>
      </c>
      <c r="E307">
        <f>IFERROR(B307*$E$2,C307)</f>
        <v/>
      </c>
    </row>
    <row r="308" spans="1:5">
      <c r="A308" s="1" t="n">
        <v>40148</v>
      </c>
      <c r="B308">
        <f>INDEX('Input EIA Jet Fuel Price'!$B:$B, MATCH($A308+14,'Input EIA Jet Fuel Price'!$A:$A, 0),1)</f>
        <v/>
      </c>
      <c r="C308">
        <f>INDEX('Input Hawaii Jet Fuel Price'!$B:$B, MATCH($A308,'Input Hawaii Jet Fuel Price'!$A:$A, 0), 1)</f>
        <v/>
      </c>
      <c r="D308">
        <f>IFERROR(C308/B308,"")</f>
        <v/>
      </c>
      <c r="E308">
        <f>IFERROR(B308*$E$2,C308)</f>
        <v/>
      </c>
    </row>
    <row r="309" spans="1:5">
      <c r="A309" s="1" t="n">
        <v>40179</v>
      </c>
      <c r="B309">
        <f>INDEX('Input EIA Jet Fuel Price'!$B:$B, MATCH($A309+14,'Input EIA Jet Fuel Price'!$A:$A, 0),1)</f>
        <v/>
      </c>
      <c r="C309">
        <f>INDEX('Input Hawaii Jet Fuel Price'!$B:$B, MATCH($A309,'Input Hawaii Jet Fuel Price'!$A:$A, 0), 1)</f>
        <v/>
      </c>
      <c r="D309">
        <f>IFERROR(C309/B309,"")</f>
        <v/>
      </c>
      <c r="E309">
        <f>IFERROR(B309*$E$2,C309)</f>
        <v/>
      </c>
    </row>
    <row r="310" spans="1:5">
      <c r="A310" s="1" t="n">
        <v>40210</v>
      </c>
      <c r="B310">
        <f>INDEX('Input EIA Jet Fuel Price'!$B:$B, MATCH($A310+14,'Input EIA Jet Fuel Price'!$A:$A, 0),1)</f>
        <v/>
      </c>
      <c r="C310">
        <f>INDEX('Input Hawaii Jet Fuel Price'!$B:$B, MATCH($A310,'Input Hawaii Jet Fuel Price'!$A:$A, 0), 1)</f>
        <v/>
      </c>
      <c r="D310">
        <f>IFERROR(C310/B310,"")</f>
        <v/>
      </c>
      <c r="E310">
        <f>IFERROR(B310*$E$2,C310)</f>
        <v/>
      </c>
    </row>
    <row r="311" spans="1:5">
      <c r="A311" s="1" t="n">
        <v>40238</v>
      </c>
      <c r="B311">
        <f>INDEX('Input EIA Jet Fuel Price'!$B:$B, MATCH($A311+14,'Input EIA Jet Fuel Price'!$A:$A, 0),1)</f>
        <v/>
      </c>
      <c r="C311">
        <f>INDEX('Input Hawaii Jet Fuel Price'!$B:$B, MATCH($A311,'Input Hawaii Jet Fuel Price'!$A:$A, 0), 1)</f>
        <v/>
      </c>
      <c r="D311">
        <f>IFERROR(C311/B311,"")</f>
        <v/>
      </c>
      <c r="E311">
        <f>IFERROR(B311*$E$2,C311)</f>
        <v/>
      </c>
    </row>
    <row r="312" spans="1:5">
      <c r="A312" s="1" t="n">
        <v>40269</v>
      </c>
      <c r="B312">
        <f>INDEX('Input EIA Jet Fuel Price'!$B:$B, MATCH($A312+14,'Input EIA Jet Fuel Price'!$A:$A, 0),1)</f>
        <v/>
      </c>
      <c r="C312">
        <f>INDEX('Input Hawaii Jet Fuel Price'!$B:$B, MATCH($A312,'Input Hawaii Jet Fuel Price'!$A:$A, 0), 1)</f>
        <v/>
      </c>
      <c r="D312">
        <f>IFERROR(C312/B312,"")</f>
        <v/>
      </c>
      <c r="E312">
        <f>IFERROR(B312*$E$2,C312)</f>
        <v/>
      </c>
    </row>
    <row r="313" spans="1:5">
      <c r="A313" s="1" t="n">
        <v>40299</v>
      </c>
      <c r="B313">
        <f>INDEX('Input EIA Jet Fuel Price'!$B:$B, MATCH($A313+14,'Input EIA Jet Fuel Price'!$A:$A, 0),1)</f>
        <v/>
      </c>
      <c r="C313">
        <f>INDEX('Input Hawaii Jet Fuel Price'!$B:$B, MATCH($A313,'Input Hawaii Jet Fuel Price'!$A:$A, 0), 1)</f>
        <v/>
      </c>
      <c r="D313">
        <f>IFERROR(C313/B313,"")</f>
        <v/>
      </c>
      <c r="E313">
        <f>IFERROR(B313*$E$2,C313)</f>
        <v/>
      </c>
    </row>
    <row r="314" spans="1:5">
      <c r="A314" s="1" t="n">
        <v>40330</v>
      </c>
      <c r="B314">
        <f>INDEX('Input EIA Jet Fuel Price'!$B:$B, MATCH($A314+14,'Input EIA Jet Fuel Price'!$A:$A, 0),1)</f>
        <v/>
      </c>
      <c r="C314">
        <f>INDEX('Input Hawaii Jet Fuel Price'!$B:$B, MATCH($A314,'Input Hawaii Jet Fuel Price'!$A:$A, 0), 1)</f>
        <v/>
      </c>
      <c r="D314">
        <f>IFERROR(C314/B314,"")</f>
        <v/>
      </c>
      <c r="E314">
        <f>IFERROR(B314*$E$2,C314)</f>
        <v/>
      </c>
    </row>
    <row r="315" spans="1:5">
      <c r="A315" s="1" t="n">
        <v>40360</v>
      </c>
      <c r="B315">
        <f>INDEX('Input EIA Jet Fuel Price'!$B:$B, MATCH($A315+14,'Input EIA Jet Fuel Price'!$A:$A, 0),1)</f>
        <v/>
      </c>
      <c r="C315">
        <f>INDEX('Input Hawaii Jet Fuel Price'!$B:$B, MATCH($A315,'Input Hawaii Jet Fuel Price'!$A:$A, 0), 1)</f>
        <v/>
      </c>
      <c r="D315">
        <f>IFERROR(C315/B315,"")</f>
        <v/>
      </c>
      <c r="E315">
        <f>IFERROR(B315*$E$2,C315)</f>
        <v/>
      </c>
    </row>
    <row r="316" spans="1:5">
      <c r="A316" s="1" t="n">
        <v>40391</v>
      </c>
      <c r="B316">
        <f>INDEX('Input EIA Jet Fuel Price'!$B:$B, MATCH($A316+14,'Input EIA Jet Fuel Price'!$A:$A, 0),1)</f>
        <v/>
      </c>
      <c r="C316">
        <f>INDEX('Input Hawaii Jet Fuel Price'!$B:$B, MATCH($A316,'Input Hawaii Jet Fuel Price'!$A:$A, 0), 1)</f>
        <v/>
      </c>
      <c r="D316">
        <f>IFERROR(C316/B316,"")</f>
        <v/>
      </c>
      <c r="E316">
        <f>IFERROR(B316*$E$2,C316)</f>
        <v/>
      </c>
    </row>
    <row r="317" spans="1:5">
      <c r="A317" s="1" t="n">
        <v>40422</v>
      </c>
      <c r="B317">
        <f>INDEX('Input EIA Jet Fuel Price'!$B:$B, MATCH($A317+14,'Input EIA Jet Fuel Price'!$A:$A, 0),1)</f>
        <v/>
      </c>
      <c r="C317">
        <f>INDEX('Input Hawaii Jet Fuel Price'!$B:$B, MATCH($A317,'Input Hawaii Jet Fuel Price'!$A:$A, 0), 1)</f>
        <v/>
      </c>
      <c r="D317">
        <f>IFERROR(C317/B317,"")</f>
        <v/>
      </c>
      <c r="E317">
        <f>IFERROR(B317*$E$2,C317)</f>
        <v/>
      </c>
    </row>
    <row r="318" spans="1:5">
      <c r="A318" s="1" t="n">
        <v>40452</v>
      </c>
      <c r="B318">
        <f>INDEX('Input EIA Jet Fuel Price'!$B:$B, MATCH($A318+14,'Input EIA Jet Fuel Price'!$A:$A, 0),1)</f>
        <v/>
      </c>
      <c r="C318">
        <f>INDEX('Input Hawaii Jet Fuel Price'!$B:$B, MATCH($A318,'Input Hawaii Jet Fuel Price'!$A:$A, 0), 1)</f>
        <v/>
      </c>
      <c r="D318">
        <f>IFERROR(C318/B318,"")</f>
        <v/>
      </c>
      <c r="E318">
        <f>IFERROR(B318*$E$2,C318)</f>
        <v/>
      </c>
    </row>
    <row r="319" spans="1:5">
      <c r="A319" s="1" t="n">
        <v>40483</v>
      </c>
      <c r="B319">
        <f>INDEX('Input EIA Jet Fuel Price'!$B:$B, MATCH($A319+14,'Input EIA Jet Fuel Price'!$A:$A, 0),1)</f>
        <v/>
      </c>
      <c r="C319">
        <f>INDEX('Input Hawaii Jet Fuel Price'!$B:$B, MATCH($A319,'Input Hawaii Jet Fuel Price'!$A:$A, 0), 1)</f>
        <v/>
      </c>
      <c r="D319">
        <f>IFERROR(C319/B319,"")</f>
        <v/>
      </c>
      <c r="E319">
        <f>IFERROR(B319*$E$2,C319)</f>
        <v/>
      </c>
    </row>
    <row r="320" spans="1:5">
      <c r="A320" s="1" t="n">
        <v>40513</v>
      </c>
      <c r="B320">
        <f>INDEX('Input EIA Jet Fuel Price'!$B:$B, MATCH($A320+14,'Input EIA Jet Fuel Price'!$A:$A, 0),1)</f>
        <v/>
      </c>
      <c r="C320">
        <f>INDEX('Input Hawaii Jet Fuel Price'!$B:$B, MATCH($A320,'Input Hawaii Jet Fuel Price'!$A:$A, 0), 1)</f>
        <v/>
      </c>
      <c r="D320">
        <f>IFERROR(C320/B320,"")</f>
        <v/>
      </c>
      <c r="E320">
        <f>IFERROR(B320*$E$2,C320)</f>
        <v/>
      </c>
    </row>
    <row r="321" spans="1:5">
      <c r="A321" s="1" t="n">
        <v>40544</v>
      </c>
      <c r="B321">
        <f>INDEX('Input EIA Jet Fuel Price'!$B:$B, MATCH($A321+14,'Input EIA Jet Fuel Price'!$A:$A, 0),1)</f>
        <v/>
      </c>
      <c r="C321">
        <f>INDEX('Input Hawaii Jet Fuel Price'!$B:$B, MATCH($A321,'Input Hawaii Jet Fuel Price'!$A:$A, 0), 1)</f>
        <v/>
      </c>
      <c r="D321">
        <f>IFERROR(C321/B321,"")</f>
        <v/>
      </c>
      <c r="E321">
        <f>IFERROR(B321*$E$2,C321)</f>
        <v/>
      </c>
    </row>
    <row r="322" spans="1:5">
      <c r="A322" s="1" t="n">
        <v>40575</v>
      </c>
      <c r="B322">
        <f>INDEX('Input EIA Jet Fuel Price'!$B:$B, MATCH($A322+14,'Input EIA Jet Fuel Price'!$A:$A, 0),1)</f>
        <v/>
      </c>
      <c r="C322">
        <f>INDEX('Input Hawaii Jet Fuel Price'!$B:$B, MATCH($A322,'Input Hawaii Jet Fuel Price'!$A:$A, 0), 1)</f>
        <v/>
      </c>
      <c r="D322">
        <f>IFERROR(C322/B322,"")</f>
        <v/>
      </c>
      <c r="E322">
        <f>IFERROR(B322*$E$2,C322)</f>
        <v/>
      </c>
    </row>
    <row r="323" spans="1:5">
      <c r="A323" s="1" t="n">
        <v>40603</v>
      </c>
      <c r="B323">
        <f>INDEX('Input EIA Jet Fuel Price'!$B:$B, MATCH($A323+14,'Input EIA Jet Fuel Price'!$A:$A, 0),1)</f>
        <v/>
      </c>
      <c r="C323">
        <f>INDEX('Input Hawaii Jet Fuel Price'!$B:$B, MATCH($A323,'Input Hawaii Jet Fuel Price'!$A:$A, 0), 1)</f>
        <v/>
      </c>
      <c r="D323">
        <f>IFERROR(C323/B323,"")</f>
        <v/>
      </c>
      <c r="E323">
        <f>IFERROR(B323*$E$2,C323)</f>
        <v/>
      </c>
    </row>
    <row r="324" spans="1:5">
      <c r="A324" s="1" t="n">
        <v>40634</v>
      </c>
      <c r="B324">
        <f>INDEX('Input EIA Jet Fuel Price'!$B:$B, MATCH($A324+14,'Input EIA Jet Fuel Price'!$A:$A, 0),1)</f>
        <v/>
      </c>
      <c r="C324">
        <f>INDEX('Input Hawaii Jet Fuel Price'!$B:$B, MATCH($A324,'Input Hawaii Jet Fuel Price'!$A:$A, 0), 1)</f>
        <v/>
      </c>
      <c r="D324">
        <f>IFERROR(C324/B324,"")</f>
        <v/>
      </c>
      <c r="E324">
        <f>IFERROR(B324*$E$2,C324)</f>
        <v/>
      </c>
    </row>
    <row r="325" spans="1:5">
      <c r="A325" s="1" t="n">
        <v>40664</v>
      </c>
      <c r="B325">
        <f>INDEX('Input EIA Jet Fuel Price'!$B:$B, MATCH($A325+14,'Input EIA Jet Fuel Price'!$A:$A, 0),1)</f>
        <v/>
      </c>
      <c r="C325">
        <f>INDEX('Input Hawaii Jet Fuel Price'!$B:$B, MATCH($A325,'Input Hawaii Jet Fuel Price'!$A:$A, 0), 1)</f>
        <v/>
      </c>
      <c r="D325">
        <f>IFERROR(C325/B325,"")</f>
        <v/>
      </c>
      <c r="E325">
        <f>IFERROR(B325*$E$2,C325)</f>
        <v/>
      </c>
    </row>
    <row r="326" spans="1:5">
      <c r="A326" s="1" t="n">
        <v>40695</v>
      </c>
      <c r="B326">
        <f>INDEX('Input EIA Jet Fuel Price'!$B:$B, MATCH($A326+14,'Input EIA Jet Fuel Price'!$A:$A, 0),1)</f>
        <v/>
      </c>
      <c r="C326">
        <f>INDEX('Input Hawaii Jet Fuel Price'!$B:$B, MATCH($A326,'Input Hawaii Jet Fuel Price'!$A:$A, 0), 1)</f>
        <v/>
      </c>
      <c r="D326">
        <f>IFERROR(C326/B326,"")</f>
        <v/>
      </c>
      <c r="E326">
        <f>IFERROR(B326*$E$2,C326)</f>
        <v/>
      </c>
    </row>
    <row r="327" spans="1:5">
      <c r="A327" s="1" t="n">
        <v>40725</v>
      </c>
      <c r="B327">
        <f>INDEX('Input EIA Jet Fuel Price'!$B:$B, MATCH($A327+14,'Input EIA Jet Fuel Price'!$A:$A, 0),1)</f>
        <v/>
      </c>
      <c r="C327">
        <f>INDEX('Input Hawaii Jet Fuel Price'!$B:$B, MATCH($A327,'Input Hawaii Jet Fuel Price'!$A:$A, 0), 1)</f>
        <v/>
      </c>
      <c r="D327">
        <f>IFERROR(C327/B327,"")</f>
        <v/>
      </c>
      <c r="E327">
        <f>IFERROR(B327*$E$2,C327)</f>
        <v/>
      </c>
    </row>
    <row r="328" spans="1:5">
      <c r="A328" s="1" t="n">
        <v>40756</v>
      </c>
      <c r="B328">
        <f>INDEX('Input EIA Jet Fuel Price'!$B:$B, MATCH($A328+14,'Input EIA Jet Fuel Price'!$A:$A, 0),1)</f>
        <v/>
      </c>
      <c r="C328">
        <f>INDEX('Input Hawaii Jet Fuel Price'!$B:$B, MATCH($A328,'Input Hawaii Jet Fuel Price'!$A:$A, 0), 1)</f>
        <v/>
      </c>
      <c r="D328">
        <f>IFERROR(C328/B328,"")</f>
        <v/>
      </c>
      <c r="E328">
        <f>IFERROR(B328*$E$2,C328)</f>
        <v/>
      </c>
    </row>
    <row r="329" spans="1:5">
      <c r="A329" s="1" t="n">
        <v>40787</v>
      </c>
      <c r="B329">
        <f>INDEX('Input EIA Jet Fuel Price'!$B:$B, MATCH($A329+14,'Input EIA Jet Fuel Price'!$A:$A, 0),1)</f>
        <v/>
      </c>
      <c r="C329">
        <f>INDEX('Input Hawaii Jet Fuel Price'!$B:$B, MATCH($A329,'Input Hawaii Jet Fuel Price'!$A:$A, 0), 1)</f>
        <v/>
      </c>
      <c r="D329">
        <f>IFERROR(C329/B329,"")</f>
        <v/>
      </c>
      <c r="E329">
        <f>IFERROR(B329*$E$2,C329)</f>
        <v/>
      </c>
    </row>
    <row r="330" spans="1:5">
      <c r="A330" s="1" t="n">
        <v>40817</v>
      </c>
      <c r="B330">
        <f>INDEX('Input EIA Jet Fuel Price'!$B:$B, MATCH($A330+14,'Input EIA Jet Fuel Price'!$A:$A, 0),1)</f>
        <v/>
      </c>
      <c r="C330">
        <f>INDEX('Input Hawaii Jet Fuel Price'!$B:$B, MATCH($A330,'Input Hawaii Jet Fuel Price'!$A:$A, 0), 1)</f>
        <v/>
      </c>
      <c r="D330">
        <f>IFERROR(C330/B330,"")</f>
        <v/>
      </c>
      <c r="E330">
        <f>IFERROR(B330*$E$2,C330)</f>
        <v/>
      </c>
    </row>
    <row r="331" spans="1:5">
      <c r="A331" s="1" t="n">
        <v>40848</v>
      </c>
      <c r="B331">
        <f>INDEX('Input EIA Jet Fuel Price'!$B:$B, MATCH($A331+14,'Input EIA Jet Fuel Price'!$A:$A, 0),1)</f>
        <v/>
      </c>
      <c r="C331">
        <f>INDEX('Input Hawaii Jet Fuel Price'!$B:$B, MATCH($A331,'Input Hawaii Jet Fuel Price'!$A:$A, 0), 1)</f>
        <v/>
      </c>
      <c r="D331">
        <f>IFERROR(C331/B331,"")</f>
        <v/>
      </c>
      <c r="E331">
        <f>IFERROR(B331*$E$2,C331)</f>
        <v/>
      </c>
    </row>
    <row r="332" spans="1:5">
      <c r="A332" s="1" t="n">
        <v>40878</v>
      </c>
      <c r="B332">
        <f>INDEX('Input EIA Jet Fuel Price'!$B:$B, MATCH($A332+14,'Input EIA Jet Fuel Price'!$A:$A, 0),1)</f>
        <v/>
      </c>
      <c r="C332">
        <f>INDEX('Input Hawaii Jet Fuel Price'!$B:$B, MATCH($A332,'Input Hawaii Jet Fuel Price'!$A:$A, 0), 1)</f>
        <v/>
      </c>
      <c r="D332">
        <f>IFERROR(C332/B332,"")</f>
        <v/>
      </c>
      <c r="E332">
        <f>IFERROR(B332*$E$2,C332)</f>
        <v/>
      </c>
    </row>
    <row r="333" spans="1:5">
      <c r="A333" s="1" t="n">
        <v>40909</v>
      </c>
      <c r="B333">
        <f>INDEX('Input EIA Jet Fuel Price'!$B:$B, MATCH($A333+14,'Input EIA Jet Fuel Price'!$A:$A, 0),1)</f>
        <v/>
      </c>
      <c r="C333">
        <f>INDEX('Input Hawaii Jet Fuel Price'!$B:$B, MATCH($A333,'Input Hawaii Jet Fuel Price'!$A:$A, 0), 1)</f>
        <v/>
      </c>
      <c r="D333">
        <f>IFERROR(C333/B333,"")</f>
        <v/>
      </c>
      <c r="E333">
        <f>IFERROR(B333*$E$2,C333)</f>
        <v/>
      </c>
    </row>
    <row r="334" spans="1:5">
      <c r="A334" s="1" t="n">
        <v>40940</v>
      </c>
      <c r="B334">
        <f>INDEX('Input EIA Jet Fuel Price'!$B:$B, MATCH($A334+14,'Input EIA Jet Fuel Price'!$A:$A, 0),1)</f>
        <v/>
      </c>
      <c r="C334">
        <f>INDEX('Input Hawaii Jet Fuel Price'!$B:$B, MATCH($A334,'Input Hawaii Jet Fuel Price'!$A:$A, 0), 1)</f>
        <v/>
      </c>
      <c r="D334">
        <f>IFERROR(C334/B334,"")</f>
        <v/>
      </c>
      <c r="E334">
        <f>IFERROR(B334*$E$2,C334)</f>
        <v/>
      </c>
    </row>
    <row r="335" spans="1:5">
      <c r="A335" s="1" t="n">
        <v>40969</v>
      </c>
      <c r="B335">
        <f>INDEX('Input EIA Jet Fuel Price'!$B:$B, MATCH($A335+14,'Input EIA Jet Fuel Price'!$A:$A, 0),1)</f>
        <v/>
      </c>
      <c r="C335">
        <f>INDEX('Input Hawaii Jet Fuel Price'!$B:$B, MATCH($A335,'Input Hawaii Jet Fuel Price'!$A:$A, 0), 1)</f>
        <v/>
      </c>
      <c r="D335">
        <f>IFERROR(C335/B335,"")</f>
        <v/>
      </c>
      <c r="E335">
        <f>IFERROR(B335*$E$2,C335)</f>
        <v/>
      </c>
    </row>
    <row r="336" spans="1:5">
      <c r="A336" s="1" t="n">
        <v>41000</v>
      </c>
      <c r="B336">
        <f>INDEX('Input EIA Jet Fuel Price'!$B:$B, MATCH($A336+14,'Input EIA Jet Fuel Price'!$A:$A, 0),1)</f>
        <v/>
      </c>
      <c r="C336">
        <f>INDEX('Input Hawaii Jet Fuel Price'!$B:$B, MATCH($A336,'Input Hawaii Jet Fuel Price'!$A:$A, 0), 1)</f>
        <v/>
      </c>
      <c r="D336">
        <f>IFERROR(C336/B336,"")</f>
        <v/>
      </c>
      <c r="E336">
        <f>IFERROR(B336*$E$2,C336)</f>
        <v/>
      </c>
    </row>
    <row r="337" spans="1:5">
      <c r="A337" s="1" t="n">
        <v>41030</v>
      </c>
      <c r="B337">
        <f>INDEX('Input EIA Jet Fuel Price'!$B:$B, MATCH($A337+14,'Input EIA Jet Fuel Price'!$A:$A, 0),1)</f>
        <v/>
      </c>
      <c r="C337">
        <f>INDEX('Input Hawaii Jet Fuel Price'!$B:$B, MATCH($A337,'Input Hawaii Jet Fuel Price'!$A:$A, 0), 1)</f>
        <v/>
      </c>
      <c r="D337">
        <f>IFERROR(C337/B337,"")</f>
        <v/>
      </c>
      <c r="E337">
        <f>IFERROR(B337*$E$2,C337)</f>
        <v/>
      </c>
    </row>
    <row r="338" spans="1:5">
      <c r="A338" s="1" t="n">
        <v>41061</v>
      </c>
      <c r="B338">
        <f>INDEX('Input EIA Jet Fuel Price'!$B:$B, MATCH($A338+14,'Input EIA Jet Fuel Price'!$A:$A, 0),1)</f>
        <v/>
      </c>
      <c r="C338">
        <f>INDEX('Input Hawaii Jet Fuel Price'!$B:$B, MATCH($A338,'Input Hawaii Jet Fuel Price'!$A:$A, 0), 1)</f>
        <v/>
      </c>
      <c r="D338">
        <f>IFERROR(C338/B338,"")</f>
        <v/>
      </c>
      <c r="E338">
        <f>IFERROR(B338*$E$2,C338)</f>
        <v/>
      </c>
    </row>
    <row r="339" spans="1:5">
      <c r="A339" s="1" t="n">
        <v>41091</v>
      </c>
      <c r="B339">
        <f>INDEX('Input EIA Jet Fuel Price'!$B:$B, MATCH($A339+14,'Input EIA Jet Fuel Price'!$A:$A, 0),1)</f>
        <v/>
      </c>
      <c r="C339">
        <f>INDEX('Input Hawaii Jet Fuel Price'!$B:$B, MATCH($A339,'Input Hawaii Jet Fuel Price'!$A:$A, 0), 1)</f>
        <v/>
      </c>
      <c r="D339">
        <f>IFERROR(C339/B339,"")</f>
        <v/>
      </c>
      <c r="E339">
        <f>IFERROR(B339*$E$2,C339)</f>
        <v/>
      </c>
    </row>
    <row r="340" spans="1:5">
      <c r="A340" s="1" t="n">
        <v>41122</v>
      </c>
      <c r="B340">
        <f>INDEX('Input EIA Jet Fuel Price'!$B:$B, MATCH($A340+14,'Input EIA Jet Fuel Price'!$A:$A, 0),1)</f>
        <v/>
      </c>
      <c r="C340">
        <f>INDEX('Input Hawaii Jet Fuel Price'!$B:$B, MATCH($A340,'Input Hawaii Jet Fuel Price'!$A:$A, 0), 1)</f>
        <v/>
      </c>
      <c r="D340">
        <f>IFERROR(C340/B340,"")</f>
        <v/>
      </c>
      <c r="E340">
        <f>IFERROR(B340*$E$2,C340)</f>
        <v/>
      </c>
    </row>
    <row r="341" spans="1:5">
      <c r="A341" s="1" t="n">
        <v>41153</v>
      </c>
      <c r="B341">
        <f>INDEX('Input EIA Jet Fuel Price'!$B:$B, MATCH($A341+14,'Input EIA Jet Fuel Price'!$A:$A, 0),1)</f>
        <v/>
      </c>
      <c r="C341">
        <f>INDEX('Input Hawaii Jet Fuel Price'!$B:$B, MATCH($A341,'Input Hawaii Jet Fuel Price'!$A:$A, 0), 1)</f>
        <v/>
      </c>
      <c r="D341">
        <f>IFERROR(C341/B341,"")</f>
        <v/>
      </c>
      <c r="E341">
        <f>IFERROR(B341*$E$2,C341)</f>
        <v/>
      </c>
    </row>
    <row r="342" spans="1:5">
      <c r="A342" s="1" t="n">
        <v>41183</v>
      </c>
      <c r="B342">
        <f>INDEX('Input EIA Jet Fuel Price'!$B:$B, MATCH($A342+14,'Input EIA Jet Fuel Price'!$A:$A, 0),1)</f>
        <v/>
      </c>
      <c r="C342">
        <f>INDEX('Input Hawaii Jet Fuel Price'!$B:$B, MATCH($A342,'Input Hawaii Jet Fuel Price'!$A:$A, 0), 1)</f>
        <v/>
      </c>
      <c r="D342">
        <f>IFERROR(C342/B342,"")</f>
        <v/>
      </c>
      <c r="E342">
        <f>IFERROR(B342*$E$2,C342)</f>
        <v/>
      </c>
    </row>
    <row r="343" spans="1:5">
      <c r="A343" s="1" t="n">
        <v>41214</v>
      </c>
      <c r="B343">
        <f>INDEX('Input EIA Jet Fuel Price'!$B:$B, MATCH($A343+14,'Input EIA Jet Fuel Price'!$A:$A, 0),1)</f>
        <v/>
      </c>
      <c r="C343">
        <f>INDEX('Input Hawaii Jet Fuel Price'!$B:$B, MATCH($A343,'Input Hawaii Jet Fuel Price'!$A:$A, 0), 1)</f>
        <v/>
      </c>
      <c r="D343">
        <f>IFERROR(C343/B343,"")</f>
        <v/>
      </c>
      <c r="E343">
        <f>IFERROR(B343*$E$2,C343)</f>
        <v/>
      </c>
    </row>
    <row r="344" spans="1:5">
      <c r="A344" s="1" t="n">
        <v>41244</v>
      </c>
      <c r="B344">
        <f>INDEX('Input EIA Jet Fuel Price'!$B:$B, MATCH($A344+14,'Input EIA Jet Fuel Price'!$A:$A, 0),1)</f>
        <v/>
      </c>
      <c r="C344">
        <f>INDEX('Input Hawaii Jet Fuel Price'!$B:$B, MATCH($A344,'Input Hawaii Jet Fuel Price'!$A:$A, 0), 1)</f>
        <v/>
      </c>
      <c r="D344">
        <f>IFERROR(C344/B344,"")</f>
        <v/>
      </c>
      <c r="E344">
        <f>IFERROR(B344*$E$2,C344)</f>
        <v/>
      </c>
    </row>
    <row r="345" spans="1:5">
      <c r="A345" s="1" t="n">
        <v>41275</v>
      </c>
      <c r="B345">
        <f>INDEX('Input EIA Jet Fuel Price'!$B:$B, MATCH($A345+14,'Input EIA Jet Fuel Price'!$A:$A, 0),1)</f>
        <v/>
      </c>
      <c r="C345">
        <f>INDEX('Input Hawaii Jet Fuel Price'!$B:$B, MATCH($A345,'Input Hawaii Jet Fuel Price'!$A:$A, 0), 1)</f>
        <v/>
      </c>
      <c r="D345">
        <f>IFERROR(C345/B345,"")</f>
        <v/>
      </c>
      <c r="E345">
        <f>IFERROR(B345*$E$2,C345)</f>
        <v/>
      </c>
    </row>
    <row r="346" spans="1:5">
      <c r="A346" s="1" t="n">
        <v>41306</v>
      </c>
      <c r="B346">
        <f>INDEX('Input EIA Jet Fuel Price'!$B:$B, MATCH($A346+14,'Input EIA Jet Fuel Price'!$A:$A, 0),1)</f>
        <v/>
      </c>
      <c r="C346">
        <f>INDEX('Input Hawaii Jet Fuel Price'!$B:$B, MATCH($A346,'Input Hawaii Jet Fuel Price'!$A:$A, 0), 1)</f>
        <v/>
      </c>
      <c r="D346">
        <f>IFERROR(C346/B346,"")</f>
        <v/>
      </c>
      <c r="E346">
        <f>IFERROR(B346*$E$2,C346)</f>
        <v/>
      </c>
    </row>
    <row r="347" spans="1:5">
      <c r="A347" s="1" t="n">
        <v>41334</v>
      </c>
      <c r="B347">
        <f>INDEX('Input EIA Jet Fuel Price'!$B:$B, MATCH($A347+14,'Input EIA Jet Fuel Price'!$A:$A, 0),1)</f>
        <v/>
      </c>
      <c r="C347">
        <f>INDEX('Input Hawaii Jet Fuel Price'!$B:$B, MATCH($A347,'Input Hawaii Jet Fuel Price'!$A:$A, 0), 1)</f>
        <v/>
      </c>
      <c r="D347">
        <f>IFERROR(C347/B347,"")</f>
        <v/>
      </c>
      <c r="E347">
        <f>IFERROR(B347*$E$2,C347)</f>
        <v/>
      </c>
    </row>
    <row r="348" spans="1:5">
      <c r="A348" s="1" t="n">
        <v>41365</v>
      </c>
      <c r="B348">
        <f>INDEX('Input EIA Jet Fuel Price'!$B:$B, MATCH($A348+14,'Input EIA Jet Fuel Price'!$A:$A, 0),1)</f>
        <v/>
      </c>
      <c r="C348">
        <f>INDEX('Input Hawaii Jet Fuel Price'!$B:$B, MATCH($A348,'Input Hawaii Jet Fuel Price'!$A:$A, 0), 1)</f>
        <v/>
      </c>
      <c r="D348">
        <f>IFERROR(C348/B348,"")</f>
        <v/>
      </c>
      <c r="E348">
        <f>IFERROR(B348*$E$2,C348)</f>
        <v/>
      </c>
    </row>
    <row r="349" spans="1:5">
      <c r="A349" s="1" t="n">
        <v>41395</v>
      </c>
      <c r="B349">
        <f>INDEX('Input EIA Jet Fuel Price'!$B:$B, MATCH($A349+14,'Input EIA Jet Fuel Price'!$A:$A, 0),1)</f>
        <v/>
      </c>
      <c r="C349">
        <f>INDEX('Input Hawaii Jet Fuel Price'!$B:$B, MATCH($A349,'Input Hawaii Jet Fuel Price'!$A:$A, 0), 1)</f>
        <v/>
      </c>
      <c r="D349">
        <f>IFERROR(C349/B349,"")</f>
        <v/>
      </c>
      <c r="E349">
        <f>IFERROR(B349*$E$2,C349)</f>
        <v/>
      </c>
    </row>
    <row r="350" spans="1:5">
      <c r="A350" s="1" t="n">
        <v>41426</v>
      </c>
      <c r="B350">
        <f>INDEX('Input EIA Jet Fuel Price'!$B:$B, MATCH($A350+14,'Input EIA Jet Fuel Price'!$A:$A, 0),1)</f>
        <v/>
      </c>
      <c r="C350">
        <f>INDEX('Input Hawaii Jet Fuel Price'!$B:$B, MATCH($A350,'Input Hawaii Jet Fuel Price'!$A:$A, 0), 1)</f>
        <v/>
      </c>
      <c r="D350">
        <f>IFERROR(C350/B350,"")</f>
        <v/>
      </c>
      <c r="E350">
        <f>IFERROR(B350*$E$2,C350)</f>
        <v/>
      </c>
    </row>
    <row r="351" spans="1:5">
      <c r="A351" s="1" t="n">
        <v>41456</v>
      </c>
      <c r="B351">
        <f>INDEX('Input EIA Jet Fuel Price'!$B:$B, MATCH($A351+14,'Input EIA Jet Fuel Price'!$A:$A, 0),1)</f>
        <v/>
      </c>
      <c r="C351">
        <f>INDEX('Input Hawaii Jet Fuel Price'!$B:$B, MATCH($A351,'Input Hawaii Jet Fuel Price'!$A:$A, 0), 1)</f>
        <v/>
      </c>
      <c r="D351">
        <f>IFERROR(C351/B351,"")</f>
        <v/>
      </c>
      <c r="E351">
        <f>IFERROR(B351*$E$2,C351)</f>
        <v/>
      </c>
    </row>
    <row r="352" spans="1:5">
      <c r="A352" s="1" t="n">
        <v>41487</v>
      </c>
      <c r="B352">
        <f>INDEX('Input EIA Jet Fuel Price'!$B:$B, MATCH($A352+14,'Input EIA Jet Fuel Price'!$A:$A, 0),1)</f>
        <v/>
      </c>
      <c r="C352">
        <f>INDEX('Input Hawaii Jet Fuel Price'!$B:$B, MATCH($A352,'Input Hawaii Jet Fuel Price'!$A:$A, 0), 1)</f>
        <v/>
      </c>
      <c r="D352">
        <f>IFERROR(C352/B352,"")</f>
        <v/>
      </c>
      <c r="E352">
        <f>IFERROR(B352*$E$2,C352)</f>
        <v/>
      </c>
    </row>
    <row r="353" spans="1:5">
      <c r="A353" s="1" t="n">
        <v>41518</v>
      </c>
      <c r="B353">
        <f>INDEX('Input EIA Jet Fuel Price'!$B:$B, MATCH($A353+14,'Input EIA Jet Fuel Price'!$A:$A, 0),1)</f>
        <v/>
      </c>
      <c r="C353">
        <f>INDEX('Input Hawaii Jet Fuel Price'!$B:$B, MATCH($A353,'Input Hawaii Jet Fuel Price'!$A:$A, 0), 1)</f>
        <v/>
      </c>
      <c r="D353">
        <f>IFERROR(C353/B353,"")</f>
        <v/>
      </c>
      <c r="E353">
        <f>IFERROR(B353*$E$2,C353)</f>
        <v/>
      </c>
    </row>
    <row r="354" spans="1:5">
      <c r="A354" s="1" t="n">
        <v>41548</v>
      </c>
      <c r="B354">
        <f>INDEX('Input EIA Jet Fuel Price'!$B:$B, MATCH($A354+14,'Input EIA Jet Fuel Price'!$A:$A, 0),1)</f>
        <v/>
      </c>
      <c r="C354">
        <f>INDEX('Input Hawaii Jet Fuel Price'!$B:$B, MATCH($A354,'Input Hawaii Jet Fuel Price'!$A:$A, 0), 1)</f>
        <v/>
      </c>
      <c r="D354">
        <f>IFERROR(C354/B354,"")</f>
        <v/>
      </c>
      <c r="E354">
        <f>IFERROR(B354*$E$2,C354)</f>
        <v/>
      </c>
    </row>
    <row r="355" spans="1:5">
      <c r="A355" s="1" t="n">
        <v>41579</v>
      </c>
      <c r="B355">
        <f>INDEX('Input EIA Jet Fuel Price'!$B:$B, MATCH($A355+14,'Input EIA Jet Fuel Price'!$A:$A, 0),1)</f>
        <v/>
      </c>
      <c r="C355">
        <f>INDEX('Input Hawaii Jet Fuel Price'!$B:$B, MATCH($A355,'Input Hawaii Jet Fuel Price'!$A:$A, 0), 1)</f>
        <v/>
      </c>
      <c r="D355">
        <f>IFERROR(C355/B355,"")</f>
        <v/>
      </c>
      <c r="E355">
        <f>IFERROR(B355*$E$2,C355)</f>
        <v/>
      </c>
    </row>
    <row r="356" spans="1:5">
      <c r="A356" s="1" t="n">
        <v>41609</v>
      </c>
      <c r="B356">
        <f>INDEX('Input EIA Jet Fuel Price'!$B:$B, MATCH($A356+14,'Input EIA Jet Fuel Price'!$A:$A, 0),1)</f>
        <v/>
      </c>
      <c r="C356">
        <f>INDEX('Input Hawaii Jet Fuel Price'!$B:$B, MATCH($A356,'Input Hawaii Jet Fuel Price'!$A:$A, 0), 1)</f>
        <v/>
      </c>
      <c r="D356">
        <f>IFERROR(C356/B356,"")</f>
        <v/>
      </c>
      <c r="E356">
        <f>IFERROR(B356*$E$2,C356)</f>
        <v/>
      </c>
    </row>
    <row r="357" spans="1:5">
      <c r="A357" s="1" t="n">
        <v>41640</v>
      </c>
      <c r="B357">
        <f>INDEX('Input EIA Jet Fuel Price'!$B:$B, MATCH($A357+14,'Input EIA Jet Fuel Price'!$A:$A, 0),1)</f>
        <v/>
      </c>
      <c r="C357">
        <f>INDEX('Input Hawaii Jet Fuel Price'!$B:$B, MATCH($A357,'Input Hawaii Jet Fuel Price'!$A:$A, 0), 1)</f>
        <v/>
      </c>
      <c r="D357">
        <f>IFERROR(C357/B357,"")</f>
        <v/>
      </c>
      <c r="E357">
        <f>IFERROR(B357*$E$2,C357)</f>
        <v/>
      </c>
    </row>
    <row r="358" spans="1:5">
      <c r="A358" s="1" t="n">
        <v>41671</v>
      </c>
      <c r="B358">
        <f>INDEX('Input EIA Jet Fuel Price'!$B:$B, MATCH($A358+14,'Input EIA Jet Fuel Price'!$A:$A, 0),1)</f>
        <v/>
      </c>
      <c r="C358">
        <f>INDEX('Input Hawaii Jet Fuel Price'!$B:$B, MATCH($A358,'Input Hawaii Jet Fuel Price'!$A:$A, 0), 1)</f>
        <v/>
      </c>
      <c r="D358">
        <f>IFERROR(C358/B358,"")</f>
        <v/>
      </c>
      <c r="E358">
        <f>IFERROR(B358*$E$2,C358)</f>
        <v/>
      </c>
    </row>
    <row r="359" spans="1:5">
      <c r="A359" s="1" t="n">
        <v>41699</v>
      </c>
      <c r="B359">
        <f>INDEX('Input EIA Jet Fuel Price'!$B:$B, MATCH($A359+14,'Input EIA Jet Fuel Price'!$A:$A, 0),1)</f>
        <v/>
      </c>
      <c r="C359">
        <f>INDEX('Input Hawaii Jet Fuel Price'!$B:$B, MATCH($A359,'Input Hawaii Jet Fuel Price'!$A:$A, 0), 1)</f>
        <v/>
      </c>
      <c r="D359">
        <f>IFERROR(C359/B359,"")</f>
        <v/>
      </c>
      <c r="E359">
        <f>IFERROR(B359*$E$2,C359)</f>
        <v/>
      </c>
    </row>
    <row r="360" spans="1:5">
      <c r="A360" s="1" t="n">
        <v>41730</v>
      </c>
      <c r="B360">
        <f>INDEX('Input EIA Jet Fuel Price'!$B:$B, MATCH($A360+14,'Input EIA Jet Fuel Price'!$A:$A, 0),1)</f>
        <v/>
      </c>
      <c r="C360">
        <f>INDEX('Input Hawaii Jet Fuel Price'!$B:$B, MATCH($A360,'Input Hawaii Jet Fuel Price'!$A:$A, 0), 1)</f>
        <v/>
      </c>
      <c r="D360">
        <f>IFERROR(C360/B360,"")</f>
        <v/>
      </c>
      <c r="E360">
        <f>IFERROR(B360*$E$2,C360)</f>
        <v/>
      </c>
    </row>
    <row r="361" spans="1:5">
      <c r="A361" s="1" t="n">
        <v>41760</v>
      </c>
      <c r="B361">
        <f>INDEX('Input EIA Jet Fuel Price'!$B:$B, MATCH($A361+14,'Input EIA Jet Fuel Price'!$A:$A, 0),1)</f>
        <v/>
      </c>
      <c r="C361">
        <f>INDEX('Input Hawaii Jet Fuel Price'!$B:$B, MATCH($A361,'Input Hawaii Jet Fuel Price'!$A:$A, 0), 1)</f>
        <v/>
      </c>
      <c r="D361">
        <f>IFERROR(C361/B361,"")</f>
        <v/>
      </c>
      <c r="E361">
        <f>IFERROR(B361*$E$2,C361)</f>
        <v/>
      </c>
    </row>
    <row r="362" spans="1:5">
      <c r="A362" s="1" t="n">
        <v>41791</v>
      </c>
      <c r="B362">
        <f>INDEX('Input EIA Jet Fuel Price'!$B:$B, MATCH($A362+14,'Input EIA Jet Fuel Price'!$A:$A, 0),1)</f>
        <v/>
      </c>
      <c r="C362">
        <f>INDEX('Input Hawaii Jet Fuel Price'!$B:$B, MATCH($A362,'Input Hawaii Jet Fuel Price'!$A:$A, 0), 1)</f>
        <v/>
      </c>
      <c r="D362">
        <f>IFERROR(C362/B362,"")</f>
        <v/>
      </c>
      <c r="E362">
        <f>IFERROR(B362*$E$2,C362)</f>
        <v/>
      </c>
    </row>
    <row r="363" spans="1:5">
      <c r="A363" s="1" t="n">
        <v>41821</v>
      </c>
      <c r="B363">
        <f>INDEX('Input EIA Jet Fuel Price'!$B:$B, MATCH($A363+14,'Input EIA Jet Fuel Price'!$A:$A, 0),1)</f>
        <v/>
      </c>
      <c r="C363">
        <f>INDEX('Input Hawaii Jet Fuel Price'!$B:$B, MATCH($A363,'Input Hawaii Jet Fuel Price'!$A:$A, 0), 1)</f>
        <v/>
      </c>
      <c r="D363">
        <f>IFERROR(C363/B363,"")</f>
        <v/>
      </c>
      <c r="E363">
        <f>IFERROR(B363*$E$2,C363)</f>
        <v/>
      </c>
    </row>
    <row r="364" spans="1:5">
      <c r="A364" s="1" t="n">
        <v>41852</v>
      </c>
      <c r="B364">
        <f>INDEX('Input EIA Jet Fuel Price'!$B:$B, MATCH($A364+14,'Input EIA Jet Fuel Price'!$A:$A, 0),1)</f>
        <v/>
      </c>
      <c r="C364">
        <f>INDEX('Input Hawaii Jet Fuel Price'!$B:$B, MATCH($A364,'Input Hawaii Jet Fuel Price'!$A:$A, 0), 1)</f>
        <v/>
      </c>
      <c r="D364">
        <f>IFERROR(C364/B364,"")</f>
        <v/>
      </c>
      <c r="E364">
        <f>IFERROR(B364*$E$2,C364)</f>
        <v/>
      </c>
    </row>
    <row r="365" spans="1:5">
      <c r="A365" s="1" t="n">
        <v>41883</v>
      </c>
      <c r="B365">
        <f>INDEX('Input EIA Jet Fuel Price'!$B:$B, MATCH($A365+14,'Input EIA Jet Fuel Price'!$A:$A, 0),1)</f>
        <v/>
      </c>
      <c r="C365">
        <f>INDEX('Input Hawaii Jet Fuel Price'!$B:$B, MATCH($A365,'Input Hawaii Jet Fuel Price'!$A:$A, 0), 1)</f>
        <v/>
      </c>
      <c r="D365">
        <f>IFERROR(C365/B365,"")</f>
        <v/>
      </c>
      <c r="E365">
        <f>IFERROR(B365*$E$2,C365)</f>
        <v/>
      </c>
    </row>
    <row r="366" spans="1:5">
      <c r="A366" s="1" t="n">
        <v>41913</v>
      </c>
      <c r="B366">
        <f>INDEX('Input EIA Jet Fuel Price'!$B:$B, MATCH($A366+14,'Input EIA Jet Fuel Price'!$A:$A, 0),1)</f>
        <v/>
      </c>
      <c r="C366">
        <f>INDEX('Input Hawaii Jet Fuel Price'!$B:$B, MATCH($A366,'Input Hawaii Jet Fuel Price'!$A:$A, 0), 1)</f>
        <v/>
      </c>
      <c r="D366">
        <f>IFERROR(C366/B366,"")</f>
        <v/>
      </c>
      <c r="E366">
        <f>IFERROR(B366*$E$2,C366)</f>
        <v/>
      </c>
    </row>
    <row r="367" spans="1:5">
      <c r="A367" s="1" t="n">
        <v>41944</v>
      </c>
      <c r="B367">
        <f>INDEX('Input EIA Jet Fuel Price'!$B:$B, MATCH($A367+14,'Input EIA Jet Fuel Price'!$A:$A, 0),1)</f>
        <v/>
      </c>
      <c r="C367">
        <f>INDEX('Input Hawaii Jet Fuel Price'!$B:$B, MATCH($A367,'Input Hawaii Jet Fuel Price'!$A:$A, 0), 1)</f>
        <v/>
      </c>
      <c r="D367">
        <f>IFERROR(C367/B367,"")</f>
        <v/>
      </c>
      <c r="E367">
        <f>IFERROR(B367*$E$2,C367)</f>
        <v/>
      </c>
    </row>
    <row r="368" spans="1:5">
      <c r="A368" s="1" t="n">
        <v>41974</v>
      </c>
      <c r="B368">
        <f>INDEX('Input EIA Jet Fuel Price'!$B:$B, MATCH($A368+14,'Input EIA Jet Fuel Price'!$A:$A, 0),1)</f>
        <v/>
      </c>
      <c r="C368">
        <f>INDEX('Input Hawaii Jet Fuel Price'!$B:$B, MATCH($A368,'Input Hawaii Jet Fuel Price'!$A:$A, 0), 1)</f>
        <v/>
      </c>
      <c r="D368">
        <f>IFERROR(C368/B368,"")</f>
        <v/>
      </c>
      <c r="E368">
        <f>IFERROR(B368*$E$2,C368)</f>
        <v/>
      </c>
    </row>
    <row r="369" spans="1:5">
      <c r="A369" s="1" t="n">
        <v>42005</v>
      </c>
      <c r="B369">
        <f>INDEX('Input EIA Jet Fuel Price'!$B:$B, MATCH($A369+14,'Input EIA Jet Fuel Price'!$A:$A, 0),1)</f>
        <v/>
      </c>
      <c r="C369">
        <f>INDEX('Input Hawaii Jet Fuel Price'!$B:$B, MATCH($A369,'Input Hawaii Jet Fuel Price'!$A:$A, 0), 1)</f>
        <v/>
      </c>
      <c r="D369">
        <f>IFERROR(C369/B369,"")</f>
        <v/>
      </c>
      <c r="E369">
        <f>IFERROR(B369*$E$2,C369)</f>
        <v/>
      </c>
    </row>
    <row r="370" spans="1:5">
      <c r="A370" s="1" t="n">
        <v>42036</v>
      </c>
      <c r="B370">
        <f>INDEX('Input EIA Jet Fuel Price'!$B:$B, MATCH($A370+14,'Input EIA Jet Fuel Price'!$A:$A, 0),1)</f>
        <v/>
      </c>
      <c r="C370">
        <f>INDEX('Input Hawaii Jet Fuel Price'!$B:$B, MATCH($A370,'Input Hawaii Jet Fuel Price'!$A:$A, 0), 1)</f>
        <v/>
      </c>
      <c r="D370">
        <f>IFERROR(C370/B370,"")</f>
        <v/>
      </c>
      <c r="E370">
        <f>IFERROR(B370*$E$2,C370)</f>
        <v/>
      </c>
    </row>
    <row r="371" spans="1:5">
      <c r="A371" s="1" t="n">
        <v>42064</v>
      </c>
      <c r="B371">
        <f>INDEX('Input EIA Jet Fuel Price'!$B:$B, MATCH($A371+14,'Input EIA Jet Fuel Price'!$A:$A, 0),1)</f>
        <v/>
      </c>
      <c r="C371">
        <f>INDEX('Input Hawaii Jet Fuel Price'!$B:$B, MATCH($A371,'Input Hawaii Jet Fuel Price'!$A:$A, 0), 1)</f>
        <v/>
      </c>
      <c r="D371">
        <f>IFERROR(C371/B371,"")</f>
        <v/>
      </c>
      <c r="E371">
        <f>IFERROR(B371*$E$2,C371)</f>
        <v/>
      </c>
    </row>
    <row r="372" spans="1:5">
      <c r="A372" s="1" t="n">
        <v>42095</v>
      </c>
      <c r="B372">
        <f>INDEX('Input EIA Jet Fuel Price'!$B:$B, MATCH($A372+14,'Input EIA Jet Fuel Price'!$A:$A, 0),1)</f>
        <v/>
      </c>
      <c r="C372">
        <f>INDEX('Input Hawaii Jet Fuel Price'!$B:$B, MATCH($A372,'Input Hawaii Jet Fuel Price'!$A:$A, 0), 1)</f>
        <v/>
      </c>
      <c r="D372">
        <f>IFERROR(C372/B372,"")</f>
        <v/>
      </c>
      <c r="E372">
        <f>IFERROR(B372*$E$2,C372)</f>
        <v/>
      </c>
    </row>
    <row r="373" spans="1:5">
      <c r="A373" s="1" t="n">
        <v>42125</v>
      </c>
      <c r="B373">
        <f>INDEX('Input EIA Jet Fuel Price'!$B:$B, MATCH($A373+14,'Input EIA Jet Fuel Price'!$A:$A, 0),1)</f>
        <v/>
      </c>
      <c r="C373">
        <f>INDEX('Input Hawaii Jet Fuel Price'!$B:$B, MATCH($A373,'Input Hawaii Jet Fuel Price'!$A:$A, 0), 1)</f>
        <v/>
      </c>
      <c r="D373">
        <f>IFERROR(C373/B373,"")</f>
        <v/>
      </c>
      <c r="E373">
        <f>IFERROR(B373*$E$2,C373)</f>
        <v/>
      </c>
    </row>
    <row r="374" spans="1:5">
      <c r="A374" s="1" t="n">
        <v>42156</v>
      </c>
      <c r="B374">
        <f>INDEX('Input EIA Jet Fuel Price'!$B:$B, MATCH($A374+14,'Input EIA Jet Fuel Price'!$A:$A, 0),1)</f>
        <v/>
      </c>
      <c r="C374">
        <f>INDEX('Input Hawaii Jet Fuel Price'!$B:$B, MATCH($A374,'Input Hawaii Jet Fuel Price'!$A:$A, 0), 1)</f>
        <v/>
      </c>
      <c r="D374">
        <f>IFERROR(C374/B374,"")</f>
        <v/>
      </c>
      <c r="E374">
        <f>IFERROR(B374*$E$2,C374)</f>
        <v/>
      </c>
    </row>
    <row r="375" spans="1:5">
      <c r="A375" s="1" t="n">
        <v>42186</v>
      </c>
      <c r="B375">
        <f>INDEX('Input EIA Jet Fuel Price'!$B:$B, MATCH($A375+14,'Input EIA Jet Fuel Price'!$A:$A, 0),1)</f>
        <v/>
      </c>
      <c r="C375">
        <f>INDEX('Input Hawaii Jet Fuel Price'!$B:$B, MATCH($A375,'Input Hawaii Jet Fuel Price'!$A:$A, 0), 1)</f>
        <v/>
      </c>
      <c r="D375">
        <f>IFERROR(C375/B375,"")</f>
        <v/>
      </c>
      <c r="E375">
        <f>IFERROR(B375*$E$2,C375)</f>
        <v/>
      </c>
    </row>
    <row r="376" spans="1:5">
      <c r="A376" s="1" t="n">
        <v>42217</v>
      </c>
      <c r="B376">
        <f>INDEX('Input EIA Jet Fuel Price'!$B:$B, MATCH($A376+14,'Input EIA Jet Fuel Price'!$A:$A, 0),1)</f>
        <v/>
      </c>
      <c r="C376">
        <f>INDEX('Input Hawaii Jet Fuel Price'!$B:$B, MATCH($A376,'Input Hawaii Jet Fuel Price'!$A:$A, 0), 1)</f>
        <v/>
      </c>
      <c r="D376">
        <f>IFERROR(C376/B376,"")</f>
        <v/>
      </c>
      <c r="E376">
        <f>IFERROR(B376*$E$2,C376)</f>
        <v/>
      </c>
    </row>
    <row r="377" spans="1:5">
      <c r="A377" s="1" t="n">
        <v>42248</v>
      </c>
      <c r="B377">
        <f>INDEX('Input EIA Jet Fuel Price'!$B:$B, MATCH($A377+14,'Input EIA Jet Fuel Price'!$A:$A, 0),1)</f>
        <v/>
      </c>
      <c r="C377">
        <f>INDEX('Input Hawaii Jet Fuel Price'!$B:$B, MATCH($A377,'Input Hawaii Jet Fuel Price'!$A:$A, 0), 1)</f>
        <v/>
      </c>
      <c r="D377">
        <f>IFERROR(C377/B377,"")</f>
        <v/>
      </c>
      <c r="E377">
        <f>IFERROR(B377*$E$2,C377)</f>
        <v/>
      </c>
    </row>
    <row r="378" spans="1:5">
      <c r="A378" s="1" t="n">
        <v>42278</v>
      </c>
      <c r="B378">
        <f>INDEX('Input EIA Jet Fuel Price'!$B:$B, MATCH($A378+14,'Input EIA Jet Fuel Price'!$A:$A, 0),1)</f>
        <v/>
      </c>
      <c r="C378">
        <f>INDEX('Input Hawaii Jet Fuel Price'!$B:$B, MATCH($A378,'Input Hawaii Jet Fuel Price'!$A:$A, 0), 1)</f>
        <v/>
      </c>
      <c r="D378">
        <f>IFERROR(C378/B378,"")</f>
        <v/>
      </c>
      <c r="E378">
        <f>IFERROR(B378*$E$2,C378)</f>
        <v/>
      </c>
    </row>
    <row r="379" spans="1:5">
      <c r="A379" s="1" t="n">
        <v>42309</v>
      </c>
      <c r="B379">
        <f>INDEX('Input EIA Jet Fuel Price'!$B:$B, MATCH($A379+14,'Input EIA Jet Fuel Price'!$A:$A, 0),1)</f>
        <v/>
      </c>
      <c r="C379">
        <f>INDEX('Input Hawaii Jet Fuel Price'!$B:$B, MATCH($A379,'Input Hawaii Jet Fuel Price'!$A:$A, 0), 1)</f>
        <v/>
      </c>
      <c r="D379">
        <f>IFERROR(C379/B379,"")</f>
        <v/>
      </c>
      <c r="E379">
        <f>IFERROR(B379*$E$2,C379)</f>
        <v/>
      </c>
    </row>
    <row r="380" spans="1:5">
      <c r="A380" s="1" t="n">
        <v>42339</v>
      </c>
      <c r="B380">
        <f>INDEX('Input EIA Jet Fuel Price'!$B:$B, MATCH($A380+14,'Input EIA Jet Fuel Price'!$A:$A, 0),1)</f>
        <v/>
      </c>
      <c r="C380">
        <f>INDEX('Input Hawaii Jet Fuel Price'!$B:$B, MATCH($A380,'Input Hawaii Jet Fuel Price'!$A:$A, 0), 1)</f>
        <v/>
      </c>
      <c r="D380">
        <f>IFERROR(C380/B380,"")</f>
        <v/>
      </c>
      <c r="E380">
        <f>IFERROR(B380*$E$2,C380)</f>
        <v/>
      </c>
    </row>
    <row r="381" spans="1:5">
      <c r="A381" s="1" t="n">
        <v>42370</v>
      </c>
      <c r="B381">
        <f>INDEX('Input EIA Jet Fuel Price'!$B:$B, MATCH($A381+14,'Input EIA Jet Fuel Price'!$A:$A, 0),1)</f>
        <v/>
      </c>
      <c r="C381">
        <f>INDEX('Input Hawaii Jet Fuel Price'!$B:$B, MATCH($A381,'Input Hawaii Jet Fuel Price'!$A:$A, 0), 1)</f>
        <v/>
      </c>
      <c r="D381">
        <f>IFERROR(C381/B381,"")</f>
        <v/>
      </c>
      <c r="E381">
        <f>IFERROR(B381*$E$2,C381)</f>
        <v/>
      </c>
    </row>
    <row r="382" spans="1:5">
      <c r="A382" s="1" t="n">
        <v>42401</v>
      </c>
      <c r="B382">
        <f>INDEX('Input EIA Jet Fuel Price'!$B:$B, MATCH($A382+14,'Input EIA Jet Fuel Price'!$A:$A, 0),1)</f>
        <v/>
      </c>
      <c r="C382">
        <f>INDEX('Input Hawaii Jet Fuel Price'!$B:$B, MATCH($A382,'Input Hawaii Jet Fuel Price'!$A:$A, 0), 1)</f>
        <v/>
      </c>
      <c r="D382">
        <f>IFERROR(C382/B382,"")</f>
        <v/>
      </c>
      <c r="E382">
        <f>IFERROR(B382*$E$2,C382)</f>
        <v/>
      </c>
    </row>
    <row r="383" spans="1:5">
      <c r="A383" s="1" t="n">
        <v>42430</v>
      </c>
      <c r="B383">
        <f>INDEX('Input EIA Jet Fuel Price'!$B:$B, MATCH($A383+14,'Input EIA Jet Fuel Price'!$A:$A, 0),1)</f>
        <v/>
      </c>
      <c r="C383">
        <f>INDEX('Input Hawaii Jet Fuel Price'!$B:$B, MATCH($A383,'Input Hawaii Jet Fuel Price'!$A:$A, 0), 1)</f>
        <v/>
      </c>
      <c r="D383">
        <f>IFERROR(C383/B383,"")</f>
        <v/>
      </c>
      <c r="E383">
        <f>IFERROR(B383*$E$2,C383)</f>
        <v/>
      </c>
    </row>
    <row r="384" spans="1:5">
      <c r="A384" s="1" t="n">
        <v>42461</v>
      </c>
      <c r="B384">
        <f>INDEX('Input EIA Jet Fuel Price'!$B:$B, MATCH($A384+14,'Input EIA Jet Fuel Price'!$A:$A, 0),1)</f>
        <v/>
      </c>
      <c r="C384">
        <f>INDEX('Input Hawaii Jet Fuel Price'!$B:$B, MATCH($A384,'Input Hawaii Jet Fuel Price'!$A:$A, 0), 1)</f>
        <v/>
      </c>
      <c r="D384">
        <f>IFERROR(C384/B384,"")</f>
        <v/>
      </c>
      <c r="E384">
        <f>IFERROR(B384*$E$2,C384)</f>
        <v/>
      </c>
    </row>
    <row r="385" spans="1:5">
      <c r="A385" s="1" t="n">
        <v>42491</v>
      </c>
      <c r="B385">
        <f>INDEX('Input EIA Jet Fuel Price'!$B:$B, MATCH($A385+14,'Input EIA Jet Fuel Price'!$A:$A, 0),1)</f>
        <v/>
      </c>
      <c r="C385">
        <f>INDEX('Input Hawaii Jet Fuel Price'!$B:$B, MATCH($A385,'Input Hawaii Jet Fuel Price'!$A:$A, 0), 1)</f>
        <v/>
      </c>
      <c r="D385">
        <f>IFERROR(C385/B385,"")</f>
        <v/>
      </c>
      <c r="E385">
        <f>IFERROR(B385*$E$2,C385)</f>
        <v/>
      </c>
    </row>
    <row r="386" spans="1:5">
      <c r="A386" s="1" t="n">
        <v>42522</v>
      </c>
      <c r="B386">
        <f>INDEX('Input EIA Jet Fuel Price'!$B:$B, MATCH($A386+14,'Input EIA Jet Fuel Price'!$A:$A, 0),1)</f>
        <v/>
      </c>
      <c r="C386">
        <f>INDEX('Input Hawaii Jet Fuel Price'!$B:$B, MATCH($A386,'Input Hawaii Jet Fuel Price'!$A:$A, 0), 1)</f>
        <v/>
      </c>
      <c r="D386">
        <f>IFERROR(C386/B386,"")</f>
        <v/>
      </c>
      <c r="E386">
        <f>IFERROR(B386*$E$2,C386)</f>
        <v/>
      </c>
    </row>
    <row r="387" spans="1:5">
      <c r="A387" s="1" t="n">
        <v>42552</v>
      </c>
      <c r="B387">
        <f>INDEX('Input EIA Jet Fuel Price'!$B:$B, MATCH($A387+14,'Input EIA Jet Fuel Price'!$A:$A, 0),1)</f>
        <v/>
      </c>
      <c r="C387">
        <f>INDEX('Input Hawaii Jet Fuel Price'!$B:$B, MATCH($A387,'Input Hawaii Jet Fuel Price'!$A:$A, 0), 1)</f>
        <v/>
      </c>
      <c r="D387">
        <f>IFERROR(C387/B387,"")</f>
        <v/>
      </c>
      <c r="E387">
        <f>IFERROR(B387*$E$2,C387)</f>
        <v/>
      </c>
    </row>
    <row r="388" spans="1:5">
      <c r="A388" s="1" t="n">
        <v>42583</v>
      </c>
      <c r="B388">
        <f>INDEX('Input EIA Jet Fuel Price'!$B:$B, MATCH($A388+14,'Input EIA Jet Fuel Price'!$A:$A, 0),1)</f>
        <v/>
      </c>
      <c r="C388">
        <f>INDEX('Input Hawaii Jet Fuel Price'!$B:$B, MATCH($A388,'Input Hawaii Jet Fuel Price'!$A:$A, 0), 1)</f>
        <v/>
      </c>
      <c r="D388">
        <f>IFERROR(C388/B388,"")</f>
        <v/>
      </c>
      <c r="E388">
        <f>IFERROR(B388*$E$2,C388)</f>
        <v/>
      </c>
    </row>
    <row r="389" spans="1:5">
      <c r="A389" s="1" t="n">
        <v>42614</v>
      </c>
      <c r="B389">
        <f>INDEX('Input EIA Jet Fuel Price'!$B:$B, MATCH($A389+14,'Input EIA Jet Fuel Price'!$A:$A, 0),1)</f>
        <v/>
      </c>
      <c r="C389">
        <f>INDEX('Input Hawaii Jet Fuel Price'!$B:$B, MATCH($A389,'Input Hawaii Jet Fuel Price'!$A:$A, 0), 1)</f>
        <v/>
      </c>
      <c r="D389">
        <f>IFERROR(C389/B389,"")</f>
        <v/>
      </c>
      <c r="E389">
        <f>IFERROR(B389*$E$2,C389)</f>
        <v/>
      </c>
    </row>
    <row r="390" spans="1:5">
      <c r="A390" s="1" t="n">
        <v>42644</v>
      </c>
      <c r="B390">
        <f>INDEX('Input EIA Jet Fuel Price'!$B:$B, MATCH($A390+14,'Input EIA Jet Fuel Price'!$A:$A, 0),1)</f>
        <v/>
      </c>
      <c r="C390">
        <f>INDEX('Input Hawaii Jet Fuel Price'!$B:$B, MATCH($A390,'Input Hawaii Jet Fuel Price'!$A:$A, 0), 1)</f>
        <v/>
      </c>
      <c r="D390">
        <f>IFERROR(C390/B390,"")</f>
        <v/>
      </c>
      <c r="E390">
        <f>IFERROR(B390*$E$2,C390)</f>
        <v/>
      </c>
    </row>
    <row r="391" spans="1:5">
      <c r="A391" s="1" t="n">
        <v>42675</v>
      </c>
      <c r="B391">
        <f>INDEX('Input EIA Jet Fuel Price'!$B:$B, MATCH($A391+14,'Input EIA Jet Fuel Price'!$A:$A, 0),1)</f>
        <v/>
      </c>
      <c r="C391">
        <f>INDEX('Input Hawaii Jet Fuel Price'!$B:$B, MATCH($A391,'Input Hawaii Jet Fuel Price'!$A:$A, 0), 1)</f>
        <v/>
      </c>
      <c r="D391">
        <f>IFERROR(C391/B391,"")</f>
        <v/>
      </c>
      <c r="E391">
        <f>IFERROR(B391*$E$2,C391)</f>
        <v/>
      </c>
    </row>
    <row r="392" spans="1:5">
      <c r="A392" s="1" t="n">
        <v>42705</v>
      </c>
      <c r="B392">
        <f>INDEX('Input EIA Jet Fuel Price'!$B:$B, MATCH($A392+14,'Input EIA Jet Fuel Price'!$A:$A, 0),1)</f>
        <v/>
      </c>
      <c r="C392">
        <f>INDEX('Input Hawaii Jet Fuel Price'!$B:$B, MATCH($A392,'Input Hawaii Jet Fuel Price'!$A:$A, 0), 1)</f>
        <v/>
      </c>
      <c r="D392">
        <f>IFERROR(C392/B392,"")</f>
        <v/>
      </c>
      <c r="E392">
        <f>IFERROR(B392*$E$2,C392)</f>
        <v/>
      </c>
    </row>
    <row r="393" spans="1:5">
      <c r="A393" s="1" t="n">
        <v>42736</v>
      </c>
      <c r="B393">
        <f>INDEX('Input EIA Jet Fuel Price'!$B:$B, MATCH($A393+14,'Input EIA Jet Fuel Price'!$A:$A, 0),1)</f>
        <v/>
      </c>
      <c r="C393">
        <f>INDEX('Input Hawaii Jet Fuel Price'!$B:$B, MATCH($A393,'Input Hawaii Jet Fuel Price'!$A:$A, 0), 1)</f>
        <v/>
      </c>
      <c r="D393">
        <f>IFERROR(C393/B393,"")</f>
        <v/>
      </c>
      <c r="E393">
        <f>IFERROR(B393*$E$2,C393)</f>
        <v/>
      </c>
    </row>
    <row r="394" spans="1:5">
      <c r="A394" s="1" t="n">
        <v>42767</v>
      </c>
      <c r="B394">
        <f>INDEX('Input EIA Jet Fuel Price'!$B:$B, MATCH($A394+14,'Input EIA Jet Fuel Price'!$A:$A, 0),1)</f>
        <v/>
      </c>
      <c r="C394">
        <f>INDEX('Input Hawaii Jet Fuel Price'!$B:$B, MATCH($A394,'Input Hawaii Jet Fuel Price'!$A:$A, 0), 1)</f>
        <v/>
      </c>
      <c r="D394">
        <f>IFERROR(C394/B394,"")</f>
        <v/>
      </c>
      <c r="E394">
        <f>IFERROR(B394*$E$2,C394)</f>
        <v/>
      </c>
    </row>
    <row r="395" spans="1:5">
      <c r="A395" s="1" t="n">
        <v>42795</v>
      </c>
      <c r="B395">
        <f>INDEX('Input EIA Jet Fuel Price'!$B:$B, MATCH($A395+14,'Input EIA Jet Fuel Price'!$A:$A, 0),1)</f>
        <v/>
      </c>
      <c r="C395">
        <f>INDEX('Input Hawaii Jet Fuel Price'!$B:$B, MATCH($A395,'Input Hawaii Jet Fuel Price'!$A:$A, 0), 1)</f>
        <v/>
      </c>
      <c r="D395">
        <f>IFERROR(C395/B395,"")</f>
        <v/>
      </c>
      <c r="E395">
        <f>IFERROR(B395*$E$2,C395)</f>
        <v/>
      </c>
    </row>
    <row r="396" spans="1:5">
      <c r="A396" s="1" t="n">
        <v>42826</v>
      </c>
      <c r="B396">
        <f>INDEX('Input EIA Jet Fuel Price'!$B:$B, MATCH($A396+14,'Input EIA Jet Fuel Price'!$A:$A, 0),1)</f>
        <v/>
      </c>
      <c r="C396">
        <f>INDEX('Input Hawaii Jet Fuel Price'!$B:$B, MATCH($A396,'Input Hawaii Jet Fuel Price'!$A:$A, 0), 1)</f>
        <v/>
      </c>
      <c r="D396">
        <f>IFERROR(C396/B396,"")</f>
        <v/>
      </c>
      <c r="E396">
        <f>IFERROR(B396*$E$2,C396)</f>
        <v/>
      </c>
    </row>
    <row r="397" spans="1:5">
      <c r="A397" s="1" t="n">
        <v>42856</v>
      </c>
      <c r="B397">
        <f>INDEX('Input EIA Jet Fuel Price'!$B:$B, MATCH($A397+14,'Input EIA Jet Fuel Price'!$A:$A, 0),1)</f>
        <v/>
      </c>
      <c r="C397">
        <f>INDEX('Input Hawaii Jet Fuel Price'!$B:$B, MATCH($A397,'Input Hawaii Jet Fuel Price'!$A:$A, 0), 1)</f>
        <v/>
      </c>
      <c r="D397">
        <f>IFERROR(C397/B397,"")</f>
        <v/>
      </c>
      <c r="E397">
        <f>IFERROR(B397*$E$2,C397)</f>
        <v/>
      </c>
    </row>
    <row r="398" spans="1:5">
      <c r="A398" s="1" t="n">
        <v>42887</v>
      </c>
      <c r="B398">
        <f>INDEX('Input EIA Jet Fuel Price'!$B:$B, MATCH($A398+14,'Input EIA Jet Fuel Price'!$A:$A, 0),1)</f>
        <v/>
      </c>
      <c r="C398">
        <f>INDEX('Input Hawaii Jet Fuel Price'!$B:$B, MATCH($A398,'Input Hawaii Jet Fuel Price'!$A:$A, 0), 1)</f>
        <v/>
      </c>
      <c r="D398">
        <f>IFERROR(C398/B398,"")</f>
        <v/>
      </c>
      <c r="E398">
        <f>IFERROR(B398*$E$2,C398)</f>
        <v/>
      </c>
    </row>
    <row r="399" spans="1:5">
      <c r="A399" s="1" t="n">
        <v>42917</v>
      </c>
      <c r="B399">
        <f>INDEX('Input EIA Jet Fuel Price'!$B:$B, MATCH($A399+14,'Input EIA Jet Fuel Price'!$A:$A, 0),1)</f>
        <v/>
      </c>
      <c r="C399">
        <f>INDEX('Input Hawaii Jet Fuel Price'!$B:$B, MATCH($A399,'Input Hawaii Jet Fuel Price'!$A:$A, 0), 1)</f>
        <v/>
      </c>
      <c r="D399">
        <f>IFERROR(C399/B399,"")</f>
        <v/>
      </c>
      <c r="E399">
        <f>IFERROR(B399*$E$2,C399)</f>
        <v/>
      </c>
    </row>
    <row r="400" spans="1:5">
      <c r="A400" s="1" t="n">
        <v>42948</v>
      </c>
      <c r="B400">
        <f>INDEX('Input EIA Jet Fuel Price'!$B:$B, MATCH($A400+14,'Input EIA Jet Fuel Price'!$A:$A, 0),1)</f>
        <v/>
      </c>
      <c r="C400">
        <f>INDEX('Input Hawaii Jet Fuel Price'!$B:$B, MATCH($A400,'Input Hawaii Jet Fuel Price'!$A:$A, 0), 1)</f>
        <v/>
      </c>
      <c r="D400">
        <f>IFERROR(C400/B400,"")</f>
        <v/>
      </c>
      <c r="E400">
        <f>IFERROR(B400*$E$2,C400)</f>
        <v/>
      </c>
    </row>
    <row r="401" spans="1:5">
      <c r="A401" s="1" t="n">
        <v>42979</v>
      </c>
      <c r="B401">
        <f>INDEX('Input EIA Jet Fuel Price'!$B:$B, MATCH($A401+14,'Input EIA Jet Fuel Price'!$A:$A, 0),1)</f>
        <v/>
      </c>
      <c r="C401">
        <f>INDEX('Input Hawaii Jet Fuel Price'!$B:$B, MATCH($A401,'Input Hawaii Jet Fuel Price'!$A:$A, 0), 1)</f>
        <v/>
      </c>
      <c r="D401">
        <f>IFERROR(C401/B401,"")</f>
        <v/>
      </c>
      <c r="E401">
        <f>IFERROR(B401*$E$2,C401)</f>
        <v/>
      </c>
    </row>
    <row r="402" spans="1:5">
      <c r="A402" s="1" t="n">
        <v>43009</v>
      </c>
      <c r="B402">
        <f>INDEX('Input EIA Jet Fuel Price'!$B:$B, MATCH($A402+14,'Input EIA Jet Fuel Price'!$A:$A, 0),1)</f>
        <v/>
      </c>
      <c r="C402">
        <f>INDEX('Input Hawaii Jet Fuel Price'!$B:$B, MATCH($A402,'Input Hawaii Jet Fuel Price'!$A:$A, 0), 1)</f>
        <v/>
      </c>
      <c r="D402">
        <f>IFERROR(C402/B402,"")</f>
        <v/>
      </c>
      <c r="E402">
        <f>IFERROR(B402*$E$2,C402)</f>
        <v/>
      </c>
    </row>
    <row r="403" spans="1:5">
      <c r="A403" s="1" t="n">
        <v>43040</v>
      </c>
      <c r="B403">
        <f>INDEX('Input EIA Jet Fuel Price'!$B:$B, MATCH($A403+14,'Input EIA Jet Fuel Price'!$A:$A, 0),1)</f>
        <v/>
      </c>
      <c r="C403">
        <f>INDEX('Input Hawaii Jet Fuel Price'!$B:$B, MATCH($A403,'Input Hawaii Jet Fuel Price'!$A:$A, 0), 1)</f>
        <v/>
      </c>
      <c r="D403">
        <f>IFERROR(C403/B403,"")</f>
        <v/>
      </c>
      <c r="E403">
        <f>IFERROR(B403*$E$2,C403)</f>
        <v/>
      </c>
    </row>
    <row r="404" spans="1:5">
      <c r="A404" s="1" t="n">
        <v>43070</v>
      </c>
      <c r="B404">
        <f>INDEX('Input EIA Jet Fuel Price'!$B:$B, MATCH($A404+14,'Input EIA Jet Fuel Price'!$A:$A, 0),1)</f>
        <v/>
      </c>
      <c r="C404">
        <f>INDEX('Input Hawaii Jet Fuel Price'!$B:$B, MATCH($A404,'Input Hawaii Jet Fuel Price'!$A:$A, 0), 1)</f>
        <v/>
      </c>
      <c r="D404">
        <f>IFERROR(C404/B404,"")</f>
        <v/>
      </c>
      <c r="E404">
        <f>IFERROR(B404*$E$2,C404)</f>
        <v/>
      </c>
    </row>
    <row r="405" spans="1:5">
      <c r="A405" s="1" t="n">
        <v>43101</v>
      </c>
      <c r="B405">
        <f>INDEX('Input EIA Jet Fuel Price'!$B:$B, MATCH($A405+14,'Input EIA Jet Fuel Price'!$A:$A, 0),1)</f>
        <v/>
      </c>
      <c r="C405">
        <f>INDEX('Input Hawaii Jet Fuel Price'!$B:$B, MATCH($A405,'Input Hawaii Jet Fuel Price'!$A:$A, 0), 1)</f>
        <v/>
      </c>
      <c r="D405">
        <f>IFERROR(C405/B405,"")</f>
        <v/>
      </c>
      <c r="E405">
        <f>IFERROR(B405*$E$2,C405)</f>
        <v/>
      </c>
    </row>
    <row r="406" spans="1:5">
      <c r="A406" s="1" t="n">
        <v>43132</v>
      </c>
      <c r="B406">
        <f>INDEX('Input EIA Jet Fuel Price'!$B:$B, MATCH($A406+14,'Input EIA Jet Fuel Price'!$A:$A, 0),1)</f>
        <v/>
      </c>
      <c r="C406">
        <f>INDEX('Input Hawaii Jet Fuel Price'!$B:$B, MATCH($A406,'Input Hawaii Jet Fuel Price'!$A:$A, 0), 1)</f>
        <v/>
      </c>
      <c r="D406">
        <f>IFERROR(C406/B406,"")</f>
        <v/>
      </c>
      <c r="E406">
        <f>IFERROR(B406*$E$2,C406)</f>
        <v/>
      </c>
    </row>
    <row r="407" spans="1:5">
      <c r="A407" s="1" t="n">
        <v>43160</v>
      </c>
      <c r="B407">
        <f>INDEX('Input EIA Jet Fuel Price'!$B:$B, MATCH($A407+14,'Input EIA Jet Fuel Price'!$A:$A, 0),1)</f>
        <v/>
      </c>
      <c r="C407">
        <f>INDEX('Input Hawaii Jet Fuel Price'!$B:$B, MATCH($A407,'Input Hawaii Jet Fuel Price'!$A:$A, 0), 1)</f>
        <v/>
      </c>
      <c r="D407">
        <f>IFERROR(C407/B407,"")</f>
        <v/>
      </c>
      <c r="E407">
        <f>IFERROR(B407*$E$2,C407)</f>
        <v/>
      </c>
    </row>
    <row r="408" spans="1:5">
      <c r="A408" s="1" t="n">
        <v>43191</v>
      </c>
      <c r="B408">
        <f>INDEX('Input EIA Jet Fuel Price'!$B:$B, MATCH($A408+14,'Input EIA Jet Fuel Price'!$A:$A, 0),1)</f>
        <v/>
      </c>
      <c r="C408">
        <f>INDEX('Input Hawaii Jet Fuel Price'!$B:$B, MATCH($A408,'Input Hawaii Jet Fuel Price'!$A:$A, 0), 1)</f>
        <v/>
      </c>
      <c r="D408">
        <f>IFERROR(C408/B408,"")</f>
        <v/>
      </c>
      <c r="E408">
        <f>IFERROR(B408*$E$2,C408)</f>
        <v/>
      </c>
    </row>
    <row r="409" spans="1:5">
      <c r="A409" s="1" t="n">
        <v>43221</v>
      </c>
      <c r="B409">
        <f>INDEX('Input EIA Jet Fuel Price'!$B:$B, MATCH($A409+14,'Input EIA Jet Fuel Price'!$A:$A, 0),1)</f>
        <v/>
      </c>
      <c r="C409">
        <f>INDEX('Input Hawaii Jet Fuel Price'!$B:$B, MATCH($A409,'Input Hawaii Jet Fuel Price'!$A:$A, 0), 1)</f>
        <v/>
      </c>
      <c r="D409">
        <f>IFERROR(C409/B409,"")</f>
        <v/>
      </c>
      <c r="E409">
        <f>IFERROR(B409*$E$2,C409)</f>
        <v/>
      </c>
    </row>
    <row r="410" spans="1:5">
      <c r="A410" s="1" t="n">
        <v>43252</v>
      </c>
      <c r="B410">
        <f>INDEX('Input EIA Jet Fuel Price'!$B:$B, MATCH($A410+14,'Input EIA Jet Fuel Price'!$A:$A, 0),1)</f>
        <v/>
      </c>
      <c r="C410">
        <f>INDEX('Input Hawaii Jet Fuel Price'!$B:$B, MATCH($A410,'Input Hawaii Jet Fuel Price'!$A:$A, 0), 1)</f>
        <v/>
      </c>
      <c r="D410">
        <f>IFERROR(C410/B410,"")</f>
        <v/>
      </c>
      <c r="E410">
        <f>IFERROR(B410*$E$2,C410)</f>
        <v/>
      </c>
    </row>
    <row r="411" spans="1:5">
      <c r="A411" s="1" t="n">
        <v>43282</v>
      </c>
      <c r="B411">
        <f>INDEX('Input EIA Jet Fuel Price'!$B:$B, MATCH($A411+14,'Input EIA Jet Fuel Price'!$A:$A, 0),1)</f>
        <v/>
      </c>
      <c r="C411">
        <f>INDEX('Input Hawaii Jet Fuel Price'!$B:$B, MATCH($A411,'Input Hawaii Jet Fuel Price'!$A:$A, 0), 1)</f>
        <v/>
      </c>
      <c r="D411">
        <f>IFERROR(C411/B411,"")</f>
        <v/>
      </c>
      <c r="E411">
        <f>IFERROR(B411*$E$2,C411)</f>
        <v/>
      </c>
    </row>
    <row r="412" spans="1:5">
      <c r="A412" s="1" t="n">
        <v>43313</v>
      </c>
      <c r="B412">
        <f>INDEX('Input EIA Jet Fuel Price'!$B:$B, MATCH($A412+14,'Input EIA Jet Fuel Price'!$A:$A, 0),1)</f>
        <v/>
      </c>
      <c r="C412">
        <f>INDEX('Input Hawaii Jet Fuel Price'!$B:$B, MATCH($A412,'Input Hawaii Jet Fuel Price'!$A:$A, 0), 1)</f>
        <v/>
      </c>
      <c r="D412">
        <f>IFERROR(C412/B412,"")</f>
        <v/>
      </c>
      <c r="E412">
        <f>IFERROR(B412*$E$2,C412)</f>
        <v/>
      </c>
    </row>
    <row r="413" spans="1:5">
      <c r="A413" s="1" t="n">
        <v>43344</v>
      </c>
      <c r="B413">
        <f>INDEX('Input EIA Jet Fuel Price'!$B:$B, MATCH($A413+14,'Input EIA Jet Fuel Price'!$A:$A, 0),1)</f>
        <v/>
      </c>
      <c r="C413">
        <f>INDEX('Input Hawaii Jet Fuel Price'!$B:$B, MATCH($A413,'Input Hawaii Jet Fuel Price'!$A:$A, 0), 1)</f>
        <v/>
      </c>
      <c r="D413">
        <f>IFERROR(C413/B413,"")</f>
        <v/>
      </c>
      <c r="E413">
        <f>IFERROR(B413*$E$2,C413)</f>
        <v/>
      </c>
    </row>
    <row r="414" spans="1:5">
      <c r="A414" s="1" t="n">
        <v>43374</v>
      </c>
      <c r="B414">
        <f>INDEX('Input EIA Jet Fuel Price'!$B:$B, MATCH($A414+14,'Input EIA Jet Fuel Price'!$A:$A, 0),1)</f>
        <v/>
      </c>
      <c r="C414">
        <f>INDEX('Input Hawaii Jet Fuel Price'!$B:$B, MATCH($A414,'Input Hawaii Jet Fuel Price'!$A:$A, 0), 1)</f>
        <v/>
      </c>
      <c r="D414">
        <f>IFERROR(C414/B414,"")</f>
        <v/>
      </c>
      <c r="E414">
        <f>IFERROR(B414*$E$2,C414)</f>
        <v/>
      </c>
    </row>
    <row r="415" spans="1:5">
      <c r="A415" s="1" t="n">
        <v>43405</v>
      </c>
      <c r="B415">
        <f>INDEX('Input EIA Jet Fuel Price'!$B:$B, MATCH($A415+14,'Input EIA Jet Fuel Price'!$A:$A, 0),1)</f>
        <v/>
      </c>
      <c r="C415">
        <f>INDEX('Input Hawaii Jet Fuel Price'!$B:$B, MATCH($A415,'Input Hawaii Jet Fuel Price'!$A:$A, 0), 1)</f>
        <v/>
      </c>
      <c r="D415">
        <f>IFERROR(C415/B415,"")</f>
        <v/>
      </c>
      <c r="E415">
        <f>IFERROR(B415*$E$2,C415)</f>
        <v/>
      </c>
    </row>
    <row r="416" spans="1:5">
      <c r="A416" s="1" t="n">
        <v>43435</v>
      </c>
      <c r="B416">
        <f>INDEX('Input EIA Jet Fuel Price'!$B:$B, MATCH($A416+14,'Input EIA Jet Fuel Price'!$A:$A, 0),1)</f>
        <v/>
      </c>
      <c r="C416">
        <f>INDEX('Input Hawaii Jet Fuel Price'!$B:$B, MATCH($A416,'Input Hawaii Jet Fuel Price'!$A:$A, 0), 1)</f>
        <v/>
      </c>
      <c r="D416">
        <f>IFERROR(C416/B416,"")</f>
        <v/>
      </c>
      <c r="E416">
        <f>IFERROR(B416*$E$2,C416)</f>
        <v/>
      </c>
    </row>
    <row r="417" spans="1:5">
      <c r="A417" s="1" t="n">
        <v>43466</v>
      </c>
      <c r="B417">
        <f>INDEX('Input EIA Jet Fuel Price'!$B:$B, MATCH($A417+14,'Input EIA Jet Fuel Price'!$A:$A, 0),1)</f>
        <v/>
      </c>
      <c r="C417">
        <f>INDEX('Input Hawaii Jet Fuel Price'!$B:$B, MATCH($A417,'Input Hawaii Jet Fuel Price'!$A:$A, 0), 1)</f>
        <v/>
      </c>
      <c r="D417">
        <f>IFERROR(C417/B417,"")</f>
        <v/>
      </c>
      <c r="E417">
        <f>IFERROR(B417*$E$2,C417)</f>
        <v/>
      </c>
    </row>
    <row r="418" spans="1:5">
      <c r="A418" s="1" t="n">
        <v>43497</v>
      </c>
      <c r="B418">
        <f>INDEX('Input EIA Jet Fuel Price'!$B:$B, MATCH($A418+14,'Input EIA Jet Fuel Price'!$A:$A, 0),1)</f>
        <v/>
      </c>
      <c r="C418">
        <f>INDEX('Input Hawaii Jet Fuel Price'!$B:$B, MATCH($A418,'Input Hawaii Jet Fuel Price'!$A:$A, 0), 1)</f>
        <v/>
      </c>
      <c r="D418">
        <f>IFERROR(C418/B418,"")</f>
        <v/>
      </c>
      <c r="E418">
        <f>IFERROR(B418*$E$2,C418)</f>
        <v/>
      </c>
    </row>
    <row r="419" spans="1:5">
      <c r="A419" s="1" t="n">
        <v>43525</v>
      </c>
      <c r="B419">
        <f>INDEX('Input EIA Jet Fuel Price'!$B:$B, MATCH($A419+14,'Input EIA Jet Fuel Price'!$A:$A, 0),1)</f>
        <v/>
      </c>
      <c r="C419">
        <f>INDEX('Input Hawaii Jet Fuel Price'!$B:$B, MATCH($A419,'Input Hawaii Jet Fuel Price'!$A:$A, 0), 1)</f>
        <v/>
      </c>
      <c r="D419">
        <f>IFERROR(C419/B419,"")</f>
        <v/>
      </c>
      <c r="E419">
        <f>IFERROR(B419*$E$2,C419)</f>
        <v/>
      </c>
    </row>
    <row r="420" spans="1:5">
      <c r="A420" s="1" t="n">
        <v>43556</v>
      </c>
      <c r="B420">
        <f>INDEX('Input EIA Jet Fuel Price'!$B:$B, MATCH($A420+14,'Input EIA Jet Fuel Price'!$A:$A, 0),1)</f>
        <v/>
      </c>
      <c r="C420">
        <f>INDEX('Input Hawaii Jet Fuel Price'!$B:$B, MATCH($A420,'Input Hawaii Jet Fuel Price'!$A:$A, 0), 1)</f>
        <v/>
      </c>
      <c r="D420">
        <f>IFERROR(C420/B420,"")</f>
        <v/>
      </c>
      <c r="E420">
        <f>IFERROR(B420*$E$2,C420)</f>
        <v/>
      </c>
    </row>
    <row r="421" spans="1:5">
      <c r="A421" s="1" t="n">
        <v>43586</v>
      </c>
      <c r="B421">
        <f>INDEX('Input EIA Jet Fuel Price'!$B:$B, MATCH($A421+14,'Input EIA Jet Fuel Price'!$A:$A, 0),1)</f>
        <v/>
      </c>
      <c r="C421">
        <f>INDEX('Input Hawaii Jet Fuel Price'!$B:$B, MATCH($A421,'Input Hawaii Jet Fuel Price'!$A:$A, 0), 1)</f>
        <v/>
      </c>
      <c r="D421">
        <f>IFERROR(C421/B421,"")</f>
        <v/>
      </c>
      <c r="E421">
        <f>IFERROR(B421*$E$2,C421)</f>
        <v/>
      </c>
    </row>
    <row r="422" spans="1:5">
      <c r="A422" s="1" t="n">
        <v>43617</v>
      </c>
      <c r="B422">
        <f>INDEX('Input EIA Jet Fuel Price'!$B:$B, MATCH($A422+14,'Input EIA Jet Fuel Price'!$A:$A, 0),1)</f>
        <v/>
      </c>
      <c r="C422">
        <f>INDEX('Input Hawaii Jet Fuel Price'!$B:$B, MATCH($A422,'Input Hawaii Jet Fuel Price'!$A:$A, 0), 1)</f>
        <v/>
      </c>
      <c r="D422">
        <f>IFERROR(C422/B422,"")</f>
        <v/>
      </c>
      <c r="E422">
        <f>IFERROR(B422*$E$2,C422)</f>
        <v/>
      </c>
    </row>
    <row r="423" spans="1:5">
      <c r="A423" s="1" t="n">
        <v>43647</v>
      </c>
      <c r="B423">
        <f>INDEX('Input EIA Jet Fuel Price'!$B:$B, MATCH($A423+14,'Input EIA Jet Fuel Price'!$A:$A, 0),1)</f>
        <v/>
      </c>
      <c r="C423">
        <f>INDEX('Input Hawaii Jet Fuel Price'!$B:$B, MATCH($A423,'Input Hawaii Jet Fuel Price'!$A:$A, 0), 1)</f>
        <v/>
      </c>
      <c r="D423">
        <f>IFERROR(C423/B423,"")</f>
        <v/>
      </c>
      <c r="E423">
        <f>IFERROR(B423*$E$2,C423)</f>
        <v/>
      </c>
    </row>
    <row r="424" spans="1:5">
      <c r="A424" s="1" t="n">
        <v>43678</v>
      </c>
      <c r="B424">
        <f>INDEX('Input EIA Jet Fuel Price'!$B:$B, MATCH($A424+14,'Input EIA Jet Fuel Price'!$A:$A, 0),1)</f>
        <v/>
      </c>
      <c r="C424">
        <f>INDEX('Input Hawaii Jet Fuel Price'!$B:$B, MATCH($A424,'Input Hawaii Jet Fuel Price'!$A:$A, 0), 1)</f>
        <v/>
      </c>
      <c r="D424">
        <f>IFERROR(C424/B424,"")</f>
        <v/>
      </c>
      <c r="E424">
        <f>IFERROR(B424*$E$2,C424)</f>
        <v/>
      </c>
    </row>
    <row r="425" spans="1:5">
      <c r="A425" s="1" t="n">
        <v>43709</v>
      </c>
      <c r="B425">
        <f>INDEX('Input EIA Jet Fuel Price'!$B:$B, MATCH($A425+14,'Input EIA Jet Fuel Price'!$A:$A, 0),1)</f>
        <v/>
      </c>
      <c r="C425">
        <f>INDEX('Input Hawaii Jet Fuel Price'!$B:$B, MATCH($A425,'Input Hawaii Jet Fuel Price'!$A:$A, 0), 1)</f>
        <v/>
      </c>
      <c r="D425">
        <f>IFERROR(C425/B425,"")</f>
        <v/>
      </c>
      <c r="E425">
        <f>IFERROR(B425*$E$2,C425)</f>
        <v/>
      </c>
    </row>
    <row r="426" spans="1:5">
      <c r="A426" s="1" t="n">
        <v>43739</v>
      </c>
      <c r="B426">
        <f>INDEX('Input EIA Jet Fuel Price'!$B:$B, MATCH($A426+14,'Input EIA Jet Fuel Price'!$A:$A, 0),1)</f>
        <v/>
      </c>
      <c r="C426">
        <f>INDEX('Input Hawaii Jet Fuel Price'!$B:$B, MATCH($A426,'Input Hawaii Jet Fuel Price'!$A:$A, 0), 1)</f>
        <v/>
      </c>
      <c r="D426">
        <f>IFERROR(C426/B426,"")</f>
        <v/>
      </c>
      <c r="E426">
        <f>IFERROR(B426*$E$2,C426)</f>
        <v/>
      </c>
    </row>
    <row r="427" spans="1:5">
      <c r="A427" s="1" t="n">
        <v>43770</v>
      </c>
      <c r="B427">
        <f>INDEX('Input EIA Jet Fuel Price'!$B:$B, MATCH($A427+14,'Input EIA Jet Fuel Price'!$A:$A, 0),1)</f>
        <v/>
      </c>
      <c r="C427">
        <f>INDEX('Input Hawaii Jet Fuel Price'!$B:$B, MATCH($A427,'Input Hawaii Jet Fuel Price'!$A:$A, 0), 1)</f>
        <v/>
      </c>
      <c r="D427">
        <f>IFERROR(C427/B427,"")</f>
        <v/>
      </c>
      <c r="E427">
        <f>IFERROR(B427*$E$2,C427)</f>
        <v/>
      </c>
    </row>
    <row r="428" spans="1:5">
      <c r="A428" s="1" t="n">
        <v>43800</v>
      </c>
      <c r="B428">
        <f>INDEX('Input EIA Jet Fuel Price'!$B:$B, MATCH($A428+14,'Input EIA Jet Fuel Price'!$A:$A, 0),1)</f>
        <v/>
      </c>
      <c r="C428">
        <f>INDEX('Input Hawaii Jet Fuel Price'!$B:$B, MATCH($A428,'Input Hawaii Jet Fuel Price'!$A:$A, 0), 1)</f>
        <v/>
      </c>
      <c r="D428">
        <f>IFERROR(C428/B428,"")</f>
        <v/>
      </c>
      <c r="E428">
        <f>IFERROR(B428*$E$2,C428)</f>
        <v/>
      </c>
    </row>
    <row r="429" spans="1:5">
      <c r="A429" s="1" t="n">
        <v>43831</v>
      </c>
      <c r="B429">
        <f>INDEX('Input EIA Jet Fuel Price'!$B:$B, MATCH($A429+14,'Input EIA Jet Fuel Price'!$A:$A, 0),1)</f>
        <v/>
      </c>
      <c r="C429">
        <f>INDEX('Input Hawaii Jet Fuel Price'!$B:$B, MATCH($A429,'Input Hawaii Jet Fuel Price'!$A:$A, 0), 1)</f>
        <v/>
      </c>
      <c r="D429">
        <f>IFERROR(C429/B429,"")</f>
        <v/>
      </c>
      <c r="E429">
        <f>IFERROR(B429*$E$2,C429)</f>
        <v/>
      </c>
    </row>
    <row r="430" spans="1:5">
      <c r="A430" s="1" t="n">
        <v>43862</v>
      </c>
      <c r="B430">
        <f>INDEX('Input EIA Jet Fuel Price'!$B:$B, MATCH($A430+14,'Input EIA Jet Fuel Price'!$A:$A, 0),1)</f>
        <v/>
      </c>
      <c r="C430">
        <f>INDEX('Input Hawaii Jet Fuel Price'!$B:$B, MATCH($A430,'Input Hawaii Jet Fuel Price'!$A:$A, 0), 1)</f>
        <v/>
      </c>
      <c r="D430">
        <f>IFERROR(C430/B430,"")</f>
        <v/>
      </c>
      <c r="E430">
        <f>IFERROR(B430*$E$2,C430)</f>
        <v/>
      </c>
    </row>
    <row r="431" spans="1:5">
      <c r="A431" s="1" t="n">
        <v>43891</v>
      </c>
      <c r="B431">
        <f>INDEX('Input EIA Jet Fuel Price'!$B:$B, MATCH($A431+14,'Input EIA Jet Fuel Price'!$A:$A, 0),1)</f>
        <v/>
      </c>
      <c r="C431">
        <f>INDEX('Input Hawaii Jet Fuel Price'!$B:$B, MATCH($A431,'Input Hawaii Jet Fuel Price'!$A:$A, 0), 1)</f>
        <v/>
      </c>
      <c r="D431">
        <f>IFERROR(C431/B431,"")</f>
        <v/>
      </c>
      <c r="E431">
        <f>IFERROR(B431*$E$2,C431)</f>
        <v/>
      </c>
    </row>
    <row r="432" spans="1:5">
      <c r="A432" s="1" t="n">
        <v>43922</v>
      </c>
      <c r="B432">
        <f>INDEX('Input EIA Jet Fuel Price'!$B:$B, MATCH($A432+14,'Input EIA Jet Fuel Price'!$A:$A, 0),1)</f>
        <v/>
      </c>
      <c r="C432">
        <f>INDEX('Input Hawaii Jet Fuel Price'!$B:$B, MATCH($A432,'Input Hawaii Jet Fuel Price'!$A:$A, 0), 1)</f>
        <v/>
      </c>
      <c r="D432">
        <f>IFERROR(C432/B432,"")</f>
        <v/>
      </c>
      <c r="E432">
        <f>IFERROR(B432*$E$2,C432)</f>
        <v/>
      </c>
    </row>
    <row r="433" spans="1:5">
      <c r="A433" s="1" t="n">
        <v>43952</v>
      </c>
      <c r="B433">
        <f>INDEX('Input EIA Jet Fuel Price'!$B:$B, MATCH($A433+14,'Input EIA Jet Fuel Price'!$A:$A, 0),1)</f>
        <v/>
      </c>
      <c r="C433">
        <f>INDEX('Input Hawaii Jet Fuel Price'!$B:$B, MATCH($A433,'Input Hawaii Jet Fuel Price'!$A:$A, 0), 1)</f>
        <v/>
      </c>
      <c r="D433">
        <f>IFERROR(C433/B433,"")</f>
        <v/>
      </c>
      <c r="E433">
        <f>IFERROR(B433*$E$2,C433)</f>
        <v/>
      </c>
    </row>
    <row r="434" spans="1:5">
      <c r="A434" s="1" t="n">
        <v>43983</v>
      </c>
      <c r="B434">
        <f>INDEX('Input EIA Jet Fuel Price'!$B:$B, MATCH($A434+14,'Input EIA Jet Fuel Price'!$A:$A, 0),1)</f>
        <v/>
      </c>
      <c r="C434">
        <f>INDEX('Input Hawaii Jet Fuel Price'!$B:$B, MATCH($A434,'Input Hawaii Jet Fuel Price'!$A:$A, 0), 1)</f>
        <v/>
      </c>
      <c r="D434">
        <f>IFERROR(C434/B434,"")</f>
        <v/>
      </c>
      <c r="E434">
        <f>IFERROR(B434*$E$2,C434)</f>
        <v/>
      </c>
    </row>
    <row r="435" spans="1:5">
      <c r="A435" s="1" t="n">
        <v>44013</v>
      </c>
      <c r="B435">
        <f>INDEX('Input EIA Jet Fuel Price'!$B:$B, MATCH($A435+14,'Input EIA Jet Fuel Price'!$A:$A, 0),1)</f>
        <v/>
      </c>
      <c r="C435">
        <f>INDEX('Input Hawaii Jet Fuel Price'!$B:$B, MATCH($A435,'Input Hawaii Jet Fuel Price'!$A:$A, 0), 1)</f>
        <v/>
      </c>
      <c r="D435">
        <f>IFERROR(C435/B435,"")</f>
        <v/>
      </c>
      <c r="E435">
        <f>IFERROR(B435*$E$2,C435)</f>
        <v/>
      </c>
    </row>
    <row r="436" spans="1:5">
      <c r="A436" s="1" t="n">
        <v>44044</v>
      </c>
      <c r="B436">
        <f>INDEX('Input EIA Jet Fuel Price'!$B:$B, MATCH($A436+14,'Input EIA Jet Fuel Price'!$A:$A, 0),1)</f>
        <v/>
      </c>
      <c r="C436">
        <f>INDEX('Input Hawaii Jet Fuel Price'!$B:$B, MATCH($A436,'Input Hawaii Jet Fuel Price'!$A:$A, 0), 1)</f>
        <v/>
      </c>
      <c r="D436">
        <f>IFERROR(C436/B436,"")</f>
        <v/>
      </c>
      <c r="E436">
        <f>IFERROR(B436*$E$2,C436)</f>
        <v/>
      </c>
    </row>
    <row r="437" spans="1:5">
      <c r="A437" s="1" t="n">
        <v>44075</v>
      </c>
      <c r="B437">
        <f>INDEX('Input EIA Jet Fuel Price'!$B:$B, MATCH($A437+14,'Input EIA Jet Fuel Price'!$A:$A, 0),1)</f>
        <v/>
      </c>
      <c r="C437">
        <f>INDEX('Input Hawaii Jet Fuel Price'!$B:$B, MATCH($A437,'Input Hawaii Jet Fuel Price'!$A:$A, 0), 1)</f>
        <v/>
      </c>
      <c r="D437">
        <f>IFERROR(C437/B437,"")</f>
        <v/>
      </c>
      <c r="E437">
        <f>IFERROR(B437*$E$2,C437)</f>
        <v/>
      </c>
    </row>
    <row r="438" spans="1:5">
      <c r="A438" s="1" t="n">
        <v>44105</v>
      </c>
      <c r="B438">
        <f>INDEX('Input EIA Jet Fuel Price'!$B:$B, MATCH($A438+14,'Input EIA Jet Fuel Price'!$A:$A, 0),1)</f>
        <v/>
      </c>
      <c r="C438">
        <f>INDEX('Input Hawaii Jet Fuel Price'!$B:$B, MATCH($A438,'Input Hawaii Jet Fuel Price'!$A:$A, 0), 1)</f>
        <v/>
      </c>
      <c r="D438">
        <f>IFERROR(C438/B438,"")</f>
        <v/>
      </c>
      <c r="E438">
        <f>IFERROR(B438*$E$2,C438)</f>
        <v/>
      </c>
    </row>
    <row r="439" spans="1:5">
      <c r="A439" s="1" t="n">
        <v>44136</v>
      </c>
      <c r="B439">
        <f>INDEX('Input EIA Jet Fuel Price'!$B:$B, MATCH($A439+14,'Input EIA Jet Fuel Price'!$A:$A, 0),1)</f>
        <v/>
      </c>
      <c r="C439">
        <f>INDEX('Input Hawaii Jet Fuel Price'!$B:$B, MATCH($A439,'Input Hawaii Jet Fuel Price'!$A:$A, 0), 1)</f>
        <v/>
      </c>
      <c r="D439">
        <f>IFERROR(C439/B439,"")</f>
        <v/>
      </c>
      <c r="E439">
        <f>IFERROR(B439*$E$2,C439)</f>
        <v/>
      </c>
    </row>
    <row r="440" spans="1:5">
      <c r="A440" s="1" t="n">
        <v>44166</v>
      </c>
      <c r="B440">
        <f>INDEX('Input EIA Jet Fuel Price'!$B:$B, MATCH($A440+14,'Input EIA Jet Fuel Price'!$A:$A, 0),1)</f>
        <v/>
      </c>
      <c r="C440">
        <f>INDEX('Input Hawaii Jet Fuel Price'!$B:$B, MATCH($A440,'Input Hawaii Jet Fuel Price'!$A:$A, 0), 1)</f>
        <v/>
      </c>
      <c r="D440">
        <f>IFERROR(C440/B440,"")</f>
        <v/>
      </c>
      <c r="E440">
        <f>IFERROR(B440*$E$2,C440)</f>
        <v/>
      </c>
    </row>
    <row r="441" spans="1:5">
      <c r="A441" s="1" t="n">
        <v>44197</v>
      </c>
      <c r="B441">
        <f>INDEX('Input EIA Jet Fuel Price'!$B:$B, MATCH($A441+14,'Input EIA Jet Fuel Price'!$A:$A, 0),1)</f>
        <v/>
      </c>
      <c r="C441">
        <f>INDEX('Input Hawaii Jet Fuel Price'!$B:$B, MATCH($A441,'Input Hawaii Jet Fuel Price'!$A:$A, 0), 1)</f>
        <v/>
      </c>
      <c r="D441">
        <f>IFERROR(C441/B441,"")</f>
        <v/>
      </c>
      <c r="E441">
        <f>IFERROR(B441*$E$2,C441)</f>
        <v/>
      </c>
    </row>
    <row r="442" spans="1:5">
      <c r="A442" s="1" t="n">
        <v>44228</v>
      </c>
      <c r="B442">
        <f>INDEX('Input EIA Jet Fuel Price'!$B:$B, MATCH($A442+14,'Input EIA Jet Fuel Price'!$A:$A, 0),1)</f>
        <v/>
      </c>
      <c r="C442">
        <f>INDEX('Input Hawaii Jet Fuel Price'!$B:$B, MATCH($A442,'Input Hawaii Jet Fuel Price'!$A:$A, 0), 1)</f>
        <v/>
      </c>
      <c r="D442">
        <f>IFERROR(C442/B442,"")</f>
        <v/>
      </c>
      <c r="E442">
        <f>IFERROR(B442*$E$2,C442)</f>
        <v/>
      </c>
    </row>
    <row r="443" spans="1:5">
      <c r="A443" s="1" t="n">
        <v>44256</v>
      </c>
      <c r="B443">
        <f>INDEX('Input EIA Jet Fuel Price'!$B:$B, MATCH($A443+14,'Input EIA Jet Fuel Price'!$A:$A, 0),1)</f>
        <v/>
      </c>
      <c r="C443">
        <f>INDEX('Input Hawaii Jet Fuel Price'!$B:$B, MATCH($A443,'Input Hawaii Jet Fuel Price'!$A:$A, 0), 1)</f>
        <v/>
      </c>
      <c r="D443">
        <f>IFERROR(C443/B443,"")</f>
        <v/>
      </c>
      <c r="E443">
        <f>IFERROR(B443*$E$2,C443)</f>
        <v/>
      </c>
    </row>
    <row r="444" spans="1:5">
      <c r="A444" s="1" t="n">
        <v>44287</v>
      </c>
      <c r="B444">
        <f>INDEX('Input EIA Jet Fuel Price'!$B:$B, MATCH($A444+14,'Input EIA Jet Fuel Price'!$A:$A, 0),1)</f>
        <v/>
      </c>
      <c r="C444">
        <f>INDEX('Input Hawaii Jet Fuel Price'!$B:$B, MATCH($A444,'Input Hawaii Jet Fuel Price'!$A:$A, 0), 1)</f>
        <v/>
      </c>
      <c r="D444">
        <f>IFERROR(C444/B444,"")</f>
        <v/>
      </c>
      <c r="E444">
        <f>IFERROR(B444*$E$2,C444)</f>
        <v/>
      </c>
    </row>
    <row r="445" spans="1:5">
      <c r="A445" s="1" t="n">
        <v>44317</v>
      </c>
      <c r="B445">
        <f>INDEX('Input EIA Jet Fuel Price'!$B:$B, MATCH($A445+14,'Input EIA Jet Fuel Price'!$A:$A, 0),1)</f>
        <v/>
      </c>
      <c r="C445">
        <f>INDEX('Input Hawaii Jet Fuel Price'!$B:$B, MATCH($A445,'Input Hawaii Jet Fuel Price'!$A:$A, 0), 1)</f>
        <v/>
      </c>
      <c r="D445">
        <f>IFERROR(C445/B445,"")</f>
        <v/>
      </c>
      <c r="E445">
        <f>IFERROR(B445*$E$2,C445)</f>
        <v/>
      </c>
    </row>
    <row r="446" spans="1:5">
      <c r="A446" s="1" t="n">
        <v>44348</v>
      </c>
      <c r="B446">
        <f>INDEX('Input EIA Jet Fuel Price'!$B:$B, MATCH($A446+14,'Input EIA Jet Fuel Price'!$A:$A, 0),1)</f>
        <v/>
      </c>
      <c r="C446">
        <f>INDEX('Input Hawaii Jet Fuel Price'!$B:$B, MATCH($A446,'Input Hawaii Jet Fuel Price'!$A:$A, 0), 1)</f>
        <v/>
      </c>
      <c r="D446">
        <f>IFERROR(C446/B446,"")</f>
        <v/>
      </c>
      <c r="E446">
        <f>IFERROR(B446*$E$2,C446)</f>
        <v/>
      </c>
    </row>
    <row r="447" spans="1:5">
      <c r="A447" s="1" t="n">
        <v>44378</v>
      </c>
      <c r="B447">
        <f>INDEX('Input EIA Jet Fuel Price'!$B:$B, MATCH($A447+14,'Input EIA Jet Fuel Price'!$A:$A, 0),1)</f>
        <v/>
      </c>
      <c r="C447">
        <f>INDEX('Input Hawaii Jet Fuel Price'!$B:$B, MATCH($A447,'Input Hawaii Jet Fuel Price'!$A:$A, 0), 1)</f>
        <v/>
      </c>
      <c r="D447">
        <f>IFERROR(C447/B447,"")</f>
        <v/>
      </c>
      <c r="E447">
        <f>IFERROR(B447*$E$2,C447)</f>
        <v/>
      </c>
    </row>
    <row r="448" spans="1:5">
      <c r="A448" s="1" t="n">
        <v>44409</v>
      </c>
      <c r="B448">
        <f>INDEX('Input EIA Jet Fuel Price'!$B:$B, MATCH($A448+14,'Input EIA Jet Fuel Price'!$A:$A, 0),1)</f>
        <v/>
      </c>
      <c r="C448">
        <f>INDEX('Input Hawaii Jet Fuel Price'!$B:$B, MATCH($A448,'Input Hawaii Jet Fuel Price'!$A:$A, 0), 1)</f>
        <v/>
      </c>
      <c r="D448">
        <f>IFERROR(C448/B448,"")</f>
        <v/>
      </c>
      <c r="E448">
        <f>IFERROR(B448*$E$2,C448)</f>
        <v/>
      </c>
    </row>
    <row r="449" spans="1:5">
      <c r="A449" s="1" t="n">
        <v>44440</v>
      </c>
      <c r="B449">
        <f>INDEX('Input EIA Jet Fuel Price'!$B:$B, MATCH($A449+14,'Input EIA Jet Fuel Price'!$A:$A, 0),1)</f>
        <v/>
      </c>
      <c r="C449">
        <f>INDEX('Input Hawaii Jet Fuel Price'!$B:$B, MATCH($A449,'Input Hawaii Jet Fuel Price'!$A:$A, 0), 1)</f>
        <v/>
      </c>
      <c r="D449">
        <f>IFERROR(C449/B449,"")</f>
        <v/>
      </c>
      <c r="E449">
        <f>IFERROR(B449*$E$2,C449)</f>
        <v/>
      </c>
    </row>
    <row r="450" spans="1:5">
      <c r="A450" s="1" t="n">
        <v>44470</v>
      </c>
      <c r="B450">
        <f>INDEX('Input EIA Jet Fuel Price'!$B:$B, MATCH($A450+14,'Input EIA Jet Fuel Price'!$A:$A, 0),1)</f>
        <v/>
      </c>
      <c r="C450">
        <f>INDEX('Input Hawaii Jet Fuel Price'!$B:$B, MATCH($A450,'Input Hawaii Jet Fuel Price'!$A:$A, 0), 1)</f>
        <v/>
      </c>
      <c r="D450">
        <f>IFERROR(C450/B450,"")</f>
        <v/>
      </c>
      <c r="E450">
        <f>IFERROR(B450*$E$2,C450)</f>
        <v/>
      </c>
    </row>
    <row r="451" spans="1:5">
      <c r="A451" s="1" t="n">
        <v>44501</v>
      </c>
      <c r="B451">
        <f>INDEX('Input EIA Jet Fuel Price'!$B:$B, MATCH($A451+14,'Input EIA Jet Fuel Price'!$A:$A, 0),1)</f>
        <v/>
      </c>
      <c r="C451">
        <f>INDEX('Input Hawaii Jet Fuel Price'!$B:$B, MATCH($A451,'Input Hawaii Jet Fuel Price'!$A:$A, 0), 1)</f>
        <v/>
      </c>
      <c r="D451">
        <f>IFERROR(C451/B451,"")</f>
        <v/>
      </c>
      <c r="E451">
        <f>IFERROR(B451*$E$2,C451)</f>
        <v/>
      </c>
    </row>
    <row r="452" spans="1:5">
      <c r="A452" s="1" t="n">
        <v>44531</v>
      </c>
      <c r="B452">
        <f>INDEX('Input EIA Jet Fuel Price'!$B:$B, MATCH($A452+14,'Input EIA Jet Fuel Price'!$A:$A, 0),1)</f>
        <v/>
      </c>
      <c r="C452">
        <f>INDEX('Input Hawaii Jet Fuel Price'!$B:$B, MATCH($A452,'Input Hawaii Jet Fuel Price'!$A:$A, 0), 1)</f>
        <v/>
      </c>
      <c r="D452">
        <f>IFERROR(C452/B452,"")</f>
        <v/>
      </c>
      <c r="E452">
        <f>IFERROR(B452*$E$2,C452)</f>
        <v/>
      </c>
    </row>
    <row r="453" spans="1:5">
      <c r="A453" s="1" t="n">
        <v>44562</v>
      </c>
      <c r="B453">
        <f>INDEX('Input EIA Jet Fuel Price'!$B:$B, MATCH($A453+14,'Input EIA Jet Fuel Price'!$A:$A, 0),1)</f>
        <v/>
      </c>
      <c r="C453">
        <f>INDEX('Input Hawaii Jet Fuel Price'!$B:$B, MATCH($A453,'Input Hawaii Jet Fuel Price'!$A:$A, 0), 1)</f>
        <v/>
      </c>
      <c r="D453">
        <f>IFERROR(C453/B453,"")</f>
        <v/>
      </c>
      <c r="E453">
        <f>IFERROR(B453*$E$2,C453)</f>
        <v/>
      </c>
    </row>
    <row r="454" spans="1:5">
      <c r="A454" s="1" t="n">
        <v>44593</v>
      </c>
      <c r="B454">
        <f>INDEX('Input EIA Jet Fuel Price'!$B:$B, MATCH($A454+14,'Input EIA Jet Fuel Price'!$A:$A, 0),1)</f>
        <v/>
      </c>
      <c r="C454">
        <f>INDEX('Input Hawaii Jet Fuel Price'!$B:$B, MATCH($A454,'Input Hawaii Jet Fuel Price'!$A:$A, 0), 1)</f>
        <v/>
      </c>
      <c r="D454">
        <f>IFERROR(C454/B454,"")</f>
        <v/>
      </c>
      <c r="E454">
        <f>IFERROR(B454*$E$2,C454)</f>
        <v/>
      </c>
    </row>
    <row r="455" spans="1:5">
      <c r="A455" s="1" t="n">
        <v>44621</v>
      </c>
      <c r="B455">
        <f>INDEX('Input EIA Jet Fuel Price'!$B:$B, MATCH($A455+14,'Input EIA Jet Fuel Price'!$A:$A, 0),1)</f>
        <v/>
      </c>
      <c r="C455">
        <f>INDEX('Input Hawaii Jet Fuel Price'!$B:$B, MATCH($A455,'Input Hawaii Jet Fuel Price'!$A:$A, 0), 1)</f>
        <v/>
      </c>
      <c r="D455">
        <f>IFERROR(C455/B455,"")</f>
        <v/>
      </c>
      <c r="E455">
        <f>IFERROR(B455*$E$2,C455)</f>
        <v/>
      </c>
    </row>
    <row r="456" spans="1:5">
      <c r="A456" s="1" t="n">
        <v>44652</v>
      </c>
      <c r="B456">
        <f>INDEX('Input EIA Jet Fuel Price'!$B:$B, MATCH($A456+14,'Input EIA Jet Fuel Price'!$A:$A, 0),1)</f>
        <v/>
      </c>
      <c r="C456">
        <f>INDEX('Input Hawaii Jet Fuel Price'!$B:$B, MATCH($A456,'Input Hawaii Jet Fuel Price'!$A:$A, 0), 1)</f>
        <v/>
      </c>
      <c r="D456">
        <f>IFERROR(C456/B456,"")</f>
        <v/>
      </c>
      <c r="E456">
        <f>IFERROR(B456*$E$2,C456)</f>
        <v/>
      </c>
    </row>
    <row r="457" spans="1:5">
      <c r="A457" s="1" t="n">
        <v>44682</v>
      </c>
      <c r="B457">
        <f>INDEX('Input EIA Jet Fuel Price'!$B:$B, MATCH($A457+14,'Input EIA Jet Fuel Price'!$A:$A, 0),1)</f>
        <v/>
      </c>
      <c r="C457">
        <f>INDEX('Input Hawaii Jet Fuel Price'!$B:$B, MATCH($A457,'Input Hawaii Jet Fuel Price'!$A:$A, 0), 1)</f>
        <v/>
      </c>
      <c r="D457">
        <f>IFERROR(C457/B457,"")</f>
        <v/>
      </c>
      <c r="E457">
        <f>IFERROR(B457*$E$2,C457)</f>
        <v/>
      </c>
    </row>
    <row r="458" spans="1:5">
      <c r="A458" s="1" t="n">
        <v>44713</v>
      </c>
      <c r="B458">
        <f>INDEX('Input EIA Jet Fuel Price'!$B:$B, MATCH($A458+14,'Input EIA Jet Fuel Price'!$A:$A, 0),1)</f>
        <v/>
      </c>
      <c r="C458">
        <f>INDEX('Input Hawaii Jet Fuel Price'!$B:$B, MATCH($A458,'Input Hawaii Jet Fuel Price'!$A:$A, 0), 1)</f>
        <v/>
      </c>
      <c r="D458">
        <f>IFERROR(C458/B458,"")</f>
        <v/>
      </c>
      <c r="E458">
        <f>IFERROR(B458*$E$2,C458)</f>
        <v/>
      </c>
    </row>
    <row r="459" spans="1:5">
      <c r="A459" s="1" t="n">
        <v>44743</v>
      </c>
      <c r="B459">
        <f>INDEX('Input EIA Jet Fuel Price'!$B:$B, MATCH($A459+14,'Input EIA Jet Fuel Price'!$A:$A, 0),1)</f>
        <v/>
      </c>
      <c r="C459">
        <f>INDEX('Input Hawaii Jet Fuel Price'!$B:$B, MATCH($A459,'Input Hawaii Jet Fuel Price'!$A:$A, 0), 1)</f>
        <v/>
      </c>
      <c r="D459">
        <f>IFERROR(C459/B459,"")</f>
        <v/>
      </c>
      <c r="E459">
        <f>IFERROR(B459*$E$2,C459)</f>
        <v/>
      </c>
    </row>
    <row r="460" spans="1:5">
      <c r="A460" s="1" t="n">
        <v>44774</v>
      </c>
      <c r="B460">
        <f>INDEX('Input EIA Jet Fuel Price'!$B:$B, MATCH($A460+14,'Input EIA Jet Fuel Price'!$A:$A, 0),1)</f>
        <v/>
      </c>
      <c r="C460">
        <f>INDEX('Input Hawaii Jet Fuel Price'!$B:$B, MATCH($A460,'Input Hawaii Jet Fuel Price'!$A:$A, 0), 1)</f>
        <v/>
      </c>
      <c r="D460">
        <f>IFERROR(C460/B460,"")</f>
        <v/>
      </c>
      <c r="E460">
        <f>IFERROR(B460*$E$2,C460)</f>
        <v/>
      </c>
    </row>
    <row r="461" spans="1:5">
      <c r="A461" s="1" t="n">
        <v>44805</v>
      </c>
      <c r="B461">
        <f>INDEX('Input EIA Jet Fuel Price'!$B:$B, MATCH($A461+14,'Input EIA Jet Fuel Price'!$A:$A, 0),1)</f>
        <v/>
      </c>
      <c r="C461">
        <f>INDEX('Input Hawaii Jet Fuel Price'!$B:$B, MATCH($A461,'Input Hawaii Jet Fuel Price'!$A:$A, 0), 1)</f>
        <v/>
      </c>
      <c r="D461">
        <f>IFERROR(C461/B461,"")</f>
        <v/>
      </c>
      <c r="E461">
        <f>IFERROR(B461*$E$2,C461)</f>
        <v/>
      </c>
    </row>
    <row r="462" spans="1:5">
      <c r="A462" s="1" t="n">
        <v>44835</v>
      </c>
      <c r="B462">
        <f>INDEX('Input EIA Jet Fuel Price'!$B:$B, MATCH($A462+14,'Input EIA Jet Fuel Price'!$A:$A, 0),1)</f>
        <v/>
      </c>
      <c r="C462">
        <f>INDEX('Input Hawaii Jet Fuel Price'!$B:$B, MATCH($A462,'Input Hawaii Jet Fuel Price'!$A:$A, 0), 1)</f>
        <v/>
      </c>
      <c r="D462">
        <f>IFERROR(C462/B462,"")</f>
        <v/>
      </c>
      <c r="E462">
        <f>IFERROR(B462*$E$2,C462)</f>
        <v/>
      </c>
    </row>
    <row r="463" spans="1:5">
      <c r="A463" s="1" t="n">
        <v>44866</v>
      </c>
      <c r="B463">
        <f>INDEX('Input EIA Jet Fuel Price'!$B:$B, MATCH($A463+14,'Input EIA Jet Fuel Price'!$A:$A, 0),1)</f>
        <v/>
      </c>
      <c r="C463">
        <f>INDEX('Input Hawaii Jet Fuel Price'!$B:$B, MATCH($A463,'Input Hawaii Jet Fuel Price'!$A:$A, 0), 1)</f>
        <v/>
      </c>
      <c r="D463">
        <f>IFERROR(C463/B463,"")</f>
        <v/>
      </c>
      <c r="E463">
        <f>IFERROR(B463*$E$2,C463)</f>
        <v/>
      </c>
    </row>
    <row r="464" spans="1:5">
      <c r="A464" s="1" t="n">
        <v>44896</v>
      </c>
      <c r="B464">
        <f>INDEX('Input EIA Jet Fuel Price'!$B:$B, MATCH($A464+14,'Input EIA Jet Fuel Price'!$A:$A, 0),1)</f>
        <v/>
      </c>
      <c r="C464">
        <f>INDEX('Input Hawaii Jet Fuel Price'!$B:$B, MATCH($A464,'Input Hawaii Jet Fuel Price'!$A:$A, 0), 1)</f>
        <v/>
      </c>
      <c r="D464">
        <f>IFERROR(C464/B464,"")</f>
        <v/>
      </c>
      <c r="E464">
        <f>IFERROR(B464*$E$2,C464)</f>
        <v/>
      </c>
    </row>
    <row r="465" spans="1:5">
      <c r="A465" s="1" t="n">
        <v>44927</v>
      </c>
      <c r="B465">
        <f>INDEX('Input EIA Jet Fuel Price'!$B:$B, MATCH($A465+14,'Input EIA Jet Fuel Price'!$A:$A, 0),1)</f>
        <v/>
      </c>
      <c r="C465">
        <f>INDEX('Input Hawaii Jet Fuel Price'!$B:$B, MATCH($A465,'Input Hawaii Jet Fuel Price'!$A:$A, 0), 1)</f>
        <v/>
      </c>
      <c r="D465">
        <f>IFERROR(C465/B465,"")</f>
        <v/>
      </c>
      <c r="E465">
        <f>IFERROR(B465*$E$2,C465)</f>
        <v/>
      </c>
    </row>
    <row r="466" spans="1:5">
      <c r="A466" s="1" t="n">
        <v>44958</v>
      </c>
      <c r="B466">
        <f>INDEX('Input EIA Jet Fuel Price'!$B:$B, MATCH($A466+14,'Input EIA Jet Fuel Price'!$A:$A, 0),1)</f>
        <v/>
      </c>
      <c r="C466">
        <f>INDEX('Input Hawaii Jet Fuel Price'!$B:$B, MATCH($A466,'Input Hawaii Jet Fuel Price'!$A:$A, 0), 1)</f>
        <v/>
      </c>
      <c r="D466">
        <f>IFERROR(C466/B466,"")</f>
        <v/>
      </c>
      <c r="E466">
        <f>IFERROR(B466*$E$2,C466)</f>
        <v/>
      </c>
    </row>
    <row r="467" spans="1:5">
      <c r="A467" s="1" t="n">
        <v>44986</v>
      </c>
      <c r="B467">
        <f>INDEX('Input EIA Jet Fuel Price'!$B:$B, MATCH($A467+14,'Input EIA Jet Fuel Price'!$A:$A, 0),1)</f>
        <v/>
      </c>
      <c r="C467">
        <f>INDEX('Input Hawaii Jet Fuel Price'!$B:$B, MATCH($A467,'Input Hawaii Jet Fuel Price'!$A:$A, 0), 1)</f>
        <v/>
      </c>
      <c r="D467">
        <f>IFERROR(C467/B467,"")</f>
        <v/>
      </c>
      <c r="E467">
        <f>IFERROR(B467*$E$2,C467)</f>
        <v/>
      </c>
    </row>
    <row r="468" spans="1:5">
      <c r="A468" s="1" t="n">
        <v>45017</v>
      </c>
      <c r="B468">
        <f>INDEX('Input EIA Jet Fuel Price'!$B:$B, MATCH($A468+14,'Input EIA Jet Fuel Price'!$A:$A, 0),1)</f>
        <v/>
      </c>
      <c r="C468">
        <f>INDEX('Input Hawaii Jet Fuel Price'!$B:$B, MATCH($A468,'Input Hawaii Jet Fuel Price'!$A:$A, 0), 1)</f>
        <v/>
      </c>
      <c r="D468">
        <f>IFERROR(C468/B468,"")</f>
        <v/>
      </c>
      <c r="E468">
        <f>IFERROR(B468*$E$2,C468)</f>
        <v/>
      </c>
    </row>
    <row r="469" spans="1:5">
      <c r="A469" s="1" t="n">
        <v>45047</v>
      </c>
      <c r="B469">
        <f>INDEX('Input EIA Jet Fuel Price'!$B:$B, MATCH($A469+14,'Input EIA Jet Fuel Price'!$A:$A, 0),1)</f>
        <v/>
      </c>
      <c r="C469">
        <f>INDEX('Input Hawaii Jet Fuel Price'!$B:$B, MATCH($A469,'Input Hawaii Jet Fuel Price'!$A:$A, 0), 1)</f>
        <v/>
      </c>
      <c r="D469">
        <f>IFERROR(C469/B469,"")</f>
        <v/>
      </c>
      <c r="E469">
        <f>IFERROR(B469*$E$2,C469)</f>
        <v/>
      </c>
    </row>
    <row r="470" spans="1:5">
      <c r="A470" s="1" t="n">
        <v>45078</v>
      </c>
      <c r="B470">
        <f>INDEX('Input EIA Jet Fuel Price'!$B:$B, MATCH($A470+14,'Input EIA Jet Fuel Price'!$A:$A, 0),1)</f>
        <v/>
      </c>
      <c r="C470">
        <f>INDEX('Input Hawaii Jet Fuel Price'!$B:$B, MATCH($A470,'Input Hawaii Jet Fuel Price'!$A:$A, 0), 1)</f>
        <v/>
      </c>
      <c r="D470">
        <f>IFERROR(C470/B470,"")</f>
        <v/>
      </c>
      <c r="E470">
        <f>IFERROR(B470*$E$2,C470)</f>
        <v/>
      </c>
    </row>
    <row r="471" spans="1:5">
      <c r="A471" s="1" t="n">
        <v>45108</v>
      </c>
      <c r="B471">
        <f>INDEX('Input EIA Jet Fuel Price'!$B:$B, MATCH($A471+14,'Input EIA Jet Fuel Price'!$A:$A, 0),1)</f>
        <v/>
      </c>
      <c r="C471">
        <f>INDEX('Input Hawaii Jet Fuel Price'!$B:$B, MATCH($A471,'Input Hawaii Jet Fuel Price'!$A:$A, 0), 1)</f>
        <v/>
      </c>
      <c r="D471">
        <f>IFERROR(C471/B471,"")</f>
        <v/>
      </c>
      <c r="E471">
        <f>IFERROR(B471*$E$2,C471)</f>
        <v/>
      </c>
    </row>
    <row r="472" spans="1:5">
      <c r="A472" s="1" t="n">
        <v>45139</v>
      </c>
      <c r="B472">
        <f>INDEX('Input EIA Jet Fuel Price'!$B:$B, MATCH($A472+14,'Input EIA Jet Fuel Price'!$A:$A, 0),1)</f>
        <v/>
      </c>
      <c r="C472">
        <f>INDEX('Input Hawaii Jet Fuel Price'!$B:$B, MATCH($A472,'Input Hawaii Jet Fuel Price'!$A:$A, 0), 1)</f>
        <v/>
      </c>
      <c r="D472">
        <f>IFERROR(C472/B472,"")</f>
        <v/>
      </c>
      <c r="E472">
        <f>IFERROR(B472*$E$2,C472)</f>
        <v/>
      </c>
    </row>
    <row r="473" spans="1:5">
      <c r="A473" s="1" t="n">
        <v>45170</v>
      </c>
      <c r="B473">
        <f>INDEX('Input EIA Jet Fuel Price'!$B:$B, MATCH($A473+14,'Input EIA Jet Fuel Price'!$A:$A, 0),1)</f>
        <v/>
      </c>
      <c r="C473">
        <f>INDEX('Input Hawaii Jet Fuel Price'!$B:$B, MATCH($A473,'Input Hawaii Jet Fuel Price'!$A:$A, 0), 1)</f>
        <v/>
      </c>
      <c r="D473">
        <f>IFERROR(C473/B473,"")</f>
        <v/>
      </c>
      <c r="E473">
        <f>IFERROR(B473*$E$2,C473)</f>
        <v/>
      </c>
    </row>
    <row r="474" spans="1:5">
      <c r="A474" s="1" t="n">
        <v>45200</v>
      </c>
      <c r="B474">
        <f>INDEX('Input EIA Jet Fuel Price'!$B:$B, MATCH($A474+14,'Input EIA Jet Fuel Price'!$A:$A, 0),1)</f>
        <v/>
      </c>
      <c r="C474">
        <f>INDEX('Input Hawaii Jet Fuel Price'!$B:$B, MATCH($A474,'Input Hawaii Jet Fuel Price'!$A:$A, 0), 1)</f>
        <v/>
      </c>
      <c r="D474">
        <f>IFERROR(C474/B474,"")</f>
        <v/>
      </c>
      <c r="E474">
        <f>IFERROR(B474*$E$2,C474)</f>
        <v/>
      </c>
    </row>
    <row r="475" spans="1:5">
      <c r="A475" s="1" t="n">
        <v>45231</v>
      </c>
      <c r="B475">
        <f>INDEX('Input EIA Jet Fuel Price'!$B:$B, MATCH($A475+14,'Input EIA Jet Fuel Price'!$A:$A, 0),1)</f>
        <v/>
      </c>
      <c r="C475">
        <f>INDEX('Input Hawaii Jet Fuel Price'!$B:$B, MATCH($A475,'Input Hawaii Jet Fuel Price'!$A:$A, 0), 1)</f>
        <v/>
      </c>
      <c r="D475">
        <f>IFERROR(C475/B475,"")</f>
        <v/>
      </c>
      <c r="E475">
        <f>IFERROR(B475*$E$2,C475)</f>
        <v/>
      </c>
    </row>
    <row r="476" spans="1:5">
      <c r="A476" s="1" t="n">
        <v>45261</v>
      </c>
      <c r="B476">
        <f>INDEX('Input EIA Jet Fuel Price'!$B:$B, MATCH($A476+14,'Input EIA Jet Fuel Price'!$A:$A, 0),1)</f>
        <v/>
      </c>
      <c r="C476">
        <f>INDEX('Input Hawaii Jet Fuel Price'!$B:$B, MATCH($A476,'Input Hawaii Jet Fuel Price'!$A:$A, 0), 1)</f>
        <v/>
      </c>
      <c r="D476">
        <f>IFERROR(C476/B476,"")</f>
        <v/>
      </c>
      <c r="E476">
        <f>IFERROR(B476*$E$2,C476)</f>
        <v/>
      </c>
    </row>
    <row r="477" spans="1:5">
      <c r="A477" s="1" t="n">
        <v>45292</v>
      </c>
      <c r="B477">
        <f>INDEX('Input EIA Jet Fuel Price'!$B:$B, MATCH($A477+14,'Input EIA Jet Fuel Price'!$A:$A, 0),1)</f>
        <v/>
      </c>
      <c r="C477">
        <f>INDEX('Input Hawaii Jet Fuel Price'!$B:$B, MATCH($A477,'Input Hawaii Jet Fuel Price'!$A:$A, 0), 1)</f>
        <v/>
      </c>
      <c r="D477">
        <f>IFERROR(C477/B477,"")</f>
        <v/>
      </c>
      <c r="E477">
        <f>IFERROR(B477*$E$2,C477)</f>
        <v/>
      </c>
    </row>
    <row r="478" spans="1:5">
      <c r="A478" s="1" t="n">
        <v>45323</v>
      </c>
      <c r="B478">
        <f>INDEX('Input EIA Jet Fuel Price'!$B:$B, MATCH($A478+14,'Input EIA Jet Fuel Price'!$A:$A, 0),1)</f>
        <v/>
      </c>
      <c r="C478">
        <f>INDEX('Input Hawaii Jet Fuel Price'!$B:$B, MATCH($A478,'Input Hawaii Jet Fuel Price'!$A:$A, 0), 1)</f>
        <v/>
      </c>
      <c r="D478">
        <f>IFERROR(C478/B478,"")</f>
        <v/>
      </c>
      <c r="E478">
        <f>IFERROR(B478*$E$2,C478)</f>
        <v/>
      </c>
    </row>
    <row r="479" spans="1:5">
      <c r="A479" s="1" t="n">
        <v>45352</v>
      </c>
      <c r="B479">
        <f>INDEX('Input EIA Jet Fuel Price'!$B:$B, MATCH($A479+14,'Input EIA Jet Fuel Price'!$A:$A, 0),1)</f>
        <v/>
      </c>
      <c r="C479">
        <f>INDEX('Input Hawaii Jet Fuel Price'!$B:$B, MATCH($A479,'Input Hawaii Jet Fuel Price'!$A:$A, 0), 1)</f>
        <v/>
      </c>
      <c r="D479">
        <f>IFERROR(C479/B479,"")</f>
        <v/>
      </c>
      <c r="E479">
        <f>IFERROR(B479*$E$2,C479)</f>
        <v/>
      </c>
    </row>
    <row r="480" spans="1:5">
      <c r="A480" s="1" t="n">
        <v>45383</v>
      </c>
      <c r="B480">
        <f>INDEX('Input EIA Jet Fuel Price'!$B:$B, MATCH($A480+14,'Input EIA Jet Fuel Price'!$A:$A, 0),1)</f>
        <v/>
      </c>
      <c r="C480">
        <f>INDEX('Input Hawaii Jet Fuel Price'!$B:$B, MATCH($A480,'Input Hawaii Jet Fuel Price'!$A:$A, 0), 1)</f>
        <v/>
      </c>
      <c r="D480">
        <f>IFERROR(C480/B480,"")</f>
        <v/>
      </c>
      <c r="E480">
        <f>IFERROR(B480*$E$2,C480)</f>
        <v/>
      </c>
    </row>
    <row r="481" spans="1:5">
      <c r="A481" s="1" t="n">
        <v>45413</v>
      </c>
      <c r="B481">
        <f>INDEX('Input EIA Jet Fuel Price'!$B:$B, MATCH($A481+14,'Input EIA Jet Fuel Price'!$A:$A, 0),1)</f>
        <v/>
      </c>
      <c r="C481">
        <f>INDEX('Input Hawaii Jet Fuel Price'!$B:$B, MATCH($A481,'Input Hawaii Jet Fuel Price'!$A:$A, 0), 1)</f>
        <v/>
      </c>
      <c r="D481">
        <f>IFERROR(C481/B481,"")</f>
        <v/>
      </c>
      <c r="E481">
        <f>IFERROR(B481*$E$2,C481)</f>
        <v/>
      </c>
    </row>
    <row r="482" spans="1:5">
      <c r="A482" s="1" t="n">
        <v>45444</v>
      </c>
      <c r="B482">
        <f>INDEX('Input EIA Jet Fuel Price'!$B:$B, MATCH($A482+14,'Input EIA Jet Fuel Price'!$A:$A, 0),1)</f>
        <v/>
      </c>
      <c r="C482">
        <f>INDEX('Input Hawaii Jet Fuel Price'!$B:$B, MATCH($A482,'Input Hawaii Jet Fuel Price'!$A:$A, 0), 1)</f>
        <v/>
      </c>
      <c r="D482">
        <f>IFERROR(C482/B482,"")</f>
        <v/>
      </c>
      <c r="E482">
        <f>IFERROR(B482*$E$2,C482)</f>
        <v/>
      </c>
    </row>
    <row r="483" spans="1:5">
      <c r="A483" s="1" t="n">
        <v>45474</v>
      </c>
      <c r="B483">
        <f>INDEX('Input EIA Jet Fuel Price'!$B:$B, MATCH($A483+14,'Input EIA Jet Fuel Price'!$A:$A, 0),1)</f>
        <v/>
      </c>
      <c r="C483">
        <f>INDEX('Input Hawaii Jet Fuel Price'!$B:$B, MATCH($A483,'Input Hawaii Jet Fuel Price'!$A:$A, 0), 1)</f>
        <v/>
      </c>
      <c r="D483">
        <f>IFERROR(C483/B483,"")</f>
        <v/>
      </c>
      <c r="E483">
        <f>IFERROR(B483*$E$2,C483)</f>
        <v/>
      </c>
    </row>
    <row r="484" spans="1:5">
      <c r="A484" s="1" t="n">
        <v>45505</v>
      </c>
      <c r="B484">
        <f>INDEX('Input EIA Jet Fuel Price'!$B:$B, MATCH($A484+14,'Input EIA Jet Fuel Price'!$A:$A, 0),1)</f>
        <v/>
      </c>
      <c r="C484">
        <f>INDEX('Input Hawaii Jet Fuel Price'!$B:$B, MATCH($A484,'Input Hawaii Jet Fuel Price'!$A:$A, 0), 1)</f>
        <v/>
      </c>
      <c r="D484">
        <f>IFERROR(C484/B484,"")</f>
        <v/>
      </c>
      <c r="E484">
        <f>IFERROR(B484*$E$2,C484)</f>
        <v/>
      </c>
    </row>
    <row r="485" spans="1:5">
      <c r="A485" s="1" t="n">
        <v>45536</v>
      </c>
      <c r="B485">
        <f>INDEX('Input EIA Jet Fuel Price'!$B:$B, MATCH($A485+14,'Input EIA Jet Fuel Price'!$A:$A, 0),1)</f>
        <v/>
      </c>
      <c r="C485">
        <f>INDEX('Input Hawaii Jet Fuel Price'!$B:$B, MATCH($A485,'Input Hawaii Jet Fuel Price'!$A:$A, 0), 1)</f>
        <v/>
      </c>
      <c r="D485">
        <f>IFERROR(C485/B485,"")</f>
        <v/>
      </c>
      <c r="E485">
        <f>IFERROR(B485*$E$2,C485)</f>
        <v/>
      </c>
    </row>
    <row r="486" spans="1:5">
      <c r="A486" s="1" t="n">
        <v>45566</v>
      </c>
      <c r="B486">
        <f>INDEX('Input EIA Jet Fuel Price'!$B:$B, MATCH($A486+14,'Input EIA Jet Fuel Price'!$A:$A, 0),1)</f>
        <v/>
      </c>
      <c r="C486">
        <f>INDEX('Input Hawaii Jet Fuel Price'!$B:$B, MATCH($A486,'Input Hawaii Jet Fuel Price'!$A:$A, 0), 1)</f>
        <v/>
      </c>
      <c r="D486">
        <f>IFERROR(C486/B486,"")</f>
        <v/>
      </c>
      <c r="E486">
        <f>IFERROR(B486*$E$2,C486)</f>
        <v/>
      </c>
    </row>
    <row r="487" spans="1:5">
      <c r="A487" s="1" t="n">
        <v>45597</v>
      </c>
      <c r="B487">
        <f>INDEX('Input EIA Jet Fuel Price'!$B:$B, MATCH($A487+14,'Input EIA Jet Fuel Price'!$A:$A, 0),1)</f>
        <v/>
      </c>
      <c r="C487">
        <f>INDEX('Input Hawaii Jet Fuel Price'!$B:$B, MATCH($A487,'Input Hawaii Jet Fuel Price'!$A:$A, 0), 1)</f>
        <v/>
      </c>
      <c r="D487">
        <f>IFERROR(C487/B487,"")</f>
        <v/>
      </c>
      <c r="E487">
        <f>IFERROR(B487*$E$2,C487)</f>
        <v/>
      </c>
    </row>
    <row r="488" spans="1:5">
      <c r="A488" s="1" t="n">
        <v>45627</v>
      </c>
      <c r="B488">
        <f>INDEX('Input EIA Jet Fuel Price'!$B:$B, MATCH($A488+14,'Input EIA Jet Fuel Price'!$A:$A, 0),1)</f>
        <v/>
      </c>
      <c r="C488">
        <f>INDEX('Input Hawaii Jet Fuel Price'!$B:$B, MATCH($A488,'Input Hawaii Jet Fuel Price'!$A:$A, 0), 1)</f>
        <v/>
      </c>
      <c r="D488">
        <f>IFERROR(C488/B488,"")</f>
        <v/>
      </c>
      <c r="E488">
        <f>IFERROR(B488*$E$2,C488)</f>
        <v/>
      </c>
    </row>
    <row r="489" spans="1:5">
      <c r="A489" s="1" t="n">
        <v>45658</v>
      </c>
      <c r="B489">
        <f>INDEX('Input EIA Jet Fuel Price'!$B:$B, MATCH($A489+14,'Input EIA Jet Fuel Price'!$A:$A, 0),1)</f>
        <v/>
      </c>
      <c r="C489">
        <f>INDEX('Input Hawaii Jet Fuel Price'!$B:$B, MATCH($A489,'Input Hawaii Jet Fuel Price'!$A:$A, 0), 1)</f>
        <v/>
      </c>
      <c r="D489">
        <f>IFERROR(C489/B489,"")</f>
        <v/>
      </c>
      <c r="E489">
        <f>IFERROR(B489*$E$2,C489)</f>
        <v/>
      </c>
    </row>
    <row r="490" spans="1:5">
      <c r="A490" s="1" t="n">
        <v>45689</v>
      </c>
      <c r="B490">
        <f>INDEX('Input EIA Jet Fuel Price'!$B:$B, MATCH($A490+14,'Input EIA Jet Fuel Price'!$A:$A, 0),1)</f>
        <v/>
      </c>
      <c r="C490">
        <f>INDEX('Input Hawaii Jet Fuel Price'!$B:$B, MATCH($A490,'Input Hawaii Jet Fuel Price'!$A:$A, 0), 1)</f>
        <v/>
      </c>
      <c r="D490">
        <f>IFERROR(C490/B490,"")</f>
        <v/>
      </c>
      <c r="E490">
        <f>IFERROR(B490*$E$2,C490)</f>
        <v/>
      </c>
    </row>
    <row r="491" spans="1:5">
      <c r="A491" s="1" t="n">
        <v>45717</v>
      </c>
      <c r="B491">
        <f>INDEX('Input EIA Jet Fuel Price'!$B:$B, MATCH($A491+14,'Input EIA Jet Fuel Price'!$A:$A, 0),1)</f>
        <v/>
      </c>
      <c r="C491">
        <f>INDEX('Input Hawaii Jet Fuel Price'!$B:$B, MATCH($A491,'Input Hawaii Jet Fuel Price'!$A:$A, 0), 1)</f>
        <v/>
      </c>
      <c r="D491">
        <f>IFERROR(C491/B491,"")</f>
        <v/>
      </c>
      <c r="E491">
        <f>IFERROR(B491*$E$2,C491)</f>
        <v/>
      </c>
    </row>
    <row r="492" spans="1:5">
      <c r="A492" s="1" t="n">
        <v>45748</v>
      </c>
      <c r="B492">
        <f>INDEX('Input EIA Jet Fuel Price'!$B:$B, MATCH($A492+14,'Input EIA Jet Fuel Price'!$A:$A, 0),1)</f>
        <v/>
      </c>
      <c r="C492">
        <f>INDEX('Input Hawaii Jet Fuel Price'!$B:$B, MATCH($A492,'Input Hawaii Jet Fuel Price'!$A:$A, 0), 1)</f>
        <v/>
      </c>
      <c r="D492">
        <f>IFERROR(C492/B492,"")</f>
        <v/>
      </c>
      <c r="E492">
        <f>IFERROR(B492*$E$2,C492)</f>
        <v/>
      </c>
    </row>
    <row r="493" spans="1:5">
      <c r="A493" s="1" t="n">
        <v>45778</v>
      </c>
      <c r="B493">
        <f>INDEX('Input EIA Jet Fuel Price'!$B:$B, MATCH($A493+14,'Input EIA Jet Fuel Price'!$A:$A, 0),1)</f>
        <v/>
      </c>
      <c r="C493">
        <f>INDEX('Input Hawaii Jet Fuel Price'!$B:$B, MATCH($A493,'Input Hawaii Jet Fuel Price'!$A:$A, 0), 1)</f>
        <v/>
      </c>
      <c r="D493">
        <f>IFERROR(C493/B493,"")</f>
        <v/>
      </c>
      <c r="E493">
        <f>IFERROR(B493*$E$2,C493)</f>
        <v/>
      </c>
    </row>
    <row r="494" spans="1:5">
      <c r="A494" s="1" t="n">
        <v>45809</v>
      </c>
      <c r="B494">
        <f>INDEX('Input EIA Jet Fuel Price'!$B:$B, MATCH($A494+14,'Input EIA Jet Fuel Price'!$A:$A, 0),1)</f>
        <v/>
      </c>
      <c r="C494">
        <f>INDEX('Input Hawaii Jet Fuel Price'!$B:$B, MATCH($A494,'Input Hawaii Jet Fuel Price'!$A:$A, 0), 1)</f>
        <v/>
      </c>
      <c r="D494">
        <f>IFERROR(C494/B494,"")</f>
        <v/>
      </c>
      <c r="E494">
        <f>IFERROR(B494*$E$2,C494)</f>
        <v/>
      </c>
    </row>
    <row r="495" spans="1:5">
      <c r="A495" s="1" t="n">
        <v>45839</v>
      </c>
      <c r="B495">
        <f>INDEX('Input EIA Jet Fuel Price'!$B:$B, MATCH($A495+14,'Input EIA Jet Fuel Price'!$A:$A, 0),1)</f>
        <v/>
      </c>
      <c r="C495">
        <f>INDEX('Input Hawaii Jet Fuel Price'!$B:$B, MATCH($A495,'Input Hawaii Jet Fuel Price'!$A:$A, 0), 1)</f>
        <v/>
      </c>
      <c r="D495">
        <f>IFERROR(C495/B495,"")</f>
        <v/>
      </c>
      <c r="E495">
        <f>IFERROR(B495*$E$2,C495)</f>
        <v/>
      </c>
    </row>
    <row r="496" spans="1:5">
      <c r="A496" s="1" t="n">
        <v>45870</v>
      </c>
      <c r="B496">
        <f>INDEX('Input EIA Jet Fuel Price'!$B:$B, MATCH($A496+14,'Input EIA Jet Fuel Price'!$A:$A, 0),1)</f>
        <v/>
      </c>
      <c r="C496">
        <f>INDEX('Input Hawaii Jet Fuel Price'!$B:$B, MATCH($A496,'Input Hawaii Jet Fuel Price'!$A:$A, 0), 1)</f>
        <v/>
      </c>
      <c r="D496">
        <f>IFERROR(C496/B496,"")</f>
        <v/>
      </c>
      <c r="E496">
        <f>IFERROR(B496*$E$2,C496)</f>
        <v/>
      </c>
    </row>
    <row r="497" spans="1:5">
      <c r="A497" s="1" t="n">
        <v>45901</v>
      </c>
      <c r="B497">
        <f>INDEX('Input EIA Jet Fuel Price'!$B:$B, MATCH($A497+14,'Input EIA Jet Fuel Price'!$A:$A, 0),1)</f>
        <v/>
      </c>
      <c r="C497">
        <f>INDEX('Input Hawaii Jet Fuel Price'!$B:$B, MATCH($A497,'Input Hawaii Jet Fuel Price'!$A:$A, 0), 1)</f>
        <v/>
      </c>
      <c r="D497">
        <f>IFERROR(C497/B497,"")</f>
        <v/>
      </c>
      <c r="E497">
        <f>IFERROR(B497*$E$2,C497)</f>
        <v/>
      </c>
    </row>
    <row r="498" spans="1:5">
      <c r="A498" s="1" t="n">
        <v>45931</v>
      </c>
      <c r="B498">
        <f>INDEX('Input EIA Jet Fuel Price'!$B:$B, MATCH($A498+14,'Input EIA Jet Fuel Price'!$A:$A, 0),1)</f>
        <v/>
      </c>
      <c r="C498">
        <f>INDEX('Input Hawaii Jet Fuel Price'!$B:$B, MATCH($A498,'Input Hawaii Jet Fuel Price'!$A:$A, 0), 1)</f>
        <v/>
      </c>
      <c r="D498">
        <f>IFERROR(C498/B498,"")</f>
        <v/>
      </c>
      <c r="E498">
        <f>IFERROR(B498*$E$2,C498)</f>
        <v/>
      </c>
    </row>
    <row r="499" spans="1:5">
      <c r="A499" s="1" t="n">
        <v>45962</v>
      </c>
      <c r="B499">
        <f>INDEX('Input EIA Jet Fuel Price'!$B:$B, MATCH($A499+14,'Input EIA Jet Fuel Price'!$A:$A, 0),1)</f>
        <v/>
      </c>
      <c r="C499">
        <f>INDEX('Input Hawaii Jet Fuel Price'!$B:$B, MATCH($A499,'Input Hawaii Jet Fuel Price'!$A:$A, 0), 1)</f>
        <v/>
      </c>
      <c r="D499">
        <f>IFERROR(C499/B499,"")</f>
        <v/>
      </c>
      <c r="E499">
        <f>IFERROR(B499*$E$2,C499)</f>
        <v/>
      </c>
    </row>
    <row r="500" spans="1:5">
      <c r="A500" s="1" t="n">
        <v>45992</v>
      </c>
      <c r="B500">
        <f>INDEX('Input EIA Jet Fuel Price'!$B:$B, MATCH($A500+14,'Input EIA Jet Fuel Price'!$A:$A, 0),1)</f>
        <v/>
      </c>
      <c r="C500">
        <f>INDEX('Input Hawaii Jet Fuel Price'!$B:$B, MATCH($A500,'Input Hawaii Jet Fuel Price'!$A:$A, 0), 1)</f>
        <v/>
      </c>
      <c r="D500">
        <f>IFERROR(C500/B500,"")</f>
        <v/>
      </c>
      <c r="E500">
        <f>IFERROR(B500*$E$2,C500)</f>
        <v/>
      </c>
    </row>
    <row r="501" spans="1:5">
      <c r="A501" s="1" t="n">
        <v>46023</v>
      </c>
      <c r="B501">
        <f>INDEX('Input EIA Jet Fuel Price'!$B:$B, MATCH($A501+14,'Input EIA Jet Fuel Price'!$A:$A, 0),1)</f>
        <v/>
      </c>
      <c r="C501">
        <f>INDEX('Input Hawaii Jet Fuel Price'!$B:$B, MATCH($A501,'Input Hawaii Jet Fuel Price'!$A:$A, 0), 1)</f>
        <v/>
      </c>
      <c r="D501">
        <f>IFERROR(C501/B501,"")</f>
        <v/>
      </c>
      <c r="E501">
        <f>IFERROR(B501*$E$2,C501)</f>
        <v/>
      </c>
    </row>
    <row r="502" spans="1:5">
      <c r="A502" s="1" t="n">
        <v>46054</v>
      </c>
      <c r="B502">
        <f>INDEX('Input EIA Jet Fuel Price'!$B:$B, MATCH($A502+14,'Input EIA Jet Fuel Price'!$A:$A, 0),1)</f>
        <v/>
      </c>
      <c r="C502">
        <f>INDEX('Input Hawaii Jet Fuel Price'!$B:$B, MATCH($A502,'Input Hawaii Jet Fuel Price'!$A:$A, 0), 1)</f>
        <v/>
      </c>
      <c r="D502">
        <f>IFERROR(C502/B502,"")</f>
        <v/>
      </c>
      <c r="E502">
        <f>IFERROR(B502*$E$2,C502)</f>
        <v/>
      </c>
    </row>
    <row r="503" spans="1:5">
      <c r="A503" s="1" t="n">
        <v>46082</v>
      </c>
      <c r="B503">
        <f>INDEX('Input EIA Jet Fuel Price'!$B:$B, MATCH($A503+14,'Input EIA Jet Fuel Price'!$A:$A, 0),1)</f>
        <v/>
      </c>
      <c r="C503">
        <f>INDEX('Input Hawaii Jet Fuel Price'!$B:$B, MATCH($A503,'Input Hawaii Jet Fuel Price'!$A:$A, 0), 1)</f>
        <v/>
      </c>
      <c r="D503">
        <f>IFERROR(C503/B503,"")</f>
        <v/>
      </c>
      <c r="E503">
        <f>IFERROR(B503*$E$2,C503)</f>
        <v/>
      </c>
    </row>
    <row r="504" spans="1:5">
      <c r="A504" s="1" t="n">
        <v>46113</v>
      </c>
      <c r="B504">
        <f>INDEX('Input EIA Jet Fuel Price'!$B:$B, MATCH($A504+14,'Input EIA Jet Fuel Price'!$A:$A, 0),1)</f>
        <v/>
      </c>
      <c r="C504">
        <f>INDEX('Input Hawaii Jet Fuel Price'!$B:$B, MATCH($A504,'Input Hawaii Jet Fuel Price'!$A:$A, 0), 1)</f>
        <v/>
      </c>
      <c r="D504">
        <f>IFERROR(C504/B504,"")</f>
        <v/>
      </c>
      <c r="E504">
        <f>IFERROR(B504*$E$2,C504)</f>
        <v/>
      </c>
    </row>
    <row r="505" spans="1:5">
      <c r="A505" s="1" t="n">
        <v>46143</v>
      </c>
      <c r="B505">
        <f>INDEX('Input EIA Jet Fuel Price'!$B:$B, MATCH($A505+14,'Input EIA Jet Fuel Price'!$A:$A, 0),1)</f>
        <v/>
      </c>
      <c r="C505">
        <f>INDEX('Input Hawaii Jet Fuel Price'!$B:$B, MATCH($A505,'Input Hawaii Jet Fuel Price'!$A:$A, 0), 1)</f>
        <v/>
      </c>
      <c r="D505">
        <f>IFERROR(C505/B505,"")</f>
        <v/>
      </c>
      <c r="E505">
        <f>IFERROR(B505*$E$2,C505)</f>
        <v/>
      </c>
    </row>
    <row r="506" spans="1:5">
      <c r="A506" s="1" t="n">
        <v>46174</v>
      </c>
      <c r="B506">
        <f>INDEX('Input EIA Jet Fuel Price'!$B:$B, MATCH($A506+14,'Input EIA Jet Fuel Price'!$A:$A, 0),1)</f>
        <v/>
      </c>
      <c r="C506">
        <f>INDEX('Input Hawaii Jet Fuel Price'!$B:$B, MATCH($A506,'Input Hawaii Jet Fuel Price'!$A:$A, 0), 1)</f>
        <v/>
      </c>
      <c r="D506">
        <f>IFERROR(C506/B506,"")</f>
        <v/>
      </c>
      <c r="E506">
        <f>IFERROR(B506*$E$2,C506)</f>
        <v/>
      </c>
    </row>
    <row r="507" spans="1:5">
      <c r="A507" s="1" t="n">
        <v>46204</v>
      </c>
      <c r="B507">
        <f>INDEX('Input EIA Jet Fuel Price'!$B:$B, MATCH($A507+14,'Input EIA Jet Fuel Price'!$A:$A, 0),1)</f>
        <v/>
      </c>
      <c r="C507">
        <f>INDEX('Input Hawaii Jet Fuel Price'!$B:$B, MATCH($A507,'Input Hawaii Jet Fuel Price'!$A:$A, 0), 1)</f>
        <v/>
      </c>
      <c r="D507">
        <f>IFERROR(C507/B507,"")</f>
        <v/>
      </c>
      <c r="E507">
        <f>IFERROR(B507*$E$2,C507)</f>
        <v/>
      </c>
    </row>
    <row r="508" spans="1:5">
      <c r="A508" s="1" t="n">
        <v>46235</v>
      </c>
      <c r="B508">
        <f>INDEX('Input EIA Jet Fuel Price'!$B:$B, MATCH($A508+14,'Input EIA Jet Fuel Price'!$A:$A, 0),1)</f>
        <v/>
      </c>
      <c r="C508">
        <f>INDEX('Input Hawaii Jet Fuel Price'!$B:$B, MATCH($A508,'Input Hawaii Jet Fuel Price'!$A:$A, 0), 1)</f>
        <v/>
      </c>
      <c r="D508">
        <f>IFERROR(C508/B508,"")</f>
        <v/>
      </c>
      <c r="E508">
        <f>IFERROR(B508*$E$2,C508)</f>
        <v/>
      </c>
    </row>
    <row r="509" spans="1:5">
      <c r="A509" s="1" t="n">
        <v>46266</v>
      </c>
      <c r="B509">
        <f>INDEX('Input EIA Jet Fuel Price'!$B:$B, MATCH($A509+14,'Input EIA Jet Fuel Price'!$A:$A, 0),1)</f>
        <v/>
      </c>
      <c r="C509">
        <f>INDEX('Input Hawaii Jet Fuel Price'!$B:$B, MATCH($A509,'Input Hawaii Jet Fuel Price'!$A:$A, 0), 1)</f>
        <v/>
      </c>
      <c r="D509">
        <f>IFERROR(C509/B509,"")</f>
        <v/>
      </c>
      <c r="E509">
        <f>IFERROR(B509*$E$2,C509)</f>
        <v/>
      </c>
    </row>
    <row r="510" spans="1:5">
      <c r="A510" s="1" t="n">
        <v>46296</v>
      </c>
      <c r="B510">
        <f>INDEX('Input EIA Jet Fuel Price'!$B:$B, MATCH($A510+14,'Input EIA Jet Fuel Price'!$A:$A, 0),1)</f>
        <v/>
      </c>
      <c r="C510">
        <f>INDEX('Input Hawaii Jet Fuel Price'!$B:$B, MATCH($A510,'Input Hawaii Jet Fuel Price'!$A:$A, 0), 1)</f>
        <v/>
      </c>
      <c r="D510">
        <f>IFERROR(C510/B510,"")</f>
        <v/>
      </c>
      <c r="E510">
        <f>IFERROR(B510*$E$2,C510)</f>
        <v/>
      </c>
    </row>
    <row r="511" spans="1:5">
      <c r="A511" s="1" t="n">
        <v>46327</v>
      </c>
      <c r="B511">
        <f>INDEX('Input EIA Jet Fuel Price'!$B:$B, MATCH($A511+14,'Input EIA Jet Fuel Price'!$A:$A, 0),1)</f>
        <v/>
      </c>
      <c r="C511">
        <f>INDEX('Input Hawaii Jet Fuel Price'!$B:$B, MATCH($A511,'Input Hawaii Jet Fuel Price'!$A:$A, 0), 1)</f>
        <v/>
      </c>
      <c r="D511">
        <f>IFERROR(C511/B511,"")</f>
        <v/>
      </c>
      <c r="E511">
        <f>IFERROR(B511*$E$2,C511)</f>
        <v/>
      </c>
    </row>
    <row r="512" spans="1:5">
      <c r="A512" s="1" t="n">
        <v>46357</v>
      </c>
      <c r="B512">
        <f>INDEX('Input EIA Jet Fuel Price'!$B:$B, MATCH($A512+14,'Input EIA Jet Fuel Price'!$A:$A, 0),1)</f>
        <v/>
      </c>
      <c r="C512">
        <f>INDEX('Input Hawaii Jet Fuel Price'!$B:$B, MATCH($A512,'Input Hawaii Jet Fuel Price'!$A:$A, 0), 1)</f>
        <v/>
      </c>
      <c r="D512">
        <f>IFERROR(C512/B512,"")</f>
        <v/>
      </c>
      <c r="E512">
        <f>IFERROR(B512*$E$2,C512)</f>
        <v/>
      </c>
    </row>
    <row r="513" spans="1:5">
      <c r="A513" s="1" t="n">
        <v>46388</v>
      </c>
      <c r="B513">
        <f>INDEX('Input EIA Jet Fuel Price'!$B:$B, MATCH($A513+14,'Input EIA Jet Fuel Price'!$A:$A, 0),1)</f>
        <v/>
      </c>
      <c r="C513">
        <f>INDEX('Input Hawaii Jet Fuel Price'!$B:$B, MATCH($A513,'Input Hawaii Jet Fuel Price'!$A:$A, 0), 1)</f>
        <v/>
      </c>
      <c r="D513">
        <f>IFERROR(C513/B513,"")</f>
        <v/>
      </c>
      <c r="E513">
        <f>IFERROR(B513*$E$2,C513)</f>
        <v/>
      </c>
    </row>
    <row r="514" spans="1:5">
      <c r="A514" s="1" t="n">
        <v>46419</v>
      </c>
      <c r="B514">
        <f>INDEX('Input EIA Jet Fuel Price'!$B:$B, MATCH($A514+14,'Input EIA Jet Fuel Price'!$A:$A, 0),1)</f>
        <v/>
      </c>
      <c r="C514">
        <f>INDEX('Input Hawaii Jet Fuel Price'!$B:$B, MATCH($A514,'Input Hawaii Jet Fuel Price'!$A:$A, 0), 1)</f>
        <v/>
      </c>
      <c r="D514">
        <f>IFERROR(C514/B514,"")</f>
        <v/>
      </c>
      <c r="E514">
        <f>IFERROR(B514*$E$2,C514)</f>
        <v/>
      </c>
    </row>
    <row r="515" spans="1:5">
      <c r="A515" s="1" t="n">
        <v>46447</v>
      </c>
      <c r="B515">
        <f>INDEX('Input EIA Jet Fuel Price'!$B:$B, MATCH($A515+14,'Input EIA Jet Fuel Price'!$A:$A, 0),1)</f>
        <v/>
      </c>
      <c r="C515">
        <f>INDEX('Input Hawaii Jet Fuel Price'!$B:$B, MATCH($A515,'Input Hawaii Jet Fuel Price'!$A:$A, 0), 1)</f>
        <v/>
      </c>
      <c r="D515">
        <f>IFERROR(C515/B515,"")</f>
        <v/>
      </c>
      <c r="E515">
        <f>IFERROR(B515*$E$2,C515)</f>
        <v/>
      </c>
    </row>
    <row r="516" spans="1:5">
      <c r="A516" s="1" t="n">
        <v>46478</v>
      </c>
      <c r="B516">
        <f>INDEX('Input EIA Jet Fuel Price'!$B:$B, MATCH($A516+14,'Input EIA Jet Fuel Price'!$A:$A, 0),1)</f>
        <v/>
      </c>
      <c r="C516">
        <f>INDEX('Input Hawaii Jet Fuel Price'!$B:$B, MATCH($A516,'Input Hawaii Jet Fuel Price'!$A:$A, 0), 1)</f>
        <v/>
      </c>
      <c r="D516">
        <f>IFERROR(C516/B516,"")</f>
        <v/>
      </c>
      <c r="E516">
        <f>IFERROR(B516*$E$2,C516)</f>
        <v/>
      </c>
    </row>
    <row r="517" spans="1:5">
      <c r="A517" s="1" t="n">
        <v>46508</v>
      </c>
      <c r="B517">
        <f>INDEX('Input EIA Jet Fuel Price'!$B:$B, MATCH($A517+14,'Input EIA Jet Fuel Price'!$A:$A, 0),1)</f>
        <v/>
      </c>
      <c r="C517">
        <f>INDEX('Input Hawaii Jet Fuel Price'!$B:$B, MATCH($A517,'Input Hawaii Jet Fuel Price'!$A:$A, 0), 1)</f>
        <v/>
      </c>
      <c r="D517">
        <f>IFERROR(C517/B517,"")</f>
        <v/>
      </c>
      <c r="E517">
        <f>IFERROR(B517*$E$2,C517)</f>
        <v/>
      </c>
    </row>
    <row r="518" spans="1:5">
      <c r="A518" s="1" t="n">
        <v>46539</v>
      </c>
      <c r="B518">
        <f>INDEX('Input EIA Jet Fuel Price'!$B:$B, MATCH($A518+14,'Input EIA Jet Fuel Price'!$A:$A, 0),1)</f>
        <v/>
      </c>
      <c r="C518">
        <f>INDEX('Input Hawaii Jet Fuel Price'!$B:$B, MATCH($A518,'Input Hawaii Jet Fuel Price'!$A:$A, 0), 1)</f>
        <v/>
      </c>
      <c r="D518">
        <f>IFERROR(C518/B518,"")</f>
        <v/>
      </c>
      <c r="E518">
        <f>IFERROR(B518*$E$2,C518)</f>
        <v/>
      </c>
    </row>
    <row r="519" spans="1:5">
      <c r="A519" s="1" t="n">
        <v>46569</v>
      </c>
      <c r="B519">
        <f>INDEX('Input EIA Jet Fuel Price'!$B:$B, MATCH($A519+14,'Input EIA Jet Fuel Price'!$A:$A, 0),1)</f>
        <v/>
      </c>
      <c r="C519">
        <f>INDEX('Input Hawaii Jet Fuel Price'!$B:$B, MATCH($A519,'Input Hawaii Jet Fuel Price'!$A:$A, 0), 1)</f>
        <v/>
      </c>
      <c r="D519">
        <f>IFERROR(C519/B519,"")</f>
        <v/>
      </c>
      <c r="E519">
        <f>IFERROR(B519*$E$2,C519)</f>
        <v/>
      </c>
    </row>
    <row r="520" spans="1:5">
      <c r="A520" s="1" t="n">
        <v>46600</v>
      </c>
      <c r="B520">
        <f>INDEX('Input EIA Jet Fuel Price'!$B:$B, MATCH($A520+14,'Input EIA Jet Fuel Price'!$A:$A, 0),1)</f>
        <v/>
      </c>
      <c r="C520">
        <f>INDEX('Input Hawaii Jet Fuel Price'!$B:$B, MATCH($A520,'Input Hawaii Jet Fuel Price'!$A:$A, 0), 1)</f>
        <v/>
      </c>
      <c r="D520">
        <f>IFERROR(C520/B520,"")</f>
        <v/>
      </c>
      <c r="E520">
        <f>IFERROR(B520*$E$2,C520)</f>
        <v/>
      </c>
    </row>
    <row r="521" spans="1:5">
      <c r="A521" s="1" t="n">
        <v>46631</v>
      </c>
      <c r="B521">
        <f>INDEX('Input EIA Jet Fuel Price'!$B:$B, MATCH($A521+14,'Input EIA Jet Fuel Price'!$A:$A, 0),1)</f>
        <v/>
      </c>
      <c r="C521">
        <f>INDEX('Input Hawaii Jet Fuel Price'!$B:$B, MATCH($A521,'Input Hawaii Jet Fuel Price'!$A:$A, 0), 1)</f>
        <v/>
      </c>
      <c r="D521">
        <f>IFERROR(C521/B521,"")</f>
        <v/>
      </c>
      <c r="E521">
        <f>IFERROR(B521*$E$2,C521)</f>
        <v/>
      </c>
    </row>
    <row r="522" spans="1:5">
      <c r="A522" s="1" t="n">
        <v>46661</v>
      </c>
      <c r="B522">
        <f>INDEX('Input EIA Jet Fuel Price'!$B:$B, MATCH($A522+14,'Input EIA Jet Fuel Price'!$A:$A, 0),1)</f>
        <v/>
      </c>
      <c r="C522">
        <f>INDEX('Input Hawaii Jet Fuel Price'!$B:$B, MATCH($A522,'Input Hawaii Jet Fuel Price'!$A:$A, 0), 1)</f>
        <v/>
      </c>
      <c r="D522">
        <f>IFERROR(C522/B522,"")</f>
        <v/>
      </c>
      <c r="E522">
        <f>IFERROR(B522*$E$2,C522)</f>
        <v/>
      </c>
    </row>
    <row r="523" spans="1:5">
      <c r="A523" s="1" t="n">
        <v>46692</v>
      </c>
      <c r="B523">
        <f>INDEX('Input EIA Jet Fuel Price'!$B:$B, MATCH($A523+14,'Input EIA Jet Fuel Price'!$A:$A, 0),1)</f>
        <v/>
      </c>
      <c r="C523">
        <f>INDEX('Input Hawaii Jet Fuel Price'!$B:$B, MATCH($A523,'Input Hawaii Jet Fuel Price'!$A:$A, 0), 1)</f>
        <v/>
      </c>
      <c r="D523">
        <f>IFERROR(C523/B523,"")</f>
        <v/>
      </c>
      <c r="E523">
        <f>IFERROR(B523*$E$2,C523)</f>
        <v/>
      </c>
    </row>
    <row r="524" spans="1:5">
      <c r="A524" s="1" t="n">
        <v>46722</v>
      </c>
      <c r="B524">
        <f>INDEX('Input EIA Jet Fuel Price'!$B:$B, MATCH($A524+14,'Input EIA Jet Fuel Price'!$A:$A, 0),1)</f>
        <v/>
      </c>
      <c r="C524">
        <f>INDEX('Input Hawaii Jet Fuel Price'!$B:$B, MATCH($A524,'Input Hawaii Jet Fuel Price'!$A:$A, 0), 1)</f>
        <v/>
      </c>
      <c r="D524">
        <f>IFERROR(C524/B524,"")</f>
        <v/>
      </c>
      <c r="E524">
        <f>IFERROR(B524*$E$2,C524)</f>
        <v/>
      </c>
    </row>
    <row r="525" spans="1:5">
      <c r="A525" s="1" t="n">
        <v>46753</v>
      </c>
      <c r="B525">
        <f>INDEX('Input EIA Jet Fuel Price'!$B:$B, MATCH($A525+14,'Input EIA Jet Fuel Price'!$A:$A, 0),1)</f>
        <v/>
      </c>
      <c r="C525">
        <f>INDEX('Input Hawaii Jet Fuel Price'!$B:$B, MATCH($A525,'Input Hawaii Jet Fuel Price'!$A:$A, 0), 1)</f>
        <v/>
      </c>
      <c r="D525">
        <f>IFERROR(C525/B525,"")</f>
        <v/>
      </c>
      <c r="E525">
        <f>IFERROR(B525*$E$2,C525)</f>
        <v/>
      </c>
    </row>
    <row r="526" spans="1:5">
      <c r="A526" s="1" t="n">
        <v>46784</v>
      </c>
      <c r="B526">
        <f>INDEX('Input EIA Jet Fuel Price'!$B:$B, MATCH($A526+14,'Input EIA Jet Fuel Price'!$A:$A, 0),1)</f>
        <v/>
      </c>
      <c r="C526">
        <f>INDEX('Input Hawaii Jet Fuel Price'!$B:$B, MATCH($A526,'Input Hawaii Jet Fuel Price'!$A:$A, 0), 1)</f>
        <v/>
      </c>
      <c r="D526">
        <f>IFERROR(C526/B526,"")</f>
        <v/>
      </c>
      <c r="E526">
        <f>IFERROR(B526*$E$2,C526)</f>
        <v/>
      </c>
    </row>
    <row r="527" spans="1:5">
      <c r="A527" s="1" t="n">
        <v>46813</v>
      </c>
      <c r="B527">
        <f>INDEX('Input EIA Jet Fuel Price'!$B:$B, MATCH($A527+14,'Input EIA Jet Fuel Price'!$A:$A, 0),1)</f>
        <v/>
      </c>
      <c r="C527">
        <f>INDEX('Input Hawaii Jet Fuel Price'!$B:$B, MATCH($A527,'Input Hawaii Jet Fuel Price'!$A:$A, 0), 1)</f>
        <v/>
      </c>
      <c r="D527">
        <f>IFERROR(C527/B527,"")</f>
        <v/>
      </c>
      <c r="E527">
        <f>IFERROR(B527*$E$2,C527)</f>
        <v/>
      </c>
    </row>
    <row r="528" spans="1:5">
      <c r="A528" s="1" t="n">
        <v>46844</v>
      </c>
      <c r="B528">
        <f>INDEX('Input EIA Jet Fuel Price'!$B:$B, MATCH($A528+14,'Input EIA Jet Fuel Price'!$A:$A, 0),1)</f>
        <v/>
      </c>
      <c r="C528">
        <f>INDEX('Input Hawaii Jet Fuel Price'!$B:$B, MATCH($A528,'Input Hawaii Jet Fuel Price'!$A:$A, 0), 1)</f>
        <v/>
      </c>
      <c r="D528">
        <f>IFERROR(C528/B528,"")</f>
        <v/>
      </c>
      <c r="E528">
        <f>IFERROR(B528*$E$2,C528)</f>
        <v/>
      </c>
    </row>
    <row r="529" spans="1:5">
      <c r="A529" s="1" t="n">
        <v>46874</v>
      </c>
      <c r="B529">
        <f>INDEX('Input EIA Jet Fuel Price'!$B:$B, MATCH($A529+14,'Input EIA Jet Fuel Price'!$A:$A, 0),1)</f>
        <v/>
      </c>
      <c r="C529">
        <f>INDEX('Input Hawaii Jet Fuel Price'!$B:$B, MATCH($A529,'Input Hawaii Jet Fuel Price'!$A:$A, 0), 1)</f>
        <v/>
      </c>
      <c r="D529">
        <f>IFERROR(C529/B529,"")</f>
        <v/>
      </c>
      <c r="E529">
        <f>IFERROR(B529*$E$2,C529)</f>
        <v/>
      </c>
    </row>
    <row r="530" spans="1:5">
      <c r="A530" s="1" t="n">
        <v>46905</v>
      </c>
      <c r="B530">
        <f>INDEX('Input EIA Jet Fuel Price'!$B:$B, MATCH($A530+14,'Input EIA Jet Fuel Price'!$A:$A, 0),1)</f>
        <v/>
      </c>
      <c r="C530">
        <f>INDEX('Input Hawaii Jet Fuel Price'!$B:$B, MATCH($A530,'Input Hawaii Jet Fuel Price'!$A:$A, 0), 1)</f>
        <v/>
      </c>
      <c r="D530">
        <f>IFERROR(C530/B530,"")</f>
        <v/>
      </c>
      <c r="E530">
        <f>IFERROR(B530*$E$2,C530)</f>
        <v/>
      </c>
    </row>
    <row r="531" spans="1:5">
      <c r="A531" s="1" t="n">
        <v>46935</v>
      </c>
      <c r="B531">
        <f>INDEX('Input EIA Jet Fuel Price'!$B:$B, MATCH($A531+14,'Input EIA Jet Fuel Price'!$A:$A, 0),1)</f>
        <v/>
      </c>
      <c r="C531">
        <f>INDEX('Input Hawaii Jet Fuel Price'!$B:$B, MATCH($A531,'Input Hawaii Jet Fuel Price'!$A:$A, 0), 1)</f>
        <v/>
      </c>
      <c r="D531">
        <f>IFERROR(C531/B531,"")</f>
        <v/>
      </c>
      <c r="E531">
        <f>IFERROR(B531*$E$2,C531)</f>
        <v/>
      </c>
    </row>
    <row r="532" spans="1:5">
      <c r="A532" s="1" t="n">
        <v>46966</v>
      </c>
      <c r="B532">
        <f>INDEX('Input EIA Jet Fuel Price'!$B:$B, MATCH($A532+14,'Input EIA Jet Fuel Price'!$A:$A, 0),1)</f>
        <v/>
      </c>
      <c r="C532">
        <f>INDEX('Input Hawaii Jet Fuel Price'!$B:$B, MATCH($A532,'Input Hawaii Jet Fuel Price'!$A:$A, 0), 1)</f>
        <v/>
      </c>
      <c r="D532">
        <f>IFERROR(C532/B532,"")</f>
        <v/>
      </c>
      <c r="E532">
        <f>IFERROR(B532*$E$2,C532)</f>
        <v/>
      </c>
    </row>
    <row r="533" spans="1:5">
      <c r="A533" s="1" t="n">
        <v>46997</v>
      </c>
      <c r="B533">
        <f>INDEX('Input EIA Jet Fuel Price'!$B:$B, MATCH($A533+14,'Input EIA Jet Fuel Price'!$A:$A, 0),1)</f>
        <v/>
      </c>
      <c r="C533">
        <f>INDEX('Input Hawaii Jet Fuel Price'!$B:$B, MATCH($A533,'Input Hawaii Jet Fuel Price'!$A:$A, 0), 1)</f>
        <v/>
      </c>
      <c r="D533">
        <f>IFERROR(C533/B533,"")</f>
        <v/>
      </c>
      <c r="E533">
        <f>IFERROR(B533*$E$2,C533)</f>
        <v/>
      </c>
    </row>
    <row r="534" spans="1:5">
      <c r="A534" s="1" t="n">
        <v>47027</v>
      </c>
      <c r="B534">
        <f>INDEX('Input EIA Jet Fuel Price'!$B:$B, MATCH($A534+14,'Input EIA Jet Fuel Price'!$A:$A, 0),1)</f>
        <v/>
      </c>
      <c r="C534">
        <f>INDEX('Input Hawaii Jet Fuel Price'!$B:$B, MATCH($A534,'Input Hawaii Jet Fuel Price'!$A:$A, 0), 1)</f>
        <v/>
      </c>
      <c r="D534">
        <f>IFERROR(C534/B534,"")</f>
        <v/>
      </c>
      <c r="E534">
        <f>IFERROR(B534*$E$2,C534)</f>
        <v/>
      </c>
    </row>
    <row r="535" spans="1:5">
      <c r="A535" s="1" t="n">
        <v>47058</v>
      </c>
      <c r="B535">
        <f>INDEX('Input EIA Jet Fuel Price'!$B:$B, MATCH($A535+14,'Input EIA Jet Fuel Price'!$A:$A, 0),1)</f>
        <v/>
      </c>
      <c r="C535">
        <f>INDEX('Input Hawaii Jet Fuel Price'!$B:$B, MATCH($A535,'Input Hawaii Jet Fuel Price'!$A:$A, 0), 1)</f>
        <v/>
      </c>
      <c r="D535">
        <f>IFERROR(C535/B535,"")</f>
        <v/>
      </c>
      <c r="E535">
        <f>IFERROR(B535*$E$2,C535)</f>
        <v/>
      </c>
    </row>
    <row r="536" spans="1:5">
      <c r="A536" s="1" t="n">
        <v>47088</v>
      </c>
      <c r="B536">
        <f>INDEX('Input EIA Jet Fuel Price'!$B:$B, MATCH($A536+14,'Input EIA Jet Fuel Price'!$A:$A, 0),1)</f>
        <v/>
      </c>
      <c r="C536">
        <f>INDEX('Input Hawaii Jet Fuel Price'!$B:$B, MATCH($A536,'Input Hawaii Jet Fuel Price'!$A:$A, 0), 1)</f>
        <v/>
      </c>
      <c r="D536">
        <f>IFERROR(C536/B536,"")</f>
        <v/>
      </c>
      <c r="E536">
        <f>IFERROR(B536*$E$2,C536)</f>
        <v/>
      </c>
    </row>
    <row r="537" spans="1:5">
      <c r="A537" s="1" t="n">
        <v>47119</v>
      </c>
      <c r="B537">
        <f>INDEX('Input EIA Jet Fuel Price'!$B:$B, MATCH($A537+14,'Input EIA Jet Fuel Price'!$A:$A, 0),1)</f>
        <v/>
      </c>
      <c r="C537">
        <f>INDEX('Input Hawaii Jet Fuel Price'!$B:$B, MATCH($A537,'Input Hawaii Jet Fuel Price'!$A:$A, 0), 1)</f>
        <v/>
      </c>
      <c r="D537">
        <f>IFERROR(C537/B537,"")</f>
        <v/>
      </c>
      <c r="E537">
        <f>IFERROR(B537*$E$2,C537)</f>
        <v/>
      </c>
    </row>
    <row r="538" spans="1:5">
      <c r="A538" s="1" t="n">
        <v>47150</v>
      </c>
      <c r="B538">
        <f>INDEX('Input EIA Jet Fuel Price'!$B:$B, MATCH($A538+14,'Input EIA Jet Fuel Price'!$A:$A, 0),1)</f>
        <v/>
      </c>
      <c r="C538">
        <f>INDEX('Input Hawaii Jet Fuel Price'!$B:$B, MATCH($A538,'Input Hawaii Jet Fuel Price'!$A:$A, 0), 1)</f>
        <v/>
      </c>
      <c r="D538">
        <f>IFERROR(C538/B538,"")</f>
        <v/>
      </c>
      <c r="E538">
        <f>IFERROR(B538*$E$2,C538)</f>
        <v/>
      </c>
    </row>
    <row r="539" spans="1:5">
      <c r="A539" s="1" t="n">
        <v>47178</v>
      </c>
      <c r="B539">
        <f>INDEX('Input EIA Jet Fuel Price'!$B:$B, MATCH($A539+14,'Input EIA Jet Fuel Price'!$A:$A, 0),1)</f>
        <v/>
      </c>
      <c r="C539">
        <f>INDEX('Input Hawaii Jet Fuel Price'!$B:$B, MATCH($A539,'Input Hawaii Jet Fuel Price'!$A:$A, 0), 1)</f>
        <v/>
      </c>
      <c r="D539">
        <f>IFERROR(C539/B539,"")</f>
        <v/>
      </c>
      <c r="E539">
        <f>IFERROR(B539*$E$2,C539)</f>
        <v/>
      </c>
    </row>
    <row r="540" spans="1:5">
      <c r="A540" s="1" t="n">
        <v>47209</v>
      </c>
      <c r="B540">
        <f>INDEX('Input EIA Jet Fuel Price'!$B:$B, MATCH($A540+14,'Input EIA Jet Fuel Price'!$A:$A, 0),1)</f>
        <v/>
      </c>
      <c r="C540">
        <f>INDEX('Input Hawaii Jet Fuel Price'!$B:$B, MATCH($A540,'Input Hawaii Jet Fuel Price'!$A:$A, 0), 1)</f>
        <v/>
      </c>
      <c r="D540">
        <f>IFERROR(C540/B540,"")</f>
        <v/>
      </c>
      <c r="E540">
        <f>IFERROR(B540*$E$2,C540)</f>
        <v/>
      </c>
    </row>
    <row r="541" spans="1:5">
      <c r="A541" s="1" t="n">
        <v>47239</v>
      </c>
      <c r="B541">
        <f>INDEX('Input EIA Jet Fuel Price'!$B:$B, MATCH($A541+14,'Input EIA Jet Fuel Price'!$A:$A, 0),1)</f>
        <v/>
      </c>
      <c r="C541">
        <f>INDEX('Input Hawaii Jet Fuel Price'!$B:$B, MATCH($A541,'Input Hawaii Jet Fuel Price'!$A:$A, 0), 1)</f>
        <v/>
      </c>
      <c r="D541">
        <f>IFERROR(C541/B541,"")</f>
        <v/>
      </c>
      <c r="E541">
        <f>IFERROR(B541*$E$2,C541)</f>
        <v/>
      </c>
    </row>
    <row r="542" spans="1:5">
      <c r="A542" s="1" t="n">
        <v>47270</v>
      </c>
      <c r="B542">
        <f>INDEX('Input EIA Jet Fuel Price'!$B:$B, MATCH($A542+14,'Input EIA Jet Fuel Price'!$A:$A, 0),1)</f>
        <v/>
      </c>
      <c r="C542">
        <f>INDEX('Input Hawaii Jet Fuel Price'!$B:$B, MATCH($A542,'Input Hawaii Jet Fuel Price'!$A:$A, 0), 1)</f>
        <v/>
      </c>
      <c r="D542">
        <f>IFERROR(C542/B542,"")</f>
        <v/>
      </c>
      <c r="E542">
        <f>IFERROR(B542*$E$2,C542)</f>
        <v/>
      </c>
    </row>
    <row r="543" spans="1:5">
      <c r="A543" s="1" t="n">
        <v>47300</v>
      </c>
      <c r="B543">
        <f>INDEX('Input EIA Jet Fuel Price'!$B:$B, MATCH($A543+14,'Input EIA Jet Fuel Price'!$A:$A, 0),1)</f>
        <v/>
      </c>
      <c r="C543">
        <f>INDEX('Input Hawaii Jet Fuel Price'!$B:$B, MATCH($A543,'Input Hawaii Jet Fuel Price'!$A:$A, 0), 1)</f>
        <v/>
      </c>
      <c r="D543">
        <f>IFERROR(C543/B543,"")</f>
        <v/>
      </c>
      <c r="E543">
        <f>IFERROR(B543*$E$2,C543)</f>
        <v/>
      </c>
    </row>
    <row r="544" spans="1:5">
      <c r="A544" s="1" t="n">
        <v>47331</v>
      </c>
      <c r="B544">
        <f>INDEX('Input EIA Jet Fuel Price'!$B:$B, MATCH($A544+14,'Input EIA Jet Fuel Price'!$A:$A, 0),1)</f>
        <v/>
      </c>
      <c r="C544">
        <f>INDEX('Input Hawaii Jet Fuel Price'!$B:$B, MATCH($A544,'Input Hawaii Jet Fuel Price'!$A:$A, 0), 1)</f>
        <v/>
      </c>
      <c r="D544">
        <f>IFERROR(C544/B544,"")</f>
        <v/>
      </c>
      <c r="E544">
        <f>IFERROR(B544*$E$2,C544)</f>
        <v/>
      </c>
    </row>
    <row r="545" spans="1:5">
      <c r="A545" s="1" t="n">
        <v>47362</v>
      </c>
      <c r="B545">
        <f>INDEX('Input EIA Jet Fuel Price'!$B:$B, MATCH($A545+14,'Input EIA Jet Fuel Price'!$A:$A, 0),1)</f>
        <v/>
      </c>
      <c r="C545">
        <f>INDEX('Input Hawaii Jet Fuel Price'!$B:$B, MATCH($A545,'Input Hawaii Jet Fuel Price'!$A:$A, 0), 1)</f>
        <v/>
      </c>
      <c r="D545">
        <f>IFERROR(C545/B545,"")</f>
        <v/>
      </c>
      <c r="E545">
        <f>IFERROR(B545*$E$2,C545)</f>
        <v/>
      </c>
    </row>
    <row r="546" spans="1:5">
      <c r="A546" s="1" t="n">
        <v>47392</v>
      </c>
      <c r="B546">
        <f>INDEX('Input EIA Jet Fuel Price'!$B:$B, MATCH($A546+14,'Input EIA Jet Fuel Price'!$A:$A, 0),1)</f>
        <v/>
      </c>
      <c r="C546">
        <f>INDEX('Input Hawaii Jet Fuel Price'!$B:$B, MATCH($A546,'Input Hawaii Jet Fuel Price'!$A:$A, 0), 1)</f>
        <v/>
      </c>
      <c r="D546">
        <f>IFERROR(C546/B546,"")</f>
        <v/>
      </c>
      <c r="E546">
        <f>IFERROR(B546*$E$2,C546)</f>
        <v/>
      </c>
    </row>
    <row r="547" spans="1:5">
      <c r="A547" s="1" t="n">
        <v>47423</v>
      </c>
      <c r="B547">
        <f>INDEX('Input EIA Jet Fuel Price'!$B:$B, MATCH($A547+14,'Input EIA Jet Fuel Price'!$A:$A, 0),1)</f>
        <v/>
      </c>
      <c r="C547">
        <f>INDEX('Input Hawaii Jet Fuel Price'!$B:$B, MATCH($A547,'Input Hawaii Jet Fuel Price'!$A:$A, 0), 1)</f>
        <v/>
      </c>
      <c r="D547">
        <f>IFERROR(C547/B547,"")</f>
        <v/>
      </c>
      <c r="E547">
        <f>IFERROR(B547*$E$2,C547)</f>
        <v/>
      </c>
    </row>
    <row r="548" spans="1:5">
      <c r="A548" s="1" t="n">
        <v>47453</v>
      </c>
      <c r="B548">
        <f>INDEX('Input EIA Jet Fuel Price'!$B:$B, MATCH($A548+14,'Input EIA Jet Fuel Price'!$A:$A, 0),1)</f>
        <v/>
      </c>
      <c r="C548">
        <f>INDEX('Input Hawaii Jet Fuel Price'!$B:$B, MATCH($A548,'Input Hawaii Jet Fuel Price'!$A:$A, 0), 1)</f>
        <v/>
      </c>
      <c r="D548">
        <f>IFERROR(C548/B548,"")</f>
        <v/>
      </c>
      <c r="E548">
        <f>IFERROR(B548*$E$2,C548)</f>
        <v/>
      </c>
    </row>
    <row r="549" spans="1:5">
      <c r="A549" s="1" t="n">
        <v>47484</v>
      </c>
      <c r="B549">
        <f>INDEX('Input EIA Jet Fuel Price'!$B:$B, MATCH($A549+14,'Input EIA Jet Fuel Price'!$A:$A, 0),1)</f>
        <v/>
      </c>
      <c r="C549">
        <f>INDEX('Input Hawaii Jet Fuel Price'!$B:$B, MATCH($A549,'Input Hawaii Jet Fuel Price'!$A:$A, 0), 1)</f>
        <v/>
      </c>
      <c r="D549">
        <f>IFERROR(C549/B549,"")</f>
        <v/>
      </c>
      <c r="E549">
        <f>IFERROR(B549*$E$2,C549)</f>
        <v/>
      </c>
    </row>
    <row r="550" spans="1:5">
      <c r="A550" s="1" t="n">
        <v>47515</v>
      </c>
      <c r="B550">
        <f>INDEX('Input EIA Jet Fuel Price'!$B:$B, MATCH($A550+14,'Input EIA Jet Fuel Price'!$A:$A, 0),1)</f>
        <v/>
      </c>
      <c r="C550">
        <f>INDEX('Input Hawaii Jet Fuel Price'!$B:$B, MATCH($A550,'Input Hawaii Jet Fuel Price'!$A:$A, 0), 1)</f>
        <v/>
      </c>
      <c r="D550">
        <f>IFERROR(C550/B550,"")</f>
        <v/>
      </c>
      <c r="E550">
        <f>IFERROR(B550*$E$2,C550)</f>
        <v/>
      </c>
    </row>
    <row r="551" spans="1:5">
      <c r="A551" s="1" t="n">
        <v>47543</v>
      </c>
      <c r="B551">
        <f>INDEX('Input EIA Jet Fuel Price'!$B:$B, MATCH($A551+14,'Input EIA Jet Fuel Price'!$A:$A, 0),1)</f>
        <v/>
      </c>
      <c r="C551">
        <f>INDEX('Input Hawaii Jet Fuel Price'!$B:$B, MATCH($A551,'Input Hawaii Jet Fuel Price'!$A:$A, 0), 1)</f>
        <v/>
      </c>
      <c r="D551">
        <f>IFERROR(C551/B551,"")</f>
        <v/>
      </c>
      <c r="E551">
        <f>IFERROR(B551*$E$2,C551)</f>
        <v/>
      </c>
    </row>
    <row r="552" spans="1:5">
      <c r="A552" s="1" t="n">
        <v>47574</v>
      </c>
      <c r="B552">
        <f>INDEX('Input EIA Jet Fuel Price'!$B:$B, MATCH($A552+14,'Input EIA Jet Fuel Price'!$A:$A, 0),1)</f>
        <v/>
      </c>
      <c r="C552">
        <f>INDEX('Input Hawaii Jet Fuel Price'!$B:$B, MATCH($A552,'Input Hawaii Jet Fuel Price'!$A:$A, 0), 1)</f>
        <v/>
      </c>
      <c r="D552">
        <f>IFERROR(C552/B552,"")</f>
        <v/>
      </c>
      <c r="E552">
        <f>IFERROR(B552*$E$2,C552)</f>
        <v/>
      </c>
    </row>
    <row r="553" spans="1:5">
      <c r="A553" s="1" t="n">
        <v>47604</v>
      </c>
      <c r="B553">
        <f>INDEX('Input EIA Jet Fuel Price'!$B:$B, MATCH($A553+14,'Input EIA Jet Fuel Price'!$A:$A, 0),1)</f>
        <v/>
      </c>
      <c r="C553">
        <f>INDEX('Input Hawaii Jet Fuel Price'!$B:$B, MATCH($A553,'Input Hawaii Jet Fuel Price'!$A:$A, 0), 1)</f>
        <v/>
      </c>
      <c r="D553">
        <f>IFERROR(C553/B553,"")</f>
        <v/>
      </c>
      <c r="E553">
        <f>IFERROR(B553*$E$2,C553)</f>
        <v/>
      </c>
    </row>
    <row r="554" spans="1:5">
      <c r="A554" s="1" t="n">
        <v>47635</v>
      </c>
      <c r="B554">
        <f>INDEX('Input EIA Jet Fuel Price'!$B:$B, MATCH($A554+14,'Input EIA Jet Fuel Price'!$A:$A, 0),1)</f>
        <v/>
      </c>
      <c r="C554">
        <f>INDEX('Input Hawaii Jet Fuel Price'!$B:$B, MATCH($A554,'Input Hawaii Jet Fuel Price'!$A:$A, 0), 1)</f>
        <v/>
      </c>
      <c r="D554">
        <f>IFERROR(C554/B554,"")</f>
        <v/>
      </c>
      <c r="E554">
        <f>IFERROR(B554*$E$2,C554)</f>
        <v/>
      </c>
    </row>
    <row r="555" spans="1:5">
      <c r="A555" s="1" t="n">
        <v>47665</v>
      </c>
      <c r="B555">
        <f>INDEX('Input EIA Jet Fuel Price'!$B:$B, MATCH($A555+14,'Input EIA Jet Fuel Price'!$A:$A, 0),1)</f>
        <v/>
      </c>
      <c r="C555">
        <f>INDEX('Input Hawaii Jet Fuel Price'!$B:$B, MATCH($A555,'Input Hawaii Jet Fuel Price'!$A:$A, 0), 1)</f>
        <v/>
      </c>
      <c r="D555">
        <f>IFERROR(C555/B555,"")</f>
        <v/>
      </c>
      <c r="E555">
        <f>IFERROR(B555*$E$2,C555)</f>
        <v/>
      </c>
    </row>
    <row r="556" spans="1:5">
      <c r="A556" s="1" t="n">
        <v>47696</v>
      </c>
      <c r="B556">
        <f>INDEX('Input EIA Jet Fuel Price'!$B:$B, MATCH($A556+14,'Input EIA Jet Fuel Price'!$A:$A, 0),1)</f>
        <v/>
      </c>
      <c r="C556">
        <f>INDEX('Input Hawaii Jet Fuel Price'!$B:$B, MATCH($A556,'Input Hawaii Jet Fuel Price'!$A:$A, 0), 1)</f>
        <v/>
      </c>
      <c r="D556">
        <f>IFERROR(C556/B556,"")</f>
        <v/>
      </c>
      <c r="E556">
        <f>IFERROR(B556*$E$2,C556)</f>
        <v/>
      </c>
    </row>
    <row r="557" spans="1:5">
      <c r="A557" s="1" t="n">
        <v>47727</v>
      </c>
      <c r="B557">
        <f>INDEX('Input EIA Jet Fuel Price'!$B:$B, MATCH($A557+14,'Input EIA Jet Fuel Price'!$A:$A, 0),1)</f>
        <v/>
      </c>
      <c r="C557">
        <f>INDEX('Input Hawaii Jet Fuel Price'!$B:$B, MATCH($A557,'Input Hawaii Jet Fuel Price'!$A:$A, 0), 1)</f>
        <v/>
      </c>
      <c r="D557">
        <f>IFERROR(C557/B557,"")</f>
        <v/>
      </c>
      <c r="E557">
        <f>IFERROR(B557*$E$2,C557)</f>
        <v/>
      </c>
    </row>
    <row r="558" spans="1:5">
      <c r="A558" s="1" t="n">
        <v>47757</v>
      </c>
      <c r="B558">
        <f>INDEX('Input EIA Jet Fuel Price'!$B:$B, MATCH($A558+14,'Input EIA Jet Fuel Price'!$A:$A, 0),1)</f>
        <v/>
      </c>
      <c r="C558">
        <f>INDEX('Input Hawaii Jet Fuel Price'!$B:$B, MATCH($A558,'Input Hawaii Jet Fuel Price'!$A:$A, 0), 1)</f>
        <v/>
      </c>
      <c r="D558">
        <f>IFERROR(C558/B558,"")</f>
        <v/>
      </c>
      <c r="E558">
        <f>IFERROR(B558*$E$2,C558)</f>
        <v/>
      </c>
    </row>
    <row r="559" spans="1:5">
      <c r="A559" s="1" t="n">
        <v>47788</v>
      </c>
      <c r="B559">
        <f>INDEX('Input EIA Jet Fuel Price'!$B:$B, MATCH($A559+14,'Input EIA Jet Fuel Price'!$A:$A, 0),1)</f>
        <v/>
      </c>
      <c r="C559">
        <f>INDEX('Input Hawaii Jet Fuel Price'!$B:$B, MATCH($A559,'Input Hawaii Jet Fuel Price'!$A:$A, 0), 1)</f>
        <v/>
      </c>
      <c r="D559">
        <f>IFERROR(C559/B559,"")</f>
        <v/>
      </c>
      <c r="E559">
        <f>IFERROR(B559*$E$2,C559)</f>
        <v/>
      </c>
    </row>
    <row r="560" spans="1:5">
      <c r="A560" s="1" t="n">
        <v>47818</v>
      </c>
      <c r="B560">
        <f>INDEX('Input EIA Jet Fuel Price'!$B:$B, MATCH($A560+14,'Input EIA Jet Fuel Price'!$A:$A, 0),1)</f>
        <v/>
      </c>
      <c r="C560">
        <f>INDEX('Input Hawaii Jet Fuel Price'!$B:$B, MATCH($A560,'Input Hawaii Jet Fuel Price'!$A:$A, 0), 1)</f>
        <v/>
      </c>
      <c r="D560">
        <f>IFERROR(C560/B560,"")</f>
        <v/>
      </c>
      <c r="E560">
        <f>IFERROR(B560*$E$2,C560)</f>
        <v/>
      </c>
    </row>
  </sheetData>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Z60"/>
  <sheetViews>
    <sheetView workbookViewId="0">
      <selection activeCell="A1" sqref="A1"/>
    </sheetView>
  </sheetViews>
  <sheetFormatPr baseColWidth="10" defaultRowHeight="15"/>
  <sheetData>
    <row r="1" spans="1:26">
      <c r="A1" t="s">
        <v>1877</v>
      </c>
      <c r="C1" t="n">
        <v>2</v>
      </c>
      <c r="D1" t="n">
        <v>3</v>
      </c>
      <c r="E1" t="n">
        <v>4</v>
      </c>
      <c r="F1" t="n">
        <v>5</v>
      </c>
      <c r="G1" t="n">
        <v>6</v>
      </c>
      <c r="H1" t="n">
        <v>7</v>
      </c>
      <c r="I1" t="n">
        <v>8</v>
      </c>
      <c r="J1" t="n">
        <v>9</v>
      </c>
      <c r="K1" t="n">
        <v>10</v>
      </c>
      <c r="L1" t="n">
        <v>11</v>
      </c>
      <c r="M1" t="n">
        <v>12</v>
      </c>
      <c r="N1" t="n">
        <v>13</v>
      </c>
      <c r="O1" t="n">
        <v>14</v>
      </c>
      <c r="P1" t="n">
        <v>15</v>
      </c>
      <c r="Q1" t="n">
        <v>16</v>
      </c>
      <c r="R1" t="n">
        <v>17</v>
      </c>
      <c r="S1" t="n">
        <v>18</v>
      </c>
      <c r="U1" t="n">
        <v>8</v>
      </c>
      <c r="V1" t="n">
        <v>9</v>
      </c>
      <c r="W1" t="n">
        <v>10</v>
      </c>
      <c r="X1" t="n">
        <v>11</v>
      </c>
      <c r="Y1" t="n">
        <v>12</v>
      </c>
    </row>
    <row r="2" spans="1:26">
      <c r="C2" t="s">
        <v>1878</v>
      </c>
      <c r="I2" t="s">
        <v>1723</v>
      </c>
      <c r="O2" t="s">
        <v>1879</v>
      </c>
      <c r="U2" t="s">
        <v>1880</v>
      </c>
      <c r="Z2" t="s">
        <v>1881</v>
      </c>
    </row>
    <row r="3" spans="1:26">
      <c r="C3" t="s">
        <v>1882</v>
      </c>
      <c r="D3" t="s">
        <v>1883</v>
      </c>
      <c r="E3" t="s">
        <v>1884</v>
      </c>
      <c r="F3" t="s">
        <v>1885</v>
      </c>
      <c r="G3" t="s">
        <v>1782</v>
      </c>
      <c r="I3" t="n">
        <v>1</v>
      </c>
      <c r="J3" t="n">
        <v>2</v>
      </c>
      <c r="K3" t="n">
        <v>3</v>
      </c>
      <c r="L3" t="n">
        <v>4</v>
      </c>
      <c r="M3" t="s">
        <v>1782</v>
      </c>
      <c r="O3" t="n">
        <v>1</v>
      </c>
      <c r="P3" t="n">
        <v>2</v>
      </c>
      <c r="Q3" t="n">
        <v>3</v>
      </c>
      <c r="R3" t="n">
        <v>4</v>
      </c>
      <c r="S3" t="s">
        <v>1782</v>
      </c>
      <c r="U3" t="n">
        <v>1</v>
      </c>
      <c r="V3" t="n">
        <v>2</v>
      </c>
      <c r="W3" t="n">
        <v>3</v>
      </c>
      <c r="X3" t="n">
        <v>4</v>
      </c>
      <c r="Y3" t="s">
        <v>1782</v>
      </c>
    </row>
    <row r="4" spans="1:26">
      <c r="A4" t="s">
        <v>281</v>
      </c>
      <c r="B4">
        <f>VLOOKUP(A4,'LCEF by Fuel Type'!$T:$U,2,FALSE)</f>
        <v/>
      </c>
      <c r="C4">
        <f>VLOOKUP($B4,'LCEF by Fuel Type'!$A$4:$R$16,'LCEF by Country'!C$1,FALSE)</f>
        <v/>
      </c>
      <c r="D4">
        <f>VLOOKUP($B4,'LCEF by Fuel Type'!$A$4:$R$16,'LCEF by Country'!D$1,FALSE)</f>
        <v/>
      </c>
      <c r="E4">
        <f>VLOOKUP($B4,'LCEF by Fuel Type'!$A$4:$R$16,'LCEF by Country'!E$1,FALSE)</f>
        <v/>
      </c>
      <c r="F4">
        <f>VLOOKUP($B4,'LCEF by Fuel Type'!$A$4:$R$16,'LCEF by Country'!F$1,FALSE)</f>
        <v/>
      </c>
      <c r="G4">
        <f>VLOOKUP($B4,'LCEF by Fuel Type'!$A$4:$R$16,'LCEF by Country'!G$1,FALSE)</f>
        <v/>
      </c>
      <c r="I4">
        <f>VLOOKUP($B4,'LCEF by Fuel Type'!$A$4:$R$16,'LCEF by Country'!I$1,FALSE)</f>
        <v/>
      </c>
      <c r="J4">
        <f>VLOOKUP($B4,'LCEF by Fuel Type'!$A$4:$R$16,'LCEF by Country'!J$1,FALSE)</f>
        <v/>
      </c>
      <c r="K4">
        <f>VLOOKUP($B4,'LCEF by Fuel Type'!$A$4:$R$16,'LCEF by Country'!K$1,FALSE)</f>
        <v/>
      </c>
      <c r="L4">
        <f>VLOOKUP($B4,'LCEF by Fuel Type'!$A$4:$R$16,'LCEF by Country'!L$1,FALSE)</f>
        <v/>
      </c>
      <c r="M4">
        <f>VLOOKUP($B4,'LCEF by Fuel Type'!$A$4:$R$16,'LCEF by Country'!M$1,FALSE)</f>
        <v/>
      </c>
      <c r="O4">
        <f>VLOOKUP($B4,'LCEF by Fuel Type'!$A$4:$R$16,'LCEF by Country'!O$1,FALSE)</f>
        <v/>
      </c>
      <c r="P4">
        <f>VLOOKUP($B4,'LCEF by Fuel Type'!$A$4:$R$16,'LCEF by Country'!P$1,FALSE)</f>
        <v/>
      </c>
      <c r="Q4">
        <f>VLOOKUP($B4,'LCEF by Fuel Type'!$A$4:$R$16,'LCEF by Country'!Q$1,FALSE)</f>
        <v/>
      </c>
      <c r="R4">
        <f>VLOOKUP($B4,'LCEF by Fuel Type'!$A$4:$R$16,'LCEF by Country'!R$1,FALSE)</f>
        <v/>
      </c>
      <c r="S4">
        <f>VLOOKUP($B4,'LCEF by Fuel Type'!$A$4:$R$16,'LCEF by Country'!S$1,FALSE)</f>
        <v/>
      </c>
      <c r="U4">
        <f>VLOOKUP($B4,'LCEF by Fuel Type'!$A$4:$R$16,'LCEF by Country'!U$1,FALSE)</f>
        <v/>
      </c>
      <c r="V4">
        <f>VLOOKUP($B4,'LCEF by Fuel Type'!$A$4:$R$16,'LCEF by Country'!V$1,FALSE)</f>
        <v/>
      </c>
      <c r="W4">
        <f>VLOOKUP($B4,'LCEF by Fuel Type'!$A$4:$R$16,'LCEF by Country'!W$1,FALSE)</f>
        <v/>
      </c>
      <c r="X4">
        <f>VLOOKUP($B4,'LCEF by Fuel Type'!$A$4:$R$16,'LCEF by Country'!X$1,FALSE)</f>
        <v/>
      </c>
      <c r="Y4">
        <f>VLOOKUP($B4,'LCEF by Fuel Type'!$A$4:$R$16,'LCEF by Country'!Y$1,FALSE)</f>
        <v/>
      </c>
    </row>
    <row r="5" spans="1:26">
      <c r="A5" t="s">
        <v>390</v>
      </c>
      <c r="B5">
        <f>VLOOKUP(A5,'LCEF by Fuel Type'!$T:$U,2,FALSE)</f>
        <v/>
      </c>
      <c r="C5">
        <f>VLOOKUP($B5,'LCEF by Fuel Type'!$A$4:$R$16,'LCEF by Country'!C$1,FALSE)</f>
        <v/>
      </c>
      <c r="D5">
        <f>VLOOKUP($B5,'LCEF by Fuel Type'!$A$4:$R$16,'LCEF by Country'!D$1,FALSE)</f>
        <v/>
      </c>
      <c r="E5">
        <f>VLOOKUP($B5,'LCEF by Fuel Type'!$A$4:$R$16,'LCEF by Country'!E$1,FALSE)</f>
        <v/>
      </c>
      <c r="F5">
        <f>VLOOKUP($B5,'LCEF by Fuel Type'!$A$4:$R$16,'LCEF by Country'!F$1,FALSE)</f>
        <v/>
      </c>
      <c r="G5">
        <f>VLOOKUP($B5,'LCEF by Fuel Type'!$A$4:$R$16,'LCEF by Country'!G$1,FALSE)</f>
        <v/>
      </c>
      <c r="I5">
        <f>VLOOKUP($B5,'LCEF by Fuel Type'!$A$4:$R$16,'LCEF by Country'!I$1,FALSE)</f>
        <v/>
      </c>
      <c r="J5">
        <f>VLOOKUP($B5,'LCEF by Fuel Type'!$A$4:$R$16,'LCEF by Country'!J$1,FALSE)</f>
        <v/>
      </c>
      <c r="K5">
        <f>VLOOKUP($B5,'LCEF by Fuel Type'!$A$4:$R$16,'LCEF by Country'!K$1,FALSE)</f>
        <v/>
      </c>
      <c r="L5">
        <f>VLOOKUP($B5,'LCEF by Fuel Type'!$A$4:$R$16,'LCEF by Country'!L$1,FALSE)</f>
        <v/>
      </c>
      <c r="M5">
        <f>VLOOKUP($B5,'LCEF by Fuel Type'!$A$4:$R$16,'LCEF by Country'!M$1,FALSE)</f>
        <v/>
      </c>
      <c r="O5">
        <f>VLOOKUP($B5,'LCEF by Fuel Type'!$A$4:$R$16,'LCEF by Country'!O$1,FALSE)</f>
        <v/>
      </c>
      <c r="P5">
        <f>VLOOKUP($B5,'LCEF by Fuel Type'!$A$4:$R$16,'LCEF by Country'!P$1,FALSE)</f>
        <v/>
      </c>
      <c r="Q5">
        <f>VLOOKUP($B5,'LCEF by Fuel Type'!$A$4:$R$16,'LCEF by Country'!Q$1,FALSE)</f>
        <v/>
      </c>
      <c r="R5">
        <f>VLOOKUP($B5,'LCEF by Fuel Type'!$A$4:$R$16,'LCEF by Country'!R$1,FALSE)</f>
        <v/>
      </c>
      <c r="S5">
        <f>VLOOKUP($B5,'LCEF by Fuel Type'!$A$4:$R$16,'LCEF by Country'!S$1,FALSE)</f>
        <v/>
      </c>
      <c r="U5">
        <f>VLOOKUP($B5,'LCEF by Fuel Type'!$A$4:$R$16,'LCEF by Country'!U$1,FALSE)</f>
        <v/>
      </c>
      <c r="V5">
        <f>VLOOKUP($B5,'LCEF by Fuel Type'!$A$4:$R$16,'LCEF by Country'!V$1,FALSE)</f>
        <v/>
      </c>
      <c r="W5">
        <f>VLOOKUP($B5,'LCEF by Fuel Type'!$A$4:$R$16,'LCEF by Country'!W$1,FALSE)</f>
        <v/>
      </c>
      <c r="X5">
        <f>VLOOKUP($B5,'LCEF by Fuel Type'!$A$4:$R$16,'LCEF by Country'!X$1,FALSE)</f>
        <v/>
      </c>
      <c r="Y5">
        <f>VLOOKUP($B5,'LCEF by Fuel Type'!$A$4:$R$16,'LCEF by Country'!Y$1,FALSE)</f>
        <v/>
      </c>
    </row>
    <row r="6" spans="1:26">
      <c r="A6" t="s">
        <v>301</v>
      </c>
      <c r="B6">
        <f>VLOOKUP(A6,'LCEF by Fuel Type'!$T:$U,2,FALSE)</f>
        <v/>
      </c>
      <c r="C6">
        <f>VLOOKUP($B6,'LCEF by Fuel Type'!$A$4:$R$16,'LCEF by Country'!C$1,FALSE)</f>
        <v/>
      </c>
      <c r="D6">
        <f>VLOOKUP($B6,'LCEF by Fuel Type'!$A$4:$R$16,'LCEF by Country'!D$1,FALSE)</f>
        <v/>
      </c>
      <c r="E6">
        <f>VLOOKUP($B6,'LCEF by Fuel Type'!$A$4:$R$16,'LCEF by Country'!E$1,FALSE)</f>
        <v/>
      </c>
      <c r="F6">
        <f>VLOOKUP($B6,'LCEF by Fuel Type'!$A$4:$R$16,'LCEF by Country'!F$1,FALSE)</f>
        <v/>
      </c>
      <c r="G6">
        <f>VLOOKUP($B6,'LCEF by Fuel Type'!$A$4:$R$16,'LCEF by Country'!G$1,FALSE)</f>
        <v/>
      </c>
      <c r="I6">
        <f>VLOOKUP($B6,'LCEF by Fuel Type'!$A$4:$R$16,'LCEF by Country'!I$1,FALSE)</f>
        <v/>
      </c>
      <c r="J6">
        <f>VLOOKUP($B6,'LCEF by Fuel Type'!$A$4:$R$16,'LCEF by Country'!J$1,FALSE)</f>
        <v/>
      </c>
      <c r="K6">
        <f>VLOOKUP($B6,'LCEF by Fuel Type'!$A$4:$R$16,'LCEF by Country'!K$1,FALSE)</f>
        <v/>
      </c>
      <c r="L6">
        <f>VLOOKUP($B6,'LCEF by Fuel Type'!$A$4:$R$16,'LCEF by Country'!L$1,FALSE)</f>
        <v/>
      </c>
      <c r="M6">
        <f>VLOOKUP($B6,'LCEF by Fuel Type'!$A$4:$R$16,'LCEF by Country'!M$1,FALSE)</f>
        <v/>
      </c>
      <c r="O6">
        <f>VLOOKUP($B6,'LCEF by Fuel Type'!$A$4:$R$16,'LCEF by Country'!O$1,FALSE)</f>
        <v/>
      </c>
      <c r="P6">
        <f>VLOOKUP($B6,'LCEF by Fuel Type'!$A$4:$R$16,'LCEF by Country'!P$1,FALSE)</f>
        <v/>
      </c>
      <c r="Q6">
        <f>VLOOKUP($B6,'LCEF by Fuel Type'!$A$4:$R$16,'LCEF by Country'!Q$1,FALSE)</f>
        <v/>
      </c>
      <c r="R6">
        <f>VLOOKUP($B6,'LCEF by Fuel Type'!$A$4:$R$16,'LCEF by Country'!R$1,FALSE)</f>
        <v/>
      </c>
      <c r="S6">
        <f>VLOOKUP($B6,'LCEF by Fuel Type'!$A$4:$R$16,'LCEF by Country'!S$1,FALSE)</f>
        <v/>
      </c>
      <c r="U6">
        <f>VLOOKUP($B6,'LCEF by Fuel Type'!$A$4:$R$16,'LCEF by Country'!U$1,FALSE)</f>
        <v/>
      </c>
      <c r="V6">
        <f>VLOOKUP($B6,'LCEF by Fuel Type'!$A$4:$R$16,'LCEF by Country'!V$1,FALSE)</f>
        <v/>
      </c>
      <c r="W6">
        <f>VLOOKUP($B6,'LCEF by Fuel Type'!$A$4:$R$16,'LCEF by Country'!W$1,FALSE)</f>
        <v/>
      </c>
      <c r="X6">
        <f>VLOOKUP($B6,'LCEF by Fuel Type'!$A$4:$R$16,'LCEF by Country'!X$1,FALSE)</f>
        <v/>
      </c>
      <c r="Y6">
        <f>VLOOKUP($B6,'LCEF by Fuel Type'!$A$4:$R$16,'LCEF by Country'!Y$1,FALSE)</f>
        <v/>
      </c>
    </row>
    <row r="7" spans="1:26">
      <c r="A7" t="s">
        <v>269</v>
      </c>
      <c r="B7">
        <f>VLOOKUP(A7,'LCEF by Fuel Type'!$T:$U,2,FALSE)</f>
        <v/>
      </c>
      <c r="C7">
        <f>VLOOKUP($B7,'LCEF by Fuel Type'!$A$4:$R$16,'LCEF by Country'!C$1,FALSE)</f>
        <v/>
      </c>
      <c r="D7">
        <f>VLOOKUP($B7,'LCEF by Fuel Type'!$A$4:$R$16,'LCEF by Country'!D$1,FALSE)</f>
        <v/>
      </c>
      <c r="E7">
        <f>VLOOKUP($B7,'LCEF by Fuel Type'!$A$4:$R$16,'LCEF by Country'!E$1,FALSE)</f>
        <v/>
      </c>
      <c r="F7">
        <f>VLOOKUP($B7,'LCEF by Fuel Type'!$A$4:$R$16,'LCEF by Country'!F$1,FALSE)</f>
        <v/>
      </c>
      <c r="G7">
        <f>VLOOKUP($B7,'LCEF by Fuel Type'!$A$4:$R$16,'LCEF by Country'!G$1,FALSE)</f>
        <v/>
      </c>
      <c r="I7">
        <f>VLOOKUP($B7,'LCEF by Fuel Type'!$A$4:$R$16,'LCEF by Country'!I$1,FALSE)</f>
        <v/>
      </c>
      <c r="J7">
        <f>VLOOKUP($B7,'LCEF by Fuel Type'!$A$4:$R$16,'LCEF by Country'!J$1,FALSE)</f>
        <v/>
      </c>
      <c r="K7">
        <f>VLOOKUP($B7,'LCEF by Fuel Type'!$A$4:$R$16,'LCEF by Country'!K$1,FALSE)</f>
        <v/>
      </c>
      <c r="L7">
        <f>VLOOKUP($B7,'LCEF by Fuel Type'!$A$4:$R$16,'LCEF by Country'!L$1,FALSE)</f>
        <v/>
      </c>
      <c r="M7">
        <f>VLOOKUP($B7,'LCEF by Fuel Type'!$A$4:$R$16,'LCEF by Country'!M$1,FALSE)</f>
        <v/>
      </c>
      <c r="O7">
        <f>VLOOKUP($B7,'LCEF by Fuel Type'!$A$4:$R$16,'LCEF by Country'!O$1,FALSE)</f>
        <v/>
      </c>
      <c r="P7">
        <f>VLOOKUP($B7,'LCEF by Fuel Type'!$A$4:$R$16,'LCEF by Country'!P$1,FALSE)</f>
        <v/>
      </c>
      <c r="Q7">
        <f>VLOOKUP($B7,'LCEF by Fuel Type'!$A$4:$R$16,'LCEF by Country'!Q$1,FALSE)</f>
        <v/>
      </c>
      <c r="R7">
        <f>VLOOKUP($B7,'LCEF by Fuel Type'!$A$4:$R$16,'LCEF by Country'!R$1,FALSE)</f>
        <v/>
      </c>
      <c r="S7">
        <f>VLOOKUP($B7,'LCEF by Fuel Type'!$A$4:$R$16,'LCEF by Country'!S$1,FALSE)</f>
        <v/>
      </c>
      <c r="U7">
        <f>VLOOKUP($B7,'LCEF by Fuel Type'!$A$4:$R$16,'LCEF by Country'!U$1,FALSE)</f>
        <v/>
      </c>
      <c r="V7">
        <f>VLOOKUP($B7,'LCEF by Fuel Type'!$A$4:$R$16,'LCEF by Country'!V$1,FALSE)</f>
        <v/>
      </c>
      <c r="W7">
        <f>VLOOKUP($B7,'LCEF by Fuel Type'!$A$4:$R$16,'LCEF by Country'!W$1,FALSE)</f>
        <v/>
      </c>
      <c r="X7">
        <f>VLOOKUP($B7,'LCEF by Fuel Type'!$A$4:$R$16,'LCEF by Country'!X$1,FALSE)</f>
        <v/>
      </c>
      <c r="Y7">
        <f>VLOOKUP($B7,'LCEF by Fuel Type'!$A$4:$R$16,'LCEF by Country'!Y$1,FALSE)</f>
        <v/>
      </c>
    </row>
    <row r="8" spans="1:26">
      <c r="A8" t="s">
        <v>258</v>
      </c>
      <c r="B8">
        <f>VLOOKUP(A8,'LCEF by Fuel Type'!$T:$U,2,FALSE)</f>
        <v/>
      </c>
      <c r="C8">
        <f>VLOOKUP($B8,'LCEF by Fuel Type'!$A$4:$R$16,'LCEF by Country'!C$1,FALSE)</f>
        <v/>
      </c>
      <c r="D8">
        <f>VLOOKUP($B8,'LCEF by Fuel Type'!$A$4:$R$16,'LCEF by Country'!D$1,FALSE)</f>
        <v/>
      </c>
      <c r="E8">
        <f>VLOOKUP($B8,'LCEF by Fuel Type'!$A$4:$R$16,'LCEF by Country'!E$1,FALSE)</f>
        <v/>
      </c>
      <c r="F8">
        <f>VLOOKUP($B8,'LCEF by Fuel Type'!$A$4:$R$16,'LCEF by Country'!F$1,FALSE)</f>
        <v/>
      </c>
      <c r="G8">
        <f>VLOOKUP($B8,'LCEF by Fuel Type'!$A$4:$R$16,'LCEF by Country'!G$1,FALSE)</f>
        <v/>
      </c>
      <c r="I8">
        <f>VLOOKUP($B8,'LCEF by Fuel Type'!$A$4:$R$16,'LCEF by Country'!I$1,FALSE)</f>
        <v/>
      </c>
      <c r="J8">
        <f>VLOOKUP($B8,'LCEF by Fuel Type'!$A$4:$R$16,'LCEF by Country'!J$1,FALSE)</f>
        <v/>
      </c>
      <c r="K8">
        <f>VLOOKUP($B8,'LCEF by Fuel Type'!$A$4:$R$16,'LCEF by Country'!K$1,FALSE)</f>
        <v/>
      </c>
      <c r="L8">
        <f>VLOOKUP($B8,'LCEF by Fuel Type'!$A$4:$R$16,'LCEF by Country'!L$1,FALSE)</f>
        <v/>
      </c>
      <c r="M8">
        <f>VLOOKUP($B8,'LCEF by Fuel Type'!$A$4:$R$16,'LCEF by Country'!M$1,FALSE)</f>
        <v/>
      </c>
      <c r="O8">
        <f>VLOOKUP($B8,'LCEF by Fuel Type'!$A$4:$R$16,'LCEF by Country'!O$1,FALSE)</f>
        <v/>
      </c>
      <c r="P8">
        <f>VLOOKUP($B8,'LCEF by Fuel Type'!$A$4:$R$16,'LCEF by Country'!P$1,FALSE)</f>
        <v/>
      </c>
      <c r="Q8">
        <f>VLOOKUP($B8,'LCEF by Fuel Type'!$A$4:$R$16,'LCEF by Country'!Q$1,FALSE)</f>
        <v/>
      </c>
      <c r="R8">
        <f>VLOOKUP($B8,'LCEF by Fuel Type'!$A$4:$R$16,'LCEF by Country'!R$1,FALSE)</f>
        <v/>
      </c>
      <c r="S8">
        <f>VLOOKUP($B8,'LCEF by Fuel Type'!$A$4:$R$16,'LCEF by Country'!S$1,FALSE)</f>
        <v/>
      </c>
      <c r="U8">
        <f>VLOOKUP($B8,'LCEF by Fuel Type'!$A$4:$R$16,'LCEF by Country'!U$1,FALSE)</f>
        <v/>
      </c>
      <c r="V8">
        <f>VLOOKUP($B8,'LCEF by Fuel Type'!$A$4:$R$16,'LCEF by Country'!V$1,FALSE)</f>
        <v/>
      </c>
      <c r="W8">
        <f>VLOOKUP($B8,'LCEF by Fuel Type'!$A$4:$R$16,'LCEF by Country'!W$1,FALSE)</f>
        <v/>
      </c>
      <c r="X8">
        <f>VLOOKUP($B8,'LCEF by Fuel Type'!$A$4:$R$16,'LCEF by Country'!X$1,FALSE)</f>
        <v/>
      </c>
      <c r="Y8">
        <f>VLOOKUP($B8,'LCEF by Fuel Type'!$A$4:$R$16,'LCEF by Country'!Y$1,FALSE)</f>
        <v/>
      </c>
    </row>
    <row r="9" spans="1:26">
      <c r="A9" t="s">
        <v>289</v>
      </c>
      <c r="B9">
        <f>VLOOKUP(A9,'LCEF by Fuel Type'!$T:$U,2,FALSE)</f>
        <v/>
      </c>
      <c r="C9">
        <f>VLOOKUP($B9,'LCEF by Fuel Type'!$A$4:$R$16,'LCEF by Country'!C$1,FALSE)</f>
        <v/>
      </c>
      <c r="D9">
        <f>VLOOKUP($B9,'LCEF by Fuel Type'!$A$4:$R$16,'LCEF by Country'!D$1,FALSE)</f>
        <v/>
      </c>
      <c r="E9">
        <f>VLOOKUP($B9,'LCEF by Fuel Type'!$A$4:$R$16,'LCEF by Country'!E$1,FALSE)</f>
        <v/>
      </c>
      <c r="F9">
        <f>VLOOKUP($B9,'LCEF by Fuel Type'!$A$4:$R$16,'LCEF by Country'!F$1,FALSE)</f>
        <v/>
      </c>
      <c r="G9">
        <f>VLOOKUP($B9,'LCEF by Fuel Type'!$A$4:$R$16,'LCEF by Country'!G$1,FALSE)</f>
        <v/>
      </c>
      <c r="I9">
        <f>VLOOKUP($B9,'LCEF by Fuel Type'!$A$4:$R$16,'LCEF by Country'!I$1,FALSE)</f>
        <v/>
      </c>
      <c r="J9">
        <f>VLOOKUP($B9,'LCEF by Fuel Type'!$A$4:$R$16,'LCEF by Country'!J$1,FALSE)</f>
        <v/>
      </c>
      <c r="K9">
        <f>VLOOKUP($B9,'LCEF by Fuel Type'!$A$4:$R$16,'LCEF by Country'!K$1,FALSE)</f>
        <v/>
      </c>
      <c r="L9">
        <f>VLOOKUP($B9,'LCEF by Fuel Type'!$A$4:$R$16,'LCEF by Country'!L$1,FALSE)</f>
        <v/>
      </c>
      <c r="M9">
        <f>VLOOKUP($B9,'LCEF by Fuel Type'!$A$4:$R$16,'LCEF by Country'!M$1,FALSE)</f>
        <v/>
      </c>
      <c r="O9">
        <f>VLOOKUP($B9,'LCEF by Fuel Type'!$A$4:$R$16,'LCEF by Country'!O$1,FALSE)</f>
        <v/>
      </c>
      <c r="P9">
        <f>VLOOKUP($B9,'LCEF by Fuel Type'!$A$4:$R$16,'LCEF by Country'!P$1,FALSE)</f>
        <v/>
      </c>
      <c r="Q9">
        <f>VLOOKUP($B9,'LCEF by Fuel Type'!$A$4:$R$16,'LCEF by Country'!Q$1,FALSE)</f>
        <v/>
      </c>
      <c r="R9">
        <f>VLOOKUP($B9,'LCEF by Fuel Type'!$A$4:$R$16,'LCEF by Country'!R$1,FALSE)</f>
        <v/>
      </c>
      <c r="S9">
        <f>VLOOKUP($B9,'LCEF by Fuel Type'!$A$4:$R$16,'LCEF by Country'!S$1,FALSE)</f>
        <v/>
      </c>
      <c r="U9">
        <f>VLOOKUP($B9,'LCEF by Fuel Type'!$A$4:$R$16,'LCEF by Country'!U$1,FALSE)</f>
        <v/>
      </c>
      <c r="V9">
        <f>VLOOKUP($B9,'LCEF by Fuel Type'!$A$4:$R$16,'LCEF by Country'!V$1,FALSE)</f>
        <v/>
      </c>
      <c r="W9">
        <f>VLOOKUP($B9,'LCEF by Fuel Type'!$A$4:$R$16,'LCEF by Country'!W$1,FALSE)</f>
        <v/>
      </c>
      <c r="X9">
        <f>VLOOKUP($B9,'LCEF by Fuel Type'!$A$4:$R$16,'LCEF by Country'!X$1,FALSE)</f>
        <v/>
      </c>
      <c r="Y9">
        <f>VLOOKUP($B9,'LCEF by Fuel Type'!$A$4:$R$16,'LCEF by Country'!Y$1,FALSE)</f>
        <v/>
      </c>
    </row>
    <row r="10" spans="1:26">
      <c r="A10" t="s">
        <v>327</v>
      </c>
      <c r="B10">
        <f>VLOOKUP(A10,'LCEF by Fuel Type'!$T:$U,2,FALSE)</f>
        <v/>
      </c>
      <c r="C10">
        <f>VLOOKUP($B10,'LCEF by Fuel Type'!$A$4:$R$16,'LCEF by Country'!C$1,FALSE)</f>
        <v/>
      </c>
      <c r="D10">
        <f>VLOOKUP($B10,'LCEF by Fuel Type'!$A$4:$R$16,'LCEF by Country'!D$1,FALSE)</f>
        <v/>
      </c>
      <c r="E10">
        <f>VLOOKUP($B10,'LCEF by Fuel Type'!$A$4:$R$16,'LCEF by Country'!E$1,FALSE)</f>
        <v/>
      </c>
      <c r="F10">
        <f>VLOOKUP($B10,'LCEF by Fuel Type'!$A$4:$R$16,'LCEF by Country'!F$1,FALSE)</f>
        <v/>
      </c>
      <c r="G10">
        <f>VLOOKUP($B10,'LCEF by Fuel Type'!$A$4:$R$16,'LCEF by Country'!G$1,FALSE)</f>
        <v/>
      </c>
      <c r="I10">
        <f>VLOOKUP($B10,'LCEF by Fuel Type'!$A$4:$R$16,'LCEF by Country'!I$1,FALSE)</f>
        <v/>
      </c>
      <c r="J10">
        <f>VLOOKUP($B10,'LCEF by Fuel Type'!$A$4:$R$16,'LCEF by Country'!J$1,FALSE)</f>
        <v/>
      </c>
      <c r="K10">
        <f>VLOOKUP($B10,'LCEF by Fuel Type'!$A$4:$R$16,'LCEF by Country'!K$1,FALSE)</f>
        <v/>
      </c>
      <c r="L10">
        <f>VLOOKUP($B10,'LCEF by Fuel Type'!$A$4:$R$16,'LCEF by Country'!L$1,FALSE)</f>
        <v/>
      </c>
      <c r="M10">
        <f>VLOOKUP($B10,'LCEF by Fuel Type'!$A$4:$R$16,'LCEF by Country'!M$1,FALSE)</f>
        <v/>
      </c>
      <c r="O10">
        <f>VLOOKUP($B10,'LCEF by Fuel Type'!$A$4:$R$16,'LCEF by Country'!O$1,FALSE)</f>
        <v/>
      </c>
      <c r="P10">
        <f>VLOOKUP($B10,'LCEF by Fuel Type'!$A$4:$R$16,'LCEF by Country'!P$1,FALSE)</f>
        <v/>
      </c>
      <c r="Q10">
        <f>VLOOKUP($B10,'LCEF by Fuel Type'!$A$4:$R$16,'LCEF by Country'!Q$1,FALSE)</f>
        <v/>
      </c>
      <c r="R10">
        <f>VLOOKUP($B10,'LCEF by Fuel Type'!$A$4:$R$16,'LCEF by Country'!R$1,FALSE)</f>
        <v/>
      </c>
      <c r="S10">
        <f>VLOOKUP($B10,'LCEF by Fuel Type'!$A$4:$R$16,'LCEF by Country'!S$1,FALSE)</f>
        <v/>
      </c>
      <c r="U10">
        <f>VLOOKUP($B10,'LCEF by Fuel Type'!$A$4:$R$16,'LCEF by Country'!U$1,FALSE)</f>
        <v/>
      </c>
      <c r="V10">
        <f>VLOOKUP($B10,'LCEF by Fuel Type'!$A$4:$R$16,'LCEF by Country'!V$1,FALSE)</f>
        <v/>
      </c>
      <c r="W10">
        <f>VLOOKUP($B10,'LCEF by Fuel Type'!$A$4:$R$16,'LCEF by Country'!W$1,FALSE)</f>
        <v/>
      </c>
      <c r="X10">
        <f>VLOOKUP($B10,'LCEF by Fuel Type'!$A$4:$R$16,'LCEF by Country'!X$1,FALSE)</f>
        <v/>
      </c>
      <c r="Y10">
        <f>VLOOKUP($B10,'LCEF by Fuel Type'!$A$4:$R$16,'LCEF by Country'!Y$1,FALSE)</f>
        <v/>
      </c>
    </row>
    <row r="11" spans="1:26">
      <c r="A11" t="s">
        <v>375</v>
      </c>
      <c r="B11">
        <f>VLOOKUP(A11,'LCEF by Fuel Type'!$T:$U,2,FALSE)</f>
        <v/>
      </c>
      <c r="C11">
        <f>VLOOKUP($B11,'LCEF by Fuel Type'!$A$4:$R$16,'LCEF by Country'!C$1,FALSE)</f>
        <v/>
      </c>
      <c r="D11">
        <f>VLOOKUP($B11,'LCEF by Fuel Type'!$A$4:$R$16,'LCEF by Country'!D$1,FALSE)</f>
        <v/>
      </c>
      <c r="E11">
        <f>VLOOKUP($B11,'LCEF by Fuel Type'!$A$4:$R$16,'LCEF by Country'!E$1,FALSE)</f>
        <v/>
      </c>
      <c r="F11">
        <f>VLOOKUP($B11,'LCEF by Fuel Type'!$A$4:$R$16,'LCEF by Country'!F$1,FALSE)</f>
        <v/>
      </c>
      <c r="G11">
        <f>VLOOKUP($B11,'LCEF by Fuel Type'!$A$4:$R$16,'LCEF by Country'!G$1,FALSE)</f>
        <v/>
      </c>
      <c r="I11">
        <f>VLOOKUP($B11,'LCEF by Fuel Type'!$A$4:$R$16,'LCEF by Country'!I$1,FALSE)</f>
        <v/>
      </c>
      <c r="J11">
        <f>VLOOKUP($B11,'LCEF by Fuel Type'!$A$4:$R$16,'LCEF by Country'!J$1,FALSE)</f>
        <v/>
      </c>
      <c r="K11">
        <f>VLOOKUP($B11,'LCEF by Fuel Type'!$A$4:$R$16,'LCEF by Country'!K$1,FALSE)</f>
        <v/>
      </c>
      <c r="L11">
        <f>VLOOKUP($B11,'LCEF by Fuel Type'!$A$4:$R$16,'LCEF by Country'!L$1,FALSE)</f>
        <v/>
      </c>
      <c r="M11">
        <f>VLOOKUP($B11,'LCEF by Fuel Type'!$A$4:$R$16,'LCEF by Country'!M$1,FALSE)</f>
        <v/>
      </c>
      <c r="O11">
        <f>VLOOKUP($B11,'LCEF by Fuel Type'!$A$4:$R$16,'LCEF by Country'!O$1,FALSE)</f>
        <v/>
      </c>
      <c r="P11">
        <f>VLOOKUP($B11,'LCEF by Fuel Type'!$A$4:$R$16,'LCEF by Country'!P$1,FALSE)</f>
        <v/>
      </c>
      <c r="Q11">
        <f>VLOOKUP($B11,'LCEF by Fuel Type'!$A$4:$R$16,'LCEF by Country'!Q$1,FALSE)</f>
        <v/>
      </c>
      <c r="R11">
        <f>VLOOKUP($B11,'LCEF by Fuel Type'!$A$4:$R$16,'LCEF by Country'!R$1,FALSE)</f>
        <v/>
      </c>
      <c r="S11">
        <f>VLOOKUP($B11,'LCEF by Fuel Type'!$A$4:$R$16,'LCEF by Country'!S$1,FALSE)</f>
        <v/>
      </c>
      <c r="U11">
        <f>VLOOKUP($B11,'LCEF by Fuel Type'!$A$4:$R$16,'LCEF by Country'!U$1,FALSE)</f>
        <v/>
      </c>
      <c r="V11">
        <f>VLOOKUP($B11,'LCEF by Fuel Type'!$A$4:$R$16,'LCEF by Country'!V$1,FALSE)</f>
        <v/>
      </c>
      <c r="W11">
        <f>VLOOKUP($B11,'LCEF by Fuel Type'!$A$4:$R$16,'LCEF by Country'!W$1,FALSE)</f>
        <v/>
      </c>
      <c r="X11">
        <f>VLOOKUP($B11,'LCEF by Fuel Type'!$A$4:$R$16,'LCEF by Country'!X$1,FALSE)</f>
        <v/>
      </c>
      <c r="Y11">
        <f>VLOOKUP($B11,'LCEF by Fuel Type'!$A$4:$R$16,'LCEF by Country'!Y$1,FALSE)</f>
        <v/>
      </c>
    </row>
    <row r="12" spans="1:26">
      <c r="A12" t="s">
        <v>266</v>
      </c>
      <c r="B12">
        <f>VLOOKUP(A12,'LCEF by Fuel Type'!$T:$U,2,FALSE)</f>
        <v/>
      </c>
      <c r="C12">
        <f>VLOOKUP($B12,'LCEF by Fuel Type'!$A$4:$R$16,'LCEF by Country'!C$1,FALSE)</f>
        <v/>
      </c>
      <c r="D12">
        <f>VLOOKUP($B12,'LCEF by Fuel Type'!$A$4:$R$16,'LCEF by Country'!D$1,FALSE)</f>
        <v/>
      </c>
      <c r="E12">
        <f>VLOOKUP($B12,'LCEF by Fuel Type'!$A$4:$R$16,'LCEF by Country'!E$1,FALSE)</f>
        <v/>
      </c>
      <c r="F12">
        <f>VLOOKUP($B12,'LCEF by Fuel Type'!$A$4:$R$16,'LCEF by Country'!F$1,FALSE)</f>
        <v/>
      </c>
      <c r="G12">
        <f>VLOOKUP($B12,'LCEF by Fuel Type'!$A$4:$R$16,'LCEF by Country'!G$1,FALSE)</f>
        <v/>
      </c>
      <c r="I12">
        <f>VLOOKUP($B12,'LCEF by Fuel Type'!$A$4:$R$16,'LCEF by Country'!I$1,FALSE)</f>
        <v/>
      </c>
      <c r="J12">
        <f>VLOOKUP($B12,'LCEF by Fuel Type'!$A$4:$R$16,'LCEF by Country'!J$1,FALSE)</f>
        <v/>
      </c>
      <c r="K12">
        <f>VLOOKUP($B12,'LCEF by Fuel Type'!$A$4:$R$16,'LCEF by Country'!K$1,FALSE)</f>
        <v/>
      </c>
      <c r="L12">
        <f>VLOOKUP($B12,'LCEF by Fuel Type'!$A$4:$R$16,'LCEF by Country'!L$1,FALSE)</f>
        <v/>
      </c>
      <c r="M12">
        <f>VLOOKUP($B12,'LCEF by Fuel Type'!$A$4:$R$16,'LCEF by Country'!M$1,FALSE)</f>
        <v/>
      </c>
      <c r="O12">
        <f>VLOOKUP($B12,'LCEF by Fuel Type'!$A$4:$R$16,'LCEF by Country'!O$1,FALSE)</f>
        <v/>
      </c>
      <c r="P12">
        <f>VLOOKUP($B12,'LCEF by Fuel Type'!$A$4:$R$16,'LCEF by Country'!P$1,FALSE)</f>
        <v/>
      </c>
      <c r="Q12">
        <f>VLOOKUP($B12,'LCEF by Fuel Type'!$A$4:$R$16,'LCEF by Country'!Q$1,FALSE)</f>
        <v/>
      </c>
      <c r="R12">
        <f>VLOOKUP($B12,'LCEF by Fuel Type'!$A$4:$R$16,'LCEF by Country'!R$1,FALSE)</f>
        <v/>
      </c>
      <c r="S12">
        <f>VLOOKUP($B12,'LCEF by Fuel Type'!$A$4:$R$16,'LCEF by Country'!S$1,FALSE)</f>
        <v/>
      </c>
      <c r="U12">
        <f>VLOOKUP($B12,'LCEF by Fuel Type'!$A$4:$R$16,'LCEF by Country'!U$1,FALSE)</f>
        <v/>
      </c>
      <c r="V12">
        <f>VLOOKUP($B12,'LCEF by Fuel Type'!$A$4:$R$16,'LCEF by Country'!V$1,FALSE)</f>
        <v/>
      </c>
      <c r="W12">
        <f>VLOOKUP($B12,'LCEF by Fuel Type'!$A$4:$R$16,'LCEF by Country'!W$1,FALSE)</f>
        <v/>
      </c>
      <c r="X12">
        <f>VLOOKUP($B12,'LCEF by Fuel Type'!$A$4:$R$16,'LCEF by Country'!X$1,FALSE)</f>
        <v/>
      </c>
      <c r="Y12">
        <f>VLOOKUP($B12,'LCEF by Fuel Type'!$A$4:$R$16,'LCEF by Country'!Y$1,FALSE)</f>
        <v/>
      </c>
    </row>
    <row r="13" spans="1:26">
      <c r="A13" t="s">
        <v>250</v>
      </c>
      <c r="B13">
        <f>VLOOKUP(A13,'LCEF by Fuel Type'!$T:$U,2,FALSE)</f>
        <v/>
      </c>
      <c r="C13">
        <f>VLOOKUP($B13,'LCEF by Fuel Type'!$A$4:$R$16,'LCEF by Country'!C$1,FALSE)</f>
        <v/>
      </c>
      <c r="D13">
        <f>VLOOKUP($B13,'LCEF by Fuel Type'!$A$4:$R$16,'LCEF by Country'!D$1,FALSE)</f>
        <v/>
      </c>
      <c r="E13">
        <f>VLOOKUP($B13,'LCEF by Fuel Type'!$A$4:$R$16,'LCEF by Country'!E$1,FALSE)</f>
        <v/>
      </c>
      <c r="F13">
        <f>VLOOKUP($B13,'LCEF by Fuel Type'!$A$4:$R$16,'LCEF by Country'!F$1,FALSE)</f>
        <v/>
      </c>
      <c r="G13">
        <f>VLOOKUP($B13,'LCEF by Fuel Type'!$A$4:$R$16,'LCEF by Country'!G$1,FALSE)</f>
        <v/>
      </c>
      <c r="I13">
        <f>VLOOKUP($B13,'LCEF by Fuel Type'!$A$4:$R$16,'LCEF by Country'!I$1,FALSE)</f>
        <v/>
      </c>
      <c r="J13">
        <f>VLOOKUP($B13,'LCEF by Fuel Type'!$A$4:$R$16,'LCEF by Country'!J$1,FALSE)</f>
        <v/>
      </c>
      <c r="K13">
        <f>VLOOKUP($B13,'LCEF by Fuel Type'!$A$4:$R$16,'LCEF by Country'!K$1,FALSE)</f>
        <v/>
      </c>
      <c r="L13">
        <f>VLOOKUP($B13,'LCEF by Fuel Type'!$A$4:$R$16,'LCEF by Country'!L$1,FALSE)</f>
        <v/>
      </c>
      <c r="M13">
        <f>VLOOKUP($B13,'LCEF by Fuel Type'!$A$4:$R$16,'LCEF by Country'!M$1,FALSE)</f>
        <v/>
      </c>
      <c r="O13">
        <f>VLOOKUP($B13,'LCEF by Fuel Type'!$A$4:$R$16,'LCEF by Country'!O$1,FALSE)</f>
        <v/>
      </c>
      <c r="P13">
        <f>VLOOKUP($B13,'LCEF by Fuel Type'!$A$4:$R$16,'LCEF by Country'!P$1,FALSE)</f>
        <v/>
      </c>
      <c r="Q13">
        <f>VLOOKUP($B13,'LCEF by Fuel Type'!$A$4:$R$16,'LCEF by Country'!Q$1,FALSE)</f>
        <v/>
      </c>
      <c r="R13">
        <f>VLOOKUP($B13,'LCEF by Fuel Type'!$A$4:$R$16,'LCEF by Country'!R$1,FALSE)</f>
        <v/>
      </c>
      <c r="S13">
        <f>VLOOKUP($B13,'LCEF by Fuel Type'!$A$4:$R$16,'LCEF by Country'!S$1,FALSE)</f>
        <v/>
      </c>
      <c r="U13">
        <f>VLOOKUP($B13,'LCEF by Fuel Type'!$A$4:$R$16,'LCEF by Country'!U$1,FALSE)</f>
        <v/>
      </c>
      <c r="V13">
        <f>VLOOKUP($B13,'LCEF by Fuel Type'!$A$4:$R$16,'LCEF by Country'!V$1,FALSE)</f>
        <v/>
      </c>
      <c r="W13">
        <f>VLOOKUP($B13,'LCEF by Fuel Type'!$A$4:$R$16,'LCEF by Country'!W$1,FALSE)</f>
        <v/>
      </c>
      <c r="X13">
        <f>VLOOKUP($B13,'LCEF by Fuel Type'!$A$4:$R$16,'LCEF by Country'!X$1,FALSE)</f>
        <v/>
      </c>
      <c r="Y13">
        <f>VLOOKUP($B13,'LCEF by Fuel Type'!$A$4:$R$16,'LCEF by Country'!Y$1,FALSE)</f>
        <v/>
      </c>
    </row>
    <row r="14" spans="1:26">
      <c r="A14" t="s">
        <v>391</v>
      </c>
      <c r="B14">
        <f>VLOOKUP(A14,'LCEF by Fuel Type'!$T:$U,2,FALSE)</f>
        <v/>
      </c>
      <c r="C14">
        <f>VLOOKUP($B14,'LCEF by Fuel Type'!$A$4:$R$16,'LCEF by Country'!C$1,FALSE)</f>
        <v/>
      </c>
      <c r="D14">
        <f>VLOOKUP($B14,'LCEF by Fuel Type'!$A$4:$R$16,'LCEF by Country'!D$1,FALSE)</f>
        <v/>
      </c>
      <c r="E14">
        <f>VLOOKUP($B14,'LCEF by Fuel Type'!$A$4:$R$16,'LCEF by Country'!E$1,FALSE)</f>
        <v/>
      </c>
      <c r="F14">
        <f>VLOOKUP($B14,'LCEF by Fuel Type'!$A$4:$R$16,'LCEF by Country'!F$1,FALSE)</f>
        <v/>
      </c>
      <c r="G14">
        <f>VLOOKUP($B14,'LCEF by Fuel Type'!$A$4:$R$16,'LCEF by Country'!G$1,FALSE)</f>
        <v/>
      </c>
      <c r="I14">
        <f>VLOOKUP($B14,'LCEF by Fuel Type'!$A$4:$R$16,'LCEF by Country'!I$1,FALSE)</f>
        <v/>
      </c>
      <c r="J14">
        <f>VLOOKUP($B14,'LCEF by Fuel Type'!$A$4:$R$16,'LCEF by Country'!J$1,FALSE)</f>
        <v/>
      </c>
      <c r="K14">
        <f>VLOOKUP($B14,'LCEF by Fuel Type'!$A$4:$R$16,'LCEF by Country'!K$1,FALSE)</f>
        <v/>
      </c>
      <c r="L14">
        <f>VLOOKUP($B14,'LCEF by Fuel Type'!$A$4:$R$16,'LCEF by Country'!L$1,FALSE)</f>
        <v/>
      </c>
      <c r="M14">
        <f>VLOOKUP($B14,'LCEF by Fuel Type'!$A$4:$R$16,'LCEF by Country'!M$1,FALSE)</f>
        <v/>
      </c>
      <c r="O14">
        <f>VLOOKUP($B14,'LCEF by Fuel Type'!$A$4:$R$16,'LCEF by Country'!O$1,FALSE)</f>
        <v/>
      </c>
      <c r="P14">
        <f>VLOOKUP($B14,'LCEF by Fuel Type'!$A$4:$R$16,'LCEF by Country'!P$1,FALSE)</f>
        <v/>
      </c>
      <c r="Q14">
        <f>VLOOKUP($B14,'LCEF by Fuel Type'!$A$4:$R$16,'LCEF by Country'!Q$1,FALSE)</f>
        <v/>
      </c>
      <c r="R14">
        <f>VLOOKUP($B14,'LCEF by Fuel Type'!$A$4:$R$16,'LCEF by Country'!R$1,FALSE)</f>
        <v/>
      </c>
      <c r="S14">
        <f>VLOOKUP($B14,'LCEF by Fuel Type'!$A$4:$R$16,'LCEF by Country'!S$1,FALSE)</f>
        <v/>
      </c>
      <c r="U14">
        <f>VLOOKUP($B14,'LCEF by Fuel Type'!$A$4:$R$16,'LCEF by Country'!U$1,FALSE)</f>
        <v/>
      </c>
      <c r="V14">
        <f>VLOOKUP($B14,'LCEF by Fuel Type'!$A$4:$R$16,'LCEF by Country'!V$1,FALSE)</f>
        <v/>
      </c>
      <c r="W14">
        <f>VLOOKUP($B14,'LCEF by Fuel Type'!$A$4:$R$16,'LCEF by Country'!W$1,FALSE)</f>
        <v/>
      </c>
      <c r="X14">
        <f>VLOOKUP($B14,'LCEF by Fuel Type'!$A$4:$R$16,'LCEF by Country'!X$1,FALSE)</f>
        <v/>
      </c>
      <c r="Y14">
        <f>VLOOKUP($B14,'LCEF by Fuel Type'!$A$4:$R$16,'LCEF by Country'!Y$1,FALSE)</f>
        <v/>
      </c>
    </row>
    <row r="15" spans="1:26">
      <c r="A15" t="s">
        <v>251</v>
      </c>
      <c r="B15">
        <f>VLOOKUP(A15,'LCEF by Fuel Type'!$T:$U,2,FALSE)</f>
        <v/>
      </c>
      <c r="C15">
        <f>VLOOKUP($B15,'LCEF by Fuel Type'!$A$4:$R$16,'LCEF by Country'!C$1,FALSE)</f>
        <v/>
      </c>
      <c r="D15">
        <f>VLOOKUP($B15,'LCEF by Fuel Type'!$A$4:$R$16,'LCEF by Country'!D$1,FALSE)</f>
        <v/>
      </c>
      <c r="E15">
        <f>VLOOKUP($B15,'LCEF by Fuel Type'!$A$4:$R$16,'LCEF by Country'!E$1,FALSE)</f>
        <v/>
      </c>
      <c r="F15">
        <f>VLOOKUP($B15,'LCEF by Fuel Type'!$A$4:$R$16,'LCEF by Country'!F$1,FALSE)</f>
        <v/>
      </c>
      <c r="G15">
        <f>VLOOKUP($B15,'LCEF by Fuel Type'!$A$4:$R$16,'LCEF by Country'!G$1,FALSE)</f>
        <v/>
      </c>
      <c r="I15">
        <f>VLOOKUP($B15,'LCEF by Fuel Type'!$A$4:$R$16,'LCEF by Country'!I$1,FALSE)</f>
        <v/>
      </c>
      <c r="J15">
        <f>VLOOKUP($B15,'LCEF by Fuel Type'!$A$4:$R$16,'LCEF by Country'!J$1,FALSE)</f>
        <v/>
      </c>
      <c r="K15">
        <f>VLOOKUP($B15,'LCEF by Fuel Type'!$A$4:$R$16,'LCEF by Country'!K$1,FALSE)</f>
        <v/>
      </c>
      <c r="L15">
        <f>VLOOKUP($B15,'LCEF by Fuel Type'!$A$4:$R$16,'LCEF by Country'!L$1,FALSE)</f>
        <v/>
      </c>
      <c r="M15">
        <f>VLOOKUP($B15,'LCEF by Fuel Type'!$A$4:$R$16,'LCEF by Country'!M$1,FALSE)</f>
        <v/>
      </c>
      <c r="O15">
        <f>VLOOKUP($B15,'LCEF by Fuel Type'!$A$4:$R$16,'LCEF by Country'!O$1,FALSE)</f>
        <v/>
      </c>
      <c r="P15">
        <f>VLOOKUP($B15,'LCEF by Fuel Type'!$A$4:$R$16,'LCEF by Country'!P$1,FALSE)</f>
        <v/>
      </c>
      <c r="Q15">
        <f>VLOOKUP($B15,'LCEF by Fuel Type'!$A$4:$R$16,'LCEF by Country'!Q$1,FALSE)</f>
        <v/>
      </c>
      <c r="R15">
        <f>VLOOKUP($B15,'LCEF by Fuel Type'!$A$4:$R$16,'LCEF by Country'!R$1,FALSE)</f>
        <v/>
      </c>
      <c r="S15">
        <f>VLOOKUP($B15,'LCEF by Fuel Type'!$A$4:$R$16,'LCEF by Country'!S$1,FALSE)</f>
        <v/>
      </c>
      <c r="U15">
        <f>VLOOKUP($B15,'LCEF by Fuel Type'!$A$4:$R$16,'LCEF by Country'!U$1,FALSE)</f>
        <v/>
      </c>
      <c r="V15">
        <f>VLOOKUP($B15,'LCEF by Fuel Type'!$A$4:$R$16,'LCEF by Country'!V$1,FALSE)</f>
        <v/>
      </c>
      <c r="W15">
        <f>VLOOKUP($B15,'LCEF by Fuel Type'!$A$4:$R$16,'LCEF by Country'!W$1,FALSE)</f>
        <v/>
      </c>
      <c r="X15">
        <f>VLOOKUP($B15,'LCEF by Fuel Type'!$A$4:$R$16,'LCEF by Country'!X$1,FALSE)</f>
        <v/>
      </c>
      <c r="Y15">
        <f>VLOOKUP($B15,'LCEF by Fuel Type'!$A$4:$R$16,'LCEF by Country'!Y$1,FALSE)</f>
        <v/>
      </c>
    </row>
    <row r="16" spans="1:26">
      <c r="A16" t="s">
        <v>310</v>
      </c>
      <c r="B16">
        <f>VLOOKUP(A16,'LCEF by Fuel Type'!$T:$U,2,FALSE)</f>
        <v/>
      </c>
      <c r="C16">
        <f>VLOOKUP($B16,'LCEF by Fuel Type'!$A$4:$R$16,'LCEF by Country'!C$1,FALSE)</f>
        <v/>
      </c>
      <c r="D16">
        <f>VLOOKUP($B16,'LCEF by Fuel Type'!$A$4:$R$16,'LCEF by Country'!D$1,FALSE)</f>
        <v/>
      </c>
      <c r="E16">
        <f>VLOOKUP($B16,'LCEF by Fuel Type'!$A$4:$R$16,'LCEF by Country'!E$1,FALSE)</f>
        <v/>
      </c>
      <c r="F16">
        <f>VLOOKUP($B16,'LCEF by Fuel Type'!$A$4:$R$16,'LCEF by Country'!F$1,FALSE)</f>
        <v/>
      </c>
      <c r="G16">
        <f>VLOOKUP($B16,'LCEF by Fuel Type'!$A$4:$R$16,'LCEF by Country'!G$1,FALSE)</f>
        <v/>
      </c>
      <c r="I16">
        <f>VLOOKUP($B16,'LCEF by Fuel Type'!$A$4:$R$16,'LCEF by Country'!I$1,FALSE)</f>
        <v/>
      </c>
      <c r="J16">
        <f>VLOOKUP($B16,'LCEF by Fuel Type'!$A$4:$R$16,'LCEF by Country'!J$1,FALSE)</f>
        <v/>
      </c>
      <c r="K16">
        <f>VLOOKUP($B16,'LCEF by Fuel Type'!$A$4:$R$16,'LCEF by Country'!K$1,FALSE)</f>
        <v/>
      </c>
      <c r="L16">
        <f>VLOOKUP($B16,'LCEF by Fuel Type'!$A$4:$R$16,'LCEF by Country'!L$1,FALSE)</f>
        <v/>
      </c>
      <c r="M16">
        <f>VLOOKUP($B16,'LCEF by Fuel Type'!$A$4:$R$16,'LCEF by Country'!M$1,FALSE)</f>
        <v/>
      </c>
      <c r="O16">
        <f>VLOOKUP($B16,'LCEF by Fuel Type'!$A$4:$R$16,'LCEF by Country'!O$1,FALSE)</f>
        <v/>
      </c>
      <c r="P16">
        <f>VLOOKUP($B16,'LCEF by Fuel Type'!$A$4:$R$16,'LCEF by Country'!P$1,FALSE)</f>
        <v/>
      </c>
      <c r="Q16">
        <f>VLOOKUP($B16,'LCEF by Fuel Type'!$A$4:$R$16,'LCEF by Country'!Q$1,FALSE)</f>
        <v/>
      </c>
      <c r="R16">
        <f>VLOOKUP($B16,'LCEF by Fuel Type'!$A$4:$R$16,'LCEF by Country'!R$1,FALSE)</f>
        <v/>
      </c>
      <c r="S16">
        <f>VLOOKUP($B16,'LCEF by Fuel Type'!$A$4:$R$16,'LCEF by Country'!S$1,FALSE)</f>
        <v/>
      </c>
      <c r="U16">
        <f>VLOOKUP($B16,'LCEF by Fuel Type'!$A$4:$R$16,'LCEF by Country'!U$1,FALSE)</f>
        <v/>
      </c>
      <c r="V16">
        <f>VLOOKUP($B16,'LCEF by Fuel Type'!$A$4:$R$16,'LCEF by Country'!V$1,FALSE)</f>
        <v/>
      </c>
      <c r="W16">
        <f>VLOOKUP($B16,'LCEF by Fuel Type'!$A$4:$R$16,'LCEF by Country'!W$1,FALSE)</f>
        <v/>
      </c>
      <c r="X16">
        <f>VLOOKUP($B16,'LCEF by Fuel Type'!$A$4:$R$16,'LCEF by Country'!X$1,FALSE)</f>
        <v/>
      </c>
      <c r="Y16">
        <f>VLOOKUP($B16,'LCEF by Fuel Type'!$A$4:$R$16,'LCEF by Country'!Y$1,FALSE)</f>
        <v/>
      </c>
    </row>
    <row r="17" spans="1:26">
      <c r="A17" t="s">
        <v>284</v>
      </c>
      <c r="B17">
        <f>VLOOKUP(A17,'LCEF by Fuel Type'!$T:$U,2,FALSE)</f>
        <v/>
      </c>
      <c r="C17">
        <f>VLOOKUP($B17,'LCEF by Fuel Type'!$A$4:$R$16,'LCEF by Country'!C$1,FALSE)</f>
        <v/>
      </c>
      <c r="D17">
        <f>VLOOKUP($B17,'LCEF by Fuel Type'!$A$4:$R$16,'LCEF by Country'!D$1,FALSE)</f>
        <v/>
      </c>
      <c r="E17">
        <f>VLOOKUP($B17,'LCEF by Fuel Type'!$A$4:$R$16,'LCEF by Country'!E$1,FALSE)</f>
        <v/>
      </c>
      <c r="F17">
        <f>VLOOKUP($B17,'LCEF by Fuel Type'!$A$4:$R$16,'LCEF by Country'!F$1,FALSE)</f>
        <v/>
      </c>
      <c r="G17">
        <f>VLOOKUP($B17,'LCEF by Fuel Type'!$A$4:$R$16,'LCEF by Country'!G$1,FALSE)</f>
        <v/>
      </c>
      <c r="I17">
        <f>VLOOKUP($B17,'LCEF by Fuel Type'!$A$4:$R$16,'LCEF by Country'!I$1,FALSE)</f>
        <v/>
      </c>
      <c r="J17">
        <f>VLOOKUP($B17,'LCEF by Fuel Type'!$A$4:$R$16,'LCEF by Country'!J$1,FALSE)</f>
        <v/>
      </c>
      <c r="K17">
        <f>VLOOKUP($B17,'LCEF by Fuel Type'!$A$4:$R$16,'LCEF by Country'!K$1,FALSE)</f>
        <v/>
      </c>
      <c r="L17">
        <f>VLOOKUP($B17,'LCEF by Fuel Type'!$A$4:$R$16,'LCEF by Country'!L$1,FALSE)</f>
        <v/>
      </c>
      <c r="M17">
        <f>VLOOKUP($B17,'LCEF by Fuel Type'!$A$4:$R$16,'LCEF by Country'!M$1,FALSE)</f>
        <v/>
      </c>
      <c r="O17">
        <f>VLOOKUP($B17,'LCEF by Fuel Type'!$A$4:$R$16,'LCEF by Country'!O$1,FALSE)</f>
        <v/>
      </c>
      <c r="P17">
        <f>VLOOKUP($B17,'LCEF by Fuel Type'!$A$4:$R$16,'LCEF by Country'!P$1,FALSE)</f>
        <v/>
      </c>
      <c r="Q17">
        <f>VLOOKUP($B17,'LCEF by Fuel Type'!$A$4:$R$16,'LCEF by Country'!Q$1,FALSE)</f>
        <v/>
      </c>
      <c r="R17">
        <f>VLOOKUP($B17,'LCEF by Fuel Type'!$A$4:$R$16,'LCEF by Country'!R$1,FALSE)</f>
        <v/>
      </c>
      <c r="S17">
        <f>VLOOKUP($B17,'LCEF by Fuel Type'!$A$4:$R$16,'LCEF by Country'!S$1,FALSE)</f>
        <v/>
      </c>
      <c r="U17">
        <f>VLOOKUP($B17,'LCEF by Fuel Type'!$A$4:$R$16,'LCEF by Country'!U$1,FALSE)</f>
        <v/>
      </c>
      <c r="V17">
        <f>VLOOKUP($B17,'LCEF by Fuel Type'!$A$4:$R$16,'LCEF by Country'!V$1,FALSE)</f>
        <v/>
      </c>
      <c r="W17">
        <f>VLOOKUP($B17,'LCEF by Fuel Type'!$A$4:$R$16,'LCEF by Country'!W$1,FALSE)</f>
        <v/>
      </c>
      <c r="X17">
        <f>VLOOKUP($B17,'LCEF by Fuel Type'!$A$4:$R$16,'LCEF by Country'!X$1,FALSE)</f>
        <v/>
      </c>
      <c r="Y17">
        <f>VLOOKUP($B17,'LCEF by Fuel Type'!$A$4:$R$16,'LCEF by Country'!Y$1,FALSE)</f>
        <v/>
      </c>
    </row>
    <row r="18" spans="1:26">
      <c r="A18" t="s">
        <v>394</v>
      </c>
      <c r="B18">
        <f>VLOOKUP(A18,'LCEF by Fuel Type'!$T:$U,2,FALSE)</f>
        <v/>
      </c>
      <c r="C18">
        <f>VLOOKUP($B18,'LCEF by Fuel Type'!$A$4:$R$16,'LCEF by Country'!C$1,FALSE)</f>
        <v/>
      </c>
      <c r="D18">
        <f>VLOOKUP($B18,'LCEF by Fuel Type'!$A$4:$R$16,'LCEF by Country'!D$1,FALSE)</f>
        <v/>
      </c>
      <c r="E18">
        <f>VLOOKUP($B18,'LCEF by Fuel Type'!$A$4:$R$16,'LCEF by Country'!E$1,FALSE)</f>
        <v/>
      </c>
      <c r="F18">
        <f>VLOOKUP($B18,'LCEF by Fuel Type'!$A$4:$R$16,'LCEF by Country'!F$1,FALSE)</f>
        <v/>
      </c>
      <c r="G18">
        <f>VLOOKUP($B18,'LCEF by Fuel Type'!$A$4:$R$16,'LCEF by Country'!G$1,FALSE)</f>
        <v/>
      </c>
      <c r="I18">
        <f>VLOOKUP($B18,'LCEF by Fuel Type'!$A$4:$R$16,'LCEF by Country'!I$1,FALSE)</f>
        <v/>
      </c>
      <c r="J18">
        <f>VLOOKUP($B18,'LCEF by Fuel Type'!$A$4:$R$16,'LCEF by Country'!J$1,FALSE)</f>
        <v/>
      </c>
      <c r="K18">
        <f>VLOOKUP($B18,'LCEF by Fuel Type'!$A$4:$R$16,'LCEF by Country'!K$1,FALSE)</f>
        <v/>
      </c>
      <c r="L18">
        <f>VLOOKUP($B18,'LCEF by Fuel Type'!$A$4:$R$16,'LCEF by Country'!L$1,FALSE)</f>
        <v/>
      </c>
      <c r="M18">
        <f>VLOOKUP($B18,'LCEF by Fuel Type'!$A$4:$R$16,'LCEF by Country'!M$1,FALSE)</f>
        <v/>
      </c>
      <c r="O18">
        <f>VLOOKUP($B18,'LCEF by Fuel Type'!$A$4:$R$16,'LCEF by Country'!O$1,FALSE)</f>
        <v/>
      </c>
      <c r="P18">
        <f>VLOOKUP($B18,'LCEF by Fuel Type'!$A$4:$R$16,'LCEF by Country'!P$1,FALSE)</f>
        <v/>
      </c>
      <c r="Q18">
        <f>VLOOKUP($B18,'LCEF by Fuel Type'!$A$4:$R$16,'LCEF by Country'!Q$1,FALSE)</f>
        <v/>
      </c>
      <c r="R18">
        <f>VLOOKUP($B18,'LCEF by Fuel Type'!$A$4:$R$16,'LCEF by Country'!R$1,FALSE)</f>
        <v/>
      </c>
      <c r="S18">
        <f>VLOOKUP($B18,'LCEF by Fuel Type'!$A$4:$R$16,'LCEF by Country'!S$1,FALSE)</f>
        <v/>
      </c>
      <c r="U18">
        <f>VLOOKUP($B18,'LCEF by Fuel Type'!$A$4:$R$16,'LCEF by Country'!U$1,FALSE)</f>
        <v/>
      </c>
      <c r="V18">
        <f>VLOOKUP($B18,'LCEF by Fuel Type'!$A$4:$R$16,'LCEF by Country'!V$1,FALSE)</f>
        <v/>
      </c>
      <c r="W18">
        <f>VLOOKUP($B18,'LCEF by Fuel Type'!$A$4:$R$16,'LCEF by Country'!W$1,FALSE)</f>
        <v/>
      </c>
      <c r="X18">
        <f>VLOOKUP($B18,'LCEF by Fuel Type'!$A$4:$R$16,'LCEF by Country'!X$1,FALSE)</f>
        <v/>
      </c>
      <c r="Y18">
        <f>VLOOKUP($B18,'LCEF by Fuel Type'!$A$4:$R$16,'LCEF by Country'!Y$1,FALSE)</f>
        <v/>
      </c>
    </row>
    <row r="19" spans="1:26">
      <c r="A19" t="s">
        <v>388</v>
      </c>
      <c r="B19">
        <f>VLOOKUP(A19,'LCEF by Fuel Type'!$T:$U,2,FALSE)</f>
        <v/>
      </c>
      <c r="C19">
        <f>VLOOKUP($B19,'LCEF by Fuel Type'!$A$4:$R$16,'LCEF by Country'!C$1,FALSE)</f>
        <v/>
      </c>
      <c r="D19">
        <f>VLOOKUP($B19,'LCEF by Fuel Type'!$A$4:$R$16,'LCEF by Country'!D$1,FALSE)</f>
        <v/>
      </c>
      <c r="E19">
        <f>VLOOKUP($B19,'LCEF by Fuel Type'!$A$4:$R$16,'LCEF by Country'!E$1,FALSE)</f>
        <v/>
      </c>
      <c r="F19">
        <f>VLOOKUP($B19,'LCEF by Fuel Type'!$A$4:$R$16,'LCEF by Country'!F$1,FALSE)</f>
        <v/>
      </c>
      <c r="G19">
        <f>VLOOKUP($B19,'LCEF by Fuel Type'!$A$4:$R$16,'LCEF by Country'!G$1,FALSE)</f>
        <v/>
      </c>
      <c r="I19">
        <f>VLOOKUP($B19,'LCEF by Fuel Type'!$A$4:$R$16,'LCEF by Country'!I$1,FALSE)</f>
        <v/>
      </c>
      <c r="J19">
        <f>VLOOKUP($B19,'LCEF by Fuel Type'!$A$4:$R$16,'LCEF by Country'!J$1,FALSE)</f>
        <v/>
      </c>
      <c r="K19">
        <f>VLOOKUP($B19,'LCEF by Fuel Type'!$A$4:$R$16,'LCEF by Country'!K$1,FALSE)</f>
        <v/>
      </c>
      <c r="L19">
        <f>VLOOKUP($B19,'LCEF by Fuel Type'!$A$4:$R$16,'LCEF by Country'!L$1,FALSE)</f>
        <v/>
      </c>
      <c r="M19">
        <f>VLOOKUP($B19,'LCEF by Fuel Type'!$A$4:$R$16,'LCEF by Country'!M$1,FALSE)</f>
        <v/>
      </c>
      <c r="O19">
        <f>VLOOKUP($B19,'LCEF by Fuel Type'!$A$4:$R$16,'LCEF by Country'!O$1,FALSE)</f>
        <v/>
      </c>
      <c r="P19">
        <f>VLOOKUP($B19,'LCEF by Fuel Type'!$A$4:$R$16,'LCEF by Country'!P$1,FALSE)</f>
        <v/>
      </c>
      <c r="Q19">
        <f>VLOOKUP($B19,'LCEF by Fuel Type'!$A$4:$R$16,'LCEF by Country'!Q$1,FALSE)</f>
        <v/>
      </c>
      <c r="R19">
        <f>VLOOKUP($B19,'LCEF by Fuel Type'!$A$4:$R$16,'LCEF by Country'!R$1,FALSE)</f>
        <v/>
      </c>
      <c r="S19">
        <f>VLOOKUP($B19,'LCEF by Fuel Type'!$A$4:$R$16,'LCEF by Country'!S$1,FALSE)</f>
        <v/>
      </c>
      <c r="U19">
        <f>VLOOKUP($B19,'LCEF by Fuel Type'!$A$4:$R$16,'LCEF by Country'!U$1,FALSE)</f>
        <v/>
      </c>
      <c r="V19">
        <f>VLOOKUP($B19,'LCEF by Fuel Type'!$A$4:$R$16,'LCEF by Country'!V$1,FALSE)</f>
        <v/>
      </c>
      <c r="W19">
        <f>VLOOKUP($B19,'LCEF by Fuel Type'!$A$4:$R$16,'LCEF by Country'!W$1,FALSE)</f>
        <v/>
      </c>
      <c r="X19">
        <f>VLOOKUP($B19,'LCEF by Fuel Type'!$A$4:$R$16,'LCEF by Country'!X$1,FALSE)</f>
        <v/>
      </c>
      <c r="Y19">
        <f>VLOOKUP($B19,'LCEF by Fuel Type'!$A$4:$R$16,'LCEF by Country'!Y$1,FALSE)</f>
        <v/>
      </c>
    </row>
    <row r="20" spans="1:26">
      <c r="A20" t="s">
        <v>265</v>
      </c>
      <c r="B20">
        <f>VLOOKUP(A20,'LCEF by Fuel Type'!$T:$U,2,FALSE)</f>
        <v/>
      </c>
      <c r="C20">
        <f>VLOOKUP($B20,'LCEF by Fuel Type'!$A$4:$R$16,'LCEF by Country'!C$1,FALSE)</f>
        <v/>
      </c>
      <c r="D20">
        <f>VLOOKUP($B20,'LCEF by Fuel Type'!$A$4:$R$16,'LCEF by Country'!D$1,FALSE)</f>
        <v/>
      </c>
      <c r="E20">
        <f>VLOOKUP($B20,'LCEF by Fuel Type'!$A$4:$R$16,'LCEF by Country'!E$1,FALSE)</f>
        <v/>
      </c>
      <c r="F20">
        <f>VLOOKUP($B20,'LCEF by Fuel Type'!$A$4:$R$16,'LCEF by Country'!F$1,FALSE)</f>
        <v/>
      </c>
      <c r="G20">
        <f>VLOOKUP($B20,'LCEF by Fuel Type'!$A$4:$R$16,'LCEF by Country'!G$1,FALSE)</f>
        <v/>
      </c>
      <c r="I20">
        <f>VLOOKUP($B20,'LCEF by Fuel Type'!$A$4:$R$16,'LCEF by Country'!I$1,FALSE)</f>
        <v/>
      </c>
      <c r="J20">
        <f>VLOOKUP($B20,'LCEF by Fuel Type'!$A$4:$R$16,'LCEF by Country'!J$1,FALSE)</f>
        <v/>
      </c>
      <c r="K20">
        <f>VLOOKUP($B20,'LCEF by Fuel Type'!$A$4:$R$16,'LCEF by Country'!K$1,FALSE)</f>
        <v/>
      </c>
      <c r="L20">
        <f>VLOOKUP($B20,'LCEF by Fuel Type'!$A$4:$R$16,'LCEF by Country'!L$1,FALSE)</f>
        <v/>
      </c>
      <c r="M20">
        <f>VLOOKUP($B20,'LCEF by Fuel Type'!$A$4:$R$16,'LCEF by Country'!M$1,FALSE)</f>
        <v/>
      </c>
      <c r="O20">
        <f>VLOOKUP($B20,'LCEF by Fuel Type'!$A$4:$R$16,'LCEF by Country'!O$1,FALSE)</f>
        <v/>
      </c>
      <c r="P20">
        <f>VLOOKUP($B20,'LCEF by Fuel Type'!$A$4:$R$16,'LCEF by Country'!P$1,FALSE)</f>
        <v/>
      </c>
      <c r="Q20">
        <f>VLOOKUP($B20,'LCEF by Fuel Type'!$A$4:$R$16,'LCEF by Country'!Q$1,FALSE)</f>
        <v/>
      </c>
      <c r="R20">
        <f>VLOOKUP($B20,'LCEF by Fuel Type'!$A$4:$R$16,'LCEF by Country'!R$1,FALSE)</f>
        <v/>
      </c>
      <c r="S20">
        <f>VLOOKUP($B20,'LCEF by Fuel Type'!$A$4:$R$16,'LCEF by Country'!S$1,FALSE)</f>
        <v/>
      </c>
      <c r="U20">
        <f>VLOOKUP($B20,'LCEF by Fuel Type'!$A$4:$R$16,'LCEF by Country'!U$1,FALSE)</f>
        <v/>
      </c>
      <c r="V20">
        <f>VLOOKUP($B20,'LCEF by Fuel Type'!$A$4:$R$16,'LCEF by Country'!V$1,FALSE)</f>
        <v/>
      </c>
      <c r="W20">
        <f>VLOOKUP($B20,'LCEF by Fuel Type'!$A$4:$R$16,'LCEF by Country'!W$1,FALSE)</f>
        <v/>
      </c>
      <c r="X20">
        <f>VLOOKUP($B20,'LCEF by Fuel Type'!$A$4:$R$16,'LCEF by Country'!X$1,FALSE)</f>
        <v/>
      </c>
      <c r="Y20">
        <f>VLOOKUP($B20,'LCEF by Fuel Type'!$A$4:$R$16,'LCEF by Country'!Y$1,FALSE)</f>
        <v/>
      </c>
    </row>
    <row r="21" spans="1:26">
      <c r="A21" t="s">
        <v>350</v>
      </c>
      <c r="B21">
        <f>VLOOKUP(A21,'LCEF by Fuel Type'!$T:$U,2,FALSE)</f>
        <v/>
      </c>
      <c r="C21">
        <f>VLOOKUP($B21,'LCEF by Fuel Type'!$A$4:$R$16,'LCEF by Country'!C$1,FALSE)</f>
        <v/>
      </c>
      <c r="D21">
        <f>VLOOKUP($B21,'LCEF by Fuel Type'!$A$4:$R$16,'LCEF by Country'!D$1,FALSE)</f>
        <v/>
      </c>
      <c r="E21">
        <f>VLOOKUP($B21,'LCEF by Fuel Type'!$A$4:$R$16,'LCEF by Country'!E$1,FALSE)</f>
        <v/>
      </c>
      <c r="F21">
        <f>VLOOKUP($B21,'LCEF by Fuel Type'!$A$4:$R$16,'LCEF by Country'!F$1,FALSE)</f>
        <v/>
      </c>
      <c r="G21">
        <f>VLOOKUP($B21,'LCEF by Fuel Type'!$A$4:$R$16,'LCEF by Country'!G$1,FALSE)</f>
        <v/>
      </c>
      <c r="I21">
        <f>VLOOKUP($B21,'LCEF by Fuel Type'!$A$4:$R$16,'LCEF by Country'!I$1,FALSE)</f>
        <v/>
      </c>
      <c r="J21">
        <f>VLOOKUP($B21,'LCEF by Fuel Type'!$A$4:$R$16,'LCEF by Country'!J$1,FALSE)</f>
        <v/>
      </c>
      <c r="K21">
        <f>VLOOKUP($B21,'LCEF by Fuel Type'!$A$4:$R$16,'LCEF by Country'!K$1,FALSE)</f>
        <v/>
      </c>
      <c r="L21">
        <f>VLOOKUP($B21,'LCEF by Fuel Type'!$A$4:$R$16,'LCEF by Country'!L$1,FALSE)</f>
        <v/>
      </c>
      <c r="M21">
        <f>VLOOKUP($B21,'LCEF by Fuel Type'!$A$4:$R$16,'LCEF by Country'!M$1,FALSE)</f>
        <v/>
      </c>
      <c r="O21">
        <f>VLOOKUP($B21,'LCEF by Fuel Type'!$A$4:$R$16,'LCEF by Country'!O$1,FALSE)</f>
        <v/>
      </c>
      <c r="P21">
        <f>VLOOKUP($B21,'LCEF by Fuel Type'!$A$4:$R$16,'LCEF by Country'!P$1,FALSE)</f>
        <v/>
      </c>
      <c r="Q21">
        <f>VLOOKUP($B21,'LCEF by Fuel Type'!$A$4:$R$16,'LCEF by Country'!Q$1,FALSE)</f>
        <v/>
      </c>
      <c r="R21">
        <f>VLOOKUP($B21,'LCEF by Fuel Type'!$A$4:$R$16,'LCEF by Country'!R$1,FALSE)</f>
        <v/>
      </c>
      <c r="S21">
        <f>VLOOKUP($B21,'LCEF by Fuel Type'!$A$4:$R$16,'LCEF by Country'!S$1,FALSE)</f>
        <v/>
      </c>
      <c r="U21">
        <f>VLOOKUP($B21,'LCEF by Fuel Type'!$A$4:$R$16,'LCEF by Country'!U$1,FALSE)</f>
        <v/>
      </c>
      <c r="V21">
        <f>VLOOKUP($B21,'LCEF by Fuel Type'!$A$4:$R$16,'LCEF by Country'!V$1,FALSE)</f>
        <v/>
      </c>
      <c r="W21">
        <f>VLOOKUP($B21,'LCEF by Fuel Type'!$A$4:$R$16,'LCEF by Country'!W$1,FALSE)</f>
        <v/>
      </c>
      <c r="X21">
        <f>VLOOKUP($B21,'LCEF by Fuel Type'!$A$4:$R$16,'LCEF by Country'!X$1,FALSE)</f>
        <v/>
      </c>
      <c r="Y21">
        <f>VLOOKUP($B21,'LCEF by Fuel Type'!$A$4:$R$16,'LCEF by Country'!Y$1,FALSE)</f>
        <v/>
      </c>
    </row>
    <row r="22" spans="1:26">
      <c r="A22" t="s">
        <v>348</v>
      </c>
      <c r="B22">
        <f>VLOOKUP(A22,'LCEF by Fuel Type'!$T:$U,2,FALSE)</f>
        <v/>
      </c>
      <c r="C22">
        <f>VLOOKUP($B22,'LCEF by Fuel Type'!$A$4:$R$16,'LCEF by Country'!C$1,FALSE)</f>
        <v/>
      </c>
      <c r="D22">
        <f>VLOOKUP($B22,'LCEF by Fuel Type'!$A$4:$R$16,'LCEF by Country'!D$1,FALSE)</f>
        <v/>
      </c>
      <c r="E22">
        <f>VLOOKUP($B22,'LCEF by Fuel Type'!$A$4:$R$16,'LCEF by Country'!E$1,FALSE)</f>
        <v/>
      </c>
      <c r="F22">
        <f>VLOOKUP($B22,'LCEF by Fuel Type'!$A$4:$R$16,'LCEF by Country'!F$1,FALSE)</f>
        <v/>
      </c>
      <c r="G22">
        <f>VLOOKUP($B22,'LCEF by Fuel Type'!$A$4:$R$16,'LCEF by Country'!G$1,FALSE)</f>
        <v/>
      </c>
      <c r="I22">
        <f>VLOOKUP($B22,'LCEF by Fuel Type'!$A$4:$R$16,'LCEF by Country'!I$1,FALSE)</f>
        <v/>
      </c>
      <c r="J22">
        <f>VLOOKUP($B22,'LCEF by Fuel Type'!$A$4:$R$16,'LCEF by Country'!J$1,FALSE)</f>
        <v/>
      </c>
      <c r="K22">
        <f>VLOOKUP($B22,'LCEF by Fuel Type'!$A$4:$R$16,'LCEF by Country'!K$1,FALSE)</f>
        <v/>
      </c>
      <c r="L22">
        <f>VLOOKUP($B22,'LCEF by Fuel Type'!$A$4:$R$16,'LCEF by Country'!L$1,FALSE)</f>
        <v/>
      </c>
      <c r="M22">
        <f>VLOOKUP($B22,'LCEF by Fuel Type'!$A$4:$R$16,'LCEF by Country'!M$1,FALSE)</f>
        <v/>
      </c>
      <c r="O22">
        <f>VLOOKUP($B22,'LCEF by Fuel Type'!$A$4:$R$16,'LCEF by Country'!O$1,FALSE)</f>
        <v/>
      </c>
      <c r="P22">
        <f>VLOOKUP($B22,'LCEF by Fuel Type'!$A$4:$R$16,'LCEF by Country'!P$1,FALSE)</f>
        <v/>
      </c>
      <c r="Q22">
        <f>VLOOKUP($B22,'LCEF by Fuel Type'!$A$4:$R$16,'LCEF by Country'!Q$1,FALSE)</f>
        <v/>
      </c>
      <c r="R22">
        <f>VLOOKUP($B22,'LCEF by Fuel Type'!$A$4:$R$16,'LCEF by Country'!R$1,FALSE)</f>
        <v/>
      </c>
      <c r="S22">
        <f>VLOOKUP($B22,'LCEF by Fuel Type'!$A$4:$R$16,'LCEF by Country'!S$1,FALSE)</f>
        <v/>
      </c>
      <c r="U22">
        <f>VLOOKUP($B22,'LCEF by Fuel Type'!$A$4:$R$16,'LCEF by Country'!U$1,FALSE)</f>
        <v/>
      </c>
      <c r="V22">
        <f>VLOOKUP($B22,'LCEF by Fuel Type'!$A$4:$R$16,'LCEF by Country'!V$1,FALSE)</f>
        <v/>
      </c>
      <c r="W22">
        <f>VLOOKUP($B22,'LCEF by Fuel Type'!$A$4:$R$16,'LCEF by Country'!W$1,FALSE)</f>
        <v/>
      </c>
      <c r="X22">
        <f>VLOOKUP($B22,'LCEF by Fuel Type'!$A$4:$R$16,'LCEF by Country'!X$1,FALSE)</f>
        <v/>
      </c>
      <c r="Y22">
        <f>VLOOKUP($B22,'LCEF by Fuel Type'!$A$4:$R$16,'LCEF by Country'!Y$1,FALSE)</f>
        <v/>
      </c>
    </row>
    <row r="23" spans="1:26">
      <c r="A23" t="s">
        <v>324</v>
      </c>
      <c r="B23">
        <f>VLOOKUP(A23,'LCEF by Fuel Type'!$T:$U,2,FALSE)</f>
        <v/>
      </c>
      <c r="C23">
        <f>VLOOKUP($B23,'LCEF by Fuel Type'!$A$4:$R$16,'LCEF by Country'!C$1,FALSE)</f>
        <v/>
      </c>
      <c r="D23">
        <f>VLOOKUP($B23,'LCEF by Fuel Type'!$A$4:$R$16,'LCEF by Country'!D$1,FALSE)</f>
        <v/>
      </c>
      <c r="E23">
        <f>VLOOKUP($B23,'LCEF by Fuel Type'!$A$4:$R$16,'LCEF by Country'!E$1,FALSE)</f>
        <v/>
      </c>
      <c r="F23">
        <f>VLOOKUP($B23,'LCEF by Fuel Type'!$A$4:$R$16,'LCEF by Country'!F$1,FALSE)</f>
        <v/>
      </c>
      <c r="G23">
        <f>VLOOKUP($B23,'LCEF by Fuel Type'!$A$4:$R$16,'LCEF by Country'!G$1,FALSE)</f>
        <v/>
      </c>
      <c r="I23">
        <f>VLOOKUP($B23,'LCEF by Fuel Type'!$A$4:$R$16,'LCEF by Country'!I$1,FALSE)</f>
        <v/>
      </c>
      <c r="J23">
        <f>VLOOKUP($B23,'LCEF by Fuel Type'!$A$4:$R$16,'LCEF by Country'!J$1,FALSE)</f>
        <v/>
      </c>
      <c r="K23">
        <f>VLOOKUP($B23,'LCEF by Fuel Type'!$A$4:$R$16,'LCEF by Country'!K$1,FALSE)</f>
        <v/>
      </c>
      <c r="L23">
        <f>VLOOKUP($B23,'LCEF by Fuel Type'!$A$4:$R$16,'LCEF by Country'!L$1,FALSE)</f>
        <v/>
      </c>
      <c r="M23">
        <f>VLOOKUP($B23,'LCEF by Fuel Type'!$A$4:$R$16,'LCEF by Country'!M$1,FALSE)</f>
        <v/>
      </c>
      <c r="O23">
        <f>VLOOKUP($B23,'LCEF by Fuel Type'!$A$4:$R$16,'LCEF by Country'!O$1,FALSE)</f>
        <v/>
      </c>
      <c r="P23">
        <f>VLOOKUP($B23,'LCEF by Fuel Type'!$A$4:$R$16,'LCEF by Country'!P$1,FALSE)</f>
        <v/>
      </c>
      <c r="Q23">
        <f>VLOOKUP($B23,'LCEF by Fuel Type'!$A$4:$R$16,'LCEF by Country'!Q$1,FALSE)</f>
        <v/>
      </c>
      <c r="R23">
        <f>VLOOKUP($B23,'LCEF by Fuel Type'!$A$4:$R$16,'LCEF by Country'!R$1,FALSE)</f>
        <v/>
      </c>
      <c r="S23">
        <f>VLOOKUP($B23,'LCEF by Fuel Type'!$A$4:$R$16,'LCEF by Country'!S$1,FALSE)</f>
        <v/>
      </c>
      <c r="U23">
        <f>VLOOKUP($B23,'LCEF by Fuel Type'!$A$4:$R$16,'LCEF by Country'!U$1,FALSE)</f>
        <v/>
      </c>
      <c r="V23">
        <f>VLOOKUP($B23,'LCEF by Fuel Type'!$A$4:$R$16,'LCEF by Country'!V$1,FALSE)</f>
        <v/>
      </c>
      <c r="W23">
        <f>VLOOKUP($B23,'LCEF by Fuel Type'!$A$4:$R$16,'LCEF by Country'!W$1,FALSE)</f>
        <v/>
      </c>
      <c r="X23">
        <f>VLOOKUP($B23,'LCEF by Fuel Type'!$A$4:$R$16,'LCEF by Country'!X$1,FALSE)</f>
        <v/>
      </c>
      <c r="Y23">
        <f>VLOOKUP($B23,'LCEF by Fuel Type'!$A$4:$R$16,'LCEF by Country'!Y$1,FALSE)</f>
        <v/>
      </c>
    </row>
    <row r="24" spans="1:26">
      <c r="A24" t="s">
        <v>257</v>
      </c>
      <c r="B24">
        <f>VLOOKUP(A24,'LCEF by Fuel Type'!$T:$U,2,FALSE)</f>
        <v/>
      </c>
      <c r="C24">
        <f>VLOOKUP($B24,'LCEF by Fuel Type'!$A$4:$R$16,'LCEF by Country'!C$1,FALSE)</f>
        <v/>
      </c>
      <c r="D24">
        <f>VLOOKUP($B24,'LCEF by Fuel Type'!$A$4:$R$16,'LCEF by Country'!D$1,FALSE)</f>
        <v/>
      </c>
      <c r="E24">
        <f>VLOOKUP($B24,'LCEF by Fuel Type'!$A$4:$R$16,'LCEF by Country'!E$1,FALSE)</f>
        <v/>
      </c>
      <c r="F24">
        <f>VLOOKUP($B24,'LCEF by Fuel Type'!$A$4:$R$16,'LCEF by Country'!F$1,FALSE)</f>
        <v/>
      </c>
      <c r="G24">
        <f>VLOOKUP($B24,'LCEF by Fuel Type'!$A$4:$R$16,'LCEF by Country'!G$1,FALSE)</f>
        <v/>
      </c>
      <c r="I24">
        <f>VLOOKUP($B24,'LCEF by Fuel Type'!$A$4:$R$16,'LCEF by Country'!I$1,FALSE)</f>
        <v/>
      </c>
      <c r="J24">
        <f>VLOOKUP($B24,'LCEF by Fuel Type'!$A$4:$R$16,'LCEF by Country'!J$1,FALSE)</f>
        <v/>
      </c>
      <c r="K24">
        <f>VLOOKUP($B24,'LCEF by Fuel Type'!$A$4:$R$16,'LCEF by Country'!K$1,FALSE)</f>
        <v/>
      </c>
      <c r="L24">
        <f>VLOOKUP($B24,'LCEF by Fuel Type'!$A$4:$R$16,'LCEF by Country'!L$1,FALSE)</f>
        <v/>
      </c>
      <c r="M24">
        <f>VLOOKUP($B24,'LCEF by Fuel Type'!$A$4:$R$16,'LCEF by Country'!M$1,FALSE)</f>
        <v/>
      </c>
      <c r="O24">
        <f>VLOOKUP($B24,'LCEF by Fuel Type'!$A$4:$R$16,'LCEF by Country'!O$1,FALSE)</f>
        <v/>
      </c>
      <c r="P24">
        <f>VLOOKUP($B24,'LCEF by Fuel Type'!$A$4:$R$16,'LCEF by Country'!P$1,FALSE)</f>
        <v/>
      </c>
      <c r="Q24">
        <f>VLOOKUP($B24,'LCEF by Fuel Type'!$A$4:$R$16,'LCEF by Country'!Q$1,FALSE)</f>
        <v/>
      </c>
      <c r="R24">
        <f>VLOOKUP($B24,'LCEF by Fuel Type'!$A$4:$R$16,'LCEF by Country'!R$1,FALSE)</f>
        <v/>
      </c>
      <c r="S24">
        <f>VLOOKUP($B24,'LCEF by Fuel Type'!$A$4:$R$16,'LCEF by Country'!S$1,FALSE)</f>
        <v/>
      </c>
      <c r="U24">
        <f>VLOOKUP($B24,'LCEF by Fuel Type'!$A$4:$R$16,'LCEF by Country'!U$1,FALSE)</f>
        <v/>
      </c>
      <c r="V24">
        <f>VLOOKUP($B24,'LCEF by Fuel Type'!$A$4:$R$16,'LCEF by Country'!V$1,FALSE)</f>
        <v/>
      </c>
      <c r="W24">
        <f>VLOOKUP($B24,'LCEF by Fuel Type'!$A$4:$R$16,'LCEF by Country'!W$1,FALSE)</f>
        <v/>
      </c>
      <c r="X24">
        <f>VLOOKUP($B24,'LCEF by Fuel Type'!$A$4:$R$16,'LCEF by Country'!X$1,FALSE)</f>
        <v/>
      </c>
      <c r="Y24">
        <f>VLOOKUP($B24,'LCEF by Fuel Type'!$A$4:$R$16,'LCEF by Country'!Y$1,FALSE)</f>
        <v/>
      </c>
    </row>
    <row r="25" spans="1:26">
      <c r="A25" t="s">
        <v>274</v>
      </c>
      <c r="B25">
        <f>VLOOKUP(A25,'LCEF by Fuel Type'!$T:$U,2,FALSE)</f>
        <v/>
      </c>
      <c r="C25">
        <f>VLOOKUP($B25,'LCEF by Fuel Type'!$A$4:$R$16,'LCEF by Country'!C$1,FALSE)</f>
        <v/>
      </c>
      <c r="D25">
        <f>VLOOKUP($B25,'LCEF by Fuel Type'!$A$4:$R$16,'LCEF by Country'!D$1,FALSE)</f>
        <v/>
      </c>
      <c r="E25">
        <f>VLOOKUP($B25,'LCEF by Fuel Type'!$A$4:$R$16,'LCEF by Country'!E$1,FALSE)</f>
        <v/>
      </c>
      <c r="F25">
        <f>VLOOKUP($B25,'LCEF by Fuel Type'!$A$4:$R$16,'LCEF by Country'!F$1,FALSE)</f>
        <v/>
      </c>
      <c r="G25">
        <f>VLOOKUP($B25,'LCEF by Fuel Type'!$A$4:$R$16,'LCEF by Country'!G$1,FALSE)</f>
        <v/>
      </c>
      <c r="I25">
        <f>VLOOKUP($B25,'LCEF by Fuel Type'!$A$4:$R$16,'LCEF by Country'!I$1,FALSE)</f>
        <v/>
      </c>
      <c r="J25">
        <f>VLOOKUP($B25,'LCEF by Fuel Type'!$A$4:$R$16,'LCEF by Country'!J$1,FALSE)</f>
        <v/>
      </c>
      <c r="K25">
        <f>VLOOKUP($B25,'LCEF by Fuel Type'!$A$4:$R$16,'LCEF by Country'!K$1,FALSE)</f>
        <v/>
      </c>
      <c r="L25">
        <f>VLOOKUP($B25,'LCEF by Fuel Type'!$A$4:$R$16,'LCEF by Country'!L$1,FALSE)</f>
        <v/>
      </c>
      <c r="M25">
        <f>VLOOKUP($B25,'LCEF by Fuel Type'!$A$4:$R$16,'LCEF by Country'!M$1,FALSE)</f>
        <v/>
      </c>
      <c r="O25">
        <f>VLOOKUP($B25,'LCEF by Fuel Type'!$A$4:$R$16,'LCEF by Country'!O$1,FALSE)</f>
        <v/>
      </c>
      <c r="P25">
        <f>VLOOKUP($B25,'LCEF by Fuel Type'!$A$4:$R$16,'LCEF by Country'!P$1,FALSE)</f>
        <v/>
      </c>
      <c r="Q25">
        <f>VLOOKUP($B25,'LCEF by Fuel Type'!$A$4:$R$16,'LCEF by Country'!Q$1,FALSE)</f>
        <v/>
      </c>
      <c r="R25">
        <f>VLOOKUP($B25,'LCEF by Fuel Type'!$A$4:$R$16,'LCEF by Country'!R$1,FALSE)</f>
        <v/>
      </c>
      <c r="S25">
        <f>VLOOKUP($B25,'LCEF by Fuel Type'!$A$4:$R$16,'LCEF by Country'!S$1,FALSE)</f>
        <v/>
      </c>
      <c r="U25">
        <f>VLOOKUP($B25,'LCEF by Fuel Type'!$A$4:$R$16,'LCEF by Country'!U$1,FALSE)</f>
        <v/>
      </c>
      <c r="V25">
        <f>VLOOKUP($B25,'LCEF by Fuel Type'!$A$4:$R$16,'LCEF by Country'!V$1,FALSE)</f>
        <v/>
      </c>
      <c r="W25">
        <f>VLOOKUP($B25,'LCEF by Fuel Type'!$A$4:$R$16,'LCEF by Country'!W$1,FALSE)</f>
        <v/>
      </c>
      <c r="X25">
        <f>VLOOKUP($B25,'LCEF by Fuel Type'!$A$4:$R$16,'LCEF by Country'!X$1,FALSE)</f>
        <v/>
      </c>
      <c r="Y25">
        <f>VLOOKUP($B25,'LCEF by Fuel Type'!$A$4:$R$16,'LCEF by Country'!Y$1,FALSE)</f>
        <v/>
      </c>
    </row>
    <row r="26" spans="1:26">
      <c r="A26" t="s">
        <v>312</v>
      </c>
      <c r="B26">
        <f>VLOOKUP(A26,'LCEF by Fuel Type'!$T:$U,2,FALSE)</f>
        <v/>
      </c>
      <c r="C26">
        <f>VLOOKUP($B26,'LCEF by Fuel Type'!$A$4:$R$16,'LCEF by Country'!C$1,FALSE)</f>
        <v/>
      </c>
      <c r="D26">
        <f>VLOOKUP($B26,'LCEF by Fuel Type'!$A$4:$R$16,'LCEF by Country'!D$1,FALSE)</f>
        <v/>
      </c>
      <c r="E26">
        <f>VLOOKUP($B26,'LCEF by Fuel Type'!$A$4:$R$16,'LCEF by Country'!E$1,FALSE)</f>
        <v/>
      </c>
      <c r="F26">
        <f>VLOOKUP($B26,'LCEF by Fuel Type'!$A$4:$R$16,'LCEF by Country'!F$1,FALSE)</f>
        <v/>
      </c>
      <c r="G26">
        <f>VLOOKUP($B26,'LCEF by Fuel Type'!$A$4:$R$16,'LCEF by Country'!G$1,FALSE)</f>
        <v/>
      </c>
      <c r="I26">
        <f>VLOOKUP($B26,'LCEF by Fuel Type'!$A$4:$R$16,'LCEF by Country'!I$1,FALSE)</f>
        <v/>
      </c>
      <c r="J26">
        <f>VLOOKUP($B26,'LCEF by Fuel Type'!$A$4:$R$16,'LCEF by Country'!J$1,FALSE)</f>
        <v/>
      </c>
      <c r="K26">
        <f>VLOOKUP($B26,'LCEF by Fuel Type'!$A$4:$R$16,'LCEF by Country'!K$1,FALSE)</f>
        <v/>
      </c>
      <c r="L26">
        <f>VLOOKUP($B26,'LCEF by Fuel Type'!$A$4:$R$16,'LCEF by Country'!L$1,FALSE)</f>
        <v/>
      </c>
      <c r="M26">
        <f>VLOOKUP($B26,'LCEF by Fuel Type'!$A$4:$R$16,'LCEF by Country'!M$1,FALSE)</f>
        <v/>
      </c>
      <c r="O26">
        <f>VLOOKUP($B26,'LCEF by Fuel Type'!$A$4:$R$16,'LCEF by Country'!O$1,FALSE)</f>
        <v/>
      </c>
      <c r="P26">
        <f>VLOOKUP($B26,'LCEF by Fuel Type'!$A$4:$R$16,'LCEF by Country'!P$1,FALSE)</f>
        <v/>
      </c>
      <c r="Q26">
        <f>VLOOKUP($B26,'LCEF by Fuel Type'!$A$4:$R$16,'LCEF by Country'!Q$1,FALSE)</f>
        <v/>
      </c>
      <c r="R26">
        <f>VLOOKUP($B26,'LCEF by Fuel Type'!$A$4:$R$16,'LCEF by Country'!R$1,FALSE)</f>
        <v/>
      </c>
      <c r="S26">
        <f>VLOOKUP($B26,'LCEF by Fuel Type'!$A$4:$R$16,'LCEF by Country'!S$1,FALSE)</f>
        <v/>
      </c>
      <c r="U26">
        <f>VLOOKUP($B26,'LCEF by Fuel Type'!$A$4:$R$16,'LCEF by Country'!U$1,FALSE)</f>
        <v/>
      </c>
      <c r="V26">
        <f>VLOOKUP($B26,'LCEF by Fuel Type'!$A$4:$R$16,'LCEF by Country'!V$1,FALSE)</f>
        <v/>
      </c>
      <c r="W26">
        <f>VLOOKUP($B26,'LCEF by Fuel Type'!$A$4:$R$16,'LCEF by Country'!W$1,FALSE)</f>
        <v/>
      </c>
      <c r="X26">
        <f>VLOOKUP($B26,'LCEF by Fuel Type'!$A$4:$R$16,'LCEF by Country'!X$1,FALSE)</f>
        <v/>
      </c>
      <c r="Y26">
        <f>VLOOKUP($B26,'LCEF by Fuel Type'!$A$4:$R$16,'LCEF by Country'!Y$1,FALSE)</f>
        <v/>
      </c>
    </row>
    <row r="27" spans="1:26">
      <c r="A27" t="s">
        <v>230</v>
      </c>
      <c r="B27">
        <f>VLOOKUP(A27,'LCEF by Fuel Type'!$T:$U,2,FALSE)</f>
        <v/>
      </c>
      <c r="C27">
        <f>VLOOKUP($B27,'LCEF by Fuel Type'!$A$4:$R$16,'LCEF by Country'!C$1,FALSE)</f>
        <v/>
      </c>
      <c r="D27">
        <f>VLOOKUP($B27,'LCEF by Fuel Type'!$A$4:$R$16,'LCEF by Country'!D$1,FALSE)</f>
        <v/>
      </c>
      <c r="E27">
        <f>VLOOKUP($B27,'LCEF by Fuel Type'!$A$4:$R$16,'LCEF by Country'!E$1,FALSE)</f>
        <v/>
      </c>
      <c r="F27">
        <f>VLOOKUP($B27,'LCEF by Fuel Type'!$A$4:$R$16,'LCEF by Country'!F$1,FALSE)</f>
        <v/>
      </c>
      <c r="G27">
        <f>VLOOKUP($B27,'LCEF by Fuel Type'!$A$4:$R$16,'LCEF by Country'!G$1,FALSE)</f>
        <v/>
      </c>
      <c r="I27">
        <f>VLOOKUP($B27,'LCEF by Fuel Type'!$A$4:$R$16,'LCEF by Country'!I$1,FALSE)</f>
        <v/>
      </c>
      <c r="J27">
        <f>VLOOKUP($B27,'LCEF by Fuel Type'!$A$4:$R$16,'LCEF by Country'!J$1,FALSE)</f>
        <v/>
      </c>
      <c r="K27">
        <f>VLOOKUP($B27,'LCEF by Fuel Type'!$A$4:$R$16,'LCEF by Country'!K$1,FALSE)</f>
        <v/>
      </c>
      <c r="L27">
        <f>VLOOKUP($B27,'LCEF by Fuel Type'!$A$4:$R$16,'LCEF by Country'!L$1,FALSE)</f>
        <v/>
      </c>
      <c r="M27">
        <f>VLOOKUP($B27,'LCEF by Fuel Type'!$A$4:$R$16,'LCEF by Country'!M$1,FALSE)</f>
        <v/>
      </c>
      <c r="O27">
        <f>VLOOKUP($B27,'LCEF by Fuel Type'!$A$4:$R$16,'LCEF by Country'!O$1,FALSE)</f>
        <v/>
      </c>
      <c r="P27">
        <f>VLOOKUP($B27,'LCEF by Fuel Type'!$A$4:$R$16,'LCEF by Country'!P$1,FALSE)</f>
        <v/>
      </c>
      <c r="Q27">
        <f>VLOOKUP($B27,'LCEF by Fuel Type'!$A$4:$R$16,'LCEF by Country'!Q$1,FALSE)</f>
        <v/>
      </c>
      <c r="R27">
        <f>VLOOKUP($B27,'LCEF by Fuel Type'!$A$4:$R$16,'LCEF by Country'!R$1,FALSE)</f>
        <v/>
      </c>
      <c r="S27">
        <f>VLOOKUP($B27,'LCEF by Fuel Type'!$A$4:$R$16,'LCEF by Country'!S$1,FALSE)</f>
        <v/>
      </c>
      <c r="U27">
        <f>VLOOKUP($B27,'LCEF by Fuel Type'!$A$4:$R$16,'LCEF by Country'!U$1,FALSE)</f>
        <v/>
      </c>
      <c r="V27">
        <f>VLOOKUP($B27,'LCEF by Fuel Type'!$A$4:$R$16,'LCEF by Country'!V$1,FALSE)</f>
        <v/>
      </c>
      <c r="W27">
        <f>VLOOKUP($B27,'LCEF by Fuel Type'!$A$4:$R$16,'LCEF by Country'!W$1,FALSE)</f>
        <v/>
      </c>
      <c r="X27">
        <f>VLOOKUP($B27,'LCEF by Fuel Type'!$A$4:$R$16,'LCEF by Country'!X$1,FALSE)</f>
        <v/>
      </c>
      <c r="Y27">
        <f>VLOOKUP($B27,'LCEF by Fuel Type'!$A$4:$R$16,'LCEF by Country'!Y$1,FALSE)</f>
        <v/>
      </c>
    </row>
    <row r="28" spans="1:26">
      <c r="A28" t="s">
        <v>396</v>
      </c>
      <c r="B28">
        <f>VLOOKUP(A28,'LCEF by Fuel Type'!$T:$U,2,FALSE)</f>
        <v/>
      </c>
      <c r="C28">
        <f>VLOOKUP($B28,'LCEF by Fuel Type'!$A$4:$R$16,'LCEF by Country'!C$1,FALSE)</f>
        <v/>
      </c>
      <c r="D28">
        <f>VLOOKUP($B28,'LCEF by Fuel Type'!$A$4:$R$16,'LCEF by Country'!D$1,FALSE)</f>
        <v/>
      </c>
      <c r="E28">
        <f>VLOOKUP($B28,'LCEF by Fuel Type'!$A$4:$R$16,'LCEF by Country'!E$1,FALSE)</f>
        <v/>
      </c>
      <c r="F28">
        <f>VLOOKUP($B28,'LCEF by Fuel Type'!$A$4:$R$16,'LCEF by Country'!F$1,FALSE)</f>
        <v/>
      </c>
      <c r="G28">
        <f>VLOOKUP($B28,'LCEF by Fuel Type'!$A$4:$R$16,'LCEF by Country'!G$1,FALSE)</f>
        <v/>
      </c>
      <c r="I28">
        <f>VLOOKUP($B28,'LCEF by Fuel Type'!$A$4:$R$16,'LCEF by Country'!I$1,FALSE)</f>
        <v/>
      </c>
      <c r="J28">
        <f>VLOOKUP($B28,'LCEF by Fuel Type'!$A$4:$R$16,'LCEF by Country'!J$1,FALSE)</f>
        <v/>
      </c>
      <c r="K28">
        <f>VLOOKUP($B28,'LCEF by Fuel Type'!$A$4:$R$16,'LCEF by Country'!K$1,FALSE)</f>
        <v/>
      </c>
      <c r="L28">
        <f>VLOOKUP($B28,'LCEF by Fuel Type'!$A$4:$R$16,'LCEF by Country'!L$1,FALSE)</f>
        <v/>
      </c>
      <c r="M28">
        <f>VLOOKUP($B28,'LCEF by Fuel Type'!$A$4:$R$16,'LCEF by Country'!M$1,FALSE)</f>
        <v/>
      </c>
      <c r="O28">
        <f>VLOOKUP($B28,'LCEF by Fuel Type'!$A$4:$R$16,'LCEF by Country'!O$1,FALSE)</f>
        <v/>
      </c>
      <c r="P28">
        <f>VLOOKUP($B28,'LCEF by Fuel Type'!$A$4:$R$16,'LCEF by Country'!P$1,FALSE)</f>
        <v/>
      </c>
      <c r="Q28">
        <f>VLOOKUP($B28,'LCEF by Fuel Type'!$A$4:$R$16,'LCEF by Country'!Q$1,FALSE)</f>
        <v/>
      </c>
      <c r="R28">
        <f>VLOOKUP($B28,'LCEF by Fuel Type'!$A$4:$R$16,'LCEF by Country'!R$1,FALSE)</f>
        <v/>
      </c>
      <c r="S28">
        <f>VLOOKUP($B28,'LCEF by Fuel Type'!$A$4:$R$16,'LCEF by Country'!S$1,FALSE)</f>
        <v/>
      </c>
      <c r="U28">
        <f>VLOOKUP($B28,'LCEF by Fuel Type'!$A$4:$R$16,'LCEF by Country'!U$1,FALSE)</f>
        <v/>
      </c>
      <c r="V28">
        <f>VLOOKUP($B28,'LCEF by Fuel Type'!$A$4:$R$16,'LCEF by Country'!V$1,FALSE)</f>
        <v/>
      </c>
      <c r="W28">
        <f>VLOOKUP($B28,'LCEF by Fuel Type'!$A$4:$R$16,'LCEF by Country'!W$1,FALSE)</f>
        <v/>
      </c>
      <c r="X28">
        <f>VLOOKUP($B28,'LCEF by Fuel Type'!$A$4:$R$16,'LCEF by Country'!X$1,FALSE)</f>
        <v/>
      </c>
      <c r="Y28">
        <f>VLOOKUP($B28,'LCEF by Fuel Type'!$A$4:$R$16,'LCEF by Country'!Y$1,FALSE)</f>
        <v/>
      </c>
    </row>
    <row r="29" spans="1:26">
      <c r="A29" t="s">
        <v>362</v>
      </c>
      <c r="B29">
        <f>VLOOKUP(A29,'LCEF by Fuel Type'!$T:$U,2,FALSE)</f>
        <v/>
      </c>
      <c r="C29">
        <f>VLOOKUP($B29,'LCEF by Fuel Type'!$A$4:$R$16,'LCEF by Country'!C$1,FALSE)</f>
        <v/>
      </c>
      <c r="D29">
        <f>VLOOKUP($B29,'LCEF by Fuel Type'!$A$4:$R$16,'LCEF by Country'!D$1,FALSE)</f>
        <v/>
      </c>
      <c r="E29">
        <f>VLOOKUP($B29,'LCEF by Fuel Type'!$A$4:$R$16,'LCEF by Country'!E$1,FALSE)</f>
        <v/>
      </c>
      <c r="F29">
        <f>VLOOKUP($B29,'LCEF by Fuel Type'!$A$4:$R$16,'LCEF by Country'!F$1,FALSE)</f>
        <v/>
      </c>
      <c r="G29">
        <f>VLOOKUP($B29,'LCEF by Fuel Type'!$A$4:$R$16,'LCEF by Country'!G$1,FALSE)</f>
        <v/>
      </c>
      <c r="I29">
        <f>VLOOKUP($B29,'LCEF by Fuel Type'!$A$4:$R$16,'LCEF by Country'!I$1,FALSE)</f>
        <v/>
      </c>
      <c r="J29">
        <f>VLOOKUP($B29,'LCEF by Fuel Type'!$A$4:$R$16,'LCEF by Country'!J$1,FALSE)</f>
        <v/>
      </c>
      <c r="K29">
        <f>VLOOKUP($B29,'LCEF by Fuel Type'!$A$4:$R$16,'LCEF by Country'!K$1,FALSE)</f>
        <v/>
      </c>
      <c r="L29">
        <f>VLOOKUP($B29,'LCEF by Fuel Type'!$A$4:$R$16,'LCEF by Country'!L$1,FALSE)</f>
        <v/>
      </c>
      <c r="M29">
        <f>VLOOKUP($B29,'LCEF by Fuel Type'!$A$4:$R$16,'LCEF by Country'!M$1,FALSE)</f>
        <v/>
      </c>
      <c r="O29">
        <f>VLOOKUP($B29,'LCEF by Fuel Type'!$A$4:$R$16,'LCEF by Country'!O$1,FALSE)</f>
        <v/>
      </c>
      <c r="P29">
        <f>VLOOKUP($B29,'LCEF by Fuel Type'!$A$4:$R$16,'LCEF by Country'!P$1,FALSE)</f>
        <v/>
      </c>
      <c r="Q29">
        <f>VLOOKUP($B29,'LCEF by Fuel Type'!$A$4:$R$16,'LCEF by Country'!Q$1,FALSE)</f>
        <v/>
      </c>
      <c r="R29">
        <f>VLOOKUP($B29,'LCEF by Fuel Type'!$A$4:$R$16,'LCEF by Country'!R$1,FALSE)</f>
        <v/>
      </c>
      <c r="S29">
        <f>VLOOKUP($B29,'LCEF by Fuel Type'!$A$4:$R$16,'LCEF by Country'!S$1,FALSE)</f>
        <v/>
      </c>
      <c r="U29">
        <f>VLOOKUP($B29,'LCEF by Fuel Type'!$A$4:$R$16,'LCEF by Country'!U$1,FALSE)</f>
        <v/>
      </c>
      <c r="V29">
        <f>VLOOKUP($B29,'LCEF by Fuel Type'!$A$4:$R$16,'LCEF by Country'!V$1,FALSE)</f>
        <v/>
      </c>
      <c r="W29">
        <f>VLOOKUP($B29,'LCEF by Fuel Type'!$A$4:$R$16,'LCEF by Country'!W$1,FALSE)</f>
        <v/>
      </c>
      <c r="X29">
        <f>VLOOKUP($B29,'LCEF by Fuel Type'!$A$4:$R$16,'LCEF by Country'!X$1,FALSE)</f>
        <v/>
      </c>
      <c r="Y29">
        <f>VLOOKUP($B29,'LCEF by Fuel Type'!$A$4:$R$16,'LCEF by Country'!Y$1,FALSE)</f>
        <v/>
      </c>
    </row>
    <row r="30" spans="1:26">
      <c r="A30" t="s">
        <v>244</v>
      </c>
      <c r="B30">
        <f>VLOOKUP(A30,'LCEF by Fuel Type'!$T:$U,2,FALSE)</f>
        <v/>
      </c>
      <c r="C30">
        <f>VLOOKUP($B30,'LCEF by Fuel Type'!$A$4:$R$16,'LCEF by Country'!C$1,FALSE)</f>
        <v/>
      </c>
      <c r="D30">
        <f>VLOOKUP($B30,'LCEF by Fuel Type'!$A$4:$R$16,'LCEF by Country'!D$1,FALSE)</f>
        <v/>
      </c>
      <c r="E30">
        <f>VLOOKUP($B30,'LCEF by Fuel Type'!$A$4:$R$16,'LCEF by Country'!E$1,FALSE)</f>
        <v/>
      </c>
      <c r="F30">
        <f>VLOOKUP($B30,'LCEF by Fuel Type'!$A$4:$R$16,'LCEF by Country'!F$1,FALSE)</f>
        <v/>
      </c>
      <c r="G30">
        <f>VLOOKUP($B30,'LCEF by Fuel Type'!$A$4:$R$16,'LCEF by Country'!G$1,FALSE)</f>
        <v/>
      </c>
      <c r="I30">
        <f>VLOOKUP($B30,'LCEF by Fuel Type'!$A$4:$R$16,'LCEF by Country'!I$1,FALSE)</f>
        <v/>
      </c>
      <c r="J30">
        <f>VLOOKUP($B30,'LCEF by Fuel Type'!$A$4:$R$16,'LCEF by Country'!J$1,FALSE)</f>
        <v/>
      </c>
      <c r="K30">
        <f>VLOOKUP($B30,'LCEF by Fuel Type'!$A$4:$R$16,'LCEF by Country'!K$1,FALSE)</f>
        <v/>
      </c>
      <c r="L30">
        <f>VLOOKUP($B30,'LCEF by Fuel Type'!$A$4:$R$16,'LCEF by Country'!L$1,FALSE)</f>
        <v/>
      </c>
      <c r="M30">
        <f>VLOOKUP($B30,'LCEF by Fuel Type'!$A$4:$R$16,'LCEF by Country'!M$1,FALSE)</f>
        <v/>
      </c>
      <c r="O30">
        <f>VLOOKUP($B30,'LCEF by Fuel Type'!$A$4:$R$16,'LCEF by Country'!O$1,FALSE)</f>
        <v/>
      </c>
      <c r="P30">
        <f>VLOOKUP($B30,'LCEF by Fuel Type'!$A$4:$R$16,'LCEF by Country'!P$1,FALSE)</f>
        <v/>
      </c>
      <c r="Q30">
        <f>VLOOKUP($B30,'LCEF by Fuel Type'!$A$4:$R$16,'LCEF by Country'!Q$1,FALSE)</f>
        <v/>
      </c>
      <c r="R30">
        <f>VLOOKUP($B30,'LCEF by Fuel Type'!$A$4:$R$16,'LCEF by Country'!R$1,FALSE)</f>
        <v/>
      </c>
      <c r="S30">
        <f>VLOOKUP($B30,'LCEF by Fuel Type'!$A$4:$R$16,'LCEF by Country'!S$1,FALSE)</f>
        <v/>
      </c>
      <c r="U30">
        <f>VLOOKUP($B30,'LCEF by Fuel Type'!$A$4:$R$16,'LCEF by Country'!U$1,FALSE)</f>
        <v/>
      </c>
      <c r="V30">
        <f>VLOOKUP($B30,'LCEF by Fuel Type'!$A$4:$R$16,'LCEF by Country'!V$1,FALSE)</f>
        <v/>
      </c>
      <c r="W30">
        <f>VLOOKUP($B30,'LCEF by Fuel Type'!$A$4:$R$16,'LCEF by Country'!W$1,FALSE)</f>
        <v/>
      </c>
      <c r="X30">
        <f>VLOOKUP($B30,'LCEF by Fuel Type'!$A$4:$R$16,'LCEF by Country'!X$1,FALSE)</f>
        <v/>
      </c>
      <c r="Y30">
        <f>VLOOKUP($B30,'LCEF by Fuel Type'!$A$4:$R$16,'LCEF by Country'!Y$1,FALSE)</f>
        <v/>
      </c>
    </row>
    <row r="31" spans="1:26">
      <c r="A31" t="s">
        <v>239</v>
      </c>
      <c r="B31">
        <f>VLOOKUP(A31,'LCEF by Fuel Type'!$T:$U,2,FALSE)</f>
        <v/>
      </c>
      <c r="C31">
        <f>VLOOKUP($B31,'LCEF by Fuel Type'!$A$4:$R$16,'LCEF by Country'!C$1,FALSE)</f>
        <v/>
      </c>
      <c r="D31">
        <f>VLOOKUP($B31,'LCEF by Fuel Type'!$A$4:$R$16,'LCEF by Country'!D$1,FALSE)</f>
        <v/>
      </c>
      <c r="E31">
        <f>VLOOKUP($B31,'LCEF by Fuel Type'!$A$4:$R$16,'LCEF by Country'!E$1,FALSE)</f>
        <v/>
      </c>
      <c r="F31">
        <f>VLOOKUP($B31,'LCEF by Fuel Type'!$A$4:$R$16,'LCEF by Country'!F$1,FALSE)</f>
        <v/>
      </c>
      <c r="G31">
        <f>VLOOKUP($B31,'LCEF by Fuel Type'!$A$4:$R$16,'LCEF by Country'!G$1,FALSE)</f>
        <v/>
      </c>
      <c r="I31">
        <f>VLOOKUP($B31,'LCEF by Fuel Type'!$A$4:$R$16,'LCEF by Country'!I$1,FALSE)</f>
        <v/>
      </c>
      <c r="J31">
        <f>VLOOKUP($B31,'LCEF by Fuel Type'!$A$4:$R$16,'LCEF by Country'!J$1,FALSE)</f>
        <v/>
      </c>
      <c r="K31">
        <f>VLOOKUP($B31,'LCEF by Fuel Type'!$A$4:$R$16,'LCEF by Country'!K$1,FALSE)</f>
        <v/>
      </c>
      <c r="L31">
        <f>VLOOKUP($B31,'LCEF by Fuel Type'!$A$4:$R$16,'LCEF by Country'!L$1,FALSE)</f>
        <v/>
      </c>
      <c r="M31">
        <f>VLOOKUP($B31,'LCEF by Fuel Type'!$A$4:$R$16,'LCEF by Country'!M$1,FALSE)</f>
        <v/>
      </c>
      <c r="O31">
        <f>VLOOKUP($B31,'LCEF by Fuel Type'!$A$4:$R$16,'LCEF by Country'!O$1,FALSE)</f>
        <v/>
      </c>
      <c r="P31">
        <f>VLOOKUP($B31,'LCEF by Fuel Type'!$A$4:$R$16,'LCEF by Country'!P$1,FALSE)</f>
        <v/>
      </c>
      <c r="Q31">
        <f>VLOOKUP($B31,'LCEF by Fuel Type'!$A$4:$R$16,'LCEF by Country'!Q$1,FALSE)</f>
        <v/>
      </c>
      <c r="R31">
        <f>VLOOKUP($B31,'LCEF by Fuel Type'!$A$4:$R$16,'LCEF by Country'!R$1,FALSE)</f>
        <v/>
      </c>
      <c r="S31">
        <f>VLOOKUP($B31,'LCEF by Fuel Type'!$A$4:$R$16,'LCEF by Country'!S$1,FALSE)</f>
        <v/>
      </c>
      <c r="U31">
        <f>VLOOKUP($B31,'LCEF by Fuel Type'!$A$4:$R$16,'LCEF by Country'!U$1,FALSE)</f>
        <v/>
      </c>
      <c r="V31">
        <f>VLOOKUP($B31,'LCEF by Fuel Type'!$A$4:$R$16,'LCEF by Country'!V$1,FALSE)</f>
        <v/>
      </c>
      <c r="W31">
        <f>VLOOKUP($B31,'LCEF by Fuel Type'!$A$4:$R$16,'LCEF by Country'!W$1,FALSE)</f>
        <v/>
      </c>
      <c r="X31">
        <f>VLOOKUP($B31,'LCEF by Fuel Type'!$A$4:$R$16,'LCEF by Country'!X$1,FALSE)</f>
        <v/>
      </c>
      <c r="Y31">
        <f>VLOOKUP($B31,'LCEF by Fuel Type'!$A$4:$R$16,'LCEF by Country'!Y$1,FALSE)</f>
        <v/>
      </c>
    </row>
    <row r="32" spans="1:26">
      <c r="A32" t="s">
        <v>338</v>
      </c>
      <c r="B32">
        <f>VLOOKUP(A32,'LCEF by Fuel Type'!$T:$U,2,FALSE)</f>
        <v/>
      </c>
      <c r="C32">
        <f>VLOOKUP($B32,'LCEF by Fuel Type'!$A$4:$R$16,'LCEF by Country'!C$1,FALSE)</f>
        <v/>
      </c>
      <c r="D32">
        <f>VLOOKUP($B32,'LCEF by Fuel Type'!$A$4:$R$16,'LCEF by Country'!D$1,FALSE)</f>
        <v/>
      </c>
      <c r="E32">
        <f>VLOOKUP($B32,'LCEF by Fuel Type'!$A$4:$R$16,'LCEF by Country'!E$1,FALSE)</f>
        <v/>
      </c>
      <c r="F32">
        <f>VLOOKUP($B32,'LCEF by Fuel Type'!$A$4:$R$16,'LCEF by Country'!F$1,FALSE)</f>
        <v/>
      </c>
      <c r="G32">
        <f>VLOOKUP($B32,'LCEF by Fuel Type'!$A$4:$R$16,'LCEF by Country'!G$1,FALSE)</f>
        <v/>
      </c>
      <c r="I32">
        <f>VLOOKUP($B32,'LCEF by Fuel Type'!$A$4:$R$16,'LCEF by Country'!I$1,FALSE)</f>
        <v/>
      </c>
      <c r="J32">
        <f>VLOOKUP($B32,'LCEF by Fuel Type'!$A$4:$R$16,'LCEF by Country'!J$1,FALSE)</f>
        <v/>
      </c>
      <c r="K32">
        <f>VLOOKUP($B32,'LCEF by Fuel Type'!$A$4:$R$16,'LCEF by Country'!K$1,FALSE)</f>
        <v/>
      </c>
      <c r="L32">
        <f>VLOOKUP($B32,'LCEF by Fuel Type'!$A$4:$R$16,'LCEF by Country'!L$1,FALSE)</f>
        <v/>
      </c>
      <c r="M32">
        <f>VLOOKUP($B32,'LCEF by Fuel Type'!$A$4:$R$16,'LCEF by Country'!M$1,FALSE)</f>
        <v/>
      </c>
      <c r="O32">
        <f>VLOOKUP($B32,'LCEF by Fuel Type'!$A$4:$R$16,'LCEF by Country'!O$1,FALSE)</f>
        <v/>
      </c>
      <c r="P32">
        <f>VLOOKUP($B32,'LCEF by Fuel Type'!$A$4:$R$16,'LCEF by Country'!P$1,FALSE)</f>
        <v/>
      </c>
      <c r="Q32">
        <f>VLOOKUP($B32,'LCEF by Fuel Type'!$A$4:$R$16,'LCEF by Country'!Q$1,FALSE)</f>
        <v/>
      </c>
      <c r="R32">
        <f>VLOOKUP($B32,'LCEF by Fuel Type'!$A$4:$R$16,'LCEF by Country'!R$1,FALSE)</f>
        <v/>
      </c>
      <c r="S32">
        <f>VLOOKUP($B32,'LCEF by Fuel Type'!$A$4:$R$16,'LCEF by Country'!S$1,FALSE)</f>
        <v/>
      </c>
      <c r="U32">
        <f>VLOOKUP($B32,'LCEF by Fuel Type'!$A$4:$R$16,'LCEF by Country'!U$1,FALSE)</f>
        <v/>
      </c>
      <c r="V32">
        <f>VLOOKUP($B32,'LCEF by Fuel Type'!$A$4:$R$16,'LCEF by Country'!V$1,FALSE)</f>
        <v/>
      </c>
      <c r="W32">
        <f>VLOOKUP($B32,'LCEF by Fuel Type'!$A$4:$R$16,'LCEF by Country'!W$1,FALSE)</f>
        <v/>
      </c>
      <c r="X32">
        <f>VLOOKUP($B32,'LCEF by Fuel Type'!$A$4:$R$16,'LCEF by Country'!X$1,FALSE)</f>
        <v/>
      </c>
      <c r="Y32">
        <f>VLOOKUP($B32,'LCEF by Fuel Type'!$A$4:$R$16,'LCEF by Country'!Y$1,FALSE)</f>
        <v/>
      </c>
    </row>
    <row r="33" spans="1:26">
      <c r="A33" t="s">
        <v>261</v>
      </c>
      <c r="B33">
        <f>VLOOKUP(A33,'LCEF by Fuel Type'!$T:$U,2,FALSE)</f>
        <v/>
      </c>
      <c r="C33">
        <f>VLOOKUP($B33,'LCEF by Fuel Type'!$A$4:$R$16,'LCEF by Country'!C$1,FALSE)</f>
        <v/>
      </c>
      <c r="D33">
        <f>VLOOKUP($B33,'LCEF by Fuel Type'!$A$4:$R$16,'LCEF by Country'!D$1,FALSE)</f>
        <v/>
      </c>
      <c r="E33">
        <f>VLOOKUP($B33,'LCEF by Fuel Type'!$A$4:$R$16,'LCEF by Country'!E$1,FALSE)</f>
        <v/>
      </c>
      <c r="F33">
        <f>VLOOKUP($B33,'LCEF by Fuel Type'!$A$4:$R$16,'LCEF by Country'!F$1,FALSE)</f>
        <v/>
      </c>
      <c r="G33">
        <f>VLOOKUP($B33,'LCEF by Fuel Type'!$A$4:$R$16,'LCEF by Country'!G$1,FALSE)</f>
        <v/>
      </c>
      <c r="I33">
        <f>VLOOKUP($B33,'LCEF by Fuel Type'!$A$4:$R$16,'LCEF by Country'!I$1,FALSE)</f>
        <v/>
      </c>
      <c r="J33">
        <f>VLOOKUP($B33,'LCEF by Fuel Type'!$A$4:$R$16,'LCEF by Country'!J$1,FALSE)</f>
        <v/>
      </c>
      <c r="K33">
        <f>VLOOKUP($B33,'LCEF by Fuel Type'!$A$4:$R$16,'LCEF by Country'!K$1,FALSE)</f>
        <v/>
      </c>
      <c r="L33">
        <f>VLOOKUP($B33,'LCEF by Fuel Type'!$A$4:$R$16,'LCEF by Country'!L$1,FALSE)</f>
        <v/>
      </c>
      <c r="M33">
        <f>VLOOKUP($B33,'LCEF by Fuel Type'!$A$4:$R$16,'LCEF by Country'!M$1,FALSE)</f>
        <v/>
      </c>
      <c r="O33">
        <f>VLOOKUP($B33,'LCEF by Fuel Type'!$A$4:$R$16,'LCEF by Country'!O$1,FALSE)</f>
        <v/>
      </c>
      <c r="P33">
        <f>VLOOKUP($B33,'LCEF by Fuel Type'!$A$4:$R$16,'LCEF by Country'!P$1,FALSE)</f>
        <v/>
      </c>
      <c r="Q33">
        <f>VLOOKUP($B33,'LCEF by Fuel Type'!$A$4:$R$16,'LCEF by Country'!Q$1,FALSE)</f>
        <v/>
      </c>
      <c r="R33">
        <f>VLOOKUP($B33,'LCEF by Fuel Type'!$A$4:$R$16,'LCEF by Country'!R$1,FALSE)</f>
        <v/>
      </c>
      <c r="S33">
        <f>VLOOKUP($B33,'LCEF by Fuel Type'!$A$4:$R$16,'LCEF by Country'!S$1,FALSE)</f>
        <v/>
      </c>
      <c r="U33">
        <f>VLOOKUP($B33,'LCEF by Fuel Type'!$A$4:$R$16,'LCEF by Country'!U$1,FALSE)</f>
        <v/>
      </c>
      <c r="V33">
        <f>VLOOKUP($B33,'LCEF by Fuel Type'!$A$4:$R$16,'LCEF by Country'!V$1,FALSE)</f>
        <v/>
      </c>
      <c r="W33">
        <f>VLOOKUP($B33,'LCEF by Fuel Type'!$A$4:$R$16,'LCEF by Country'!W$1,FALSE)</f>
        <v/>
      </c>
      <c r="X33">
        <f>VLOOKUP($B33,'LCEF by Fuel Type'!$A$4:$R$16,'LCEF by Country'!X$1,FALSE)</f>
        <v/>
      </c>
      <c r="Y33">
        <f>VLOOKUP($B33,'LCEF by Fuel Type'!$A$4:$R$16,'LCEF by Country'!Y$1,FALSE)</f>
        <v/>
      </c>
    </row>
    <row r="34" spans="1:26">
      <c r="A34" t="s">
        <v>346</v>
      </c>
      <c r="B34">
        <f>VLOOKUP(A34,'LCEF by Fuel Type'!$T:$U,2,FALSE)</f>
        <v/>
      </c>
      <c r="C34">
        <f>VLOOKUP($B34,'LCEF by Fuel Type'!$A$4:$R$16,'LCEF by Country'!C$1,FALSE)</f>
        <v/>
      </c>
      <c r="D34">
        <f>VLOOKUP($B34,'LCEF by Fuel Type'!$A$4:$R$16,'LCEF by Country'!D$1,FALSE)</f>
        <v/>
      </c>
      <c r="E34">
        <f>VLOOKUP($B34,'LCEF by Fuel Type'!$A$4:$R$16,'LCEF by Country'!E$1,FALSE)</f>
        <v/>
      </c>
      <c r="F34">
        <f>VLOOKUP($B34,'LCEF by Fuel Type'!$A$4:$R$16,'LCEF by Country'!F$1,FALSE)</f>
        <v/>
      </c>
      <c r="G34">
        <f>VLOOKUP($B34,'LCEF by Fuel Type'!$A$4:$R$16,'LCEF by Country'!G$1,FALSE)</f>
        <v/>
      </c>
      <c r="I34">
        <f>VLOOKUP($B34,'LCEF by Fuel Type'!$A$4:$R$16,'LCEF by Country'!I$1,FALSE)</f>
        <v/>
      </c>
      <c r="J34">
        <f>VLOOKUP($B34,'LCEF by Fuel Type'!$A$4:$R$16,'LCEF by Country'!J$1,FALSE)</f>
        <v/>
      </c>
      <c r="K34">
        <f>VLOOKUP($B34,'LCEF by Fuel Type'!$A$4:$R$16,'LCEF by Country'!K$1,FALSE)</f>
        <v/>
      </c>
      <c r="L34">
        <f>VLOOKUP($B34,'LCEF by Fuel Type'!$A$4:$R$16,'LCEF by Country'!L$1,FALSE)</f>
        <v/>
      </c>
      <c r="M34">
        <f>VLOOKUP($B34,'LCEF by Fuel Type'!$A$4:$R$16,'LCEF by Country'!M$1,FALSE)</f>
        <v/>
      </c>
      <c r="O34">
        <f>VLOOKUP($B34,'LCEF by Fuel Type'!$A$4:$R$16,'LCEF by Country'!O$1,FALSE)</f>
        <v/>
      </c>
      <c r="P34">
        <f>VLOOKUP($B34,'LCEF by Fuel Type'!$A$4:$R$16,'LCEF by Country'!P$1,FALSE)</f>
        <v/>
      </c>
      <c r="Q34">
        <f>VLOOKUP($B34,'LCEF by Fuel Type'!$A$4:$R$16,'LCEF by Country'!Q$1,FALSE)</f>
        <v/>
      </c>
      <c r="R34">
        <f>VLOOKUP($B34,'LCEF by Fuel Type'!$A$4:$R$16,'LCEF by Country'!R$1,FALSE)</f>
        <v/>
      </c>
      <c r="S34">
        <f>VLOOKUP($B34,'LCEF by Fuel Type'!$A$4:$R$16,'LCEF by Country'!S$1,FALSE)</f>
        <v/>
      </c>
      <c r="U34">
        <f>VLOOKUP($B34,'LCEF by Fuel Type'!$A$4:$R$16,'LCEF by Country'!U$1,FALSE)</f>
        <v/>
      </c>
      <c r="V34">
        <f>VLOOKUP($B34,'LCEF by Fuel Type'!$A$4:$R$16,'LCEF by Country'!V$1,FALSE)</f>
        <v/>
      </c>
      <c r="W34">
        <f>VLOOKUP($B34,'LCEF by Fuel Type'!$A$4:$R$16,'LCEF by Country'!W$1,FALSE)</f>
        <v/>
      </c>
      <c r="X34">
        <f>VLOOKUP($B34,'LCEF by Fuel Type'!$A$4:$R$16,'LCEF by Country'!X$1,FALSE)</f>
        <v/>
      </c>
      <c r="Y34">
        <f>VLOOKUP($B34,'LCEF by Fuel Type'!$A$4:$R$16,'LCEF by Country'!Y$1,FALSE)</f>
        <v/>
      </c>
    </row>
    <row r="35" spans="1:26">
      <c r="A35" t="s">
        <v>248</v>
      </c>
      <c r="B35">
        <f>VLOOKUP(A35,'LCEF by Fuel Type'!$T:$U,2,FALSE)</f>
        <v/>
      </c>
      <c r="C35">
        <f>VLOOKUP($B35,'LCEF by Fuel Type'!$A$4:$R$16,'LCEF by Country'!C$1,FALSE)</f>
        <v/>
      </c>
      <c r="D35">
        <f>VLOOKUP($B35,'LCEF by Fuel Type'!$A$4:$R$16,'LCEF by Country'!D$1,FALSE)</f>
        <v/>
      </c>
      <c r="E35">
        <f>VLOOKUP($B35,'LCEF by Fuel Type'!$A$4:$R$16,'LCEF by Country'!E$1,FALSE)</f>
        <v/>
      </c>
      <c r="F35">
        <f>VLOOKUP($B35,'LCEF by Fuel Type'!$A$4:$R$16,'LCEF by Country'!F$1,FALSE)</f>
        <v/>
      </c>
      <c r="G35">
        <f>VLOOKUP($B35,'LCEF by Fuel Type'!$A$4:$R$16,'LCEF by Country'!G$1,FALSE)</f>
        <v/>
      </c>
      <c r="I35">
        <f>VLOOKUP($B35,'LCEF by Fuel Type'!$A$4:$R$16,'LCEF by Country'!I$1,FALSE)</f>
        <v/>
      </c>
      <c r="J35">
        <f>VLOOKUP($B35,'LCEF by Fuel Type'!$A$4:$R$16,'LCEF by Country'!J$1,FALSE)</f>
        <v/>
      </c>
      <c r="K35">
        <f>VLOOKUP($B35,'LCEF by Fuel Type'!$A$4:$R$16,'LCEF by Country'!K$1,FALSE)</f>
        <v/>
      </c>
      <c r="L35">
        <f>VLOOKUP($B35,'LCEF by Fuel Type'!$A$4:$R$16,'LCEF by Country'!L$1,FALSE)</f>
        <v/>
      </c>
      <c r="M35">
        <f>VLOOKUP($B35,'LCEF by Fuel Type'!$A$4:$R$16,'LCEF by Country'!M$1,FALSE)</f>
        <v/>
      </c>
      <c r="O35">
        <f>VLOOKUP($B35,'LCEF by Fuel Type'!$A$4:$R$16,'LCEF by Country'!O$1,FALSE)</f>
        <v/>
      </c>
      <c r="P35">
        <f>VLOOKUP($B35,'LCEF by Fuel Type'!$A$4:$R$16,'LCEF by Country'!P$1,FALSE)</f>
        <v/>
      </c>
      <c r="Q35">
        <f>VLOOKUP($B35,'LCEF by Fuel Type'!$A$4:$R$16,'LCEF by Country'!Q$1,FALSE)</f>
        <v/>
      </c>
      <c r="R35">
        <f>VLOOKUP($B35,'LCEF by Fuel Type'!$A$4:$R$16,'LCEF by Country'!R$1,FALSE)</f>
        <v/>
      </c>
      <c r="S35">
        <f>VLOOKUP($B35,'LCEF by Fuel Type'!$A$4:$R$16,'LCEF by Country'!S$1,FALSE)</f>
        <v/>
      </c>
      <c r="U35">
        <f>VLOOKUP($B35,'LCEF by Fuel Type'!$A$4:$R$16,'LCEF by Country'!U$1,FALSE)</f>
        <v/>
      </c>
      <c r="V35">
        <f>VLOOKUP($B35,'LCEF by Fuel Type'!$A$4:$R$16,'LCEF by Country'!V$1,FALSE)</f>
        <v/>
      </c>
      <c r="W35">
        <f>VLOOKUP($B35,'LCEF by Fuel Type'!$A$4:$R$16,'LCEF by Country'!W$1,FALSE)</f>
        <v/>
      </c>
      <c r="X35">
        <f>VLOOKUP($B35,'LCEF by Fuel Type'!$A$4:$R$16,'LCEF by Country'!X$1,FALSE)</f>
        <v/>
      </c>
      <c r="Y35">
        <f>VLOOKUP($B35,'LCEF by Fuel Type'!$A$4:$R$16,'LCEF by Country'!Y$1,FALSE)</f>
        <v/>
      </c>
    </row>
    <row r="36" spans="1:26">
      <c r="A36" t="s">
        <v>306</v>
      </c>
      <c r="B36">
        <f>VLOOKUP(A36,'LCEF by Fuel Type'!$T:$U,2,FALSE)</f>
        <v/>
      </c>
      <c r="C36">
        <f>VLOOKUP($B36,'LCEF by Fuel Type'!$A$4:$R$16,'LCEF by Country'!C$1,FALSE)</f>
        <v/>
      </c>
      <c r="D36">
        <f>VLOOKUP($B36,'LCEF by Fuel Type'!$A$4:$R$16,'LCEF by Country'!D$1,FALSE)</f>
        <v/>
      </c>
      <c r="E36">
        <f>VLOOKUP($B36,'LCEF by Fuel Type'!$A$4:$R$16,'LCEF by Country'!E$1,FALSE)</f>
        <v/>
      </c>
      <c r="F36">
        <f>VLOOKUP($B36,'LCEF by Fuel Type'!$A$4:$R$16,'LCEF by Country'!F$1,FALSE)</f>
        <v/>
      </c>
      <c r="G36">
        <f>VLOOKUP($B36,'LCEF by Fuel Type'!$A$4:$R$16,'LCEF by Country'!G$1,FALSE)</f>
        <v/>
      </c>
      <c r="I36">
        <f>VLOOKUP($B36,'LCEF by Fuel Type'!$A$4:$R$16,'LCEF by Country'!I$1,FALSE)</f>
        <v/>
      </c>
      <c r="J36">
        <f>VLOOKUP($B36,'LCEF by Fuel Type'!$A$4:$R$16,'LCEF by Country'!J$1,FALSE)</f>
        <v/>
      </c>
      <c r="K36">
        <f>VLOOKUP($B36,'LCEF by Fuel Type'!$A$4:$R$16,'LCEF by Country'!K$1,FALSE)</f>
        <v/>
      </c>
      <c r="L36">
        <f>VLOOKUP($B36,'LCEF by Fuel Type'!$A$4:$R$16,'LCEF by Country'!L$1,FALSE)</f>
        <v/>
      </c>
      <c r="M36">
        <f>VLOOKUP($B36,'LCEF by Fuel Type'!$A$4:$R$16,'LCEF by Country'!M$1,FALSE)</f>
        <v/>
      </c>
      <c r="O36">
        <f>VLOOKUP($B36,'LCEF by Fuel Type'!$A$4:$R$16,'LCEF by Country'!O$1,FALSE)</f>
        <v/>
      </c>
      <c r="P36">
        <f>VLOOKUP($B36,'LCEF by Fuel Type'!$A$4:$R$16,'LCEF by Country'!P$1,FALSE)</f>
        <v/>
      </c>
      <c r="Q36">
        <f>VLOOKUP($B36,'LCEF by Fuel Type'!$A$4:$R$16,'LCEF by Country'!Q$1,FALSE)</f>
        <v/>
      </c>
      <c r="R36">
        <f>VLOOKUP($B36,'LCEF by Fuel Type'!$A$4:$R$16,'LCEF by Country'!R$1,FALSE)</f>
        <v/>
      </c>
      <c r="S36">
        <f>VLOOKUP($B36,'LCEF by Fuel Type'!$A$4:$R$16,'LCEF by Country'!S$1,FALSE)</f>
        <v/>
      </c>
      <c r="U36">
        <f>VLOOKUP($B36,'LCEF by Fuel Type'!$A$4:$R$16,'LCEF by Country'!U$1,FALSE)</f>
        <v/>
      </c>
      <c r="V36">
        <f>VLOOKUP($B36,'LCEF by Fuel Type'!$A$4:$R$16,'LCEF by Country'!V$1,FALSE)</f>
        <v/>
      </c>
      <c r="W36">
        <f>VLOOKUP($B36,'LCEF by Fuel Type'!$A$4:$R$16,'LCEF by Country'!W$1,FALSE)</f>
        <v/>
      </c>
      <c r="X36">
        <f>VLOOKUP($B36,'LCEF by Fuel Type'!$A$4:$R$16,'LCEF by Country'!X$1,FALSE)</f>
        <v/>
      </c>
      <c r="Y36">
        <f>VLOOKUP($B36,'LCEF by Fuel Type'!$A$4:$R$16,'LCEF by Country'!Y$1,FALSE)</f>
        <v/>
      </c>
    </row>
    <row r="37" spans="1:26">
      <c r="A37" t="s">
        <v>268</v>
      </c>
      <c r="B37">
        <f>VLOOKUP(A37,'LCEF by Fuel Type'!$T:$U,2,FALSE)</f>
        <v/>
      </c>
      <c r="C37">
        <f>VLOOKUP($B37,'LCEF by Fuel Type'!$A$4:$R$16,'LCEF by Country'!C$1,FALSE)</f>
        <v/>
      </c>
      <c r="D37">
        <f>VLOOKUP($B37,'LCEF by Fuel Type'!$A$4:$R$16,'LCEF by Country'!D$1,FALSE)</f>
        <v/>
      </c>
      <c r="E37">
        <f>VLOOKUP($B37,'LCEF by Fuel Type'!$A$4:$R$16,'LCEF by Country'!E$1,FALSE)</f>
        <v/>
      </c>
      <c r="F37">
        <f>VLOOKUP($B37,'LCEF by Fuel Type'!$A$4:$R$16,'LCEF by Country'!F$1,FALSE)</f>
        <v/>
      </c>
      <c r="G37">
        <f>VLOOKUP($B37,'LCEF by Fuel Type'!$A$4:$R$16,'LCEF by Country'!G$1,FALSE)</f>
        <v/>
      </c>
      <c r="I37">
        <f>VLOOKUP($B37,'LCEF by Fuel Type'!$A$4:$R$16,'LCEF by Country'!I$1,FALSE)</f>
        <v/>
      </c>
      <c r="J37">
        <f>VLOOKUP($B37,'LCEF by Fuel Type'!$A$4:$R$16,'LCEF by Country'!J$1,FALSE)</f>
        <v/>
      </c>
      <c r="K37">
        <f>VLOOKUP($B37,'LCEF by Fuel Type'!$A$4:$R$16,'LCEF by Country'!K$1,FALSE)</f>
        <v/>
      </c>
      <c r="L37">
        <f>VLOOKUP($B37,'LCEF by Fuel Type'!$A$4:$R$16,'LCEF by Country'!L$1,FALSE)</f>
        <v/>
      </c>
      <c r="M37">
        <f>VLOOKUP($B37,'LCEF by Fuel Type'!$A$4:$R$16,'LCEF by Country'!M$1,FALSE)</f>
        <v/>
      </c>
      <c r="O37">
        <f>VLOOKUP($B37,'LCEF by Fuel Type'!$A$4:$R$16,'LCEF by Country'!O$1,FALSE)</f>
        <v/>
      </c>
      <c r="P37">
        <f>VLOOKUP($B37,'LCEF by Fuel Type'!$A$4:$R$16,'LCEF by Country'!P$1,FALSE)</f>
        <v/>
      </c>
      <c r="Q37">
        <f>VLOOKUP($B37,'LCEF by Fuel Type'!$A$4:$R$16,'LCEF by Country'!Q$1,FALSE)</f>
        <v/>
      </c>
      <c r="R37">
        <f>VLOOKUP($B37,'LCEF by Fuel Type'!$A$4:$R$16,'LCEF by Country'!R$1,FALSE)</f>
        <v/>
      </c>
      <c r="S37">
        <f>VLOOKUP($B37,'LCEF by Fuel Type'!$A$4:$R$16,'LCEF by Country'!S$1,FALSE)</f>
        <v/>
      </c>
      <c r="U37">
        <f>VLOOKUP($B37,'LCEF by Fuel Type'!$A$4:$R$16,'LCEF by Country'!U$1,FALSE)</f>
        <v/>
      </c>
      <c r="V37">
        <f>VLOOKUP($B37,'LCEF by Fuel Type'!$A$4:$R$16,'LCEF by Country'!V$1,FALSE)</f>
        <v/>
      </c>
      <c r="W37">
        <f>VLOOKUP($B37,'LCEF by Fuel Type'!$A$4:$R$16,'LCEF by Country'!W$1,FALSE)</f>
        <v/>
      </c>
      <c r="X37">
        <f>VLOOKUP($B37,'LCEF by Fuel Type'!$A$4:$R$16,'LCEF by Country'!X$1,FALSE)</f>
        <v/>
      </c>
      <c r="Y37">
        <f>VLOOKUP($B37,'LCEF by Fuel Type'!$A$4:$R$16,'LCEF by Country'!Y$1,FALSE)</f>
        <v/>
      </c>
    </row>
    <row r="38" spans="1:26">
      <c r="A38" t="s">
        <v>276</v>
      </c>
      <c r="B38">
        <f>VLOOKUP(A38,'LCEF by Fuel Type'!$T:$U,2,FALSE)</f>
        <v/>
      </c>
      <c r="C38">
        <f>VLOOKUP($B38,'LCEF by Fuel Type'!$A$4:$R$16,'LCEF by Country'!C$1,FALSE)</f>
        <v/>
      </c>
      <c r="D38">
        <f>VLOOKUP($B38,'LCEF by Fuel Type'!$A$4:$R$16,'LCEF by Country'!D$1,FALSE)</f>
        <v/>
      </c>
      <c r="E38">
        <f>VLOOKUP($B38,'LCEF by Fuel Type'!$A$4:$R$16,'LCEF by Country'!E$1,FALSE)</f>
        <v/>
      </c>
      <c r="F38">
        <f>VLOOKUP($B38,'LCEF by Fuel Type'!$A$4:$R$16,'LCEF by Country'!F$1,FALSE)</f>
        <v/>
      </c>
      <c r="G38">
        <f>VLOOKUP($B38,'LCEF by Fuel Type'!$A$4:$R$16,'LCEF by Country'!G$1,FALSE)</f>
        <v/>
      </c>
      <c r="I38">
        <f>VLOOKUP($B38,'LCEF by Fuel Type'!$A$4:$R$16,'LCEF by Country'!I$1,FALSE)</f>
        <v/>
      </c>
      <c r="J38">
        <f>VLOOKUP($B38,'LCEF by Fuel Type'!$A$4:$R$16,'LCEF by Country'!J$1,FALSE)</f>
        <v/>
      </c>
      <c r="K38">
        <f>VLOOKUP($B38,'LCEF by Fuel Type'!$A$4:$R$16,'LCEF by Country'!K$1,FALSE)</f>
        <v/>
      </c>
      <c r="L38">
        <f>VLOOKUP($B38,'LCEF by Fuel Type'!$A$4:$R$16,'LCEF by Country'!L$1,FALSE)</f>
        <v/>
      </c>
      <c r="M38">
        <f>VLOOKUP($B38,'LCEF by Fuel Type'!$A$4:$R$16,'LCEF by Country'!M$1,FALSE)</f>
        <v/>
      </c>
      <c r="O38">
        <f>VLOOKUP($B38,'LCEF by Fuel Type'!$A$4:$R$16,'LCEF by Country'!O$1,FALSE)</f>
        <v/>
      </c>
      <c r="P38">
        <f>VLOOKUP($B38,'LCEF by Fuel Type'!$A$4:$R$16,'LCEF by Country'!P$1,FALSE)</f>
        <v/>
      </c>
      <c r="Q38">
        <f>VLOOKUP($B38,'LCEF by Fuel Type'!$A$4:$R$16,'LCEF by Country'!Q$1,FALSE)</f>
        <v/>
      </c>
      <c r="R38">
        <f>VLOOKUP($B38,'LCEF by Fuel Type'!$A$4:$R$16,'LCEF by Country'!R$1,FALSE)</f>
        <v/>
      </c>
      <c r="S38">
        <f>VLOOKUP($B38,'LCEF by Fuel Type'!$A$4:$R$16,'LCEF by Country'!S$1,FALSE)</f>
        <v/>
      </c>
      <c r="U38">
        <f>VLOOKUP($B38,'LCEF by Fuel Type'!$A$4:$R$16,'LCEF by Country'!U$1,FALSE)</f>
        <v/>
      </c>
      <c r="V38">
        <f>VLOOKUP($B38,'LCEF by Fuel Type'!$A$4:$R$16,'LCEF by Country'!V$1,FALSE)</f>
        <v/>
      </c>
      <c r="W38">
        <f>VLOOKUP($B38,'LCEF by Fuel Type'!$A$4:$R$16,'LCEF by Country'!W$1,FALSE)</f>
        <v/>
      </c>
      <c r="X38">
        <f>VLOOKUP($B38,'LCEF by Fuel Type'!$A$4:$R$16,'LCEF by Country'!X$1,FALSE)</f>
        <v/>
      </c>
      <c r="Y38">
        <f>VLOOKUP($B38,'LCEF by Fuel Type'!$A$4:$R$16,'LCEF by Country'!Y$1,FALSE)</f>
        <v/>
      </c>
    </row>
    <row r="39" spans="1:26">
      <c r="A39" t="s">
        <v>285</v>
      </c>
      <c r="B39">
        <f>VLOOKUP(A39,'LCEF by Fuel Type'!$T:$U,2,FALSE)</f>
        <v/>
      </c>
      <c r="C39">
        <f>VLOOKUP($B39,'LCEF by Fuel Type'!$A$4:$R$16,'LCEF by Country'!C$1,FALSE)</f>
        <v/>
      </c>
      <c r="D39">
        <f>VLOOKUP($B39,'LCEF by Fuel Type'!$A$4:$R$16,'LCEF by Country'!D$1,FALSE)</f>
        <v/>
      </c>
      <c r="E39">
        <f>VLOOKUP($B39,'LCEF by Fuel Type'!$A$4:$R$16,'LCEF by Country'!E$1,FALSE)</f>
        <v/>
      </c>
      <c r="F39">
        <f>VLOOKUP($B39,'LCEF by Fuel Type'!$A$4:$R$16,'LCEF by Country'!F$1,FALSE)</f>
        <v/>
      </c>
      <c r="G39">
        <f>VLOOKUP($B39,'LCEF by Fuel Type'!$A$4:$R$16,'LCEF by Country'!G$1,FALSE)</f>
        <v/>
      </c>
      <c r="I39">
        <f>VLOOKUP($B39,'LCEF by Fuel Type'!$A$4:$R$16,'LCEF by Country'!I$1,FALSE)</f>
        <v/>
      </c>
      <c r="J39">
        <f>VLOOKUP($B39,'LCEF by Fuel Type'!$A$4:$R$16,'LCEF by Country'!J$1,FALSE)</f>
        <v/>
      </c>
      <c r="K39">
        <f>VLOOKUP($B39,'LCEF by Fuel Type'!$A$4:$R$16,'LCEF by Country'!K$1,FALSE)</f>
        <v/>
      </c>
      <c r="L39">
        <f>VLOOKUP($B39,'LCEF by Fuel Type'!$A$4:$R$16,'LCEF by Country'!L$1,FALSE)</f>
        <v/>
      </c>
      <c r="M39">
        <f>VLOOKUP($B39,'LCEF by Fuel Type'!$A$4:$R$16,'LCEF by Country'!M$1,FALSE)</f>
        <v/>
      </c>
      <c r="O39">
        <f>VLOOKUP($B39,'LCEF by Fuel Type'!$A$4:$R$16,'LCEF by Country'!O$1,FALSE)</f>
        <v/>
      </c>
      <c r="P39">
        <f>VLOOKUP($B39,'LCEF by Fuel Type'!$A$4:$R$16,'LCEF by Country'!P$1,FALSE)</f>
        <v/>
      </c>
      <c r="Q39">
        <f>VLOOKUP($B39,'LCEF by Fuel Type'!$A$4:$R$16,'LCEF by Country'!Q$1,FALSE)</f>
        <v/>
      </c>
      <c r="R39">
        <f>VLOOKUP($B39,'LCEF by Fuel Type'!$A$4:$R$16,'LCEF by Country'!R$1,FALSE)</f>
        <v/>
      </c>
      <c r="S39">
        <f>VLOOKUP($B39,'LCEF by Fuel Type'!$A$4:$R$16,'LCEF by Country'!S$1,FALSE)</f>
        <v/>
      </c>
      <c r="U39">
        <f>VLOOKUP($B39,'LCEF by Fuel Type'!$A$4:$R$16,'LCEF by Country'!U$1,FALSE)</f>
        <v/>
      </c>
      <c r="V39">
        <f>VLOOKUP($B39,'LCEF by Fuel Type'!$A$4:$R$16,'LCEF by Country'!V$1,FALSE)</f>
        <v/>
      </c>
      <c r="W39">
        <f>VLOOKUP($B39,'LCEF by Fuel Type'!$A$4:$R$16,'LCEF by Country'!W$1,FALSE)</f>
        <v/>
      </c>
      <c r="X39">
        <f>VLOOKUP($B39,'LCEF by Fuel Type'!$A$4:$R$16,'LCEF by Country'!X$1,FALSE)</f>
        <v/>
      </c>
      <c r="Y39">
        <f>VLOOKUP($B39,'LCEF by Fuel Type'!$A$4:$R$16,'LCEF by Country'!Y$1,FALSE)</f>
        <v/>
      </c>
    </row>
    <row r="40" spans="1:26">
      <c r="A40" t="s">
        <v>336</v>
      </c>
      <c r="B40">
        <f>VLOOKUP(A40,'LCEF by Fuel Type'!$T:$U,2,FALSE)</f>
        <v/>
      </c>
      <c r="C40">
        <f>VLOOKUP($B40,'LCEF by Fuel Type'!$A$4:$R$16,'LCEF by Country'!C$1,FALSE)</f>
        <v/>
      </c>
      <c r="D40">
        <f>VLOOKUP($B40,'LCEF by Fuel Type'!$A$4:$R$16,'LCEF by Country'!D$1,FALSE)</f>
        <v/>
      </c>
      <c r="E40">
        <f>VLOOKUP($B40,'LCEF by Fuel Type'!$A$4:$R$16,'LCEF by Country'!E$1,FALSE)</f>
        <v/>
      </c>
      <c r="F40">
        <f>VLOOKUP($B40,'LCEF by Fuel Type'!$A$4:$R$16,'LCEF by Country'!F$1,FALSE)</f>
        <v/>
      </c>
      <c r="G40">
        <f>VLOOKUP($B40,'LCEF by Fuel Type'!$A$4:$R$16,'LCEF by Country'!G$1,FALSE)</f>
        <v/>
      </c>
      <c r="I40">
        <f>VLOOKUP($B40,'LCEF by Fuel Type'!$A$4:$R$16,'LCEF by Country'!I$1,FALSE)</f>
        <v/>
      </c>
      <c r="J40">
        <f>VLOOKUP($B40,'LCEF by Fuel Type'!$A$4:$R$16,'LCEF by Country'!J$1,FALSE)</f>
        <v/>
      </c>
      <c r="K40">
        <f>VLOOKUP($B40,'LCEF by Fuel Type'!$A$4:$R$16,'LCEF by Country'!K$1,FALSE)</f>
        <v/>
      </c>
      <c r="L40">
        <f>VLOOKUP($B40,'LCEF by Fuel Type'!$A$4:$R$16,'LCEF by Country'!L$1,FALSE)</f>
        <v/>
      </c>
      <c r="M40">
        <f>VLOOKUP($B40,'LCEF by Fuel Type'!$A$4:$R$16,'LCEF by Country'!M$1,FALSE)</f>
        <v/>
      </c>
      <c r="O40">
        <f>VLOOKUP($B40,'LCEF by Fuel Type'!$A$4:$R$16,'LCEF by Country'!O$1,FALSE)</f>
        <v/>
      </c>
      <c r="P40">
        <f>VLOOKUP($B40,'LCEF by Fuel Type'!$A$4:$R$16,'LCEF by Country'!P$1,FALSE)</f>
        <v/>
      </c>
      <c r="Q40">
        <f>VLOOKUP($B40,'LCEF by Fuel Type'!$A$4:$R$16,'LCEF by Country'!Q$1,FALSE)</f>
        <v/>
      </c>
      <c r="R40">
        <f>VLOOKUP($B40,'LCEF by Fuel Type'!$A$4:$R$16,'LCEF by Country'!R$1,FALSE)</f>
        <v/>
      </c>
      <c r="S40">
        <f>VLOOKUP($B40,'LCEF by Fuel Type'!$A$4:$R$16,'LCEF by Country'!S$1,FALSE)</f>
        <v/>
      </c>
      <c r="U40">
        <f>VLOOKUP($B40,'LCEF by Fuel Type'!$A$4:$R$16,'LCEF by Country'!U$1,FALSE)</f>
        <v/>
      </c>
      <c r="V40">
        <f>VLOOKUP($B40,'LCEF by Fuel Type'!$A$4:$R$16,'LCEF by Country'!V$1,FALSE)</f>
        <v/>
      </c>
      <c r="W40">
        <f>VLOOKUP($B40,'LCEF by Fuel Type'!$A$4:$R$16,'LCEF by Country'!W$1,FALSE)</f>
        <v/>
      </c>
      <c r="X40">
        <f>VLOOKUP($B40,'LCEF by Fuel Type'!$A$4:$R$16,'LCEF by Country'!X$1,FALSE)</f>
        <v/>
      </c>
      <c r="Y40">
        <f>VLOOKUP($B40,'LCEF by Fuel Type'!$A$4:$R$16,'LCEF by Country'!Y$1,FALSE)</f>
        <v/>
      </c>
    </row>
    <row r="41" spans="1:26">
      <c r="A41" t="s">
        <v>321</v>
      </c>
      <c r="B41">
        <f>VLOOKUP(A41,'LCEF by Fuel Type'!$T:$U,2,FALSE)</f>
        <v/>
      </c>
      <c r="C41">
        <f>VLOOKUP($B41,'LCEF by Fuel Type'!$A$4:$R$16,'LCEF by Country'!C$1,FALSE)</f>
        <v/>
      </c>
      <c r="D41">
        <f>VLOOKUP($B41,'LCEF by Fuel Type'!$A$4:$R$16,'LCEF by Country'!D$1,FALSE)</f>
        <v/>
      </c>
      <c r="E41">
        <f>VLOOKUP($B41,'LCEF by Fuel Type'!$A$4:$R$16,'LCEF by Country'!E$1,FALSE)</f>
        <v/>
      </c>
      <c r="F41">
        <f>VLOOKUP($B41,'LCEF by Fuel Type'!$A$4:$R$16,'LCEF by Country'!F$1,FALSE)</f>
        <v/>
      </c>
      <c r="G41">
        <f>VLOOKUP($B41,'LCEF by Fuel Type'!$A$4:$R$16,'LCEF by Country'!G$1,FALSE)</f>
        <v/>
      </c>
      <c r="I41">
        <f>VLOOKUP($B41,'LCEF by Fuel Type'!$A$4:$R$16,'LCEF by Country'!I$1,FALSE)</f>
        <v/>
      </c>
      <c r="J41">
        <f>VLOOKUP($B41,'LCEF by Fuel Type'!$A$4:$R$16,'LCEF by Country'!J$1,FALSE)</f>
        <v/>
      </c>
      <c r="K41">
        <f>VLOOKUP($B41,'LCEF by Fuel Type'!$A$4:$R$16,'LCEF by Country'!K$1,FALSE)</f>
        <v/>
      </c>
      <c r="L41">
        <f>VLOOKUP($B41,'LCEF by Fuel Type'!$A$4:$R$16,'LCEF by Country'!L$1,FALSE)</f>
        <v/>
      </c>
      <c r="M41">
        <f>VLOOKUP($B41,'LCEF by Fuel Type'!$A$4:$R$16,'LCEF by Country'!M$1,FALSE)</f>
        <v/>
      </c>
      <c r="O41">
        <f>VLOOKUP($B41,'LCEF by Fuel Type'!$A$4:$R$16,'LCEF by Country'!O$1,FALSE)</f>
        <v/>
      </c>
      <c r="P41">
        <f>VLOOKUP($B41,'LCEF by Fuel Type'!$A$4:$R$16,'LCEF by Country'!P$1,FALSE)</f>
        <v/>
      </c>
      <c r="Q41">
        <f>VLOOKUP($B41,'LCEF by Fuel Type'!$A$4:$R$16,'LCEF by Country'!Q$1,FALSE)</f>
        <v/>
      </c>
      <c r="R41">
        <f>VLOOKUP($B41,'LCEF by Fuel Type'!$A$4:$R$16,'LCEF by Country'!R$1,FALSE)</f>
        <v/>
      </c>
      <c r="S41">
        <f>VLOOKUP($B41,'LCEF by Fuel Type'!$A$4:$R$16,'LCEF by Country'!S$1,FALSE)</f>
        <v/>
      </c>
      <c r="U41">
        <f>VLOOKUP($B41,'LCEF by Fuel Type'!$A$4:$R$16,'LCEF by Country'!U$1,FALSE)</f>
        <v/>
      </c>
      <c r="V41">
        <f>VLOOKUP($B41,'LCEF by Fuel Type'!$A$4:$R$16,'LCEF by Country'!V$1,FALSE)</f>
        <v/>
      </c>
      <c r="W41">
        <f>VLOOKUP($B41,'LCEF by Fuel Type'!$A$4:$R$16,'LCEF by Country'!W$1,FALSE)</f>
        <v/>
      </c>
      <c r="X41">
        <f>VLOOKUP($B41,'LCEF by Fuel Type'!$A$4:$R$16,'LCEF by Country'!X$1,FALSE)</f>
        <v/>
      </c>
      <c r="Y41">
        <f>VLOOKUP($B41,'LCEF by Fuel Type'!$A$4:$R$16,'LCEF by Country'!Y$1,FALSE)</f>
        <v/>
      </c>
    </row>
    <row r="42" spans="1:26">
      <c r="A42" t="s">
        <v>273</v>
      </c>
      <c r="B42">
        <f>VLOOKUP(A42,'LCEF by Fuel Type'!$T:$U,2,FALSE)</f>
        <v/>
      </c>
      <c r="C42">
        <f>VLOOKUP($B42,'LCEF by Fuel Type'!$A$4:$R$16,'LCEF by Country'!C$1,FALSE)</f>
        <v/>
      </c>
      <c r="D42">
        <f>VLOOKUP($B42,'LCEF by Fuel Type'!$A$4:$R$16,'LCEF by Country'!D$1,FALSE)</f>
        <v/>
      </c>
      <c r="E42">
        <f>VLOOKUP($B42,'LCEF by Fuel Type'!$A$4:$R$16,'LCEF by Country'!E$1,FALSE)</f>
        <v/>
      </c>
      <c r="F42">
        <f>VLOOKUP($B42,'LCEF by Fuel Type'!$A$4:$R$16,'LCEF by Country'!F$1,FALSE)</f>
        <v/>
      </c>
      <c r="G42">
        <f>VLOOKUP($B42,'LCEF by Fuel Type'!$A$4:$R$16,'LCEF by Country'!G$1,FALSE)</f>
        <v/>
      </c>
      <c r="I42">
        <f>VLOOKUP($B42,'LCEF by Fuel Type'!$A$4:$R$16,'LCEF by Country'!I$1,FALSE)</f>
        <v/>
      </c>
      <c r="J42">
        <f>VLOOKUP($B42,'LCEF by Fuel Type'!$A$4:$R$16,'LCEF by Country'!J$1,FALSE)</f>
        <v/>
      </c>
      <c r="K42">
        <f>VLOOKUP($B42,'LCEF by Fuel Type'!$A$4:$R$16,'LCEF by Country'!K$1,FALSE)</f>
        <v/>
      </c>
      <c r="L42">
        <f>VLOOKUP($B42,'LCEF by Fuel Type'!$A$4:$R$16,'LCEF by Country'!L$1,FALSE)</f>
        <v/>
      </c>
      <c r="M42">
        <f>VLOOKUP($B42,'LCEF by Fuel Type'!$A$4:$R$16,'LCEF by Country'!M$1,FALSE)</f>
        <v/>
      </c>
      <c r="O42">
        <f>VLOOKUP($B42,'LCEF by Fuel Type'!$A$4:$R$16,'LCEF by Country'!O$1,FALSE)</f>
        <v/>
      </c>
      <c r="P42">
        <f>VLOOKUP($B42,'LCEF by Fuel Type'!$A$4:$R$16,'LCEF by Country'!P$1,FALSE)</f>
        <v/>
      </c>
      <c r="Q42">
        <f>VLOOKUP($B42,'LCEF by Fuel Type'!$A$4:$R$16,'LCEF by Country'!Q$1,FALSE)</f>
        <v/>
      </c>
      <c r="R42">
        <f>VLOOKUP($B42,'LCEF by Fuel Type'!$A$4:$R$16,'LCEF by Country'!R$1,FALSE)</f>
        <v/>
      </c>
      <c r="S42">
        <f>VLOOKUP($B42,'LCEF by Fuel Type'!$A$4:$R$16,'LCEF by Country'!S$1,FALSE)</f>
        <v/>
      </c>
      <c r="U42">
        <f>VLOOKUP($B42,'LCEF by Fuel Type'!$A$4:$R$16,'LCEF by Country'!U$1,FALSE)</f>
        <v/>
      </c>
      <c r="V42">
        <f>VLOOKUP($B42,'LCEF by Fuel Type'!$A$4:$R$16,'LCEF by Country'!V$1,FALSE)</f>
        <v/>
      </c>
      <c r="W42">
        <f>VLOOKUP($B42,'LCEF by Fuel Type'!$A$4:$R$16,'LCEF by Country'!W$1,FALSE)</f>
        <v/>
      </c>
      <c r="X42">
        <f>VLOOKUP($B42,'LCEF by Fuel Type'!$A$4:$R$16,'LCEF by Country'!X$1,FALSE)</f>
        <v/>
      </c>
      <c r="Y42">
        <f>VLOOKUP($B42,'LCEF by Fuel Type'!$A$4:$R$16,'LCEF by Country'!Y$1,FALSE)</f>
        <v/>
      </c>
    </row>
    <row r="43" spans="1:26">
      <c r="A43" t="s">
        <v>278</v>
      </c>
      <c r="B43">
        <f>VLOOKUP(A43,'LCEF by Fuel Type'!$T:$U,2,FALSE)</f>
        <v/>
      </c>
      <c r="C43">
        <f>VLOOKUP($B43,'LCEF by Fuel Type'!$A$4:$R$16,'LCEF by Country'!C$1,FALSE)</f>
        <v/>
      </c>
      <c r="D43">
        <f>VLOOKUP($B43,'LCEF by Fuel Type'!$A$4:$R$16,'LCEF by Country'!D$1,FALSE)</f>
        <v/>
      </c>
      <c r="E43">
        <f>VLOOKUP($B43,'LCEF by Fuel Type'!$A$4:$R$16,'LCEF by Country'!E$1,FALSE)</f>
        <v/>
      </c>
      <c r="F43">
        <f>VLOOKUP($B43,'LCEF by Fuel Type'!$A$4:$R$16,'LCEF by Country'!F$1,FALSE)</f>
        <v/>
      </c>
      <c r="G43">
        <f>VLOOKUP($B43,'LCEF by Fuel Type'!$A$4:$R$16,'LCEF by Country'!G$1,FALSE)</f>
        <v/>
      </c>
      <c r="I43">
        <f>VLOOKUP($B43,'LCEF by Fuel Type'!$A$4:$R$16,'LCEF by Country'!I$1,FALSE)</f>
        <v/>
      </c>
      <c r="J43">
        <f>VLOOKUP($B43,'LCEF by Fuel Type'!$A$4:$R$16,'LCEF by Country'!J$1,FALSE)</f>
        <v/>
      </c>
      <c r="K43">
        <f>VLOOKUP($B43,'LCEF by Fuel Type'!$A$4:$R$16,'LCEF by Country'!K$1,FALSE)</f>
        <v/>
      </c>
      <c r="L43">
        <f>VLOOKUP($B43,'LCEF by Fuel Type'!$A$4:$R$16,'LCEF by Country'!L$1,FALSE)</f>
        <v/>
      </c>
      <c r="M43">
        <f>VLOOKUP($B43,'LCEF by Fuel Type'!$A$4:$R$16,'LCEF by Country'!M$1,FALSE)</f>
        <v/>
      </c>
      <c r="O43">
        <f>VLOOKUP($B43,'LCEF by Fuel Type'!$A$4:$R$16,'LCEF by Country'!O$1,FALSE)</f>
        <v/>
      </c>
      <c r="P43">
        <f>VLOOKUP($B43,'LCEF by Fuel Type'!$A$4:$R$16,'LCEF by Country'!P$1,FALSE)</f>
        <v/>
      </c>
      <c r="Q43">
        <f>VLOOKUP($B43,'LCEF by Fuel Type'!$A$4:$R$16,'LCEF by Country'!Q$1,FALSE)</f>
        <v/>
      </c>
      <c r="R43">
        <f>VLOOKUP($B43,'LCEF by Fuel Type'!$A$4:$R$16,'LCEF by Country'!R$1,FALSE)</f>
        <v/>
      </c>
      <c r="S43">
        <f>VLOOKUP($B43,'LCEF by Fuel Type'!$A$4:$R$16,'LCEF by Country'!S$1,FALSE)</f>
        <v/>
      </c>
      <c r="U43">
        <f>VLOOKUP($B43,'LCEF by Fuel Type'!$A$4:$R$16,'LCEF by Country'!U$1,FALSE)</f>
        <v/>
      </c>
      <c r="V43">
        <f>VLOOKUP($B43,'LCEF by Fuel Type'!$A$4:$R$16,'LCEF by Country'!V$1,FALSE)</f>
        <v/>
      </c>
      <c r="W43">
        <f>VLOOKUP($B43,'LCEF by Fuel Type'!$A$4:$R$16,'LCEF by Country'!W$1,FALSE)</f>
        <v/>
      </c>
      <c r="X43">
        <f>VLOOKUP($B43,'LCEF by Fuel Type'!$A$4:$R$16,'LCEF by Country'!X$1,FALSE)</f>
        <v/>
      </c>
      <c r="Y43">
        <f>VLOOKUP($B43,'LCEF by Fuel Type'!$A$4:$R$16,'LCEF by Country'!Y$1,FALSE)</f>
        <v/>
      </c>
    </row>
    <row r="44" spans="1:26">
      <c r="A44" t="s">
        <v>353</v>
      </c>
      <c r="B44">
        <f>VLOOKUP(A44,'LCEF by Fuel Type'!$T:$U,2,FALSE)</f>
        <v/>
      </c>
      <c r="C44">
        <f>VLOOKUP($B44,'LCEF by Fuel Type'!$A$4:$R$16,'LCEF by Country'!C$1,FALSE)</f>
        <v/>
      </c>
      <c r="D44">
        <f>VLOOKUP($B44,'LCEF by Fuel Type'!$A$4:$R$16,'LCEF by Country'!D$1,FALSE)</f>
        <v/>
      </c>
      <c r="E44">
        <f>VLOOKUP($B44,'LCEF by Fuel Type'!$A$4:$R$16,'LCEF by Country'!E$1,FALSE)</f>
        <v/>
      </c>
      <c r="F44">
        <f>VLOOKUP($B44,'LCEF by Fuel Type'!$A$4:$R$16,'LCEF by Country'!F$1,FALSE)</f>
        <v/>
      </c>
      <c r="G44">
        <f>VLOOKUP($B44,'LCEF by Fuel Type'!$A$4:$R$16,'LCEF by Country'!G$1,FALSE)</f>
        <v/>
      </c>
      <c r="I44">
        <f>VLOOKUP($B44,'LCEF by Fuel Type'!$A$4:$R$16,'LCEF by Country'!I$1,FALSE)</f>
        <v/>
      </c>
      <c r="J44">
        <f>VLOOKUP($B44,'LCEF by Fuel Type'!$A$4:$R$16,'LCEF by Country'!J$1,FALSE)</f>
        <v/>
      </c>
      <c r="K44">
        <f>VLOOKUP($B44,'LCEF by Fuel Type'!$A$4:$R$16,'LCEF by Country'!K$1,FALSE)</f>
        <v/>
      </c>
      <c r="L44">
        <f>VLOOKUP($B44,'LCEF by Fuel Type'!$A$4:$R$16,'LCEF by Country'!L$1,FALSE)</f>
        <v/>
      </c>
      <c r="M44">
        <f>VLOOKUP($B44,'LCEF by Fuel Type'!$A$4:$R$16,'LCEF by Country'!M$1,FALSE)</f>
        <v/>
      </c>
      <c r="O44">
        <f>VLOOKUP($B44,'LCEF by Fuel Type'!$A$4:$R$16,'LCEF by Country'!O$1,FALSE)</f>
        <v/>
      </c>
      <c r="P44">
        <f>VLOOKUP($B44,'LCEF by Fuel Type'!$A$4:$R$16,'LCEF by Country'!P$1,FALSE)</f>
        <v/>
      </c>
      <c r="Q44">
        <f>VLOOKUP($B44,'LCEF by Fuel Type'!$A$4:$R$16,'LCEF by Country'!Q$1,FALSE)</f>
        <v/>
      </c>
      <c r="R44">
        <f>VLOOKUP($B44,'LCEF by Fuel Type'!$A$4:$R$16,'LCEF by Country'!R$1,FALSE)</f>
        <v/>
      </c>
      <c r="S44">
        <f>VLOOKUP($B44,'LCEF by Fuel Type'!$A$4:$R$16,'LCEF by Country'!S$1,FALSE)</f>
        <v/>
      </c>
      <c r="U44">
        <f>VLOOKUP($B44,'LCEF by Fuel Type'!$A$4:$R$16,'LCEF by Country'!U$1,FALSE)</f>
        <v/>
      </c>
      <c r="V44">
        <f>VLOOKUP($B44,'LCEF by Fuel Type'!$A$4:$R$16,'LCEF by Country'!V$1,FALSE)</f>
        <v/>
      </c>
      <c r="W44">
        <f>VLOOKUP($B44,'LCEF by Fuel Type'!$A$4:$R$16,'LCEF by Country'!W$1,FALSE)</f>
        <v/>
      </c>
      <c r="X44">
        <f>VLOOKUP($B44,'LCEF by Fuel Type'!$A$4:$R$16,'LCEF by Country'!X$1,FALSE)</f>
        <v/>
      </c>
      <c r="Y44">
        <f>VLOOKUP($B44,'LCEF by Fuel Type'!$A$4:$R$16,'LCEF by Country'!Y$1,FALSE)</f>
        <v/>
      </c>
    </row>
    <row r="45" spans="1:26">
      <c r="A45" t="s">
        <v>303</v>
      </c>
      <c r="B45">
        <f>VLOOKUP(A45,'LCEF by Fuel Type'!$T:$U,2,FALSE)</f>
        <v/>
      </c>
      <c r="C45">
        <f>VLOOKUP($B45,'LCEF by Fuel Type'!$A$4:$R$16,'LCEF by Country'!C$1,FALSE)</f>
        <v/>
      </c>
      <c r="D45">
        <f>VLOOKUP($B45,'LCEF by Fuel Type'!$A$4:$R$16,'LCEF by Country'!D$1,FALSE)</f>
        <v/>
      </c>
      <c r="E45">
        <f>VLOOKUP($B45,'LCEF by Fuel Type'!$A$4:$R$16,'LCEF by Country'!E$1,FALSE)</f>
        <v/>
      </c>
      <c r="F45">
        <f>VLOOKUP($B45,'LCEF by Fuel Type'!$A$4:$R$16,'LCEF by Country'!F$1,FALSE)</f>
        <v/>
      </c>
      <c r="G45">
        <f>VLOOKUP($B45,'LCEF by Fuel Type'!$A$4:$R$16,'LCEF by Country'!G$1,FALSE)</f>
        <v/>
      </c>
      <c r="I45">
        <f>VLOOKUP($B45,'LCEF by Fuel Type'!$A$4:$R$16,'LCEF by Country'!I$1,FALSE)</f>
        <v/>
      </c>
      <c r="J45">
        <f>VLOOKUP($B45,'LCEF by Fuel Type'!$A$4:$R$16,'LCEF by Country'!J$1,FALSE)</f>
        <v/>
      </c>
      <c r="K45">
        <f>VLOOKUP($B45,'LCEF by Fuel Type'!$A$4:$R$16,'LCEF by Country'!K$1,FALSE)</f>
        <v/>
      </c>
      <c r="L45">
        <f>VLOOKUP($B45,'LCEF by Fuel Type'!$A$4:$R$16,'LCEF by Country'!L$1,FALSE)</f>
        <v/>
      </c>
      <c r="M45">
        <f>VLOOKUP($B45,'LCEF by Fuel Type'!$A$4:$R$16,'LCEF by Country'!M$1,FALSE)</f>
        <v/>
      </c>
      <c r="O45">
        <f>VLOOKUP($B45,'LCEF by Fuel Type'!$A$4:$R$16,'LCEF by Country'!O$1,FALSE)</f>
        <v/>
      </c>
      <c r="P45">
        <f>VLOOKUP($B45,'LCEF by Fuel Type'!$A$4:$R$16,'LCEF by Country'!P$1,FALSE)</f>
        <v/>
      </c>
      <c r="Q45">
        <f>VLOOKUP($B45,'LCEF by Fuel Type'!$A$4:$R$16,'LCEF by Country'!Q$1,FALSE)</f>
        <v/>
      </c>
      <c r="R45">
        <f>VLOOKUP($B45,'LCEF by Fuel Type'!$A$4:$R$16,'LCEF by Country'!R$1,FALSE)</f>
        <v/>
      </c>
      <c r="S45">
        <f>VLOOKUP($B45,'LCEF by Fuel Type'!$A$4:$R$16,'LCEF by Country'!S$1,FALSE)</f>
        <v/>
      </c>
      <c r="U45">
        <f>VLOOKUP($B45,'LCEF by Fuel Type'!$A$4:$R$16,'LCEF by Country'!U$1,FALSE)</f>
        <v/>
      </c>
      <c r="V45">
        <f>VLOOKUP($B45,'LCEF by Fuel Type'!$A$4:$R$16,'LCEF by Country'!V$1,FALSE)</f>
        <v/>
      </c>
      <c r="W45">
        <f>VLOOKUP($B45,'LCEF by Fuel Type'!$A$4:$R$16,'LCEF by Country'!W$1,FALSE)</f>
        <v/>
      </c>
      <c r="X45">
        <f>VLOOKUP($B45,'LCEF by Fuel Type'!$A$4:$R$16,'LCEF by Country'!X$1,FALSE)</f>
        <v/>
      </c>
      <c r="Y45">
        <f>VLOOKUP($B45,'LCEF by Fuel Type'!$A$4:$R$16,'LCEF by Country'!Y$1,FALSE)</f>
        <v/>
      </c>
    </row>
    <row r="46" spans="1:26">
      <c r="A46" t="s">
        <v>295</v>
      </c>
      <c r="B46">
        <f>VLOOKUP(A46,'LCEF by Fuel Type'!$T:$U,2,FALSE)</f>
        <v/>
      </c>
      <c r="C46">
        <f>VLOOKUP($B46,'LCEF by Fuel Type'!$A$4:$R$16,'LCEF by Country'!C$1,FALSE)</f>
        <v/>
      </c>
      <c r="D46">
        <f>VLOOKUP($B46,'LCEF by Fuel Type'!$A$4:$R$16,'LCEF by Country'!D$1,FALSE)</f>
        <v/>
      </c>
      <c r="E46">
        <f>VLOOKUP($B46,'LCEF by Fuel Type'!$A$4:$R$16,'LCEF by Country'!E$1,FALSE)</f>
        <v/>
      </c>
      <c r="F46">
        <f>VLOOKUP($B46,'LCEF by Fuel Type'!$A$4:$R$16,'LCEF by Country'!F$1,FALSE)</f>
        <v/>
      </c>
      <c r="G46">
        <f>VLOOKUP($B46,'LCEF by Fuel Type'!$A$4:$R$16,'LCEF by Country'!G$1,FALSE)</f>
        <v/>
      </c>
      <c r="I46">
        <f>VLOOKUP($B46,'LCEF by Fuel Type'!$A$4:$R$16,'LCEF by Country'!I$1,FALSE)</f>
        <v/>
      </c>
      <c r="J46">
        <f>VLOOKUP($B46,'LCEF by Fuel Type'!$A$4:$R$16,'LCEF by Country'!J$1,FALSE)</f>
        <v/>
      </c>
      <c r="K46">
        <f>VLOOKUP($B46,'LCEF by Fuel Type'!$A$4:$R$16,'LCEF by Country'!K$1,FALSE)</f>
        <v/>
      </c>
      <c r="L46">
        <f>VLOOKUP($B46,'LCEF by Fuel Type'!$A$4:$R$16,'LCEF by Country'!L$1,FALSE)</f>
        <v/>
      </c>
      <c r="M46">
        <f>VLOOKUP($B46,'LCEF by Fuel Type'!$A$4:$R$16,'LCEF by Country'!M$1,FALSE)</f>
        <v/>
      </c>
      <c r="O46">
        <f>VLOOKUP($B46,'LCEF by Fuel Type'!$A$4:$R$16,'LCEF by Country'!O$1,FALSE)</f>
        <v/>
      </c>
      <c r="P46">
        <f>VLOOKUP($B46,'LCEF by Fuel Type'!$A$4:$R$16,'LCEF by Country'!P$1,FALSE)</f>
        <v/>
      </c>
      <c r="Q46">
        <f>VLOOKUP($B46,'LCEF by Fuel Type'!$A$4:$R$16,'LCEF by Country'!Q$1,FALSE)</f>
        <v/>
      </c>
      <c r="R46">
        <f>VLOOKUP($B46,'LCEF by Fuel Type'!$A$4:$R$16,'LCEF by Country'!R$1,FALSE)</f>
        <v/>
      </c>
      <c r="S46">
        <f>VLOOKUP($B46,'LCEF by Fuel Type'!$A$4:$R$16,'LCEF by Country'!S$1,FALSE)</f>
        <v/>
      </c>
      <c r="U46">
        <f>VLOOKUP($B46,'LCEF by Fuel Type'!$A$4:$R$16,'LCEF by Country'!U$1,FALSE)</f>
        <v/>
      </c>
      <c r="V46">
        <f>VLOOKUP($B46,'LCEF by Fuel Type'!$A$4:$R$16,'LCEF by Country'!V$1,FALSE)</f>
        <v/>
      </c>
      <c r="W46">
        <f>VLOOKUP($B46,'LCEF by Fuel Type'!$A$4:$R$16,'LCEF by Country'!W$1,FALSE)</f>
        <v/>
      </c>
      <c r="X46">
        <f>VLOOKUP($B46,'LCEF by Fuel Type'!$A$4:$R$16,'LCEF by Country'!X$1,FALSE)</f>
        <v/>
      </c>
      <c r="Y46">
        <f>VLOOKUP($B46,'LCEF by Fuel Type'!$A$4:$R$16,'LCEF by Country'!Y$1,FALSE)</f>
        <v/>
      </c>
    </row>
    <row r="47" spans="1:26">
      <c r="A47" t="s">
        <v>259</v>
      </c>
      <c r="B47">
        <f>VLOOKUP(A47,'LCEF by Fuel Type'!$T:$U,2,FALSE)</f>
        <v/>
      </c>
      <c r="C47">
        <f>VLOOKUP($B47,'LCEF by Fuel Type'!$A$4:$R$16,'LCEF by Country'!C$1,FALSE)</f>
        <v/>
      </c>
      <c r="D47">
        <f>VLOOKUP($B47,'LCEF by Fuel Type'!$A$4:$R$16,'LCEF by Country'!D$1,FALSE)</f>
        <v/>
      </c>
      <c r="E47">
        <f>VLOOKUP($B47,'LCEF by Fuel Type'!$A$4:$R$16,'LCEF by Country'!E$1,FALSE)</f>
        <v/>
      </c>
      <c r="F47">
        <f>VLOOKUP($B47,'LCEF by Fuel Type'!$A$4:$R$16,'LCEF by Country'!F$1,FALSE)</f>
        <v/>
      </c>
      <c r="G47">
        <f>VLOOKUP($B47,'LCEF by Fuel Type'!$A$4:$R$16,'LCEF by Country'!G$1,FALSE)</f>
        <v/>
      </c>
      <c r="I47">
        <f>VLOOKUP($B47,'LCEF by Fuel Type'!$A$4:$R$16,'LCEF by Country'!I$1,FALSE)</f>
        <v/>
      </c>
      <c r="J47">
        <f>VLOOKUP($B47,'LCEF by Fuel Type'!$A$4:$R$16,'LCEF by Country'!J$1,FALSE)</f>
        <v/>
      </c>
      <c r="K47">
        <f>VLOOKUP($B47,'LCEF by Fuel Type'!$A$4:$R$16,'LCEF by Country'!K$1,FALSE)</f>
        <v/>
      </c>
      <c r="L47">
        <f>VLOOKUP($B47,'LCEF by Fuel Type'!$A$4:$R$16,'LCEF by Country'!L$1,FALSE)</f>
        <v/>
      </c>
      <c r="M47">
        <f>VLOOKUP($B47,'LCEF by Fuel Type'!$A$4:$R$16,'LCEF by Country'!M$1,FALSE)</f>
        <v/>
      </c>
      <c r="O47">
        <f>VLOOKUP($B47,'LCEF by Fuel Type'!$A$4:$R$16,'LCEF by Country'!O$1,FALSE)</f>
        <v/>
      </c>
      <c r="P47">
        <f>VLOOKUP($B47,'LCEF by Fuel Type'!$A$4:$R$16,'LCEF by Country'!P$1,FALSE)</f>
        <v/>
      </c>
      <c r="Q47">
        <f>VLOOKUP($B47,'LCEF by Fuel Type'!$A$4:$R$16,'LCEF by Country'!Q$1,FALSE)</f>
        <v/>
      </c>
      <c r="R47">
        <f>VLOOKUP($B47,'LCEF by Fuel Type'!$A$4:$R$16,'LCEF by Country'!R$1,FALSE)</f>
        <v/>
      </c>
      <c r="S47">
        <f>VLOOKUP($B47,'LCEF by Fuel Type'!$A$4:$R$16,'LCEF by Country'!S$1,FALSE)</f>
        <v/>
      </c>
      <c r="U47">
        <f>VLOOKUP($B47,'LCEF by Fuel Type'!$A$4:$R$16,'LCEF by Country'!U$1,FALSE)</f>
        <v/>
      </c>
      <c r="V47">
        <f>VLOOKUP($B47,'LCEF by Fuel Type'!$A$4:$R$16,'LCEF by Country'!V$1,FALSE)</f>
        <v/>
      </c>
      <c r="W47">
        <f>VLOOKUP($B47,'LCEF by Fuel Type'!$A$4:$R$16,'LCEF by Country'!W$1,FALSE)</f>
        <v/>
      </c>
      <c r="X47">
        <f>VLOOKUP($B47,'LCEF by Fuel Type'!$A$4:$R$16,'LCEF by Country'!X$1,FALSE)</f>
        <v/>
      </c>
      <c r="Y47">
        <f>VLOOKUP($B47,'LCEF by Fuel Type'!$A$4:$R$16,'LCEF by Country'!Y$1,FALSE)</f>
        <v/>
      </c>
    </row>
    <row r="48" spans="1:26">
      <c r="A48" t="s">
        <v>240</v>
      </c>
      <c r="B48">
        <f>VLOOKUP(A48,'LCEF by Fuel Type'!$T:$U,2,FALSE)</f>
        <v/>
      </c>
      <c r="C48">
        <f>VLOOKUP($B48,'LCEF by Fuel Type'!$A$4:$R$16,'LCEF by Country'!C$1,FALSE)</f>
        <v/>
      </c>
      <c r="D48">
        <f>VLOOKUP($B48,'LCEF by Fuel Type'!$A$4:$R$16,'LCEF by Country'!D$1,FALSE)</f>
        <v/>
      </c>
      <c r="E48">
        <f>VLOOKUP($B48,'LCEF by Fuel Type'!$A$4:$R$16,'LCEF by Country'!E$1,FALSE)</f>
        <v/>
      </c>
      <c r="F48">
        <f>VLOOKUP($B48,'LCEF by Fuel Type'!$A$4:$R$16,'LCEF by Country'!F$1,FALSE)</f>
        <v/>
      </c>
      <c r="G48">
        <f>VLOOKUP($B48,'LCEF by Fuel Type'!$A$4:$R$16,'LCEF by Country'!G$1,FALSE)</f>
        <v/>
      </c>
      <c r="I48">
        <f>VLOOKUP($B48,'LCEF by Fuel Type'!$A$4:$R$16,'LCEF by Country'!I$1,FALSE)</f>
        <v/>
      </c>
      <c r="J48">
        <f>VLOOKUP($B48,'LCEF by Fuel Type'!$A$4:$R$16,'LCEF by Country'!J$1,FALSE)</f>
        <v/>
      </c>
      <c r="K48">
        <f>VLOOKUP($B48,'LCEF by Fuel Type'!$A$4:$R$16,'LCEF by Country'!K$1,FALSE)</f>
        <v/>
      </c>
      <c r="L48">
        <f>VLOOKUP($B48,'LCEF by Fuel Type'!$A$4:$R$16,'LCEF by Country'!L$1,FALSE)</f>
        <v/>
      </c>
      <c r="M48">
        <f>VLOOKUP($B48,'LCEF by Fuel Type'!$A$4:$R$16,'LCEF by Country'!M$1,FALSE)</f>
        <v/>
      </c>
      <c r="O48">
        <f>VLOOKUP($B48,'LCEF by Fuel Type'!$A$4:$R$16,'LCEF by Country'!O$1,FALSE)</f>
        <v/>
      </c>
      <c r="P48">
        <f>VLOOKUP($B48,'LCEF by Fuel Type'!$A$4:$R$16,'LCEF by Country'!P$1,FALSE)</f>
        <v/>
      </c>
      <c r="Q48">
        <f>VLOOKUP($B48,'LCEF by Fuel Type'!$A$4:$R$16,'LCEF by Country'!Q$1,FALSE)</f>
        <v/>
      </c>
      <c r="R48">
        <f>VLOOKUP($B48,'LCEF by Fuel Type'!$A$4:$R$16,'LCEF by Country'!R$1,FALSE)</f>
        <v/>
      </c>
      <c r="S48">
        <f>VLOOKUP($B48,'LCEF by Fuel Type'!$A$4:$R$16,'LCEF by Country'!S$1,FALSE)</f>
        <v/>
      </c>
      <c r="U48">
        <f>VLOOKUP($B48,'LCEF by Fuel Type'!$A$4:$R$16,'LCEF by Country'!U$1,FALSE)</f>
        <v/>
      </c>
      <c r="V48">
        <f>VLOOKUP($B48,'LCEF by Fuel Type'!$A$4:$R$16,'LCEF by Country'!V$1,FALSE)</f>
        <v/>
      </c>
      <c r="W48">
        <f>VLOOKUP($B48,'LCEF by Fuel Type'!$A$4:$R$16,'LCEF by Country'!W$1,FALSE)</f>
        <v/>
      </c>
      <c r="X48">
        <f>VLOOKUP($B48,'LCEF by Fuel Type'!$A$4:$R$16,'LCEF by Country'!X$1,FALSE)</f>
        <v/>
      </c>
      <c r="Y48">
        <f>VLOOKUP($B48,'LCEF by Fuel Type'!$A$4:$R$16,'LCEF by Country'!Y$1,FALSE)</f>
        <v/>
      </c>
    </row>
    <row r="49" spans="1:26">
      <c r="A49" t="s">
        <v>315</v>
      </c>
      <c r="B49">
        <f>VLOOKUP(A49,'LCEF by Fuel Type'!$T:$U,2,FALSE)</f>
        <v/>
      </c>
      <c r="C49">
        <f>VLOOKUP($B49,'LCEF by Fuel Type'!$A$4:$R$16,'LCEF by Country'!C$1,FALSE)</f>
        <v/>
      </c>
      <c r="D49">
        <f>VLOOKUP($B49,'LCEF by Fuel Type'!$A$4:$R$16,'LCEF by Country'!D$1,FALSE)</f>
        <v/>
      </c>
      <c r="E49">
        <f>VLOOKUP($B49,'LCEF by Fuel Type'!$A$4:$R$16,'LCEF by Country'!E$1,FALSE)</f>
        <v/>
      </c>
      <c r="F49">
        <f>VLOOKUP($B49,'LCEF by Fuel Type'!$A$4:$R$16,'LCEF by Country'!F$1,FALSE)</f>
        <v/>
      </c>
      <c r="G49">
        <f>VLOOKUP($B49,'LCEF by Fuel Type'!$A$4:$R$16,'LCEF by Country'!G$1,FALSE)</f>
        <v/>
      </c>
      <c r="I49">
        <f>VLOOKUP($B49,'LCEF by Fuel Type'!$A$4:$R$16,'LCEF by Country'!I$1,FALSE)</f>
        <v/>
      </c>
      <c r="J49">
        <f>VLOOKUP($B49,'LCEF by Fuel Type'!$A$4:$R$16,'LCEF by Country'!J$1,FALSE)</f>
        <v/>
      </c>
      <c r="K49">
        <f>VLOOKUP($B49,'LCEF by Fuel Type'!$A$4:$R$16,'LCEF by Country'!K$1,FALSE)</f>
        <v/>
      </c>
      <c r="L49">
        <f>VLOOKUP($B49,'LCEF by Fuel Type'!$A$4:$R$16,'LCEF by Country'!L$1,FALSE)</f>
        <v/>
      </c>
      <c r="M49">
        <f>VLOOKUP($B49,'LCEF by Fuel Type'!$A$4:$R$16,'LCEF by Country'!M$1,FALSE)</f>
        <v/>
      </c>
      <c r="O49">
        <f>VLOOKUP($B49,'LCEF by Fuel Type'!$A$4:$R$16,'LCEF by Country'!O$1,FALSE)</f>
        <v/>
      </c>
      <c r="P49">
        <f>VLOOKUP($B49,'LCEF by Fuel Type'!$A$4:$R$16,'LCEF by Country'!P$1,FALSE)</f>
        <v/>
      </c>
      <c r="Q49">
        <f>VLOOKUP($B49,'LCEF by Fuel Type'!$A$4:$R$16,'LCEF by Country'!Q$1,FALSE)</f>
        <v/>
      </c>
      <c r="R49">
        <f>VLOOKUP($B49,'LCEF by Fuel Type'!$A$4:$R$16,'LCEF by Country'!R$1,FALSE)</f>
        <v/>
      </c>
      <c r="S49">
        <f>VLOOKUP($B49,'LCEF by Fuel Type'!$A$4:$R$16,'LCEF by Country'!S$1,FALSE)</f>
        <v/>
      </c>
      <c r="U49">
        <f>VLOOKUP($B49,'LCEF by Fuel Type'!$A$4:$R$16,'LCEF by Country'!U$1,FALSE)</f>
        <v/>
      </c>
      <c r="V49">
        <f>VLOOKUP($B49,'LCEF by Fuel Type'!$A$4:$R$16,'LCEF by Country'!V$1,FALSE)</f>
        <v/>
      </c>
      <c r="W49">
        <f>VLOOKUP($B49,'LCEF by Fuel Type'!$A$4:$R$16,'LCEF by Country'!W$1,FALSE)</f>
        <v/>
      </c>
      <c r="X49">
        <f>VLOOKUP($B49,'LCEF by Fuel Type'!$A$4:$R$16,'LCEF by Country'!X$1,FALSE)</f>
        <v/>
      </c>
      <c r="Y49">
        <f>VLOOKUP($B49,'LCEF by Fuel Type'!$A$4:$R$16,'LCEF by Country'!Y$1,FALSE)</f>
        <v/>
      </c>
    </row>
    <row r="50" spans="1:26">
      <c r="A50" t="s">
        <v>320</v>
      </c>
      <c r="B50">
        <f>VLOOKUP(A50,'LCEF by Fuel Type'!$T:$U,2,FALSE)</f>
        <v/>
      </c>
      <c r="C50">
        <f>VLOOKUP($B50,'LCEF by Fuel Type'!$A$4:$R$16,'LCEF by Country'!C$1,FALSE)</f>
        <v/>
      </c>
      <c r="D50">
        <f>VLOOKUP($B50,'LCEF by Fuel Type'!$A$4:$R$16,'LCEF by Country'!D$1,FALSE)</f>
        <v/>
      </c>
      <c r="E50">
        <f>VLOOKUP($B50,'LCEF by Fuel Type'!$A$4:$R$16,'LCEF by Country'!E$1,FALSE)</f>
        <v/>
      </c>
      <c r="F50">
        <f>VLOOKUP($B50,'LCEF by Fuel Type'!$A$4:$R$16,'LCEF by Country'!F$1,FALSE)</f>
        <v/>
      </c>
      <c r="G50">
        <f>VLOOKUP($B50,'LCEF by Fuel Type'!$A$4:$R$16,'LCEF by Country'!G$1,FALSE)</f>
        <v/>
      </c>
      <c r="I50">
        <f>VLOOKUP($B50,'LCEF by Fuel Type'!$A$4:$R$16,'LCEF by Country'!I$1,FALSE)</f>
        <v/>
      </c>
      <c r="J50">
        <f>VLOOKUP($B50,'LCEF by Fuel Type'!$A$4:$R$16,'LCEF by Country'!J$1,FALSE)</f>
        <v/>
      </c>
      <c r="K50">
        <f>VLOOKUP($B50,'LCEF by Fuel Type'!$A$4:$R$16,'LCEF by Country'!K$1,FALSE)</f>
        <v/>
      </c>
      <c r="L50">
        <f>VLOOKUP($B50,'LCEF by Fuel Type'!$A$4:$R$16,'LCEF by Country'!L$1,FALSE)</f>
        <v/>
      </c>
      <c r="M50">
        <f>VLOOKUP($B50,'LCEF by Fuel Type'!$A$4:$R$16,'LCEF by Country'!M$1,FALSE)</f>
        <v/>
      </c>
      <c r="O50">
        <f>VLOOKUP($B50,'LCEF by Fuel Type'!$A$4:$R$16,'LCEF by Country'!O$1,FALSE)</f>
        <v/>
      </c>
      <c r="P50">
        <f>VLOOKUP($B50,'LCEF by Fuel Type'!$A$4:$R$16,'LCEF by Country'!P$1,FALSE)</f>
        <v/>
      </c>
      <c r="Q50">
        <f>VLOOKUP($B50,'LCEF by Fuel Type'!$A$4:$R$16,'LCEF by Country'!Q$1,FALSE)</f>
        <v/>
      </c>
      <c r="R50">
        <f>VLOOKUP($B50,'LCEF by Fuel Type'!$A$4:$R$16,'LCEF by Country'!R$1,FALSE)</f>
        <v/>
      </c>
      <c r="S50">
        <f>VLOOKUP($B50,'LCEF by Fuel Type'!$A$4:$R$16,'LCEF by Country'!S$1,FALSE)</f>
        <v/>
      </c>
      <c r="U50">
        <f>VLOOKUP($B50,'LCEF by Fuel Type'!$A$4:$R$16,'LCEF by Country'!U$1,FALSE)</f>
        <v/>
      </c>
      <c r="V50">
        <f>VLOOKUP($B50,'LCEF by Fuel Type'!$A$4:$R$16,'LCEF by Country'!V$1,FALSE)</f>
        <v/>
      </c>
      <c r="W50">
        <f>VLOOKUP($B50,'LCEF by Fuel Type'!$A$4:$R$16,'LCEF by Country'!W$1,FALSE)</f>
        <v/>
      </c>
      <c r="X50">
        <f>VLOOKUP($B50,'LCEF by Fuel Type'!$A$4:$R$16,'LCEF by Country'!X$1,FALSE)</f>
        <v/>
      </c>
      <c r="Y50">
        <f>VLOOKUP($B50,'LCEF by Fuel Type'!$A$4:$R$16,'LCEF by Country'!Y$1,FALSE)</f>
        <v/>
      </c>
    </row>
    <row r="51" spans="1:26">
      <c r="A51" t="s">
        <v>305</v>
      </c>
      <c r="B51">
        <f>VLOOKUP(A51,'LCEF by Fuel Type'!$T:$U,2,FALSE)</f>
        <v/>
      </c>
      <c r="C51">
        <f>VLOOKUP($B51,'LCEF by Fuel Type'!$A$4:$R$16,'LCEF by Country'!C$1,FALSE)</f>
        <v/>
      </c>
      <c r="D51">
        <f>VLOOKUP($B51,'LCEF by Fuel Type'!$A$4:$R$16,'LCEF by Country'!D$1,FALSE)</f>
        <v/>
      </c>
      <c r="E51">
        <f>VLOOKUP($B51,'LCEF by Fuel Type'!$A$4:$R$16,'LCEF by Country'!E$1,FALSE)</f>
        <v/>
      </c>
      <c r="F51">
        <f>VLOOKUP($B51,'LCEF by Fuel Type'!$A$4:$R$16,'LCEF by Country'!F$1,FALSE)</f>
        <v/>
      </c>
      <c r="G51">
        <f>VLOOKUP($B51,'LCEF by Fuel Type'!$A$4:$R$16,'LCEF by Country'!G$1,FALSE)</f>
        <v/>
      </c>
      <c r="I51">
        <f>VLOOKUP($B51,'LCEF by Fuel Type'!$A$4:$R$16,'LCEF by Country'!I$1,FALSE)</f>
        <v/>
      </c>
      <c r="J51">
        <f>VLOOKUP($B51,'LCEF by Fuel Type'!$A$4:$R$16,'LCEF by Country'!J$1,FALSE)</f>
        <v/>
      </c>
      <c r="K51">
        <f>VLOOKUP($B51,'LCEF by Fuel Type'!$A$4:$R$16,'LCEF by Country'!K$1,FALSE)</f>
        <v/>
      </c>
      <c r="L51">
        <f>VLOOKUP($B51,'LCEF by Fuel Type'!$A$4:$R$16,'LCEF by Country'!L$1,FALSE)</f>
        <v/>
      </c>
      <c r="M51">
        <f>VLOOKUP($B51,'LCEF by Fuel Type'!$A$4:$R$16,'LCEF by Country'!M$1,FALSE)</f>
        <v/>
      </c>
      <c r="O51">
        <f>VLOOKUP($B51,'LCEF by Fuel Type'!$A$4:$R$16,'LCEF by Country'!O$1,FALSE)</f>
        <v/>
      </c>
      <c r="P51">
        <f>VLOOKUP($B51,'LCEF by Fuel Type'!$A$4:$R$16,'LCEF by Country'!P$1,FALSE)</f>
        <v/>
      </c>
      <c r="Q51">
        <f>VLOOKUP($B51,'LCEF by Fuel Type'!$A$4:$R$16,'LCEF by Country'!Q$1,FALSE)</f>
        <v/>
      </c>
      <c r="R51">
        <f>VLOOKUP($B51,'LCEF by Fuel Type'!$A$4:$R$16,'LCEF by Country'!R$1,FALSE)</f>
        <v/>
      </c>
      <c r="S51">
        <f>VLOOKUP($B51,'LCEF by Fuel Type'!$A$4:$R$16,'LCEF by Country'!S$1,FALSE)</f>
        <v/>
      </c>
      <c r="U51">
        <f>VLOOKUP($B51,'LCEF by Fuel Type'!$A$4:$R$16,'LCEF by Country'!U$1,FALSE)</f>
        <v/>
      </c>
      <c r="V51">
        <f>VLOOKUP($B51,'LCEF by Fuel Type'!$A$4:$R$16,'LCEF by Country'!V$1,FALSE)</f>
        <v/>
      </c>
      <c r="W51">
        <f>VLOOKUP($B51,'LCEF by Fuel Type'!$A$4:$R$16,'LCEF by Country'!W$1,FALSE)</f>
        <v/>
      </c>
      <c r="X51">
        <f>VLOOKUP($B51,'LCEF by Fuel Type'!$A$4:$R$16,'LCEF by Country'!X$1,FALSE)</f>
        <v/>
      </c>
      <c r="Y51">
        <f>VLOOKUP($B51,'LCEF by Fuel Type'!$A$4:$R$16,'LCEF by Country'!Y$1,FALSE)</f>
        <v/>
      </c>
    </row>
    <row r="52" spans="1:26">
      <c r="A52" t="s">
        <v>272</v>
      </c>
      <c r="B52">
        <f>VLOOKUP(A52,'LCEF by Fuel Type'!$T:$U,2,FALSE)</f>
        <v/>
      </c>
      <c r="C52">
        <f>VLOOKUP($B52,'LCEF by Fuel Type'!$A$4:$R$16,'LCEF by Country'!C$1,FALSE)</f>
        <v/>
      </c>
      <c r="D52">
        <f>VLOOKUP($B52,'LCEF by Fuel Type'!$A$4:$R$16,'LCEF by Country'!D$1,FALSE)</f>
        <v/>
      </c>
      <c r="E52">
        <f>VLOOKUP($B52,'LCEF by Fuel Type'!$A$4:$R$16,'LCEF by Country'!E$1,FALSE)</f>
        <v/>
      </c>
      <c r="F52">
        <f>VLOOKUP($B52,'LCEF by Fuel Type'!$A$4:$R$16,'LCEF by Country'!F$1,FALSE)</f>
        <v/>
      </c>
      <c r="G52">
        <f>VLOOKUP($B52,'LCEF by Fuel Type'!$A$4:$R$16,'LCEF by Country'!G$1,FALSE)</f>
        <v/>
      </c>
      <c r="I52">
        <f>VLOOKUP($B52,'LCEF by Fuel Type'!$A$4:$R$16,'LCEF by Country'!I$1,FALSE)</f>
        <v/>
      </c>
      <c r="J52">
        <f>VLOOKUP($B52,'LCEF by Fuel Type'!$A$4:$R$16,'LCEF by Country'!J$1,FALSE)</f>
        <v/>
      </c>
      <c r="K52">
        <f>VLOOKUP($B52,'LCEF by Fuel Type'!$A$4:$R$16,'LCEF by Country'!K$1,FALSE)</f>
        <v/>
      </c>
      <c r="L52">
        <f>VLOOKUP($B52,'LCEF by Fuel Type'!$A$4:$R$16,'LCEF by Country'!L$1,FALSE)</f>
        <v/>
      </c>
      <c r="M52">
        <f>VLOOKUP($B52,'LCEF by Fuel Type'!$A$4:$R$16,'LCEF by Country'!M$1,FALSE)</f>
        <v/>
      </c>
      <c r="O52">
        <f>VLOOKUP($B52,'LCEF by Fuel Type'!$A$4:$R$16,'LCEF by Country'!O$1,FALSE)</f>
        <v/>
      </c>
      <c r="P52">
        <f>VLOOKUP($B52,'LCEF by Fuel Type'!$A$4:$R$16,'LCEF by Country'!P$1,FALSE)</f>
        <v/>
      </c>
      <c r="Q52">
        <f>VLOOKUP($B52,'LCEF by Fuel Type'!$A$4:$R$16,'LCEF by Country'!Q$1,FALSE)</f>
        <v/>
      </c>
      <c r="R52">
        <f>VLOOKUP($B52,'LCEF by Fuel Type'!$A$4:$R$16,'LCEF by Country'!R$1,FALSE)</f>
        <v/>
      </c>
      <c r="S52">
        <f>VLOOKUP($B52,'LCEF by Fuel Type'!$A$4:$R$16,'LCEF by Country'!S$1,FALSE)</f>
        <v/>
      </c>
      <c r="U52">
        <f>VLOOKUP($B52,'LCEF by Fuel Type'!$A$4:$R$16,'LCEF by Country'!U$1,FALSE)</f>
        <v/>
      </c>
      <c r="V52">
        <f>VLOOKUP($B52,'LCEF by Fuel Type'!$A$4:$R$16,'LCEF by Country'!V$1,FALSE)</f>
        <v/>
      </c>
      <c r="W52">
        <f>VLOOKUP($B52,'LCEF by Fuel Type'!$A$4:$R$16,'LCEF by Country'!W$1,FALSE)</f>
        <v/>
      </c>
      <c r="X52">
        <f>VLOOKUP($B52,'LCEF by Fuel Type'!$A$4:$R$16,'LCEF by Country'!X$1,FALSE)</f>
        <v/>
      </c>
      <c r="Y52">
        <f>VLOOKUP($B52,'LCEF by Fuel Type'!$A$4:$R$16,'LCEF by Country'!Y$1,FALSE)</f>
        <v/>
      </c>
    </row>
    <row r="53" spans="1:26">
      <c r="A53" t="s">
        <v>318</v>
      </c>
      <c r="B53">
        <f>VLOOKUP(A53,'LCEF by Fuel Type'!$T:$U,2,FALSE)</f>
        <v/>
      </c>
      <c r="C53">
        <f>VLOOKUP($B53,'LCEF by Fuel Type'!$A$4:$R$16,'LCEF by Country'!C$1,FALSE)</f>
        <v/>
      </c>
      <c r="D53">
        <f>VLOOKUP($B53,'LCEF by Fuel Type'!$A$4:$R$16,'LCEF by Country'!D$1,FALSE)</f>
        <v/>
      </c>
      <c r="E53">
        <f>VLOOKUP($B53,'LCEF by Fuel Type'!$A$4:$R$16,'LCEF by Country'!E$1,FALSE)</f>
        <v/>
      </c>
      <c r="F53">
        <f>VLOOKUP($B53,'LCEF by Fuel Type'!$A$4:$R$16,'LCEF by Country'!F$1,FALSE)</f>
        <v/>
      </c>
      <c r="G53">
        <f>VLOOKUP($B53,'LCEF by Fuel Type'!$A$4:$R$16,'LCEF by Country'!G$1,FALSE)</f>
        <v/>
      </c>
      <c r="I53">
        <f>VLOOKUP($B53,'LCEF by Fuel Type'!$A$4:$R$16,'LCEF by Country'!I$1,FALSE)</f>
        <v/>
      </c>
      <c r="J53">
        <f>VLOOKUP($B53,'LCEF by Fuel Type'!$A$4:$R$16,'LCEF by Country'!J$1,FALSE)</f>
        <v/>
      </c>
      <c r="K53">
        <f>VLOOKUP($B53,'LCEF by Fuel Type'!$A$4:$R$16,'LCEF by Country'!K$1,FALSE)</f>
        <v/>
      </c>
      <c r="L53">
        <f>VLOOKUP($B53,'LCEF by Fuel Type'!$A$4:$R$16,'LCEF by Country'!L$1,FALSE)</f>
        <v/>
      </c>
      <c r="M53">
        <f>VLOOKUP($B53,'LCEF by Fuel Type'!$A$4:$R$16,'LCEF by Country'!M$1,FALSE)</f>
        <v/>
      </c>
      <c r="O53">
        <f>VLOOKUP($B53,'LCEF by Fuel Type'!$A$4:$R$16,'LCEF by Country'!O$1,FALSE)</f>
        <v/>
      </c>
      <c r="P53">
        <f>VLOOKUP($B53,'LCEF by Fuel Type'!$A$4:$R$16,'LCEF by Country'!P$1,FALSE)</f>
        <v/>
      </c>
      <c r="Q53">
        <f>VLOOKUP($B53,'LCEF by Fuel Type'!$A$4:$R$16,'LCEF by Country'!Q$1,FALSE)</f>
        <v/>
      </c>
      <c r="R53">
        <f>VLOOKUP($B53,'LCEF by Fuel Type'!$A$4:$R$16,'LCEF by Country'!R$1,FALSE)</f>
        <v/>
      </c>
      <c r="S53">
        <f>VLOOKUP($B53,'LCEF by Fuel Type'!$A$4:$R$16,'LCEF by Country'!S$1,FALSE)</f>
        <v/>
      </c>
      <c r="U53">
        <f>VLOOKUP($B53,'LCEF by Fuel Type'!$A$4:$R$16,'LCEF by Country'!U$1,FALSE)</f>
        <v/>
      </c>
      <c r="V53">
        <f>VLOOKUP($B53,'LCEF by Fuel Type'!$A$4:$R$16,'LCEF by Country'!V$1,FALSE)</f>
        <v/>
      </c>
      <c r="W53">
        <f>VLOOKUP($B53,'LCEF by Fuel Type'!$A$4:$R$16,'LCEF by Country'!W$1,FALSE)</f>
        <v/>
      </c>
      <c r="X53">
        <f>VLOOKUP($B53,'LCEF by Fuel Type'!$A$4:$R$16,'LCEF by Country'!X$1,FALSE)</f>
        <v/>
      </c>
      <c r="Y53">
        <f>VLOOKUP($B53,'LCEF by Fuel Type'!$A$4:$R$16,'LCEF by Country'!Y$1,FALSE)</f>
        <v/>
      </c>
    </row>
    <row r="54" spans="1:26">
      <c r="A54" t="s">
        <v>328</v>
      </c>
      <c r="B54">
        <f>VLOOKUP(A54,'LCEF by Fuel Type'!$T:$U,2,FALSE)</f>
        <v/>
      </c>
      <c r="C54">
        <f>VLOOKUP($B54,'LCEF by Fuel Type'!$A$4:$R$16,'LCEF by Country'!C$1,FALSE)</f>
        <v/>
      </c>
      <c r="D54">
        <f>VLOOKUP($B54,'LCEF by Fuel Type'!$A$4:$R$16,'LCEF by Country'!D$1,FALSE)</f>
        <v/>
      </c>
      <c r="E54">
        <f>VLOOKUP($B54,'LCEF by Fuel Type'!$A$4:$R$16,'LCEF by Country'!E$1,FALSE)</f>
        <v/>
      </c>
      <c r="F54">
        <f>VLOOKUP($B54,'LCEF by Fuel Type'!$A$4:$R$16,'LCEF by Country'!F$1,FALSE)</f>
        <v/>
      </c>
      <c r="G54">
        <f>VLOOKUP($B54,'LCEF by Fuel Type'!$A$4:$R$16,'LCEF by Country'!G$1,FALSE)</f>
        <v/>
      </c>
      <c r="I54">
        <f>VLOOKUP($B54,'LCEF by Fuel Type'!$A$4:$R$16,'LCEF by Country'!I$1,FALSE)</f>
        <v/>
      </c>
      <c r="J54">
        <f>VLOOKUP($B54,'LCEF by Fuel Type'!$A$4:$R$16,'LCEF by Country'!J$1,FALSE)</f>
        <v/>
      </c>
      <c r="K54">
        <f>VLOOKUP($B54,'LCEF by Fuel Type'!$A$4:$R$16,'LCEF by Country'!K$1,FALSE)</f>
        <v/>
      </c>
      <c r="L54">
        <f>VLOOKUP($B54,'LCEF by Fuel Type'!$A$4:$R$16,'LCEF by Country'!L$1,FALSE)</f>
        <v/>
      </c>
      <c r="M54">
        <f>VLOOKUP($B54,'LCEF by Fuel Type'!$A$4:$R$16,'LCEF by Country'!M$1,FALSE)</f>
        <v/>
      </c>
      <c r="O54">
        <f>VLOOKUP($B54,'LCEF by Fuel Type'!$A$4:$R$16,'LCEF by Country'!O$1,FALSE)</f>
        <v/>
      </c>
      <c r="P54">
        <f>VLOOKUP($B54,'LCEF by Fuel Type'!$A$4:$R$16,'LCEF by Country'!P$1,FALSE)</f>
        <v/>
      </c>
      <c r="Q54">
        <f>VLOOKUP($B54,'LCEF by Fuel Type'!$A$4:$R$16,'LCEF by Country'!Q$1,FALSE)</f>
        <v/>
      </c>
      <c r="R54">
        <f>VLOOKUP($B54,'LCEF by Fuel Type'!$A$4:$R$16,'LCEF by Country'!R$1,FALSE)</f>
        <v/>
      </c>
      <c r="S54">
        <f>VLOOKUP($B54,'LCEF by Fuel Type'!$A$4:$R$16,'LCEF by Country'!S$1,FALSE)</f>
        <v/>
      </c>
      <c r="U54">
        <f>VLOOKUP($B54,'LCEF by Fuel Type'!$A$4:$R$16,'LCEF by Country'!U$1,FALSE)</f>
        <v/>
      </c>
      <c r="V54">
        <f>VLOOKUP($B54,'LCEF by Fuel Type'!$A$4:$R$16,'LCEF by Country'!V$1,FALSE)</f>
        <v/>
      </c>
      <c r="W54">
        <f>VLOOKUP($B54,'LCEF by Fuel Type'!$A$4:$R$16,'LCEF by Country'!W$1,FALSE)</f>
        <v/>
      </c>
      <c r="X54">
        <f>VLOOKUP($B54,'LCEF by Fuel Type'!$A$4:$R$16,'LCEF by Country'!X$1,FALSE)</f>
        <v/>
      </c>
      <c r="Y54">
        <f>VLOOKUP($B54,'LCEF by Fuel Type'!$A$4:$R$16,'LCEF by Country'!Y$1,FALSE)</f>
        <v/>
      </c>
    </row>
    <row r="55" spans="1:26">
      <c r="A55" t="s">
        <v>235</v>
      </c>
      <c r="B55">
        <f>VLOOKUP(A55,'LCEF by Fuel Type'!$T:$U,2,FALSE)</f>
        <v/>
      </c>
      <c r="C55">
        <f>VLOOKUP($B55,'LCEF by Fuel Type'!$A$4:$R$16,'LCEF by Country'!C$1,FALSE)</f>
        <v/>
      </c>
      <c r="D55">
        <f>VLOOKUP($B55,'LCEF by Fuel Type'!$A$4:$R$16,'LCEF by Country'!D$1,FALSE)</f>
        <v/>
      </c>
      <c r="E55">
        <f>VLOOKUP($B55,'LCEF by Fuel Type'!$A$4:$R$16,'LCEF by Country'!E$1,FALSE)</f>
        <v/>
      </c>
      <c r="F55">
        <f>VLOOKUP($B55,'LCEF by Fuel Type'!$A$4:$R$16,'LCEF by Country'!F$1,FALSE)</f>
        <v/>
      </c>
      <c r="G55">
        <f>VLOOKUP($B55,'LCEF by Fuel Type'!$A$4:$R$16,'LCEF by Country'!G$1,FALSE)</f>
        <v/>
      </c>
      <c r="I55">
        <f>VLOOKUP($B55,'LCEF by Fuel Type'!$A$4:$R$16,'LCEF by Country'!I$1,FALSE)</f>
        <v/>
      </c>
      <c r="J55">
        <f>VLOOKUP($B55,'LCEF by Fuel Type'!$A$4:$R$16,'LCEF by Country'!J$1,FALSE)</f>
        <v/>
      </c>
      <c r="K55">
        <f>VLOOKUP($B55,'LCEF by Fuel Type'!$A$4:$R$16,'LCEF by Country'!K$1,FALSE)</f>
        <v/>
      </c>
      <c r="L55">
        <f>VLOOKUP($B55,'LCEF by Fuel Type'!$A$4:$R$16,'LCEF by Country'!L$1,FALSE)</f>
        <v/>
      </c>
      <c r="M55">
        <f>VLOOKUP($B55,'LCEF by Fuel Type'!$A$4:$R$16,'LCEF by Country'!M$1,FALSE)</f>
        <v/>
      </c>
      <c r="O55">
        <f>VLOOKUP($B55,'LCEF by Fuel Type'!$A$4:$R$16,'LCEF by Country'!O$1,FALSE)</f>
        <v/>
      </c>
      <c r="P55">
        <f>VLOOKUP($B55,'LCEF by Fuel Type'!$A$4:$R$16,'LCEF by Country'!P$1,FALSE)</f>
        <v/>
      </c>
      <c r="Q55">
        <f>VLOOKUP($B55,'LCEF by Fuel Type'!$A$4:$R$16,'LCEF by Country'!Q$1,FALSE)</f>
        <v/>
      </c>
      <c r="R55">
        <f>VLOOKUP($B55,'LCEF by Fuel Type'!$A$4:$R$16,'LCEF by Country'!R$1,FALSE)</f>
        <v/>
      </c>
      <c r="S55">
        <f>VLOOKUP($B55,'LCEF by Fuel Type'!$A$4:$R$16,'LCEF by Country'!S$1,FALSE)</f>
        <v/>
      </c>
      <c r="U55">
        <f>VLOOKUP($B55,'LCEF by Fuel Type'!$A$4:$R$16,'LCEF by Country'!U$1,FALSE)</f>
        <v/>
      </c>
      <c r="V55">
        <f>VLOOKUP($B55,'LCEF by Fuel Type'!$A$4:$R$16,'LCEF by Country'!V$1,FALSE)</f>
        <v/>
      </c>
      <c r="W55">
        <f>VLOOKUP($B55,'LCEF by Fuel Type'!$A$4:$R$16,'LCEF by Country'!W$1,FALSE)</f>
        <v/>
      </c>
      <c r="X55">
        <f>VLOOKUP($B55,'LCEF by Fuel Type'!$A$4:$R$16,'LCEF by Country'!X$1,FALSE)</f>
        <v/>
      </c>
      <c r="Y55">
        <f>VLOOKUP($B55,'LCEF by Fuel Type'!$A$4:$R$16,'LCEF by Country'!Y$1,FALSE)</f>
        <v/>
      </c>
    </row>
    <row r="56" spans="1:26">
      <c r="A56" t="s">
        <v>282</v>
      </c>
      <c r="B56">
        <f>VLOOKUP(A56,'LCEF by Fuel Type'!$T:$U,2,FALSE)</f>
        <v/>
      </c>
      <c r="C56">
        <f>VLOOKUP($B56,'LCEF by Fuel Type'!$A$4:$R$16,'LCEF by Country'!C$1,FALSE)</f>
        <v/>
      </c>
      <c r="D56">
        <f>VLOOKUP($B56,'LCEF by Fuel Type'!$A$4:$R$16,'LCEF by Country'!D$1,FALSE)</f>
        <v/>
      </c>
      <c r="E56">
        <f>VLOOKUP($B56,'LCEF by Fuel Type'!$A$4:$R$16,'LCEF by Country'!E$1,FALSE)</f>
        <v/>
      </c>
      <c r="F56">
        <f>VLOOKUP($B56,'LCEF by Fuel Type'!$A$4:$R$16,'LCEF by Country'!F$1,FALSE)</f>
        <v/>
      </c>
      <c r="G56">
        <f>VLOOKUP($B56,'LCEF by Fuel Type'!$A$4:$R$16,'LCEF by Country'!G$1,FALSE)</f>
        <v/>
      </c>
      <c r="I56">
        <f>VLOOKUP($B56,'LCEF by Fuel Type'!$A$4:$R$16,'LCEF by Country'!I$1,FALSE)</f>
        <v/>
      </c>
      <c r="J56">
        <f>VLOOKUP($B56,'LCEF by Fuel Type'!$A$4:$R$16,'LCEF by Country'!J$1,FALSE)</f>
        <v/>
      </c>
      <c r="K56">
        <f>VLOOKUP($B56,'LCEF by Fuel Type'!$A$4:$R$16,'LCEF by Country'!K$1,FALSE)</f>
        <v/>
      </c>
      <c r="L56">
        <f>VLOOKUP($B56,'LCEF by Fuel Type'!$A$4:$R$16,'LCEF by Country'!L$1,FALSE)</f>
        <v/>
      </c>
      <c r="M56">
        <f>VLOOKUP($B56,'LCEF by Fuel Type'!$A$4:$R$16,'LCEF by Country'!M$1,FALSE)</f>
        <v/>
      </c>
      <c r="O56">
        <f>VLOOKUP($B56,'LCEF by Fuel Type'!$A$4:$R$16,'LCEF by Country'!O$1,FALSE)</f>
        <v/>
      </c>
      <c r="P56">
        <f>VLOOKUP($B56,'LCEF by Fuel Type'!$A$4:$R$16,'LCEF by Country'!P$1,FALSE)</f>
        <v/>
      </c>
      <c r="Q56">
        <f>VLOOKUP($B56,'LCEF by Fuel Type'!$A$4:$R$16,'LCEF by Country'!Q$1,FALSE)</f>
        <v/>
      </c>
      <c r="R56">
        <f>VLOOKUP($B56,'LCEF by Fuel Type'!$A$4:$R$16,'LCEF by Country'!R$1,FALSE)</f>
        <v/>
      </c>
      <c r="S56">
        <f>VLOOKUP($B56,'LCEF by Fuel Type'!$A$4:$R$16,'LCEF by Country'!S$1,FALSE)</f>
        <v/>
      </c>
      <c r="U56">
        <f>VLOOKUP($B56,'LCEF by Fuel Type'!$A$4:$R$16,'LCEF by Country'!U$1,FALSE)</f>
        <v/>
      </c>
      <c r="V56">
        <f>VLOOKUP($B56,'LCEF by Fuel Type'!$A$4:$R$16,'LCEF by Country'!V$1,FALSE)</f>
        <v/>
      </c>
      <c r="W56">
        <f>VLOOKUP($B56,'LCEF by Fuel Type'!$A$4:$R$16,'LCEF by Country'!W$1,FALSE)</f>
        <v/>
      </c>
      <c r="X56">
        <f>VLOOKUP($B56,'LCEF by Fuel Type'!$A$4:$R$16,'LCEF by Country'!X$1,FALSE)</f>
        <v/>
      </c>
      <c r="Y56">
        <f>VLOOKUP($B56,'LCEF by Fuel Type'!$A$4:$R$16,'LCEF by Country'!Y$1,FALSE)</f>
        <v/>
      </c>
    </row>
    <row r="57" spans="1:26">
      <c r="A57" t="s">
        <v>249</v>
      </c>
      <c r="B57">
        <f>VLOOKUP(A57,'LCEF by Fuel Type'!$T:$U,2,FALSE)</f>
        <v/>
      </c>
      <c r="C57">
        <f>VLOOKUP($B57,'LCEF by Fuel Type'!$A$4:$R$16,'LCEF by Country'!C$1,FALSE)</f>
        <v/>
      </c>
      <c r="D57">
        <f>VLOOKUP($B57,'LCEF by Fuel Type'!$A$4:$R$16,'LCEF by Country'!D$1,FALSE)</f>
        <v/>
      </c>
      <c r="E57">
        <f>VLOOKUP($B57,'LCEF by Fuel Type'!$A$4:$R$16,'LCEF by Country'!E$1,FALSE)</f>
        <v/>
      </c>
      <c r="F57">
        <f>VLOOKUP($B57,'LCEF by Fuel Type'!$A$4:$R$16,'LCEF by Country'!F$1,FALSE)</f>
        <v/>
      </c>
      <c r="G57">
        <f>VLOOKUP($B57,'LCEF by Fuel Type'!$A$4:$R$16,'LCEF by Country'!G$1,FALSE)</f>
        <v/>
      </c>
      <c r="I57">
        <f>VLOOKUP($B57,'LCEF by Fuel Type'!$A$4:$R$16,'LCEF by Country'!I$1,FALSE)</f>
        <v/>
      </c>
      <c r="J57">
        <f>VLOOKUP($B57,'LCEF by Fuel Type'!$A$4:$R$16,'LCEF by Country'!J$1,FALSE)</f>
        <v/>
      </c>
      <c r="K57">
        <f>VLOOKUP($B57,'LCEF by Fuel Type'!$A$4:$R$16,'LCEF by Country'!K$1,FALSE)</f>
        <v/>
      </c>
      <c r="L57">
        <f>VLOOKUP($B57,'LCEF by Fuel Type'!$A$4:$R$16,'LCEF by Country'!L$1,FALSE)</f>
        <v/>
      </c>
      <c r="M57">
        <f>VLOOKUP($B57,'LCEF by Fuel Type'!$A$4:$R$16,'LCEF by Country'!M$1,FALSE)</f>
        <v/>
      </c>
      <c r="O57">
        <f>VLOOKUP($B57,'LCEF by Fuel Type'!$A$4:$R$16,'LCEF by Country'!O$1,FALSE)</f>
        <v/>
      </c>
      <c r="P57">
        <f>VLOOKUP($B57,'LCEF by Fuel Type'!$A$4:$R$16,'LCEF by Country'!P$1,FALSE)</f>
        <v/>
      </c>
      <c r="Q57">
        <f>VLOOKUP($B57,'LCEF by Fuel Type'!$A$4:$R$16,'LCEF by Country'!Q$1,FALSE)</f>
        <v/>
      </c>
      <c r="R57">
        <f>VLOOKUP($B57,'LCEF by Fuel Type'!$A$4:$R$16,'LCEF by Country'!R$1,FALSE)</f>
        <v/>
      </c>
      <c r="S57">
        <f>VLOOKUP($B57,'LCEF by Fuel Type'!$A$4:$R$16,'LCEF by Country'!S$1,FALSE)</f>
        <v/>
      </c>
      <c r="U57">
        <f>VLOOKUP($B57,'LCEF by Fuel Type'!$A$4:$R$16,'LCEF by Country'!U$1,FALSE)</f>
        <v/>
      </c>
      <c r="V57">
        <f>VLOOKUP($B57,'LCEF by Fuel Type'!$A$4:$R$16,'LCEF by Country'!V$1,FALSE)</f>
        <v/>
      </c>
      <c r="W57">
        <f>VLOOKUP($B57,'LCEF by Fuel Type'!$A$4:$R$16,'LCEF by Country'!W$1,FALSE)</f>
        <v/>
      </c>
      <c r="X57">
        <f>VLOOKUP($B57,'LCEF by Fuel Type'!$A$4:$R$16,'LCEF by Country'!X$1,FALSE)</f>
        <v/>
      </c>
      <c r="Y57">
        <f>VLOOKUP($B57,'LCEF by Fuel Type'!$A$4:$R$16,'LCEF by Country'!Y$1,FALSE)</f>
        <v/>
      </c>
    </row>
    <row r="58" spans="1:26">
      <c r="A58" t="s">
        <v>335</v>
      </c>
      <c r="B58">
        <f>VLOOKUP(A58,'LCEF by Fuel Type'!$T:$U,2,FALSE)</f>
        <v/>
      </c>
      <c r="C58">
        <f>VLOOKUP($B58,'LCEF by Fuel Type'!$A$4:$R$16,'LCEF by Country'!C$1,FALSE)</f>
        <v/>
      </c>
      <c r="D58">
        <f>VLOOKUP($B58,'LCEF by Fuel Type'!$A$4:$R$16,'LCEF by Country'!D$1,FALSE)</f>
        <v/>
      </c>
      <c r="E58">
        <f>VLOOKUP($B58,'LCEF by Fuel Type'!$A$4:$R$16,'LCEF by Country'!E$1,FALSE)</f>
        <v/>
      </c>
      <c r="F58">
        <f>VLOOKUP($B58,'LCEF by Fuel Type'!$A$4:$R$16,'LCEF by Country'!F$1,FALSE)</f>
        <v/>
      </c>
      <c r="G58">
        <f>VLOOKUP($B58,'LCEF by Fuel Type'!$A$4:$R$16,'LCEF by Country'!G$1,FALSE)</f>
        <v/>
      </c>
      <c r="I58">
        <f>VLOOKUP($B58,'LCEF by Fuel Type'!$A$4:$R$16,'LCEF by Country'!I$1,FALSE)</f>
        <v/>
      </c>
      <c r="J58">
        <f>VLOOKUP($B58,'LCEF by Fuel Type'!$A$4:$R$16,'LCEF by Country'!J$1,FALSE)</f>
        <v/>
      </c>
      <c r="K58">
        <f>VLOOKUP($B58,'LCEF by Fuel Type'!$A$4:$R$16,'LCEF by Country'!K$1,FALSE)</f>
        <v/>
      </c>
      <c r="L58">
        <f>VLOOKUP($B58,'LCEF by Fuel Type'!$A$4:$R$16,'LCEF by Country'!L$1,FALSE)</f>
        <v/>
      </c>
      <c r="M58">
        <f>VLOOKUP($B58,'LCEF by Fuel Type'!$A$4:$R$16,'LCEF by Country'!M$1,FALSE)</f>
        <v/>
      </c>
      <c r="O58">
        <f>VLOOKUP($B58,'LCEF by Fuel Type'!$A$4:$R$16,'LCEF by Country'!O$1,FALSE)</f>
        <v/>
      </c>
      <c r="P58">
        <f>VLOOKUP($B58,'LCEF by Fuel Type'!$A$4:$R$16,'LCEF by Country'!P$1,FALSE)</f>
        <v/>
      </c>
      <c r="Q58">
        <f>VLOOKUP($B58,'LCEF by Fuel Type'!$A$4:$R$16,'LCEF by Country'!Q$1,FALSE)</f>
        <v/>
      </c>
      <c r="R58">
        <f>VLOOKUP($B58,'LCEF by Fuel Type'!$A$4:$R$16,'LCEF by Country'!R$1,FALSE)</f>
        <v/>
      </c>
      <c r="S58">
        <f>VLOOKUP($B58,'LCEF by Fuel Type'!$A$4:$R$16,'LCEF by Country'!S$1,FALSE)</f>
        <v/>
      </c>
      <c r="U58">
        <f>VLOOKUP($B58,'LCEF by Fuel Type'!$A$4:$R$16,'LCEF by Country'!U$1,FALSE)</f>
        <v/>
      </c>
      <c r="V58">
        <f>VLOOKUP($B58,'LCEF by Fuel Type'!$A$4:$R$16,'LCEF by Country'!V$1,FALSE)</f>
        <v/>
      </c>
      <c r="W58">
        <f>VLOOKUP($B58,'LCEF by Fuel Type'!$A$4:$R$16,'LCEF by Country'!W$1,FALSE)</f>
        <v/>
      </c>
      <c r="X58">
        <f>VLOOKUP($B58,'LCEF by Fuel Type'!$A$4:$R$16,'LCEF by Country'!X$1,FALSE)</f>
        <v/>
      </c>
      <c r="Y58">
        <f>VLOOKUP($B58,'LCEF by Fuel Type'!$A$4:$R$16,'LCEF by Country'!Y$1,FALSE)</f>
        <v/>
      </c>
    </row>
    <row r="59" spans="1:26">
      <c r="A59" t="s">
        <v>304</v>
      </c>
      <c r="B59">
        <f>VLOOKUP(A59,'LCEF by Fuel Type'!$T:$U,2,FALSE)</f>
        <v/>
      </c>
      <c r="C59">
        <f>VLOOKUP($B59,'LCEF by Fuel Type'!$A$4:$R$16,'LCEF by Country'!C$1,FALSE)</f>
        <v/>
      </c>
      <c r="D59">
        <f>VLOOKUP($B59,'LCEF by Fuel Type'!$A$4:$R$16,'LCEF by Country'!D$1,FALSE)</f>
        <v/>
      </c>
      <c r="E59">
        <f>VLOOKUP($B59,'LCEF by Fuel Type'!$A$4:$R$16,'LCEF by Country'!E$1,FALSE)</f>
        <v/>
      </c>
      <c r="F59">
        <f>VLOOKUP($B59,'LCEF by Fuel Type'!$A$4:$R$16,'LCEF by Country'!F$1,FALSE)</f>
        <v/>
      </c>
      <c r="G59">
        <f>VLOOKUP($B59,'LCEF by Fuel Type'!$A$4:$R$16,'LCEF by Country'!G$1,FALSE)</f>
        <v/>
      </c>
      <c r="I59">
        <f>VLOOKUP($B59,'LCEF by Fuel Type'!$A$4:$R$16,'LCEF by Country'!I$1,FALSE)</f>
        <v/>
      </c>
      <c r="J59">
        <f>VLOOKUP($B59,'LCEF by Fuel Type'!$A$4:$R$16,'LCEF by Country'!J$1,FALSE)</f>
        <v/>
      </c>
      <c r="K59">
        <f>VLOOKUP($B59,'LCEF by Fuel Type'!$A$4:$R$16,'LCEF by Country'!K$1,FALSE)</f>
        <v/>
      </c>
      <c r="L59">
        <f>VLOOKUP($B59,'LCEF by Fuel Type'!$A$4:$R$16,'LCEF by Country'!L$1,FALSE)</f>
        <v/>
      </c>
      <c r="M59">
        <f>VLOOKUP($B59,'LCEF by Fuel Type'!$A$4:$R$16,'LCEF by Country'!M$1,FALSE)</f>
        <v/>
      </c>
      <c r="O59">
        <f>VLOOKUP($B59,'LCEF by Fuel Type'!$A$4:$R$16,'LCEF by Country'!O$1,FALSE)</f>
        <v/>
      </c>
      <c r="P59">
        <f>VLOOKUP($B59,'LCEF by Fuel Type'!$A$4:$R$16,'LCEF by Country'!P$1,FALSE)</f>
        <v/>
      </c>
      <c r="Q59">
        <f>VLOOKUP($B59,'LCEF by Fuel Type'!$A$4:$R$16,'LCEF by Country'!Q$1,FALSE)</f>
        <v/>
      </c>
      <c r="R59">
        <f>VLOOKUP($B59,'LCEF by Fuel Type'!$A$4:$R$16,'LCEF by Country'!R$1,FALSE)</f>
        <v/>
      </c>
      <c r="S59">
        <f>VLOOKUP($B59,'LCEF by Fuel Type'!$A$4:$R$16,'LCEF by Country'!S$1,FALSE)</f>
        <v/>
      </c>
      <c r="U59">
        <f>VLOOKUP($B59,'LCEF by Fuel Type'!$A$4:$R$16,'LCEF by Country'!U$1,FALSE)</f>
        <v/>
      </c>
      <c r="V59">
        <f>VLOOKUP($B59,'LCEF by Fuel Type'!$A$4:$R$16,'LCEF by Country'!V$1,FALSE)</f>
        <v/>
      </c>
      <c r="W59">
        <f>VLOOKUP($B59,'LCEF by Fuel Type'!$A$4:$R$16,'LCEF by Country'!W$1,FALSE)</f>
        <v/>
      </c>
      <c r="X59">
        <f>VLOOKUP($B59,'LCEF by Fuel Type'!$A$4:$R$16,'LCEF by Country'!X$1,FALSE)</f>
        <v/>
      </c>
      <c r="Y59">
        <f>VLOOKUP($B59,'LCEF by Fuel Type'!$A$4:$R$16,'LCEF by Country'!Y$1,FALSE)</f>
        <v/>
      </c>
    </row>
    <row r="60" spans="1:26">
      <c r="A60" t="s">
        <v>1781</v>
      </c>
      <c r="B60">
        <f>VLOOKUP(A60,'LCEF by Fuel Type'!$T:$U,2,FALSE)</f>
        <v/>
      </c>
      <c r="C60">
        <f>VLOOKUP($B60,'LCEF by Fuel Type'!$A$4:$R$16,'LCEF by Country'!C$1,FALSE)</f>
        <v/>
      </c>
      <c r="D60">
        <f>VLOOKUP($B60,'LCEF by Fuel Type'!$A$4:$R$16,'LCEF by Country'!D$1,FALSE)</f>
        <v/>
      </c>
      <c r="E60">
        <f>VLOOKUP($B60,'LCEF by Fuel Type'!$A$4:$R$16,'LCEF by Country'!E$1,FALSE)</f>
        <v/>
      </c>
      <c r="F60">
        <f>VLOOKUP($B60,'LCEF by Fuel Type'!$A$4:$R$16,'LCEF by Country'!F$1,FALSE)</f>
        <v/>
      </c>
      <c r="G60">
        <f>VLOOKUP($B60,'LCEF by Fuel Type'!$A$4:$R$16,'LCEF by Country'!G$1,FALSE)</f>
        <v/>
      </c>
      <c r="I60">
        <f>VLOOKUP($B60,'LCEF by Fuel Type'!$A$4:$R$16,'LCEF by Country'!I$1,FALSE)</f>
        <v/>
      </c>
      <c r="J60">
        <f>VLOOKUP($B60,'LCEF by Fuel Type'!$A$4:$R$16,'LCEF by Country'!J$1,FALSE)</f>
        <v/>
      </c>
      <c r="K60">
        <f>VLOOKUP($B60,'LCEF by Fuel Type'!$A$4:$R$16,'LCEF by Country'!K$1,FALSE)</f>
        <v/>
      </c>
      <c r="L60">
        <f>VLOOKUP($B60,'LCEF by Fuel Type'!$A$4:$R$16,'LCEF by Country'!L$1,FALSE)</f>
        <v/>
      </c>
      <c r="M60">
        <f>VLOOKUP($B60,'LCEF by Fuel Type'!$A$4:$R$16,'LCEF by Country'!M$1,FALSE)</f>
        <v/>
      </c>
      <c r="O60">
        <f>VLOOKUP($B60,'LCEF by Fuel Type'!$A$4:$R$16,'LCEF by Country'!O$1,FALSE)</f>
        <v/>
      </c>
      <c r="P60">
        <f>VLOOKUP($B60,'LCEF by Fuel Type'!$A$4:$R$16,'LCEF by Country'!P$1,FALSE)</f>
        <v/>
      </c>
      <c r="Q60">
        <f>VLOOKUP($B60,'LCEF by Fuel Type'!$A$4:$R$16,'LCEF by Country'!Q$1,FALSE)</f>
        <v/>
      </c>
      <c r="R60">
        <f>VLOOKUP($B60,'LCEF by Fuel Type'!$A$4:$R$16,'LCEF by Country'!R$1,FALSE)</f>
        <v/>
      </c>
      <c r="S60">
        <f>VLOOKUP($B60,'LCEF by Fuel Type'!$A$4:$R$16,'LCEF by Country'!S$1,FALSE)</f>
        <v/>
      </c>
      <c r="U60">
        <f>VLOOKUP($B60,'LCEF by Fuel Type'!$A$4:$R$16,'LCEF by Country'!U$1,FALSE)</f>
        <v/>
      </c>
      <c r="V60">
        <f>VLOOKUP($B60,'LCEF by Fuel Type'!$A$4:$R$16,'LCEF by Country'!V$1,FALSE)</f>
        <v/>
      </c>
      <c r="W60">
        <f>VLOOKUP($B60,'LCEF by Fuel Type'!$A$4:$R$16,'LCEF by Country'!W$1,FALSE)</f>
        <v/>
      </c>
      <c r="X60">
        <f>VLOOKUP($B60,'LCEF by Fuel Type'!$A$4:$R$16,'LCEF by Country'!X$1,FALSE)</f>
        <v/>
      </c>
      <c r="Y60">
        <f>VLOOKUP($B60,'LCEF by Fuel Type'!$A$4:$R$16,'LCEF by Country'!Y$1,FALSE)</f>
        <v/>
      </c>
    </row>
  </sheetData>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AD58"/>
  <sheetViews>
    <sheetView workbookViewId="0">
      <selection activeCell="A1" sqref="A1"/>
    </sheetView>
  </sheetViews>
  <sheetFormatPr baseColWidth="10" defaultRowHeight="15"/>
  <sheetData>
    <row r="1" spans="1:30">
      <c r="B1" t="s">
        <v>1886</v>
      </c>
      <c r="F1" t="s">
        <v>1887</v>
      </c>
      <c r="H1" t="s">
        <v>1886</v>
      </c>
      <c r="L1" t="s">
        <v>1887</v>
      </c>
      <c r="N1" t="s">
        <v>1886</v>
      </c>
      <c r="R1" t="s">
        <v>1887</v>
      </c>
      <c r="X1" t="s">
        <v>1888</v>
      </c>
    </row>
    <row r="2" spans="1:30">
      <c r="B2" t="s">
        <v>1889</v>
      </c>
      <c r="C2" t="s">
        <v>1890</v>
      </c>
      <c r="D2" t="s">
        <v>1891</v>
      </c>
      <c r="E2" t="s">
        <v>1892</v>
      </c>
      <c r="F2" t="s">
        <v>1887</v>
      </c>
      <c r="H2" t="s">
        <v>1889</v>
      </c>
      <c r="I2" t="s">
        <v>1890</v>
      </c>
      <c r="J2" t="s">
        <v>1891</v>
      </c>
      <c r="K2" t="s">
        <v>1892</v>
      </c>
      <c r="L2" t="s">
        <v>1887</v>
      </c>
      <c r="N2" t="s">
        <v>1889</v>
      </c>
      <c r="O2" t="s">
        <v>1890</v>
      </c>
      <c r="P2" t="s">
        <v>1891</v>
      </c>
      <c r="Q2" t="s">
        <v>1892</v>
      </c>
      <c r="R2" t="s">
        <v>1887</v>
      </c>
      <c r="T2" t="s">
        <v>281</v>
      </c>
      <c r="U2" t="s">
        <v>1893</v>
      </c>
      <c r="X2" t="s">
        <v>1894</v>
      </c>
      <c r="Y2" t="s">
        <v>1895</v>
      </c>
      <c r="Z2" t="s">
        <v>1896</v>
      </c>
      <c r="AA2" t="s">
        <v>1897</v>
      </c>
      <c r="AB2" t="s">
        <v>1898</v>
      </c>
      <c r="AC2" t="s">
        <v>1899</v>
      </c>
      <c r="AD2" t="s">
        <v>1900</v>
      </c>
    </row>
    <row r="3" spans="1:30">
      <c r="B3" t="s">
        <v>1901</v>
      </c>
      <c r="H3" t="s">
        <v>1902</v>
      </c>
      <c r="N3" t="s">
        <v>1903</v>
      </c>
      <c r="T3" t="s">
        <v>390</v>
      </c>
      <c r="U3" t="s">
        <v>1904</v>
      </c>
      <c r="X3" t="s">
        <v>1905</v>
      </c>
    </row>
    <row r="4" spans="1:30">
      <c r="A4" t="s">
        <v>1893</v>
      </c>
      <c r="B4" t="n">
        <v>8.800000000000001</v>
      </c>
      <c r="C4" t="n">
        <v>1.8</v>
      </c>
      <c r="D4" t="n">
        <v>6.5</v>
      </c>
      <c r="E4" t="n">
        <v>0.9</v>
      </c>
      <c r="F4" t="n">
        <v>18</v>
      </c>
      <c r="H4" t="n">
        <v>9.5</v>
      </c>
      <c r="I4" t="n">
        <v>1.9</v>
      </c>
      <c r="J4" t="n">
        <v>10.4</v>
      </c>
      <c r="K4" t="n">
        <v>1</v>
      </c>
      <c r="L4" t="n">
        <v>22.7</v>
      </c>
      <c r="N4" t="n">
        <v>8.4</v>
      </c>
      <c r="O4" t="n">
        <v>1.7</v>
      </c>
      <c r="P4" t="n">
        <v>10.5</v>
      </c>
      <c r="Q4" t="n">
        <v>0.8</v>
      </c>
      <c r="R4" t="n">
        <v>21.4</v>
      </c>
      <c r="T4" t="s">
        <v>301</v>
      </c>
      <c r="U4" t="s">
        <v>1906</v>
      </c>
      <c r="W4" t="s">
        <v>1907</v>
      </c>
      <c r="X4">
        <f>X13/(1000*0.000948)</f>
        <v/>
      </c>
      <c r="Y4">
        <f>Y13/(1000*0.000948)</f>
        <v/>
      </c>
      <c r="Z4">
        <f>Z13/(1000*0.000948)</f>
        <v/>
      </c>
      <c r="AA4">
        <f>AA13/(1000*0.000948)</f>
        <v/>
      </c>
      <c r="AB4">
        <f>AB13/(1000*0.000948)</f>
        <v/>
      </c>
      <c r="AC4">
        <f>AC13/(1000*0.000948)</f>
        <v/>
      </c>
      <c r="AD4">
        <f>SUM(X4:AA4)</f>
        <v/>
      </c>
    </row>
    <row r="5" spans="1:30">
      <c r="A5" t="s">
        <v>1904</v>
      </c>
      <c r="B5" t="n">
        <v>6.3</v>
      </c>
      <c r="C5" t="n">
        <v>1.6</v>
      </c>
      <c r="D5" t="n">
        <v>3.2</v>
      </c>
      <c r="E5" t="n">
        <v>0.9</v>
      </c>
      <c r="F5" t="n">
        <v>12</v>
      </c>
      <c r="H5" t="n">
        <v>6.8</v>
      </c>
      <c r="I5" t="n">
        <v>1.7</v>
      </c>
      <c r="J5" t="n">
        <v>6</v>
      </c>
      <c r="K5" t="n">
        <v>1</v>
      </c>
      <c r="L5" t="n">
        <v>15.5</v>
      </c>
      <c r="N5" t="n">
        <v>6</v>
      </c>
      <c r="O5" t="n">
        <v>1.5</v>
      </c>
      <c r="P5" t="n">
        <v>4</v>
      </c>
      <c r="Q5" t="n">
        <v>0.8</v>
      </c>
      <c r="R5" t="n">
        <v>12.4</v>
      </c>
      <c r="T5" t="s">
        <v>269</v>
      </c>
      <c r="U5" t="s">
        <v>1893</v>
      </c>
      <c r="W5" t="s">
        <v>1908</v>
      </c>
      <c r="X5">
        <f>X14/(1000*0.000948)</f>
        <v/>
      </c>
      <c r="Y5">
        <f>Y14/(1000*0.000948)</f>
        <v/>
      </c>
      <c r="Z5">
        <f>Z14/(1000*0.000948)</f>
        <v/>
      </c>
      <c r="AA5">
        <f>AA14/(1000*0.000948)</f>
        <v/>
      </c>
      <c r="AB5">
        <f>AB14/(1000*0.000948)</f>
        <v/>
      </c>
      <c r="AC5">
        <f>AC14/(1000*0.000948)</f>
        <v/>
      </c>
      <c r="AD5">
        <f>SUM(X5:AA5)</f>
        <v/>
      </c>
    </row>
    <row r="6" spans="1:30">
      <c r="A6" t="s">
        <v>1906</v>
      </c>
      <c r="B6" t="n">
        <v>14.7</v>
      </c>
      <c r="C6" t="n">
        <v>2</v>
      </c>
      <c r="D6" t="n">
        <v>4.2</v>
      </c>
      <c r="E6" t="n">
        <v>0.9</v>
      </c>
      <c r="F6" t="n">
        <v>21.8</v>
      </c>
      <c r="H6" t="n">
        <v>15.8</v>
      </c>
      <c r="I6" t="n">
        <v>2.1</v>
      </c>
      <c r="J6" t="n">
        <v>7.8</v>
      </c>
      <c r="K6" t="n">
        <v>1</v>
      </c>
      <c r="L6" t="n">
        <v>26.7</v>
      </c>
      <c r="N6" t="n">
        <v>14</v>
      </c>
      <c r="O6" t="n">
        <v>1.9</v>
      </c>
      <c r="P6" t="n">
        <v>6.3</v>
      </c>
      <c r="Q6" t="n">
        <v>0.8</v>
      </c>
      <c r="R6" t="n">
        <v>23</v>
      </c>
      <c r="T6" t="s">
        <v>258</v>
      </c>
      <c r="U6" t="s">
        <v>1893</v>
      </c>
      <c r="W6" t="s">
        <v>1909</v>
      </c>
      <c r="X6">
        <f>X15/(1000*0.000948)</f>
        <v/>
      </c>
      <c r="Y6">
        <f>Y15/(1000*0.000948)</f>
        <v/>
      </c>
      <c r="Z6">
        <f>Z15/(1000*0.000948)</f>
        <v/>
      </c>
      <c r="AA6">
        <f>AA15/(1000*0.000948)</f>
        <v/>
      </c>
      <c r="AB6">
        <f>AB15/(1000*0.000948)</f>
        <v/>
      </c>
      <c r="AC6">
        <f>AC15/(1000*0.000948)</f>
        <v/>
      </c>
      <c r="AD6">
        <f>SUM(X6:AA6)</f>
        <v/>
      </c>
    </row>
    <row r="7" spans="1:30">
      <c r="A7" t="s">
        <v>205</v>
      </c>
      <c r="B7" t="n">
        <v>6.3</v>
      </c>
      <c r="C7" t="n">
        <v>0.9</v>
      </c>
      <c r="D7" t="n">
        <v>6.4</v>
      </c>
      <c r="E7" t="n">
        <v>0.9</v>
      </c>
      <c r="F7" t="n">
        <v>14.6</v>
      </c>
      <c r="H7" t="n">
        <v>6.8</v>
      </c>
      <c r="I7" t="n">
        <v>1</v>
      </c>
      <c r="J7" t="n">
        <v>10.2</v>
      </c>
      <c r="K7" t="n">
        <v>1</v>
      </c>
      <c r="L7" t="n">
        <v>19</v>
      </c>
      <c r="N7" t="n">
        <v>6</v>
      </c>
      <c r="O7" t="n">
        <v>0.9</v>
      </c>
      <c r="P7" t="n">
        <v>10.3</v>
      </c>
      <c r="Q7" t="n">
        <v>0.8</v>
      </c>
      <c r="R7" t="n">
        <v>18</v>
      </c>
      <c r="T7" t="s">
        <v>289</v>
      </c>
      <c r="U7" t="s">
        <v>1893</v>
      </c>
      <c r="W7" t="s">
        <v>1910</v>
      </c>
      <c r="X7">
        <f>X16/(1000*0.000948)</f>
        <v/>
      </c>
      <c r="Y7">
        <f>Y16/(1000*0.000948)</f>
        <v/>
      </c>
      <c r="Z7">
        <f>Z16/(1000*0.000948)</f>
        <v/>
      </c>
      <c r="AA7">
        <f>AA16/(1000*0.000948)</f>
        <v/>
      </c>
      <c r="AB7">
        <f>AB16/(1000*0.000948)</f>
        <v/>
      </c>
      <c r="AC7">
        <f>AC16/(1000*0.000948)</f>
        <v/>
      </c>
      <c r="AD7">
        <f>SUM(X7:AA7)</f>
        <v/>
      </c>
    </row>
    <row r="8" spans="1:30">
      <c r="A8" t="s">
        <v>1911</v>
      </c>
      <c r="B8" t="n">
        <v>4.4</v>
      </c>
      <c r="C8" t="n">
        <v>0.8</v>
      </c>
      <c r="D8" t="n">
        <v>5.1</v>
      </c>
      <c r="E8" t="n">
        <v>0.9</v>
      </c>
      <c r="F8" t="n">
        <v>11.1</v>
      </c>
      <c r="H8" t="n">
        <v>4.7</v>
      </c>
      <c r="I8" t="n">
        <v>0.8</v>
      </c>
      <c r="J8" t="n">
        <v>8.699999999999999</v>
      </c>
      <c r="K8" t="n">
        <v>1</v>
      </c>
      <c r="L8" t="n">
        <v>15.2</v>
      </c>
      <c r="N8" t="n">
        <v>4.2</v>
      </c>
      <c r="O8" t="n">
        <v>1.7</v>
      </c>
      <c r="P8" t="n">
        <v>7.7</v>
      </c>
      <c r="Q8" t="n">
        <v>0.8</v>
      </c>
      <c r="R8" t="n">
        <v>13.5</v>
      </c>
      <c r="T8" t="s">
        <v>327</v>
      </c>
      <c r="U8" t="s">
        <v>1893</v>
      </c>
      <c r="W8" t="s">
        <v>1912</v>
      </c>
      <c r="X8">
        <f>X17/(1000*0.000948)</f>
        <v/>
      </c>
      <c r="Y8">
        <f>Y17/(1000*0.000948)</f>
        <v/>
      </c>
      <c r="Z8">
        <f>Z17/(1000*0.000948)</f>
        <v/>
      </c>
      <c r="AA8">
        <f>AA17/(1000*0.000948)</f>
        <v/>
      </c>
      <c r="AB8">
        <f>AB17/(1000*0.000948)</f>
        <v/>
      </c>
      <c r="AC8">
        <f>AC17/(1000*0.000948)</f>
        <v/>
      </c>
      <c r="AD8">
        <f>SUM(X8:AA8)</f>
        <v/>
      </c>
    </row>
    <row r="9" spans="1:30">
      <c r="A9" t="s">
        <v>1913</v>
      </c>
      <c r="B9" t="n">
        <v>5.6</v>
      </c>
      <c r="C9" t="n">
        <v>1.8</v>
      </c>
      <c r="D9" t="n">
        <v>5.9</v>
      </c>
      <c r="E9" t="n">
        <v>0.9</v>
      </c>
      <c r="F9" t="n">
        <v>14.3</v>
      </c>
      <c r="H9" t="n">
        <v>6</v>
      </c>
      <c r="I9" t="n">
        <v>1.9</v>
      </c>
      <c r="J9" t="n">
        <v>10.1</v>
      </c>
      <c r="K9" t="n">
        <v>1</v>
      </c>
      <c r="L9" t="n">
        <v>19</v>
      </c>
      <c r="N9" t="n">
        <v>5.3</v>
      </c>
      <c r="O9" t="n">
        <v>1.7</v>
      </c>
      <c r="P9" t="n">
        <v>9.9</v>
      </c>
      <c r="Q9" t="n">
        <v>0.8</v>
      </c>
      <c r="R9" t="n">
        <v>17.8</v>
      </c>
      <c r="T9" t="s">
        <v>375</v>
      </c>
      <c r="U9" t="s">
        <v>1893</v>
      </c>
      <c r="W9" t="s">
        <v>1914</v>
      </c>
      <c r="X9">
        <f>X18/(1000*0.000948)</f>
        <v/>
      </c>
      <c r="Y9">
        <f>Y18/(1000*0.000948)</f>
        <v/>
      </c>
      <c r="Z9">
        <f>Z18/(1000*0.000948)</f>
        <v/>
      </c>
      <c r="AA9">
        <f>AA18/(1000*0.000948)</f>
        <v/>
      </c>
      <c r="AB9">
        <f>AB18/(1000*0.000948)</f>
        <v/>
      </c>
      <c r="AC9">
        <f>AC18/(1000*0.000948)</f>
        <v/>
      </c>
      <c r="AD9">
        <f>SUM(X9:AA9)</f>
        <v/>
      </c>
    </row>
    <row r="10" spans="1:30">
      <c r="A10" t="s">
        <v>1915</v>
      </c>
      <c r="B10" t="n">
        <v>3.5</v>
      </c>
      <c r="C10" t="n">
        <v>2.9</v>
      </c>
      <c r="D10" t="n">
        <v>7.4</v>
      </c>
      <c r="E10" t="n">
        <v>0.9</v>
      </c>
      <c r="F10" t="n">
        <v>14.7</v>
      </c>
      <c r="H10" t="n">
        <v>3.8</v>
      </c>
      <c r="I10" t="n">
        <v>3.1</v>
      </c>
      <c r="J10" t="n">
        <v>11.1</v>
      </c>
      <c r="K10" t="n">
        <v>1</v>
      </c>
      <c r="L10" t="n">
        <v>19</v>
      </c>
      <c r="N10" t="n">
        <v>3.3</v>
      </c>
      <c r="O10" t="n">
        <v>2.7</v>
      </c>
      <c r="P10" t="n">
        <v>11.8</v>
      </c>
      <c r="Q10" t="n">
        <v>0.8</v>
      </c>
      <c r="R10" t="n">
        <v>18.7</v>
      </c>
      <c r="T10" t="s">
        <v>266</v>
      </c>
      <c r="U10" t="s">
        <v>1893</v>
      </c>
    </row>
    <row r="11" spans="1:30">
      <c r="A11" t="s">
        <v>1916</v>
      </c>
      <c r="B11" t="n">
        <v>3</v>
      </c>
      <c r="C11" t="n">
        <v>2.9</v>
      </c>
      <c r="D11" t="n">
        <v>8.1</v>
      </c>
      <c r="E11" t="n">
        <v>0.9</v>
      </c>
      <c r="F11" t="n">
        <v>14.9</v>
      </c>
      <c r="H11" t="n">
        <v>3.2</v>
      </c>
      <c r="I11" t="n">
        <v>3.1</v>
      </c>
      <c r="J11" t="n">
        <v>12</v>
      </c>
      <c r="K11" t="n">
        <v>1</v>
      </c>
      <c r="L11" t="n">
        <v>19.2</v>
      </c>
      <c r="N11" t="n">
        <v>2.8</v>
      </c>
      <c r="O11" t="n">
        <v>2.7</v>
      </c>
      <c r="P11" t="n">
        <v>13.2</v>
      </c>
      <c r="Q11" t="n">
        <v>0.8</v>
      </c>
      <c r="R11" t="n">
        <v>19.6</v>
      </c>
      <c r="T11" t="s">
        <v>250</v>
      </c>
      <c r="U11" t="s">
        <v>205</v>
      </c>
    </row>
    <row r="12" spans="1:30">
      <c r="A12" t="s">
        <v>1917</v>
      </c>
      <c r="B12" t="n">
        <v>6.9</v>
      </c>
      <c r="C12" t="n">
        <v>1.1</v>
      </c>
      <c r="D12" t="n">
        <v>9.300000000000001</v>
      </c>
      <c r="E12" t="n">
        <v>0.9</v>
      </c>
      <c r="F12" t="n">
        <v>18.2</v>
      </c>
      <c r="H12" t="n">
        <v>7.4</v>
      </c>
      <c r="I12" t="n">
        <v>1.2</v>
      </c>
      <c r="J12" t="n">
        <v>13.6</v>
      </c>
      <c r="K12" t="n">
        <v>1</v>
      </c>
      <c r="L12" t="n">
        <v>23.1</v>
      </c>
      <c r="N12" t="n">
        <v>6.6</v>
      </c>
      <c r="O12" t="n">
        <v>1</v>
      </c>
      <c r="P12" t="n">
        <v>15.7</v>
      </c>
      <c r="Q12" t="n">
        <v>0.8</v>
      </c>
      <c r="R12" t="n">
        <v>24.1</v>
      </c>
      <c r="T12" t="s">
        <v>391</v>
      </c>
      <c r="U12" t="s">
        <v>1893</v>
      </c>
      <c r="X12" t="s">
        <v>1918</v>
      </c>
    </row>
    <row r="13" spans="1:30">
      <c r="A13" t="s">
        <v>1919</v>
      </c>
      <c r="B13" t="n">
        <v>23.1</v>
      </c>
      <c r="C13" t="n">
        <v>1.8</v>
      </c>
      <c r="D13" t="n">
        <v>3.7</v>
      </c>
      <c r="E13" t="n">
        <v>0.9</v>
      </c>
      <c r="F13" t="n">
        <v>29.5</v>
      </c>
      <c r="H13" t="n">
        <v>24.8</v>
      </c>
      <c r="I13" t="n">
        <v>1.9</v>
      </c>
      <c r="J13" t="n">
        <v>7.1</v>
      </c>
      <c r="K13" t="n">
        <v>1</v>
      </c>
      <c r="L13" t="n">
        <v>34.8</v>
      </c>
      <c r="N13" t="n">
        <v>22</v>
      </c>
      <c r="O13" t="n">
        <v>1.7</v>
      </c>
      <c r="P13" t="n">
        <v>5.1</v>
      </c>
      <c r="Q13" t="n">
        <v>0.8</v>
      </c>
      <c r="R13" t="n">
        <v>29.7</v>
      </c>
      <c r="T13" t="s">
        <v>251</v>
      </c>
      <c r="U13" t="s">
        <v>1893</v>
      </c>
      <c r="W13" t="s">
        <v>1907</v>
      </c>
      <c r="X13" t="n">
        <v>8.1</v>
      </c>
      <c r="Y13" t="n">
        <v>15.6</v>
      </c>
      <c r="Z13" t="n">
        <v>10.4</v>
      </c>
      <c r="AA13" t="n">
        <v>1</v>
      </c>
      <c r="AB13" t="n">
        <v>0.2</v>
      </c>
      <c r="AC13" t="n">
        <v>35.3</v>
      </c>
    </row>
    <row r="14" spans="1:30">
      <c r="A14" t="s">
        <v>1920</v>
      </c>
      <c r="B14" t="n">
        <v>2.4</v>
      </c>
      <c r="C14" t="n">
        <v>2.8</v>
      </c>
      <c r="D14" t="n">
        <v>7.3</v>
      </c>
      <c r="E14" t="n">
        <v>0.9</v>
      </c>
      <c r="F14" t="n">
        <v>13.4</v>
      </c>
      <c r="H14" t="n">
        <v>2.6</v>
      </c>
      <c r="I14" t="n">
        <v>3</v>
      </c>
      <c r="J14" t="n">
        <v>11</v>
      </c>
      <c r="K14" t="n">
        <v>1</v>
      </c>
      <c r="L14" t="n">
        <v>17.6</v>
      </c>
      <c r="N14" t="n">
        <v>2.3</v>
      </c>
      <c r="O14" t="n">
        <v>2.7</v>
      </c>
      <c r="P14" t="n">
        <v>11.6</v>
      </c>
      <c r="Q14" t="n">
        <v>0.8</v>
      </c>
      <c r="R14" t="n">
        <v>17.4</v>
      </c>
      <c r="T14" t="s">
        <v>310</v>
      </c>
      <c r="U14" t="s">
        <v>1893</v>
      </c>
      <c r="W14" t="s">
        <v>1908</v>
      </c>
      <c r="X14" t="n">
        <v>8.1</v>
      </c>
      <c r="Y14" t="n">
        <v>14.7</v>
      </c>
      <c r="Z14" t="n">
        <v>10.4</v>
      </c>
      <c r="AA14" t="n">
        <v>2.1</v>
      </c>
      <c r="AB14" t="n">
        <v>0.2</v>
      </c>
      <c r="AC14" t="n">
        <v>35.4</v>
      </c>
    </row>
    <row r="15" spans="1:30">
      <c r="A15" t="s">
        <v>1921</v>
      </c>
      <c r="B15" t="n">
        <v>4.3</v>
      </c>
      <c r="C15" t="n">
        <v>1.2</v>
      </c>
      <c r="D15" t="n">
        <v>7.4</v>
      </c>
      <c r="E15" t="n">
        <v>0.9</v>
      </c>
      <c r="F15" t="n">
        <v>13.8</v>
      </c>
      <c r="H15" t="n">
        <v>4.7</v>
      </c>
      <c r="I15" t="n">
        <v>1.3</v>
      </c>
      <c r="J15" t="n">
        <v>11.6</v>
      </c>
      <c r="K15" t="n">
        <v>1</v>
      </c>
      <c r="L15" t="n">
        <v>18.6</v>
      </c>
      <c r="N15" t="n">
        <v>4.1</v>
      </c>
      <c r="O15" t="n">
        <v>1.1</v>
      </c>
      <c r="P15" t="n">
        <v>12.5</v>
      </c>
      <c r="Q15" t="n">
        <v>0.8</v>
      </c>
      <c r="R15" t="n">
        <v>18.6</v>
      </c>
      <c r="T15" t="s">
        <v>284</v>
      </c>
      <c r="U15" t="s">
        <v>1893</v>
      </c>
      <c r="W15" t="s">
        <v>1909</v>
      </c>
      <c r="X15" t="n">
        <v>61.8</v>
      </c>
      <c r="Y15" t="n">
        <v>-18.4</v>
      </c>
      <c r="Z15" t="n">
        <v>5.9</v>
      </c>
      <c r="AA15" t="n">
        <v>3.7</v>
      </c>
      <c r="AB15" t="n">
        <v>0.2</v>
      </c>
      <c r="AC15" t="n">
        <v>53.2</v>
      </c>
    </row>
    <row r="16" spans="1:30">
      <c r="A16" t="s">
        <v>1922</v>
      </c>
      <c r="B16" t="n">
        <v>6.8</v>
      </c>
      <c r="C16" t="n">
        <v>1.3</v>
      </c>
      <c r="D16" t="n">
        <v>6</v>
      </c>
      <c r="E16" t="n">
        <v>1</v>
      </c>
      <c r="F16" t="n">
        <v>15.1</v>
      </c>
      <c r="H16" t="n">
        <v>7.3</v>
      </c>
      <c r="I16" t="n">
        <v>1.4</v>
      </c>
      <c r="J16" t="n">
        <v>9.800000000000001</v>
      </c>
      <c r="K16" t="n">
        <v>1.1</v>
      </c>
      <c r="L16" t="n">
        <v>19.6</v>
      </c>
      <c r="N16" t="n">
        <v>6.6</v>
      </c>
      <c r="O16" t="n">
        <v>1.3</v>
      </c>
      <c r="P16" t="n">
        <v>9.5</v>
      </c>
      <c r="Q16" t="n">
        <v>0.9</v>
      </c>
      <c r="R16" t="n">
        <v>18.4</v>
      </c>
      <c r="T16" t="s">
        <v>394</v>
      </c>
      <c r="U16" t="s">
        <v>1893</v>
      </c>
      <c r="W16" t="s">
        <v>1910</v>
      </c>
      <c r="X16" t="n">
        <v>61.8</v>
      </c>
      <c r="Y16" t="n">
        <v>7</v>
      </c>
      <c r="Z16" t="n">
        <v>5.9</v>
      </c>
      <c r="AA16" t="n">
        <v>3.7</v>
      </c>
      <c r="AB16" t="n">
        <v>0.2</v>
      </c>
      <c r="AC16" t="n">
        <v>78.59999999999999</v>
      </c>
    </row>
    <row r="17" spans="1:30">
      <c r="B17" t="s">
        <v>1923</v>
      </c>
      <c r="H17" t="s">
        <v>1923</v>
      </c>
      <c r="N17" t="s">
        <v>1923</v>
      </c>
      <c r="T17" t="s">
        <v>388</v>
      </c>
      <c r="U17" t="s">
        <v>1893</v>
      </c>
      <c r="W17" t="s">
        <v>1912</v>
      </c>
      <c r="X17" t="n">
        <v>8.1</v>
      </c>
      <c r="Y17" t="n">
        <v>14.7</v>
      </c>
      <c r="Z17" t="n">
        <v>10.4</v>
      </c>
      <c r="AA17" t="n">
        <v>0.1</v>
      </c>
      <c r="AB17" t="n">
        <v>0.2</v>
      </c>
      <c r="AC17" t="n">
        <v>33.4</v>
      </c>
    </row>
    <row r="18" spans="1:30">
      <c r="B18" t="s">
        <v>1924</v>
      </c>
      <c r="C18" t="s">
        <v>1925</v>
      </c>
      <c r="H18" t="s">
        <v>1924</v>
      </c>
      <c r="I18" t="s">
        <v>1926</v>
      </c>
      <c r="N18" t="s">
        <v>1924</v>
      </c>
      <c r="O18" t="s">
        <v>1927</v>
      </c>
      <c r="T18" t="s">
        <v>265</v>
      </c>
      <c r="U18" t="s">
        <v>1913</v>
      </c>
      <c r="W18" t="s">
        <v>1914</v>
      </c>
      <c r="X18" t="n">
        <v>4.4</v>
      </c>
      <c r="Y18" t="n">
        <v>7.6</v>
      </c>
      <c r="Z18" t="n">
        <v>5.9</v>
      </c>
      <c r="AA18" t="n">
        <v>0.1</v>
      </c>
      <c r="AB18" t="n">
        <v>0.2</v>
      </c>
      <c r="AC18" t="n">
        <v>18.1</v>
      </c>
    </row>
    <row r="19" spans="1:30">
      <c r="B19" t="s">
        <v>1928</v>
      </c>
      <c r="C19" t="s">
        <v>1929</v>
      </c>
      <c r="T19" t="s">
        <v>350</v>
      </c>
      <c r="U19" t="s">
        <v>1893</v>
      </c>
      <c r="X19" t="s">
        <v>1923</v>
      </c>
    </row>
    <row r="20" spans="1:30">
      <c r="B20" t="s">
        <v>1888</v>
      </c>
      <c r="H20" t="s">
        <v>1888</v>
      </c>
      <c r="T20" t="s">
        <v>348</v>
      </c>
      <c r="U20" t="s">
        <v>1893</v>
      </c>
      <c r="X20" t="s">
        <v>1930</v>
      </c>
      <c r="Y20" t="s">
        <v>1931</v>
      </c>
    </row>
    <row r="21" spans="1:30">
      <c r="B21" t="s">
        <v>1932</v>
      </c>
      <c r="C21" t="s">
        <v>1933</v>
      </c>
      <c r="F21" t="s">
        <v>1887</v>
      </c>
      <c r="H21" t="s">
        <v>1932</v>
      </c>
      <c r="I21" t="s">
        <v>1933</v>
      </c>
      <c r="J21" t="n">
        <v>3</v>
      </c>
      <c r="K21" t="n">
        <v>4</v>
      </c>
      <c r="L21" t="s">
        <v>1887</v>
      </c>
      <c r="T21" t="s">
        <v>324</v>
      </c>
      <c r="U21" t="s">
        <v>1893</v>
      </c>
    </row>
    <row r="22" spans="1:30">
      <c r="B22" t="s">
        <v>1934</v>
      </c>
      <c r="H22" t="s">
        <v>1935</v>
      </c>
      <c r="T22" t="s">
        <v>257</v>
      </c>
      <c r="U22" t="s">
        <v>1893</v>
      </c>
    </row>
    <row r="23" spans="1:30">
      <c r="A23" t="s">
        <v>1936</v>
      </c>
      <c r="B23" t="n">
        <v>36</v>
      </c>
      <c r="C23">
        <f>42.8-B23</f>
        <v/>
      </c>
      <c r="F23" t="n">
        <v>42.8</v>
      </c>
      <c r="H23" t="n">
        <v>11</v>
      </c>
      <c r="I23" t="n">
        <v>1.3</v>
      </c>
      <c r="L23" t="n">
        <v>12.3</v>
      </c>
      <c r="T23" t="s">
        <v>274</v>
      </c>
      <c r="U23" t="s">
        <v>1893</v>
      </c>
      <c r="X23" t="s">
        <v>1937</v>
      </c>
    </row>
    <row r="24" spans="1:30">
      <c r="T24" t="s">
        <v>312</v>
      </c>
      <c r="U24" t="s">
        <v>1893</v>
      </c>
      <c r="W24" t="s">
        <v>1938</v>
      </c>
      <c r="X24">
        <f>X28/(1000*0.000948)</f>
        <v/>
      </c>
      <c r="Y24">
        <f>Y28/(1000*0.000948)</f>
        <v/>
      </c>
      <c r="Z24">
        <f>Z28/(1000*0.000948)</f>
        <v/>
      </c>
      <c r="AA24">
        <f>AA28/(1000*0.000948)</f>
        <v/>
      </c>
      <c r="AB24">
        <f>AB28/(1000*0.000948)</f>
        <v/>
      </c>
      <c r="AC24">
        <f>AC28/(1000*0.000948)</f>
        <v/>
      </c>
      <c r="AD24">
        <f>SUM(X24:AA24)</f>
        <v/>
      </c>
    </row>
    <row r="25" spans="1:30">
      <c r="B25" t="s">
        <v>1939</v>
      </c>
      <c r="C25" t="s">
        <v>1940</v>
      </c>
      <c r="H25" t="s">
        <v>1939</v>
      </c>
      <c r="I25" t="s">
        <v>1941</v>
      </c>
      <c r="T25" t="s">
        <v>230</v>
      </c>
      <c r="U25" t="s">
        <v>1893</v>
      </c>
    </row>
    <row r="26" spans="1:30">
      <c r="H26" t="s">
        <v>1942</v>
      </c>
      <c r="T26" t="s">
        <v>396</v>
      </c>
      <c r="U26" t="s">
        <v>1915</v>
      </c>
    </row>
    <row r="27" spans="1:30">
      <c r="T27" t="s">
        <v>362</v>
      </c>
      <c r="U27" t="s">
        <v>1893</v>
      </c>
      <c r="X27" t="s">
        <v>1943</v>
      </c>
    </row>
    <row r="28" spans="1:30">
      <c r="T28" t="s">
        <v>244</v>
      </c>
      <c r="U28" t="s">
        <v>1893</v>
      </c>
      <c r="W28" t="s">
        <v>1938</v>
      </c>
      <c r="X28" t="n">
        <v>30</v>
      </c>
      <c r="Y28" t="n">
        <v>2</v>
      </c>
      <c r="Z28" t="n">
        <v>5</v>
      </c>
      <c r="AA28" t="n">
        <v>0.1</v>
      </c>
      <c r="AB28" t="n">
        <v>35</v>
      </c>
      <c r="AC28">
        <f>SUM(X28:AB28)</f>
        <v/>
      </c>
      <c r="AD28">
        <f>SUM(X28:AA28)</f>
        <v/>
      </c>
    </row>
    <row r="29" spans="1:30">
      <c r="T29" t="s">
        <v>239</v>
      </c>
      <c r="U29" t="s">
        <v>1893</v>
      </c>
      <c r="X29" t="s">
        <v>1923</v>
      </c>
    </row>
    <row r="30" spans="1:30">
      <c r="T30" t="s">
        <v>338</v>
      </c>
      <c r="U30" t="s">
        <v>1893</v>
      </c>
      <c r="V30" t="s">
        <v>1944</v>
      </c>
      <c r="X30" t="s">
        <v>1945</v>
      </c>
      <c r="Y30" t="s">
        <v>1946</v>
      </c>
    </row>
    <row r="31" spans="1:30">
      <c r="T31" t="s">
        <v>261</v>
      </c>
      <c r="U31" t="s">
        <v>1916</v>
      </c>
      <c r="X31" t="s">
        <v>1947</v>
      </c>
      <c r="Y31" t="s">
        <v>1948</v>
      </c>
    </row>
    <row r="32" spans="1:30">
      <c r="T32" t="s">
        <v>346</v>
      </c>
      <c r="U32" t="s">
        <v>1893</v>
      </c>
    </row>
    <row r="33" spans="1:30">
      <c r="T33" t="s">
        <v>248</v>
      </c>
      <c r="U33" t="s">
        <v>1893</v>
      </c>
    </row>
    <row r="34" spans="1:30">
      <c r="T34" t="s">
        <v>306</v>
      </c>
      <c r="U34" t="s">
        <v>1893</v>
      </c>
    </row>
    <row r="35" spans="1:30">
      <c r="T35" t="s">
        <v>268</v>
      </c>
      <c r="U35" t="s">
        <v>1917</v>
      </c>
    </row>
    <row r="36" spans="1:30">
      <c r="T36" t="s">
        <v>276</v>
      </c>
      <c r="U36" t="s">
        <v>1893</v>
      </c>
    </row>
    <row r="37" spans="1:30">
      <c r="T37" t="s">
        <v>285</v>
      </c>
      <c r="U37" t="s">
        <v>1893</v>
      </c>
    </row>
    <row r="38" spans="1:30">
      <c r="T38" t="s">
        <v>336</v>
      </c>
      <c r="U38" t="s">
        <v>1919</v>
      </c>
    </row>
    <row r="39" spans="1:30">
      <c r="T39" t="s">
        <v>321</v>
      </c>
      <c r="U39" t="s">
        <v>1893</v>
      </c>
    </row>
    <row r="40" spans="1:30">
      <c r="T40" t="s">
        <v>273</v>
      </c>
      <c r="U40" t="s">
        <v>1893</v>
      </c>
    </row>
    <row r="41" spans="1:30">
      <c r="T41" t="s">
        <v>278</v>
      </c>
      <c r="U41" t="s">
        <v>1893</v>
      </c>
    </row>
    <row r="42" spans="1:30">
      <c r="T42" t="s">
        <v>353</v>
      </c>
      <c r="U42" t="s">
        <v>1893</v>
      </c>
    </row>
    <row r="43" spans="1:30">
      <c r="T43" t="s">
        <v>303</v>
      </c>
      <c r="U43" t="s">
        <v>1893</v>
      </c>
    </row>
    <row r="44" spans="1:30">
      <c r="T44" t="s">
        <v>295</v>
      </c>
      <c r="U44" t="s">
        <v>1893</v>
      </c>
    </row>
    <row r="45" spans="1:30">
      <c r="T45" t="s">
        <v>259</v>
      </c>
      <c r="U45" t="s">
        <v>1920</v>
      </c>
    </row>
    <row r="46" spans="1:30">
      <c r="T46" t="s">
        <v>240</v>
      </c>
      <c r="U46" t="s">
        <v>1893</v>
      </c>
    </row>
    <row r="47" spans="1:30">
      <c r="T47" t="s">
        <v>315</v>
      </c>
      <c r="U47" t="s">
        <v>1893</v>
      </c>
      <c r="V47" t="s">
        <v>1944</v>
      </c>
    </row>
    <row r="48" spans="1:30">
      <c r="T48" t="s">
        <v>320</v>
      </c>
      <c r="U48" t="s">
        <v>1893</v>
      </c>
    </row>
    <row r="49" spans="1:30">
      <c r="T49" t="s">
        <v>305</v>
      </c>
      <c r="U49" t="s">
        <v>1893</v>
      </c>
    </row>
    <row r="50" spans="1:30">
      <c r="T50" t="s">
        <v>272</v>
      </c>
      <c r="U50" t="s">
        <v>1893</v>
      </c>
    </row>
    <row r="51" spans="1:30">
      <c r="T51" t="s">
        <v>318</v>
      </c>
      <c r="U51" t="s">
        <v>1893</v>
      </c>
    </row>
    <row r="52" spans="1:30">
      <c r="T52" t="s">
        <v>328</v>
      </c>
      <c r="U52" t="s">
        <v>1893</v>
      </c>
    </row>
    <row r="53" spans="1:30">
      <c r="T53" t="s">
        <v>235</v>
      </c>
      <c r="U53" t="s">
        <v>1921</v>
      </c>
    </row>
    <row r="54" spans="1:30">
      <c r="T54" t="s">
        <v>282</v>
      </c>
      <c r="U54" t="s">
        <v>1893</v>
      </c>
    </row>
    <row r="55" spans="1:30">
      <c r="T55" t="s">
        <v>249</v>
      </c>
      <c r="U55" t="s">
        <v>1911</v>
      </c>
    </row>
    <row r="56" spans="1:30">
      <c r="T56" t="s">
        <v>335</v>
      </c>
      <c r="U56" t="s">
        <v>1893</v>
      </c>
    </row>
    <row r="57" spans="1:30">
      <c r="T57" t="s">
        <v>304</v>
      </c>
      <c r="U57" t="s">
        <v>1893</v>
      </c>
    </row>
    <row r="58" spans="1:30">
      <c r="T58" t="s">
        <v>1781</v>
      </c>
      <c r="U58" t="s">
        <v>1922</v>
      </c>
    </row>
  </sheetData>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F73"/>
  <sheetViews>
    <sheetView workbookViewId="0">
      <selection activeCell="A1" sqref="A1"/>
    </sheetView>
  </sheetViews>
  <sheetFormatPr baseColWidth="10" defaultRowHeight="15"/>
  <sheetData>
    <row r="1" spans="1:6">
      <c r="A1" t="s">
        <v>1949</v>
      </c>
    </row>
    <row r="2" spans="1:6">
      <c r="A2" t="s">
        <v>1950</v>
      </c>
    </row>
    <row r="3" spans="1:6">
      <c r="C3" t="s">
        <v>1951</v>
      </c>
      <c r="D3" t="n">
        <v>42</v>
      </c>
    </row>
    <row r="4" spans="1:6">
      <c r="C4" t="s">
        <v>1952</v>
      </c>
      <c r="D4">
        <f>1/D3</f>
        <v/>
      </c>
    </row>
    <row r="5" spans="1:6">
      <c r="B5" t="s">
        <v>1953</v>
      </c>
      <c r="C5" t="s">
        <v>1954</v>
      </c>
      <c r="D5" t="s">
        <v>1955</v>
      </c>
      <c r="E5" t="s">
        <v>1954</v>
      </c>
      <c r="F5" t="s">
        <v>1955</v>
      </c>
    </row>
    <row r="6" spans="1:6">
      <c r="B6" t="s">
        <v>1956</v>
      </c>
      <c r="C6" t="s">
        <v>1957</v>
      </c>
      <c r="D6">
        <f>F6*$D$4</f>
        <v/>
      </c>
      <c r="E6" t="s">
        <v>1958</v>
      </c>
      <c r="F6" t="n">
        <v>5.254</v>
      </c>
    </row>
    <row r="7" spans="1:6">
      <c r="B7" t="s">
        <v>1959</v>
      </c>
      <c r="C7" t="s">
        <v>1957</v>
      </c>
      <c r="D7">
        <f>F7*$D$4</f>
        <v/>
      </c>
      <c r="E7" t="s">
        <v>1958</v>
      </c>
      <c r="F7" t="n">
        <v>5.1</v>
      </c>
    </row>
    <row r="8" spans="1:6">
      <c r="B8" t="s">
        <v>1960</v>
      </c>
      <c r="C8" t="s">
        <v>1957</v>
      </c>
      <c r="D8">
        <f>F8*$D$4</f>
        <v/>
      </c>
      <c r="E8" t="s">
        <v>1958</v>
      </c>
      <c r="F8" t="n">
        <v>5.67</v>
      </c>
    </row>
    <row r="9" spans="1:6">
      <c r="B9" t="s">
        <v>1961</v>
      </c>
      <c r="C9" t="s">
        <v>1957</v>
      </c>
      <c r="D9">
        <f>F9*$D$4</f>
        <v/>
      </c>
      <c r="E9" t="s">
        <v>1958</v>
      </c>
      <c r="F9" t="n">
        <v>5.771</v>
      </c>
    </row>
    <row r="10" spans="1:6">
      <c r="B10" t="s">
        <v>1962</v>
      </c>
      <c r="C10" t="s">
        <v>1957</v>
      </c>
      <c r="D10">
        <f>F10*$D$4</f>
        <v/>
      </c>
      <c r="E10" t="s">
        <v>1958</v>
      </c>
      <c r="F10" t="n">
        <v>5.762</v>
      </c>
    </row>
    <row r="11" spans="1:6">
      <c r="B11" t="s">
        <v>1963</v>
      </c>
      <c r="C11" t="s">
        <v>1957</v>
      </c>
      <c r="D11">
        <f>F11*$D$4</f>
        <v/>
      </c>
      <c r="E11" t="s">
        <v>1958</v>
      </c>
      <c r="F11" t="n">
        <v>6.287</v>
      </c>
    </row>
    <row r="12" spans="1:6">
      <c r="B12" t="s">
        <v>1964</v>
      </c>
      <c r="C12" t="s">
        <v>1957</v>
      </c>
      <c r="D12">
        <f>F12*$D$4</f>
        <v/>
      </c>
      <c r="E12" t="s">
        <v>1958</v>
      </c>
      <c r="F12" t="n">
        <v>3.557</v>
      </c>
    </row>
    <row r="13" spans="1:6">
      <c r="B13" t="s">
        <v>1965</v>
      </c>
      <c r="C13" t="s">
        <v>1957</v>
      </c>
      <c r="D13">
        <f>F13*$D$4</f>
        <v/>
      </c>
      <c r="E13" t="s">
        <v>1958</v>
      </c>
      <c r="F13" t="n">
        <v>5.67</v>
      </c>
    </row>
    <row r="14" spans="1:6">
      <c r="B14" t="s">
        <v>1966</v>
      </c>
      <c r="C14" t="s">
        <v>1957</v>
      </c>
      <c r="D14">
        <f>F14*$D$4</f>
        <v/>
      </c>
      <c r="E14" t="s">
        <v>1958</v>
      </c>
      <c r="F14" t="n">
        <v>5.51</v>
      </c>
    </row>
    <row r="15" spans="1:6">
      <c r="B15" t="s">
        <v>1967</v>
      </c>
      <c r="C15" t="s">
        <v>1957</v>
      </c>
      <c r="D15">
        <f>F15*$D$4</f>
        <v/>
      </c>
      <c r="E15" t="s">
        <v>1958</v>
      </c>
      <c r="F15" t="n">
        <v>6.118</v>
      </c>
    </row>
    <row r="16" spans="1:6">
      <c r="B16" t="s">
        <v>1968</v>
      </c>
      <c r="C16" t="s">
        <v>1957</v>
      </c>
      <c r="D16">
        <f>F16*$D$4</f>
        <v/>
      </c>
      <c r="E16" t="s">
        <v>1958</v>
      </c>
      <c r="F16" t="n">
        <v>3.561</v>
      </c>
    </row>
    <row r="17" spans="1:6">
      <c r="B17" t="s">
        <v>1969</v>
      </c>
      <c r="C17" t="s">
        <v>1957</v>
      </c>
      <c r="D17">
        <f>F17*$D$4</f>
        <v/>
      </c>
      <c r="E17" t="s">
        <v>1958</v>
      </c>
      <c r="F17" t="n">
        <v>5.359</v>
      </c>
    </row>
    <row r="19" spans="1:6">
      <c r="B19" t="s">
        <v>1970</v>
      </c>
      <c r="C19" t="s">
        <v>1971</v>
      </c>
      <c r="D19" t="n">
        <v>3412</v>
      </c>
      <c r="E19" t="s">
        <v>1971</v>
      </c>
      <c r="F19" t="n">
        <v>3412</v>
      </c>
    </row>
    <row r="21" spans="1:6">
      <c r="A21" t="s">
        <v>116</v>
      </c>
    </row>
    <row r="22" spans="1:6">
      <c r="B22" t="s">
        <v>1972</v>
      </c>
      <c r="C22" t="s">
        <v>1957</v>
      </c>
      <c r="D22">
        <f>F22*$D$4</f>
        <v/>
      </c>
      <c r="E22" t="s">
        <v>1958</v>
      </c>
      <c r="F22" t="n">
        <v>5.8</v>
      </c>
    </row>
    <row r="23" spans="1:6">
      <c r="B23" t="s">
        <v>1973</v>
      </c>
      <c r="C23" t="s">
        <v>1957</v>
      </c>
      <c r="D23">
        <f>F23*$D$4</f>
        <v/>
      </c>
      <c r="E23" t="s">
        <v>1958</v>
      </c>
      <c r="F23" t="n">
        <v>5.989</v>
      </c>
    </row>
    <row r="25" spans="1:6">
      <c r="A25" t="s">
        <v>1689</v>
      </c>
      <c r="B25" t="s">
        <v>76</v>
      </c>
    </row>
    <row r="26" spans="1:6">
      <c r="B26" t="n">
        <v>1984</v>
      </c>
      <c r="C26" t="s">
        <v>1974</v>
      </c>
      <c r="D26" t="n">
        <v>0.974569319114</v>
      </c>
    </row>
    <row r="27" spans="1:6">
      <c r="B27" t="n">
        <v>1985</v>
      </c>
      <c r="C27" t="s">
        <v>1974</v>
      </c>
      <c r="D27" t="n">
        <v>0.9240788984</v>
      </c>
    </row>
    <row r="28" spans="1:6">
      <c r="B28" t="n">
        <v>1986</v>
      </c>
      <c r="C28" t="s">
        <v>1974</v>
      </c>
      <c r="D28" t="n">
        <v>0.92071802543</v>
      </c>
    </row>
    <row r="29" spans="1:6">
      <c r="B29" t="n">
        <v>1987</v>
      </c>
      <c r="C29" t="s">
        <v>1974</v>
      </c>
      <c r="D29" t="n">
        <v>0.936490850377</v>
      </c>
    </row>
    <row r="30" spans="1:6">
      <c r="B30" t="n">
        <v>1988</v>
      </c>
      <c r="C30" t="s">
        <v>1974</v>
      </c>
      <c r="D30" t="n">
        <v>0.927556818182</v>
      </c>
    </row>
    <row r="31" spans="1:6">
      <c r="B31" t="n">
        <v>1989</v>
      </c>
      <c r="C31" t="s">
        <v>1974</v>
      </c>
      <c r="D31" t="n">
        <v>0.926091440358</v>
      </c>
    </row>
    <row r="32" spans="1:6">
      <c r="B32" t="n">
        <v>1990</v>
      </c>
      <c r="C32" t="s">
        <v>1974</v>
      </c>
      <c r="D32" t="n">
        <v>0.934629567549</v>
      </c>
    </row>
    <row r="33" spans="1:6">
      <c r="B33" t="n">
        <v>1991</v>
      </c>
      <c r="C33" t="s">
        <v>1974</v>
      </c>
      <c r="D33" t="n">
        <v>0.926091440358</v>
      </c>
    </row>
    <row r="34" spans="1:6">
      <c r="B34" t="n">
        <v>1992</v>
      </c>
      <c r="C34" t="s">
        <v>1974</v>
      </c>
      <c r="D34" t="n">
        <v>0.931881051176</v>
      </c>
    </row>
    <row r="35" spans="1:6">
      <c r="B35" t="n">
        <v>1993</v>
      </c>
      <c r="C35" t="s">
        <v>1974</v>
      </c>
      <c r="D35" t="n">
        <v>0.941693010186</v>
      </c>
    </row>
    <row r="36" spans="1:6">
      <c r="B36" t="n">
        <v>1994</v>
      </c>
      <c r="C36" t="s">
        <v>1974</v>
      </c>
      <c r="D36" t="n">
        <v>0.951369863014</v>
      </c>
    </row>
    <row r="37" spans="1:6">
      <c r="B37" t="n">
        <v>1995</v>
      </c>
      <c r="C37" t="s">
        <v>1974</v>
      </c>
      <c r="D37" t="n">
        <v>0.954232622161</v>
      </c>
    </row>
    <row r="38" spans="1:6">
      <c r="B38" t="n">
        <v>1996</v>
      </c>
      <c r="C38" t="s">
        <v>1974</v>
      </c>
      <c r="D38" t="n">
        <v>0.945840707965</v>
      </c>
    </row>
    <row r="39" spans="1:6">
      <c r="B39" t="n">
        <v>1997</v>
      </c>
      <c r="C39" t="s">
        <v>1974</v>
      </c>
      <c r="D39" t="n">
        <v>0.970992934176</v>
      </c>
    </row>
    <row r="40" spans="1:6">
      <c r="B40" t="n">
        <v>1998</v>
      </c>
      <c r="C40" t="s">
        <v>1974</v>
      </c>
      <c r="D40" t="n">
        <v>0.946842668569</v>
      </c>
    </row>
    <row r="41" spans="1:6">
      <c r="B41" t="n">
        <v>1999</v>
      </c>
      <c r="C41" t="s">
        <v>1974</v>
      </c>
      <c r="D41" t="n">
        <v>0.947678447678</v>
      </c>
    </row>
    <row r="42" spans="1:6">
      <c r="B42" t="n">
        <v>2000</v>
      </c>
      <c r="C42" t="s">
        <v>1974</v>
      </c>
      <c r="D42" t="n">
        <v>0.954957983193</v>
      </c>
    </row>
    <row r="43" spans="1:6">
      <c r="B43" t="n">
        <v>2001</v>
      </c>
      <c r="C43" t="s">
        <v>1974</v>
      </c>
      <c r="D43" t="n">
        <v>0.965068493151</v>
      </c>
    </row>
    <row r="44" spans="1:6">
      <c r="B44" t="n">
        <v>2002</v>
      </c>
      <c r="C44" t="s">
        <v>1974</v>
      </c>
      <c r="D44" t="n">
        <v>0.943409247757</v>
      </c>
    </row>
    <row r="45" spans="1:6">
      <c r="B45" t="n">
        <v>2003</v>
      </c>
      <c r="C45" t="s">
        <v>1974</v>
      </c>
      <c r="D45" t="n">
        <v>0.954910870325</v>
      </c>
    </row>
    <row r="46" spans="1:6">
      <c r="B46" t="n">
        <v>2004</v>
      </c>
      <c r="C46" t="s">
        <v>1974</v>
      </c>
      <c r="D46" t="n">
        <v>0.954248366013</v>
      </c>
    </row>
    <row r="47" spans="1:6">
      <c r="B47" t="n">
        <v>2005</v>
      </c>
      <c r="C47" t="s">
        <v>1974</v>
      </c>
      <c r="D47" t="n">
        <v>0.964458247067</v>
      </c>
    </row>
    <row r="48" spans="1:6">
      <c r="B48" t="n">
        <v>2006</v>
      </c>
      <c r="C48" t="s">
        <v>1974</v>
      </c>
      <c r="D48" t="n">
        <v>0.955044612217</v>
      </c>
    </row>
    <row r="49" spans="1:6">
      <c r="B49" t="n">
        <v>2007</v>
      </c>
      <c r="C49" t="s">
        <v>1974</v>
      </c>
      <c r="D49" t="n">
        <v>0.964140730717</v>
      </c>
    </row>
    <row r="50" spans="1:6">
      <c r="B50" t="n">
        <v>2008</v>
      </c>
      <c r="C50" t="s">
        <v>1974</v>
      </c>
      <c r="D50" t="n">
        <v>0.95882144125</v>
      </c>
    </row>
    <row r="51" spans="1:6">
      <c r="B51" t="n">
        <v>2009</v>
      </c>
      <c r="C51" t="s">
        <v>1974</v>
      </c>
      <c r="D51" t="n">
        <v>0.961651917404</v>
      </c>
    </row>
    <row r="52" spans="1:6">
      <c r="B52" t="n">
        <v>2010</v>
      </c>
      <c r="C52" t="s">
        <v>1974</v>
      </c>
      <c r="D52" t="n">
        <v>0.961566617862</v>
      </c>
    </row>
    <row r="53" spans="1:6">
      <c r="B53" t="n">
        <v>2011</v>
      </c>
      <c r="C53" t="s">
        <v>1974</v>
      </c>
      <c r="D53">
        <f>D52</f>
        <v/>
      </c>
      <c r="E53" t="s">
        <v>1975</v>
      </c>
    </row>
    <row r="54" spans="1:6">
      <c r="B54" t="n">
        <v>2012</v>
      </c>
      <c r="C54" t="s">
        <v>1974</v>
      </c>
      <c r="D54">
        <f>D53</f>
        <v/>
      </c>
      <c r="E54" t="s">
        <v>1975</v>
      </c>
    </row>
    <row r="55" spans="1:6">
      <c r="B55" t="n">
        <v>2013</v>
      </c>
      <c r="C55" t="s">
        <v>1974</v>
      </c>
      <c r="D55">
        <f>D54</f>
        <v/>
      </c>
      <c r="E55" t="s">
        <v>1975</v>
      </c>
    </row>
    <row r="56" spans="1:6">
      <c r="B56" t="n">
        <v>2014</v>
      </c>
      <c r="C56" t="s">
        <v>1974</v>
      </c>
      <c r="D56">
        <f>D55</f>
        <v/>
      </c>
      <c r="E56" t="s">
        <v>1975</v>
      </c>
    </row>
    <row r="57" spans="1:6">
      <c r="B57" t="n">
        <v>2015</v>
      </c>
      <c r="C57" t="s">
        <v>1974</v>
      </c>
      <c r="D57">
        <f>D56</f>
        <v/>
      </c>
      <c r="E57" t="s">
        <v>1975</v>
      </c>
    </row>
    <row r="58" spans="1:6">
      <c r="B58" t="n">
        <v>2016</v>
      </c>
      <c r="C58" t="s">
        <v>1974</v>
      </c>
      <c r="D58">
        <f>D57</f>
        <v/>
      </c>
      <c r="E58" t="s">
        <v>1975</v>
      </c>
    </row>
    <row r="59" spans="1:6">
      <c r="B59" t="n">
        <v>2017</v>
      </c>
      <c r="C59" t="s">
        <v>1974</v>
      </c>
      <c r="D59">
        <f>D58</f>
        <v/>
      </c>
      <c r="E59" t="s">
        <v>1975</v>
      </c>
    </row>
    <row r="60" spans="1:6">
      <c r="B60" t="n">
        <v>2018</v>
      </c>
      <c r="C60" t="s">
        <v>1974</v>
      </c>
      <c r="D60">
        <f>D59</f>
        <v/>
      </c>
      <c r="E60" t="s">
        <v>1975</v>
      </c>
    </row>
    <row r="61" spans="1:6">
      <c r="B61" t="n">
        <v>2019</v>
      </c>
      <c r="C61" t="s">
        <v>1974</v>
      </c>
      <c r="D61">
        <f>D60</f>
        <v/>
      </c>
      <c r="E61" t="s">
        <v>1975</v>
      </c>
    </row>
    <row r="62" spans="1:6">
      <c r="B62" t="n">
        <v>2020</v>
      </c>
      <c r="C62" t="s">
        <v>1974</v>
      </c>
      <c r="D62">
        <f>D61</f>
        <v/>
      </c>
      <c r="E62" t="s">
        <v>1975</v>
      </c>
    </row>
    <row r="63" spans="1:6">
      <c r="B63" t="n">
        <v>2021</v>
      </c>
      <c r="C63" t="s">
        <v>1974</v>
      </c>
      <c r="D63">
        <f>D62</f>
        <v/>
      </c>
      <c r="E63" t="s">
        <v>1975</v>
      </c>
    </row>
    <row r="64" spans="1:6">
      <c r="B64" t="n">
        <v>2022</v>
      </c>
      <c r="C64" t="s">
        <v>1974</v>
      </c>
      <c r="D64">
        <f>D63</f>
        <v/>
      </c>
      <c r="E64" t="s">
        <v>1975</v>
      </c>
    </row>
    <row r="65" spans="1:6">
      <c r="B65" t="n">
        <v>2023</v>
      </c>
      <c r="C65" t="s">
        <v>1974</v>
      </c>
      <c r="D65">
        <f>D64</f>
        <v/>
      </c>
      <c r="E65" t="s">
        <v>1975</v>
      </c>
    </row>
    <row r="66" spans="1:6">
      <c r="B66" t="n">
        <v>2024</v>
      </c>
      <c r="C66" t="s">
        <v>1974</v>
      </c>
      <c r="D66">
        <f>D65</f>
        <v/>
      </c>
      <c r="E66" t="s">
        <v>1975</v>
      </c>
    </row>
    <row r="67" spans="1:6">
      <c r="B67" t="n">
        <v>2025</v>
      </c>
      <c r="C67" t="s">
        <v>1974</v>
      </c>
      <c r="D67">
        <f>D66</f>
        <v/>
      </c>
      <c r="E67" t="s">
        <v>1975</v>
      </c>
    </row>
    <row r="68" spans="1:6">
      <c r="B68" t="n">
        <v>2026</v>
      </c>
      <c r="C68" t="s">
        <v>1974</v>
      </c>
      <c r="D68">
        <f>D67</f>
        <v/>
      </c>
      <c r="E68" t="s">
        <v>1975</v>
      </c>
    </row>
    <row r="69" spans="1:6">
      <c r="B69" t="n">
        <v>2027</v>
      </c>
      <c r="C69" t="s">
        <v>1974</v>
      </c>
      <c r="D69">
        <f>D68</f>
        <v/>
      </c>
      <c r="E69" t="s">
        <v>1975</v>
      </c>
    </row>
    <row r="70" spans="1:6">
      <c r="B70" t="n">
        <v>2028</v>
      </c>
      <c r="C70" t="s">
        <v>1974</v>
      </c>
      <c r="D70">
        <f>D69</f>
        <v/>
      </c>
      <c r="E70" t="s">
        <v>1975</v>
      </c>
    </row>
    <row r="71" spans="1:6">
      <c r="B71" t="n">
        <v>2029</v>
      </c>
      <c r="C71" t="s">
        <v>1974</v>
      </c>
      <c r="D71">
        <f>D70</f>
        <v/>
      </c>
      <c r="E71" t="s">
        <v>1975</v>
      </c>
    </row>
    <row r="72" spans="1:6">
      <c r="B72" t="n">
        <v>2030</v>
      </c>
      <c r="C72" t="s">
        <v>1974</v>
      </c>
      <c r="D72">
        <f>D71</f>
        <v/>
      </c>
      <c r="E72" t="s">
        <v>1975</v>
      </c>
    </row>
    <row r="73" spans="1:6">
      <c r="A73" t="s">
        <v>1976</v>
      </c>
    </row>
  </sheetData>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E41"/>
  <sheetViews>
    <sheetView workbookViewId="0">
      <selection activeCell="A1" sqref="A1"/>
    </sheetView>
  </sheetViews>
  <sheetFormatPr baseColWidth="10" defaultRowHeight="15"/>
  <sheetData>
    <row r="1" spans="1:5">
      <c r="A1" t="s">
        <v>1977</v>
      </c>
      <c r="B1" t="s">
        <v>1978</v>
      </c>
      <c r="C1" t="s">
        <v>1979</v>
      </c>
      <c r="D1" t="s">
        <v>1980</v>
      </c>
      <c r="E1" t="s">
        <v>1981</v>
      </c>
    </row>
    <row r="2" spans="1:5">
      <c r="A2" t="s">
        <v>1982</v>
      </c>
      <c r="B2" s="1" t="n">
        <v>42705.578125</v>
      </c>
      <c r="C2" t="s">
        <v>1983</v>
      </c>
      <c r="D2" t="s">
        <v>1983</v>
      </c>
      <c r="E2" t="s">
        <v>1981</v>
      </c>
    </row>
    <row r="3" spans="1:5">
      <c r="A3" t="s">
        <v>1982</v>
      </c>
      <c r="B3" s="1" t="n">
        <v>42895.60795138889</v>
      </c>
      <c r="C3" t="s">
        <v>1984</v>
      </c>
      <c r="D3" t="s">
        <v>1984</v>
      </c>
      <c r="E3" t="s">
        <v>1981</v>
      </c>
    </row>
    <row r="4" spans="1:5">
      <c r="A4" t="s">
        <v>1982</v>
      </c>
      <c r="B4" s="1" t="n">
        <v>42895.61920138889</v>
      </c>
      <c r="C4" t="s">
        <v>1985</v>
      </c>
      <c r="D4" t="s">
        <v>1985</v>
      </c>
      <c r="E4" t="s">
        <v>1981</v>
      </c>
    </row>
    <row r="5" spans="1:5">
      <c r="A5" t="s">
        <v>1982</v>
      </c>
      <c r="B5" s="1" t="n">
        <v>42943.57498842593</v>
      </c>
      <c r="C5" t="s">
        <v>1986</v>
      </c>
      <c r="D5" t="s">
        <v>1986</v>
      </c>
      <c r="E5" t="s">
        <v>1981</v>
      </c>
    </row>
    <row r="6" spans="1:5">
      <c r="A6" t="s">
        <v>1982</v>
      </c>
      <c r="B6" s="1" t="n">
        <v>43337.72545138889</v>
      </c>
      <c r="C6" t="s">
        <v>1987</v>
      </c>
      <c r="D6" t="s">
        <v>1987</v>
      </c>
      <c r="E6" t="s">
        <v>1981</v>
      </c>
    </row>
    <row r="7" spans="1:5">
      <c r="A7" t="s">
        <v>1988</v>
      </c>
      <c r="B7" s="1" t="n">
        <v>42705.578125</v>
      </c>
      <c r="C7" t="s">
        <v>1989</v>
      </c>
      <c r="D7" t="s">
        <v>1989</v>
      </c>
      <c r="E7" t="s">
        <v>1981</v>
      </c>
    </row>
    <row r="8" spans="1:5">
      <c r="A8" t="s">
        <v>1988</v>
      </c>
      <c r="B8" s="1" t="n">
        <v>42895.60649305556</v>
      </c>
      <c r="C8" t="s">
        <v>1990</v>
      </c>
      <c r="D8" t="s">
        <v>1990</v>
      </c>
      <c r="E8" t="s">
        <v>1981</v>
      </c>
    </row>
    <row r="9" spans="1:5">
      <c r="A9" t="s">
        <v>1988</v>
      </c>
      <c r="B9" s="1" t="n">
        <v>42895.60795138889</v>
      </c>
      <c r="C9" t="s">
        <v>1991</v>
      </c>
      <c r="D9" t="s">
        <v>1991</v>
      </c>
      <c r="E9" t="s">
        <v>1981</v>
      </c>
    </row>
    <row r="10" spans="1:5">
      <c r="A10" t="s">
        <v>1988</v>
      </c>
      <c r="B10" s="1" t="n">
        <v>42895.61576388889</v>
      </c>
      <c r="C10" t="s">
        <v>1992</v>
      </c>
      <c r="D10" t="s">
        <v>1992</v>
      </c>
      <c r="E10" t="s">
        <v>1981</v>
      </c>
    </row>
    <row r="11" spans="1:5">
      <c r="A11" t="s">
        <v>1988</v>
      </c>
      <c r="B11" s="1" t="n">
        <v>42943.58471064815</v>
      </c>
      <c r="C11" t="s">
        <v>1993</v>
      </c>
      <c r="D11" t="s">
        <v>1993</v>
      </c>
      <c r="E11" t="s">
        <v>1981</v>
      </c>
    </row>
    <row r="12" spans="1:5">
      <c r="A12" t="s">
        <v>1988</v>
      </c>
      <c r="B12" s="1" t="n">
        <v>43337.71760416667</v>
      </c>
      <c r="C12" t="s">
        <v>1994</v>
      </c>
      <c r="D12" t="s">
        <v>1994</v>
      </c>
      <c r="E12" t="s">
        <v>1981</v>
      </c>
    </row>
    <row r="13" spans="1:5">
      <c r="A13" t="s">
        <v>1995</v>
      </c>
      <c r="B13" s="1" t="n">
        <v>42705.578125</v>
      </c>
      <c r="C13" t="s">
        <v>1996</v>
      </c>
      <c r="D13" t="s">
        <v>1996</v>
      </c>
      <c r="E13" t="s">
        <v>1981</v>
      </c>
    </row>
    <row r="14" spans="1:5">
      <c r="A14" t="s">
        <v>1995</v>
      </c>
      <c r="B14" s="1" t="n">
        <v>42895.60649305556</v>
      </c>
      <c r="C14" t="s">
        <v>1997</v>
      </c>
      <c r="D14" t="s">
        <v>1997</v>
      </c>
      <c r="E14" t="s">
        <v>1981</v>
      </c>
    </row>
    <row r="15" spans="1:5">
      <c r="A15" t="s">
        <v>1995</v>
      </c>
      <c r="B15" s="1" t="n">
        <v>42895.60795138889</v>
      </c>
      <c r="C15" t="s">
        <v>1998</v>
      </c>
      <c r="D15" t="s">
        <v>1998</v>
      </c>
      <c r="E15" t="s">
        <v>1981</v>
      </c>
    </row>
    <row r="16" spans="1:5">
      <c r="A16" t="s">
        <v>1995</v>
      </c>
      <c r="B16" s="1" t="n">
        <v>42895.61576388889</v>
      </c>
      <c r="C16" t="s">
        <v>1999</v>
      </c>
      <c r="D16" t="s">
        <v>1999</v>
      </c>
      <c r="E16" t="s">
        <v>1981</v>
      </c>
    </row>
    <row r="17" spans="1:5">
      <c r="A17" t="s">
        <v>1995</v>
      </c>
      <c r="B17" s="1" t="n">
        <v>42943.58471064815</v>
      </c>
      <c r="C17" t="s">
        <v>2000</v>
      </c>
      <c r="D17" t="s">
        <v>2000</v>
      </c>
      <c r="E17" t="s">
        <v>1981</v>
      </c>
    </row>
    <row r="18" spans="1:5">
      <c r="A18" t="s">
        <v>1995</v>
      </c>
      <c r="B18" s="1" t="n">
        <v>43337.71760416667</v>
      </c>
      <c r="C18" t="s">
        <v>2001</v>
      </c>
      <c r="D18" t="s">
        <v>2001</v>
      </c>
      <c r="E18" t="s">
        <v>1981</v>
      </c>
    </row>
    <row r="19" spans="1:5">
      <c r="A19" t="s">
        <v>2002</v>
      </c>
      <c r="B19" s="1" t="n">
        <v>42705.578125</v>
      </c>
      <c r="C19" t="s">
        <v>2003</v>
      </c>
      <c r="D19" t="s">
        <v>2003</v>
      </c>
      <c r="E19" t="s">
        <v>1981</v>
      </c>
    </row>
    <row r="20" spans="1:5">
      <c r="A20" t="s">
        <v>2002</v>
      </c>
      <c r="B20" s="1" t="n">
        <v>42895.60795138889</v>
      </c>
      <c r="C20" t="s">
        <v>2004</v>
      </c>
      <c r="D20" t="s">
        <v>2004</v>
      </c>
      <c r="E20" t="s">
        <v>1981</v>
      </c>
    </row>
    <row r="21" spans="1:5">
      <c r="A21" t="s">
        <v>2002</v>
      </c>
      <c r="B21" s="1" t="n">
        <v>42895.61920138889</v>
      </c>
      <c r="C21" t="s">
        <v>2005</v>
      </c>
      <c r="D21" t="s">
        <v>2005</v>
      </c>
      <c r="E21" t="s">
        <v>1981</v>
      </c>
    </row>
    <row r="22" spans="1:5">
      <c r="A22" t="s">
        <v>2002</v>
      </c>
      <c r="B22" s="1" t="n">
        <v>42943.58471064815</v>
      </c>
      <c r="C22" t="s">
        <v>2006</v>
      </c>
      <c r="D22" t="s">
        <v>2006</v>
      </c>
      <c r="E22" t="s">
        <v>1981</v>
      </c>
    </row>
    <row r="23" spans="1:5">
      <c r="A23" t="s">
        <v>2002</v>
      </c>
      <c r="B23" s="1" t="n">
        <v>43337.72545138889</v>
      </c>
      <c r="C23" t="s">
        <v>2007</v>
      </c>
      <c r="D23" t="s">
        <v>2007</v>
      </c>
      <c r="E23" t="s">
        <v>1981</v>
      </c>
    </row>
    <row r="24" spans="1:5">
      <c r="A24" t="s">
        <v>2008</v>
      </c>
      <c r="B24" s="1" t="n">
        <v>42943.58471064815</v>
      </c>
      <c r="C24" t="s">
        <v>2009</v>
      </c>
      <c r="D24" t="s">
        <v>2009</v>
      </c>
      <c r="E24" t="s">
        <v>1981</v>
      </c>
    </row>
    <row r="25" spans="1:5">
      <c r="A25" t="s">
        <v>2008</v>
      </c>
      <c r="B25" s="1" t="n">
        <v>43337.71760416667</v>
      </c>
      <c r="C25" t="s">
        <v>2010</v>
      </c>
      <c r="D25" t="s">
        <v>2010</v>
      </c>
      <c r="E25" t="s">
        <v>1981</v>
      </c>
    </row>
    <row r="26" spans="1:5">
      <c r="A26" t="s">
        <v>2011</v>
      </c>
      <c r="B26" s="1" t="n">
        <v>42705.578125</v>
      </c>
      <c r="C26" t="s">
        <v>2012</v>
      </c>
      <c r="D26" t="s">
        <v>2012</v>
      </c>
      <c r="E26" t="s">
        <v>1981</v>
      </c>
    </row>
    <row r="27" spans="1:5">
      <c r="A27" t="s">
        <v>2011</v>
      </c>
      <c r="B27" s="1" t="n">
        <v>42895.60795138889</v>
      </c>
      <c r="C27" t="s">
        <v>2013</v>
      </c>
      <c r="D27" t="s">
        <v>2013</v>
      </c>
      <c r="E27" t="s">
        <v>1981</v>
      </c>
    </row>
    <row r="28" spans="1:5">
      <c r="A28" t="s">
        <v>2011</v>
      </c>
      <c r="B28" s="1" t="n">
        <v>42895.61920138889</v>
      </c>
      <c r="C28" t="s">
        <v>2014</v>
      </c>
      <c r="D28" t="s">
        <v>2014</v>
      </c>
      <c r="E28" t="s">
        <v>1981</v>
      </c>
    </row>
    <row r="29" spans="1:5">
      <c r="A29" t="s">
        <v>2011</v>
      </c>
      <c r="B29" s="1" t="n">
        <v>43337.69046296296</v>
      </c>
      <c r="C29" t="s">
        <v>2015</v>
      </c>
      <c r="D29" t="s">
        <v>2015</v>
      </c>
      <c r="E29" t="s">
        <v>1981</v>
      </c>
    </row>
    <row r="30" spans="1:5">
      <c r="A30" t="s">
        <v>2016</v>
      </c>
      <c r="B30" s="1" t="n">
        <v>42705.578125</v>
      </c>
      <c r="C30" t="s">
        <v>2017</v>
      </c>
      <c r="D30" t="s">
        <v>2017</v>
      </c>
      <c r="E30" t="s">
        <v>1981</v>
      </c>
    </row>
    <row r="31" spans="1:5">
      <c r="A31" t="s">
        <v>2016</v>
      </c>
      <c r="B31" s="1" t="n">
        <v>42895.60649305556</v>
      </c>
      <c r="C31" t="s">
        <v>2018</v>
      </c>
      <c r="D31" t="s">
        <v>2018</v>
      </c>
      <c r="E31" t="s">
        <v>1981</v>
      </c>
    </row>
    <row r="32" spans="1:5">
      <c r="A32" t="s">
        <v>2016</v>
      </c>
      <c r="B32" s="1" t="n">
        <v>42895.60795138889</v>
      </c>
      <c r="C32" t="s">
        <v>2019</v>
      </c>
      <c r="D32" t="s">
        <v>2019</v>
      </c>
      <c r="E32" t="s">
        <v>1981</v>
      </c>
    </row>
    <row r="33" spans="1:5">
      <c r="A33" t="s">
        <v>2016</v>
      </c>
      <c r="B33" s="1" t="n">
        <v>42895.61576388889</v>
      </c>
      <c r="C33" t="s">
        <v>2020</v>
      </c>
      <c r="D33" t="s">
        <v>2020</v>
      </c>
      <c r="E33" t="s">
        <v>1981</v>
      </c>
    </row>
    <row r="34" spans="1:5">
      <c r="A34" t="s">
        <v>2016</v>
      </c>
      <c r="B34" s="1" t="n">
        <v>42943.58471064815</v>
      </c>
      <c r="C34" t="s">
        <v>2021</v>
      </c>
      <c r="D34" t="s">
        <v>2021</v>
      </c>
      <c r="E34" t="s">
        <v>1981</v>
      </c>
    </row>
    <row r="35" spans="1:5">
      <c r="A35" t="s">
        <v>2016</v>
      </c>
      <c r="B35" s="1" t="n">
        <v>43337.71760416667</v>
      </c>
      <c r="C35" t="s">
        <v>2022</v>
      </c>
      <c r="D35" t="s">
        <v>2022</v>
      </c>
      <c r="E35" t="s">
        <v>1981</v>
      </c>
    </row>
    <row r="36" spans="1:5">
      <c r="A36" t="s">
        <v>2023</v>
      </c>
      <c r="B36" s="1" t="n">
        <v>42705.578125</v>
      </c>
      <c r="C36" t="s">
        <v>2024</v>
      </c>
      <c r="D36" t="s">
        <v>2024</v>
      </c>
      <c r="E36" t="s">
        <v>1981</v>
      </c>
    </row>
    <row r="37" spans="1:5">
      <c r="A37" t="s">
        <v>2023</v>
      </c>
      <c r="B37" s="1" t="n">
        <v>42895.60649305556</v>
      </c>
      <c r="C37" t="s">
        <v>2025</v>
      </c>
      <c r="D37" t="s">
        <v>2025</v>
      </c>
      <c r="E37" t="s">
        <v>1981</v>
      </c>
    </row>
    <row r="38" spans="1:5">
      <c r="A38" t="s">
        <v>2023</v>
      </c>
      <c r="B38" s="1" t="n">
        <v>42895.60795138889</v>
      </c>
      <c r="C38" t="s">
        <v>2026</v>
      </c>
      <c r="D38" t="s">
        <v>2026</v>
      </c>
      <c r="E38" t="s">
        <v>1981</v>
      </c>
    </row>
    <row r="39" spans="1:5">
      <c r="A39" t="s">
        <v>2023</v>
      </c>
      <c r="B39" s="1" t="n">
        <v>42895.61576388889</v>
      </c>
      <c r="C39" t="s">
        <v>2027</v>
      </c>
      <c r="D39" t="s">
        <v>2027</v>
      </c>
      <c r="E39" t="s">
        <v>1981</v>
      </c>
    </row>
    <row r="40" spans="1:5">
      <c r="A40" t="s">
        <v>2023</v>
      </c>
      <c r="B40" s="1" t="n">
        <v>42943.58471064815</v>
      </c>
      <c r="C40" t="s">
        <v>2028</v>
      </c>
      <c r="D40" t="s">
        <v>2028</v>
      </c>
      <c r="E40" t="s">
        <v>1981</v>
      </c>
    </row>
    <row r="41" spans="1:5">
      <c r="A41" t="s">
        <v>2023</v>
      </c>
      <c r="B41" s="1" t="n">
        <v>43337.71760416667</v>
      </c>
      <c r="C41" t="s">
        <v>2029</v>
      </c>
      <c r="D41" t="s">
        <v>2029</v>
      </c>
      <c r="E41" t="s">
        <v>1981</v>
      </c>
    </row>
  </sheetData>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27</vt:i4>
      </vt:variant>
    </vt:vector>
  </ns0:HeadingPairs>
  <ns0:TitlesOfParts>
    <vt:vector xmlns:vt="http://schemas.openxmlformats.org/officeDocument/2006/docPropsVTypes" baseType="lpstr" size="27">
      <vt:lpstr>Dashboard M2 Monthly</vt:lpstr>
      <vt:lpstr>Dashboard M2 Imports Data</vt:lpstr>
      <vt:lpstr>Input DBEDT Monthly Energy</vt:lpstr>
      <vt:lpstr>Input EIA Crude Europe Brent</vt:lpstr>
      <vt:lpstr>Input EIA Crude WTI</vt:lpstr>
      <vt:lpstr>Input EIA Fuel Oil Price</vt:lpstr>
      <vt:lpstr>Input EIA Imports Coal Foreign</vt:lpstr>
      <vt:lpstr>Input EIA Imports Petroleum</vt:lpstr>
      <vt:lpstr>Input EIA Jet Fuel Price</vt:lpstr>
      <vt:lpstr>Input EIA SEDS</vt:lpstr>
      <vt:lpstr>Input Ethanol Monthly</vt:lpstr>
      <vt:lpstr>Input Hawaii Jet Fuel Price</vt:lpstr>
      <vt:lpstr>Carbon Coefficients</vt:lpstr>
      <vt:lpstr>Coal Foreign Imports</vt:lpstr>
      <vt:lpstr>Country Imports Petroleum</vt:lpstr>
      <vt:lpstr>Crude Oil Prices</vt:lpstr>
      <vt:lpstr>EIA Consumption</vt:lpstr>
      <vt:lpstr>EIA Expenditures</vt:lpstr>
      <vt:lpstr>EIA Imports</vt:lpstr>
      <vt:lpstr>EIA Imports Monthly</vt:lpstr>
      <vt:lpstr>EIA Petroleum Classification</vt:lpstr>
      <vt:lpstr>Hawaii Jet Fuel Price</vt:lpstr>
      <vt:lpstr>LCEF by Country</vt:lpstr>
      <vt:lpstr>LCEF by Fuel Type</vt:lpstr>
      <vt:lpstr>Unit Conversions</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2018-09-09T13:02:38Z</dcterms:created>
  <dcterms:modified xmlns:dcterms="http://purl.org/dc/terms/" xmlns:xsi="http://www.w3.org/2001/XMLSchema-instance" xsi:type="dcterms:W3CDTF">2018-09-09T13:02:38Z</dcterms:modified>
  <cp:lastModifiedBy/>
  <cp:category/>
  <cp:contentStatus/>
  <cp:version/>
  <cp:revision/>
  <cp:keywords/>
</cp:coreProperties>
</file>